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nationalgridplc-my.sharepoint.com/personal/andrew_armani_us_nationalgrid_com/Documents/For Ryan/DPU-NCLC Arrearage/"/>
    </mc:Choice>
  </mc:AlternateContent>
  <xr:revisionPtr revIDLastSave="0" documentId="8_{A3D43C24-7E0E-413D-9C63-04A93F2C5114}" xr6:coauthVersionLast="47" xr6:coauthVersionMax="47" xr10:uidLastSave="{00000000-0000-0000-0000-000000000000}"/>
  <bookViews>
    <workbookView xWindow="-28920" yWindow="-4305" windowWidth="29040" windowHeight="176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Sheet3" sheetId="29" state="hidden" r:id="rId6"/>
    <sheet name="Both Co's" sheetId="26" state="hidden" r:id="rId7"/>
    <sheet name="CSS WK pvt" sheetId="18" state="hidden" r:id="rId8"/>
    <sheet name="CRS WK pvt" sheetId="21" state="hidden" r:id="rId9"/>
    <sheet name="MAE USE pvt" sheetId="25" state="hidden" r:id="rId10"/>
    <sheet name="MAE ESCO pvt" sheetId="23" state="hidden" r:id="rId11"/>
    <sheet name="CSS HIST pivot" sheetId="7" state="hidden" r:id="rId12"/>
    <sheet name="CRIS HIST pivot" sheetId="9" state="hidden" r:id="rId13"/>
  </sheets>
  <definedNames>
    <definedName name="_xlnm._FilterDatabase" localSheetId="6" hidden="1">'Both Co''s'!$A$1:$E$371</definedName>
  </definedNames>
  <calcPr calcId="191028"/>
  <pivotCaches>
    <pivotCache cacheId="44" r:id="rId14"/>
    <pivotCache cacheId="45" r:id="rId15"/>
    <pivotCache cacheId="46" r:id="rId16"/>
    <pivotCache cacheId="47" r:id="rId17"/>
    <pivotCache cacheId="48" r:id="rId18"/>
    <pivotCache cacheId="49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78" i="13" l="1"/>
  <c r="BR80" i="11"/>
  <c r="BR85" i="11" s="1"/>
  <c r="BR81" i="11"/>
  <c r="BR82" i="11"/>
  <c r="BR83" i="11"/>
  <c r="BR84" i="11"/>
  <c r="BR78" i="11"/>
  <c r="Q11026" i="25"/>
  <c r="Q11027" i="25"/>
  <c r="Q11028" i="25"/>
  <c r="Q11029" i="25"/>
  <c r="Q11030" i="25"/>
  <c r="Q11031" i="25"/>
  <c r="Q11032" i="25"/>
  <c r="Q11033" i="25"/>
  <c r="Q11034" i="25"/>
  <c r="Q11035" i="25"/>
  <c r="Q11036" i="25"/>
  <c r="Q11037" i="25"/>
  <c r="Q11038" i="25"/>
  <c r="Q11039" i="25"/>
  <c r="Q11040" i="25"/>
  <c r="Q11041" i="25"/>
  <c r="Q11042" i="25"/>
  <c r="Q11043" i="25"/>
  <c r="Q11044" i="25"/>
  <c r="Q11045" i="25"/>
  <c r="Q11046" i="25"/>
  <c r="Q11047" i="25"/>
  <c r="Q11048" i="25"/>
  <c r="Q11049" i="25"/>
  <c r="Q11050" i="25"/>
  <c r="Q11051" i="25"/>
  <c r="Q11052" i="25"/>
  <c r="Q11053" i="25"/>
  <c r="Q11054" i="25"/>
  <c r="Q11055" i="25"/>
  <c r="Q11056" i="25"/>
  <c r="Q11057" i="25"/>
  <c r="Q11058" i="25"/>
  <c r="Q11059" i="25"/>
  <c r="Q11060" i="25"/>
  <c r="Q11061" i="25"/>
  <c r="Q11062" i="25"/>
  <c r="Q11063" i="25"/>
  <c r="Q11064" i="25"/>
  <c r="Q11065" i="25"/>
  <c r="Q11066" i="25"/>
  <c r="Q11067" i="25"/>
  <c r="Q11068" i="25"/>
  <c r="Q11069" i="25"/>
  <c r="Q11070" i="25"/>
  <c r="Q11071" i="25"/>
  <c r="Q11072" i="25"/>
  <c r="Q11073" i="25"/>
  <c r="Q11074" i="25"/>
  <c r="Q11075" i="25"/>
  <c r="Q11076" i="25"/>
  <c r="Q11077" i="25"/>
  <c r="Q11078" i="25"/>
  <c r="Q11079" i="25"/>
  <c r="Q11080" i="25"/>
  <c r="Q11081" i="25"/>
  <c r="Q11082" i="25"/>
  <c r="Q11083" i="25"/>
  <c r="Q11084" i="25"/>
  <c r="Q11085" i="25"/>
  <c r="Q11086" i="25"/>
  <c r="Q11087" i="25"/>
  <c r="Q11088" i="25"/>
  <c r="Q11089" i="25"/>
  <c r="Q11090" i="25"/>
  <c r="Q11091" i="25"/>
  <c r="Q11092" i="25"/>
  <c r="Q11093" i="25"/>
  <c r="Q11094" i="25"/>
  <c r="Q11095" i="25"/>
  <c r="Q11096" i="25"/>
  <c r="Q11097" i="25"/>
  <c r="Q11098" i="25"/>
  <c r="Q11099" i="25"/>
  <c r="Q11100" i="25"/>
  <c r="Q11101" i="25"/>
  <c r="Q11102" i="25"/>
  <c r="Q11103" i="25"/>
  <c r="Q11104" i="25"/>
  <c r="Q11105" i="25"/>
  <c r="Q11106" i="25"/>
  <c r="Q11107" i="25"/>
  <c r="Q11108" i="25"/>
  <c r="Q11109" i="25"/>
  <c r="Q11110" i="25"/>
  <c r="Q11111" i="25"/>
  <c r="Q11112" i="25"/>
  <c r="Q11113" i="25"/>
  <c r="Q11114" i="25"/>
  <c r="Q11115" i="25"/>
  <c r="Q11116" i="25"/>
  <c r="Q11117" i="25"/>
  <c r="Q11118" i="25"/>
  <c r="Q11119" i="25"/>
  <c r="Q11120" i="25"/>
  <c r="Q11121" i="25"/>
  <c r="Q11122" i="25"/>
  <c r="Q11123" i="25"/>
  <c r="Q11124" i="25"/>
  <c r="Q11125" i="25"/>
  <c r="Q11126" i="25"/>
  <c r="Q11127" i="25"/>
  <c r="Q11128" i="25"/>
  <c r="Q11129" i="25"/>
  <c r="Q11130" i="25"/>
  <c r="Q11131" i="25"/>
  <c r="Q11132" i="25"/>
  <c r="Q11133" i="25"/>
  <c r="Q11134" i="25"/>
  <c r="Q11135" i="25"/>
  <c r="Q11136" i="25"/>
  <c r="Q11137" i="25"/>
  <c r="Q11138" i="25"/>
  <c r="Q11139" i="25"/>
  <c r="Q11140" i="25"/>
  <c r="Q11141" i="25"/>
  <c r="Q11142" i="25"/>
  <c r="Q11143" i="25"/>
  <c r="Q11144" i="25"/>
  <c r="Q11145" i="25"/>
  <c r="Q11146" i="25"/>
  <c r="Q11147" i="25"/>
  <c r="Q11148" i="25"/>
  <c r="Q11149" i="25"/>
  <c r="Q11150" i="25"/>
  <c r="Q11151" i="25"/>
  <c r="Q11152" i="25"/>
  <c r="Q11153" i="25"/>
  <c r="Q11154" i="25"/>
  <c r="Q11155" i="25"/>
  <c r="Q11156" i="25"/>
  <c r="Q11157" i="25"/>
  <c r="Q11158" i="25"/>
  <c r="Q11159" i="25"/>
  <c r="Q11160" i="25"/>
  <c r="Q11161" i="25"/>
  <c r="Q11162" i="25"/>
  <c r="Q11163" i="25"/>
  <c r="Q11164" i="25"/>
  <c r="Q11165" i="25"/>
  <c r="Q11166" i="25"/>
  <c r="Q11167" i="25"/>
  <c r="Q11168" i="25"/>
  <c r="BR80" i="13"/>
  <c r="BR81" i="13"/>
  <c r="BR85" i="13" s="1"/>
  <c r="BR82" i="13"/>
  <c r="BR83" i="13"/>
  <c r="BR84" i="13"/>
  <c r="BR92" i="13"/>
  <c r="BR92" i="11"/>
  <c r="L2959" i="23"/>
  <c r="L2960" i="23"/>
  <c r="L2961" i="23"/>
  <c r="L2962" i="23"/>
  <c r="L2963" i="23"/>
  <c r="L2964" i="23"/>
  <c r="L2965" i="23"/>
  <c r="L2966" i="23"/>
  <c r="L2967" i="23"/>
  <c r="L2968" i="23"/>
  <c r="L2969" i="23"/>
  <c r="L2970" i="23"/>
  <c r="L2971" i="23"/>
  <c r="L2972" i="23"/>
  <c r="L2973" i="23"/>
  <c r="L2974" i="23"/>
  <c r="L2975" i="23"/>
  <c r="L2976" i="23"/>
  <c r="L2977" i="23"/>
  <c r="L2978" i="23"/>
  <c r="L2979" i="23"/>
  <c r="L2980" i="23"/>
  <c r="L2981" i="23"/>
  <c r="L2982" i="23"/>
  <c r="L2983" i="23"/>
  <c r="L2984" i="23"/>
  <c r="L2985" i="23"/>
  <c r="L2986" i="23"/>
  <c r="L2987" i="23"/>
  <c r="L2988" i="23"/>
  <c r="L2989" i="23"/>
  <c r="L2990" i="23"/>
  <c r="L2991" i="23"/>
  <c r="L2992" i="23"/>
  <c r="L2993" i="23"/>
  <c r="L2994" i="23"/>
  <c r="L2995" i="23"/>
  <c r="L2996" i="23"/>
  <c r="L2997" i="23"/>
  <c r="L2998" i="23"/>
  <c r="L2999" i="23"/>
  <c r="L3000" i="23"/>
  <c r="L3001" i="23"/>
  <c r="L3002" i="23"/>
  <c r="L3003" i="23"/>
  <c r="L3004" i="23"/>
  <c r="L3005" i="23"/>
  <c r="DX10" i="13"/>
  <c r="DX11" i="13"/>
  <c r="DX12" i="13"/>
  <c r="DX13" i="13"/>
  <c r="DX14" i="13"/>
  <c r="DX15" i="13"/>
  <c r="DX17" i="13"/>
  <c r="DX18" i="13"/>
  <c r="DX19" i="13"/>
  <c r="DX20" i="13"/>
  <c r="DX21" i="13"/>
  <c r="DX22" i="13" s="1"/>
  <c r="DX24" i="13"/>
  <c r="DX25" i="13"/>
  <c r="DX26" i="13"/>
  <c r="DX27" i="13"/>
  <c r="DX28" i="13"/>
  <c r="DX29" i="13"/>
  <c r="DX31" i="13"/>
  <c r="DX32" i="13"/>
  <c r="DX33" i="13"/>
  <c r="DX34" i="13"/>
  <c r="DX35" i="13"/>
  <c r="DX36" i="13" s="1"/>
  <c r="DX38" i="13"/>
  <c r="DX39" i="13"/>
  <c r="DX40" i="13"/>
  <c r="DX41" i="13"/>
  <c r="DX42" i="13"/>
  <c r="DX43" i="13"/>
  <c r="DX45" i="13"/>
  <c r="DX46" i="13"/>
  <c r="DX47" i="13"/>
  <c r="DX48" i="13"/>
  <c r="DX49" i="13"/>
  <c r="DX50" i="13" s="1"/>
  <c r="DX52" i="13"/>
  <c r="DX53" i="13"/>
  <c r="DX54" i="13"/>
  <c r="DX55" i="13"/>
  <c r="DX56" i="13"/>
  <c r="DX57" i="13"/>
  <c r="DX59" i="13"/>
  <c r="DX60" i="13"/>
  <c r="DX61" i="13"/>
  <c r="DX62" i="13"/>
  <c r="DX63" i="13"/>
  <c r="DX64" i="13" s="1"/>
  <c r="DX66" i="13"/>
  <c r="DX67" i="13"/>
  <c r="DX68" i="13"/>
  <c r="DX69" i="13"/>
  <c r="DX70" i="13"/>
  <c r="DX71" i="13"/>
  <c r="DX73" i="13"/>
  <c r="DX74" i="13"/>
  <c r="DX75" i="13"/>
  <c r="DX76" i="13"/>
  <c r="DX77" i="13"/>
  <c r="DX80" i="13"/>
  <c r="DX81" i="13"/>
  <c r="DX82" i="13"/>
  <c r="DX83" i="13"/>
  <c r="DX84" i="13"/>
  <c r="DX87" i="13"/>
  <c r="DX88" i="13"/>
  <c r="DX89" i="13"/>
  <c r="DX90" i="13"/>
  <c r="DX91" i="13"/>
  <c r="DX94" i="13"/>
  <c r="DX99" i="13" s="1"/>
  <c r="DX95" i="13"/>
  <c r="DX96" i="13"/>
  <c r="DX97" i="13"/>
  <c r="DX98" i="13"/>
  <c r="DX101" i="13"/>
  <c r="DX106" i="13" s="1"/>
  <c r="DX102" i="13"/>
  <c r="DX103" i="13"/>
  <c r="DX104" i="13"/>
  <c r="DX105" i="13"/>
  <c r="DX108" i="13"/>
  <c r="DX113" i="13" s="1"/>
  <c r="DX109" i="13"/>
  <c r="DX110" i="13"/>
  <c r="DX111" i="13"/>
  <c r="DX112" i="13"/>
  <c r="DX115" i="13"/>
  <c r="DX120" i="13" s="1"/>
  <c r="DX116" i="13"/>
  <c r="DX117" i="13"/>
  <c r="DX118" i="13"/>
  <c r="DX119" i="13"/>
  <c r="DX122" i="13"/>
  <c r="DX127" i="13" s="1"/>
  <c r="DX123" i="13"/>
  <c r="DX124" i="13"/>
  <c r="DX125" i="13"/>
  <c r="DX126" i="13"/>
  <c r="DX129" i="13"/>
  <c r="DX134" i="13" s="1"/>
  <c r="DX130" i="13"/>
  <c r="DX131" i="13"/>
  <c r="DX132" i="13"/>
  <c r="DX133" i="13"/>
  <c r="DX143" i="13"/>
  <c r="DX148" i="13" s="1"/>
  <c r="DX144" i="13"/>
  <c r="DX145" i="13"/>
  <c r="DX146" i="13"/>
  <c r="DX147" i="13"/>
  <c r="DX150" i="13"/>
  <c r="DX155" i="13" s="1"/>
  <c r="DX151" i="13"/>
  <c r="DX152" i="13"/>
  <c r="DX153" i="13"/>
  <c r="DX154" i="13"/>
  <c r="DX157" i="13"/>
  <c r="DX158" i="13"/>
  <c r="DX159" i="13"/>
  <c r="DX160" i="13"/>
  <c r="DX161" i="13"/>
  <c r="DX162" i="13"/>
  <c r="DX10" i="14"/>
  <c r="DX15" i="14" s="1"/>
  <c r="DX11" i="14"/>
  <c r="DX12" i="14"/>
  <c r="DX13" i="14"/>
  <c r="DX14" i="14"/>
  <c r="DX17" i="14"/>
  <c r="DX22" i="14" s="1"/>
  <c r="DX18" i="14"/>
  <c r="DX19" i="14"/>
  <c r="DX20" i="14"/>
  <c r="DX21" i="14"/>
  <c r="DX24" i="14"/>
  <c r="DX29" i="14" s="1"/>
  <c r="DX25" i="14"/>
  <c r="DX26" i="14"/>
  <c r="DX27" i="14"/>
  <c r="DX28" i="14"/>
  <c r="DX31" i="14"/>
  <c r="DX36" i="14" s="1"/>
  <c r="DX32" i="14"/>
  <c r="DX33" i="14"/>
  <c r="DX34" i="14"/>
  <c r="DX35" i="14"/>
  <c r="DX38" i="14"/>
  <c r="DX43" i="14" s="1"/>
  <c r="DX39" i="14"/>
  <c r="DX40" i="14"/>
  <c r="DX41" i="14"/>
  <c r="DX42" i="14"/>
  <c r="DX45" i="14"/>
  <c r="DX50" i="14" s="1"/>
  <c r="DX46" i="14"/>
  <c r="DX47" i="14"/>
  <c r="DX48" i="14"/>
  <c r="DX49" i="14"/>
  <c r="DX52" i="14"/>
  <c r="DX57" i="14" s="1"/>
  <c r="DX53" i="14"/>
  <c r="DX54" i="14"/>
  <c r="DX55" i="14"/>
  <c r="DX56" i="14"/>
  <c r="DX59" i="14"/>
  <c r="DX64" i="14" s="1"/>
  <c r="DX60" i="14"/>
  <c r="DX61" i="14"/>
  <c r="DX62" i="14"/>
  <c r="DX63" i="14"/>
  <c r="DX66" i="14"/>
  <c r="DX71" i="14" s="1"/>
  <c r="DX67" i="14"/>
  <c r="DX68" i="14"/>
  <c r="DX69" i="14"/>
  <c r="DX70" i="14"/>
  <c r="DX73" i="14"/>
  <c r="DX78" i="14" s="1"/>
  <c r="DX74" i="14"/>
  <c r="DX75" i="14"/>
  <c r="DX76" i="14"/>
  <c r="DX77" i="14"/>
  <c r="DX94" i="14"/>
  <c r="DX99" i="14" s="1"/>
  <c r="DX95" i="14"/>
  <c r="DX96" i="14"/>
  <c r="DX97" i="14"/>
  <c r="DX98" i="14"/>
  <c r="DX101" i="14"/>
  <c r="DX106" i="14" s="1"/>
  <c r="DX102" i="14"/>
  <c r="DX103" i="14"/>
  <c r="DX104" i="14"/>
  <c r="DX105" i="14"/>
  <c r="DX108" i="14"/>
  <c r="DX113" i="14" s="1"/>
  <c r="DX109" i="14"/>
  <c r="DX110" i="14"/>
  <c r="DX111" i="14"/>
  <c r="DX112" i="14"/>
  <c r="DX115" i="14"/>
  <c r="DX120" i="14" s="1"/>
  <c r="DX116" i="14"/>
  <c r="DX117" i="14"/>
  <c r="DX118" i="14"/>
  <c r="DX119" i="14"/>
  <c r="DX122" i="14"/>
  <c r="DX127" i="14" s="1"/>
  <c r="DX123" i="14"/>
  <c r="DX124" i="14"/>
  <c r="DX125" i="14"/>
  <c r="DX126" i="14"/>
  <c r="DX129" i="14"/>
  <c r="DX134" i="14" s="1"/>
  <c r="DX130" i="14"/>
  <c r="DX131" i="14"/>
  <c r="DX132" i="14"/>
  <c r="DX133" i="14"/>
  <c r="DX143" i="14"/>
  <c r="DX148" i="14" s="1"/>
  <c r="DX144" i="14"/>
  <c r="DX145" i="14"/>
  <c r="DX146" i="14"/>
  <c r="DX147" i="14"/>
  <c r="DX150" i="14"/>
  <c r="DX155" i="14" s="1"/>
  <c r="DX151" i="14"/>
  <c r="DX152" i="14"/>
  <c r="DX153" i="14"/>
  <c r="DX154" i="14"/>
  <c r="DX157" i="14"/>
  <c r="DX158" i="14"/>
  <c r="DX159" i="14"/>
  <c r="DX160" i="14"/>
  <c r="DX161" i="14"/>
  <c r="DX162" i="14"/>
  <c r="DX10" i="15"/>
  <c r="DX15" i="15" s="1"/>
  <c r="DX11" i="15"/>
  <c r="DX12" i="15"/>
  <c r="DX13" i="15"/>
  <c r="DX14" i="15"/>
  <c r="DX17" i="15"/>
  <c r="DX22" i="15" s="1"/>
  <c r="DX18" i="15"/>
  <c r="DX19" i="15"/>
  <c r="DX20" i="15"/>
  <c r="DX21" i="15"/>
  <c r="DX24" i="15"/>
  <c r="DX29" i="15" s="1"/>
  <c r="DX25" i="15"/>
  <c r="DX26" i="15"/>
  <c r="DX27" i="15"/>
  <c r="DX28" i="15"/>
  <c r="DX31" i="15"/>
  <c r="DX36" i="15" s="1"/>
  <c r="DX32" i="15"/>
  <c r="DX33" i="15"/>
  <c r="DX34" i="15"/>
  <c r="DX35" i="15"/>
  <c r="DX38" i="15"/>
  <c r="DX43" i="15" s="1"/>
  <c r="DX39" i="15"/>
  <c r="DX40" i="15"/>
  <c r="DX41" i="15"/>
  <c r="DX42" i="15"/>
  <c r="DX45" i="15"/>
  <c r="DX50" i="15" s="1"/>
  <c r="DX46" i="15"/>
  <c r="DX47" i="15"/>
  <c r="DX48" i="15"/>
  <c r="DX49" i="15"/>
  <c r="DX52" i="15"/>
  <c r="DX57" i="15" s="1"/>
  <c r="DX53" i="15"/>
  <c r="DX54" i="15"/>
  <c r="DX55" i="15"/>
  <c r="DX56" i="15"/>
  <c r="DX59" i="15"/>
  <c r="DX64" i="15" s="1"/>
  <c r="DX60" i="15"/>
  <c r="DX61" i="15"/>
  <c r="DX62" i="15"/>
  <c r="DX63" i="15"/>
  <c r="DX66" i="15"/>
  <c r="DX71" i="15" s="1"/>
  <c r="DX67" i="15"/>
  <c r="DX68" i="15"/>
  <c r="DX69" i="15"/>
  <c r="DX70" i="15"/>
  <c r="DX73" i="15"/>
  <c r="DX78" i="15" s="1"/>
  <c r="DX74" i="15"/>
  <c r="DX75" i="15"/>
  <c r="DX76" i="15"/>
  <c r="DX77" i="15"/>
  <c r="DX94" i="15"/>
  <c r="DX99" i="15" s="1"/>
  <c r="DX95" i="15"/>
  <c r="DX96" i="15"/>
  <c r="DX97" i="15"/>
  <c r="DX98" i="15"/>
  <c r="DX101" i="15"/>
  <c r="DX106" i="15" s="1"/>
  <c r="DX102" i="15"/>
  <c r="DX103" i="15"/>
  <c r="DX104" i="15"/>
  <c r="DX105" i="15"/>
  <c r="DX108" i="15"/>
  <c r="DX113" i="15" s="1"/>
  <c r="DX109" i="15"/>
  <c r="DX110" i="15"/>
  <c r="DX111" i="15"/>
  <c r="DX112" i="15"/>
  <c r="DX115" i="15"/>
  <c r="DX120" i="15" s="1"/>
  <c r="DX116" i="15"/>
  <c r="DX117" i="15"/>
  <c r="DX118" i="15"/>
  <c r="DX119" i="15"/>
  <c r="DX122" i="15"/>
  <c r="DX127" i="15" s="1"/>
  <c r="DX123" i="15"/>
  <c r="DX124" i="15"/>
  <c r="DX125" i="15"/>
  <c r="DX126" i="15"/>
  <c r="DX129" i="15"/>
  <c r="DX134" i="15" s="1"/>
  <c r="DX130" i="15"/>
  <c r="DX131" i="15"/>
  <c r="DX132" i="15"/>
  <c r="DX133" i="15"/>
  <c r="DX143" i="15"/>
  <c r="DX148" i="15" s="1"/>
  <c r="DX144" i="15"/>
  <c r="DX145" i="15"/>
  <c r="DX146" i="15"/>
  <c r="DX147" i="15"/>
  <c r="DX150" i="15"/>
  <c r="DX155" i="15" s="1"/>
  <c r="DX151" i="15"/>
  <c r="DX152" i="15"/>
  <c r="DX153" i="15"/>
  <c r="DX154" i="15"/>
  <c r="DX157" i="15"/>
  <c r="DX158" i="15"/>
  <c r="DX159" i="15"/>
  <c r="DX160" i="15"/>
  <c r="DX161" i="15"/>
  <c r="DX162" i="15"/>
  <c r="DX10" i="11"/>
  <c r="DX15" i="11" s="1"/>
  <c r="DX11" i="11"/>
  <c r="DX12" i="11"/>
  <c r="DX13" i="11"/>
  <c r="DX14" i="11"/>
  <c r="DX17" i="11"/>
  <c r="DX22" i="11" s="1"/>
  <c r="DX18" i="11"/>
  <c r="DX19" i="11"/>
  <c r="DX20" i="11"/>
  <c r="DX21" i="11"/>
  <c r="DX24" i="11"/>
  <c r="DX29" i="11" s="1"/>
  <c r="DX25" i="11"/>
  <c r="DX26" i="11"/>
  <c r="DX27" i="11"/>
  <c r="DX28" i="11"/>
  <c r="DX31" i="11"/>
  <c r="DX36" i="11" s="1"/>
  <c r="DX32" i="11"/>
  <c r="DX33" i="11"/>
  <c r="DX34" i="11"/>
  <c r="DX35" i="11"/>
  <c r="DX38" i="11"/>
  <c r="DX43" i="11" s="1"/>
  <c r="DX39" i="11"/>
  <c r="DX40" i="11"/>
  <c r="DX41" i="11"/>
  <c r="DX42" i="11"/>
  <c r="DX45" i="11"/>
  <c r="DX50" i="11" s="1"/>
  <c r="DX46" i="11"/>
  <c r="DX47" i="11"/>
  <c r="DX48" i="11"/>
  <c r="DX49" i="11"/>
  <c r="DX52" i="11"/>
  <c r="DX57" i="11" s="1"/>
  <c r="DX53" i="11"/>
  <c r="DX54" i="11"/>
  <c r="DX55" i="11"/>
  <c r="DX56" i="11"/>
  <c r="DX59" i="11"/>
  <c r="DX64" i="11" s="1"/>
  <c r="DX60" i="11"/>
  <c r="DX61" i="11"/>
  <c r="DX62" i="11"/>
  <c r="DX63" i="11"/>
  <c r="DX66" i="11"/>
  <c r="DX71" i="11" s="1"/>
  <c r="DX67" i="11"/>
  <c r="DX68" i="11"/>
  <c r="DX69" i="11"/>
  <c r="DX70" i="11"/>
  <c r="DX73" i="11"/>
  <c r="DX78" i="11" s="1"/>
  <c r="DX74" i="11"/>
  <c r="DX75" i="11"/>
  <c r="DX76" i="11"/>
  <c r="DX77" i="11"/>
  <c r="DX80" i="11"/>
  <c r="DX81" i="11"/>
  <c r="DX82" i="11"/>
  <c r="DX83" i="11"/>
  <c r="DX84" i="11"/>
  <c r="DX87" i="11"/>
  <c r="DX92" i="11" s="1"/>
  <c r="DX88" i="11"/>
  <c r="DX89" i="11"/>
  <c r="DX90" i="11"/>
  <c r="DX91" i="11"/>
  <c r="DX94" i="11"/>
  <c r="DX99" i="11" s="1"/>
  <c r="DX95" i="11"/>
  <c r="DX96" i="11"/>
  <c r="DX97" i="11"/>
  <c r="DX98" i="11"/>
  <c r="DX101" i="11"/>
  <c r="DX106" i="11" s="1"/>
  <c r="DX102" i="11"/>
  <c r="DX103" i="11"/>
  <c r="DX104" i="11"/>
  <c r="DX105" i="11"/>
  <c r="DX108" i="11"/>
  <c r="DX113" i="11" s="1"/>
  <c r="DX109" i="11"/>
  <c r="DX110" i="11"/>
  <c r="DX111" i="11"/>
  <c r="DX112" i="11"/>
  <c r="DX115" i="11"/>
  <c r="DX120" i="11" s="1"/>
  <c r="DX116" i="11"/>
  <c r="DX117" i="11"/>
  <c r="DX118" i="11"/>
  <c r="DX119" i="11"/>
  <c r="DX122" i="11"/>
  <c r="DX127" i="11" s="1"/>
  <c r="DX123" i="11"/>
  <c r="DX124" i="11"/>
  <c r="DX125" i="11"/>
  <c r="DX126" i="11"/>
  <c r="DX129" i="11"/>
  <c r="DX134" i="11" s="1"/>
  <c r="DX130" i="11"/>
  <c r="DX131" i="11"/>
  <c r="DX132" i="11"/>
  <c r="DX133" i="11"/>
  <c r="DX143" i="11"/>
  <c r="DX148" i="11" s="1"/>
  <c r="DX144" i="11"/>
  <c r="DX145" i="11"/>
  <c r="DX146" i="11"/>
  <c r="DX147" i="11"/>
  <c r="DX150" i="11"/>
  <c r="DX155" i="11" s="1"/>
  <c r="DX151" i="11"/>
  <c r="DX152" i="11"/>
  <c r="DX153" i="11"/>
  <c r="DX154" i="11"/>
  <c r="DX157" i="11"/>
  <c r="DX158" i="11"/>
  <c r="DX159" i="11"/>
  <c r="DX160" i="11"/>
  <c r="DX161" i="11"/>
  <c r="DX162" i="11"/>
  <c r="F182" i="18"/>
  <c r="G182" i="18"/>
  <c r="BQ92" i="13"/>
  <c r="BQ78" i="13"/>
  <c r="BQ80" i="13"/>
  <c r="BQ81" i="13"/>
  <c r="BQ82" i="13"/>
  <c r="BQ83" i="13"/>
  <c r="BQ84" i="13"/>
  <c r="BQ157" i="13"/>
  <c r="BQ158" i="13"/>
  <c r="BQ159" i="13"/>
  <c r="BQ160" i="13"/>
  <c r="BQ161" i="13"/>
  <c r="BQ162" i="13"/>
  <c r="BQ157" i="14"/>
  <c r="BQ158" i="14"/>
  <c r="BQ159" i="14"/>
  <c r="BQ160" i="14"/>
  <c r="BQ161" i="14"/>
  <c r="BQ162" i="14"/>
  <c r="BQ157" i="15"/>
  <c r="BQ158" i="15"/>
  <c r="BQ159" i="15"/>
  <c r="BQ160" i="15"/>
  <c r="BQ161" i="15"/>
  <c r="BQ162" i="15"/>
  <c r="BQ157" i="11"/>
  <c r="BQ158" i="11"/>
  <c r="BQ159" i="11"/>
  <c r="BQ160" i="11"/>
  <c r="BQ161" i="11"/>
  <c r="BQ162" i="11"/>
  <c r="BQ92" i="11"/>
  <c r="BQ78" i="11"/>
  <c r="BQ80" i="11"/>
  <c r="BQ85" i="11" s="1"/>
  <c r="BQ81" i="11"/>
  <c r="BQ82" i="11"/>
  <c r="BQ83" i="11"/>
  <c r="BQ84" i="11"/>
  <c r="DX78" i="13" l="1"/>
  <c r="DX85" i="13"/>
  <c r="DX92" i="13"/>
  <c r="DX85" i="11"/>
  <c r="BQ85" i="13"/>
  <c r="DW161" i="13" l="1"/>
  <c r="DW161" i="15"/>
  <c r="Q10879" i="25"/>
  <c r="Q10880" i="25"/>
  <c r="Q10881" i="25"/>
  <c r="Q10882" i="25"/>
  <c r="Q10883" i="25"/>
  <c r="Q10884" i="25"/>
  <c r="Q10885" i="25"/>
  <c r="Q10886" i="25"/>
  <c r="Q10887" i="25"/>
  <c r="Q10888" i="25"/>
  <c r="Q10889" i="25"/>
  <c r="Q10890" i="25"/>
  <c r="Q10891" i="25"/>
  <c r="Q10892" i="25"/>
  <c r="Q10893" i="25"/>
  <c r="Q10894" i="25"/>
  <c r="Q10895" i="25"/>
  <c r="Q10896" i="25"/>
  <c r="Q10897" i="25"/>
  <c r="Q10898" i="25"/>
  <c r="Q10899" i="25"/>
  <c r="Q10900" i="25"/>
  <c r="Q10901" i="25"/>
  <c r="Q10902" i="25"/>
  <c r="Q10903" i="25"/>
  <c r="Q10904" i="25"/>
  <c r="Q10905" i="25"/>
  <c r="Q10906" i="25"/>
  <c r="Q10907" i="25"/>
  <c r="Q10908" i="25"/>
  <c r="Q10909" i="25"/>
  <c r="Q10910" i="25"/>
  <c r="Q10911" i="25"/>
  <c r="Q10912" i="25"/>
  <c r="Q10913" i="25"/>
  <c r="Q10914" i="25"/>
  <c r="Q10915" i="25"/>
  <c r="Q10916" i="25"/>
  <c r="Q10917" i="25"/>
  <c r="Q10918" i="25"/>
  <c r="Q10919" i="25"/>
  <c r="Q10920" i="25"/>
  <c r="Q10921" i="25"/>
  <c r="Q10922" i="25"/>
  <c r="Q10923" i="25"/>
  <c r="Q10924" i="25"/>
  <c r="Q10925" i="25"/>
  <c r="Q10926" i="25"/>
  <c r="Q10927" i="25"/>
  <c r="Q10928" i="25"/>
  <c r="Q10929" i="25"/>
  <c r="Q10930" i="25"/>
  <c r="Q10931" i="25"/>
  <c r="Q10932" i="25"/>
  <c r="Q10933" i="25"/>
  <c r="Q10934" i="25"/>
  <c r="Q10935" i="25"/>
  <c r="Q10936" i="25"/>
  <c r="Q10937" i="25"/>
  <c r="Q10938" i="25"/>
  <c r="Q10939" i="25"/>
  <c r="Q10940" i="25"/>
  <c r="Q10941" i="25"/>
  <c r="Q10942" i="25"/>
  <c r="Q10943" i="25"/>
  <c r="Q10944" i="25"/>
  <c r="Q10945" i="25"/>
  <c r="Q10946" i="25"/>
  <c r="Q10947" i="25"/>
  <c r="Q10948" i="25"/>
  <c r="Q10949" i="25"/>
  <c r="Q10950" i="25"/>
  <c r="Q10951" i="25"/>
  <c r="Q10952" i="25"/>
  <c r="Q10953" i="25"/>
  <c r="Q10954" i="25"/>
  <c r="Q10955" i="25"/>
  <c r="Q10956" i="25"/>
  <c r="Q10957" i="25"/>
  <c r="Q10958" i="25"/>
  <c r="Q10959" i="25"/>
  <c r="Q10960" i="25"/>
  <c r="Q10961" i="25"/>
  <c r="Q10962" i="25"/>
  <c r="Q10963" i="25"/>
  <c r="Q10964" i="25"/>
  <c r="Q10965" i="25"/>
  <c r="Q10966" i="25"/>
  <c r="Q10967" i="25"/>
  <c r="Q10968" i="25"/>
  <c r="Q10969" i="25"/>
  <c r="Q10970" i="25"/>
  <c r="Q10971" i="25"/>
  <c r="Q10972" i="25"/>
  <c r="Q10973" i="25"/>
  <c r="Q10974" i="25"/>
  <c r="Q10975" i="25"/>
  <c r="Q10976" i="25"/>
  <c r="Q10977" i="25"/>
  <c r="Q10978" i="25"/>
  <c r="Q10979" i="25"/>
  <c r="Q10980" i="25"/>
  <c r="Q10981" i="25"/>
  <c r="Q10982" i="25"/>
  <c r="Q10983" i="25"/>
  <c r="Q10984" i="25"/>
  <c r="Q10985" i="25"/>
  <c r="Q10986" i="25"/>
  <c r="Q10987" i="25"/>
  <c r="Q10988" i="25"/>
  <c r="Q10989" i="25"/>
  <c r="Q10990" i="25"/>
  <c r="Q10991" i="25"/>
  <c r="Q10992" i="25"/>
  <c r="Q10993" i="25"/>
  <c r="Q10994" i="25"/>
  <c r="Q10995" i="25"/>
  <c r="Q10996" i="25"/>
  <c r="Q10997" i="25"/>
  <c r="Q10998" i="25"/>
  <c r="Q10999" i="25"/>
  <c r="Q11000" i="25"/>
  <c r="Q11001" i="25"/>
  <c r="Q11002" i="25"/>
  <c r="Q11003" i="25"/>
  <c r="Q11004" i="25"/>
  <c r="Q11005" i="25"/>
  <c r="Q11006" i="25"/>
  <c r="Q11007" i="25"/>
  <c r="Q11008" i="25"/>
  <c r="Q11009" i="25"/>
  <c r="Q11010" i="25"/>
  <c r="Q11011" i="25"/>
  <c r="Q11012" i="25"/>
  <c r="Q11013" i="25"/>
  <c r="Q11014" i="25"/>
  <c r="Q11015" i="25"/>
  <c r="Q11016" i="25"/>
  <c r="Q11017" i="25"/>
  <c r="Q11018" i="25"/>
  <c r="Q11019" i="25"/>
  <c r="Q11020" i="25"/>
  <c r="Q11021" i="25"/>
  <c r="Q11022" i="25"/>
  <c r="Q11023" i="25"/>
  <c r="Q11024" i="25"/>
  <c r="Q11025" i="25"/>
  <c r="L2912" i="23"/>
  <c r="L2913" i="23"/>
  <c r="L2914" i="23"/>
  <c r="L2915" i="23"/>
  <c r="L2916" i="23"/>
  <c r="L2917" i="23"/>
  <c r="L2918" i="23"/>
  <c r="L2919" i="23"/>
  <c r="L2920" i="23"/>
  <c r="L2921" i="23"/>
  <c r="L2922" i="23"/>
  <c r="L2923" i="23"/>
  <c r="L2924" i="23"/>
  <c r="L2925" i="23"/>
  <c r="L2926" i="23"/>
  <c r="L2927" i="23"/>
  <c r="L2928" i="23"/>
  <c r="L2929" i="23"/>
  <c r="L2930" i="23"/>
  <c r="L2931" i="23"/>
  <c r="L2932" i="23"/>
  <c r="L2933" i="23"/>
  <c r="L2934" i="23"/>
  <c r="L2935" i="23"/>
  <c r="L2936" i="23"/>
  <c r="L2937" i="23"/>
  <c r="L2938" i="23"/>
  <c r="L2939" i="23"/>
  <c r="L2940" i="23"/>
  <c r="L2941" i="23"/>
  <c r="L2942" i="23"/>
  <c r="L2943" i="23"/>
  <c r="L2944" i="23"/>
  <c r="L2945" i="23"/>
  <c r="L2946" i="23"/>
  <c r="L2947" i="23"/>
  <c r="L2948" i="23"/>
  <c r="L2949" i="23"/>
  <c r="L2950" i="23"/>
  <c r="L2951" i="23"/>
  <c r="L2952" i="23"/>
  <c r="L2953" i="23"/>
  <c r="L2954" i="23"/>
  <c r="L2955" i="23"/>
  <c r="L2956" i="23"/>
  <c r="L2957" i="23"/>
  <c r="L2958" i="23"/>
  <c r="DW10" i="13"/>
  <c r="DW11" i="13"/>
  <c r="DW15" i="13" s="1"/>
  <c r="DW12" i="13"/>
  <c r="DW13" i="13"/>
  <c r="DW14" i="13"/>
  <c r="DW17" i="13"/>
  <c r="DW18" i="13"/>
  <c r="DW19" i="13"/>
  <c r="DW20" i="13"/>
  <c r="DW21" i="13"/>
  <c r="DW22" i="13" s="1"/>
  <c r="DW24" i="13"/>
  <c r="DW25" i="13"/>
  <c r="DW29" i="13" s="1"/>
  <c r="DW26" i="13"/>
  <c r="DW27" i="13"/>
  <c r="DW28" i="13"/>
  <c r="DW31" i="13"/>
  <c r="DW32" i="13"/>
  <c r="DW33" i="13"/>
  <c r="DW34" i="13"/>
  <c r="DW35" i="13"/>
  <c r="DW36" i="13" s="1"/>
  <c r="DW38" i="13"/>
  <c r="DW39" i="13"/>
  <c r="DW40" i="13"/>
  <c r="DW41" i="13"/>
  <c r="DW42" i="13"/>
  <c r="DW45" i="13"/>
  <c r="DW46" i="13"/>
  <c r="DW47" i="13"/>
  <c r="DW48" i="13"/>
  <c r="DW49" i="13"/>
  <c r="DW52" i="13"/>
  <c r="DW53" i="13"/>
  <c r="DW54" i="13"/>
  <c r="DW55" i="13"/>
  <c r="DW56" i="13"/>
  <c r="DW59" i="13"/>
  <c r="DW60" i="13"/>
  <c r="DW61" i="13"/>
  <c r="DW62" i="13"/>
  <c r="DW63" i="13"/>
  <c r="DW66" i="13"/>
  <c r="DW67" i="13"/>
  <c r="DW68" i="13"/>
  <c r="DW69" i="13"/>
  <c r="DW70" i="13"/>
  <c r="DW73" i="13"/>
  <c r="DW78" i="13" s="1"/>
  <c r="DW74" i="13"/>
  <c r="DW75" i="13"/>
  <c r="DW76" i="13"/>
  <c r="DW77" i="13"/>
  <c r="DW81" i="13"/>
  <c r="DW82" i="13"/>
  <c r="DW83" i="13"/>
  <c r="DW84" i="13"/>
  <c r="DW87" i="13"/>
  <c r="DW88" i="13"/>
  <c r="DW89" i="13"/>
  <c r="DW90" i="13"/>
  <c r="DW91" i="13"/>
  <c r="DW94" i="13"/>
  <c r="DW95" i="13"/>
  <c r="DW96" i="13"/>
  <c r="DW97" i="13"/>
  <c r="DW98" i="13"/>
  <c r="DW101" i="13"/>
  <c r="DW102" i="13"/>
  <c r="DW103" i="13"/>
  <c r="DW104" i="13"/>
  <c r="DW105" i="13"/>
  <c r="DW108" i="13"/>
  <c r="DW109" i="13"/>
  <c r="DW113" i="13" s="1"/>
  <c r="DW110" i="13"/>
  <c r="DW111" i="13"/>
  <c r="DW112" i="13"/>
  <c r="DW115" i="13"/>
  <c r="DW116" i="13"/>
  <c r="DW117" i="13"/>
  <c r="DW118" i="13"/>
  <c r="DW119" i="13"/>
  <c r="DW122" i="13"/>
  <c r="DW123" i="13"/>
  <c r="DW124" i="13"/>
  <c r="DW125" i="13"/>
  <c r="DW126" i="13"/>
  <c r="DW129" i="13"/>
  <c r="DW130" i="13"/>
  <c r="DW131" i="13"/>
  <c r="DW132" i="13"/>
  <c r="DW133" i="13"/>
  <c r="DW143" i="13"/>
  <c r="DW144" i="13"/>
  <c r="DW148" i="13" s="1"/>
  <c r="DW145" i="13"/>
  <c r="DW146" i="13"/>
  <c r="DW147" i="13"/>
  <c r="DW150" i="13"/>
  <c r="DW151" i="13"/>
  <c r="DW152" i="13"/>
  <c r="DW153" i="13"/>
  <c r="DW154" i="13"/>
  <c r="DW157" i="13"/>
  <c r="DW158" i="13"/>
  <c r="DW159" i="13"/>
  <c r="DW160" i="13"/>
  <c r="DW162" i="13"/>
  <c r="DW10" i="14"/>
  <c r="DW11" i="14"/>
  <c r="DW12" i="14"/>
  <c r="DW13" i="14"/>
  <c r="DW14" i="14"/>
  <c r="DW17" i="14"/>
  <c r="DW18" i="14"/>
  <c r="DW19" i="14"/>
  <c r="DW20" i="14"/>
  <c r="DW21" i="14"/>
  <c r="DW24" i="14"/>
  <c r="DW25" i="14"/>
  <c r="DW26" i="14"/>
  <c r="DW27" i="14"/>
  <c r="DW28" i="14"/>
  <c r="DW31" i="14"/>
  <c r="DW32" i="14"/>
  <c r="DW33" i="14"/>
  <c r="DW34" i="14"/>
  <c r="DW35" i="14"/>
  <c r="DW38" i="14"/>
  <c r="DW39" i="14"/>
  <c r="DW40" i="14"/>
  <c r="DW41" i="14"/>
  <c r="DW42" i="14"/>
  <c r="DW45" i="14"/>
  <c r="DW46" i="14"/>
  <c r="DW50" i="14" s="1"/>
  <c r="DW47" i="14"/>
  <c r="DW48" i="14"/>
  <c r="DW49" i="14"/>
  <c r="DW52" i="14"/>
  <c r="DW53" i="14"/>
  <c r="DW54" i="14"/>
  <c r="DW55" i="14"/>
  <c r="DW56" i="14"/>
  <c r="DW59" i="14"/>
  <c r="DW60" i="14"/>
  <c r="DW61" i="14"/>
  <c r="DW62" i="14"/>
  <c r="DW63" i="14"/>
  <c r="DW66" i="14"/>
  <c r="DW67" i="14"/>
  <c r="DW68" i="14"/>
  <c r="DW69" i="14"/>
  <c r="DW70" i="14"/>
  <c r="DW73" i="14"/>
  <c r="DW74" i="14"/>
  <c r="DW78" i="14" s="1"/>
  <c r="DW75" i="14"/>
  <c r="DW76" i="14"/>
  <c r="DW77" i="14"/>
  <c r="DW94" i="14"/>
  <c r="DW95" i="14"/>
  <c r="DW96" i="14"/>
  <c r="DW97" i="14"/>
  <c r="DW98" i="14"/>
  <c r="DW101" i="14"/>
  <c r="DW102" i="14"/>
  <c r="DW103" i="14"/>
  <c r="DW104" i="14"/>
  <c r="DW105" i="14"/>
  <c r="DW108" i="14"/>
  <c r="DW109" i="14"/>
  <c r="DW110" i="14"/>
  <c r="DW111" i="14"/>
  <c r="DW112" i="14"/>
  <c r="DW115" i="14"/>
  <c r="DW116" i="14"/>
  <c r="DW117" i="14"/>
  <c r="DW118" i="14"/>
  <c r="DW119" i="14"/>
  <c r="DW122" i="14"/>
  <c r="DW123" i="14"/>
  <c r="DW124" i="14"/>
  <c r="DW125" i="14"/>
  <c r="DW126" i="14"/>
  <c r="DW129" i="14"/>
  <c r="DW130" i="14"/>
  <c r="DW131" i="14"/>
  <c r="DW132" i="14"/>
  <c r="DW133" i="14"/>
  <c r="DW143" i="14"/>
  <c r="DW144" i="14"/>
  <c r="DW145" i="14"/>
  <c r="DW146" i="14"/>
  <c r="DW147" i="14"/>
  <c r="DW150" i="14"/>
  <c r="DW151" i="14"/>
  <c r="DW155" i="14" s="1"/>
  <c r="DW152" i="14"/>
  <c r="DW153" i="14"/>
  <c r="DW154" i="14"/>
  <c r="DW157" i="14"/>
  <c r="DW158" i="14"/>
  <c r="DW159" i="14"/>
  <c r="DW160" i="14"/>
  <c r="DW161" i="14"/>
  <c r="DW162" i="14"/>
  <c r="DW10" i="15"/>
  <c r="DW11" i="15"/>
  <c r="DW12" i="15"/>
  <c r="DW13" i="15"/>
  <c r="DW14" i="15"/>
  <c r="DW17" i="15"/>
  <c r="DW18" i="15"/>
  <c r="DW19" i="15"/>
  <c r="DW20" i="15"/>
  <c r="DW21" i="15"/>
  <c r="DW24" i="15"/>
  <c r="DW25" i="15"/>
  <c r="DW26" i="15"/>
  <c r="DW27" i="15"/>
  <c r="DW28" i="15"/>
  <c r="DW31" i="15"/>
  <c r="DW32" i="15"/>
  <c r="DW33" i="15"/>
  <c r="DW34" i="15"/>
  <c r="DW35" i="15"/>
  <c r="DW36" i="15" s="1"/>
  <c r="DW38" i="15"/>
  <c r="DW39" i="15"/>
  <c r="DW40" i="15"/>
  <c r="DW41" i="15"/>
  <c r="DW42" i="15"/>
  <c r="DW45" i="15"/>
  <c r="DW46" i="15"/>
  <c r="DW47" i="15"/>
  <c r="DW48" i="15"/>
  <c r="DW49" i="15"/>
  <c r="DW52" i="15"/>
  <c r="DW53" i="15"/>
  <c r="DW57" i="15" s="1"/>
  <c r="DW54" i="15"/>
  <c r="DW55" i="15"/>
  <c r="DW56" i="15"/>
  <c r="DW59" i="15"/>
  <c r="DW60" i="15"/>
  <c r="DW61" i="15"/>
  <c r="DW62" i="15"/>
  <c r="DW63" i="15"/>
  <c r="DW66" i="15"/>
  <c r="DW67" i="15"/>
  <c r="DW68" i="15"/>
  <c r="DW69" i="15"/>
  <c r="DW70" i="15"/>
  <c r="DW73" i="15"/>
  <c r="DW74" i="15"/>
  <c r="DW75" i="15"/>
  <c r="DW76" i="15"/>
  <c r="DW77" i="15"/>
  <c r="DW94" i="15"/>
  <c r="DW95" i="15"/>
  <c r="DW96" i="15"/>
  <c r="DW97" i="15"/>
  <c r="DW98" i="15"/>
  <c r="DW101" i="15"/>
  <c r="DW102" i="15"/>
  <c r="DW103" i="15"/>
  <c r="DW104" i="15"/>
  <c r="DW105" i="15"/>
  <c r="DW108" i="15"/>
  <c r="DW109" i="15"/>
  <c r="DW110" i="15"/>
  <c r="DW111" i="15"/>
  <c r="DW112" i="15"/>
  <c r="DW115" i="15"/>
  <c r="DW116" i="15"/>
  <c r="DW117" i="15"/>
  <c r="DW118" i="15"/>
  <c r="DW119" i="15"/>
  <c r="DW122" i="15"/>
  <c r="DW123" i="15"/>
  <c r="DW124" i="15"/>
  <c r="DW125" i="15"/>
  <c r="DW126" i="15"/>
  <c r="DW129" i="15"/>
  <c r="DW130" i="15"/>
  <c r="DW131" i="15"/>
  <c r="DW132" i="15"/>
  <c r="DW133" i="15"/>
  <c r="DW134" i="15" s="1"/>
  <c r="DW143" i="15"/>
  <c r="DW144" i="15"/>
  <c r="DW145" i="15"/>
  <c r="DW146" i="15"/>
  <c r="DW147" i="15"/>
  <c r="DW150" i="15"/>
  <c r="DW151" i="15"/>
  <c r="DW152" i="15"/>
  <c r="DW153" i="15"/>
  <c r="DW154" i="15"/>
  <c r="DW155" i="15" s="1"/>
  <c r="DW157" i="15"/>
  <c r="DW158" i="15"/>
  <c r="DW159" i="15"/>
  <c r="DW160" i="15"/>
  <c r="DW162" i="15"/>
  <c r="DW10" i="11"/>
  <c r="DW11" i="11"/>
  <c r="DW12" i="11"/>
  <c r="DW13" i="11"/>
  <c r="DW14" i="11"/>
  <c r="DW17" i="11"/>
  <c r="DW18" i="11"/>
  <c r="DW19" i="11"/>
  <c r="DW20" i="11"/>
  <c r="DW21" i="11"/>
  <c r="DW24" i="11"/>
  <c r="DW25" i="11"/>
  <c r="DW26" i="11"/>
  <c r="DW27" i="11"/>
  <c r="DW28" i="11"/>
  <c r="DW31" i="11"/>
  <c r="DW32" i="11"/>
  <c r="DW33" i="11"/>
  <c r="DW34" i="11"/>
  <c r="DW35" i="11"/>
  <c r="DW38" i="11"/>
  <c r="DW39" i="11"/>
  <c r="DW40" i="11"/>
  <c r="DW41" i="11"/>
  <c r="DW42" i="11"/>
  <c r="DW45" i="11"/>
  <c r="DW46" i="11"/>
  <c r="DW47" i="11"/>
  <c r="DW48" i="11"/>
  <c r="DW49" i="11"/>
  <c r="DW52" i="11"/>
  <c r="DW53" i="11"/>
  <c r="DW54" i="11"/>
  <c r="DW55" i="11"/>
  <c r="DW56" i="11"/>
  <c r="DW59" i="11"/>
  <c r="DW60" i="11"/>
  <c r="DW61" i="11"/>
  <c r="DW62" i="11"/>
  <c r="DW63" i="11"/>
  <c r="DW66" i="11"/>
  <c r="DW67" i="11"/>
  <c r="DW68" i="11"/>
  <c r="DW69" i="11"/>
  <c r="DW70" i="11"/>
  <c r="DW71" i="11" s="1"/>
  <c r="DW73" i="11"/>
  <c r="DW74" i="11"/>
  <c r="DW75" i="11"/>
  <c r="DW76" i="11"/>
  <c r="DW77" i="11"/>
  <c r="DW87" i="11"/>
  <c r="DW88" i="11"/>
  <c r="DW89" i="11"/>
  <c r="DW90" i="11"/>
  <c r="DW91" i="11"/>
  <c r="DW94" i="11"/>
  <c r="DW95" i="11"/>
  <c r="DW96" i="11"/>
  <c r="DW97" i="11"/>
  <c r="DW98" i="11"/>
  <c r="DW99" i="11" s="1"/>
  <c r="DW101" i="11"/>
  <c r="DW102" i="11"/>
  <c r="DW103" i="11"/>
  <c r="DW104" i="11"/>
  <c r="DW105" i="11"/>
  <c r="DW108" i="11"/>
  <c r="DW109" i="11"/>
  <c r="DW110" i="11"/>
  <c r="DW111" i="11"/>
  <c r="DW112" i="11"/>
  <c r="DW115" i="11"/>
  <c r="DW116" i="11"/>
  <c r="DW117" i="11"/>
  <c r="DW118" i="11"/>
  <c r="DW119" i="11"/>
  <c r="DW122" i="11"/>
  <c r="DW123" i="11"/>
  <c r="DW124" i="11"/>
  <c r="DW125" i="11"/>
  <c r="DW126" i="11"/>
  <c r="DW129" i="11"/>
  <c r="DW130" i="11"/>
  <c r="DW131" i="11"/>
  <c r="DW132" i="11"/>
  <c r="DW133" i="11"/>
  <c r="DW143" i="11"/>
  <c r="DW144" i="11"/>
  <c r="DW145" i="11"/>
  <c r="DW146" i="11"/>
  <c r="DW147" i="11"/>
  <c r="DW150" i="11"/>
  <c r="DW155" i="11" s="1"/>
  <c r="DW151" i="11"/>
  <c r="DW152" i="11"/>
  <c r="DW153" i="11"/>
  <c r="DW154" i="11"/>
  <c r="BP78" i="15"/>
  <c r="BP78" i="14"/>
  <c r="BP80" i="13"/>
  <c r="BP85" i="13" s="1"/>
  <c r="BP81" i="13"/>
  <c r="DV81" i="13" s="1"/>
  <c r="BP82" i="13"/>
  <c r="DV82" i="13" s="1"/>
  <c r="BP83" i="13"/>
  <c r="BP84" i="13"/>
  <c r="DV84" i="13" s="1"/>
  <c r="BP92" i="13"/>
  <c r="BP78" i="13"/>
  <c r="BP80" i="11"/>
  <c r="BP85" i="11" s="1"/>
  <c r="BP81" i="11"/>
  <c r="BP82" i="11"/>
  <c r="BP83" i="11"/>
  <c r="BP84" i="11"/>
  <c r="BP92" i="11"/>
  <c r="BP78" i="11"/>
  <c r="DV10" i="11"/>
  <c r="DV11" i="11"/>
  <c r="DV12" i="11"/>
  <c r="DV13" i="11"/>
  <c r="DV14" i="11"/>
  <c r="DV15" i="11"/>
  <c r="DV17" i="11"/>
  <c r="DV22" i="11" s="1"/>
  <c r="DV18" i="11"/>
  <c r="DV19" i="11"/>
  <c r="DV20" i="11"/>
  <c r="DV21" i="11"/>
  <c r="DV24" i="11"/>
  <c r="DV25" i="11"/>
  <c r="DV26" i="11"/>
  <c r="DV27" i="11"/>
  <c r="DV28" i="11"/>
  <c r="DV29" i="11"/>
  <c r="DV31" i="11"/>
  <c r="DV36" i="11" s="1"/>
  <c r="DV32" i="11"/>
  <c r="DV33" i="11"/>
  <c r="DV34" i="11"/>
  <c r="DV35" i="11"/>
  <c r="DV38" i="11"/>
  <c r="DV39" i="11"/>
  <c r="DV40" i="11"/>
  <c r="DV41" i="11"/>
  <c r="DV42" i="11"/>
  <c r="DV43" i="11" s="1"/>
  <c r="DV45" i="11"/>
  <c r="DV46" i="11"/>
  <c r="DV47" i="11"/>
  <c r="DV48" i="11"/>
  <c r="DV49" i="11"/>
  <c r="DV52" i="11"/>
  <c r="DV57" i="11" s="1"/>
  <c r="DV53" i="11"/>
  <c r="DV54" i="11"/>
  <c r="DV55" i="11"/>
  <c r="DV56" i="11"/>
  <c r="DV59" i="11"/>
  <c r="DV60" i="11"/>
  <c r="DV61" i="11"/>
  <c r="DV62" i="11"/>
  <c r="DV63" i="11"/>
  <c r="DV66" i="11"/>
  <c r="DV67" i="11"/>
  <c r="DV71" i="11" s="1"/>
  <c r="DV68" i="11"/>
  <c r="DV69" i="11"/>
  <c r="DV70" i="11"/>
  <c r="DV73" i="11"/>
  <c r="DV74" i="11"/>
  <c r="DV75" i="11"/>
  <c r="DV76" i="11"/>
  <c r="DV77" i="11"/>
  <c r="DV87" i="11"/>
  <c r="DV88" i="11"/>
  <c r="DV89" i="11"/>
  <c r="DV90" i="11"/>
  <c r="DV91" i="11"/>
  <c r="DV94" i="11"/>
  <c r="DV99" i="11" s="1"/>
  <c r="DV95" i="11"/>
  <c r="DV96" i="11"/>
  <c r="DV97" i="11"/>
  <c r="DV98" i="11"/>
  <c r="DV101" i="11"/>
  <c r="DV106" i="11" s="1"/>
  <c r="DV102" i="11"/>
  <c r="DV103" i="11"/>
  <c r="DV104" i="11"/>
  <c r="DV105" i="11"/>
  <c r="DV108" i="11"/>
  <c r="DV113" i="11" s="1"/>
  <c r="DV109" i="11"/>
  <c r="DV110" i="11"/>
  <c r="DV111" i="11"/>
  <c r="DV112" i="11"/>
  <c r="DV115" i="11"/>
  <c r="DV116" i="11"/>
  <c r="DV117" i="11"/>
  <c r="DV118" i="11"/>
  <c r="DV119" i="11"/>
  <c r="DV122" i="11"/>
  <c r="DV123" i="11"/>
  <c r="DV124" i="11"/>
  <c r="DV125" i="11"/>
  <c r="DV127" i="11" s="1"/>
  <c r="DV126" i="11"/>
  <c r="DV129" i="11"/>
  <c r="DV130" i="11"/>
  <c r="DV131" i="11"/>
  <c r="DV132" i="11"/>
  <c r="DV133" i="11"/>
  <c r="DV143" i="11"/>
  <c r="DV144" i="11"/>
  <c r="DV145" i="11"/>
  <c r="DV146" i="11"/>
  <c r="DV147" i="11"/>
  <c r="DV148" i="11"/>
  <c r="DV150" i="11"/>
  <c r="DV155" i="11" s="1"/>
  <c r="DV151" i="11"/>
  <c r="DV152" i="11"/>
  <c r="DV153" i="11"/>
  <c r="DV154" i="11"/>
  <c r="DV10" i="13"/>
  <c r="DV15" i="13" s="1"/>
  <c r="DV11" i="13"/>
  <c r="DV12" i="13"/>
  <c r="DV13" i="13"/>
  <c r="DV14" i="13"/>
  <c r="DV17" i="13"/>
  <c r="DV18" i="13"/>
  <c r="DV19" i="13"/>
  <c r="DV20" i="13"/>
  <c r="DV21" i="13"/>
  <c r="DV22" i="13"/>
  <c r="DV24" i="13"/>
  <c r="DV29" i="13" s="1"/>
  <c r="DV25" i="13"/>
  <c r="DV26" i="13"/>
  <c r="DV27" i="13"/>
  <c r="DV28" i="13"/>
  <c r="DV31" i="13"/>
  <c r="DV32" i="13"/>
  <c r="DV33" i="13"/>
  <c r="DV34" i="13"/>
  <c r="DV35" i="13"/>
  <c r="DV36" i="13"/>
  <c r="DV38" i="13"/>
  <c r="DV43" i="13" s="1"/>
  <c r="DV39" i="13"/>
  <c r="DV40" i="13"/>
  <c r="DV41" i="13"/>
  <c r="DV42" i="13"/>
  <c r="DV45" i="13"/>
  <c r="DV46" i="13"/>
  <c r="DV47" i="13"/>
  <c r="DV48" i="13"/>
  <c r="DV49" i="13"/>
  <c r="DV50" i="13"/>
  <c r="DV52" i="13"/>
  <c r="DV57" i="13" s="1"/>
  <c r="DV53" i="13"/>
  <c r="DV54" i="13"/>
  <c r="DV55" i="13"/>
  <c r="DV56" i="13"/>
  <c r="DV59" i="13"/>
  <c r="DV60" i="13"/>
  <c r="DV61" i="13"/>
  <c r="DV62" i="13"/>
  <c r="DV63" i="13"/>
  <c r="DV64" i="13"/>
  <c r="DV66" i="13"/>
  <c r="DV71" i="13" s="1"/>
  <c r="DV67" i="13"/>
  <c r="DV68" i="13"/>
  <c r="DV69" i="13"/>
  <c r="DV70" i="13"/>
  <c r="DV73" i="13"/>
  <c r="DV74" i="13"/>
  <c r="DV75" i="13"/>
  <c r="DV76" i="13"/>
  <c r="DV77" i="13"/>
  <c r="DV78" i="13"/>
  <c r="DV80" i="13"/>
  <c r="DV83" i="13"/>
  <c r="DV87" i="13"/>
  <c r="DV88" i="13"/>
  <c r="DV89" i="13"/>
  <c r="DV90" i="13"/>
  <c r="DV91" i="13"/>
  <c r="DV92" i="13"/>
  <c r="DV94" i="13"/>
  <c r="DV99" i="13" s="1"/>
  <c r="DV95" i="13"/>
  <c r="DV96" i="13"/>
  <c r="DV97" i="13"/>
  <c r="DV98" i="13"/>
  <c r="DV101" i="13"/>
  <c r="DV102" i="13"/>
  <c r="DV103" i="13"/>
  <c r="DV104" i="13"/>
  <c r="DV105" i="13"/>
  <c r="DV106" i="13"/>
  <c r="DV108" i="13"/>
  <c r="DV113" i="13" s="1"/>
  <c r="DV109" i="13"/>
  <c r="DV110" i="13"/>
  <c r="DV111" i="13"/>
  <c r="DV112" i="13"/>
  <c r="DV115" i="13"/>
  <c r="DV116" i="13"/>
  <c r="DV117" i="13"/>
  <c r="DV118" i="13"/>
  <c r="DV119" i="13"/>
  <c r="DV120" i="13"/>
  <c r="DV122" i="13"/>
  <c r="DV127" i="13" s="1"/>
  <c r="DV123" i="13"/>
  <c r="DV124" i="13"/>
  <c r="DV125" i="13"/>
  <c r="DV126" i="13"/>
  <c r="DV129" i="13"/>
  <c r="DV130" i="13"/>
  <c r="DV131" i="13"/>
  <c r="DV132" i="13"/>
  <c r="DV133" i="13"/>
  <c r="DV134" i="13"/>
  <c r="DV143" i="13"/>
  <c r="DV148" i="13" s="1"/>
  <c r="DV144" i="13"/>
  <c r="DV145" i="13"/>
  <c r="DV146" i="13"/>
  <c r="DV147" i="13"/>
  <c r="DV150" i="13"/>
  <c r="DV151" i="13"/>
  <c r="DV152" i="13"/>
  <c r="DV153" i="13"/>
  <c r="DV154" i="13"/>
  <c r="DV155" i="13"/>
  <c r="DV157" i="13"/>
  <c r="DV158" i="13"/>
  <c r="DV159" i="13"/>
  <c r="DV160" i="13"/>
  <c r="DV161" i="13"/>
  <c r="DV162" i="13"/>
  <c r="DV10" i="14"/>
  <c r="DV11" i="14"/>
  <c r="DV12" i="14"/>
  <c r="DV13" i="14"/>
  <c r="DV14" i="14"/>
  <c r="DV15" i="14"/>
  <c r="DV17" i="14"/>
  <c r="DV22" i="14" s="1"/>
  <c r="DV18" i="14"/>
  <c r="DV19" i="14"/>
  <c r="DV20" i="14"/>
  <c r="DV21" i="14"/>
  <c r="DV24" i="14"/>
  <c r="DV25" i="14"/>
  <c r="DV26" i="14"/>
  <c r="DV27" i="14"/>
  <c r="DV28" i="14"/>
  <c r="DV29" i="14"/>
  <c r="DV31" i="14"/>
  <c r="DV36" i="14" s="1"/>
  <c r="DV32" i="14"/>
  <c r="DV33" i="14"/>
  <c r="DV34" i="14"/>
  <c r="DV35" i="14"/>
  <c r="DV38" i="14"/>
  <c r="DV39" i="14"/>
  <c r="DV40" i="14"/>
  <c r="DV41" i="14"/>
  <c r="DV42" i="14"/>
  <c r="DV43" i="14"/>
  <c r="DV45" i="14"/>
  <c r="DV50" i="14" s="1"/>
  <c r="DV46" i="14"/>
  <c r="DV47" i="14"/>
  <c r="DV48" i="14"/>
  <c r="DV49" i="14"/>
  <c r="DV52" i="14"/>
  <c r="DV53" i="14"/>
  <c r="DV54" i="14"/>
  <c r="DV55" i="14"/>
  <c r="DV56" i="14"/>
  <c r="DV57" i="14"/>
  <c r="DV59" i="14"/>
  <c r="DV64" i="14" s="1"/>
  <c r="DV60" i="14"/>
  <c r="DV61" i="14"/>
  <c r="DV62" i="14"/>
  <c r="DV63" i="14"/>
  <c r="DV66" i="14"/>
  <c r="DV67" i="14"/>
  <c r="DV68" i="14"/>
  <c r="DV69" i="14"/>
  <c r="DV70" i="14"/>
  <c r="DV71" i="14"/>
  <c r="DV73" i="14"/>
  <c r="DV74" i="14"/>
  <c r="DV75" i="14"/>
  <c r="DV76" i="14"/>
  <c r="DV77" i="14"/>
  <c r="DV94" i="14"/>
  <c r="DV95" i="14"/>
  <c r="DV96" i="14"/>
  <c r="DV97" i="14"/>
  <c r="DV98" i="14"/>
  <c r="DV99" i="14"/>
  <c r="DV101" i="14"/>
  <c r="DV106" i="14" s="1"/>
  <c r="DV102" i="14"/>
  <c r="DV103" i="14"/>
  <c r="DV104" i="14"/>
  <c r="DV105" i="14"/>
  <c r="DV108" i="14"/>
  <c r="DV109" i="14"/>
  <c r="DV110" i="14"/>
  <c r="DV111" i="14"/>
  <c r="DV112" i="14"/>
  <c r="DV113" i="14"/>
  <c r="DV115" i="14"/>
  <c r="DV120" i="14" s="1"/>
  <c r="DV116" i="14"/>
  <c r="DV117" i="14"/>
  <c r="DV118" i="14"/>
  <c r="DV119" i="14"/>
  <c r="DV122" i="14"/>
  <c r="DV123" i="14"/>
  <c r="DV124" i="14"/>
  <c r="DV125" i="14"/>
  <c r="DV126" i="14"/>
  <c r="DV127" i="14"/>
  <c r="DV129" i="14"/>
  <c r="DV134" i="14" s="1"/>
  <c r="DV130" i="14"/>
  <c r="DV131" i="14"/>
  <c r="DV132" i="14"/>
  <c r="DV133" i="14"/>
  <c r="DV143" i="14"/>
  <c r="DV144" i="14"/>
  <c r="DV145" i="14"/>
  <c r="DV146" i="14"/>
  <c r="DV147" i="14"/>
  <c r="DV148" i="14"/>
  <c r="DV150" i="14"/>
  <c r="DV155" i="14" s="1"/>
  <c r="DV151" i="14"/>
  <c r="DV152" i="14"/>
  <c r="DV153" i="14"/>
  <c r="DV154" i="14"/>
  <c r="DV157" i="14"/>
  <c r="DV158" i="14"/>
  <c r="DV159" i="14"/>
  <c r="DV160" i="14"/>
  <c r="DV161" i="14"/>
  <c r="DV162" i="14"/>
  <c r="DV10" i="15"/>
  <c r="DV15" i="15" s="1"/>
  <c r="DV11" i="15"/>
  <c r="DV12" i="15"/>
  <c r="DV13" i="15"/>
  <c r="DV14" i="15"/>
  <c r="DV17" i="15"/>
  <c r="DV18" i="15"/>
  <c r="DV19" i="15"/>
  <c r="DV20" i="15"/>
  <c r="DV21" i="15"/>
  <c r="DV22" i="15"/>
  <c r="DV24" i="15"/>
  <c r="DV29" i="15" s="1"/>
  <c r="DV25" i="15"/>
  <c r="DV26" i="15"/>
  <c r="DV27" i="15"/>
  <c r="DV28" i="15"/>
  <c r="DV31" i="15"/>
  <c r="DV32" i="15"/>
  <c r="DV33" i="15"/>
  <c r="DV34" i="15"/>
  <c r="DV35" i="15"/>
  <c r="DV36" i="15"/>
  <c r="DV38" i="15"/>
  <c r="DV43" i="15" s="1"/>
  <c r="DV39" i="15"/>
  <c r="DV40" i="15"/>
  <c r="DV41" i="15"/>
  <c r="DV42" i="15"/>
  <c r="DV45" i="15"/>
  <c r="DV46" i="15"/>
  <c r="DV47" i="15"/>
  <c r="DV48" i="15"/>
  <c r="DV49" i="15"/>
  <c r="DV50" i="15"/>
  <c r="DV52" i="15"/>
  <c r="DV57" i="15" s="1"/>
  <c r="DV53" i="15"/>
  <c r="DV54" i="15"/>
  <c r="DV55" i="15"/>
  <c r="DV56" i="15"/>
  <c r="DV59" i="15"/>
  <c r="DV60" i="15"/>
  <c r="DV61" i="15"/>
  <c r="DV62" i="15"/>
  <c r="DV63" i="15"/>
  <c r="DV64" i="15"/>
  <c r="DV66" i="15"/>
  <c r="DV71" i="15" s="1"/>
  <c r="DV67" i="15"/>
  <c r="DV68" i="15"/>
  <c r="DV69" i="15"/>
  <c r="DV70" i="15"/>
  <c r="DV73" i="15"/>
  <c r="DV74" i="15"/>
  <c r="DV75" i="15"/>
  <c r="DV78" i="15" s="1"/>
  <c r="DV76" i="15"/>
  <c r="DV77" i="15"/>
  <c r="DV94" i="15"/>
  <c r="DV99" i="15" s="1"/>
  <c r="DV95" i="15"/>
  <c r="DV96" i="15"/>
  <c r="DV97" i="15"/>
  <c r="DV98" i="15"/>
  <c r="DV101" i="15"/>
  <c r="DV102" i="15"/>
  <c r="DV103" i="15"/>
  <c r="DV104" i="15"/>
  <c r="DV105" i="15"/>
  <c r="DV106" i="15"/>
  <c r="DV108" i="15"/>
  <c r="DV113" i="15" s="1"/>
  <c r="DV109" i="15"/>
  <c r="DV110" i="15"/>
  <c r="DV111" i="15"/>
  <c r="DV112" i="15"/>
  <c r="DV115" i="15"/>
  <c r="DV116" i="15"/>
  <c r="DV117" i="15"/>
  <c r="DV118" i="15"/>
  <c r="DV119" i="15"/>
  <c r="DV120" i="15"/>
  <c r="DV122" i="15"/>
  <c r="DV127" i="15" s="1"/>
  <c r="DV123" i="15"/>
  <c r="DV124" i="15"/>
  <c r="DV125" i="15"/>
  <c r="DV126" i="15"/>
  <c r="DV129" i="15"/>
  <c r="DV130" i="15"/>
  <c r="DV131" i="15"/>
  <c r="DV132" i="15"/>
  <c r="DV133" i="15"/>
  <c r="DV134" i="15"/>
  <c r="DV143" i="15"/>
  <c r="DV148" i="15" s="1"/>
  <c r="DV144" i="15"/>
  <c r="DV145" i="15"/>
  <c r="DV146" i="15"/>
  <c r="DV147" i="15"/>
  <c r="DV150" i="15"/>
  <c r="DV151" i="15"/>
  <c r="DV152" i="15"/>
  <c r="DV153" i="15"/>
  <c r="DV154" i="15"/>
  <c r="DV155" i="15"/>
  <c r="DV157" i="15"/>
  <c r="DV158" i="15"/>
  <c r="DV159" i="15"/>
  <c r="DV160" i="15"/>
  <c r="DV161" i="15"/>
  <c r="DV162" i="15"/>
  <c r="BP157" i="11"/>
  <c r="BP158" i="11"/>
  <c r="BP159" i="11"/>
  <c r="BP160" i="11"/>
  <c r="BP161" i="11"/>
  <c r="BP162" i="11"/>
  <c r="BP157" i="13"/>
  <c r="BP158" i="13"/>
  <c r="BP159" i="13"/>
  <c r="BP160" i="13"/>
  <c r="BP161" i="13"/>
  <c r="BP162" i="13"/>
  <c r="BP157" i="14"/>
  <c r="BP158" i="14"/>
  <c r="BP159" i="14"/>
  <c r="BP160" i="14"/>
  <c r="BP161" i="14"/>
  <c r="BP162" i="14"/>
  <c r="BP157" i="15"/>
  <c r="BP158" i="15"/>
  <c r="BP159" i="15"/>
  <c r="BP160" i="15"/>
  <c r="BP161" i="15"/>
  <c r="BP162" i="15"/>
  <c r="F181" i="18"/>
  <c r="G181" i="18"/>
  <c r="F184" i="18"/>
  <c r="F185" i="21"/>
  <c r="G185" i="21"/>
  <c r="F186" i="21"/>
  <c r="G186" i="21"/>
  <c r="F187" i="21"/>
  <c r="G187" i="21"/>
  <c r="L2865" i="23"/>
  <c r="L2866" i="23"/>
  <c r="L2867" i="23"/>
  <c r="L2868" i="23"/>
  <c r="L2869" i="23"/>
  <c r="L2870" i="23"/>
  <c r="L2871" i="23"/>
  <c r="L2872" i="23"/>
  <c r="L2873" i="23"/>
  <c r="L2874" i="23"/>
  <c r="L2875" i="23"/>
  <c r="L2876" i="23"/>
  <c r="L2877" i="23"/>
  <c r="L2878" i="23"/>
  <c r="L2879" i="23"/>
  <c r="L2880" i="23"/>
  <c r="L2881" i="23"/>
  <c r="L2882" i="23"/>
  <c r="L2883" i="23"/>
  <c r="L2884" i="23"/>
  <c r="L2885" i="23"/>
  <c r="L2886" i="23"/>
  <c r="L2887" i="23"/>
  <c r="L2888" i="23"/>
  <c r="L2889" i="23"/>
  <c r="L2890" i="23"/>
  <c r="L2891" i="23"/>
  <c r="L2892" i="23"/>
  <c r="L2893" i="23"/>
  <c r="L2894" i="23"/>
  <c r="L2895" i="23"/>
  <c r="L2896" i="23"/>
  <c r="L2897" i="23"/>
  <c r="L2898" i="23"/>
  <c r="L2899" i="23"/>
  <c r="L2900" i="23"/>
  <c r="L2901" i="23"/>
  <c r="L2902" i="23"/>
  <c r="L2903" i="23"/>
  <c r="L2904" i="23"/>
  <c r="L2905" i="23"/>
  <c r="L2906" i="23"/>
  <c r="L2907" i="23"/>
  <c r="L2908" i="23"/>
  <c r="L2909" i="23"/>
  <c r="L2910" i="23"/>
  <c r="L2911" i="23"/>
  <c r="Q10614" i="25"/>
  <c r="Q10615" i="25"/>
  <c r="Q10616" i="25"/>
  <c r="Q10617" i="25"/>
  <c r="Q10618" i="25"/>
  <c r="Q10619" i="25"/>
  <c r="Q10620" i="25"/>
  <c r="Q10621" i="25"/>
  <c r="Q10622" i="25"/>
  <c r="Q10623" i="25"/>
  <c r="Q10624" i="25"/>
  <c r="Q10625" i="25"/>
  <c r="Q10626" i="25"/>
  <c r="Q10627" i="25"/>
  <c r="Q10628" i="25"/>
  <c r="Q10629" i="25"/>
  <c r="Q10630" i="25"/>
  <c r="Q10631" i="25"/>
  <c r="Q10632" i="25"/>
  <c r="Q10633" i="25"/>
  <c r="Q10634" i="25"/>
  <c r="Q10635" i="25"/>
  <c r="Q10636" i="25"/>
  <c r="Q10637" i="25"/>
  <c r="Q10638" i="25"/>
  <c r="Q10639" i="25"/>
  <c r="Q10640" i="25"/>
  <c r="Q10641" i="25"/>
  <c r="Q10642" i="25"/>
  <c r="Q10643" i="25"/>
  <c r="Q10644" i="25"/>
  <c r="Q10645" i="25"/>
  <c r="Q10646" i="25"/>
  <c r="Q10647" i="25"/>
  <c r="Q10648" i="25"/>
  <c r="Q10649" i="25"/>
  <c r="Q10650" i="25"/>
  <c r="Q10651" i="25"/>
  <c r="Q10652" i="25"/>
  <c r="Q10653" i="25"/>
  <c r="Q10654" i="25"/>
  <c r="Q10655" i="25"/>
  <c r="Q10656" i="25"/>
  <c r="Q10657" i="25"/>
  <c r="Q10658" i="25"/>
  <c r="Q10659" i="25"/>
  <c r="Q10660" i="25"/>
  <c r="Q10661" i="25"/>
  <c r="Q10662" i="25"/>
  <c r="Q10663" i="25"/>
  <c r="Q10664" i="25"/>
  <c r="Q10665" i="25"/>
  <c r="Q10666" i="25"/>
  <c r="Q10667" i="25"/>
  <c r="Q10668" i="25"/>
  <c r="Q10669" i="25"/>
  <c r="Q10670" i="25"/>
  <c r="Q10671" i="25"/>
  <c r="Q10672" i="25"/>
  <c r="Q10673" i="25"/>
  <c r="Q10674" i="25"/>
  <c r="Q10675" i="25"/>
  <c r="Q10676" i="25"/>
  <c r="Q10677" i="25"/>
  <c r="Q10678" i="25"/>
  <c r="Q10679" i="25"/>
  <c r="Q10680" i="25"/>
  <c r="Q10681" i="25"/>
  <c r="Q10682" i="25"/>
  <c r="Q10683" i="25"/>
  <c r="Q10684" i="25"/>
  <c r="Q10685" i="25"/>
  <c r="Q10686" i="25"/>
  <c r="Q10687" i="25"/>
  <c r="Q10688" i="25"/>
  <c r="Q10689" i="25"/>
  <c r="Q10690" i="25"/>
  <c r="Q10691" i="25"/>
  <c r="Q10692" i="25"/>
  <c r="Q10693" i="25"/>
  <c r="Q10694" i="25"/>
  <c r="Q10695" i="25"/>
  <c r="Q10696" i="25"/>
  <c r="Q10697" i="25"/>
  <c r="Q10698" i="25"/>
  <c r="Q10699" i="25"/>
  <c r="Q10700" i="25"/>
  <c r="Q10701" i="25"/>
  <c r="Q10702" i="25"/>
  <c r="Q10703" i="25"/>
  <c r="Q10704" i="25"/>
  <c r="Q10705" i="25"/>
  <c r="Q10706" i="25"/>
  <c r="Q10707" i="25"/>
  <c r="Q10708" i="25"/>
  <c r="Q10709" i="25"/>
  <c r="Q10710" i="25"/>
  <c r="Q10711" i="25"/>
  <c r="Q10712" i="25"/>
  <c r="Q10713" i="25"/>
  <c r="Q10714" i="25"/>
  <c r="Q10715" i="25"/>
  <c r="Q10716" i="25"/>
  <c r="Q10717" i="25"/>
  <c r="Q10718" i="25"/>
  <c r="Q10719" i="25"/>
  <c r="Q10720" i="25"/>
  <c r="Q10721" i="25"/>
  <c r="Q10722" i="25"/>
  <c r="Q10723" i="25"/>
  <c r="Q10724" i="25"/>
  <c r="Q10725" i="25"/>
  <c r="Q10726" i="25"/>
  <c r="Q10727" i="25"/>
  <c r="Q10728" i="25"/>
  <c r="Q10729" i="25"/>
  <c r="Q10730" i="25"/>
  <c r="Q10731" i="25"/>
  <c r="Q10732" i="25"/>
  <c r="Q10733" i="25"/>
  <c r="Q10734" i="25"/>
  <c r="Q10735" i="25"/>
  <c r="Q10736" i="25"/>
  <c r="Q10737" i="25"/>
  <c r="Q10738" i="25"/>
  <c r="Q10739" i="25"/>
  <c r="Q10740" i="25"/>
  <c r="Q10741" i="25"/>
  <c r="Q10742" i="25"/>
  <c r="Q10743" i="25"/>
  <c r="Q10744" i="25"/>
  <c r="Q10745" i="25"/>
  <c r="Q10746" i="25"/>
  <c r="Q10747" i="25"/>
  <c r="Q10748" i="25"/>
  <c r="Q10749" i="25"/>
  <c r="Q10750" i="25"/>
  <c r="Q10751" i="25"/>
  <c r="Q10752" i="25"/>
  <c r="Q10753" i="25"/>
  <c r="Q10754" i="25"/>
  <c r="Q10755" i="25"/>
  <c r="Q10756" i="25"/>
  <c r="Q10757" i="25"/>
  <c r="Q10758" i="25"/>
  <c r="Q10759" i="25"/>
  <c r="Q10760" i="25"/>
  <c r="Q10761" i="25"/>
  <c r="Q10762" i="25"/>
  <c r="Q10763" i="25"/>
  <c r="Q10764" i="25"/>
  <c r="Q10765" i="25"/>
  <c r="Q10766" i="25"/>
  <c r="Q10767" i="25"/>
  <c r="Q10768" i="25"/>
  <c r="Q10769" i="25"/>
  <c r="Q10770" i="25"/>
  <c r="Q10771" i="25"/>
  <c r="Q10772" i="25"/>
  <c r="Q10773" i="25"/>
  <c r="Q10774" i="25"/>
  <c r="Q10775" i="25"/>
  <c r="Q10776" i="25"/>
  <c r="Q10777" i="25"/>
  <c r="Q10778" i="25"/>
  <c r="Q10779" i="25"/>
  <c r="Q10780" i="25"/>
  <c r="Q10781" i="25"/>
  <c r="Q10782" i="25"/>
  <c r="Q10783" i="25"/>
  <c r="Q10784" i="25"/>
  <c r="Q10785" i="25"/>
  <c r="Q10786" i="25"/>
  <c r="Q10787" i="25"/>
  <c r="Q10788" i="25"/>
  <c r="Q10789" i="25"/>
  <c r="Q10790" i="25"/>
  <c r="Q10791" i="25"/>
  <c r="Q10792" i="25"/>
  <c r="Q10793" i="25"/>
  <c r="Q10794" i="25"/>
  <c r="Q10795" i="25"/>
  <c r="Q10796" i="25"/>
  <c r="Q10797" i="25"/>
  <c r="Q10798" i="25"/>
  <c r="Q10799" i="25"/>
  <c r="Q10800" i="25"/>
  <c r="Q10801" i="25"/>
  <c r="Q10802" i="25"/>
  <c r="Q10803" i="25"/>
  <c r="Q10804" i="25"/>
  <c r="Q10805" i="25"/>
  <c r="Q10806" i="25"/>
  <c r="Q10807" i="25"/>
  <c r="Q10808" i="25"/>
  <c r="Q10809" i="25"/>
  <c r="Q10810" i="25"/>
  <c r="Q10811" i="25"/>
  <c r="Q10812" i="25"/>
  <c r="Q10813" i="25"/>
  <c r="Q10814" i="25"/>
  <c r="Q10815" i="25"/>
  <c r="Q10816" i="25"/>
  <c r="Q10817" i="25"/>
  <c r="Q10818" i="25"/>
  <c r="Q10819" i="25"/>
  <c r="Q10820" i="25"/>
  <c r="Q10821" i="25"/>
  <c r="Q10822" i="25"/>
  <c r="Q10823" i="25"/>
  <c r="Q10824" i="25"/>
  <c r="Q10825" i="25"/>
  <c r="Q10826" i="25"/>
  <c r="Q10827" i="25"/>
  <c r="Q10828" i="25"/>
  <c r="Q10829" i="25"/>
  <c r="Q10830" i="25"/>
  <c r="Q10831" i="25"/>
  <c r="Q10832" i="25"/>
  <c r="Q10833" i="25"/>
  <c r="Q10834" i="25"/>
  <c r="Q10835" i="25"/>
  <c r="Q10836" i="25"/>
  <c r="Q10837" i="25"/>
  <c r="Q10838" i="25"/>
  <c r="Q10839" i="25"/>
  <c r="Q10840" i="25"/>
  <c r="Q10841" i="25"/>
  <c r="Q10842" i="25"/>
  <c r="Q10843" i="25"/>
  <c r="Q10844" i="25"/>
  <c r="Q10845" i="25"/>
  <c r="Q10846" i="25"/>
  <c r="Q10847" i="25"/>
  <c r="Q10848" i="25"/>
  <c r="Q10849" i="25"/>
  <c r="Q10850" i="25"/>
  <c r="Q10851" i="25"/>
  <c r="Q10852" i="25"/>
  <c r="Q10853" i="25"/>
  <c r="Q10854" i="25"/>
  <c r="Q10855" i="25"/>
  <c r="Q10856" i="25"/>
  <c r="Q10857" i="25"/>
  <c r="Q10858" i="25"/>
  <c r="Q10859" i="25"/>
  <c r="Q10860" i="25"/>
  <c r="Q10861" i="25"/>
  <c r="Q10862" i="25"/>
  <c r="Q10863" i="25"/>
  <c r="Q10864" i="25"/>
  <c r="Q10865" i="25"/>
  <c r="Q10866" i="25"/>
  <c r="Q10867" i="25"/>
  <c r="Q10868" i="25"/>
  <c r="Q10869" i="25"/>
  <c r="Q10870" i="25"/>
  <c r="Q10871" i="25"/>
  <c r="Q10872" i="25"/>
  <c r="Q10873" i="25"/>
  <c r="Q10874" i="25"/>
  <c r="Q10875" i="25"/>
  <c r="Q10876" i="25"/>
  <c r="Q10877" i="25"/>
  <c r="Q10878" i="25"/>
  <c r="BO80" i="13"/>
  <c r="BO81" i="13"/>
  <c r="BO85" i="13" s="1"/>
  <c r="BO82" i="13"/>
  <c r="BO83" i="13"/>
  <c r="BO84" i="13"/>
  <c r="BO92" i="13"/>
  <c r="BO80" i="11"/>
  <c r="BO81" i="11"/>
  <c r="BO82" i="11"/>
  <c r="BO83" i="11"/>
  <c r="BO84" i="11"/>
  <c r="BO92" i="11"/>
  <c r="L2822" i="23"/>
  <c r="L2823" i="23"/>
  <c r="L2824" i="23"/>
  <c r="L2825" i="23"/>
  <c r="L2826" i="23"/>
  <c r="L2827" i="23"/>
  <c r="L2828" i="23"/>
  <c r="L2829" i="23"/>
  <c r="L2830" i="23"/>
  <c r="L2831" i="23"/>
  <c r="L2832" i="23"/>
  <c r="L2833" i="23"/>
  <c r="L2834" i="23"/>
  <c r="L2835" i="23"/>
  <c r="L2836" i="23"/>
  <c r="L2837" i="23"/>
  <c r="L2838" i="23"/>
  <c r="L2839" i="23"/>
  <c r="L2840" i="23"/>
  <c r="L2841" i="23"/>
  <c r="L2842" i="23"/>
  <c r="L2843" i="23"/>
  <c r="L2844" i="23"/>
  <c r="L2845" i="23"/>
  <c r="L2846" i="23"/>
  <c r="L2847" i="23"/>
  <c r="L2848" i="23"/>
  <c r="L2849" i="23"/>
  <c r="L2850" i="23"/>
  <c r="L2851" i="23"/>
  <c r="L2852" i="23"/>
  <c r="L2853" i="23"/>
  <c r="L2854" i="23"/>
  <c r="L2855" i="23"/>
  <c r="L2856" i="23"/>
  <c r="L2857" i="23"/>
  <c r="L2858" i="23"/>
  <c r="L2859" i="23"/>
  <c r="L2860" i="23"/>
  <c r="L2861" i="23"/>
  <c r="L2862" i="23"/>
  <c r="L2863" i="23"/>
  <c r="L2864" i="23"/>
  <c r="BO78" i="15"/>
  <c r="BO78" i="14"/>
  <c r="BO78" i="11"/>
  <c r="BO78" i="13"/>
  <c r="Q10354" i="25"/>
  <c r="Q10355" i="25"/>
  <c r="Q10356" i="25"/>
  <c r="Q10357" i="25"/>
  <c r="Q10358" i="25"/>
  <c r="Q10359" i="25"/>
  <c r="Q10360" i="25"/>
  <c r="Q10361" i="25"/>
  <c r="Q10362" i="25"/>
  <c r="Q10363" i="25"/>
  <c r="Q10364" i="25"/>
  <c r="Q10365" i="25"/>
  <c r="Q10366" i="25"/>
  <c r="Q10367" i="25"/>
  <c r="Q10368" i="25"/>
  <c r="Q10369" i="25"/>
  <c r="Q10370" i="25"/>
  <c r="Q10371" i="25"/>
  <c r="Q10372" i="25"/>
  <c r="Q10373" i="25"/>
  <c r="Q10374" i="25"/>
  <c r="Q10375" i="25"/>
  <c r="Q10376" i="25"/>
  <c r="Q10377" i="25"/>
  <c r="Q10378" i="25"/>
  <c r="Q10379" i="25"/>
  <c r="Q10380" i="25"/>
  <c r="Q10381" i="25"/>
  <c r="Q10382" i="25"/>
  <c r="Q10383" i="25"/>
  <c r="Q10384" i="25"/>
  <c r="Q10385" i="25"/>
  <c r="Q10386" i="25"/>
  <c r="Q10387" i="25"/>
  <c r="Q10388" i="25"/>
  <c r="Q10389" i="25"/>
  <c r="Q10390" i="25"/>
  <c r="Q10391" i="25"/>
  <c r="Q10392" i="25"/>
  <c r="Q10393" i="25"/>
  <c r="Q10394" i="25"/>
  <c r="Q10395" i="25"/>
  <c r="Q10396" i="25"/>
  <c r="Q10397" i="25"/>
  <c r="Q10398" i="25"/>
  <c r="Q10399" i="25"/>
  <c r="Q10400" i="25"/>
  <c r="Q10401" i="25"/>
  <c r="Q10402" i="25"/>
  <c r="Q10403" i="25"/>
  <c r="Q10404" i="25"/>
  <c r="Q10405" i="25"/>
  <c r="Q10406" i="25"/>
  <c r="Q10407" i="25"/>
  <c r="Q10408" i="25"/>
  <c r="Q10409" i="25"/>
  <c r="Q10410" i="25"/>
  <c r="Q10411" i="25"/>
  <c r="Q10412" i="25"/>
  <c r="Q10413" i="25"/>
  <c r="Q10414" i="25"/>
  <c r="Q10415" i="25"/>
  <c r="Q10416" i="25"/>
  <c r="Q10417" i="25"/>
  <c r="Q10418" i="25"/>
  <c r="Q10419" i="25"/>
  <c r="Q10420" i="25"/>
  <c r="Q10421" i="25"/>
  <c r="Q10422" i="25"/>
  <c r="Q10423" i="25"/>
  <c r="Q10424" i="25"/>
  <c r="Q10425" i="25"/>
  <c r="Q10426" i="25"/>
  <c r="Q10427" i="25"/>
  <c r="Q10428" i="25"/>
  <c r="Q10429" i="25"/>
  <c r="Q10430" i="25"/>
  <c r="Q10431" i="25"/>
  <c r="Q10432" i="25"/>
  <c r="Q10433" i="25"/>
  <c r="Q10434" i="25"/>
  <c r="Q10435" i="25"/>
  <c r="Q10436" i="25"/>
  <c r="Q10437" i="25"/>
  <c r="Q10438" i="25"/>
  <c r="Q10439" i="25"/>
  <c r="Q10440" i="25"/>
  <c r="Q10441" i="25"/>
  <c r="Q10442" i="25"/>
  <c r="Q10443" i="25"/>
  <c r="Q10444" i="25"/>
  <c r="Q10445" i="25"/>
  <c r="Q10446" i="25"/>
  <c r="Q10447" i="25"/>
  <c r="Q10448" i="25"/>
  <c r="Q10449" i="25"/>
  <c r="Q10450" i="25"/>
  <c r="Q10451" i="25"/>
  <c r="Q10452" i="25"/>
  <c r="Q10453" i="25"/>
  <c r="Q10454" i="25"/>
  <c r="Q10455" i="25"/>
  <c r="Q10456" i="25"/>
  <c r="Q10457" i="25"/>
  <c r="Q10458" i="25"/>
  <c r="Q10459" i="25"/>
  <c r="Q10460" i="25"/>
  <c r="Q10461" i="25"/>
  <c r="Q10462" i="25"/>
  <c r="Q10463" i="25"/>
  <c r="Q10464" i="25"/>
  <c r="Q10465" i="25"/>
  <c r="Q10466" i="25"/>
  <c r="Q10467" i="25"/>
  <c r="Q10468" i="25"/>
  <c r="Q10469" i="25"/>
  <c r="Q10470" i="25"/>
  <c r="Q10471" i="25"/>
  <c r="Q10472" i="25"/>
  <c r="Q10473" i="25"/>
  <c r="Q10474" i="25"/>
  <c r="Q10475" i="25"/>
  <c r="Q10476" i="25"/>
  <c r="Q10477" i="25"/>
  <c r="Q10478" i="25"/>
  <c r="Q10479" i="25"/>
  <c r="Q10480" i="25"/>
  <c r="Q10481" i="25"/>
  <c r="Q10482" i="25"/>
  <c r="Q10483" i="25"/>
  <c r="Q10484" i="25"/>
  <c r="Q10485" i="25"/>
  <c r="Q10486" i="25"/>
  <c r="Q10487" i="25"/>
  <c r="Q10488" i="25"/>
  <c r="Q10489" i="25"/>
  <c r="Q10490" i="25"/>
  <c r="Q10491" i="25"/>
  <c r="Q10492" i="25"/>
  <c r="Q10493" i="25"/>
  <c r="Q10494" i="25"/>
  <c r="Q10495" i="25"/>
  <c r="Q10496" i="25"/>
  <c r="Q10497" i="25"/>
  <c r="Q10498" i="25"/>
  <c r="Q10499" i="25"/>
  <c r="Q10500" i="25"/>
  <c r="Q10501" i="25"/>
  <c r="Q10502" i="25"/>
  <c r="Q10503" i="25"/>
  <c r="Q10504" i="25"/>
  <c r="Q10505" i="25"/>
  <c r="Q10506" i="25"/>
  <c r="Q10507" i="25"/>
  <c r="Q10508" i="25"/>
  <c r="Q10509" i="25"/>
  <c r="Q10510" i="25"/>
  <c r="Q10511" i="25"/>
  <c r="Q10512" i="25"/>
  <c r="Q10513" i="25"/>
  <c r="Q10514" i="25"/>
  <c r="Q10515" i="25"/>
  <c r="Q10516" i="25"/>
  <c r="Q10517" i="25"/>
  <c r="Q10518" i="25"/>
  <c r="Q10519" i="25"/>
  <c r="Q10520" i="25"/>
  <c r="Q10521" i="25"/>
  <c r="Q10522" i="25"/>
  <c r="Q10523" i="25"/>
  <c r="Q10524" i="25"/>
  <c r="Q10525" i="25"/>
  <c r="Q10526" i="25"/>
  <c r="Q10527" i="25"/>
  <c r="Q10528" i="25"/>
  <c r="Q10529" i="25"/>
  <c r="Q10530" i="25"/>
  <c r="Q10531" i="25"/>
  <c r="Q10532" i="25"/>
  <c r="Q10533" i="25"/>
  <c r="Q10534" i="25"/>
  <c r="Q10535" i="25"/>
  <c r="Q10536" i="25"/>
  <c r="Q10537" i="25"/>
  <c r="Q10538" i="25"/>
  <c r="Q10539" i="25"/>
  <c r="Q10540" i="25"/>
  <c r="Q10541" i="25"/>
  <c r="Q10542" i="25"/>
  <c r="Q10543" i="25"/>
  <c r="Q10544" i="25"/>
  <c r="Q10545" i="25"/>
  <c r="Q10546" i="25"/>
  <c r="Q10547" i="25"/>
  <c r="Q10548" i="25"/>
  <c r="Q10549" i="25"/>
  <c r="Q10550" i="25"/>
  <c r="Q10551" i="25"/>
  <c r="Q10552" i="25"/>
  <c r="Q10553" i="25"/>
  <c r="Q10554" i="25"/>
  <c r="Q10555" i="25"/>
  <c r="Q10556" i="25"/>
  <c r="Q10557" i="25"/>
  <c r="Q10558" i="25"/>
  <c r="Q10559" i="25"/>
  <c r="Q10560" i="25"/>
  <c r="Q10561" i="25"/>
  <c r="Q10562" i="25"/>
  <c r="Q10563" i="25"/>
  <c r="Q10564" i="25"/>
  <c r="Q10565" i="25"/>
  <c r="Q10566" i="25"/>
  <c r="Q10567" i="25"/>
  <c r="Q10568" i="25"/>
  <c r="Q10569" i="25"/>
  <c r="Q10570" i="25"/>
  <c r="Q10571" i="25"/>
  <c r="Q10572" i="25"/>
  <c r="Q10573" i="25"/>
  <c r="Q10574" i="25"/>
  <c r="Q10575" i="25"/>
  <c r="Q10576" i="25"/>
  <c r="Q10577" i="25"/>
  <c r="Q10578" i="25"/>
  <c r="Q10579" i="25"/>
  <c r="Q10580" i="25"/>
  <c r="Q10581" i="25"/>
  <c r="Q10582" i="25"/>
  <c r="Q10583" i="25"/>
  <c r="Q10584" i="25"/>
  <c r="Q10585" i="25"/>
  <c r="Q10586" i="25"/>
  <c r="Q10587" i="25"/>
  <c r="Q10588" i="25"/>
  <c r="Q10589" i="25"/>
  <c r="Q10590" i="25"/>
  <c r="Q10591" i="25"/>
  <c r="Q10592" i="25"/>
  <c r="Q10593" i="25"/>
  <c r="Q10594" i="25"/>
  <c r="Q10595" i="25"/>
  <c r="Q10596" i="25"/>
  <c r="Q10597" i="25"/>
  <c r="Q10598" i="25"/>
  <c r="Q10599" i="25"/>
  <c r="Q10600" i="25"/>
  <c r="Q10601" i="25"/>
  <c r="Q10602" i="25"/>
  <c r="Q10603" i="25"/>
  <c r="Q10604" i="25"/>
  <c r="Q10605" i="25"/>
  <c r="Q10606" i="25"/>
  <c r="Q10607" i="25"/>
  <c r="Q10608" i="25"/>
  <c r="Q10609" i="25"/>
  <c r="Q10610" i="25"/>
  <c r="Q10611" i="25"/>
  <c r="Q10612" i="25"/>
  <c r="Q10613" i="25"/>
  <c r="DU10" i="13"/>
  <c r="DU11" i="13"/>
  <c r="DU12" i="13"/>
  <c r="DU13" i="13"/>
  <c r="DU14" i="13"/>
  <c r="DU15" i="13" s="1"/>
  <c r="DU17" i="13"/>
  <c r="DU18" i="13"/>
  <c r="DU22" i="13" s="1"/>
  <c r="DU19" i="13"/>
  <c r="DU20" i="13"/>
  <c r="DU21" i="13"/>
  <c r="DU24" i="13"/>
  <c r="DU25" i="13"/>
  <c r="DU26" i="13"/>
  <c r="DU27" i="13"/>
  <c r="DU28" i="13"/>
  <c r="DU29" i="13"/>
  <c r="DU31" i="13"/>
  <c r="DU32" i="13"/>
  <c r="DU36" i="13" s="1"/>
  <c r="DU33" i="13"/>
  <c r="DU34" i="13"/>
  <c r="DU35" i="13"/>
  <c r="DU38" i="13"/>
  <c r="DU39" i="13"/>
  <c r="DU40" i="13"/>
  <c r="DU41" i="13"/>
  <c r="DU42" i="13"/>
  <c r="DU43" i="13"/>
  <c r="DU45" i="13"/>
  <c r="DU46" i="13"/>
  <c r="DU50" i="13" s="1"/>
  <c r="DU47" i="13"/>
  <c r="DU48" i="13"/>
  <c r="DU49" i="13"/>
  <c r="DU52" i="13"/>
  <c r="DU53" i="13"/>
  <c r="DU54" i="13"/>
  <c r="DU55" i="13"/>
  <c r="DU56" i="13"/>
  <c r="DU57" i="13"/>
  <c r="DU59" i="13"/>
  <c r="DU60" i="13"/>
  <c r="DU64" i="13" s="1"/>
  <c r="DU61" i="13"/>
  <c r="DU62" i="13"/>
  <c r="DU63" i="13"/>
  <c r="DU66" i="13"/>
  <c r="DU67" i="13"/>
  <c r="DU68" i="13"/>
  <c r="DU69" i="13"/>
  <c r="DU70" i="13"/>
  <c r="DU71" i="13"/>
  <c r="DU73" i="13"/>
  <c r="DU74" i="13"/>
  <c r="DU75" i="13"/>
  <c r="DU76" i="13"/>
  <c r="DU77" i="13"/>
  <c r="DU80" i="13"/>
  <c r="DU85" i="13" s="1"/>
  <c r="DU81" i="13"/>
  <c r="DU82" i="13"/>
  <c r="DU83" i="13"/>
  <c r="DU84" i="13"/>
  <c r="DU87" i="13"/>
  <c r="DU92" i="13" s="1"/>
  <c r="DU88" i="13"/>
  <c r="DU89" i="13"/>
  <c r="DU90" i="13"/>
  <c r="DU91" i="13"/>
  <c r="DU94" i="13"/>
  <c r="DU99" i="13" s="1"/>
  <c r="DU95" i="13"/>
  <c r="DU96" i="13"/>
  <c r="DU97" i="13"/>
  <c r="DU98" i="13"/>
  <c r="DU101" i="13"/>
  <c r="DU106" i="13" s="1"/>
  <c r="DU102" i="13"/>
  <c r="DU103" i="13"/>
  <c r="DU104" i="13"/>
  <c r="DU105" i="13"/>
  <c r="DU108" i="13"/>
  <c r="DU113" i="13" s="1"/>
  <c r="DU109" i="13"/>
  <c r="DU110" i="13"/>
  <c r="DU111" i="13"/>
  <c r="DU112" i="13"/>
  <c r="DU115" i="13"/>
  <c r="DU120" i="13" s="1"/>
  <c r="DU116" i="13"/>
  <c r="DU117" i="13"/>
  <c r="DU118" i="13"/>
  <c r="DU119" i="13"/>
  <c r="DU122" i="13"/>
  <c r="DU127" i="13" s="1"/>
  <c r="DU123" i="13"/>
  <c r="DU124" i="13"/>
  <c r="DU125" i="13"/>
  <c r="DU126" i="13"/>
  <c r="DU129" i="13"/>
  <c r="DU134" i="13" s="1"/>
  <c r="DU130" i="13"/>
  <c r="DU131" i="13"/>
  <c r="DU132" i="13"/>
  <c r="DU133" i="13"/>
  <c r="DU143" i="13"/>
  <c r="DU148" i="13" s="1"/>
  <c r="DU144" i="13"/>
  <c r="DU145" i="13"/>
  <c r="DU146" i="13"/>
  <c r="DU147" i="13"/>
  <c r="DU150" i="13"/>
  <c r="DU155" i="13" s="1"/>
  <c r="DU151" i="13"/>
  <c r="DU152" i="13"/>
  <c r="DU153" i="13"/>
  <c r="DU154" i="13"/>
  <c r="DU157" i="13"/>
  <c r="DU158" i="13"/>
  <c r="DU159" i="13"/>
  <c r="DU160" i="13"/>
  <c r="DU161" i="13"/>
  <c r="DU162" i="13"/>
  <c r="DU10" i="14"/>
  <c r="DU15" i="14" s="1"/>
  <c r="DU11" i="14"/>
  <c r="DU12" i="14"/>
  <c r="DU13" i="14"/>
  <c r="DU14" i="14"/>
  <c r="DU17" i="14"/>
  <c r="DU22" i="14" s="1"/>
  <c r="DU18" i="14"/>
  <c r="DU19" i="14"/>
  <c r="DU20" i="14"/>
  <c r="DU21" i="14"/>
  <c r="DU24" i="14"/>
  <c r="DU29" i="14" s="1"/>
  <c r="DU25" i="14"/>
  <c r="DU26" i="14"/>
  <c r="DU27" i="14"/>
  <c r="DU28" i="14"/>
  <c r="DU31" i="14"/>
  <c r="DU36" i="14" s="1"/>
  <c r="DU32" i="14"/>
  <c r="DU33" i="14"/>
  <c r="DU34" i="14"/>
  <c r="DU35" i="14"/>
  <c r="DU38" i="14"/>
  <c r="DU43" i="14" s="1"/>
  <c r="DU39" i="14"/>
  <c r="DU40" i="14"/>
  <c r="DU41" i="14"/>
  <c r="DU42" i="14"/>
  <c r="DU45" i="14"/>
  <c r="DU50" i="14" s="1"/>
  <c r="DU46" i="14"/>
  <c r="DU47" i="14"/>
  <c r="DU48" i="14"/>
  <c r="DU49" i="14"/>
  <c r="DU52" i="14"/>
  <c r="DU57" i="14" s="1"/>
  <c r="DU53" i="14"/>
  <c r="DU54" i="14"/>
  <c r="DU55" i="14"/>
  <c r="DU56" i="14"/>
  <c r="DU59" i="14"/>
  <c r="DU64" i="14" s="1"/>
  <c r="DU60" i="14"/>
  <c r="DU61" i="14"/>
  <c r="DU62" i="14"/>
  <c r="DU63" i="14"/>
  <c r="DU66" i="14"/>
  <c r="DU71" i="14" s="1"/>
  <c r="DU67" i="14"/>
  <c r="DU68" i="14"/>
  <c r="DU69" i="14"/>
  <c r="DU70" i="14"/>
  <c r="DU73" i="14"/>
  <c r="DU74" i="14"/>
  <c r="DU75" i="14"/>
  <c r="DU76" i="14"/>
  <c r="DU77" i="14"/>
  <c r="DU94" i="14"/>
  <c r="DU99" i="14" s="1"/>
  <c r="DU95" i="14"/>
  <c r="DU96" i="14"/>
  <c r="DU97" i="14"/>
  <c r="DU98" i="14"/>
  <c r="DU101" i="14"/>
  <c r="DU106" i="14" s="1"/>
  <c r="DU102" i="14"/>
  <c r="DU103" i="14"/>
  <c r="DU104" i="14"/>
  <c r="DU105" i="14"/>
  <c r="DU108" i="14"/>
  <c r="DU113" i="14" s="1"/>
  <c r="DU109" i="14"/>
  <c r="DU110" i="14"/>
  <c r="DU111" i="14"/>
  <c r="DU112" i="14"/>
  <c r="DU115" i="14"/>
  <c r="DU120" i="14" s="1"/>
  <c r="DU116" i="14"/>
  <c r="DU117" i="14"/>
  <c r="DU118" i="14"/>
  <c r="DU119" i="14"/>
  <c r="DU122" i="14"/>
  <c r="DU127" i="14" s="1"/>
  <c r="DU123" i="14"/>
  <c r="DU124" i="14"/>
  <c r="DU125" i="14"/>
  <c r="DU126" i="14"/>
  <c r="DU129" i="14"/>
  <c r="DU134" i="14" s="1"/>
  <c r="DU130" i="14"/>
  <c r="DU131" i="14"/>
  <c r="DU132" i="14"/>
  <c r="DU133" i="14"/>
  <c r="DU143" i="14"/>
  <c r="DU148" i="14" s="1"/>
  <c r="DU144" i="14"/>
  <c r="DU145" i="14"/>
  <c r="DU146" i="14"/>
  <c r="DU147" i="14"/>
  <c r="DU150" i="14"/>
  <c r="DU155" i="14" s="1"/>
  <c r="DU151" i="14"/>
  <c r="DU152" i="14"/>
  <c r="DU153" i="14"/>
  <c r="DU154" i="14"/>
  <c r="DU157" i="14"/>
  <c r="DU158" i="14"/>
  <c r="DU159" i="14"/>
  <c r="DU160" i="14"/>
  <c r="DU161" i="14"/>
  <c r="DU162" i="14"/>
  <c r="DU10" i="15"/>
  <c r="DU15" i="15" s="1"/>
  <c r="DU11" i="15"/>
  <c r="DU12" i="15"/>
  <c r="DU13" i="15"/>
  <c r="DU14" i="15"/>
  <c r="DU17" i="15"/>
  <c r="DU22" i="15" s="1"/>
  <c r="DU18" i="15"/>
  <c r="DU19" i="15"/>
  <c r="DU20" i="15"/>
  <c r="DU21" i="15"/>
  <c r="DU24" i="15"/>
  <c r="DU29" i="15" s="1"/>
  <c r="DU25" i="15"/>
  <c r="DU26" i="15"/>
  <c r="DU27" i="15"/>
  <c r="DU28" i="15"/>
  <c r="DU31" i="15"/>
  <c r="DU36" i="15" s="1"/>
  <c r="DU32" i="15"/>
  <c r="DU33" i="15"/>
  <c r="DU34" i="15"/>
  <c r="DU35" i="15"/>
  <c r="DU38" i="15"/>
  <c r="DU43" i="15" s="1"/>
  <c r="DU39" i="15"/>
  <c r="DU40" i="15"/>
  <c r="DU41" i="15"/>
  <c r="DU42" i="15"/>
  <c r="DU45" i="15"/>
  <c r="DU50" i="15" s="1"/>
  <c r="DU46" i="15"/>
  <c r="DU47" i="15"/>
  <c r="DU48" i="15"/>
  <c r="DU49" i="15"/>
  <c r="DU52" i="15"/>
  <c r="DU57" i="15" s="1"/>
  <c r="DU53" i="15"/>
  <c r="DU54" i="15"/>
  <c r="DU55" i="15"/>
  <c r="DU56" i="15"/>
  <c r="DU59" i="15"/>
  <c r="DU64" i="15" s="1"/>
  <c r="DU60" i="15"/>
  <c r="DU61" i="15"/>
  <c r="DU62" i="15"/>
  <c r="DU63" i="15"/>
  <c r="DU66" i="15"/>
  <c r="DU71" i="15" s="1"/>
  <c r="DU67" i="15"/>
  <c r="DU68" i="15"/>
  <c r="DU69" i="15"/>
  <c r="DU70" i="15"/>
  <c r="DU73" i="15"/>
  <c r="DU74" i="15"/>
  <c r="DU75" i="15"/>
  <c r="DU76" i="15"/>
  <c r="DU77" i="15"/>
  <c r="DU94" i="15"/>
  <c r="DU99" i="15" s="1"/>
  <c r="DU95" i="15"/>
  <c r="DU96" i="15"/>
  <c r="DU97" i="15"/>
  <c r="DU98" i="15"/>
  <c r="DU101" i="15"/>
  <c r="DU106" i="15" s="1"/>
  <c r="DU102" i="15"/>
  <c r="DU103" i="15"/>
  <c r="DU104" i="15"/>
  <c r="DU105" i="15"/>
  <c r="DU108" i="15"/>
  <c r="DU113" i="15" s="1"/>
  <c r="DU109" i="15"/>
  <c r="DU110" i="15"/>
  <c r="DU111" i="15"/>
  <c r="DU112" i="15"/>
  <c r="DU115" i="15"/>
  <c r="DU120" i="15" s="1"/>
  <c r="DU116" i="15"/>
  <c r="DU117" i="15"/>
  <c r="DU118" i="15"/>
  <c r="DU119" i="15"/>
  <c r="DU122" i="15"/>
  <c r="DU127" i="15" s="1"/>
  <c r="DU123" i="15"/>
  <c r="DU124" i="15"/>
  <c r="DU125" i="15"/>
  <c r="DU126" i="15"/>
  <c r="DU129" i="15"/>
  <c r="DU134" i="15" s="1"/>
  <c r="DU130" i="15"/>
  <c r="DU131" i="15"/>
  <c r="DU132" i="15"/>
  <c r="DU133" i="15"/>
  <c r="DU143" i="15"/>
  <c r="DU148" i="15" s="1"/>
  <c r="DU144" i="15"/>
  <c r="DU145" i="15"/>
  <c r="DU146" i="15"/>
  <c r="DU147" i="15"/>
  <c r="DU150" i="15"/>
  <c r="DU155" i="15" s="1"/>
  <c r="DU151" i="15"/>
  <c r="DU152" i="15"/>
  <c r="DU153" i="15"/>
  <c r="DU154" i="15"/>
  <c r="DU157" i="15"/>
  <c r="DU158" i="15"/>
  <c r="DU159" i="15"/>
  <c r="DU160" i="15"/>
  <c r="DU161" i="15"/>
  <c r="DU162" i="15"/>
  <c r="DU10" i="11"/>
  <c r="DU15" i="11" s="1"/>
  <c r="DU11" i="11"/>
  <c r="DU12" i="11"/>
  <c r="DU13" i="11"/>
  <c r="DU14" i="11"/>
  <c r="DU17" i="11"/>
  <c r="DU18" i="11"/>
  <c r="DU19" i="11"/>
  <c r="DU20" i="11"/>
  <c r="DU21" i="11"/>
  <c r="DU24" i="11"/>
  <c r="DU25" i="11"/>
  <c r="DU26" i="11"/>
  <c r="DU27" i="11"/>
  <c r="DU28" i="11"/>
  <c r="DU31" i="11"/>
  <c r="DU32" i="11"/>
  <c r="DU33" i="11"/>
  <c r="DU34" i="11"/>
  <c r="DU35" i="11"/>
  <c r="DU38" i="11"/>
  <c r="DU39" i="11"/>
  <c r="DU40" i="11"/>
  <c r="DU41" i="11"/>
  <c r="DU42" i="11"/>
  <c r="DU45" i="11"/>
  <c r="DU46" i="11"/>
  <c r="DU47" i="11"/>
  <c r="DU48" i="11"/>
  <c r="DU49" i="11"/>
  <c r="DU52" i="11"/>
  <c r="DU57" i="11" s="1"/>
  <c r="DU53" i="11"/>
  <c r="DU54" i="11"/>
  <c r="DU55" i="11"/>
  <c r="DU56" i="11"/>
  <c r="DU59" i="11"/>
  <c r="DU60" i="11"/>
  <c r="DU61" i="11"/>
  <c r="DU62" i="11"/>
  <c r="DU63" i="11"/>
  <c r="DU66" i="11"/>
  <c r="DU67" i="11"/>
  <c r="DU68" i="11"/>
  <c r="DU69" i="11"/>
  <c r="DU70" i="11"/>
  <c r="DU73" i="11"/>
  <c r="DU74" i="11"/>
  <c r="DU75" i="11"/>
  <c r="DU76" i="11"/>
  <c r="DU77" i="11"/>
  <c r="DU87" i="11"/>
  <c r="DU88" i="11"/>
  <c r="DU89" i="11"/>
  <c r="DU90" i="11"/>
  <c r="DU91" i="11"/>
  <c r="DU94" i="11"/>
  <c r="DU99" i="11" s="1"/>
  <c r="DU95" i="11"/>
  <c r="DU96" i="11"/>
  <c r="DU97" i="11"/>
  <c r="DU98" i="11"/>
  <c r="DU101" i="11"/>
  <c r="DU102" i="11"/>
  <c r="DU103" i="11"/>
  <c r="DU104" i="11"/>
  <c r="DU105" i="11"/>
  <c r="DU108" i="11"/>
  <c r="DU109" i="11"/>
  <c r="DU110" i="11"/>
  <c r="DU111" i="11"/>
  <c r="DU112" i="11"/>
  <c r="DU115" i="11"/>
  <c r="DU116" i="11"/>
  <c r="DU117" i="11"/>
  <c r="DU118" i="11"/>
  <c r="DU119" i="11"/>
  <c r="DU122" i="11"/>
  <c r="DU127" i="11" s="1"/>
  <c r="DU123" i="11"/>
  <c r="DU124" i="11"/>
  <c r="DU125" i="11"/>
  <c r="DU126" i="11"/>
  <c r="DU129" i="11"/>
  <c r="DU130" i="11"/>
  <c r="DU131" i="11"/>
  <c r="DU132" i="11"/>
  <c r="DU133" i="11"/>
  <c r="DU143" i="11"/>
  <c r="DU148" i="11" s="1"/>
  <c r="DU144" i="11"/>
  <c r="DU145" i="11"/>
  <c r="DU146" i="11"/>
  <c r="DU147" i="11"/>
  <c r="DU150" i="11"/>
  <c r="DU155" i="11" s="1"/>
  <c r="DU151" i="11"/>
  <c r="DU152" i="11"/>
  <c r="DU153" i="11"/>
  <c r="DU154" i="11"/>
  <c r="BO157" i="13"/>
  <c r="BO158" i="13"/>
  <c r="BO159" i="13"/>
  <c r="BO160" i="13"/>
  <c r="BO161" i="13"/>
  <c r="BO162" i="13"/>
  <c r="BO157" i="14"/>
  <c r="BO158" i="14"/>
  <c r="BO159" i="14"/>
  <c r="BO160" i="14"/>
  <c r="BO161" i="14"/>
  <c r="BO162" i="14"/>
  <c r="BO157" i="15"/>
  <c r="BO158" i="15"/>
  <c r="BO159" i="15"/>
  <c r="BO160" i="15"/>
  <c r="BO161" i="15"/>
  <c r="BO162" i="15"/>
  <c r="BO157" i="11"/>
  <c r="BO158" i="11"/>
  <c r="BO159" i="11"/>
  <c r="BO160" i="11"/>
  <c r="BO161" i="11"/>
  <c r="BO162" i="1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F183" i="21"/>
  <c r="G183" i="21"/>
  <c r="F184" i="21"/>
  <c r="G184" i="21"/>
  <c r="F2" i="21"/>
  <c r="F3" i="21"/>
  <c r="F4" i="21"/>
  <c r="F5" i="21"/>
  <c r="F6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4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3" i="21"/>
  <c r="F154" i="21"/>
  <c r="F155" i="21"/>
  <c r="F156" i="21"/>
  <c r="F157" i="21"/>
  <c r="F158" i="21"/>
  <c r="F159" i="21"/>
  <c r="F160" i="21"/>
  <c r="F161" i="21"/>
  <c r="F162" i="21"/>
  <c r="F163" i="21"/>
  <c r="F164" i="21"/>
  <c r="F165" i="21"/>
  <c r="F166" i="21"/>
  <c r="F167" i="21"/>
  <c r="F168" i="21"/>
  <c r="F169" i="21"/>
  <c r="F170" i="21"/>
  <c r="F171" i="21"/>
  <c r="F172" i="21"/>
  <c r="BN157" i="11"/>
  <c r="BN158" i="11"/>
  <c r="BN159" i="11"/>
  <c r="BN160" i="11"/>
  <c r="BN161" i="11"/>
  <c r="BN162" i="11"/>
  <c r="BN157" i="13"/>
  <c r="BN158" i="13"/>
  <c r="BN159" i="13"/>
  <c r="BN160" i="13"/>
  <c r="DT160" i="13" s="1"/>
  <c r="BN161" i="13"/>
  <c r="DT161" i="13" s="1"/>
  <c r="BN162" i="13"/>
  <c r="BN157" i="14"/>
  <c r="BN158" i="14"/>
  <c r="BN159" i="14"/>
  <c r="BN160" i="14"/>
  <c r="BN161" i="14"/>
  <c r="BN162" i="14"/>
  <c r="BN157" i="15"/>
  <c r="BN158" i="15"/>
  <c r="BN159" i="15"/>
  <c r="BN160" i="15"/>
  <c r="DT160" i="15" s="1"/>
  <c r="BN161" i="15"/>
  <c r="DT161" i="15" s="1"/>
  <c r="BN162" i="15"/>
  <c r="DT10" i="11"/>
  <c r="DT11" i="11"/>
  <c r="DT12" i="11"/>
  <c r="DT13" i="11"/>
  <c r="DT14" i="11"/>
  <c r="DT15" i="11"/>
  <c r="DT17" i="11"/>
  <c r="DT18" i="11"/>
  <c r="DT19" i="11"/>
  <c r="DT20" i="11"/>
  <c r="DT21" i="11"/>
  <c r="DT22" i="11"/>
  <c r="DT24" i="11"/>
  <c r="DT25" i="11"/>
  <c r="DT26" i="11"/>
  <c r="DT27" i="11"/>
  <c r="DT28" i="11"/>
  <c r="DT29" i="11"/>
  <c r="DT31" i="11"/>
  <c r="DT32" i="11"/>
  <c r="DT33" i="11"/>
  <c r="DT34" i="11"/>
  <c r="DT35" i="11"/>
  <c r="DT36" i="11"/>
  <c r="DT38" i="11"/>
  <c r="DT39" i="11"/>
  <c r="DT40" i="11"/>
  <c r="DT41" i="11"/>
  <c r="DT42" i="11"/>
  <c r="DT43" i="11"/>
  <c r="DT45" i="11"/>
  <c r="DT46" i="11"/>
  <c r="DT47" i="11"/>
  <c r="DT48" i="11"/>
  <c r="DT49" i="11"/>
  <c r="DT50" i="11"/>
  <c r="DT52" i="11"/>
  <c r="DT53" i="11"/>
  <c r="DT54" i="11"/>
  <c r="DT55" i="11"/>
  <c r="DT56" i="11"/>
  <c r="DT57" i="11"/>
  <c r="DT59" i="11"/>
  <c r="DT60" i="11"/>
  <c r="DT61" i="11"/>
  <c r="DT62" i="11"/>
  <c r="DT63" i="11"/>
  <c r="DT64" i="11"/>
  <c r="DT66" i="11"/>
  <c r="DT67" i="11"/>
  <c r="DT68" i="11"/>
  <c r="DT69" i="11"/>
  <c r="DT70" i="11"/>
  <c r="DT71" i="11"/>
  <c r="DT73" i="11"/>
  <c r="DT74" i="11"/>
  <c r="DT75" i="11"/>
  <c r="DT76" i="11"/>
  <c r="DT77" i="11"/>
  <c r="DT78" i="11"/>
  <c r="DT87" i="11"/>
  <c r="DT88" i="11"/>
  <c r="DT89" i="11"/>
  <c r="DT90" i="11"/>
  <c r="DT91" i="11"/>
  <c r="DT92" i="11"/>
  <c r="DT94" i="11"/>
  <c r="DT95" i="11"/>
  <c r="DT96" i="11"/>
  <c r="DT97" i="11"/>
  <c r="DT98" i="11"/>
  <c r="DT99" i="11"/>
  <c r="DT101" i="11"/>
  <c r="DT102" i="11"/>
  <c r="DT103" i="11"/>
  <c r="DT104" i="11"/>
  <c r="DT105" i="11"/>
  <c r="DT106" i="11"/>
  <c r="DT108" i="11"/>
  <c r="DT109" i="11"/>
  <c r="DT110" i="11"/>
  <c r="DT111" i="11"/>
  <c r="DT112" i="11"/>
  <c r="DT113" i="11"/>
  <c r="DT115" i="11"/>
  <c r="DT116" i="11"/>
  <c r="DT117" i="11"/>
  <c r="DT118" i="11"/>
  <c r="DT119" i="11"/>
  <c r="DT120" i="11"/>
  <c r="DT122" i="11"/>
  <c r="DT123" i="11"/>
  <c r="DT124" i="11"/>
  <c r="DT125" i="11"/>
  <c r="DT126" i="11"/>
  <c r="DT127" i="11"/>
  <c r="DT129" i="11"/>
  <c r="DT130" i="11"/>
  <c r="DT131" i="11"/>
  <c r="DT132" i="11"/>
  <c r="DT133" i="11"/>
  <c r="DT134" i="11"/>
  <c r="DT143" i="11"/>
  <c r="DT144" i="11"/>
  <c r="DT145" i="11"/>
  <c r="DT146" i="11"/>
  <c r="DT147" i="11"/>
  <c r="DT148" i="11"/>
  <c r="DT150" i="11"/>
  <c r="DT151" i="11"/>
  <c r="DT152" i="11"/>
  <c r="DT153" i="11"/>
  <c r="DT154" i="11"/>
  <c r="DT155" i="11"/>
  <c r="DT10" i="13"/>
  <c r="DT11" i="13"/>
  <c r="DT12" i="13"/>
  <c r="DT13" i="13"/>
  <c r="DT14" i="13"/>
  <c r="DT15" i="13"/>
  <c r="DT17" i="13"/>
  <c r="DT18" i="13"/>
  <c r="DT22" i="13" s="1"/>
  <c r="DT19" i="13"/>
  <c r="DT20" i="13"/>
  <c r="DT21" i="13"/>
  <c r="DT24" i="13"/>
  <c r="DT25" i="13"/>
  <c r="DT26" i="13"/>
  <c r="DT27" i="13"/>
  <c r="DT28" i="13"/>
  <c r="DT29" i="13"/>
  <c r="DT31" i="13"/>
  <c r="DT32" i="13"/>
  <c r="DT33" i="13"/>
  <c r="DT34" i="13"/>
  <c r="DT35" i="13"/>
  <c r="DT36" i="13"/>
  <c r="DT38" i="13"/>
  <c r="DT39" i="13"/>
  <c r="DT40" i="13"/>
  <c r="DT41" i="13"/>
  <c r="DT42" i="13"/>
  <c r="DT43" i="13"/>
  <c r="DT45" i="13"/>
  <c r="DT46" i="13"/>
  <c r="DT47" i="13"/>
  <c r="DT48" i="13"/>
  <c r="DT49" i="13"/>
  <c r="DT50" i="13"/>
  <c r="DT52" i="13"/>
  <c r="DT53" i="13"/>
  <c r="DT54" i="13"/>
  <c r="DT55" i="13"/>
  <c r="DT56" i="13"/>
  <c r="DT57" i="13"/>
  <c r="DT59" i="13"/>
  <c r="DT60" i="13"/>
  <c r="DT61" i="13"/>
  <c r="DT62" i="13"/>
  <c r="DT63" i="13"/>
  <c r="DT64" i="13"/>
  <c r="DT66" i="13"/>
  <c r="DT67" i="13"/>
  <c r="DT68" i="13"/>
  <c r="DT69" i="13"/>
  <c r="DT70" i="13"/>
  <c r="DT71" i="13"/>
  <c r="DT73" i="13"/>
  <c r="DT74" i="13"/>
  <c r="DT75" i="13"/>
  <c r="DT76" i="13"/>
  <c r="DT77" i="13"/>
  <c r="DT78" i="13"/>
  <c r="DT80" i="13"/>
  <c r="DT81" i="13"/>
  <c r="DT82" i="13"/>
  <c r="DT83" i="13"/>
  <c r="DT84" i="13"/>
  <c r="DT85" i="13"/>
  <c r="DT87" i="13"/>
  <c r="DT88" i="13"/>
  <c r="DT89" i="13"/>
  <c r="DT90" i="13"/>
  <c r="DT91" i="13"/>
  <c r="DT92" i="13"/>
  <c r="DT94" i="13"/>
  <c r="DT95" i="13"/>
  <c r="DT96" i="13"/>
  <c r="DT97" i="13"/>
  <c r="DT98" i="13"/>
  <c r="DT99" i="13"/>
  <c r="DT101" i="13"/>
  <c r="DT102" i="13"/>
  <c r="DT103" i="13"/>
  <c r="DT104" i="13"/>
  <c r="DT105" i="13"/>
  <c r="DT106" i="13"/>
  <c r="DT108" i="13"/>
  <c r="DT109" i="13"/>
  <c r="DT110" i="13"/>
  <c r="DT111" i="13"/>
  <c r="DT112" i="13"/>
  <c r="DT113" i="13"/>
  <c r="DT115" i="13"/>
  <c r="DT116" i="13"/>
  <c r="DT117" i="13"/>
  <c r="DT118" i="13"/>
  <c r="DT119" i="13"/>
  <c r="DT120" i="13"/>
  <c r="DT122" i="13"/>
  <c r="DT123" i="13"/>
  <c r="DT124" i="13"/>
  <c r="DT125" i="13"/>
  <c r="DT126" i="13"/>
  <c r="DT127" i="13"/>
  <c r="DT129" i="13"/>
  <c r="DT130" i="13"/>
  <c r="DT131" i="13"/>
  <c r="DT132" i="13"/>
  <c r="DT133" i="13"/>
  <c r="DT134" i="13"/>
  <c r="DT143" i="13"/>
  <c r="DT144" i="13"/>
  <c r="DT145" i="13"/>
  <c r="DT146" i="13"/>
  <c r="DT147" i="13"/>
  <c r="DT148" i="13"/>
  <c r="DT150" i="13"/>
  <c r="DT151" i="13"/>
  <c r="DT152" i="13"/>
  <c r="DT153" i="13"/>
  <c r="DT154" i="13"/>
  <c r="DT155" i="13"/>
  <c r="DT157" i="13"/>
  <c r="DT158" i="13"/>
  <c r="DT159" i="13"/>
  <c r="DT162" i="13"/>
  <c r="DT10" i="14"/>
  <c r="DT11" i="14"/>
  <c r="DT12" i="14"/>
  <c r="DT13" i="14"/>
  <c r="DT14" i="14"/>
  <c r="DT15" i="14"/>
  <c r="DT17" i="14"/>
  <c r="DT18" i="14"/>
  <c r="DT19" i="14"/>
  <c r="DT20" i="14"/>
  <c r="DT21" i="14"/>
  <c r="DT22" i="14"/>
  <c r="DT24" i="14"/>
  <c r="DT25" i="14"/>
  <c r="DT26" i="14"/>
  <c r="DT27" i="14"/>
  <c r="DT28" i="14"/>
  <c r="DT29" i="14"/>
  <c r="DT31" i="14"/>
  <c r="DT32" i="14"/>
  <c r="DT33" i="14"/>
  <c r="DT34" i="14"/>
  <c r="DT35" i="14"/>
  <c r="DT36" i="14"/>
  <c r="DT38" i="14"/>
  <c r="DT39" i="14"/>
  <c r="DT40" i="14"/>
  <c r="DT41" i="14"/>
  <c r="DT42" i="14"/>
  <c r="DT43" i="14"/>
  <c r="DT45" i="14"/>
  <c r="DT46" i="14"/>
  <c r="DT47" i="14"/>
  <c r="DT48" i="14"/>
  <c r="DT49" i="14"/>
  <c r="DT50" i="14"/>
  <c r="DT52" i="14"/>
  <c r="DT53" i="14"/>
  <c r="DT54" i="14"/>
  <c r="DT55" i="14"/>
  <c r="DT56" i="14"/>
  <c r="DT57" i="14"/>
  <c r="DT59" i="14"/>
  <c r="DT60" i="14"/>
  <c r="DT61" i="14"/>
  <c r="DT62" i="14"/>
  <c r="DT63" i="14"/>
  <c r="DT64" i="14"/>
  <c r="DT66" i="14"/>
  <c r="DT67" i="14"/>
  <c r="DT68" i="14"/>
  <c r="DT69" i="14"/>
  <c r="DT70" i="14"/>
  <c r="DT71" i="14"/>
  <c r="DT73" i="14"/>
  <c r="DT74" i="14"/>
  <c r="DT75" i="14"/>
  <c r="DT76" i="14"/>
  <c r="DT77" i="14"/>
  <c r="DT78" i="14"/>
  <c r="DT94" i="14"/>
  <c r="DT95" i="14"/>
  <c r="DT96" i="14"/>
  <c r="DT97" i="14"/>
  <c r="DT98" i="14"/>
  <c r="DT99" i="14"/>
  <c r="DT101" i="14"/>
  <c r="DT102" i="14"/>
  <c r="DT103" i="14"/>
  <c r="DT104" i="14"/>
  <c r="DT105" i="14"/>
  <c r="DT106" i="14"/>
  <c r="DT108" i="14"/>
  <c r="DT109" i="14"/>
  <c r="DT110" i="14"/>
  <c r="DT111" i="14"/>
  <c r="DT112" i="14"/>
  <c r="DT113" i="14"/>
  <c r="DT115" i="14"/>
  <c r="DT116" i="14"/>
  <c r="DT117" i="14"/>
  <c r="DT118" i="14"/>
  <c r="DT119" i="14"/>
  <c r="DT120" i="14"/>
  <c r="DT122" i="14"/>
  <c r="DT123" i="14"/>
  <c r="DT124" i="14"/>
  <c r="DT125" i="14"/>
  <c r="DT126" i="14"/>
  <c r="DT127" i="14"/>
  <c r="DT129" i="14"/>
  <c r="DT130" i="14"/>
  <c r="DT131" i="14"/>
  <c r="DT132" i="14"/>
  <c r="DT133" i="14"/>
  <c r="DT134" i="14"/>
  <c r="DT143" i="14"/>
  <c r="DT144" i="14"/>
  <c r="DT145" i="14"/>
  <c r="DT146" i="14"/>
  <c r="DT147" i="14"/>
  <c r="DT148" i="14"/>
  <c r="DT150" i="14"/>
  <c r="DT151" i="14"/>
  <c r="DT152" i="14"/>
  <c r="DT153" i="14"/>
  <c r="DT154" i="14"/>
  <c r="DT155" i="14"/>
  <c r="DT157" i="14"/>
  <c r="DT158" i="14"/>
  <c r="DT159" i="14"/>
  <c r="DT160" i="14"/>
  <c r="DT161" i="14"/>
  <c r="DT162" i="14"/>
  <c r="DT10" i="15"/>
  <c r="DT11" i="15"/>
  <c r="DT12" i="15"/>
  <c r="DT13" i="15"/>
  <c r="DT14" i="15"/>
  <c r="DT15" i="15"/>
  <c r="DT17" i="15"/>
  <c r="DT18" i="15"/>
  <c r="DT19" i="15"/>
  <c r="DT20" i="15"/>
  <c r="DT21" i="15"/>
  <c r="DT22" i="15"/>
  <c r="DT24" i="15"/>
  <c r="DT25" i="15"/>
  <c r="DT26" i="15"/>
  <c r="DT27" i="15"/>
  <c r="DT28" i="15"/>
  <c r="DT29" i="15"/>
  <c r="DT31" i="15"/>
  <c r="DT32" i="15"/>
  <c r="DT33" i="15"/>
  <c r="DT34" i="15"/>
  <c r="DT35" i="15"/>
  <c r="DT36" i="15"/>
  <c r="DT38" i="15"/>
  <c r="DT39" i="15"/>
  <c r="DT40" i="15"/>
  <c r="DT41" i="15"/>
  <c r="DT42" i="15"/>
  <c r="DT43" i="15"/>
  <c r="DT45" i="15"/>
  <c r="DT46" i="15"/>
  <c r="DT47" i="15"/>
  <c r="DT48" i="15"/>
  <c r="DT49" i="15"/>
  <c r="DT50" i="15"/>
  <c r="DT52" i="15"/>
  <c r="DT53" i="15"/>
  <c r="DT54" i="15"/>
  <c r="DT55" i="15"/>
  <c r="DT56" i="15"/>
  <c r="DT57" i="15"/>
  <c r="DT59" i="15"/>
  <c r="DT60" i="15"/>
  <c r="DT61" i="15"/>
  <c r="DT62" i="15"/>
  <c r="DT63" i="15"/>
  <c r="DT64" i="15"/>
  <c r="DT66" i="15"/>
  <c r="DT67" i="15"/>
  <c r="DT68" i="15"/>
  <c r="DT69" i="15"/>
  <c r="DT70" i="15"/>
  <c r="DT71" i="15"/>
  <c r="DT73" i="15"/>
  <c r="DT74" i="15"/>
  <c r="DT75" i="15"/>
  <c r="DT76" i="15"/>
  <c r="DT77" i="15"/>
  <c r="DT78" i="15"/>
  <c r="DT94" i="15"/>
  <c r="DT95" i="15"/>
  <c r="DT96" i="15"/>
  <c r="DT97" i="15"/>
  <c r="DT98" i="15"/>
  <c r="DT99" i="15"/>
  <c r="DT101" i="15"/>
  <c r="DT102" i="15"/>
  <c r="DT103" i="15"/>
  <c r="DT104" i="15"/>
  <c r="DT105" i="15"/>
  <c r="DT106" i="15"/>
  <c r="DT108" i="15"/>
  <c r="DT109" i="15"/>
  <c r="DT110" i="15"/>
  <c r="DT111" i="15"/>
  <c r="DT112" i="15"/>
  <c r="DT113" i="15"/>
  <c r="DT115" i="15"/>
  <c r="DT116" i="15"/>
  <c r="DT117" i="15"/>
  <c r="DT118" i="15"/>
  <c r="DT119" i="15"/>
  <c r="DT120" i="15"/>
  <c r="DT122" i="15"/>
  <c r="DT123" i="15"/>
  <c r="DT124" i="15"/>
  <c r="DT125" i="15"/>
  <c r="DT126" i="15"/>
  <c r="DT127" i="15"/>
  <c r="DT129" i="15"/>
  <c r="DT130" i="15"/>
  <c r="DT131" i="15"/>
  <c r="DT132" i="15"/>
  <c r="DT133" i="15"/>
  <c r="DT134" i="15"/>
  <c r="DT143" i="15"/>
  <c r="DT144" i="15"/>
  <c r="DT145" i="15"/>
  <c r="DT146" i="15"/>
  <c r="DT147" i="15"/>
  <c r="DT148" i="15"/>
  <c r="DT150" i="15"/>
  <c r="DT151" i="15"/>
  <c r="DT152" i="15"/>
  <c r="DT153" i="15"/>
  <c r="DT154" i="15"/>
  <c r="DT155" i="15"/>
  <c r="DT157" i="15"/>
  <c r="DT158" i="15"/>
  <c r="DT159" i="15"/>
  <c r="DT162" i="15"/>
  <c r="BM80" i="13"/>
  <c r="BN78" i="15"/>
  <c r="BN78" i="14"/>
  <c r="BN78" i="13"/>
  <c r="BN78" i="11"/>
  <c r="Q10244" i="25"/>
  <c r="Q10245" i="25"/>
  <c r="Q10246" i="25"/>
  <c r="Q10247" i="25"/>
  <c r="Q10248" i="25"/>
  <c r="Q10249" i="25"/>
  <c r="Q10250" i="25"/>
  <c r="Q10251" i="25"/>
  <c r="Q10252" i="25"/>
  <c r="Q10253" i="25"/>
  <c r="Q10254" i="25"/>
  <c r="Q10255" i="25"/>
  <c r="Q10256" i="25"/>
  <c r="Q10257" i="25"/>
  <c r="Q10258" i="25"/>
  <c r="Q10259" i="25"/>
  <c r="Q10260" i="25"/>
  <c r="Q10261" i="25"/>
  <c r="Q10262" i="25"/>
  <c r="Q10263" i="25"/>
  <c r="Q10264" i="25"/>
  <c r="Q10265" i="25"/>
  <c r="Q10266" i="25"/>
  <c r="Q10267" i="25"/>
  <c r="Q10268" i="25"/>
  <c r="Q10269" i="25"/>
  <c r="Q10270" i="25"/>
  <c r="Q10271" i="25"/>
  <c r="Q10272" i="25"/>
  <c r="Q10273" i="25"/>
  <c r="Q10274" i="25"/>
  <c r="Q10275" i="25"/>
  <c r="Q10276" i="25"/>
  <c r="Q10277" i="25"/>
  <c r="Q10278" i="25"/>
  <c r="Q10279" i="25"/>
  <c r="Q10280" i="25"/>
  <c r="Q10281" i="25"/>
  <c r="Q10282" i="25"/>
  <c r="Q10283" i="25"/>
  <c r="Q10284" i="25"/>
  <c r="Q10285" i="25"/>
  <c r="Q10286" i="25"/>
  <c r="Q10287" i="25"/>
  <c r="Q10288" i="25"/>
  <c r="Q10289" i="25"/>
  <c r="Q10290" i="25"/>
  <c r="Q10291" i="25"/>
  <c r="Q10292" i="25"/>
  <c r="Q10293" i="25"/>
  <c r="Q10294" i="25"/>
  <c r="Q10295" i="25"/>
  <c r="Q10296" i="25"/>
  <c r="Q10297" i="25"/>
  <c r="Q10298" i="25"/>
  <c r="Q10299" i="25"/>
  <c r="Q10300" i="25"/>
  <c r="Q10301" i="25"/>
  <c r="Q10302" i="25"/>
  <c r="Q10303" i="25"/>
  <c r="Q10304" i="25"/>
  <c r="Q10305" i="25"/>
  <c r="Q10306" i="25"/>
  <c r="Q10307" i="25"/>
  <c r="Q10308" i="25"/>
  <c r="Q10309" i="25"/>
  <c r="Q10310" i="25"/>
  <c r="Q10311" i="25"/>
  <c r="Q10312" i="25"/>
  <c r="Q10313" i="25"/>
  <c r="Q10314" i="25"/>
  <c r="Q10315" i="25"/>
  <c r="Q10316" i="25"/>
  <c r="Q10317" i="25"/>
  <c r="Q10318" i="25"/>
  <c r="Q10319" i="25"/>
  <c r="Q10320" i="25"/>
  <c r="Q10321" i="25"/>
  <c r="Q10322" i="25"/>
  <c r="Q10323" i="25"/>
  <c r="Q10324" i="25"/>
  <c r="Q10325" i="25"/>
  <c r="Q10326" i="25"/>
  <c r="Q10327" i="25"/>
  <c r="Q10328" i="25"/>
  <c r="Q10329" i="25"/>
  <c r="Q10330" i="25"/>
  <c r="Q10331" i="25"/>
  <c r="Q10332" i="25"/>
  <c r="Q10333" i="25"/>
  <c r="Q10334" i="25"/>
  <c r="Q10335" i="25"/>
  <c r="Q10336" i="25"/>
  <c r="Q10337" i="25"/>
  <c r="Q10338" i="25"/>
  <c r="Q10339" i="25"/>
  <c r="Q10340" i="25"/>
  <c r="Q10341" i="25"/>
  <c r="Q10342" i="25"/>
  <c r="Q10343" i="25"/>
  <c r="Q10344" i="25"/>
  <c r="Q10345" i="25"/>
  <c r="Q10346" i="25"/>
  <c r="Q10347" i="25"/>
  <c r="Q10348" i="25"/>
  <c r="Q10349" i="25"/>
  <c r="Q10350" i="25"/>
  <c r="Q10351" i="25"/>
  <c r="Q10352" i="25"/>
  <c r="Q10353" i="25"/>
  <c r="Q10097" i="25"/>
  <c r="Q10098" i="25"/>
  <c r="Q10099" i="25"/>
  <c r="Q10100" i="25"/>
  <c r="Q10101" i="25"/>
  <c r="Q10102" i="25"/>
  <c r="Q10103" i="25"/>
  <c r="Q10104" i="25"/>
  <c r="Q10105" i="25"/>
  <c r="Q10106" i="25"/>
  <c r="Q10107" i="25"/>
  <c r="Q10108" i="25"/>
  <c r="Q10109" i="25"/>
  <c r="Q10110" i="25"/>
  <c r="Q10111" i="25"/>
  <c r="Q10112" i="25"/>
  <c r="Q10113" i="25"/>
  <c r="Q10114" i="25"/>
  <c r="Q10115" i="25"/>
  <c r="Q10116" i="25"/>
  <c r="Q10117" i="25"/>
  <c r="Q10118" i="25"/>
  <c r="Q10119" i="25"/>
  <c r="Q10120" i="25"/>
  <c r="Q10121" i="25"/>
  <c r="Q10122" i="25"/>
  <c r="Q10123" i="25"/>
  <c r="Q10124" i="25"/>
  <c r="Q10125" i="25"/>
  <c r="Q10126" i="25"/>
  <c r="Q10127" i="25"/>
  <c r="Q10128" i="25"/>
  <c r="Q10129" i="25"/>
  <c r="Q10130" i="25"/>
  <c r="Q10131" i="25"/>
  <c r="Q10132" i="25"/>
  <c r="Q10133" i="25"/>
  <c r="Q10134" i="25"/>
  <c r="Q10135" i="25"/>
  <c r="Q10136" i="25"/>
  <c r="Q10137" i="25"/>
  <c r="Q10138" i="25"/>
  <c r="Q10139" i="25"/>
  <c r="Q10140" i="25"/>
  <c r="Q10141" i="25"/>
  <c r="Q10142" i="25"/>
  <c r="Q10143" i="25"/>
  <c r="Q10144" i="25"/>
  <c r="Q10145" i="25"/>
  <c r="Q10146" i="25"/>
  <c r="Q10147" i="25"/>
  <c r="Q10148" i="25"/>
  <c r="Q10149" i="25"/>
  <c r="Q10150" i="25"/>
  <c r="Q10151" i="25"/>
  <c r="Q10152" i="25"/>
  <c r="Q10153" i="25"/>
  <c r="Q10154" i="25"/>
  <c r="Q10155" i="25"/>
  <c r="Q10156" i="25"/>
  <c r="Q10157" i="25"/>
  <c r="Q10158" i="25"/>
  <c r="Q10159" i="25"/>
  <c r="Q10160" i="25"/>
  <c r="Q10161" i="25"/>
  <c r="Q10162" i="25"/>
  <c r="Q10163" i="25"/>
  <c r="Q10164" i="25"/>
  <c r="Q10165" i="25"/>
  <c r="Q10166" i="25"/>
  <c r="Q10167" i="25"/>
  <c r="Q10168" i="25"/>
  <c r="Q10169" i="25"/>
  <c r="Q10170" i="25"/>
  <c r="Q10171" i="25"/>
  <c r="Q10172" i="25"/>
  <c r="Q10173" i="25"/>
  <c r="Q10174" i="25"/>
  <c r="Q10175" i="25"/>
  <c r="Q10176" i="25"/>
  <c r="Q10177" i="25"/>
  <c r="Q10178" i="25"/>
  <c r="Q10179" i="25"/>
  <c r="Q10180" i="25"/>
  <c r="Q10181" i="25"/>
  <c r="Q10182" i="25"/>
  <c r="Q10183" i="25"/>
  <c r="Q10184" i="25"/>
  <c r="Q10185" i="25"/>
  <c r="Q10186" i="25"/>
  <c r="Q10187" i="25"/>
  <c r="Q10188" i="25"/>
  <c r="Q10189" i="25"/>
  <c r="Q10190" i="25"/>
  <c r="Q10191" i="25"/>
  <c r="Q10192" i="25"/>
  <c r="Q10193" i="25"/>
  <c r="Q10194" i="25"/>
  <c r="Q10195" i="25"/>
  <c r="Q10196" i="25"/>
  <c r="Q10197" i="25"/>
  <c r="Q10198" i="25"/>
  <c r="Q10199" i="25"/>
  <c r="Q10200" i="25"/>
  <c r="Q10201" i="25"/>
  <c r="Q10202" i="25"/>
  <c r="Q10203" i="25"/>
  <c r="Q10204" i="25"/>
  <c r="Q10205" i="25"/>
  <c r="Q10206" i="25"/>
  <c r="Q10207" i="25"/>
  <c r="Q10208" i="25"/>
  <c r="Q10209" i="25"/>
  <c r="Q10210" i="25"/>
  <c r="Q10211" i="25"/>
  <c r="Q10212" i="25"/>
  <c r="Q10213" i="25"/>
  <c r="Q10214" i="25"/>
  <c r="Q10215" i="25"/>
  <c r="Q10216" i="25"/>
  <c r="Q10217" i="25"/>
  <c r="Q10218" i="25"/>
  <c r="Q10219" i="25"/>
  <c r="Q10220" i="25"/>
  <c r="Q10221" i="25"/>
  <c r="Q10222" i="25"/>
  <c r="Q10223" i="25"/>
  <c r="Q10224" i="25"/>
  <c r="Q10225" i="25"/>
  <c r="Q10226" i="25"/>
  <c r="Q10227" i="25"/>
  <c r="Q10228" i="25"/>
  <c r="Q10229" i="25"/>
  <c r="Q10230" i="25"/>
  <c r="Q10231" i="25"/>
  <c r="Q10232" i="25"/>
  <c r="Q10233" i="25"/>
  <c r="Q10234" i="25"/>
  <c r="Q10235" i="25"/>
  <c r="Q10236" i="25"/>
  <c r="Q10237" i="25"/>
  <c r="Q10238" i="25"/>
  <c r="Q10239" i="25"/>
  <c r="Q10240" i="25"/>
  <c r="Q10241" i="25"/>
  <c r="Q10242" i="25"/>
  <c r="Q10243" i="25"/>
  <c r="BN80" i="13"/>
  <c r="BN81" i="13"/>
  <c r="BN82" i="13"/>
  <c r="BN83" i="13"/>
  <c r="BN84" i="13"/>
  <c r="BN85" i="13"/>
  <c r="BN92" i="13"/>
  <c r="BN80" i="11"/>
  <c r="BN81" i="11"/>
  <c r="BN82" i="11"/>
  <c r="BN83" i="11"/>
  <c r="BN84" i="11"/>
  <c r="BM80" i="11"/>
  <c r="BN92" i="11"/>
  <c r="L2780" i="23"/>
  <c r="L2781" i="23"/>
  <c r="L2782" i="23"/>
  <c r="L2783" i="23"/>
  <c r="L2784" i="23"/>
  <c r="L2785" i="23"/>
  <c r="L2786" i="23"/>
  <c r="L2787" i="23"/>
  <c r="L2788" i="23"/>
  <c r="L2789" i="23"/>
  <c r="L2790" i="23"/>
  <c r="L2791" i="23"/>
  <c r="L2792" i="23"/>
  <c r="L2793" i="23"/>
  <c r="L2794" i="23"/>
  <c r="L2795" i="23"/>
  <c r="L2796" i="23"/>
  <c r="L2797" i="23"/>
  <c r="L2798" i="23"/>
  <c r="L2799" i="23"/>
  <c r="L2800" i="23"/>
  <c r="L2801" i="23"/>
  <c r="L2802" i="23"/>
  <c r="L2803" i="23"/>
  <c r="L2804" i="23"/>
  <c r="L2805" i="23"/>
  <c r="L2806" i="23"/>
  <c r="L2807" i="23"/>
  <c r="L2808" i="23"/>
  <c r="L2809" i="23"/>
  <c r="L2810" i="23"/>
  <c r="L2811" i="23"/>
  <c r="L2812" i="23"/>
  <c r="L2813" i="23"/>
  <c r="L2814" i="23"/>
  <c r="L2815" i="23"/>
  <c r="L2816" i="23"/>
  <c r="L2817" i="23"/>
  <c r="L2818" i="23"/>
  <c r="L2819" i="23"/>
  <c r="L2820" i="23"/>
  <c r="L2821" i="23"/>
  <c r="EC96" i="14"/>
  <c r="EC97" i="14"/>
  <c r="EC10" i="14"/>
  <c r="EC94" i="14"/>
  <c r="EC98" i="14"/>
  <c r="EC95" i="15"/>
  <c r="EC98" i="15"/>
  <c r="EC94" i="15"/>
  <c r="EC95" i="14"/>
  <c r="EC96" i="15"/>
  <c r="EC97" i="15"/>
  <c r="DU64" i="11" l="1"/>
  <c r="DW127" i="11"/>
  <c r="DW64" i="11"/>
  <c r="DW43" i="11"/>
  <c r="DW127" i="15"/>
  <c r="DW106" i="15"/>
  <c r="DW29" i="15"/>
  <c r="DW57" i="13"/>
  <c r="DU113" i="11"/>
  <c r="DU29" i="11"/>
  <c r="DW57" i="14"/>
  <c r="DW120" i="13"/>
  <c r="DW92" i="13"/>
  <c r="BO85" i="11"/>
  <c r="DV120" i="11"/>
  <c r="DW148" i="11"/>
  <c r="DW57" i="11"/>
  <c r="DW148" i="15"/>
  <c r="DW120" i="15"/>
  <c r="DW43" i="15"/>
  <c r="DW22" i="15"/>
  <c r="DW71" i="13"/>
  <c r="DW50" i="13"/>
  <c r="DU43" i="11"/>
  <c r="DV134" i="11"/>
  <c r="DW106" i="14"/>
  <c r="DW71" i="14"/>
  <c r="DW134" i="13"/>
  <c r="DW64" i="13"/>
  <c r="DW120" i="14"/>
  <c r="DW99" i="14"/>
  <c r="DW22" i="14"/>
  <c r="DW155" i="13"/>
  <c r="DU106" i="11"/>
  <c r="DV50" i="11"/>
  <c r="DW22" i="11"/>
  <c r="DW71" i="15"/>
  <c r="DW50" i="15"/>
  <c r="DU22" i="11"/>
  <c r="DU71" i="11"/>
  <c r="DV64" i="11"/>
  <c r="DW106" i="11"/>
  <c r="DW134" i="14"/>
  <c r="DW113" i="14"/>
  <c r="DW36" i="14"/>
  <c r="DW15" i="14"/>
  <c r="DW99" i="13"/>
  <c r="DU120" i="11"/>
  <c r="DU36" i="11"/>
  <c r="DV78" i="11"/>
  <c r="DW36" i="11"/>
  <c r="DW15" i="11"/>
  <c r="DW99" i="15"/>
  <c r="DW64" i="15"/>
  <c r="DW120" i="11"/>
  <c r="DW127" i="14"/>
  <c r="DW29" i="14"/>
  <c r="BN85" i="11"/>
  <c r="DU134" i="11"/>
  <c r="DU50" i="11"/>
  <c r="DW113" i="11"/>
  <c r="DW50" i="11"/>
  <c r="DW29" i="11"/>
  <c r="DW113" i="15"/>
  <c r="DW78" i="15"/>
  <c r="DW15" i="15"/>
  <c r="DW43" i="13"/>
  <c r="DW134" i="11"/>
  <c r="DW148" i="14"/>
  <c r="DW64" i="14"/>
  <c r="DW43" i="14"/>
  <c r="DW127" i="13"/>
  <c r="DW106" i="13"/>
  <c r="DW80" i="13"/>
  <c r="DW85" i="13" s="1"/>
  <c r="DW78" i="11"/>
  <c r="DW92" i="11"/>
  <c r="DV78" i="14"/>
  <c r="DV85" i="13"/>
  <c r="DV92" i="11"/>
  <c r="DU92" i="11"/>
  <c r="DU78" i="15"/>
  <c r="DU78" i="14"/>
  <c r="DU78" i="11"/>
  <c r="DU78" i="13"/>
  <c r="EC99" i="15"/>
  <c r="EC99" i="14"/>
  <c r="BM81" i="13" l="1"/>
  <c r="BM82" i="13"/>
  <c r="BM85" i="13" s="1"/>
  <c r="BM83" i="13"/>
  <c r="BM84" i="13"/>
  <c r="BM78" i="13"/>
  <c r="BM81" i="11"/>
  <c r="BM85" i="11" s="1"/>
  <c r="BM82" i="11"/>
  <c r="BM83" i="11"/>
  <c r="BM84" i="11"/>
  <c r="BM78" i="11"/>
  <c r="Q9950" i="25"/>
  <c r="Q9951" i="25"/>
  <c r="Q9952" i="25"/>
  <c r="Q9953" i="25"/>
  <c r="Q9954" i="25"/>
  <c r="Q9955" i="25"/>
  <c r="Q9956" i="25"/>
  <c r="Q9957" i="25"/>
  <c r="Q9958" i="25"/>
  <c r="Q9959" i="25"/>
  <c r="Q9960" i="25"/>
  <c r="Q9961" i="25"/>
  <c r="Q9962" i="25"/>
  <c r="Q9963" i="25"/>
  <c r="Q9964" i="25"/>
  <c r="Q9965" i="25"/>
  <c r="Q9966" i="25"/>
  <c r="Q9967" i="25"/>
  <c r="Q9968" i="25"/>
  <c r="Q9969" i="25"/>
  <c r="Q9970" i="25"/>
  <c r="Q9971" i="25"/>
  <c r="Q9972" i="25"/>
  <c r="Q9973" i="25"/>
  <c r="Q9974" i="25"/>
  <c r="Q9975" i="25"/>
  <c r="Q9976" i="25"/>
  <c r="Q9977" i="25"/>
  <c r="Q9978" i="25"/>
  <c r="Q9979" i="25"/>
  <c r="Q9980" i="25"/>
  <c r="Q9981" i="25"/>
  <c r="Q9982" i="25"/>
  <c r="Q9983" i="25"/>
  <c r="Q9984" i="25"/>
  <c r="Q9985" i="25"/>
  <c r="Q9986" i="25"/>
  <c r="Q9987" i="25"/>
  <c r="Q9988" i="25"/>
  <c r="Q9989" i="25"/>
  <c r="Q9990" i="25"/>
  <c r="Q9991" i="25"/>
  <c r="Q9992" i="25"/>
  <c r="Q9993" i="25"/>
  <c r="Q9994" i="25"/>
  <c r="Q9995" i="25"/>
  <c r="Q9996" i="25"/>
  <c r="Q9997" i="25"/>
  <c r="Q9998" i="25"/>
  <c r="Q9999" i="25"/>
  <c r="Q10000" i="25"/>
  <c r="Q10001" i="25"/>
  <c r="Q10002" i="25"/>
  <c r="Q10003" i="25"/>
  <c r="Q10004" i="25"/>
  <c r="Q10005" i="25"/>
  <c r="Q10006" i="25"/>
  <c r="Q10007" i="25"/>
  <c r="Q10008" i="25"/>
  <c r="Q10009" i="25"/>
  <c r="Q10010" i="25"/>
  <c r="Q10011" i="25"/>
  <c r="Q10012" i="25"/>
  <c r="Q10013" i="25"/>
  <c r="Q10014" i="25"/>
  <c r="Q10015" i="25"/>
  <c r="Q10016" i="25"/>
  <c r="Q10017" i="25"/>
  <c r="Q10018" i="25"/>
  <c r="Q10019" i="25"/>
  <c r="Q10020" i="25"/>
  <c r="Q10021" i="25"/>
  <c r="Q10022" i="25"/>
  <c r="Q10023" i="25"/>
  <c r="Q10024" i="25"/>
  <c r="Q10025" i="25"/>
  <c r="Q10026" i="25"/>
  <c r="Q10027" i="25"/>
  <c r="Q10028" i="25"/>
  <c r="Q10029" i="25"/>
  <c r="Q10030" i="25"/>
  <c r="Q10031" i="25"/>
  <c r="Q10032" i="25"/>
  <c r="Q10033" i="25"/>
  <c r="Q10034" i="25"/>
  <c r="Q10035" i="25"/>
  <c r="Q10036" i="25"/>
  <c r="Q10037" i="25"/>
  <c r="Q10038" i="25"/>
  <c r="Q10039" i="25"/>
  <c r="Q10040" i="25"/>
  <c r="Q10041" i="25"/>
  <c r="Q10042" i="25"/>
  <c r="Q10043" i="25"/>
  <c r="Q10044" i="25"/>
  <c r="Q10045" i="25"/>
  <c r="Q10046" i="25"/>
  <c r="Q10047" i="25"/>
  <c r="Q10048" i="25"/>
  <c r="Q10049" i="25"/>
  <c r="Q10050" i="25"/>
  <c r="Q10051" i="25"/>
  <c r="Q10052" i="25"/>
  <c r="Q10053" i="25"/>
  <c r="Q10054" i="25"/>
  <c r="Q10055" i="25"/>
  <c r="Q10056" i="25"/>
  <c r="Q10057" i="25"/>
  <c r="Q10058" i="25"/>
  <c r="Q10059" i="25"/>
  <c r="Q10060" i="25"/>
  <c r="Q10061" i="25"/>
  <c r="Q10062" i="25"/>
  <c r="Q10063" i="25"/>
  <c r="Q10064" i="25"/>
  <c r="Q10065" i="25"/>
  <c r="Q10066" i="25"/>
  <c r="Q10067" i="25"/>
  <c r="Q10068" i="25"/>
  <c r="Q10069" i="25"/>
  <c r="Q10070" i="25"/>
  <c r="Q10071" i="25"/>
  <c r="Q10072" i="25"/>
  <c r="Q10073" i="25"/>
  <c r="Q10074" i="25"/>
  <c r="Q10075" i="25"/>
  <c r="Q10076" i="25"/>
  <c r="Q10077" i="25"/>
  <c r="Q10078" i="25"/>
  <c r="Q10079" i="25"/>
  <c r="Q10080" i="25"/>
  <c r="Q10081" i="25"/>
  <c r="Q10082" i="25"/>
  <c r="Q10083" i="25"/>
  <c r="Q10084" i="25"/>
  <c r="Q10085" i="25"/>
  <c r="Q10086" i="25"/>
  <c r="Q10087" i="25"/>
  <c r="Q10088" i="25"/>
  <c r="Q10089" i="25"/>
  <c r="Q10090" i="25"/>
  <c r="Q10091" i="25"/>
  <c r="Q10092" i="25"/>
  <c r="Q10093" i="25"/>
  <c r="Q10094" i="25"/>
  <c r="Q10095" i="25"/>
  <c r="Q10096" i="25"/>
  <c r="BM92" i="13"/>
  <c r="BM92" i="11"/>
  <c r="L2736" i="23"/>
  <c r="L2737" i="23"/>
  <c r="L2738" i="23"/>
  <c r="L2739" i="23"/>
  <c r="L2740" i="23"/>
  <c r="L2741" i="23"/>
  <c r="L2742" i="23"/>
  <c r="L2743" i="23"/>
  <c r="L2744" i="23"/>
  <c r="L2745" i="23"/>
  <c r="L2746" i="23"/>
  <c r="L2747" i="23"/>
  <c r="L2748" i="23"/>
  <c r="L2749" i="23"/>
  <c r="L2750" i="23"/>
  <c r="L2751" i="23"/>
  <c r="L2752" i="23"/>
  <c r="L2753" i="23"/>
  <c r="L2754" i="23"/>
  <c r="L2755" i="23"/>
  <c r="L2756" i="23"/>
  <c r="L2757" i="23"/>
  <c r="L2758" i="23"/>
  <c r="L2759" i="23"/>
  <c r="L2760" i="23"/>
  <c r="L2761" i="23"/>
  <c r="L2762" i="23"/>
  <c r="L2763" i="23"/>
  <c r="L2764" i="23"/>
  <c r="L2765" i="23"/>
  <c r="L2766" i="23"/>
  <c r="L2767" i="23"/>
  <c r="L2768" i="23"/>
  <c r="L2769" i="23"/>
  <c r="L2770" i="23"/>
  <c r="L2771" i="23"/>
  <c r="L2772" i="23"/>
  <c r="L2773" i="23"/>
  <c r="L2774" i="23"/>
  <c r="L2775" i="23"/>
  <c r="L2776" i="23"/>
  <c r="L2777" i="23"/>
  <c r="L2778" i="23"/>
  <c r="L2779" i="23"/>
  <c r="EC10" i="15"/>
  <c r="DS10" i="15" l="1"/>
  <c r="DS11" i="15"/>
  <c r="DS15" i="15" s="1"/>
  <c r="DS12" i="15"/>
  <c r="DS13" i="15"/>
  <c r="DS14" i="15"/>
  <c r="DS17" i="15"/>
  <c r="DS18" i="15"/>
  <c r="DS19" i="15"/>
  <c r="DS20" i="15"/>
  <c r="DS21" i="15"/>
  <c r="DS22" i="15"/>
  <c r="DS24" i="15"/>
  <c r="DS25" i="15"/>
  <c r="DS29" i="15" s="1"/>
  <c r="DS26" i="15"/>
  <c r="DS27" i="15"/>
  <c r="DS28" i="15"/>
  <c r="DS31" i="15"/>
  <c r="DS32" i="15"/>
  <c r="DS33" i="15"/>
  <c r="DS34" i="15"/>
  <c r="DS35" i="15"/>
  <c r="DS36" i="15"/>
  <c r="DS38" i="15"/>
  <c r="DS39" i="15"/>
  <c r="DS43" i="15" s="1"/>
  <c r="DS40" i="15"/>
  <c r="DS41" i="15"/>
  <c r="DS42" i="15"/>
  <c r="DS45" i="15"/>
  <c r="DS46" i="15"/>
  <c r="DS47" i="15"/>
  <c r="DS48" i="15"/>
  <c r="DS49" i="15"/>
  <c r="DS50" i="15"/>
  <c r="DS52" i="15"/>
  <c r="DS53" i="15"/>
  <c r="DS57" i="15" s="1"/>
  <c r="DS54" i="15"/>
  <c r="DS55" i="15"/>
  <c r="DS56" i="15"/>
  <c r="DS59" i="15"/>
  <c r="DS60" i="15"/>
  <c r="DS61" i="15"/>
  <c r="DS62" i="15"/>
  <c r="DS63" i="15"/>
  <c r="DS64" i="15"/>
  <c r="DS66" i="15"/>
  <c r="DS67" i="15"/>
  <c r="DS71" i="15" s="1"/>
  <c r="DS68" i="15"/>
  <c r="DS69" i="15"/>
  <c r="DS70" i="15"/>
  <c r="DS73" i="15"/>
  <c r="DS74" i="15"/>
  <c r="DS75" i="15"/>
  <c r="DS76" i="15"/>
  <c r="DS77" i="15"/>
  <c r="DS78" i="15"/>
  <c r="DS80" i="15"/>
  <c r="DS81" i="15"/>
  <c r="DS85" i="15" s="1"/>
  <c r="DS82" i="15"/>
  <c r="DS83" i="15"/>
  <c r="DS84" i="15"/>
  <c r="DS87" i="15"/>
  <c r="DS88" i="15"/>
  <c r="DS89" i="15"/>
  <c r="DS90" i="15"/>
  <c r="DS91" i="15"/>
  <c r="DS92" i="15"/>
  <c r="DS94" i="15"/>
  <c r="DS95" i="15"/>
  <c r="DS99" i="15" s="1"/>
  <c r="DS96" i="15"/>
  <c r="DS97" i="15"/>
  <c r="DS98" i="15"/>
  <c r="DS101" i="15"/>
  <c r="DS102" i="15"/>
  <c r="DS103" i="15"/>
  <c r="DS104" i="15"/>
  <c r="DS105" i="15"/>
  <c r="DS106" i="15"/>
  <c r="DS108" i="15"/>
  <c r="DS109" i="15"/>
  <c r="DS113" i="15" s="1"/>
  <c r="DS110" i="15"/>
  <c r="DS111" i="15"/>
  <c r="DS112" i="15"/>
  <c r="DS115" i="15"/>
  <c r="DS116" i="15"/>
  <c r="DS117" i="15"/>
  <c r="DS118" i="15"/>
  <c r="DS119" i="15"/>
  <c r="DS120" i="15"/>
  <c r="DS122" i="15"/>
  <c r="DS123" i="15"/>
  <c r="DS127" i="15" s="1"/>
  <c r="DS124" i="15"/>
  <c r="DS125" i="15"/>
  <c r="DS126" i="15"/>
  <c r="DS129" i="15"/>
  <c r="DS130" i="15"/>
  <c r="DS131" i="15"/>
  <c r="DS132" i="15"/>
  <c r="DS133" i="15"/>
  <c r="DS134" i="15"/>
  <c r="DS143" i="15"/>
  <c r="DS144" i="15"/>
  <c r="DS148" i="15" s="1"/>
  <c r="DS145" i="15"/>
  <c r="DS146" i="15"/>
  <c r="DS147" i="15"/>
  <c r="DS150" i="15"/>
  <c r="DS151" i="15"/>
  <c r="DS152" i="15"/>
  <c r="DS153" i="15"/>
  <c r="DS154" i="15"/>
  <c r="DS155" i="15"/>
  <c r="DS157" i="15"/>
  <c r="DS158" i="15"/>
  <c r="DS159" i="15"/>
  <c r="DS160" i="15"/>
  <c r="DS161" i="15"/>
  <c r="DS162" i="15"/>
  <c r="DS10" i="14"/>
  <c r="DS11" i="14"/>
  <c r="DS12" i="14"/>
  <c r="DS13" i="14"/>
  <c r="DS14" i="14"/>
  <c r="DS15" i="14"/>
  <c r="DS17" i="14"/>
  <c r="DS18" i="14"/>
  <c r="DS22" i="14" s="1"/>
  <c r="DS19" i="14"/>
  <c r="DS20" i="14"/>
  <c r="DS21" i="14"/>
  <c r="DS24" i="14"/>
  <c r="DS25" i="14"/>
  <c r="DS26" i="14"/>
  <c r="DS27" i="14"/>
  <c r="DS28" i="14"/>
  <c r="DS29" i="14"/>
  <c r="DS31" i="14"/>
  <c r="DS32" i="14"/>
  <c r="DS36" i="14" s="1"/>
  <c r="DS33" i="14"/>
  <c r="DS34" i="14"/>
  <c r="DS35" i="14"/>
  <c r="DS38" i="14"/>
  <c r="DS39" i="14"/>
  <c r="DS40" i="14"/>
  <c r="DS41" i="14"/>
  <c r="DS42" i="14"/>
  <c r="DS43" i="14"/>
  <c r="DS45" i="14"/>
  <c r="DS46" i="14"/>
  <c r="DS50" i="14" s="1"/>
  <c r="DS47" i="14"/>
  <c r="DS48" i="14"/>
  <c r="DS49" i="14"/>
  <c r="DS52" i="14"/>
  <c r="DS53" i="14"/>
  <c r="DS54" i="14"/>
  <c r="DS55" i="14"/>
  <c r="DS56" i="14"/>
  <c r="DS57" i="14"/>
  <c r="DS59" i="14"/>
  <c r="DS60" i="14"/>
  <c r="DS64" i="14" s="1"/>
  <c r="DS61" i="14"/>
  <c r="DS62" i="14"/>
  <c r="DS63" i="14"/>
  <c r="DS66" i="14"/>
  <c r="DS67" i="14"/>
  <c r="DS68" i="14"/>
  <c r="DS69" i="14"/>
  <c r="DS70" i="14"/>
  <c r="DS71" i="14"/>
  <c r="DS73" i="14"/>
  <c r="DS74" i="14"/>
  <c r="DS78" i="14" s="1"/>
  <c r="DS75" i="14"/>
  <c r="DS76" i="14"/>
  <c r="DS77" i="14"/>
  <c r="DS80" i="14"/>
  <c r="DS81" i="14"/>
  <c r="DS82" i="14"/>
  <c r="DS83" i="14"/>
  <c r="DS84" i="14"/>
  <c r="DS85" i="14"/>
  <c r="DS87" i="14"/>
  <c r="DS88" i="14"/>
  <c r="DS92" i="14" s="1"/>
  <c r="DS89" i="14"/>
  <c r="DS90" i="14"/>
  <c r="DS91" i="14"/>
  <c r="DS94" i="14"/>
  <c r="DS95" i="14"/>
  <c r="DS96" i="14"/>
  <c r="DS97" i="14"/>
  <c r="DS98" i="14"/>
  <c r="DS99" i="14"/>
  <c r="DS101" i="14"/>
  <c r="DS106" i="14" s="1"/>
  <c r="DS102" i="14"/>
  <c r="DS103" i="14"/>
  <c r="DS104" i="14"/>
  <c r="DS105" i="14"/>
  <c r="DS108" i="14"/>
  <c r="DS109" i="14"/>
  <c r="DS110" i="14"/>
  <c r="DS111" i="14"/>
  <c r="DS112" i="14"/>
  <c r="DS113" i="14"/>
  <c r="DS115" i="14"/>
  <c r="DS120" i="14" s="1"/>
  <c r="DS116" i="14"/>
  <c r="DS117" i="14"/>
  <c r="DS118" i="14"/>
  <c r="DS119" i="14"/>
  <c r="DS122" i="14"/>
  <c r="DS123" i="14"/>
  <c r="DS124" i="14"/>
  <c r="DS125" i="14"/>
  <c r="DS126" i="14"/>
  <c r="DS127" i="14"/>
  <c r="DS129" i="14"/>
  <c r="DS134" i="14" s="1"/>
  <c r="DS130" i="14"/>
  <c r="DS131" i="14"/>
  <c r="DS132" i="14"/>
  <c r="DS133" i="14"/>
  <c r="DS143" i="14"/>
  <c r="DS144" i="14"/>
  <c r="DS145" i="14"/>
  <c r="DS146" i="14"/>
  <c r="DS147" i="14"/>
  <c r="DS148" i="14"/>
  <c r="DS150" i="14"/>
  <c r="DS155" i="14" s="1"/>
  <c r="DS151" i="14"/>
  <c r="DS152" i="14"/>
  <c r="DS153" i="14"/>
  <c r="DS154" i="14"/>
  <c r="DS157" i="14"/>
  <c r="DS158" i="14"/>
  <c r="DS159" i="14"/>
  <c r="DS160" i="14"/>
  <c r="DS161" i="14"/>
  <c r="DS162" i="14"/>
  <c r="BM157" i="15"/>
  <c r="BM158" i="15"/>
  <c r="BM159" i="15"/>
  <c r="BM160" i="15"/>
  <c r="BM161" i="15"/>
  <c r="BM162" i="15"/>
  <c r="BM157" i="14"/>
  <c r="BM158" i="14"/>
  <c r="BM159" i="14"/>
  <c r="BM160" i="14"/>
  <c r="BM161" i="14"/>
  <c r="BM162" i="14"/>
  <c r="DS10" i="13"/>
  <c r="DS11" i="13"/>
  <c r="DS12" i="13"/>
  <c r="DS15" i="13" s="1"/>
  <c r="DS13" i="13"/>
  <c r="DS14" i="13"/>
  <c r="DS17" i="13"/>
  <c r="DS18" i="13"/>
  <c r="DS19" i="13"/>
  <c r="DS22" i="13" s="1"/>
  <c r="DS20" i="13"/>
  <c r="DS21" i="13"/>
  <c r="DS24" i="13"/>
  <c r="DS25" i="13"/>
  <c r="DS26" i="13"/>
  <c r="DS27" i="13"/>
  <c r="DS28" i="13"/>
  <c r="DS29" i="13"/>
  <c r="DS31" i="13"/>
  <c r="DS32" i="13"/>
  <c r="DS33" i="13"/>
  <c r="DS36" i="13" s="1"/>
  <c r="DS34" i="13"/>
  <c r="DS35" i="13"/>
  <c r="DS38" i="13"/>
  <c r="DS39" i="13"/>
  <c r="DS40" i="13"/>
  <c r="DS41" i="13"/>
  <c r="DS42" i="13"/>
  <c r="DS43" i="13"/>
  <c r="DS45" i="13"/>
  <c r="DS46" i="13"/>
  <c r="DS47" i="13"/>
  <c r="DS50" i="13" s="1"/>
  <c r="DS48" i="13"/>
  <c r="DS49" i="13"/>
  <c r="DS52" i="13"/>
  <c r="DS53" i="13"/>
  <c r="DS54" i="13"/>
  <c r="DS55" i="13"/>
  <c r="DS56" i="13"/>
  <c r="DS57" i="13"/>
  <c r="DS59" i="13"/>
  <c r="DS60" i="13"/>
  <c r="DS61" i="13"/>
  <c r="DS64" i="13" s="1"/>
  <c r="DS62" i="13"/>
  <c r="DS63" i="13"/>
  <c r="DS66" i="13"/>
  <c r="DS67" i="13"/>
  <c r="DS68" i="13"/>
  <c r="DS69" i="13"/>
  <c r="DS70" i="13"/>
  <c r="DS71" i="13"/>
  <c r="DS73" i="13"/>
  <c r="DS74" i="13"/>
  <c r="DS75" i="13"/>
  <c r="DS76" i="13"/>
  <c r="DS77" i="13"/>
  <c r="DS78" i="13"/>
  <c r="DS80" i="13"/>
  <c r="DS85" i="13" s="1"/>
  <c r="DS81" i="13"/>
  <c r="DS82" i="13"/>
  <c r="DS83" i="13"/>
  <c r="DS84" i="13"/>
  <c r="DS87" i="13"/>
  <c r="DS88" i="13"/>
  <c r="DS92" i="13" s="1"/>
  <c r="DS89" i="13"/>
  <c r="DS90" i="13"/>
  <c r="DS91" i="13"/>
  <c r="DS94" i="13"/>
  <c r="DS95" i="13"/>
  <c r="DS96" i="13"/>
  <c r="DS97" i="13"/>
  <c r="DS98" i="13"/>
  <c r="DS99" i="13"/>
  <c r="DS101" i="13"/>
  <c r="DS102" i="13"/>
  <c r="DS103" i="13"/>
  <c r="DS106" i="13" s="1"/>
  <c r="DS104" i="13"/>
  <c r="DS105" i="13"/>
  <c r="DS108" i="13"/>
  <c r="DS109" i="13"/>
  <c r="DS110" i="13"/>
  <c r="DS111" i="13"/>
  <c r="DS112" i="13"/>
  <c r="DS113" i="13"/>
  <c r="DS115" i="13"/>
  <c r="DS116" i="13"/>
  <c r="DS117" i="13"/>
  <c r="DS120" i="13" s="1"/>
  <c r="DS118" i="13"/>
  <c r="DS119" i="13"/>
  <c r="DS122" i="13"/>
  <c r="DS123" i="13"/>
  <c r="DS124" i="13"/>
  <c r="DS125" i="13"/>
  <c r="DS126" i="13"/>
  <c r="DS127" i="13"/>
  <c r="DS129" i="13"/>
  <c r="DS130" i="13"/>
  <c r="DS131" i="13"/>
  <c r="DS134" i="13" s="1"/>
  <c r="DS132" i="13"/>
  <c r="DS133" i="13"/>
  <c r="DS143" i="13"/>
  <c r="DS144" i="13"/>
  <c r="DS145" i="13"/>
  <c r="DS146" i="13"/>
  <c r="DS147" i="13"/>
  <c r="DS148" i="13"/>
  <c r="DS150" i="13"/>
  <c r="DS151" i="13"/>
  <c r="DS152" i="13"/>
  <c r="DS155" i="13" s="1"/>
  <c r="DS153" i="13"/>
  <c r="DS154" i="13"/>
  <c r="DS157" i="13"/>
  <c r="DS158" i="13"/>
  <c r="DS159" i="13"/>
  <c r="DS160" i="13"/>
  <c r="DS161" i="13"/>
  <c r="DS162" i="13"/>
  <c r="DS10" i="11"/>
  <c r="DS15" i="11" s="1"/>
  <c r="DS11" i="11"/>
  <c r="DS12" i="11"/>
  <c r="DS13" i="11"/>
  <c r="DS14" i="11"/>
  <c r="DS17" i="11"/>
  <c r="DS18" i="11"/>
  <c r="DS19" i="11"/>
  <c r="DS20" i="11"/>
  <c r="DS21" i="11"/>
  <c r="DS24" i="11"/>
  <c r="DS25" i="11"/>
  <c r="DS26" i="11"/>
  <c r="DS27" i="11"/>
  <c r="DS28" i="11"/>
  <c r="DS31" i="11"/>
  <c r="DS32" i="11"/>
  <c r="DS33" i="11"/>
  <c r="DS34" i="11"/>
  <c r="DS35" i="11"/>
  <c r="DS38" i="11"/>
  <c r="DS39" i="11"/>
  <c r="DS40" i="11"/>
  <c r="DS41" i="11"/>
  <c r="DS42" i="11"/>
  <c r="DS45" i="11"/>
  <c r="DS46" i="11"/>
  <c r="DS47" i="11"/>
  <c r="DS48" i="11"/>
  <c r="DS49" i="11"/>
  <c r="DS52" i="11"/>
  <c r="DS53" i="11"/>
  <c r="DS54" i="11"/>
  <c r="DS55" i="11"/>
  <c r="DS56" i="11"/>
  <c r="DS59" i="11"/>
  <c r="DS64" i="11" s="1"/>
  <c r="DS60" i="11"/>
  <c r="DS61" i="11"/>
  <c r="DS62" i="11"/>
  <c r="DS63" i="11"/>
  <c r="DS66" i="11"/>
  <c r="DS67" i="11"/>
  <c r="DS68" i="11"/>
  <c r="DS69" i="11"/>
  <c r="DS70" i="11"/>
  <c r="DS73" i="11"/>
  <c r="DS74" i="11"/>
  <c r="DS75" i="11"/>
  <c r="DS76" i="11"/>
  <c r="DS77" i="11"/>
  <c r="DS87" i="11"/>
  <c r="DS88" i="11"/>
  <c r="DS89" i="11"/>
  <c r="DS90" i="11"/>
  <c r="DS91" i="11"/>
  <c r="DS94" i="11"/>
  <c r="DS99" i="11" s="1"/>
  <c r="DS95" i="11"/>
  <c r="DS96" i="11"/>
  <c r="DS97" i="11"/>
  <c r="DS98" i="11"/>
  <c r="DS101" i="11"/>
  <c r="DS102" i="11"/>
  <c r="DS103" i="11"/>
  <c r="DS104" i="11"/>
  <c r="DS105" i="11"/>
  <c r="DS108" i="11"/>
  <c r="DS109" i="11"/>
  <c r="DS110" i="11"/>
  <c r="DS111" i="11"/>
  <c r="DS112" i="11"/>
  <c r="DS115" i="11"/>
  <c r="DS116" i="11"/>
  <c r="DS117" i="11"/>
  <c r="DS118" i="11"/>
  <c r="DS119" i="11"/>
  <c r="DS122" i="11"/>
  <c r="DS123" i="11"/>
  <c r="DS124" i="11"/>
  <c r="DS125" i="11"/>
  <c r="DS126" i="11"/>
  <c r="DS129" i="11"/>
  <c r="DS130" i="11"/>
  <c r="DS131" i="11"/>
  <c r="DS132" i="11"/>
  <c r="DS133" i="11"/>
  <c r="DS143" i="11"/>
  <c r="DS144" i="11"/>
  <c r="DS145" i="11"/>
  <c r="DS146" i="11"/>
  <c r="DS147" i="11"/>
  <c r="DS150" i="11"/>
  <c r="DS155" i="11" s="1"/>
  <c r="DS151" i="11"/>
  <c r="DS152" i="11"/>
  <c r="DS153" i="11"/>
  <c r="DS154" i="11"/>
  <c r="BM157" i="13"/>
  <c r="BM158" i="13"/>
  <c r="BM159" i="13"/>
  <c r="BM160" i="13"/>
  <c r="BM161" i="13"/>
  <c r="BM162" i="13"/>
  <c r="BM157" i="11"/>
  <c r="BM158" i="11"/>
  <c r="BM159" i="11"/>
  <c r="BM160" i="11"/>
  <c r="BM161" i="11"/>
  <c r="BM162" i="11"/>
  <c r="G2" i="21"/>
  <c r="F141" i="18"/>
  <c r="G141" i="18"/>
  <c r="F142" i="18"/>
  <c r="G142" i="18"/>
  <c r="F143" i="18"/>
  <c r="G143" i="18"/>
  <c r="F144" i="18"/>
  <c r="G144" i="18"/>
  <c r="F145" i="18"/>
  <c r="G145" i="18"/>
  <c r="F146" i="18"/>
  <c r="G146" i="18"/>
  <c r="F147" i="18"/>
  <c r="G147" i="18"/>
  <c r="F148" i="18"/>
  <c r="G148" i="18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F172" i="18"/>
  <c r="G172" i="18"/>
  <c r="F173" i="18"/>
  <c r="G173" i="18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DR10" i="11"/>
  <c r="DR15" i="11" s="1"/>
  <c r="DR11" i="11"/>
  <c r="DR12" i="11"/>
  <c r="DR13" i="11"/>
  <c r="DR14" i="11"/>
  <c r="DR17" i="11"/>
  <c r="DR18" i="11"/>
  <c r="DR19" i="11"/>
  <c r="DR20" i="11"/>
  <c r="DR21" i="11"/>
  <c r="DR22" i="11" s="1"/>
  <c r="DR24" i="11"/>
  <c r="DR25" i="11"/>
  <c r="DR26" i="11"/>
  <c r="DR27" i="11"/>
  <c r="DR28" i="11"/>
  <c r="DR29" i="11"/>
  <c r="DR31" i="11"/>
  <c r="DR32" i="11"/>
  <c r="DR33" i="11"/>
  <c r="DR34" i="11"/>
  <c r="DR35" i="11"/>
  <c r="DR36" i="11" s="1"/>
  <c r="DR38" i="11"/>
  <c r="DR39" i="11"/>
  <c r="DR40" i="11"/>
  <c r="DR41" i="11"/>
  <c r="DR42" i="11"/>
  <c r="DR43" i="11"/>
  <c r="DR45" i="11"/>
  <c r="DR46" i="11"/>
  <c r="DR47" i="11"/>
  <c r="DR48" i="11"/>
  <c r="DR49" i="11"/>
  <c r="DR52" i="11"/>
  <c r="DR53" i="11"/>
  <c r="DR57" i="11" s="1"/>
  <c r="DR54" i="11"/>
  <c r="DR55" i="11"/>
  <c r="DR56" i="11"/>
  <c r="DR59" i="11"/>
  <c r="DR60" i="11"/>
  <c r="DR61" i="11"/>
  <c r="DR62" i="11"/>
  <c r="DR63" i="11"/>
  <c r="DR66" i="11"/>
  <c r="DR67" i="11"/>
  <c r="DR68" i="11"/>
  <c r="DR71" i="11" s="1"/>
  <c r="DR69" i="11"/>
  <c r="DR70" i="11"/>
  <c r="DR73" i="11"/>
  <c r="DR74" i="11"/>
  <c r="DR75" i="11"/>
  <c r="DR76" i="11"/>
  <c r="DR77" i="11"/>
  <c r="DR87" i="11"/>
  <c r="DR88" i="11"/>
  <c r="DR89" i="11"/>
  <c r="DR90" i="11"/>
  <c r="DR91" i="11"/>
  <c r="DR94" i="11"/>
  <c r="DR95" i="11"/>
  <c r="DR96" i="11"/>
  <c r="DR97" i="11"/>
  <c r="DR98" i="11"/>
  <c r="DR99" i="11"/>
  <c r="DR101" i="11"/>
  <c r="DR102" i="11"/>
  <c r="DR103" i="11"/>
  <c r="DR104" i="11"/>
  <c r="DR105" i="11"/>
  <c r="DR106" i="11" s="1"/>
  <c r="DR108" i="11"/>
  <c r="DR109" i="11"/>
  <c r="DR110" i="11"/>
  <c r="DR111" i="11"/>
  <c r="DR112" i="11"/>
  <c r="DR113" i="11"/>
  <c r="DR115" i="11"/>
  <c r="DR116" i="11"/>
  <c r="DR117" i="11"/>
  <c r="DR118" i="11"/>
  <c r="DR119" i="11"/>
  <c r="DR120" i="11" s="1"/>
  <c r="DR122" i="11"/>
  <c r="DR127" i="11" s="1"/>
  <c r="DR123" i="11"/>
  <c r="DR124" i="11"/>
  <c r="DR125" i="11"/>
  <c r="DR126" i="11"/>
  <c r="DR129" i="11"/>
  <c r="DR130" i="11"/>
  <c r="DR131" i="11"/>
  <c r="DR132" i="11"/>
  <c r="DR133" i="11"/>
  <c r="DR143" i="11"/>
  <c r="DR148" i="11" s="1"/>
  <c r="DR144" i="11"/>
  <c r="DR145" i="11"/>
  <c r="DR146" i="11"/>
  <c r="DR147" i="11"/>
  <c r="DR150" i="11"/>
  <c r="DR151" i="11"/>
  <c r="DR152" i="11"/>
  <c r="DR153" i="11"/>
  <c r="DR154" i="11"/>
  <c r="DR155" i="11" s="1"/>
  <c r="DR10" i="13"/>
  <c r="DR11" i="13"/>
  <c r="DR12" i="13"/>
  <c r="DR13" i="13"/>
  <c r="DR14" i="13"/>
  <c r="DR15" i="13" s="1"/>
  <c r="DR17" i="13"/>
  <c r="DR18" i="13"/>
  <c r="DR19" i="13"/>
  <c r="DR20" i="13"/>
  <c r="DR21" i="13"/>
  <c r="DR22" i="13"/>
  <c r="DR24" i="13"/>
  <c r="DR25" i="13"/>
  <c r="DR26" i="13"/>
  <c r="DR27" i="13"/>
  <c r="DR28" i="13"/>
  <c r="DR29" i="13" s="1"/>
  <c r="DR31" i="13"/>
  <c r="DR32" i="13"/>
  <c r="DR33" i="13"/>
  <c r="DR34" i="13"/>
  <c r="DR35" i="13"/>
  <c r="DR36" i="13"/>
  <c r="DR38" i="13"/>
  <c r="DR39" i="13"/>
  <c r="DR40" i="13"/>
  <c r="DR41" i="13"/>
  <c r="DR42" i="13"/>
  <c r="DR43" i="13" s="1"/>
  <c r="DR45" i="13"/>
  <c r="DR46" i="13"/>
  <c r="DR47" i="13"/>
  <c r="DR48" i="13"/>
  <c r="DR49" i="13"/>
  <c r="DR50" i="13"/>
  <c r="DR52" i="13"/>
  <c r="DR53" i="13"/>
  <c r="DR54" i="13"/>
  <c r="DR55" i="13"/>
  <c r="DR56" i="13"/>
  <c r="DR57" i="13" s="1"/>
  <c r="DR59" i="13"/>
  <c r="DR60" i="13"/>
  <c r="DR61" i="13"/>
  <c r="DR62" i="13"/>
  <c r="DR63" i="13"/>
  <c r="DR64" i="13"/>
  <c r="DR66" i="13"/>
  <c r="DR67" i="13"/>
  <c r="DR68" i="13"/>
  <c r="DR69" i="13"/>
  <c r="DR70" i="13"/>
  <c r="DR71" i="13" s="1"/>
  <c r="DR73" i="13"/>
  <c r="DR74" i="13"/>
  <c r="DR75" i="13"/>
  <c r="DR76" i="13"/>
  <c r="DR77" i="13"/>
  <c r="DR78" i="13"/>
  <c r="DR80" i="13"/>
  <c r="DR81" i="13"/>
  <c r="DR82" i="13"/>
  <c r="DR83" i="13"/>
  <c r="DR84" i="13"/>
  <c r="DR85" i="13" s="1"/>
  <c r="DR87" i="13"/>
  <c r="DR88" i="13"/>
  <c r="DR89" i="13"/>
  <c r="DR90" i="13"/>
  <c r="DR91" i="13"/>
  <c r="DR92" i="13"/>
  <c r="DR94" i="13"/>
  <c r="DR95" i="13"/>
  <c r="DR96" i="13"/>
  <c r="DR97" i="13"/>
  <c r="DR98" i="13"/>
  <c r="DR99" i="13" s="1"/>
  <c r="DR101" i="13"/>
  <c r="DR102" i="13"/>
  <c r="DR103" i="13"/>
  <c r="DR104" i="13"/>
  <c r="DR105" i="13"/>
  <c r="DR106" i="13"/>
  <c r="DR108" i="13"/>
  <c r="DR109" i="13"/>
  <c r="DR110" i="13"/>
  <c r="DR111" i="13"/>
  <c r="DR112" i="13"/>
  <c r="DR113" i="13" s="1"/>
  <c r="DR115" i="13"/>
  <c r="DR116" i="13"/>
  <c r="DR117" i="13"/>
  <c r="DR118" i="13"/>
  <c r="DR119" i="13"/>
  <c r="DR120" i="13"/>
  <c r="DR122" i="13"/>
  <c r="DR123" i="13"/>
  <c r="DR124" i="13"/>
  <c r="DR125" i="13"/>
  <c r="DR126" i="13"/>
  <c r="DR127" i="13" s="1"/>
  <c r="DR129" i="13"/>
  <c r="DR130" i="13"/>
  <c r="DR131" i="13"/>
  <c r="DR132" i="13"/>
  <c r="DR133" i="13"/>
  <c r="DR134" i="13"/>
  <c r="DR143" i="13"/>
  <c r="DR144" i="13"/>
  <c r="DR145" i="13"/>
  <c r="DR146" i="13"/>
  <c r="DR147" i="13"/>
  <c r="DR148" i="13" s="1"/>
  <c r="DR150" i="13"/>
  <c r="DR151" i="13"/>
  <c r="DR152" i="13"/>
  <c r="DR153" i="13"/>
  <c r="DR154" i="13"/>
  <c r="DR155" i="13"/>
  <c r="DR157" i="13"/>
  <c r="DR158" i="13"/>
  <c r="DR159" i="13"/>
  <c r="DR160" i="13"/>
  <c r="DR161" i="13"/>
  <c r="DR162" i="13"/>
  <c r="DR10" i="14"/>
  <c r="DR11" i="14"/>
  <c r="DR12" i="14"/>
  <c r="DR13" i="14"/>
  <c r="DR14" i="14"/>
  <c r="DR15" i="14"/>
  <c r="DR17" i="14"/>
  <c r="DR18" i="14"/>
  <c r="DR19" i="14"/>
  <c r="DR20" i="14"/>
  <c r="DR21" i="14"/>
  <c r="DR22" i="14" s="1"/>
  <c r="DR24" i="14"/>
  <c r="DR25" i="14"/>
  <c r="DR26" i="14"/>
  <c r="DR27" i="14"/>
  <c r="DR28" i="14"/>
  <c r="DR29" i="14"/>
  <c r="DR31" i="14"/>
  <c r="DR32" i="14"/>
  <c r="DR33" i="14"/>
  <c r="DR34" i="14"/>
  <c r="DR35" i="14"/>
  <c r="DR36" i="14" s="1"/>
  <c r="DR38" i="14"/>
  <c r="DR39" i="14"/>
  <c r="DR40" i="14"/>
  <c r="DR41" i="14"/>
  <c r="DR42" i="14"/>
  <c r="DR43" i="14"/>
  <c r="DR45" i="14"/>
  <c r="DR46" i="14"/>
  <c r="DR47" i="14"/>
  <c r="DR48" i="14"/>
  <c r="DR49" i="14"/>
  <c r="DR50" i="14" s="1"/>
  <c r="DR52" i="14"/>
  <c r="DR53" i="14"/>
  <c r="DR54" i="14"/>
  <c r="DR55" i="14"/>
  <c r="DR56" i="14"/>
  <c r="DR57" i="14"/>
  <c r="DR59" i="14"/>
  <c r="DR60" i="14"/>
  <c r="DR61" i="14"/>
  <c r="DR62" i="14"/>
  <c r="DR63" i="14"/>
  <c r="DR64" i="14" s="1"/>
  <c r="DR66" i="14"/>
  <c r="DR67" i="14"/>
  <c r="DR68" i="14"/>
  <c r="DR69" i="14"/>
  <c r="DR70" i="14"/>
  <c r="DR71" i="14"/>
  <c r="DR73" i="14"/>
  <c r="DR74" i="14"/>
  <c r="DR75" i="14"/>
  <c r="DR76" i="14"/>
  <c r="DR77" i="14"/>
  <c r="DR78" i="14" s="1"/>
  <c r="DR80" i="14"/>
  <c r="DR81" i="14"/>
  <c r="DR82" i="14"/>
  <c r="DR83" i="14"/>
  <c r="DR84" i="14"/>
  <c r="DR85" i="14"/>
  <c r="DR87" i="14"/>
  <c r="DR88" i="14"/>
  <c r="DR89" i="14"/>
  <c r="DR90" i="14"/>
  <c r="DR91" i="14"/>
  <c r="DR92" i="14" s="1"/>
  <c r="DR94" i="14"/>
  <c r="DR95" i="14"/>
  <c r="DR96" i="14"/>
  <c r="DR97" i="14"/>
  <c r="DR98" i="14"/>
  <c r="DR99" i="14"/>
  <c r="DR101" i="14"/>
  <c r="DR102" i="14"/>
  <c r="DR103" i="14"/>
  <c r="DR104" i="14"/>
  <c r="DR105" i="14"/>
  <c r="DR106" i="14" s="1"/>
  <c r="DR108" i="14"/>
  <c r="DR109" i="14"/>
  <c r="DR110" i="14"/>
  <c r="DR111" i="14"/>
  <c r="DR112" i="14"/>
  <c r="DR113" i="14"/>
  <c r="DR115" i="14"/>
  <c r="DR116" i="14"/>
  <c r="DR117" i="14"/>
  <c r="DR118" i="14"/>
  <c r="DR119" i="14"/>
  <c r="DR120" i="14" s="1"/>
  <c r="DR122" i="14"/>
  <c r="DR123" i="14"/>
  <c r="DR124" i="14"/>
  <c r="DR125" i="14"/>
  <c r="DR126" i="14"/>
  <c r="DR127" i="14"/>
  <c r="DR129" i="14"/>
  <c r="DR130" i="14"/>
  <c r="DR131" i="14"/>
  <c r="DR132" i="14"/>
  <c r="DR133" i="14"/>
  <c r="DR134" i="14" s="1"/>
  <c r="DR143" i="14"/>
  <c r="DR144" i="14"/>
  <c r="DR145" i="14"/>
  <c r="DR146" i="14"/>
  <c r="DR147" i="14"/>
  <c r="DR148" i="14"/>
  <c r="DR150" i="14"/>
  <c r="DR151" i="14"/>
  <c r="DR152" i="14"/>
  <c r="DR153" i="14"/>
  <c r="DR154" i="14"/>
  <c r="DR155" i="14" s="1"/>
  <c r="DR157" i="14"/>
  <c r="DR158" i="14"/>
  <c r="DR159" i="14"/>
  <c r="DR160" i="14"/>
  <c r="DR161" i="14"/>
  <c r="DR162" i="14"/>
  <c r="DR10" i="15"/>
  <c r="DR11" i="15"/>
  <c r="DR12" i="15"/>
  <c r="DR13" i="15"/>
  <c r="DR14" i="15"/>
  <c r="DR15" i="15" s="1"/>
  <c r="DR17" i="15"/>
  <c r="DR18" i="15"/>
  <c r="DR19" i="15"/>
  <c r="DR20" i="15"/>
  <c r="DR21" i="15"/>
  <c r="DR22" i="15"/>
  <c r="DR24" i="15"/>
  <c r="DR25" i="15"/>
  <c r="DR26" i="15"/>
  <c r="DR27" i="15"/>
  <c r="DR28" i="15"/>
  <c r="DR29" i="15" s="1"/>
  <c r="DR31" i="15"/>
  <c r="DR32" i="15"/>
  <c r="DR33" i="15"/>
  <c r="DR34" i="15"/>
  <c r="DR35" i="15"/>
  <c r="DR36" i="15"/>
  <c r="DR38" i="15"/>
  <c r="DR39" i="15"/>
  <c r="DR40" i="15"/>
  <c r="DR41" i="15"/>
  <c r="DR42" i="15"/>
  <c r="DR43" i="15" s="1"/>
  <c r="DR45" i="15"/>
  <c r="DR46" i="15"/>
  <c r="DR47" i="15"/>
  <c r="DR48" i="15"/>
  <c r="DR49" i="15"/>
  <c r="DR50" i="15"/>
  <c r="DR52" i="15"/>
  <c r="DR53" i="15"/>
  <c r="DR54" i="15"/>
  <c r="DR55" i="15"/>
  <c r="DR56" i="15"/>
  <c r="DR57" i="15" s="1"/>
  <c r="DR59" i="15"/>
  <c r="DR60" i="15"/>
  <c r="DR61" i="15"/>
  <c r="DR62" i="15"/>
  <c r="DR63" i="15"/>
  <c r="DR64" i="15"/>
  <c r="DR66" i="15"/>
  <c r="DR67" i="15"/>
  <c r="DR68" i="15"/>
  <c r="DR69" i="15"/>
  <c r="DR70" i="15"/>
  <c r="DR71" i="15" s="1"/>
  <c r="DR73" i="15"/>
  <c r="DR74" i="15"/>
  <c r="DR75" i="15"/>
  <c r="DR76" i="15"/>
  <c r="DR77" i="15"/>
  <c r="DR78" i="15"/>
  <c r="DR80" i="15"/>
  <c r="DR81" i="15"/>
  <c r="DR82" i="15"/>
  <c r="DR83" i="15"/>
  <c r="DR84" i="15"/>
  <c r="DR85" i="15" s="1"/>
  <c r="DR87" i="15"/>
  <c r="DR88" i="15"/>
  <c r="DR89" i="15"/>
  <c r="DR90" i="15"/>
  <c r="DR91" i="15"/>
  <c r="DR92" i="15"/>
  <c r="DR94" i="15"/>
  <c r="DR95" i="15"/>
  <c r="DR96" i="15"/>
  <c r="DR97" i="15"/>
  <c r="DR98" i="15"/>
  <c r="DR99" i="15" s="1"/>
  <c r="DR101" i="15"/>
  <c r="DR102" i="15"/>
  <c r="DR103" i="15"/>
  <c r="DR104" i="15"/>
  <c r="DR105" i="15"/>
  <c r="DR106" i="15"/>
  <c r="DR108" i="15"/>
  <c r="DR109" i="15"/>
  <c r="DR110" i="15"/>
  <c r="DR111" i="15"/>
  <c r="DR112" i="15"/>
  <c r="DR113" i="15" s="1"/>
  <c r="DR115" i="15"/>
  <c r="DR116" i="15"/>
  <c r="DR117" i="15"/>
  <c r="DR118" i="15"/>
  <c r="DR119" i="15"/>
  <c r="DR120" i="15"/>
  <c r="DR122" i="15"/>
  <c r="DR123" i="15"/>
  <c r="DR124" i="15"/>
  <c r="DR125" i="15"/>
  <c r="DR126" i="15"/>
  <c r="DR127" i="15" s="1"/>
  <c r="DR129" i="15"/>
  <c r="DR130" i="15"/>
  <c r="DR131" i="15"/>
  <c r="DR132" i="15"/>
  <c r="DR133" i="15"/>
  <c r="DR134" i="15"/>
  <c r="DR143" i="15"/>
  <c r="DR144" i="15"/>
  <c r="DR145" i="15"/>
  <c r="DR146" i="15"/>
  <c r="DR147" i="15"/>
  <c r="DR148" i="15" s="1"/>
  <c r="DR150" i="15"/>
  <c r="DR151" i="15"/>
  <c r="DR152" i="15"/>
  <c r="DR153" i="15"/>
  <c r="DR154" i="15"/>
  <c r="DR155" i="15"/>
  <c r="DR157" i="15"/>
  <c r="DR158" i="15"/>
  <c r="DR159" i="15"/>
  <c r="DR160" i="15"/>
  <c r="DR161" i="15"/>
  <c r="DR162" i="15"/>
  <c r="BL157" i="11"/>
  <c r="BL158" i="11"/>
  <c r="BL159" i="11"/>
  <c r="BL160" i="11"/>
  <c r="BL161" i="11"/>
  <c r="BL162" i="11"/>
  <c r="BL157" i="13"/>
  <c r="BL158" i="13"/>
  <c r="BL159" i="13"/>
  <c r="BL160" i="13"/>
  <c r="BL161" i="13"/>
  <c r="BL162" i="13"/>
  <c r="BL157" i="14"/>
  <c r="BL158" i="14"/>
  <c r="BL159" i="14"/>
  <c r="BL160" i="14"/>
  <c r="BL161" i="14"/>
  <c r="BL162" i="14"/>
  <c r="BL157" i="15"/>
  <c r="BL158" i="15"/>
  <c r="BL159" i="15"/>
  <c r="BL160" i="15"/>
  <c r="BL161" i="15"/>
  <c r="BL162" i="15"/>
  <c r="BL80" i="13"/>
  <c r="BL85" i="13" s="1"/>
  <c r="BL81" i="13"/>
  <c r="BL82" i="13"/>
  <c r="BL83" i="13"/>
  <c r="BL84" i="13"/>
  <c r="BL92" i="13"/>
  <c r="BL80" i="11"/>
  <c r="BL81" i="11"/>
  <c r="BL82" i="11"/>
  <c r="BL83" i="11"/>
  <c r="BL84" i="11"/>
  <c r="BL92" i="11"/>
  <c r="L2692" i="23"/>
  <c r="L2693" i="23"/>
  <c r="L2694" i="23"/>
  <c r="L2695" i="23"/>
  <c r="L2696" i="23"/>
  <c r="L2697" i="23"/>
  <c r="L2698" i="23"/>
  <c r="L2699" i="23"/>
  <c r="L2700" i="23"/>
  <c r="L2701" i="23"/>
  <c r="L2702" i="23"/>
  <c r="L2703" i="23"/>
  <c r="L2704" i="23"/>
  <c r="L2705" i="23"/>
  <c r="L2706" i="23"/>
  <c r="L2707" i="23"/>
  <c r="L2708" i="23"/>
  <c r="L2709" i="23"/>
  <c r="L2710" i="23"/>
  <c r="L2711" i="23"/>
  <c r="L2712" i="23"/>
  <c r="L2713" i="23"/>
  <c r="L2714" i="23"/>
  <c r="L2715" i="23"/>
  <c r="L2716" i="23"/>
  <c r="L2717" i="23"/>
  <c r="L2718" i="23"/>
  <c r="L2719" i="23"/>
  <c r="L2720" i="23"/>
  <c r="L2721" i="23"/>
  <c r="L2722" i="23"/>
  <c r="L2723" i="23"/>
  <c r="L2724" i="23"/>
  <c r="L2725" i="23"/>
  <c r="L2726" i="23"/>
  <c r="L2727" i="23"/>
  <c r="L2728" i="23"/>
  <c r="L2729" i="23"/>
  <c r="L2730" i="23"/>
  <c r="L2731" i="23"/>
  <c r="L2732" i="23"/>
  <c r="L2733" i="23"/>
  <c r="L2734" i="23"/>
  <c r="L2735" i="23"/>
  <c r="BL78" i="13"/>
  <c r="BL78" i="11"/>
  <c r="Q9800" i="25"/>
  <c r="Q9801" i="25"/>
  <c r="Q9802" i="25"/>
  <c r="Q9803" i="25"/>
  <c r="Q9804" i="25"/>
  <c r="Q9805" i="25"/>
  <c r="Q9806" i="25"/>
  <c r="Q9807" i="25"/>
  <c r="Q9808" i="25"/>
  <c r="Q9809" i="25"/>
  <c r="Q9810" i="25"/>
  <c r="Q9811" i="25"/>
  <c r="Q9812" i="25"/>
  <c r="Q9813" i="25"/>
  <c r="Q9814" i="25"/>
  <c r="Q9815" i="25"/>
  <c r="Q9816" i="25"/>
  <c r="Q9817" i="25"/>
  <c r="Q9818" i="25"/>
  <c r="Q9819" i="25"/>
  <c r="Q9820" i="25"/>
  <c r="Q9821" i="25"/>
  <c r="Q9822" i="25"/>
  <c r="Q9823" i="25"/>
  <c r="Q9824" i="25"/>
  <c r="Q9825" i="25"/>
  <c r="Q9826" i="25"/>
  <c r="Q9827" i="25"/>
  <c r="Q9828" i="25"/>
  <c r="Q9829" i="25"/>
  <c r="Q9830" i="25"/>
  <c r="Q9831" i="25"/>
  <c r="Q9832" i="25"/>
  <c r="Q9833" i="25"/>
  <c r="Q9834" i="25"/>
  <c r="Q9835" i="25"/>
  <c r="Q9836" i="25"/>
  <c r="Q9837" i="25"/>
  <c r="Q9838" i="25"/>
  <c r="Q9839" i="25"/>
  <c r="Q9840" i="25"/>
  <c r="Q9841" i="25"/>
  <c r="Q9842" i="25"/>
  <c r="Q9843" i="25"/>
  <c r="Q9844" i="25"/>
  <c r="Q9845" i="25"/>
  <c r="Q9846" i="25"/>
  <c r="Q9847" i="25"/>
  <c r="Q9848" i="25"/>
  <c r="Q9849" i="25"/>
  <c r="Q9850" i="25"/>
  <c r="Q9851" i="25"/>
  <c r="Q9852" i="25"/>
  <c r="Q9853" i="25"/>
  <c r="Q9854" i="25"/>
  <c r="Q9855" i="25"/>
  <c r="Q9856" i="25"/>
  <c r="Q9857" i="25"/>
  <c r="Q9858" i="25"/>
  <c r="Q9859" i="25"/>
  <c r="Q9860" i="25"/>
  <c r="Q9861" i="25"/>
  <c r="Q9862" i="25"/>
  <c r="Q9863" i="25"/>
  <c r="Q9864" i="25"/>
  <c r="Q9865" i="25"/>
  <c r="Q9866" i="25"/>
  <c r="Q9867" i="25"/>
  <c r="Q9868" i="25"/>
  <c r="Q9869" i="25"/>
  <c r="Q9870" i="25"/>
  <c r="Q9871" i="25"/>
  <c r="Q9872" i="25"/>
  <c r="Q9873" i="25"/>
  <c r="Q9874" i="25"/>
  <c r="Q9875" i="25"/>
  <c r="Q9876" i="25"/>
  <c r="Q9877" i="25"/>
  <c r="Q9878" i="25"/>
  <c r="Q9879" i="25"/>
  <c r="Q9880" i="25"/>
  <c r="Q9881" i="25"/>
  <c r="Q9882" i="25"/>
  <c r="Q9883" i="25"/>
  <c r="Q9884" i="25"/>
  <c r="Q9885" i="25"/>
  <c r="Q9886" i="25"/>
  <c r="Q9887" i="25"/>
  <c r="Q9888" i="25"/>
  <c r="Q9889" i="25"/>
  <c r="Q9890" i="25"/>
  <c r="Q9891" i="25"/>
  <c r="Q9892" i="25"/>
  <c r="Q9893" i="25"/>
  <c r="Q9894" i="25"/>
  <c r="Q9895" i="25"/>
  <c r="Q9896" i="25"/>
  <c r="Q9897" i="25"/>
  <c r="Q9898" i="25"/>
  <c r="Q9899" i="25"/>
  <c r="Q9900" i="25"/>
  <c r="Q9901" i="25"/>
  <c r="Q9902" i="25"/>
  <c r="Q9903" i="25"/>
  <c r="Q9904" i="25"/>
  <c r="Q9905" i="25"/>
  <c r="Q9906" i="25"/>
  <c r="Q9907" i="25"/>
  <c r="Q9908" i="25"/>
  <c r="Q9909" i="25"/>
  <c r="Q9910" i="25"/>
  <c r="Q9911" i="25"/>
  <c r="Q9912" i="25"/>
  <c r="Q9913" i="25"/>
  <c r="Q9914" i="25"/>
  <c r="Q9915" i="25"/>
  <c r="Q9916" i="25"/>
  <c r="Q9917" i="25"/>
  <c r="Q9918" i="25"/>
  <c r="Q9919" i="25"/>
  <c r="Q9920" i="25"/>
  <c r="Q9921" i="25"/>
  <c r="Q9922" i="25"/>
  <c r="Q9923" i="25"/>
  <c r="Q9924" i="25"/>
  <c r="Q9925" i="25"/>
  <c r="Q9926" i="25"/>
  <c r="Q9927" i="25"/>
  <c r="Q9928" i="25"/>
  <c r="Q9929" i="25"/>
  <c r="Q9930" i="25"/>
  <c r="Q9931" i="25"/>
  <c r="Q9932" i="25"/>
  <c r="Q9933" i="25"/>
  <c r="Q9934" i="25"/>
  <c r="Q9935" i="25"/>
  <c r="Q9936" i="25"/>
  <c r="Q9937" i="25"/>
  <c r="Q9938" i="25"/>
  <c r="Q9939" i="25"/>
  <c r="Q9940" i="25"/>
  <c r="Q9941" i="25"/>
  <c r="Q9942" i="25"/>
  <c r="Q9943" i="25"/>
  <c r="Q9944" i="25"/>
  <c r="Q9945" i="25"/>
  <c r="Q9946" i="25"/>
  <c r="Q9947" i="25"/>
  <c r="Q9948" i="25"/>
  <c r="Q9949" i="25"/>
  <c r="DQ10" i="13"/>
  <c r="DQ11" i="13"/>
  <c r="DQ12" i="13"/>
  <c r="DQ13" i="13"/>
  <c r="DQ14" i="13"/>
  <c r="DQ17" i="13"/>
  <c r="DQ18" i="13"/>
  <c r="DQ19" i="13"/>
  <c r="DQ20" i="13"/>
  <c r="DQ22" i="13" s="1"/>
  <c r="DQ21" i="13"/>
  <c r="DQ24" i="13"/>
  <c r="DQ29" i="13" s="1"/>
  <c r="DQ25" i="13"/>
  <c r="DQ26" i="13"/>
  <c r="DQ27" i="13"/>
  <c r="DQ28" i="13"/>
  <c r="DQ31" i="13"/>
  <c r="DQ32" i="13"/>
  <c r="DQ33" i="13"/>
  <c r="DQ34" i="13"/>
  <c r="DQ35" i="13"/>
  <c r="DQ38" i="13"/>
  <c r="DQ43" i="13" s="1"/>
  <c r="DQ39" i="13"/>
  <c r="DQ40" i="13"/>
  <c r="DQ41" i="13"/>
  <c r="DQ42" i="13"/>
  <c r="DQ45" i="13"/>
  <c r="DQ46" i="13"/>
  <c r="DQ47" i="13"/>
  <c r="DQ48" i="13"/>
  <c r="DQ50" i="13" s="1"/>
  <c r="DQ49" i="13"/>
  <c r="DQ52" i="13"/>
  <c r="DQ57" i="13" s="1"/>
  <c r="DQ53" i="13"/>
  <c r="DQ54" i="13"/>
  <c r="DQ55" i="13"/>
  <c r="DQ56" i="13"/>
  <c r="DQ59" i="13"/>
  <c r="DQ60" i="13"/>
  <c r="DQ61" i="13"/>
  <c r="DQ62" i="13"/>
  <c r="DQ63" i="13"/>
  <c r="DQ66" i="13"/>
  <c r="DQ71" i="13" s="1"/>
  <c r="DQ67" i="13"/>
  <c r="DQ68" i="13"/>
  <c r="DQ69" i="13"/>
  <c r="DQ70" i="13"/>
  <c r="DQ73" i="13"/>
  <c r="DQ74" i="13"/>
  <c r="DQ75" i="13"/>
  <c r="DQ76" i="13"/>
  <c r="DQ77" i="13"/>
  <c r="DQ87" i="13"/>
  <c r="DQ88" i="13"/>
  <c r="DQ89" i="13"/>
  <c r="DQ90" i="13"/>
  <c r="DQ91" i="13"/>
  <c r="DQ94" i="13"/>
  <c r="DQ95" i="13"/>
  <c r="DQ96" i="13"/>
  <c r="DQ97" i="13"/>
  <c r="DQ99" i="13" s="1"/>
  <c r="DQ98" i="13"/>
  <c r="DQ101" i="13"/>
  <c r="DQ102" i="13"/>
  <c r="DQ103" i="13"/>
  <c r="DQ104" i="13"/>
  <c r="DQ105" i="13"/>
  <c r="DQ108" i="13"/>
  <c r="DQ109" i="13"/>
  <c r="DQ110" i="13"/>
  <c r="DQ111" i="13"/>
  <c r="DQ112" i="13"/>
  <c r="DQ113" i="13" s="1"/>
  <c r="DQ115" i="13"/>
  <c r="DQ116" i="13"/>
  <c r="DQ117" i="13"/>
  <c r="DQ118" i="13"/>
  <c r="DQ119" i="13"/>
  <c r="DQ122" i="13"/>
  <c r="DQ123" i="13"/>
  <c r="DQ124" i="13"/>
  <c r="DQ125" i="13"/>
  <c r="DQ126" i="13"/>
  <c r="DQ127" i="13"/>
  <c r="DQ129" i="13"/>
  <c r="DQ130" i="13"/>
  <c r="DQ131" i="13"/>
  <c r="DQ132" i="13"/>
  <c r="DQ133" i="13"/>
  <c r="DQ143" i="13"/>
  <c r="DQ144" i="13"/>
  <c r="DQ145" i="13"/>
  <c r="DQ148" i="13" s="1"/>
  <c r="DQ146" i="13"/>
  <c r="DQ147" i="13"/>
  <c r="DQ150" i="13"/>
  <c r="DQ151" i="13"/>
  <c r="DQ152" i="13"/>
  <c r="DQ153" i="13"/>
  <c r="DQ154" i="13"/>
  <c r="DQ10" i="14"/>
  <c r="DQ11" i="14"/>
  <c r="DQ12" i="14"/>
  <c r="DQ13" i="14"/>
  <c r="DQ14" i="14"/>
  <c r="DQ17" i="14"/>
  <c r="DQ18" i="14"/>
  <c r="DQ19" i="14"/>
  <c r="DQ20" i="14"/>
  <c r="DQ21" i="14"/>
  <c r="DQ22" i="14"/>
  <c r="DQ24" i="14"/>
  <c r="DQ25" i="14"/>
  <c r="DQ26" i="14"/>
  <c r="DQ27" i="14"/>
  <c r="DQ28" i="14"/>
  <c r="DQ31" i="14"/>
  <c r="DQ36" i="14" s="1"/>
  <c r="DQ32" i="14"/>
  <c r="DQ33" i="14"/>
  <c r="DQ34" i="14"/>
  <c r="DQ35" i="14"/>
  <c r="DQ38" i="14"/>
  <c r="DQ39" i="14"/>
  <c r="DQ40" i="14"/>
  <c r="DQ41" i="14"/>
  <c r="DQ43" i="14" s="1"/>
  <c r="DQ42" i="14"/>
  <c r="DQ45" i="14"/>
  <c r="DQ50" i="14" s="1"/>
  <c r="DQ46" i="14"/>
  <c r="DQ47" i="14"/>
  <c r="DQ48" i="14"/>
  <c r="DQ49" i="14"/>
  <c r="DQ52" i="14"/>
  <c r="DQ53" i="14"/>
  <c r="DQ54" i="14"/>
  <c r="DQ55" i="14"/>
  <c r="DQ56" i="14"/>
  <c r="DQ59" i="14"/>
  <c r="DQ64" i="14" s="1"/>
  <c r="DQ60" i="14"/>
  <c r="DQ61" i="14"/>
  <c r="DQ62" i="14"/>
  <c r="DQ63" i="14"/>
  <c r="DQ66" i="14"/>
  <c r="DQ67" i="14"/>
  <c r="DQ68" i="14"/>
  <c r="DQ69" i="14"/>
  <c r="DQ71" i="14" s="1"/>
  <c r="DQ70" i="14"/>
  <c r="DQ73" i="14"/>
  <c r="DQ78" i="14" s="1"/>
  <c r="DQ74" i="14"/>
  <c r="DQ75" i="14"/>
  <c r="DQ76" i="14"/>
  <c r="DQ77" i="14"/>
  <c r="DQ80" i="14"/>
  <c r="DQ81" i="14"/>
  <c r="DQ82" i="14"/>
  <c r="DQ83" i="14"/>
  <c r="DQ84" i="14"/>
  <c r="DQ87" i="14"/>
  <c r="DQ92" i="14" s="1"/>
  <c r="DQ88" i="14"/>
  <c r="DQ89" i="14"/>
  <c r="DQ90" i="14"/>
  <c r="DQ91" i="14"/>
  <c r="DQ94" i="14"/>
  <c r="DQ95" i="14"/>
  <c r="DQ96" i="14"/>
  <c r="DQ97" i="14"/>
  <c r="DQ98" i="14"/>
  <c r="DQ101" i="14"/>
  <c r="DQ102" i="14"/>
  <c r="DQ103" i="14"/>
  <c r="DQ106" i="14" s="1"/>
  <c r="DQ104" i="14"/>
  <c r="DQ105" i="14"/>
  <c r="DQ108" i="14"/>
  <c r="DQ109" i="14"/>
  <c r="DQ110" i="14"/>
  <c r="DQ111" i="14"/>
  <c r="DQ112" i="14"/>
  <c r="DQ115" i="14"/>
  <c r="DQ116" i="14"/>
  <c r="DQ117" i="14"/>
  <c r="DQ118" i="14"/>
  <c r="DQ120" i="14" s="1"/>
  <c r="DQ119" i="14"/>
  <c r="DQ122" i="14"/>
  <c r="DQ123" i="14"/>
  <c r="DQ124" i="14"/>
  <c r="DQ125" i="14"/>
  <c r="DQ126" i="14"/>
  <c r="DQ129" i="14"/>
  <c r="DQ130" i="14"/>
  <c r="DQ131" i="14"/>
  <c r="DQ132" i="14"/>
  <c r="DQ133" i="14"/>
  <c r="DQ134" i="14" s="1"/>
  <c r="DQ143" i="14"/>
  <c r="DQ144" i="14"/>
  <c r="DQ145" i="14"/>
  <c r="DQ146" i="14"/>
  <c r="DQ147" i="14"/>
  <c r="DQ150" i="14"/>
  <c r="DQ151" i="14"/>
  <c r="DQ152" i="14"/>
  <c r="DQ153" i="14"/>
  <c r="DQ154" i="14"/>
  <c r="DQ155" i="14"/>
  <c r="DQ10" i="15"/>
  <c r="DQ11" i="15"/>
  <c r="DQ12" i="15"/>
  <c r="DQ13" i="15"/>
  <c r="DQ14" i="15"/>
  <c r="DQ15" i="15"/>
  <c r="DQ17" i="15"/>
  <c r="DQ18" i="15"/>
  <c r="DQ19" i="15"/>
  <c r="DQ20" i="15"/>
  <c r="DQ21" i="15"/>
  <c r="DQ24" i="15"/>
  <c r="DQ25" i="15"/>
  <c r="DQ26" i="15"/>
  <c r="DQ29" i="15" s="1"/>
  <c r="DQ27" i="15"/>
  <c r="DQ28" i="15"/>
  <c r="DQ31" i="15"/>
  <c r="DQ32" i="15"/>
  <c r="DQ33" i="15"/>
  <c r="DQ34" i="15"/>
  <c r="DQ35" i="15"/>
  <c r="DQ38" i="15"/>
  <c r="DQ39" i="15"/>
  <c r="DQ40" i="15"/>
  <c r="DQ41" i="15"/>
  <c r="DQ42" i="15"/>
  <c r="DQ43" i="15"/>
  <c r="DQ45" i="15"/>
  <c r="DQ46" i="15"/>
  <c r="DQ47" i="15"/>
  <c r="DQ48" i="15"/>
  <c r="DQ49" i="15"/>
  <c r="DQ52" i="15"/>
  <c r="DQ53" i="15"/>
  <c r="DQ54" i="15"/>
  <c r="DQ55" i="15"/>
  <c r="DQ56" i="15"/>
  <c r="DQ57" i="15"/>
  <c r="DQ59" i="15"/>
  <c r="DQ60" i="15"/>
  <c r="DQ61" i="15"/>
  <c r="DQ62" i="15"/>
  <c r="DQ63" i="15"/>
  <c r="DQ66" i="15"/>
  <c r="DQ71" i="15" s="1"/>
  <c r="DQ67" i="15"/>
  <c r="DQ68" i="15"/>
  <c r="DQ69" i="15"/>
  <c r="DQ70" i="15"/>
  <c r="DQ73" i="15"/>
  <c r="DQ74" i="15"/>
  <c r="DQ75" i="15"/>
  <c r="DQ76" i="15"/>
  <c r="DQ78" i="15" s="1"/>
  <c r="DQ77" i="15"/>
  <c r="DQ80" i="15"/>
  <c r="DQ85" i="15" s="1"/>
  <c r="DQ81" i="15"/>
  <c r="DQ82" i="15"/>
  <c r="DQ83" i="15"/>
  <c r="DQ84" i="15"/>
  <c r="DQ87" i="15"/>
  <c r="DQ88" i="15"/>
  <c r="DQ89" i="15"/>
  <c r="DQ90" i="15"/>
  <c r="DQ91" i="15"/>
  <c r="DQ94" i="15"/>
  <c r="DQ99" i="15" s="1"/>
  <c r="DQ95" i="15"/>
  <c r="DQ96" i="15"/>
  <c r="DQ97" i="15"/>
  <c r="DQ98" i="15"/>
  <c r="DQ101" i="15"/>
  <c r="DQ102" i="15"/>
  <c r="DQ103" i="15"/>
  <c r="DQ104" i="15"/>
  <c r="DQ106" i="15" s="1"/>
  <c r="DQ105" i="15"/>
  <c r="DQ108" i="15"/>
  <c r="DQ113" i="15" s="1"/>
  <c r="DQ109" i="15"/>
  <c r="DQ110" i="15"/>
  <c r="DQ111" i="15"/>
  <c r="DQ112" i="15"/>
  <c r="DQ115" i="15"/>
  <c r="DQ116" i="15"/>
  <c r="DQ117" i="15"/>
  <c r="DQ118" i="15"/>
  <c r="DQ119" i="15"/>
  <c r="DQ122" i="15"/>
  <c r="DQ127" i="15" s="1"/>
  <c r="DQ123" i="15"/>
  <c r="DQ124" i="15"/>
  <c r="DQ125" i="15"/>
  <c r="DQ126" i="15"/>
  <c r="DQ129" i="15"/>
  <c r="DQ130" i="15"/>
  <c r="DQ131" i="15"/>
  <c r="DQ132" i="15"/>
  <c r="DQ133" i="15"/>
  <c r="DQ143" i="15"/>
  <c r="DQ144" i="15"/>
  <c r="DQ145" i="15"/>
  <c r="DQ148" i="15" s="1"/>
  <c r="DQ146" i="15"/>
  <c r="DQ147" i="15"/>
  <c r="DQ150" i="15"/>
  <c r="DQ151" i="15"/>
  <c r="DQ152" i="15"/>
  <c r="DQ153" i="15"/>
  <c r="DQ154" i="15"/>
  <c r="DQ10" i="11"/>
  <c r="DQ11" i="11"/>
  <c r="DQ12" i="11"/>
  <c r="DQ13" i="11"/>
  <c r="DQ14" i="11"/>
  <c r="DQ17" i="11"/>
  <c r="DQ18" i="11"/>
  <c r="DQ19" i="11"/>
  <c r="DQ20" i="11"/>
  <c r="DQ21" i="11"/>
  <c r="DQ22" i="11" s="1"/>
  <c r="DQ24" i="11"/>
  <c r="DQ25" i="11"/>
  <c r="DQ26" i="11"/>
  <c r="DQ27" i="11"/>
  <c r="DQ28" i="11"/>
  <c r="DQ31" i="11"/>
  <c r="DQ36" i="11" s="1"/>
  <c r="DQ32" i="11"/>
  <c r="DQ33" i="11"/>
  <c r="DQ34" i="11"/>
  <c r="DQ35" i="11"/>
  <c r="DQ38" i="11"/>
  <c r="DQ39" i="11"/>
  <c r="DQ40" i="11"/>
  <c r="DQ41" i="11"/>
  <c r="DQ42" i="11"/>
  <c r="DQ45" i="11"/>
  <c r="DQ46" i="11"/>
  <c r="DQ47" i="11"/>
  <c r="DQ48" i="11"/>
  <c r="DQ49" i="11"/>
  <c r="DQ52" i="11"/>
  <c r="DQ53" i="11"/>
  <c r="DQ54" i="11"/>
  <c r="DQ55" i="11"/>
  <c r="DQ56" i="11"/>
  <c r="DQ59" i="11"/>
  <c r="DQ60" i="11"/>
  <c r="DQ64" i="11" s="1"/>
  <c r="DQ61" i="11"/>
  <c r="DQ62" i="11"/>
  <c r="DQ63" i="11"/>
  <c r="DQ66" i="11"/>
  <c r="DQ67" i="11"/>
  <c r="DQ68" i="11"/>
  <c r="DQ69" i="11"/>
  <c r="DQ70" i="11"/>
  <c r="DQ73" i="11"/>
  <c r="DQ74" i="11"/>
  <c r="DQ75" i="11"/>
  <c r="DQ76" i="11"/>
  <c r="DQ78" i="11" s="1"/>
  <c r="DQ77" i="11"/>
  <c r="DQ87" i="11"/>
  <c r="DQ88" i="11"/>
  <c r="DQ89" i="11"/>
  <c r="DQ90" i="11"/>
  <c r="DQ91" i="11"/>
  <c r="DQ94" i="11"/>
  <c r="DQ95" i="11"/>
  <c r="DQ96" i="11"/>
  <c r="DQ97" i="11"/>
  <c r="DQ98" i="11"/>
  <c r="DQ101" i="11"/>
  <c r="DQ106" i="11" s="1"/>
  <c r="DQ102" i="11"/>
  <c r="DQ103" i="11"/>
  <c r="DQ104" i="11"/>
  <c r="DQ105" i="11"/>
  <c r="DQ108" i="11"/>
  <c r="DQ109" i="11"/>
  <c r="DQ110" i="11"/>
  <c r="DQ111" i="11"/>
  <c r="DQ112" i="11"/>
  <c r="DQ115" i="11"/>
  <c r="DQ116" i="11"/>
  <c r="DQ117" i="11"/>
  <c r="DQ118" i="11"/>
  <c r="DQ119" i="11"/>
  <c r="DQ122" i="11"/>
  <c r="DQ123" i="11"/>
  <c r="DQ124" i="11"/>
  <c r="DQ125" i="11"/>
  <c r="DQ127" i="11" s="1"/>
  <c r="DQ126" i="11"/>
  <c r="DQ129" i="11"/>
  <c r="DQ130" i="11"/>
  <c r="DQ131" i="11"/>
  <c r="DQ132" i="11"/>
  <c r="DQ133" i="11"/>
  <c r="DQ143" i="11"/>
  <c r="DQ144" i="11"/>
  <c r="DQ145" i="11"/>
  <c r="DQ146" i="11"/>
  <c r="DQ147" i="11"/>
  <c r="DQ150" i="11"/>
  <c r="DQ155" i="11" s="1"/>
  <c r="DQ151" i="11"/>
  <c r="DQ152" i="11"/>
  <c r="DQ153" i="11"/>
  <c r="DQ154" i="11"/>
  <c r="BK78" i="13"/>
  <c r="BK78" i="11"/>
  <c r="Q9651" i="25"/>
  <c r="Q9652" i="25"/>
  <c r="Q9653" i="25"/>
  <c r="Q9654" i="25"/>
  <c r="Q9655" i="25"/>
  <c r="Q9656" i="25"/>
  <c r="Q9657" i="25"/>
  <c r="Q9658" i="25"/>
  <c r="Q9659" i="25"/>
  <c r="Q9660" i="25"/>
  <c r="Q9661" i="25"/>
  <c r="Q9662" i="25"/>
  <c r="Q9663" i="25"/>
  <c r="Q9664" i="25"/>
  <c r="Q9665" i="25"/>
  <c r="Q9666" i="25"/>
  <c r="Q9667" i="25"/>
  <c r="Q9668" i="25"/>
  <c r="Q9669" i="25"/>
  <c r="Q9670" i="25"/>
  <c r="Q9671" i="25"/>
  <c r="Q9672" i="25"/>
  <c r="Q9673" i="25"/>
  <c r="Q9674" i="25"/>
  <c r="Q9675" i="25"/>
  <c r="Q9676" i="25"/>
  <c r="Q9677" i="25"/>
  <c r="Q9678" i="25"/>
  <c r="Q9679" i="25"/>
  <c r="Q9680" i="25"/>
  <c r="Q9681" i="25"/>
  <c r="Q9682" i="25"/>
  <c r="Q9683" i="25"/>
  <c r="Q9684" i="25"/>
  <c r="Q9685" i="25"/>
  <c r="Q9686" i="25"/>
  <c r="Q9687" i="25"/>
  <c r="Q9688" i="25"/>
  <c r="Q9689" i="25"/>
  <c r="Q9690" i="25"/>
  <c r="Q9691" i="25"/>
  <c r="Q9692" i="25"/>
  <c r="Q9693" i="25"/>
  <c r="Q9694" i="25"/>
  <c r="Q9695" i="25"/>
  <c r="Q9696" i="25"/>
  <c r="Q9697" i="25"/>
  <c r="Q9698" i="25"/>
  <c r="Q9699" i="25"/>
  <c r="Q9700" i="25"/>
  <c r="Q9701" i="25"/>
  <c r="Q9702" i="25"/>
  <c r="Q9703" i="25"/>
  <c r="Q9704" i="25"/>
  <c r="Q9705" i="25"/>
  <c r="Q9706" i="25"/>
  <c r="Q9707" i="25"/>
  <c r="Q9708" i="25"/>
  <c r="Q9709" i="25"/>
  <c r="Q9710" i="25"/>
  <c r="Q9711" i="25"/>
  <c r="Q9712" i="25"/>
  <c r="Q9713" i="25"/>
  <c r="Q9714" i="25"/>
  <c r="Q9715" i="25"/>
  <c r="Q9716" i="25"/>
  <c r="Q9717" i="25"/>
  <c r="Q9718" i="25"/>
  <c r="Q9719" i="25"/>
  <c r="Q9720" i="25"/>
  <c r="Q9721" i="25"/>
  <c r="Q9722" i="25"/>
  <c r="Q9723" i="25"/>
  <c r="Q9724" i="25"/>
  <c r="Q9725" i="25"/>
  <c r="Q9726" i="25"/>
  <c r="Q9727" i="25"/>
  <c r="Q9728" i="25"/>
  <c r="Q9729" i="25"/>
  <c r="Q9730" i="25"/>
  <c r="Q9731" i="25"/>
  <c r="Q9732" i="25"/>
  <c r="Q9733" i="25"/>
  <c r="Q9734" i="25"/>
  <c r="Q9735" i="25"/>
  <c r="Q9736" i="25"/>
  <c r="Q9737" i="25"/>
  <c r="Q9738" i="25"/>
  <c r="Q9739" i="25"/>
  <c r="Q9740" i="25"/>
  <c r="Q9741" i="25"/>
  <c r="Q9742" i="25"/>
  <c r="Q9743" i="25"/>
  <c r="Q9744" i="25"/>
  <c r="Q9745" i="25"/>
  <c r="Q9746" i="25"/>
  <c r="Q9747" i="25"/>
  <c r="Q9748" i="25"/>
  <c r="Q9749" i="25"/>
  <c r="Q9750" i="25"/>
  <c r="Q9751" i="25"/>
  <c r="Q9752" i="25"/>
  <c r="Q9753" i="25"/>
  <c r="Q9754" i="25"/>
  <c r="Q9755" i="25"/>
  <c r="Q9756" i="25"/>
  <c r="Q9757" i="25"/>
  <c r="Q9758" i="25"/>
  <c r="Q9759" i="25"/>
  <c r="Q9760" i="25"/>
  <c r="Q9761" i="25"/>
  <c r="Q9762" i="25"/>
  <c r="Q9763" i="25"/>
  <c r="Q9764" i="25"/>
  <c r="Q9765" i="25"/>
  <c r="Q9766" i="25"/>
  <c r="Q9767" i="25"/>
  <c r="Q9768" i="25"/>
  <c r="Q9769" i="25"/>
  <c r="Q9770" i="25"/>
  <c r="Q9771" i="25"/>
  <c r="Q9772" i="25"/>
  <c r="Q9773" i="25"/>
  <c r="Q9774" i="25"/>
  <c r="Q9775" i="25"/>
  <c r="Q9776" i="25"/>
  <c r="Q9777" i="25"/>
  <c r="Q9778" i="25"/>
  <c r="Q9779" i="25"/>
  <c r="Q9780" i="25"/>
  <c r="Q9781" i="25"/>
  <c r="Q9782" i="25"/>
  <c r="Q9783" i="25"/>
  <c r="Q9784" i="25"/>
  <c r="Q9785" i="25"/>
  <c r="Q9786" i="25"/>
  <c r="Q9787" i="25"/>
  <c r="Q9788" i="25"/>
  <c r="Q9789" i="25"/>
  <c r="Q9790" i="25"/>
  <c r="Q9791" i="25"/>
  <c r="Q9792" i="25"/>
  <c r="Q9793" i="25"/>
  <c r="Q9794" i="25"/>
  <c r="Q9795" i="25"/>
  <c r="Q9796" i="25"/>
  <c r="Q9797" i="25"/>
  <c r="Q9798" i="25"/>
  <c r="Q9799" i="25"/>
  <c r="BK84" i="13"/>
  <c r="BK80" i="13"/>
  <c r="BK81" i="13"/>
  <c r="BK82" i="13"/>
  <c r="BK83" i="13"/>
  <c r="BK92" i="13"/>
  <c r="BK84" i="11"/>
  <c r="BK80" i="11"/>
  <c r="BK81" i="11"/>
  <c r="BK82" i="11"/>
  <c r="BK83" i="11"/>
  <c r="BK92" i="11"/>
  <c r="L2651" i="23"/>
  <c r="L2652" i="23"/>
  <c r="L2653" i="23"/>
  <c r="L2654" i="23"/>
  <c r="L2655" i="23"/>
  <c r="L2656" i="23"/>
  <c r="L2657" i="23"/>
  <c r="L2658" i="23"/>
  <c r="L2659" i="23"/>
  <c r="L2660" i="23"/>
  <c r="L2661" i="23"/>
  <c r="L2662" i="23"/>
  <c r="L2663" i="23"/>
  <c r="L2664" i="23"/>
  <c r="L2665" i="23"/>
  <c r="L2666" i="23"/>
  <c r="L2667" i="23"/>
  <c r="L2668" i="23"/>
  <c r="L2669" i="23"/>
  <c r="L2670" i="23"/>
  <c r="L2671" i="23"/>
  <c r="L2672" i="23"/>
  <c r="L2673" i="23"/>
  <c r="L2674" i="23"/>
  <c r="L2675" i="23"/>
  <c r="L2676" i="23"/>
  <c r="L2677" i="23"/>
  <c r="L2678" i="23"/>
  <c r="L2679" i="23"/>
  <c r="L2680" i="23"/>
  <c r="L2681" i="23"/>
  <c r="L2682" i="23"/>
  <c r="L2683" i="23"/>
  <c r="L2684" i="23"/>
  <c r="L2685" i="23"/>
  <c r="L2686" i="23"/>
  <c r="L2687" i="23"/>
  <c r="L2688" i="23"/>
  <c r="L2689" i="23"/>
  <c r="L2690" i="23"/>
  <c r="L2691" i="23"/>
  <c r="BK161" i="15"/>
  <c r="BK157" i="15"/>
  <c r="BK158" i="15"/>
  <c r="BK159" i="15"/>
  <c r="BK160" i="15"/>
  <c r="BK162" i="15"/>
  <c r="BK161" i="14"/>
  <c r="BK157" i="14"/>
  <c r="BK158" i="14"/>
  <c r="BK159" i="14"/>
  <c r="BK160" i="14"/>
  <c r="BK162" i="14"/>
  <c r="BK161" i="13"/>
  <c r="BK157" i="13"/>
  <c r="BK158" i="13"/>
  <c r="BK159" i="13"/>
  <c r="BK160" i="13"/>
  <c r="BK162" i="13"/>
  <c r="BK161" i="11"/>
  <c r="BK157" i="11"/>
  <c r="BK158" i="11"/>
  <c r="BK159" i="11"/>
  <c r="BK160" i="11"/>
  <c r="BK162" i="11"/>
  <c r="BJ162" i="11"/>
  <c r="BJ161" i="11"/>
  <c r="BJ160" i="11"/>
  <c r="BJ159" i="11"/>
  <c r="BJ158" i="11"/>
  <c r="BJ157" i="11"/>
  <c r="DS29" i="11" l="1"/>
  <c r="DQ50" i="11"/>
  <c r="DR92" i="11"/>
  <c r="DQ120" i="11"/>
  <c r="DQ99" i="11"/>
  <c r="BL85" i="11"/>
  <c r="DR134" i="11"/>
  <c r="DS127" i="11"/>
  <c r="DS43" i="11"/>
  <c r="DQ134" i="11"/>
  <c r="DS148" i="11"/>
  <c r="DS57" i="11"/>
  <c r="DS106" i="11"/>
  <c r="DS22" i="11"/>
  <c r="DS71" i="11"/>
  <c r="DR50" i="11"/>
  <c r="DS120" i="11"/>
  <c r="DS36" i="11"/>
  <c r="DS113" i="11"/>
  <c r="DR64" i="11"/>
  <c r="DQ92" i="11"/>
  <c r="DR78" i="11"/>
  <c r="DS134" i="11"/>
  <c r="DS50" i="11"/>
  <c r="DS78" i="11"/>
  <c r="DS92" i="11"/>
  <c r="DQ57" i="11"/>
  <c r="DQ36" i="15"/>
  <c r="DQ155" i="13"/>
  <c r="DQ71" i="11"/>
  <c r="DQ50" i="15"/>
  <c r="DQ15" i="14"/>
  <c r="DQ64" i="15"/>
  <c r="DQ29" i="14"/>
  <c r="DQ113" i="11"/>
  <c r="DQ92" i="15"/>
  <c r="DQ57" i="14"/>
  <c r="DQ36" i="13"/>
  <c r="DQ148" i="11"/>
  <c r="DQ120" i="15"/>
  <c r="DQ85" i="14"/>
  <c r="DQ64" i="13"/>
  <c r="DQ134" i="15"/>
  <c r="DQ99" i="14"/>
  <c r="DQ78" i="13"/>
  <c r="DQ155" i="15"/>
  <c r="DQ113" i="14"/>
  <c r="DQ92" i="13"/>
  <c r="DQ15" i="11"/>
  <c r="DQ127" i="14"/>
  <c r="DQ106" i="13"/>
  <c r="DQ29" i="11"/>
  <c r="DQ148" i="14"/>
  <c r="DQ120" i="13"/>
  <c r="DQ43" i="11"/>
  <c r="DQ22" i="15"/>
  <c r="DQ134" i="13"/>
  <c r="DQ15" i="13"/>
  <c r="BK85" i="11"/>
  <c r="BK85" i="13"/>
  <c r="BJ78" i="13"/>
  <c r="BJ80" i="11"/>
  <c r="BJ78" i="11"/>
  <c r="Q9502" i="25"/>
  <c r="Q9503" i="25"/>
  <c r="Q9504" i="25"/>
  <c r="Q9505" i="25"/>
  <c r="Q9506" i="25"/>
  <c r="Q9507" i="25"/>
  <c r="Q9508" i="25"/>
  <c r="Q9509" i="25"/>
  <c r="Q9510" i="25"/>
  <c r="Q9511" i="25"/>
  <c r="Q9512" i="25"/>
  <c r="Q9513" i="25"/>
  <c r="Q9514" i="25"/>
  <c r="Q9515" i="25"/>
  <c r="Q9516" i="25"/>
  <c r="Q9517" i="25"/>
  <c r="Q9518" i="25"/>
  <c r="Q9519" i="25"/>
  <c r="Q9520" i="25"/>
  <c r="Q9521" i="25"/>
  <c r="Q9522" i="25"/>
  <c r="Q9523" i="25"/>
  <c r="Q9524" i="25"/>
  <c r="Q9525" i="25"/>
  <c r="Q9526" i="25"/>
  <c r="Q9527" i="25"/>
  <c r="Q9528" i="25"/>
  <c r="Q9529" i="25"/>
  <c r="Q9530" i="25"/>
  <c r="Q9531" i="25"/>
  <c r="Q9532" i="25"/>
  <c r="Q9533" i="25"/>
  <c r="Q9534" i="25"/>
  <c r="Q9535" i="25"/>
  <c r="Q9536" i="25"/>
  <c r="Q9537" i="25"/>
  <c r="Q9538" i="25"/>
  <c r="Q9539" i="25"/>
  <c r="Q9540" i="25"/>
  <c r="Q9541" i="25"/>
  <c r="Q9542" i="25"/>
  <c r="Q9543" i="25"/>
  <c r="Q9544" i="25"/>
  <c r="Q9545" i="25"/>
  <c r="Q9546" i="25"/>
  <c r="Q9547" i="25"/>
  <c r="Q9548" i="25"/>
  <c r="Q9549" i="25"/>
  <c r="Q9550" i="25"/>
  <c r="Q9551" i="25"/>
  <c r="Q9552" i="25"/>
  <c r="Q9553" i="25"/>
  <c r="Q9554" i="25"/>
  <c r="Q9555" i="25"/>
  <c r="Q9556" i="25"/>
  <c r="Q9557" i="25"/>
  <c r="Q9558" i="25"/>
  <c r="Q9559" i="25"/>
  <c r="Q9560" i="25"/>
  <c r="Q9561" i="25"/>
  <c r="Q9562" i="25"/>
  <c r="Q9563" i="25"/>
  <c r="Q9564" i="25"/>
  <c r="Q9565" i="25"/>
  <c r="Q9566" i="25"/>
  <c r="Q9567" i="25"/>
  <c r="Q9568" i="25"/>
  <c r="Q9569" i="25"/>
  <c r="Q9570" i="25"/>
  <c r="Q9571" i="25"/>
  <c r="Q9572" i="25"/>
  <c r="Q9573" i="25"/>
  <c r="Q9574" i="25"/>
  <c r="Q9575" i="25"/>
  <c r="Q9576" i="25"/>
  <c r="Q9577" i="25"/>
  <c r="Q9578" i="25"/>
  <c r="Q9579" i="25"/>
  <c r="Q9580" i="25"/>
  <c r="Q9581" i="25"/>
  <c r="Q9582" i="25"/>
  <c r="Q9583" i="25"/>
  <c r="Q9584" i="25"/>
  <c r="Q9585" i="25"/>
  <c r="Q9586" i="25"/>
  <c r="Q9587" i="25"/>
  <c r="Q9588" i="25"/>
  <c r="Q9589" i="25"/>
  <c r="Q9590" i="25"/>
  <c r="Q9591" i="25"/>
  <c r="Q9592" i="25"/>
  <c r="Q9593" i="25"/>
  <c r="Q9594" i="25"/>
  <c r="Q9595" i="25"/>
  <c r="Q9596" i="25"/>
  <c r="Q9597" i="25"/>
  <c r="Q9598" i="25"/>
  <c r="Q9599" i="25"/>
  <c r="Q9600" i="25"/>
  <c r="Q9601" i="25"/>
  <c r="Q9602" i="25"/>
  <c r="Q9603" i="25"/>
  <c r="Q9604" i="25"/>
  <c r="Q9605" i="25"/>
  <c r="Q9606" i="25"/>
  <c r="Q9607" i="25"/>
  <c r="Q9608" i="25"/>
  <c r="Q9609" i="25"/>
  <c r="Q9610" i="25"/>
  <c r="Q9611" i="25"/>
  <c r="Q9612" i="25"/>
  <c r="Q9613" i="25"/>
  <c r="Q9614" i="25"/>
  <c r="Q9615" i="25"/>
  <c r="Q9616" i="25"/>
  <c r="Q9617" i="25"/>
  <c r="Q9618" i="25"/>
  <c r="Q9619" i="25"/>
  <c r="Q9620" i="25"/>
  <c r="Q9621" i="25"/>
  <c r="Q9622" i="25"/>
  <c r="Q9623" i="25"/>
  <c r="Q9624" i="25"/>
  <c r="Q9625" i="25"/>
  <c r="Q9626" i="25"/>
  <c r="Q9627" i="25"/>
  <c r="Q9628" i="25"/>
  <c r="Q9629" i="25"/>
  <c r="Q9630" i="25"/>
  <c r="Q9631" i="25"/>
  <c r="Q9632" i="25"/>
  <c r="Q9633" i="25"/>
  <c r="Q9634" i="25"/>
  <c r="Q9635" i="25"/>
  <c r="Q9636" i="25"/>
  <c r="Q9637" i="25"/>
  <c r="Q9638" i="25"/>
  <c r="Q9639" i="25"/>
  <c r="Q9640" i="25"/>
  <c r="Q9641" i="25"/>
  <c r="Q9642" i="25"/>
  <c r="Q9643" i="25"/>
  <c r="Q9644" i="25"/>
  <c r="Q9645" i="25"/>
  <c r="Q9646" i="25"/>
  <c r="Q9647" i="25"/>
  <c r="Q9648" i="25"/>
  <c r="Q9649" i="25"/>
  <c r="Q9650" i="25"/>
  <c r="DP10" i="15"/>
  <c r="DP11" i="15"/>
  <c r="DP12" i="15"/>
  <c r="DP13" i="15"/>
  <c r="DP14" i="15"/>
  <c r="DP17" i="15"/>
  <c r="DP18" i="15"/>
  <c r="DP19" i="15"/>
  <c r="DP20" i="15"/>
  <c r="DP21" i="15"/>
  <c r="DP24" i="15"/>
  <c r="DP25" i="15"/>
  <c r="DP26" i="15"/>
  <c r="DP27" i="15"/>
  <c r="DP28" i="15"/>
  <c r="DP31" i="15"/>
  <c r="DP32" i="15"/>
  <c r="DP33" i="15"/>
  <c r="DP34" i="15"/>
  <c r="DP35" i="15"/>
  <c r="DP38" i="15"/>
  <c r="DP39" i="15"/>
  <c r="DP40" i="15"/>
  <c r="DP41" i="15"/>
  <c r="DP42" i="15"/>
  <c r="DP45" i="15"/>
  <c r="DP46" i="15"/>
  <c r="DP47" i="15"/>
  <c r="DP48" i="15"/>
  <c r="DP49" i="15"/>
  <c r="DP52" i="15"/>
  <c r="DP53" i="15"/>
  <c r="DP54" i="15"/>
  <c r="DP55" i="15"/>
  <c r="DP56" i="15"/>
  <c r="DP59" i="15"/>
  <c r="DP60" i="15"/>
  <c r="DP61" i="15"/>
  <c r="DP62" i="15"/>
  <c r="DP63" i="15"/>
  <c r="DP66" i="15"/>
  <c r="DP67" i="15"/>
  <c r="DP68" i="15"/>
  <c r="DP69" i="15"/>
  <c r="DP70" i="15"/>
  <c r="DP73" i="15"/>
  <c r="DP74" i="15"/>
  <c r="DP75" i="15"/>
  <c r="DP76" i="15"/>
  <c r="DP77" i="15"/>
  <c r="DP80" i="15"/>
  <c r="DP81" i="15"/>
  <c r="DP82" i="15"/>
  <c r="DP83" i="15"/>
  <c r="DP84" i="15"/>
  <c r="DP87" i="15"/>
  <c r="DP88" i="15"/>
  <c r="DP89" i="15"/>
  <c r="DP90" i="15"/>
  <c r="DP91" i="15"/>
  <c r="DP94" i="15"/>
  <c r="DP95" i="15"/>
  <c r="DP96" i="15"/>
  <c r="DP97" i="15"/>
  <c r="DP98" i="15"/>
  <c r="DP101" i="15"/>
  <c r="DP102" i="15"/>
  <c r="DP103" i="15"/>
  <c r="DP104" i="15"/>
  <c r="DP105" i="15"/>
  <c r="DP108" i="15"/>
  <c r="DP109" i="15"/>
  <c r="DP110" i="15"/>
  <c r="DP111" i="15"/>
  <c r="DP112" i="15"/>
  <c r="DP115" i="15"/>
  <c r="DP116" i="15"/>
  <c r="DP117" i="15"/>
  <c r="DP118" i="15"/>
  <c r="DP119" i="15"/>
  <c r="DP122" i="15"/>
  <c r="DP123" i="15"/>
  <c r="DP124" i="15"/>
  <c r="DP125" i="15"/>
  <c r="DP126" i="15"/>
  <c r="DP129" i="15"/>
  <c r="DP130" i="15"/>
  <c r="DP131" i="15"/>
  <c r="DP132" i="15"/>
  <c r="DP133" i="15"/>
  <c r="DP143" i="15"/>
  <c r="DP144" i="15"/>
  <c r="DP145" i="15"/>
  <c r="DP146" i="15"/>
  <c r="DP147" i="15"/>
  <c r="DP150" i="15"/>
  <c r="DP151" i="15"/>
  <c r="DP152" i="15"/>
  <c r="DP153" i="15"/>
  <c r="DP154" i="15"/>
  <c r="DP10" i="14"/>
  <c r="DP11" i="14"/>
  <c r="DP12" i="14"/>
  <c r="DP13" i="14"/>
  <c r="DP14" i="14"/>
  <c r="DP17" i="14"/>
  <c r="DP18" i="14"/>
  <c r="DP19" i="14"/>
  <c r="DP20" i="14"/>
  <c r="DP21" i="14"/>
  <c r="DP24" i="14"/>
  <c r="DP25" i="14"/>
  <c r="DP26" i="14"/>
  <c r="DP27" i="14"/>
  <c r="DP28" i="14"/>
  <c r="DP31" i="14"/>
  <c r="DP32" i="14"/>
  <c r="DP33" i="14"/>
  <c r="DP34" i="14"/>
  <c r="DP35" i="14"/>
  <c r="DP38" i="14"/>
  <c r="DP39" i="14"/>
  <c r="DP40" i="14"/>
  <c r="DP41" i="14"/>
  <c r="DP42" i="14"/>
  <c r="DP45" i="14"/>
  <c r="DP46" i="14"/>
  <c r="DP47" i="14"/>
  <c r="DP48" i="14"/>
  <c r="DP49" i="14"/>
  <c r="DP52" i="14"/>
  <c r="DP53" i="14"/>
  <c r="DP54" i="14"/>
  <c r="DP55" i="14"/>
  <c r="DP56" i="14"/>
  <c r="DP59" i="14"/>
  <c r="DP60" i="14"/>
  <c r="DP61" i="14"/>
  <c r="DP62" i="14"/>
  <c r="DP63" i="14"/>
  <c r="DP66" i="14"/>
  <c r="DP67" i="14"/>
  <c r="DP68" i="14"/>
  <c r="DP69" i="14"/>
  <c r="DP70" i="14"/>
  <c r="DP73" i="14"/>
  <c r="DP74" i="14"/>
  <c r="DP75" i="14"/>
  <c r="DP76" i="14"/>
  <c r="DP77" i="14"/>
  <c r="DP80" i="14"/>
  <c r="DP81" i="14"/>
  <c r="DP82" i="14"/>
  <c r="DP83" i="14"/>
  <c r="DP84" i="14"/>
  <c r="DP87" i="14"/>
  <c r="DP88" i="14"/>
  <c r="DP89" i="14"/>
  <c r="DP90" i="14"/>
  <c r="DP91" i="14"/>
  <c r="DP94" i="14"/>
  <c r="DP95" i="14"/>
  <c r="DP96" i="14"/>
  <c r="DP97" i="14"/>
  <c r="DP98" i="14"/>
  <c r="DP101" i="14"/>
  <c r="DP102" i="14"/>
  <c r="DP103" i="14"/>
  <c r="DP104" i="14"/>
  <c r="DP105" i="14"/>
  <c r="DP108" i="14"/>
  <c r="DP109" i="14"/>
  <c r="DP110" i="14"/>
  <c r="DP111" i="14"/>
  <c r="DP112" i="14"/>
  <c r="DP115" i="14"/>
  <c r="DP116" i="14"/>
  <c r="DP117" i="14"/>
  <c r="DP118" i="14"/>
  <c r="DP119" i="14"/>
  <c r="DP122" i="14"/>
  <c r="DP123" i="14"/>
  <c r="DP124" i="14"/>
  <c r="DP125" i="14"/>
  <c r="DP126" i="14"/>
  <c r="DP129" i="14"/>
  <c r="DP130" i="14"/>
  <c r="DP131" i="14"/>
  <c r="DP132" i="14"/>
  <c r="DP133" i="14"/>
  <c r="DP143" i="14"/>
  <c r="DP144" i="14"/>
  <c r="DP145" i="14"/>
  <c r="DP146" i="14"/>
  <c r="DP147" i="14"/>
  <c r="DP150" i="14"/>
  <c r="DP151" i="14"/>
  <c r="DP152" i="14"/>
  <c r="DP153" i="14"/>
  <c r="DP154" i="14"/>
  <c r="DP10" i="13"/>
  <c r="DP11" i="13"/>
  <c r="DP12" i="13"/>
  <c r="DP13" i="13"/>
  <c r="DP14" i="13"/>
  <c r="DP17" i="13"/>
  <c r="DP18" i="13"/>
  <c r="DP19" i="13"/>
  <c r="DP20" i="13"/>
  <c r="DP21" i="13"/>
  <c r="DP24" i="13"/>
  <c r="DP25" i="13"/>
  <c r="DP26" i="13"/>
  <c r="DP27" i="13"/>
  <c r="DP28" i="13"/>
  <c r="DP31" i="13"/>
  <c r="DP32" i="13"/>
  <c r="DP33" i="13"/>
  <c r="DP34" i="13"/>
  <c r="DP35" i="13"/>
  <c r="DP38" i="13"/>
  <c r="DP39" i="13"/>
  <c r="DP40" i="13"/>
  <c r="DP41" i="13"/>
  <c r="DP42" i="13"/>
  <c r="DP45" i="13"/>
  <c r="DP46" i="13"/>
  <c r="DP47" i="13"/>
  <c r="DP48" i="13"/>
  <c r="DP49" i="13"/>
  <c r="DP52" i="13"/>
  <c r="DP53" i="13"/>
  <c r="DP54" i="13"/>
  <c r="DP55" i="13"/>
  <c r="DP56" i="13"/>
  <c r="DP59" i="13"/>
  <c r="DP60" i="13"/>
  <c r="DP61" i="13"/>
  <c r="DP62" i="13"/>
  <c r="DP63" i="13"/>
  <c r="DP66" i="13"/>
  <c r="DP67" i="13"/>
  <c r="DP68" i="13"/>
  <c r="DP69" i="13"/>
  <c r="DP70" i="13"/>
  <c r="DP73" i="13"/>
  <c r="DP74" i="13"/>
  <c r="DP75" i="13"/>
  <c r="DP76" i="13"/>
  <c r="DP77" i="13"/>
  <c r="DP87" i="13"/>
  <c r="DP88" i="13"/>
  <c r="DP89" i="13"/>
  <c r="DP90" i="13"/>
  <c r="DP91" i="13"/>
  <c r="DP94" i="13"/>
  <c r="DP95" i="13"/>
  <c r="DP96" i="13"/>
  <c r="DP97" i="13"/>
  <c r="DP98" i="13"/>
  <c r="DP101" i="13"/>
  <c r="DP102" i="13"/>
  <c r="DP103" i="13"/>
  <c r="DP104" i="13"/>
  <c r="DP105" i="13"/>
  <c r="DP108" i="13"/>
  <c r="DP109" i="13"/>
  <c r="DP110" i="13"/>
  <c r="DP111" i="13"/>
  <c r="DP112" i="13"/>
  <c r="DP115" i="13"/>
  <c r="DP116" i="13"/>
  <c r="DP117" i="13"/>
  <c r="DP118" i="13"/>
  <c r="DP119" i="13"/>
  <c r="DP122" i="13"/>
  <c r="DP123" i="13"/>
  <c r="DP124" i="13"/>
  <c r="DP125" i="13"/>
  <c r="DP126" i="13"/>
  <c r="DP129" i="13"/>
  <c r="DP130" i="13"/>
  <c r="DP131" i="13"/>
  <c r="DP132" i="13"/>
  <c r="DP133" i="13"/>
  <c r="DP143" i="13"/>
  <c r="DP144" i="13"/>
  <c r="DP145" i="13"/>
  <c r="DP146" i="13"/>
  <c r="DP147" i="13"/>
  <c r="DP150" i="13"/>
  <c r="DP151" i="13"/>
  <c r="DP152" i="13"/>
  <c r="DP153" i="13"/>
  <c r="DP154" i="13"/>
  <c r="DP10" i="11"/>
  <c r="DP11" i="11"/>
  <c r="DP12" i="11"/>
  <c r="DP13" i="11"/>
  <c r="DP14" i="11"/>
  <c r="DP17" i="11"/>
  <c r="DP18" i="11"/>
  <c r="DP19" i="11"/>
  <c r="DP20" i="11"/>
  <c r="DP21" i="11"/>
  <c r="DP24" i="11"/>
  <c r="DP25" i="11"/>
  <c r="DP26" i="11"/>
  <c r="DP27" i="11"/>
  <c r="DP28" i="11"/>
  <c r="DP31" i="11"/>
  <c r="DP32" i="11"/>
  <c r="DP33" i="11"/>
  <c r="DP34" i="11"/>
  <c r="DP35" i="11"/>
  <c r="DP38" i="11"/>
  <c r="DP39" i="11"/>
  <c r="DP40" i="11"/>
  <c r="DP41" i="11"/>
  <c r="DP42" i="11"/>
  <c r="DP45" i="11"/>
  <c r="DP46" i="11"/>
  <c r="DP47" i="11"/>
  <c r="DP48" i="11"/>
  <c r="DP49" i="11"/>
  <c r="DP52" i="11"/>
  <c r="DP53" i="11"/>
  <c r="DP54" i="11"/>
  <c r="DP55" i="11"/>
  <c r="DP56" i="11"/>
  <c r="DP59" i="11"/>
  <c r="DP60" i="11"/>
  <c r="DP61" i="11"/>
  <c r="DP62" i="11"/>
  <c r="DP63" i="11"/>
  <c r="DP66" i="11"/>
  <c r="DP67" i="11"/>
  <c r="DP68" i="11"/>
  <c r="DP69" i="11"/>
  <c r="DP70" i="11"/>
  <c r="DP73" i="11"/>
  <c r="DP74" i="11"/>
  <c r="DP75" i="11"/>
  <c r="DP76" i="11"/>
  <c r="DP77" i="11"/>
  <c r="DP87" i="11"/>
  <c r="DP88" i="11"/>
  <c r="DP89" i="11"/>
  <c r="DP90" i="11"/>
  <c r="DP91" i="11"/>
  <c r="DP94" i="11"/>
  <c r="DP95" i="11"/>
  <c r="DP96" i="11"/>
  <c r="DP97" i="11"/>
  <c r="DP98" i="11"/>
  <c r="DP101" i="11"/>
  <c r="DP102" i="11"/>
  <c r="DP103" i="11"/>
  <c r="DP104" i="11"/>
  <c r="DP105" i="11"/>
  <c r="DP108" i="11"/>
  <c r="DP109" i="11"/>
  <c r="DP110" i="11"/>
  <c r="DP111" i="11"/>
  <c r="DP112" i="11"/>
  <c r="DP115" i="11"/>
  <c r="DP116" i="11"/>
  <c r="DP117" i="11"/>
  <c r="DP118" i="11"/>
  <c r="DP119" i="11"/>
  <c r="DP122" i="11"/>
  <c r="DP123" i="11"/>
  <c r="DP124" i="11"/>
  <c r="DP125" i="11"/>
  <c r="DP126" i="11"/>
  <c r="DP129" i="11"/>
  <c r="DP130" i="11"/>
  <c r="DP131" i="11"/>
  <c r="DP132" i="11"/>
  <c r="DP133" i="11"/>
  <c r="DP143" i="11"/>
  <c r="DP144" i="11"/>
  <c r="DP145" i="11"/>
  <c r="DP146" i="11"/>
  <c r="DP147" i="11"/>
  <c r="DP150" i="11"/>
  <c r="DP151" i="11"/>
  <c r="DP152" i="11"/>
  <c r="DP153" i="11"/>
  <c r="DP154" i="11"/>
  <c r="BJ84" i="13"/>
  <c r="BJ83" i="13"/>
  <c r="BJ82" i="13"/>
  <c r="BJ81" i="13"/>
  <c r="BJ80" i="13"/>
  <c r="BJ92" i="13"/>
  <c r="BJ84" i="11"/>
  <c r="BJ83" i="11"/>
  <c r="BJ82" i="11"/>
  <c r="BJ81" i="11"/>
  <c r="BI82" i="11"/>
  <c r="BJ92" i="11"/>
  <c r="L2605" i="23"/>
  <c r="L2606" i="23"/>
  <c r="L2607" i="23"/>
  <c r="L2608" i="23"/>
  <c r="L2609" i="23"/>
  <c r="L2610" i="23"/>
  <c r="L2611" i="23"/>
  <c r="L2612" i="23"/>
  <c r="L2613" i="23"/>
  <c r="L2614" i="23"/>
  <c r="L2615" i="23"/>
  <c r="L2616" i="23"/>
  <c r="L2617" i="23"/>
  <c r="L2618" i="23"/>
  <c r="L2619" i="23"/>
  <c r="L2620" i="23"/>
  <c r="L2621" i="23"/>
  <c r="L2622" i="23"/>
  <c r="L2623" i="23"/>
  <c r="L2624" i="23"/>
  <c r="L2625" i="23"/>
  <c r="L2626" i="23"/>
  <c r="L2627" i="23"/>
  <c r="L2628" i="23"/>
  <c r="L2629" i="23"/>
  <c r="L2630" i="23"/>
  <c r="L2631" i="23"/>
  <c r="L2632" i="23"/>
  <c r="L2633" i="23"/>
  <c r="L2634" i="23"/>
  <c r="L2635" i="23"/>
  <c r="L2636" i="23"/>
  <c r="L2637" i="23"/>
  <c r="L2638" i="23"/>
  <c r="L2639" i="23"/>
  <c r="L2640" i="23"/>
  <c r="L2641" i="23"/>
  <c r="L2642" i="23"/>
  <c r="L2643" i="23"/>
  <c r="L2644" i="23"/>
  <c r="L2645" i="23"/>
  <c r="L2646" i="23"/>
  <c r="L2647" i="23"/>
  <c r="L2648" i="23"/>
  <c r="L2649" i="23"/>
  <c r="L2650" i="23"/>
  <c r="BJ161" i="15"/>
  <c r="BJ162" i="15"/>
  <c r="BJ160" i="15"/>
  <c r="BJ159" i="15"/>
  <c r="BJ158" i="15"/>
  <c r="BJ157" i="15"/>
  <c r="BJ161" i="14"/>
  <c r="BJ162" i="14"/>
  <c r="BJ160" i="14"/>
  <c r="BJ159" i="14"/>
  <c r="BJ158" i="14"/>
  <c r="BJ157" i="14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BJ161" i="13"/>
  <c r="BJ157" i="13"/>
  <c r="BJ158" i="13"/>
  <c r="BJ159" i="13"/>
  <c r="BJ160" i="13"/>
  <c r="BJ162" i="13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BI78" i="13"/>
  <c r="DO77" i="11"/>
  <c r="BI78" i="11"/>
  <c r="Q9355" i="25"/>
  <c r="Q9356" i="25"/>
  <c r="Q9357" i="25"/>
  <c r="Q9358" i="25"/>
  <c r="Q9359" i="25"/>
  <c r="Q9360" i="25"/>
  <c r="Q9361" i="25"/>
  <c r="Q9362" i="25"/>
  <c r="Q9363" i="25"/>
  <c r="Q9364" i="25"/>
  <c r="Q9365" i="25"/>
  <c r="Q9366" i="25"/>
  <c r="Q9367" i="25"/>
  <c r="Q9368" i="25"/>
  <c r="Q9369" i="25"/>
  <c r="Q9370" i="25"/>
  <c r="Q9371" i="25"/>
  <c r="Q9372" i="25"/>
  <c r="Q9373" i="25"/>
  <c r="Q9374" i="25"/>
  <c r="Q9375" i="25"/>
  <c r="Q9376" i="25"/>
  <c r="Q9377" i="25"/>
  <c r="Q9378" i="25"/>
  <c r="Q9379" i="25"/>
  <c r="Q9380" i="25"/>
  <c r="Q9381" i="25"/>
  <c r="Q9382" i="25"/>
  <c r="Q9383" i="25"/>
  <c r="Q9384" i="25"/>
  <c r="Q9385" i="25"/>
  <c r="Q9386" i="25"/>
  <c r="Q9387" i="25"/>
  <c r="Q9388" i="25"/>
  <c r="Q9389" i="25"/>
  <c r="Q9390" i="25"/>
  <c r="Q9391" i="25"/>
  <c r="Q9392" i="25"/>
  <c r="Q9393" i="25"/>
  <c r="Q9394" i="25"/>
  <c r="Q9395" i="25"/>
  <c r="Q9396" i="25"/>
  <c r="Q9397" i="25"/>
  <c r="Q9398" i="25"/>
  <c r="Q9399" i="25"/>
  <c r="Q9400" i="25"/>
  <c r="Q9401" i="25"/>
  <c r="Q9402" i="25"/>
  <c r="Q9403" i="25"/>
  <c r="Q9404" i="25"/>
  <c r="Q9405" i="25"/>
  <c r="Q9406" i="25"/>
  <c r="Q9407" i="25"/>
  <c r="Q9408" i="25"/>
  <c r="Q9409" i="25"/>
  <c r="Q9410" i="25"/>
  <c r="Q9411" i="25"/>
  <c r="Q9412" i="25"/>
  <c r="Q9413" i="25"/>
  <c r="Q9414" i="25"/>
  <c r="Q9415" i="25"/>
  <c r="Q9416" i="25"/>
  <c r="Q9417" i="25"/>
  <c r="Q9418" i="25"/>
  <c r="Q9419" i="25"/>
  <c r="Q9420" i="25"/>
  <c r="Q9421" i="25"/>
  <c r="Q9422" i="25"/>
  <c r="Q9423" i="25"/>
  <c r="Q9424" i="25"/>
  <c r="Q9425" i="25"/>
  <c r="Q9426" i="25"/>
  <c r="Q9427" i="25"/>
  <c r="Q9428" i="25"/>
  <c r="Q9429" i="25"/>
  <c r="Q9430" i="25"/>
  <c r="Q9431" i="25"/>
  <c r="Q9432" i="25"/>
  <c r="Q9433" i="25"/>
  <c r="Q9434" i="25"/>
  <c r="Q9435" i="25"/>
  <c r="Q9436" i="25"/>
  <c r="Q9437" i="25"/>
  <c r="Q9438" i="25"/>
  <c r="Q9439" i="25"/>
  <c r="Q9440" i="25"/>
  <c r="Q9441" i="25"/>
  <c r="Q9442" i="25"/>
  <c r="Q9443" i="25"/>
  <c r="Q9444" i="25"/>
  <c r="Q9445" i="25"/>
  <c r="Q9446" i="25"/>
  <c r="Q9447" i="25"/>
  <c r="Q9448" i="25"/>
  <c r="Q9449" i="25"/>
  <c r="Q9450" i="25"/>
  <c r="Q9451" i="25"/>
  <c r="Q9452" i="25"/>
  <c r="Q9453" i="25"/>
  <c r="Q9454" i="25"/>
  <c r="Q9455" i="25"/>
  <c r="Q9456" i="25"/>
  <c r="Q9457" i="25"/>
  <c r="Q9458" i="25"/>
  <c r="Q9459" i="25"/>
  <c r="Q9460" i="25"/>
  <c r="Q9461" i="25"/>
  <c r="Q9462" i="25"/>
  <c r="Q9463" i="25"/>
  <c r="Q9464" i="25"/>
  <c r="Q9465" i="25"/>
  <c r="Q9466" i="25"/>
  <c r="Q9467" i="25"/>
  <c r="Q9468" i="25"/>
  <c r="Q9469" i="25"/>
  <c r="Q9470" i="25"/>
  <c r="Q9471" i="25"/>
  <c r="Q9472" i="25"/>
  <c r="Q9473" i="25"/>
  <c r="Q9474" i="25"/>
  <c r="Q9475" i="25"/>
  <c r="Q9476" i="25"/>
  <c r="Q9477" i="25"/>
  <c r="Q9478" i="25"/>
  <c r="Q9479" i="25"/>
  <c r="Q9480" i="25"/>
  <c r="Q9481" i="25"/>
  <c r="Q9482" i="25"/>
  <c r="Q9483" i="25"/>
  <c r="Q9484" i="25"/>
  <c r="Q9485" i="25"/>
  <c r="Q9486" i="25"/>
  <c r="Q9487" i="25"/>
  <c r="Q9488" i="25"/>
  <c r="Q9489" i="25"/>
  <c r="Q9490" i="25"/>
  <c r="Q9491" i="25"/>
  <c r="Q9492" i="25"/>
  <c r="Q9493" i="25"/>
  <c r="Q9494" i="25"/>
  <c r="Q9495" i="25"/>
  <c r="Q9496" i="25"/>
  <c r="Q9497" i="25"/>
  <c r="Q9498" i="25"/>
  <c r="Q9499" i="25"/>
  <c r="Q9500" i="25"/>
  <c r="Q9501" i="25"/>
  <c r="BI82" i="13"/>
  <c r="BI84" i="13"/>
  <c r="BI80" i="13"/>
  <c r="BI81" i="13"/>
  <c r="BI83" i="13"/>
  <c r="BI92" i="13"/>
  <c r="BI84" i="11"/>
  <c r="BI80" i="11"/>
  <c r="BI81" i="11"/>
  <c r="BI83" i="11"/>
  <c r="BI92" i="11"/>
  <c r="L2558" i="23"/>
  <c r="L2559" i="23"/>
  <c r="L2560" i="23"/>
  <c r="L2561" i="23"/>
  <c r="L2562" i="23"/>
  <c r="L2563" i="23"/>
  <c r="L2564" i="23"/>
  <c r="L2565" i="23"/>
  <c r="L2566" i="23"/>
  <c r="L2567" i="23"/>
  <c r="L2568" i="23"/>
  <c r="L2569" i="23"/>
  <c r="L2570" i="23"/>
  <c r="L2571" i="23"/>
  <c r="L2572" i="23"/>
  <c r="L2573" i="23"/>
  <c r="L2574" i="23"/>
  <c r="L2575" i="23"/>
  <c r="L2576" i="23"/>
  <c r="L2577" i="23"/>
  <c r="L2578" i="23"/>
  <c r="L2579" i="23"/>
  <c r="L2580" i="23"/>
  <c r="L2581" i="23"/>
  <c r="L2582" i="23"/>
  <c r="L2583" i="23"/>
  <c r="L2584" i="23"/>
  <c r="L2585" i="23"/>
  <c r="L2586" i="23"/>
  <c r="L2587" i="23"/>
  <c r="L2588" i="23"/>
  <c r="L2589" i="23"/>
  <c r="L2590" i="23"/>
  <c r="L2591" i="23"/>
  <c r="L2592" i="23"/>
  <c r="L2593" i="23"/>
  <c r="L2594" i="23"/>
  <c r="L2595" i="23"/>
  <c r="L2596" i="23"/>
  <c r="L2597" i="23"/>
  <c r="L2598" i="23"/>
  <c r="L2599" i="23"/>
  <c r="L2600" i="23"/>
  <c r="L2601" i="23"/>
  <c r="L2602" i="23"/>
  <c r="L2603" i="23"/>
  <c r="L2604" i="23"/>
  <c r="DP155" i="14" l="1"/>
  <c r="DP64" i="14"/>
  <c r="DP120" i="15"/>
  <c r="DP36" i="15"/>
  <c r="DP155" i="13"/>
  <c r="DP15" i="11"/>
  <c r="DP148" i="15"/>
  <c r="DP127" i="15"/>
  <c r="DP57" i="15"/>
  <c r="DP29" i="13"/>
  <c r="BJ85" i="11"/>
  <c r="DP155" i="11"/>
  <c r="DP43" i="13"/>
  <c r="DP113" i="13"/>
  <c r="DP57" i="13"/>
  <c r="DP134" i="15"/>
  <c r="DP99" i="15"/>
  <c r="DP29" i="15"/>
  <c r="DP15" i="15"/>
  <c r="DP113" i="11"/>
  <c r="DP71" i="11"/>
  <c r="DP148" i="11"/>
  <c r="DP127" i="11"/>
  <c r="DP92" i="14"/>
  <c r="DP155" i="15"/>
  <c r="DP64" i="15"/>
  <c r="DP71" i="13"/>
  <c r="DP148" i="13"/>
  <c r="DP148" i="14"/>
  <c r="BI85" i="13"/>
  <c r="DP120" i="14"/>
  <c r="DP36" i="14"/>
  <c r="DP92" i="15"/>
  <c r="DP120" i="13"/>
  <c r="DP22" i="15"/>
  <c r="DP120" i="11"/>
  <c r="DP134" i="13"/>
  <c r="DP36" i="13"/>
  <c r="DP78" i="15"/>
  <c r="BJ85" i="13"/>
  <c r="DP64" i="11"/>
  <c r="DP22" i="13"/>
  <c r="DP106" i="14"/>
  <c r="DP71" i="14"/>
  <c r="DP57" i="14"/>
  <c r="DP43" i="15"/>
  <c r="DP134" i="11"/>
  <c r="DP99" i="13"/>
  <c r="DP64" i="13"/>
  <c r="DP50" i="13"/>
  <c r="DP106" i="15"/>
  <c r="DP134" i="14"/>
  <c r="DP99" i="14"/>
  <c r="DP85" i="14"/>
  <c r="DP22" i="14"/>
  <c r="DP36" i="11"/>
  <c r="DP127" i="13"/>
  <c r="DP15" i="13"/>
  <c r="DP85" i="15"/>
  <c r="DP71" i="15"/>
  <c r="DP92" i="13"/>
  <c r="DP22" i="11"/>
  <c r="DP78" i="13"/>
  <c r="DP127" i="14"/>
  <c r="DP113" i="14"/>
  <c r="DP50" i="14"/>
  <c r="DP15" i="14"/>
  <c r="DP113" i="15"/>
  <c r="BI85" i="11"/>
  <c r="DP50" i="15"/>
  <c r="DP92" i="11"/>
  <c r="DP106" i="13"/>
  <c r="DP78" i="14"/>
  <c r="DP43" i="14"/>
  <c r="DP29" i="14"/>
  <c r="DP106" i="11"/>
  <c r="DP29" i="11"/>
  <c r="DP50" i="11"/>
  <c r="DP99" i="11"/>
  <c r="DP78" i="11"/>
  <c r="DP57" i="11"/>
  <c r="DP43" i="11"/>
  <c r="DO10" i="15"/>
  <c r="DO11" i="15"/>
  <c r="DO12" i="15"/>
  <c r="DO13" i="15"/>
  <c r="DO14" i="15"/>
  <c r="DO17" i="15"/>
  <c r="DO18" i="15"/>
  <c r="DO19" i="15"/>
  <c r="DO20" i="15"/>
  <c r="DO21" i="15"/>
  <c r="DO24" i="15"/>
  <c r="DO25" i="15"/>
  <c r="DO26" i="15"/>
  <c r="DO27" i="15"/>
  <c r="DO28" i="15"/>
  <c r="DO31" i="15"/>
  <c r="DO32" i="15"/>
  <c r="DO33" i="15"/>
  <c r="DO34" i="15"/>
  <c r="DO35" i="15"/>
  <c r="DO38" i="15"/>
  <c r="DO39" i="15"/>
  <c r="DO40" i="15"/>
  <c r="DO41" i="15"/>
  <c r="DO42" i="15"/>
  <c r="DO45" i="15"/>
  <c r="DO46" i="15"/>
  <c r="DO47" i="15"/>
  <c r="DO48" i="15"/>
  <c r="DO49" i="15"/>
  <c r="DO52" i="15"/>
  <c r="DO53" i="15"/>
  <c r="DO54" i="15"/>
  <c r="DO55" i="15"/>
  <c r="DO56" i="15"/>
  <c r="DO59" i="15"/>
  <c r="DO60" i="15"/>
  <c r="DO61" i="15"/>
  <c r="DO62" i="15"/>
  <c r="DO63" i="15"/>
  <c r="DO66" i="15"/>
  <c r="DO67" i="15"/>
  <c r="DO68" i="15"/>
  <c r="DO69" i="15"/>
  <c r="DO70" i="15"/>
  <c r="DO73" i="15"/>
  <c r="DO74" i="15"/>
  <c r="DO75" i="15"/>
  <c r="DO76" i="15"/>
  <c r="DO77" i="15"/>
  <c r="DO80" i="15"/>
  <c r="DO81" i="15"/>
  <c r="DO82" i="15"/>
  <c r="DO83" i="15"/>
  <c r="DO84" i="15"/>
  <c r="DO87" i="15"/>
  <c r="DO88" i="15"/>
  <c r="DO89" i="15"/>
  <c r="DO90" i="15"/>
  <c r="DO91" i="15"/>
  <c r="DO94" i="15"/>
  <c r="DO95" i="15"/>
  <c r="DO96" i="15"/>
  <c r="DO97" i="15"/>
  <c r="DO98" i="15"/>
  <c r="DO101" i="15"/>
  <c r="DO102" i="15"/>
  <c r="DO103" i="15"/>
  <c r="DO104" i="15"/>
  <c r="DO105" i="15"/>
  <c r="DO108" i="15"/>
  <c r="DO109" i="15"/>
  <c r="DO110" i="15"/>
  <c r="DO111" i="15"/>
  <c r="DO112" i="15"/>
  <c r="DO115" i="15"/>
  <c r="DO116" i="15"/>
  <c r="DO117" i="15"/>
  <c r="DO118" i="15"/>
  <c r="DO119" i="15"/>
  <c r="DO122" i="15"/>
  <c r="DO123" i="15"/>
  <c r="DO124" i="15"/>
  <c r="DO125" i="15"/>
  <c r="DO126" i="15"/>
  <c r="DO129" i="15"/>
  <c r="DO130" i="15"/>
  <c r="DO131" i="15"/>
  <c r="DO132" i="15"/>
  <c r="DO133" i="15"/>
  <c r="DO143" i="15"/>
  <c r="DO144" i="15"/>
  <c r="DO145" i="15"/>
  <c r="DO146" i="15"/>
  <c r="DO147" i="15"/>
  <c r="DO150" i="15"/>
  <c r="DO151" i="15"/>
  <c r="DO152" i="15"/>
  <c r="DO153" i="15"/>
  <c r="DO154" i="15"/>
  <c r="BI162" i="15"/>
  <c r="BI161" i="15"/>
  <c r="BI160" i="15"/>
  <c r="BI159" i="15"/>
  <c r="BI158" i="15"/>
  <c r="BI157" i="15"/>
  <c r="BI161" i="14"/>
  <c r="BI160" i="14"/>
  <c r="BI157" i="14"/>
  <c r="BI158" i="14"/>
  <c r="BI159" i="14"/>
  <c r="BI162" i="14"/>
  <c r="DO10" i="14"/>
  <c r="DO11" i="14"/>
  <c r="DO12" i="14"/>
  <c r="DO13" i="14"/>
  <c r="DO14" i="14"/>
  <c r="DO17" i="14"/>
  <c r="DO18" i="14"/>
  <c r="DO19" i="14"/>
  <c r="DO20" i="14"/>
  <c r="DO21" i="14"/>
  <c r="DO24" i="14"/>
  <c r="DO25" i="14"/>
  <c r="DO26" i="14"/>
  <c r="DO27" i="14"/>
  <c r="DO28" i="14"/>
  <c r="DO31" i="14"/>
  <c r="DO32" i="14"/>
  <c r="DO33" i="14"/>
  <c r="DO34" i="14"/>
  <c r="DO35" i="14"/>
  <c r="DO38" i="14"/>
  <c r="DO39" i="14"/>
  <c r="DO40" i="14"/>
  <c r="DO41" i="14"/>
  <c r="DO42" i="14"/>
  <c r="DO45" i="14"/>
  <c r="DO46" i="14"/>
  <c r="DO47" i="14"/>
  <c r="DO48" i="14"/>
  <c r="DO49" i="14"/>
  <c r="DO52" i="14"/>
  <c r="DO53" i="14"/>
  <c r="DO54" i="14"/>
  <c r="DO55" i="14"/>
  <c r="DO56" i="14"/>
  <c r="DO59" i="14"/>
  <c r="DO60" i="14"/>
  <c r="DO61" i="14"/>
  <c r="DO62" i="14"/>
  <c r="DO63" i="14"/>
  <c r="DO66" i="14"/>
  <c r="DO67" i="14"/>
  <c r="DO68" i="14"/>
  <c r="DO69" i="14"/>
  <c r="DO70" i="14"/>
  <c r="DO73" i="14"/>
  <c r="DO74" i="14"/>
  <c r="DO75" i="14"/>
  <c r="DO76" i="14"/>
  <c r="DO77" i="14"/>
  <c r="DO80" i="14"/>
  <c r="DO81" i="14"/>
  <c r="DO82" i="14"/>
  <c r="DO83" i="14"/>
  <c r="DO84" i="14"/>
  <c r="DO87" i="14"/>
  <c r="DO88" i="14"/>
  <c r="DO89" i="14"/>
  <c r="DO90" i="14"/>
  <c r="DO91" i="14"/>
  <c r="DO94" i="14"/>
  <c r="DO95" i="14"/>
  <c r="DO96" i="14"/>
  <c r="DO97" i="14"/>
  <c r="DO98" i="14"/>
  <c r="DO101" i="14"/>
  <c r="DO102" i="14"/>
  <c r="DO103" i="14"/>
  <c r="DO104" i="14"/>
  <c r="DO105" i="14"/>
  <c r="DO108" i="14"/>
  <c r="DO109" i="14"/>
  <c r="DO110" i="14"/>
  <c r="DO111" i="14"/>
  <c r="DO112" i="14"/>
  <c r="DO115" i="14"/>
  <c r="DO116" i="14"/>
  <c r="DO117" i="14"/>
  <c r="DO118" i="14"/>
  <c r="DO119" i="14"/>
  <c r="DO122" i="14"/>
  <c r="DO123" i="14"/>
  <c r="DO124" i="14"/>
  <c r="DO125" i="14"/>
  <c r="DO126" i="14"/>
  <c r="DO129" i="14"/>
  <c r="DO130" i="14"/>
  <c r="DO131" i="14"/>
  <c r="DO132" i="14"/>
  <c r="DO133" i="14"/>
  <c r="DO143" i="14"/>
  <c r="DO144" i="14"/>
  <c r="DO145" i="14"/>
  <c r="DO146" i="14"/>
  <c r="DO147" i="14"/>
  <c r="DO150" i="14"/>
  <c r="DO151" i="14"/>
  <c r="DO152" i="14"/>
  <c r="DO153" i="14"/>
  <c r="DO154" i="14"/>
  <c r="BI161" i="13"/>
  <c r="BI157" i="13"/>
  <c r="BI158" i="13"/>
  <c r="BI159" i="13"/>
  <c r="BI160" i="13"/>
  <c r="BI162" i="13"/>
  <c r="DO10" i="13"/>
  <c r="DO11" i="13"/>
  <c r="DO12" i="13"/>
  <c r="DO13" i="13"/>
  <c r="DO14" i="13"/>
  <c r="DO17" i="13"/>
  <c r="DO18" i="13"/>
  <c r="DO19" i="13"/>
  <c r="DO20" i="13"/>
  <c r="DO21" i="13"/>
  <c r="DO24" i="13"/>
  <c r="DO25" i="13"/>
  <c r="DO26" i="13"/>
  <c r="DO27" i="13"/>
  <c r="DO28" i="13"/>
  <c r="DO31" i="13"/>
  <c r="DO32" i="13"/>
  <c r="DO33" i="13"/>
  <c r="DO34" i="13"/>
  <c r="DO35" i="13"/>
  <c r="DO38" i="13"/>
  <c r="DO39" i="13"/>
  <c r="DO40" i="13"/>
  <c r="DO41" i="13"/>
  <c r="DO42" i="13"/>
  <c r="DO45" i="13"/>
  <c r="DO46" i="13"/>
  <c r="DO47" i="13"/>
  <c r="DO48" i="13"/>
  <c r="DO49" i="13"/>
  <c r="DO52" i="13"/>
  <c r="DO53" i="13"/>
  <c r="DO54" i="13"/>
  <c r="DO55" i="13"/>
  <c r="DO56" i="13"/>
  <c r="DO59" i="13"/>
  <c r="DO60" i="13"/>
  <c r="DO61" i="13"/>
  <c r="DO62" i="13"/>
  <c r="DO63" i="13"/>
  <c r="DO66" i="13"/>
  <c r="DO67" i="13"/>
  <c r="DO68" i="13"/>
  <c r="DO69" i="13"/>
  <c r="DO70" i="13"/>
  <c r="DO73" i="13"/>
  <c r="DO74" i="13"/>
  <c r="DO75" i="13"/>
  <c r="DO76" i="13"/>
  <c r="DO77" i="13"/>
  <c r="DO87" i="13"/>
  <c r="DO88" i="13"/>
  <c r="DO89" i="13"/>
  <c r="DO90" i="13"/>
  <c r="DO91" i="13"/>
  <c r="DO94" i="13"/>
  <c r="DO95" i="13"/>
  <c r="DO96" i="13"/>
  <c r="DO97" i="13"/>
  <c r="DO98" i="13"/>
  <c r="DO101" i="13"/>
  <c r="DO102" i="13"/>
  <c r="DO103" i="13"/>
  <c r="DO104" i="13"/>
  <c r="DO105" i="13"/>
  <c r="DO108" i="13"/>
  <c r="DO109" i="13"/>
  <c r="DO110" i="13"/>
  <c r="DO111" i="13"/>
  <c r="DO112" i="13"/>
  <c r="DO115" i="13"/>
  <c r="DO120" i="13" s="1"/>
  <c r="DO116" i="13"/>
  <c r="DO117" i="13"/>
  <c r="DO118" i="13"/>
  <c r="DO119" i="13"/>
  <c r="DO122" i="13"/>
  <c r="DO123" i="13"/>
  <c r="DO124" i="13"/>
  <c r="DO125" i="13"/>
  <c r="DO126" i="13"/>
  <c r="DO129" i="13"/>
  <c r="DO130" i="13"/>
  <c r="DO131" i="13"/>
  <c r="DO132" i="13"/>
  <c r="DO133" i="13"/>
  <c r="DO143" i="13"/>
  <c r="DO144" i="13"/>
  <c r="DO145" i="13"/>
  <c r="DO146" i="13"/>
  <c r="DO147" i="13"/>
  <c r="DO150" i="13"/>
  <c r="DO151" i="13"/>
  <c r="DO152" i="13"/>
  <c r="DO153" i="13"/>
  <c r="DO154" i="13"/>
  <c r="BI161" i="11"/>
  <c r="DO10" i="11"/>
  <c r="DO11" i="11"/>
  <c r="DO12" i="11"/>
  <c r="DO13" i="11"/>
  <c r="DO14" i="11"/>
  <c r="DO17" i="11"/>
  <c r="DO18" i="11"/>
  <c r="DO19" i="11"/>
  <c r="DO20" i="11"/>
  <c r="DO21" i="11"/>
  <c r="DO24" i="11"/>
  <c r="DO25" i="11"/>
  <c r="DO26" i="11"/>
  <c r="DO27" i="11"/>
  <c r="DO28" i="11"/>
  <c r="DO31" i="11"/>
  <c r="DO32" i="11"/>
  <c r="DO33" i="11"/>
  <c r="DO34" i="11"/>
  <c r="DO35" i="11"/>
  <c r="DO38" i="11"/>
  <c r="DO39" i="11"/>
  <c r="DO40" i="11"/>
  <c r="DO41" i="11"/>
  <c r="DO42" i="11"/>
  <c r="DO45" i="11"/>
  <c r="DO46" i="11"/>
  <c r="DO47" i="11"/>
  <c r="DO48" i="11"/>
  <c r="DO49" i="11"/>
  <c r="DO52" i="11"/>
  <c r="DO53" i="11"/>
  <c r="DO54" i="11"/>
  <c r="DO55" i="11"/>
  <c r="DO56" i="11"/>
  <c r="DO59" i="11"/>
  <c r="DO60" i="11"/>
  <c r="DO61" i="11"/>
  <c r="DO62" i="11"/>
  <c r="DO63" i="11"/>
  <c r="DO66" i="11"/>
  <c r="DO67" i="11"/>
  <c r="DO68" i="11"/>
  <c r="DO69" i="11"/>
  <c r="DO70" i="11"/>
  <c r="DO73" i="11"/>
  <c r="DO74" i="11"/>
  <c r="DO75" i="11"/>
  <c r="DO76" i="11"/>
  <c r="DO87" i="11"/>
  <c r="DO88" i="11"/>
  <c r="DO89" i="11"/>
  <c r="DO90" i="11"/>
  <c r="DO91" i="11"/>
  <c r="DO94" i="11"/>
  <c r="DO95" i="11"/>
  <c r="DO96" i="11"/>
  <c r="DO97" i="11"/>
  <c r="DO98" i="11"/>
  <c r="DO101" i="11"/>
  <c r="DO102" i="11"/>
  <c r="DO103" i="11"/>
  <c r="DO104" i="11"/>
  <c r="DO105" i="11"/>
  <c r="DO108" i="11"/>
  <c r="DO109" i="11"/>
  <c r="DO110" i="11"/>
  <c r="DO111" i="11"/>
  <c r="DO112" i="11"/>
  <c r="DO115" i="11"/>
  <c r="DO116" i="11"/>
  <c r="DO117" i="11"/>
  <c r="DO118" i="11"/>
  <c r="DO119" i="11"/>
  <c r="DO122" i="11"/>
  <c r="DO123" i="11"/>
  <c r="DO124" i="11"/>
  <c r="DO125" i="11"/>
  <c r="DO126" i="11"/>
  <c r="DO129" i="11"/>
  <c r="DO130" i="11"/>
  <c r="DO131" i="11"/>
  <c r="DO132" i="11"/>
  <c r="DO133" i="11"/>
  <c r="DO143" i="11"/>
  <c r="DO144" i="11"/>
  <c r="DO145" i="11"/>
  <c r="DO146" i="11"/>
  <c r="DO147" i="11"/>
  <c r="DO150" i="11"/>
  <c r="DO151" i="11"/>
  <c r="DO152" i="11"/>
  <c r="DO153" i="11"/>
  <c r="DO154" i="11"/>
  <c r="BI157" i="11"/>
  <c r="BI158" i="11"/>
  <c r="BI159" i="11"/>
  <c r="BI160" i="11"/>
  <c r="BI162" i="11"/>
  <c r="BH84" i="13"/>
  <c r="BH80" i="13"/>
  <c r="BH81" i="13"/>
  <c r="BH82" i="13"/>
  <c r="BH83" i="13"/>
  <c r="BH92" i="13"/>
  <c r="BH84" i="11"/>
  <c r="BH80" i="11"/>
  <c r="BH81" i="11"/>
  <c r="BH82" i="11"/>
  <c r="BH83" i="11"/>
  <c r="BH92" i="11"/>
  <c r="L2517" i="23"/>
  <c r="L2518" i="23"/>
  <c r="L2519" i="23"/>
  <c r="L2520" i="23"/>
  <c r="L2521" i="23"/>
  <c r="L2522" i="23"/>
  <c r="L2523" i="23"/>
  <c r="L2524" i="23"/>
  <c r="L2525" i="23"/>
  <c r="L2526" i="23"/>
  <c r="L2527" i="23"/>
  <c r="L2528" i="23"/>
  <c r="L2529" i="23"/>
  <c r="L2530" i="23"/>
  <c r="L2531" i="23"/>
  <c r="L2532" i="23"/>
  <c r="L2533" i="23"/>
  <c r="L2534" i="23"/>
  <c r="L2535" i="23"/>
  <c r="L2536" i="23"/>
  <c r="L2537" i="23"/>
  <c r="L2538" i="23"/>
  <c r="L2539" i="23"/>
  <c r="L2540" i="23"/>
  <c r="L2541" i="23"/>
  <c r="L2542" i="23"/>
  <c r="L2543" i="23"/>
  <c r="L2544" i="23"/>
  <c r="L2545" i="23"/>
  <c r="L2546" i="23"/>
  <c r="L2547" i="23"/>
  <c r="L2548" i="23"/>
  <c r="L2549" i="23"/>
  <c r="L2550" i="23"/>
  <c r="L2551" i="23"/>
  <c r="L2552" i="23"/>
  <c r="L2553" i="23"/>
  <c r="L2554" i="23"/>
  <c r="L2555" i="23"/>
  <c r="L2556" i="23"/>
  <c r="L2557" i="23"/>
  <c r="BH78" i="13"/>
  <c r="BH78" i="11"/>
  <c r="Q9211" i="25"/>
  <c r="Q9212" i="25"/>
  <c r="Q9213" i="25"/>
  <c r="Q9214" i="25"/>
  <c r="Q9215" i="25"/>
  <c r="Q9216" i="25"/>
  <c r="Q9217" i="25"/>
  <c r="Q9218" i="25"/>
  <c r="Q9219" i="25"/>
  <c r="Q9220" i="25"/>
  <c r="Q9221" i="25"/>
  <c r="Q9222" i="25"/>
  <c r="Q9223" i="25"/>
  <c r="Q9224" i="25"/>
  <c r="Q9225" i="25"/>
  <c r="Q9226" i="25"/>
  <c r="Q9227" i="25"/>
  <c r="Q9228" i="25"/>
  <c r="Q9229" i="25"/>
  <c r="Q9230" i="25"/>
  <c r="Q9231" i="25"/>
  <c r="Q9232" i="25"/>
  <c r="Q9233" i="25"/>
  <c r="Q9234" i="25"/>
  <c r="Q9235" i="25"/>
  <c r="Q9236" i="25"/>
  <c r="Q9237" i="25"/>
  <c r="Q9238" i="25"/>
  <c r="Q9239" i="25"/>
  <c r="Q9240" i="25"/>
  <c r="Q9241" i="25"/>
  <c r="Q9242" i="25"/>
  <c r="Q9243" i="25"/>
  <c r="Q9244" i="25"/>
  <c r="Q9245" i="25"/>
  <c r="Q9246" i="25"/>
  <c r="Q9247" i="25"/>
  <c r="Q9248" i="25"/>
  <c r="Q9249" i="25"/>
  <c r="Q9250" i="25"/>
  <c r="Q9251" i="25"/>
  <c r="Q9252" i="25"/>
  <c r="Q9253" i="25"/>
  <c r="Q9254" i="25"/>
  <c r="Q9255" i="25"/>
  <c r="Q9256" i="25"/>
  <c r="Q9257" i="25"/>
  <c r="Q9258" i="25"/>
  <c r="Q9259" i="25"/>
  <c r="Q9260" i="25"/>
  <c r="Q9261" i="25"/>
  <c r="Q9262" i="25"/>
  <c r="Q9263" i="25"/>
  <c r="Q9264" i="25"/>
  <c r="Q9265" i="25"/>
  <c r="Q9266" i="25"/>
  <c r="Q9267" i="25"/>
  <c r="Q9268" i="25"/>
  <c r="Q9269" i="25"/>
  <c r="Q9270" i="25"/>
  <c r="Q9271" i="25"/>
  <c r="Q9272" i="25"/>
  <c r="Q9273" i="25"/>
  <c r="Q9274" i="25"/>
  <c r="Q9275" i="25"/>
  <c r="Q9276" i="25"/>
  <c r="Q9277" i="25"/>
  <c r="Q9278" i="25"/>
  <c r="Q9279" i="25"/>
  <c r="Q9280" i="25"/>
  <c r="Q9281" i="25"/>
  <c r="Q9282" i="25"/>
  <c r="Q9283" i="25"/>
  <c r="Q9284" i="25"/>
  <c r="Q9285" i="25"/>
  <c r="Q9286" i="25"/>
  <c r="Q9287" i="25"/>
  <c r="Q9288" i="25"/>
  <c r="Q9289" i="25"/>
  <c r="Q9290" i="25"/>
  <c r="Q9291" i="25"/>
  <c r="Q9292" i="25"/>
  <c r="Q9293" i="25"/>
  <c r="Q9294" i="25"/>
  <c r="Q9295" i="25"/>
  <c r="Q9296" i="25"/>
  <c r="Q9297" i="25"/>
  <c r="Q9298" i="25"/>
  <c r="Q9299" i="25"/>
  <c r="Q9300" i="25"/>
  <c r="Q9301" i="25"/>
  <c r="Q9302" i="25"/>
  <c r="Q9303" i="25"/>
  <c r="Q9304" i="25"/>
  <c r="Q9305" i="25"/>
  <c r="Q9306" i="25"/>
  <c r="Q9307" i="25"/>
  <c r="Q9308" i="25"/>
  <c r="Q9309" i="25"/>
  <c r="Q9310" i="25"/>
  <c r="Q9311" i="25"/>
  <c r="Q9312" i="25"/>
  <c r="Q9313" i="25"/>
  <c r="Q9314" i="25"/>
  <c r="Q9315" i="25"/>
  <c r="Q9316" i="25"/>
  <c r="Q9317" i="25"/>
  <c r="Q9318" i="25"/>
  <c r="Q9319" i="25"/>
  <c r="Q9320" i="25"/>
  <c r="Q9321" i="25"/>
  <c r="Q9322" i="25"/>
  <c r="Q9323" i="25"/>
  <c r="Q9324" i="25"/>
  <c r="Q9325" i="25"/>
  <c r="Q9326" i="25"/>
  <c r="Q9327" i="25"/>
  <c r="Q9328" i="25"/>
  <c r="Q9329" i="25"/>
  <c r="Q9330" i="25"/>
  <c r="Q9331" i="25"/>
  <c r="Q9332" i="25"/>
  <c r="Q9333" i="25"/>
  <c r="Q9334" i="25"/>
  <c r="Q9335" i="25"/>
  <c r="Q9336" i="25"/>
  <c r="Q9337" i="25"/>
  <c r="Q9338" i="25"/>
  <c r="Q9339" i="25"/>
  <c r="Q9340" i="25"/>
  <c r="Q9341" i="25"/>
  <c r="Q9342" i="25"/>
  <c r="Q9343" i="25"/>
  <c r="Q9344" i="25"/>
  <c r="Q9345" i="25"/>
  <c r="Q9346" i="25"/>
  <c r="Q9347" i="25"/>
  <c r="Q9348" i="25"/>
  <c r="Q9349" i="25"/>
  <c r="Q9350" i="25"/>
  <c r="Q9351" i="25"/>
  <c r="Q9352" i="25"/>
  <c r="Q9353" i="25"/>
  <c r="Q9354" i="25"/>
  <c r="DN10" i="15"/>
  <c r="DN11" i="15"/>
  <c r="DN12" i="15"/>
  <c r="DN13" i="15"/>
  <c r="DN14" i="15"/>
  <c r="DN17" i="15"/>
  <c r="DN18" i="15"/>
  <c r="DN19" i="15"/>
  <c r="DN20" i="15"/>
  <c r="DN21" i="15"/>
  <c r="DN24" i="15"/>
  <c r="DN25" i="15"/>
  <c r="DN26" i="15"/>
  <c r="DN27" i="15"/>
  <c r="DN28" i="15"/>
  <c r="DN31" i="15"/>
  <c r="DN32" i="15"/>
  <c r="DN33" i="15"/>
  <c r="DN34" i="15"/>
  <c r="DN35" i="15"/>
  <c r="DN38" i="15"/>
  <c r="DN39" i="15"/>
  <c r="DN40" i="15"/>
  <c r="DN41" i="15"/>
  <c r="DN42" i="15"/>
  <c r="DN45" i="15"/>
  <c r="DN46" i="15"/>
  <c r="DN47" i="15"/>
  <c r="DN48" i="15"/>
  <c r="DN49" i="15"/>
  <c r="DN52" i="15"/>
  <c r="DN53" i="15"/>
  <c r="DN54" i="15"/>
  <c r="DN55" i="15"/>
  <c r="DN56" i="15"/>
  <c r="DN59" i="15"/>
  <c r="DN60" i="15"/>
  <c r="DN61" i="15"/>
  <c r="DN62" i="15"/>
  <c r="DN63" i="15"/>
  <c r="DN66" i="15"/>
  <c r="DN67" i="15"/>
  <c r="DN68" i="15"/>
  <c r="DN69" i="15"/>
  <c r="DN70" i="15"/>
  <c r="DN73" i="15"/>
  <c r="DN74" i="15"/>
  <c r="DN75" i="15"/>
  <c r="DN76" i="15"/>
  <c r="DN77" i="15"/>
  <c r="DN80" i="15"/>
  <c r="DN81" i="15"/>
  <c r="DN82" i="15"/>
  <c r="DN83" i="15"/>
  <c r="DN84" i="15"/>
  <c r="DN87" i="15"/>
  <c r="DN88" i="15"/>
  <c r="DN89" i="15"/>
  <c r="DN90" i="15"/>
  <c r="DN91" i="15"/>
  <c r="DN94" i="15"/>
  <c r="DN95" i="15"/>
  <c r="DN96" i="15"/>
  <c r="DN97" i="15"/>
  <c r="DN98" i="15"/>
  <c r="DN101" i="15"/>
  <c r="DN102" i="15"/>
  <c r="DN103" i="15"/>
  <c r="DN104" i="15"/>
  <c r="DN105" i="15"/>
  <c r="DN108" i="15"/>
  <c r="DN109" i="15"/>
  <c r="DN110" i="15"/>
  <c r="DN111" i="15"/>
  <c r="DN112" i="15"/>
  <c r="DN115" i="15"/>
  <c r="DN116" i="15"/>
  <c r="DN117" i="15"/>
  <c r="DN118" i="15"/>
  <c r="DN119" i="15"/>
  <c r="DN122" i="15"/>
  <c r="DN123" i="15"/>
  <c r="DN124" i="15"/>
  <c r="DN125" i="15"/>
  <c r="DN126" i="15"/>
  <c r="DN129" i="15"/>
  <c r="DN130" i="15"/>
  <c r="DN131" i="15"/>
  <c r="DN132" i="15"/>
  <c r="DN133" i="15"/>
  <c r="DN143" i="15"/>
  <c r="DN144" i="15"/>
  <c r="DN145" i="15"/>
  <c r="DN146" i="15"/>
  <c r="DN147" i="15"/>
  <c r="DN150" i="15"/>
  <c r="DN151" i="15"/>
  <c r="DN152" i="15"/>
  <c r="DN153" i="15"/>
  <c r="DN154" i="15"/>
  <c r="BH161" i="15"/>
  <c r="BH157" i="15"/>
  <c r="BH158" i="15"/>
  <c r="BH159" i="15"/>
  <c r="BH160" i="15"/>
  <c r="BH162" i="15"/>
  <c r="DN10" i="14"/>
  <c r="DN11" i="14"/>
  <c r="DN12" i="14"/>
  <c r="DN13" i="14"/>
  <c r="DN14" i="14"/>
  <c r="DN17" i="14"/>
  <c r="DN18" i="14"/>
  <c r="DN19" i="14"/>
  <c r="DN20" i="14"/>
  <c r="DN21" i="14"/>
  <c r="DN24" i="14"/>
  <c r="DN25" i="14"/>
  <c r="DN26" i="14"/>
  <c r="DN27" i="14"/>
  <c r="DN28" i="14"/>
  <c r="DN31" i="14"/>
  <c r="DN32" i="14"/>
  <c r="DN33" i="14"/>
  <c r="DN34" i="14"/>
  <c r="DN35" i="14"/>
  <c r="DN38" i="14"/>
  <c r="DN39" i="14"/>
  <c r="DN40" i="14"/>
  <c r="DN41" i="14"/>
  <c r="DN42" i="14"/>
  <c r="DN45" i="14"/>
  <c r="DN46" i="14"/>
  <c r="DN47" i="14"/>
  <c r="DN48" i="14"/>
  <c r="DN49" i="14"/>
  <c r="DN52" i="14"/>
  <c r="DN53" i="14"/>
  <c r="DN54" i="14"/>
  <c r="DN55" i="14"/>
  <c r="DN56" i="14"/>
  <c r="DN59" i="14"/>
  <c r="DN60" i="14"/>
  <c r="DN61" i="14"/>
  <c r="DN62" i="14"/>
  <c r="DN63" i="14"/>
  <c r="DN66" i="14"/>
  <c r="DN67" i="14"/>
  <c r="DN68" i="14"/>
  <c r="DN69" i="14"/>
  <c r="DN70" i="14"/>
  <c r="DN73" i="14"/>
  <c r="DN74" i="14"/>
  <c r="DN75" i="14"/>
  <c r="DN76" i="14"/>
  <c r="DN77" i="14"/>
  <c r="DN80" i="14"/>
  <c r="DN81" i="14"/>
  <c r="DN82" i="14"/>
  <c r="DN83" i="14"/>
  <c r="DN84" i="14"/>
  <c r="DN87" i="14"/>
  <c r="DN88" i="14"/>
  <c r="DN89" i="14"/>
  <c r="DN90" i="14"/>
  <c r="DN91" i="14"/>
  <c r="DN94" i="14"/>
  <c r="DN95" i="14"/>
  <c r="DN96" i="14"/>
  <c r="DN97" i="14"/>
  <c r="DN98" i="14"/>
  <c r="DN101" i="14"/>
  <c r="DN102" i="14"/>
  <c r="DN103" i="14"/>
  <c r="DN104" i="14"/>
  <c r="DN105" i="14"/>
  <c r="DN108" i="14"/>
  <c r="DN109" i="14"/>
  <c r="DN110" i="14"/>
  <c r="DN111" i="14"/>
  <c r="DN112" i="14"/>
  <c r="DN115" i="14"/>
  <c r="DN116" i="14"/>
  <c r="DN117" i="14"/>
  <c r="DN118" i="14"/>
  <c r="DN119" i="14"/>
  <c r="DN122" i="14"/>
  <c r="DN123" i="14"/>
  <c r="DN124" i="14"/>
  <c r="DN125" i="14"/>
  <c r="DN126" i="14"/>
  <c r="DN129" i="14"/>
  <c r="DN130" i="14"/>
  <c r="DN131" i="14"/>
  <c r="DN132" i="14"/>
  <c r="DN133" i="14"/>
  <c r="DN143" i="14"/>
  <c r="DN144" i="14"/>
  <c r="DN145" i="14"/>
  <c r="DN146" i="14"/>
  <c r="DN147" i="14"/>
  <c r="DN150" i="14"/>
  <c r="DN151" i="14"/>
  <c r="DN152" i="14"/>
  <c r="DN153" i="14"/>
  <c r="DN154" i="14"/>
  <c r="BH157" i="14"/>
  <c r="BH158" i="14"/>
  <c r="BH159" i="14"/>
  <c r="BH160" i="14"/>
  <c r="BH161" i="14"/>
  <c r="BH162" i="14"/>
  <c r="DN10" i="13"/>
  <c r="DN11" i="13"/>
  <c r="DN12" i="13"/>
  <c r="DN13" i="13"/>
  <c r="DN14" i="13"/>
  <c r="DN17" i="13"/>
  <c r="DN18" i="13"/>
  <c r="DN19" i="13"/>
  <c r="DN20" i="13"/>
  <c r="DN21" i="13"/>
  <c r="DN24" i="13"/>
  <c r="DN25" i="13"/>
  <c r="DN26" i="13"/>
  <c r="DN27" i="13"/>
  <c r="DN28" i="13"/>
  <c r="DN31" i="13"/>
  <c r="DN32" i="13"/>
  <c r="DN33" i="13"/>
  <c r="DN34" i="13"/>
  <c r="DN35" i="13"/>
  <c r="DN38" i="13"/>
  <c r="DN39" i="13"/>
  <c r="DN40" i="13"/>
  <c r="DN41" i="13"/>
  <c r="DN42" i="13"/>
  <c r="DN45" i="13"/>
  <c r="DN46" i="13"/>
  <c r="DN47" i="13"/>
  <c r="DN48" i="13"/>
  <c r="DN49" i="13"/>
  <c r="DN52" i="13"/>
  <c r="DN53" i="13"/>
  <c r="DN54" i="13"/>
  <c r="DN55" i="13"/>
  <c r="DN56" i="13"/>
  <c r="DN59" i="13"/>
  <c r="DN60" i="13"/>
  <c r="DN61" i="13"/>
  <c r="DN62" i="13"/>
  <c r="DN63" i="13"/>
  <c r="DN66" i="13"/>
  <c r="DN67" i="13"/>
  <c r="DN68" i="13"/>
  <c r="DN69" i="13"/>
  <c r="DN70" i="13"/>
  <c r="DN73" i="13"/>
  <c r="DN74" i="13"/>
  <c r="DN75" i="13"/>
  <c r="DN76" i="13"/>
  <c r="DN77" i="13"/>
  <c r="DN87" i="13"/>
  <c r="DN88" i="13"/>
  <c r="DN89" i="13"/>
  <c r="DN90" i="13"/>
  <c r="DN91" i="13"/>
  <c r="DN94" i="13"/>
  <c r="DN95" i="13"/>
  <c r="DN96" i="13"/>
  <c r="DN97" i="13"/>
  <c r="DN98" i="13"/>
  <c r="DN101" i="13"/>
  <c r="DN102" i="13"/>
  <c r="DN103" i="13"/>
  <c r="DN104" i="13"/>
  <c r="DN105" i="13"/>
  <c r="DN108" i="13"/>
  <c r="DN109" i="13"/>
  <c r="DN110" i="13"/>
  <c r="DN111" i="13"/>
  <c r="DN112" i="13"/>
  <c r="DN115" i="13"/>
  <c r="DN116" i="13"/>
  <c r="DN117" i="13"/>
  <c r="DN118" i="13"/>
  <c r="DN119" i="13"/>
  <c r="DN122" i="13"/>
  <c r="DN123" i="13"/>
  <c r="DN124" i="13"/>
  <c r="DN125" i="13"/>
  <c r="DN126" i="13"/>
  <c r="DN129" i="13"/>
  <c r="DN130" i="13"/>
  <c r="DN131" i="13"/>
  <c r="DN132" i="13"/>
  <c r="DN133" i="13"/>
  <c r="DN143" i="13"/>
  <c r="DN144" i="13"/>
  <c r="DN145" i="13"/>
  <c r="DN146" i="13"/>
  <c r="DN147" i="13"/>
  <c r="DN150" i="13"/>
  <c r="DN151" i="13"/>
  <c r="DN152" i="13"/>
  <c r="DN153" i="13"/>
  <c r="DN154" i="13"/>
  <c r="BH157" i="13"/>
  <c r="BH158" i="13"/>
  <c r="BH159" i="13"/>
  <c r="BH160" i="13"/>
  <c r="BH161" i="13"/>
  <c r="BH162" i="13"/>
  <c r="DN10" i="11"/>
  <c r="DN11" i="11"/>
  <c r="DN12" i="11"/>
  <c r="DN13" i="11"/>
  <c r="DN14" i="11"/>
  <c r="DN17" i="11"/>
  <c r="DN18" i="11"/>
  <c r="DN19" i="11"/>
  <c r="DN20" i="11"/>
  <c r="DN21" i="11"/>
  <c r="DN24" i="11"/>
  <c r="DN25" i="11"/>
  <c r="DN26" i="11"/>
  <c r="DN27" i="11"/>
  <c r="DN28" i="11"/>
  <c r="DN31" i="11"/>
  <c r="DN32" i="11"/>
  <c r="DN33" i="11"/>
  <c r="DN34" i="11"/>
  <c r="DN35" i="11"/>
  <c r="DN38" i="11"/>
  <c r="DN39" i="11"/>
  <c r="DN40" i="11"/>
  <c r="DN41" i="11"/>
  <c r="DN42" i="11"/>
  <c r="DN45" i="11"/>
  <c r="DN46" i="11"/>
  <c r="DN47" i="11"/>
  <c r="DN48" i="11"/>
  <c r="DN49" i="11"/>
  <c r="DN52" i="11"/>
  <c r="DN53" i="11"/>
  <c r="DN54" i="11"/>
  <c r="DN55" i="11"/>
  <c r="DN56" i="11"/>
  <c r="DN59" i="11"/>
  <c r="DN60" i="11"/>
  <c r="DN61" i="11"/>
  <c r="DN62" i="11"/>
  <c r="DN63" i="11"/>
  <c r="DN66" i="11"/>
  <c r="DN67" i="11"/>
  <c r="DN68" i="11"/>
  <c r="DN69" i="11"/>
  <c r="DN70" i="11"/>
  <c r="DN73" i="11"/>
  <c r="DN74" i="11"/>
  <c r="DN75" i="11"/>
  <c r="DN76" i="11"/>
  <c r="DN77" i="11"/>
  <c r="DN87" i="11"/>
  <c r="DN88" i="11"/>
  <c r="DN89" i="11"/>
  <c r="DN90" i="11"/>
  <c r="DN91" i="11"/>
  <c r="DN94" i="11"/>
  <c r="DN95" i="11"/>
  <c r="DN96" i="11"/>
  <c r="DN97" i="11"/>
  <c r="DN98" i="11"/>
  <c r="DN101" i="11"/>
  <c r="DN102" i="11"/>
  <c r="DN103" i="11"/>
  <c r="DN104" i="11"/>
  <c r="DN105" i="11"/>
  <c r="DN108" i="11"/>
  <c r="DN109" i="11"/>
  <c r="DN110" i="11"/>
  <c r="DN111" i="11"/>
  <c r="DN112" i="11"/>
  <c r="DN115" i="11"/>
  <c r="DN116" i="11"/>
  <c r="DN117" i="11"/>
  <c r="DN118" i="11"/>
  <c r="DN119" i="11"/>
  <c r="DN122" i="11"/>
  <c r="DN123" i="11"/>
  <c r="DN124" i="11"/>
  <c r="DN125" i="11"/>
  <c r="DN126" i="11"/>
  <c r="DN129" i="11"/>
  <c r="DN130" i="11"/>
  <c r="DN131" i="11"/>
  <c r="DN132" i="11"/>
  <c r="DN133" i="11"/>
  <c r="DN143" i="11"/>
  <c r="DN144" i="11"/>
  <c r="DN145" i="11"/>
  <c r="DN146" i="11"/>
  <c r="DN147" i="11"/>
  <c r="DN150" i="11"/>
  <c r="DN151" i="11"/>
  <c r="DN152" i="11"/>
  <c r="DN153" i="11"/>
  <c r="DN154" i="11"/>
  <c r="BH161" i="11"/>
  <c r="BH157" i="11"/>
  <c r="BH158" i="11"/>
  <c r="BH159" i="11"/>
  <c r="BH160" i="11"/>
  <c r="BH162" i="11"/>
  <c r="BG162" i="11"/>
  <c r="BE157" i="11"/>
  <c r="DW157" i="11" s="1"/>
  <c r="BF157" i="11"/>
  <c r="BG157" i="11"/>
  <c r="BE158" i="11"/>
  <c r="DW158" i="11" s="1"/>
  <c r="BF158" i="11"/>
  <c r="BG158" i="11"/>
  <c r="BE159" i="11"/>
  <c r="DW159" i="11" s="1"/>
  <c r="BF159" i="11"/>
  <c r="BG159" i="11"/>
  <c r="BE160" i="11"/>
  <c r="DW160" i="11" s="1"/>
  <c r="BF160" i="11"/>
  <c r="BG160" i="11"/>
  <c r="BE161" i="11"/>
  <c r="DW161" i="11" s="1"/>
  <c r="BF161" i="11"/>
  <c r="BG161" i="11"/>
  <c r="BE162" i="11"/>
  <c r="DW162" i="11" s="1"/>
  <c r="BF162" i="11"/>
  <c r="BG162" i="13"/>
  <c r="BG162" i="14"/>
  <c r="DM10" i="14"/>
  <c r="DM11" i="14"/>
  <c r="DM12" i="14"/>
  <c r="DM13" i="14"/>
  <c r="DM14" i="14"/>
  <c r="DM17" i="14"/>
  <c r="DM18" i="14"/>
  <c r="DM19" i="14"/>
  <c r="DM20" i="14"/>
  <c r="DM21" i="14"/>
  <c r="DM24" i="14"/>
  <c r="DM25" i="14"/>
  <c r="DM26" i="14"/>
  <c r="DM27" i="14"/>
  <c r="DM28" i="14"/>
  <c r="DM31" i="14"/>
  <c r="DM32" i="14"/>
  <c r="DM33" i="14"/>
  <c r="DM34" i="14"/>
  <c r="DM35" i="14"/>
  <c r="DM38" i="14"/>
  <c r="DM39" i="14"/>
  <c r="DM40" i="14"/>
  <c r="DM41" i="14"/>
  <c r="DM42" i="14"/>
  <c r="DM45" i="14"/>
  <c r="DM46" i="14"/>
  <c r="DM47" i="14"/>
  <c r="DM48" i="14"/>
  <c r="DM49" i="14"/>
  <c r="DM52" i="14"/>
  <c r="DM53" i="14"/>
  <c r="DM54" i="14"/>
  <c r="DM55" i="14"/>
  <c r="DM56" i="14"/>
  <c r="DM59" i="14"/>
  <c r="DM60" i="14"/>
  <c r="DM61" i="14"/>
  <c r="DM62" i="14"/>
  <c r="DM63" i="14"/>
  <c r="DM66" i="14"/>
  <c r="DM67" i="14"/>
  <c r="DM68" i="14"/>
  <c r="DM69" i="14"/>
  <c r="DM70" i="14"/>
  <c r="DM73" i="14"/>
  <c r="DM74" i="14"/>
  <c r="DM75" i="14"/>
  <c r="DM76" i="14"/>
  <c r="DM77" i="14"/>
  <c r="DM80" i="14"/>
  <c r="DM81" i="14"/>
  <c r="DM82" i="14"/>
  <c r="DM83" i="14"/>
  <c r="DM84" i="14"/>
  <c r="DM87" i="14"/>
  <c r="DM88" i="14"/>
  <c r="DM89" i="14"/>
  <c r="DM90" i="14"/>
  <c r="DM91" i="14"/>
  <c r="DM94" i="14"/>
  <c r="DM95" i="14"/>
  <c r="DM96" i="14"/>
  <c r="DM97" i="14"/>
  <c r="DM98" i="14"/>
  <c r="DM101" i="14"/>
  <c r="DM102" i="14"/>
  <c r="DM103" i="14"/>
  <c r="DM104" i="14"/>
  <c r="DM105" i="14"/>
  <c r="DM108" i="14"/>
  <c r="DM109" i="14"/>
  <c r="DM110" i="14"/>
  <c r="DM111" i="14"/>
  <c r="DM112" i="14"/>
  <c r="DM115" i="14"/>
  <c r="DM116" i="14"/>
  <c r="DM117" i="14"/>
  <c r="DM118" i="14"/>
  <c r="DM119" i="14"/>
  <c r="DM122" i="14"/>
  <c r="DM123" i="14"/>
  <c r="DM124" i="14"/>
  <c r="DM125" i="14"/>
  <c r="DM126" i="14"/>
  <c r="DM129" i="14"/>
  <c r="DM130" i="14"/>
  <c r="DM131" i="14"/>
  <c r="DM132" i="14"/>
  <c r="DM133" i="14"/>
  <c r="DM143" i="14"/>
  <c r="DM144" i="14"/>
  <c r="DM145" i="14"/>
  <c r="DM146" i="14"/>
  <c r="DM147" i="14"/>
  <c r="DM150" i="14"/>
  <c r="DM151" i="14"/>
  <c r="DM152" i="14"/>
  <c r="DM153" i="14"/>
  <c r="DM154" i="14"/>
  <c r="BG162" i="15"/>
  <c r="BG161" i="15"/>
  <c r="BG80" i="13"/>
  <c r="BG81" i="13"/>
  <c r="BG82" i="13"/>
  <c r="BG83" i="13"/>
  <c r="BG84" i="13"/>
  <c r="BG92" i="13"/>
  <c r="BE80" i="11"/>
  <c r="DW80" i="11" s="1"/>
  <c r="BF80" i="11"/>
  <c r="BG80" i="11"/>
  <c r="BE81" i="11"/>
  <c r="DW81" i="11" s="1"/>
  <c r="BF81" i="11"/>
  <c r="BG81" i="11"/>
  <c r="BE82" i="11"/>
  <c r="DW82" i="11" s="1"/>
  <c r="BF82" i="11"/>
  <c r="BG82" i="11"/>
  <c r="BE83" i="11"/>
  <c r="DW83" i="11" s="1"/>
  <c r="BF83" i="11"/>
  <c r="BG83" i="11"/>
  <c r="BE84" i="11"/>
  <c r="DW84" i="11" s="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M10" i="15"/>
  <c r="DM11" i="15"/>
  <c r="DM12" i="15"/>
  <c r="DM13" i="15"/>
  <c r="DM14" i="15"/>
  <c r="DM17" i="15"/>
  <c r="DM18" i="15"/>
  <c r="DM19" i="15"/>
  <c r="DM20" i="15"/>
  <c r="DM21" i="15"/>
  <c r="DM24" i="15"/>
  <c r="DM25" i="15"/>
  <c r="DM26" i="15"/>
  <c r="DM27" i="15"/>
  <c r="DM28" i="15"/>
  <c r="DM31" i="15"/>
  <c r="DM32" i="15"/>
  <c r="DM33" i="15"/>
  <c r="DM34" i="15"/>
  <c r="DM35" i="15"/>
  <c r="DM38" i="15"/>
  <c r="DM39" i="15"/>
  <c r="DM40" i="15"/>
  <c r="DM41" i="15"/>
  <c r="DM42" i="15"/>
  <c r="DM45" i="15"/>
  <c r="DM46" i="15"/>
  <c r="DM47" i="15"/>
  <c r="DM48" i="15"/>
  <c r="DM49" i="15"/>
  <c r="DM52" i="15"/>
  <c r="DM53" i="15"/>
  <c r="DM54" i="15"/>
  <c r="DM55" i="15"/>
  <c r="DM56" i="15"/>
  <c r="DM59" i="15"/>
  <c r="DM60" i="15"/>
  <c r="DM61" i="15"/>
  <c r="DM62" i="15"/>
  <c r="DM63" i="15"/>
  <c r="DM66" i="15"/>
  <c r="DM67" i="15"/>
  <c r="DM68" i="15"/>
  <c r="DM69" i="15"/>
  <c r="DM70" i="15"/>
  <c r="DM73" i="15"/>
  <c r="DM74" i="15"/>
  <c r="DM75" i="15"/>
  <c r="DM76" i="15"/>
  <c r="DM77" i="15"/>
  <c r="DM80" i="15"/>
  <c r="DM81" i="15"/>
  <c r="DM82" i="15"/>
  <c r="DM83" i="15"/>
  <c r="DM84" i="15"/>
  <c r="DM87" i="15"/>
  <c r="DM88" i="15"/>
  <c r="DM89" i="15"/>
  <c r="DM90" i="15"/>
  <c r="DM91" i="15"/>
  <c r="DM94" i="15"/>
  <c r="DM95" i="15"/>
  <c r="DM96" i="15"/>
  <c r="DM97" i="15"/>
  <c r="DM98" i="15"/>
  <c r="DM101" i="15"/>
  <c r="DM102" i="15"/>
  <c r="DM103" i="15"/>
  <c r="DM104" i="15"/>
  <c r="DM105" i="15"/>
  <c r="DM108" i="15"/>
  <c r="DM109" i="15"/>
  <c r="DM110" i="15"/>
  <c r="DM111" i="15"/>
  <c r="DM112" i="15"/>
  <c r="DM115" i="15"/>
  <c r="DM116" i="15"/>
  <c r="DM117" i="15"/>
  <c r="DM118" i="15"/>
  <c r="DM119" i="15"/>
  <c r="DM122" i="15"/>
  <c r="DM123" i="15"/>
  <c r="DM124" i="15"/>
  <c r="DM125" i="15"/>
  <c r="DM126" i="15"/>
  <c r="DM129" i="15"/>
  <c r="DM130" i="15"/>
  <c r="DM131" i="15"/>
  <c r="DM132" i="15"/>
  <c r="DM133" i="15"/>
  <c r="DM143" i="15"/>
  <c r="DM144" i="15"/>
  <c r="DM145" i="15"/>
  <c r="DM146" i="15"/>
  <c r="DM147" i="15"/>
  <c r="DM150" i="15"/>
  <c r="DM151" i="15"/>
  <c r="DM152" i="15"/>
  <c r="DM153" i="15"/>
  <c r="DM154" i="15"/>
  <c r="BG157" i="15"/>
  <c r="BG158" i="15"/>
  <c r="BG159" i="15"/>
  <c r="BG160" i="15"/>
  <c r="BG161" i="14"/>
  <c r="BG157" i="14"/>
  <c r="BG158" i="14"/>
  <c r="BG159" i="14"/>
  <c r="BG160" i="14"/>
  <c r="DM10" i="13"/>
  <c r="DM11" i="13"/>
  <c r="DM12" i="13"/>
  <c r="DM13" i="13"/>
  <c r="DM14" i="13"/>
  <c r="DM17" i="13"/>
  <c r="DM18" i="13"/>
  <c r="DM19" i="13"/>
  <c r="DM20" i="13"/>
  <c r="DM21" i="13"/>
  <c r="DM24" i="13"/>
  <c r="DM25" i="13"/>
  <c r="DM26" i="13"/>
  <c r="DM27" i="13"/>
  <c r="DM28" i="13"/>
  <c r="DM31" i="13"/>
  <c r="DM32" i="13"/>
  <c r="DM33" i="13"/>
  <c r="DM34" i="13"/>
  <c r="DM35" i="13"/>
  <c r="DM38" i="13"/>
  <c r="DM39" i="13"/>
  <c r="DM40" i="13"/>
  <c r="DM41" i="13"/>
  <c r="DM42" i="13"/>
  <c r="DM45" i="13"/>
  <c r="DM46" i="13"/>
  <c r="DM47" i="13"/>
  <c r="DM48" i="13"/>
  <c r="DM49" i="13"/>
  <c r="DM52" i="13"/>
  <c r="DM53" i="13"/>
  <c r="DM54" i="13"/>
  <c r="DM55" i="13"/>
  <c r="DM56" i="13"/>
  <c r="DM59" i="13"/>
  <c r="DM60" i="13"/>
  <c r="DM61" i="13"/>
  <c r="DM62" i="13"/>
  <c r="DM63" i="13"/>
  <c r="DM66" i="13"/>
  <c r="DM67" i="13"/>
  <c r="DM68" i="13"/>
  <c r="DM69" i="13"/>
  <c r="DM70" i="13"/>
  <c r="DM73" i="13"/>
  <c r="DM74" i="13"/>
  <c r="DM75" i="13"/>
  <c r="DM76" i="13"/>
  <c r="DM77" i="13"/>
  <c r="DM87" i="13"/>
  <c r="DM88" i="13"/>
  <c r="DM89" i="13"/>
  <c r="DM90" i="13"/>
  <c r="DM91" i="13"/>
  <c r="DM94" i="13"/>
  <c r="DM95" i="13"/>
  <c r="DM96" i="13"/>
  <c r="DM97" i="13"/>
  <c r="DM98" i="13"/>
  <c r="DM101" i="13"/>
  <c r="DM102" i="13"/>
  <c r="DM103" i="13"/>
  <c r="DM104" i="13"/>
  <c r="DM105" i="13"/>
  <c r="DM108" i="13"/>
  <c r="DM109" i="13"/>
  <c r="DM110" i="13"/>
  <c r="DM111" i="13"/>
  <c r="DM112" i="13"/>
  <c r="DM115" i="13"/>
  <c r="DM116" i="13"/>
  <c r="DM117" i="13"/>
  <c r="DM118" i="13"/>
  <c r="DM119" i="13"/>
  <c r="DM122" i="13"/>
  <c r="DM123" i="13"/>
  <c r="DM124" i="13"/>
  <c r="DM125" i="13"/>
  <c r="DM126" i="13"/>
  <c r="DM129" i="13"/>
  <c r="DM130" i="13"/>
  <c r="DM131" i="13"/>
  <c r="DM132" i="13"/>
  <c r="DM133" i="13"/>
  <c r="DM143" i="13"/>
  <c r="DM144" i="13"/>
  <c r="DM145" i="13"/>
  <c r="DM146" i="13"/>
  <c r="DM147" i="13"/>
  <c r="DM150" i="13"/>
  <c r="DM151" i="13"/>
  <c r="DM152" i="13"/>
  <c r="DM153" i="13"/>
  <c r="DM154" i="13"/>
  <c r="BG157" i="13"/>
  <c r="BG158" i="13"/>
  <c r="BG159" i="13"/>
  <c r="BG160" i="13"/>
  <c r="BG161" i="13"/>
  <c r="DM10" i="11"/>
  <c r="DM11" i="11"/>
  <c r="DM12" i="11"/>
  <c r="DM13" i="11"/>
  <c r="DM14" i="11"/>
  <c r="DM17" i="11"/>
  <c r="DM18" i="11"/>
  <c r="DM19" i="11"/>
  <c r="DM20" i="11"/>
  <c r="DM21" i="11"/>
  <c r="DM24" i="11"/>
  <c r="DM25" i="11"/>
  <c r="DM26" i="11"/>
  <c r="DM27" i="11"/>
  <c r="DM28" i="11"/>
  <c r="DM31" i="11"/>
  <c r="DM32" i="11"/>
  <c r="DM33" i="11"/>
  <c r="DM34" i="11"/>
  <c r="DM35" i="11"/>
  <c r="DM38" i="11"/>
  <c r="DM39" i="11"/>
  <c r="DM40" i="11"/>
  <c r="DM41" i="11"/>
  <c r="DM42" i="11"/>
  <c r="DM45" i="11"/>
  <c r="DM46" i="11"/>
  <c r="DM47" i="11"/>
  <c r="DM48" i="11"/>
  <c r="DM49" i="11"/>
  <c r="DM52" i="11"/>
  <c r="DM53" i="11"/>
  <c r="DM54" i="11"/>
  <c r="DM55" i="11"/>
  <c r="DM56" i="11"/>
  <c r="DM59" i="11"/>
  <c r="DM60" i="11"/>
  <c r="DM61" i="11"/>
  <c r="DM62" i="11"/>
  <c r="DM63" i="11"/>
  <c r="DM66" i="11"/>
  <c r="DM67" i="11"/>
  <c r="DM68" i="11"/>
  <c r="DM69" i="11"/>
  <c r="DM70" i="11"/>
  <c r="DM73" i="11"/>
  <c r="DM74" i="11"/>
  <c r="DM75" i="11"/>
  <c r="DM76" i="11"/>
  <c r="DM77" i="11"/>
  <c r="DM87" i="11"/>
  <c r="DM88" i="11"/>
  <c r="DM89" i="11"/>
  <c r="DM90" i="11"/>
  <c r="DM91" i="11"/>
  <c r="DM94" i="11"/>
  <c r="DM95" i="11"/>
  <c r="DM96" i="11"/>
  <c r="DM97" i="11"/>
  <c r="DM98" i="11"/>
  <c r="DM101" i="11"/>
  <c r="DM102" i="11"/>
  <c r="DM103" i="11"/>
  <c r="DM104" i="11"/>
  <c r="DM105" i="11"/>
  <c r="DM108" i="11"/>
  <c r="DM109" i="11"/>
  <c r="DM110" i="11"/>
  <c r="DM111" i="11"/>
  <c r="DM112" i="11"/>
  <c r="DM115" i="11"/>
  <c r="DM116" i="11"/>
  <c r="DM117" i="11"/>
  <c r="DM118" i="11"/>
  <c r="DM119" i="11"/>
  <c r="DM122" i="11"/>
  <c r="DM123" i="11"/>
  <c r="DM124" i="11"/>
  <c r="DM125" i="11"/>
  <c r="DM126" i="11"/>
  <c r="DM129" i="11"/>
  <c r="DM130" i="11"/>
  <c r="DM131" i="11"/>
  <c r="DM132" i="11"/>
  <c r="DM133" i="11"/>
  <c r="DM143" i="11"/>
  <c r="DM144" i="11"/>
  <c r="DM145" i="11"/>
  <c r="DM146" i="11"/>
  <c r="DM147" i="11"/>
  <c r="DM150" i="11"/>
  <c r="DM151" i="11"/>
  <c r="DM152" i="11"/>
  <c r="DM153" i="11"/>
  <c r="DM154" i="11"/>
  <c r="DL10" i="14"/>
  <c r="DL11" i="14"/>
  <c r="DL12" i="14"/>
  <c r="DL13" i="14"/>
  <c r="DL14" i="14"/>
  <c r="DL17" i="14"/>
  <c r="DL18" i="14"/>
  <c r="DL19" i="14"/>
  <c r="DL20" i="14"/>
  <c r="DL21" i="14"/>
  <c r="DL24" i="14"/>
  <c r="DL25" i="14"/>
  <c r="DL26" i="14"/>
  <c r="DL27" i="14"/>
  <c r="DL28" i="14"/>
  <c r="DL31" i="14"/>
  <c r="DL32" i="14"/>
  <c r="DL33" i="14"/>
  <c r="DL34" i="14"/>
  <c r="DL35" i="14"/>
  <c r="DL38" i="14"/>
  <c r="DL39" i="14"/>
  <c r="DL40" i="14"/>
  <c r="DL41" i="14"/>
  <c r="DL42" i="14"/>
  <c r="DL45" i="14"/>
  <c r="DL46" i="14"/>
  <c r="DL47" i="14"/>
  <c r="DL48" i="14"/>
  <c r="DL49" i="14"/>
  <c r="DL52" i="14"/>
  <c r="DL53" i="14"/>
  <c r="DL54" i="14"/>
  <c r="DL55" i="14"/>
  <c r="DL56" i="14"/>
  <c r="DL59" i="14"/>
  <c r="DL60" i="14"/>
  <c r="DL61" i="14"/>
  <c r="DL62" i="14"/>
  <c r="DL63" i="14"/>
  <c r="DL66" i="14"/>
  <c r="DL67" i="14"/>
  <c r="DL68" i="14"/>
  <c r="DL69" i="14"/>
  <c r="DL70" i="14"/>
  <c r="DL73" i="14"/>
  <c r="DL74" i="14"/>
  <c r="DL75" i="14"/>
  <c r="DL76" i="14"/>
  <c r="DL77" i="14"/>
  <c r="DL80" i="14"/>
  <c r="DL81" i="14"/>
  <c r="DL82" i="14"/>
  <c r="DL83" i="14"/>
  <c r="DL84" i="14"/>
  <c r="DL87" i="14"/>
  <c r="DL88" i="14"/>
  <c r="DL89" i="14"/>
  <c r="DL90" i="14"/>
  <c r="DL91" i="14"/>
  <c r="DL94" i="14"/>
  <c r="DL95" i="14"/>
  <c r="DL96" i="14"/>
  <c r="DL97" i="14"/>
  <c r="DL98" i="14"/>
  <c r="DL101" i="14"/>
  <c r="DL102" i="14"/>
  <c r="DL103" i="14"/>
  <c r="DL104" i="14"/>
  <c r="DL105" i="14"/>
  <c r="DL108" i="14"/>
  <c r="DL109" i="14"/>
  <c r="DL110" i="14"/>
  <c r="DL111" i="14"/>
  <c r="DL112" i="14"/>
  <c r="DL115" i="14"/>
  <c r="DL116" i="14"/>
  <c r="DL117" i="14"/>
  <c r="DL118" i="14"/>
  <c r="DL119" i="14"/>
  <c r="DL122" i="14"/>
  <c r="DL123" i="14"/>
  <c r="DL124" i="14"/>
  <c r="DL125" i="14"/>
  <c r="DL126" i="14"/>
  <c r="DL129" i="14"/>
  <c r="DL130" i="14"/>
  <c r="DL131" i="14"/>
  <c r="DL132" i="14"/>
  <c r="DL133" i="14"/>
  <c r="DL143" i="14"/>
  <c r="DL144" i="14"/>
  <c r="DL145" i="14"/>
  <c r="DL146" i="14"/>
  <c r="DL147" i="14"/>
  <c r="DL150" i="14"/>
  <c r="DL151" i="14"/>
  <c r="DL152" i="14"/>
  <c r="DL153" i="14"/>
  <c r="DL154" i="14"/>
  <c r="DL10" i="15"/>
  <c r="DL11" i="15"/>
  <c r="DL12" i="15"/>
  <c r="DL13" i="15"/>
  <c r="DL14" i="15"/>
  <c r="DL17" i="15"/>
  <c r="DL18" i="15"/>
  <c r="DL19" i="15"/>
  <c r="DL20" i="15"/>
  <c r="DL21" i="15"/>
  <c r="DL24" i="15"/>
  <c r="DL25" i="15"/>
  <c r="DL26" i="15"/>
  <c r="DL27" i="15"/>
  <c r="DL28" i="15"/>
  <c r="DL31" i="15"/>
  <c r="DL32" i="15"/>
  <c r="DL33" i="15"/>
  <c r="DL34" i="15"/>
  <c r="DL35" i="15"/>
  <c r="DL38" i="15"/>
  <c r="DL39" i="15"/>
  <c r="DL40" i="15"/>
  <c r="DL41" i="15"/>
  <c r="DL42" i="15"/>
  <c r="DL45" i="15"/>
  <c r="DL46" i="15"/>
  <c r="DL47" i="15"/>
  <c r="DL48" i="15"/>
  <c r="DL49" i="15"/>
  <c r="DL52" i="15"/>
  <c r="DL53" i="15"/>
  <c r="DL54" i="15"/>
  <c r="DL55" i="15"/>
  <c r="DL56" i="15"/>
  <c r="DL59" i="15"/>
  <c r="DL60" i="15"/>
  <c r="DL61" i="15"/>
  <c r="DL62" i="15"/>
  <c r="DL63" i="15"/>
  <c r="DL66" i="15"/>
  <c r="DL67" i="15"/>
  <c r="DL68" i="15"/>
  <c r="DL69" i="15"/>
  <c r="DL70" i="15"/>
  <c r="DL73" i="15"/>
  <c r="DL74" i="15"/>
  <c r="DL75" i="15"/>
  <c r="DL76" i="15"/>
  <c r="DL77" i="15"/>
  <c r="DL80" i="15"/>
  <c r="DL81" i="15"/>
  <c r="DL82" i="15"/>
  <c r="DL83" i="15"/>
  <c r="DL84" i="15"/>
  <c r="DL87" i="15"/>
  <c r="DL88" i="15"/>
  <c r="DL89" i="15"/>
  <c r="DL90" i="15"/>
  <c r="DL91" i="15"/>
  <c r="DL94" i="15"/>
  <c r="DL95" i="15"/>
  <c r="DL96" i="15"/>
  <c r="DL97" i="15"/>
  <c r="DL98" i="15"/>
  <c r="DL101" i="15"/>
  <c r="DL102" i="15"/>
  <c r="DL103" i="15"/>
  <c r="DL104" i="15"/>
  <c r="DL105" i="15"/>
  <c r="DL108" i="15"/>
  <c r="DL109" i="15"/>
  <c r="DL110" i="15"/>
  <c r="DL111" i="15"/>
  <c r="DL112" i="15"/>
  <c r="DL115" i="15"/>
  <c r="DL116" i="15"/>
  <c r="DL117" i="15"/>
  <c r="DL118" i="15"/>
  <c r="DL119" i="15"/>
  <c r="DL122" i="15"/>
  <c r="DL123" i="15"/>
  <c r="DL124" i="15"/>
  <c r="DL125" i="15"/>
  <c r="DL126" i="15"/>
  <c r="DL129" i="15"/>
  <c r="DL130" i="15"/>
  <c r="DL131" i="15"/>
  <c r="DL132" i="15"/>
  <c r="DL133" i="15"/>
  <c r="DL143" i="15"/>
  <c r="DL144" i="15"/>
  <c r="DL145" i="15"/>
  <c r="DL146" i="15"/>
  <c r="DL147" i="15"/>
  <c r="DL150" i="15"/>
  <c r="DL151" i="15"/>
  <c r="DL152" i="15"/>
  <c r="DL153" i="15"/>
  <c r="DL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BF157" i="13"/>
  <c r="BF158" i="13"/>
  <c r="BF159" i="13"/>
  <c r="BF160" i="13"/>
  <c r="BF161" i="13"/>
  <c r="BF162" i="13"/>
  <c r="DL10" i="13"/>
  <c r="DL11" i="13"/>
  <c r="DL12" i="13"/>
  <c r="DL13" i="13"/>
  <c r="DL14" i="13"/>
  <c r="DL17" i="13"/>
  <c r="DL18" i="13"/>
  <c r="DL19" i="13"/>
  <c r="DL20" i="13"/>
  <c r="DL21" i="13"/>
  <c r="DL24" i="13"/>
  <c r="DL25" i="13"/>
  <c r="DL26" i="13"/>
  <c r="DL27" i="13"/>
  <c r="DL28" i="13"/>
  <c r="DL31" i="13"/>
  <c r="DL32" i="13"/>
  <c r="DL33" i="13"/>
  <c r="DL34" i="13"/>
  <c r="DL35" i="13"/>
  <c r="DL38" i="13"/>
  <c r="DL39" i="13"/>
  <c r="DL40" i="13"/>
  <c r="DL41" i="13"/>
  <c r="DL42" i="13"/>
  <c r="DL45" i="13"/>
  <c r="DL46" i="13"/>
  <c r="DL47" i="13"/>
  <c r="DL48" i="13"/>
  <c r="DL49" i="13"/>
  <c r="DL52" i="13"/>
  <c r="DL53" i="13"/>
  <c r="DL54" i="13"/>
  <c r="DL55" i="13"/>
  <c r="DL56" i="13"/>
  <c r="DL59" i="13"/>
  <c r="DL60" i="13"/>
  <c r="DL61" i="13"/>
  <c r="DL62" i="13"/>
  <c r="DL63" i="13"/>
  <c r="DL66" i="13"/>
  <c r="DL67" i="13"/>
  <c r="DL68" i="13"/>
  <c r="DL69" i="13"/>
  <c r="DL70" i="13"/>
  <c r="DL73" i="13"/>
  <c r="DL74" i="13"/>
  <c r="DL75" i="13"/>
  <c r="DL76" i="13"/>
  <c r="DL77" i="13"/>
  <c r="DL87" i="13"/>
  <c r="DL88" i="13"/>
  <c r="DL89" i="13"/>
  <c r="DL90" i="13"/>
  <c r="DL91" i="13"/>
  <c r="DL94" i="13"/>
  <c r="DL95" i="13"/>
  <c r="DL96" i="13"/>
  <c r="DL97" i="13"/>
  <c r="DL98" i="13"/>
  <c r="DL101" i="13"/>
  <c r="DL102" i="13"/>
  <c r="DL103" i="13"/>
  <c r="DL104" i="13"/>
  <c r="DL105" i="13"/>
  <c r="DL108" i="13"/>
  <c r="DL109" i="13"/>
  <c r="DL110" i="13"/>
  <c r="DL111" i="13"/>
  <c r="DL112" i="13"/>
  <c r="DL115" i="13"/>
  <c r="DL116" i="13"/>
  <c r="DL117" i="13"/>
  <c r="DL118" i="13"/>
  <c r="DL119" i="13"/>
  <c r="DL122" i="13"/>
  <c r="DL123" i="13"/>
  <c r="DL124" i="13"/>
  <c r="DL125" i="13"/>
  <c r="DL126" i="13"/>
  <c r="DL129" i="13"/>
  <c r="DL130" i="13"/>
  <c r="DL131" i="13"/>
  <c r="DL132" i="13"/>
  <c r="DL133" i="13"/>
  <c r="DL143" i="13"/>
  <c r="DL144" i="13"/>
  <c r="DL145" i="13"/>
  <c r="DL146" i="13"/>
  <c r="DL147" i="13"/>
  <c r="DL150" i="13"/>
  <c r="DL151" i="13"/>
  <c r="DL152" i="13"/>
  <c r="DL153" i="13"/>
  <c r="DL154" i="13"/>
  <c r="DL10" i="11"/>
  <c r="DL11" i="11"/>
  <c r="DL12" i="11"/>
  <c r="DL13" i="11"/>
  <c r="DL14" i="11"/>
  <c r="DL17" i="11"/>
  <c r="DL18" i="11"/>
  <c r="DL19" i="11"/>
  <c r="DL20" i="11"/>
  <c r="DL21" i="11"/>
  <c r="DL24" i="11"/>
  <c r="DL25" i="11"/>
  <c r="DL26" i="11"/>
  <c r="DL27" i="11"/>
  <c r="DL28" i="11"/>
  <c r="DL31" i="11"/>
  <c r="DL32" i="11"/>
  <c r="DL33" i="11"/>
  <c r="DL34" i="11"/>
  <c r="DL35" i="11"/>
  <c r="DL38" i="11"/>
  <c r="DL39" i="11"/>
  <c r="DL40" i="11"/>
  <c r="DL41" i="11"/>
  <c r="DL42" i="11"/>
  <c r="DL45" i="11"/>
  <c r="DL46" i="11"/>
  <c r="DL47" i="11"/>
  <c r="DL48" i="11"/>
  <c r="DL49" i="11"/>
  <c r="DL52" i="11"/>
  <c r="DL53" i="11"/>
  <c r="DL54" i="11"/>
  <c r="DL55" i="11"/>
  <c r="DL56" i="11"/>
  <c r="DL59" i="11"/>
  <c r="DL60" i="11"/>
  <c r="DL61" i="11"/>
  <c r="DL62" i="11"/>
  <c r="DL63" i="11"/>
  <c r="DL66" i="11"/>
  <c r="DL67" i="11"/>
  <c r="DL68" i="11"/>
  <c r="DL69" i="11"/>
  <c r="DL70" i="11"/>
  <c r="DL73" i="11"/>
  <c r="DL74" i="11"/>
  <c r="DL75" i="11"/>
  <c r="DL76" i="11"/>
  <c r="DL77" i="11"/>
  <c r="DL87" i="11"/>
  <c r="DL88" i="11"/>
  <c r="DL89" i="11"/>
  <c r="DL90" i="11"/>
  <c r="DL91" i="11"/>
  <c r="DL94" i="11"/>
  <c r="DL95" i="11"/>
  <c r="DL96" i="11"/>
  <c r="DL97" i="11"/>
  <c r="DL98" i="11"/>
  <c r="DL101" i="11"/>
  <c r="DL102" i="11"/>
  <c r="DL103" i="11"/>
  <c r="DL104" i="11"/>
  <c r="DL105" i="11"/>
  <c r="DL108" i="11"/>
  <c r="DL109" i="11"/>
  <c r="DL110" i="11"/>
  <c r="DL111" i="11"/>
  <c r="DL112" i="11"/>
  <c r="DL115" i="11"/>
  <c r="DL116" i="11"/>
  <c r="DL117" i="11"/>
  <c r="DL118" i="11"/>
  <c r="DL119" i="11"/>
  <c r="DL122" i="11"/>
  <c r="DL123" i="11"/>
  <c r="DL124" i="11"/>
  <c r="DL125" i="11"/>
  <c r="DL126" i="11"/>
  <c r="DL129" i="11"/>
  <c r="DL130" i="11"/>
  <c r="DL131" i="11"/>
  <c r="DL132" i="11"/>
  <c r="DL133" i="11"/>
  <c r="DL143" i="11"/>
  <c r="DL144" i="11"/>
  <c r="DL145" i="11"/>
  <c r="DL146" i="11"/>
  <c r="DL147" i="11"/>
  <c r="DL150" i="11"/>
  <c r="DL151" i="11"/>
  <c r="DL152" i="11"/>
  <c r="DL153" i="11"/>
  <c r="DL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DK10" i="13"/>
  <c r="DK11" i="13"/>
  <c r="DK12" i="13"/>
  <c r="DK13" i="13"/>
  <c r="DK14" i="13"/>
  <c r="DK17" i="13"/>
  <c r="DK18" i="13"/>
  <c r="DK19" i="13"/>
  <c r="DK20" i="13"/>
  <c r="DK21" i="13"/>
  <c r="DK24" i="13"/>
  <c r="DK25" i="13"/>
  <c r="DK26" i="13"/>
  <c r="DK27" i="13"/>
  <c r="DK28" i="13"/>
  <c r="DK31" i="13"/>
  <c r="DK32" i="13"/>
  <c r="DK33" i="13"/>
  <c r="DK34" i="13"/>
  <c r="DK35" i="13"/>
  <c r="DK38" i="13"/>
  <c r="DK39" i="13"/>
  <c r="DK40" i="13"/>
  <c r="DK41" i="13"/>
  <c r="DK42" i="13"/>
  <c r="DK45" i="13"/>
  <c r="DK46" i="13"/>
  <c r="DK47" i="13"/>
  <c r="DK48" i="13"/>
  <c r="DK49" i="13"/>
  <c r="DK52" i="13"/>
  <c r="DK53" i="13"/>
  <c r="DK54" i="13"/>
  <c r="DK55" i="13"/>
  <c r="DK56" i="13"/>
  <c r="DK59" i="13"/>
  <c r="DK60" i="13"/>
  <c r="DK61" i="13"/>
  <c r="DK62" i="13"/>
  <c r="DK63" i="13"/>
  <c r="DK66" i="13"/>
  <c r="DK67" i="13"/>
  <c r="DK68" i="13"/>
  <c r="DK69" i="13"/>
  <c r="DK70" i="13"/>
  <c r="DK73" i="13"/>
  <c r="DK74" i="13"/>
  <c r="DK75" i="13"/>
  <c r="DK76" i="13"/>
  <c r="DK77" i="13"/>
  <c r="DK87" i="13"/>
  <c r="DK88" i="13"/>
  <c r="DK89" i="13"/>
  <c r="DK90" i="13"/>
  <c r="DK91" i="13"/>
  <c r="DK94" i="13"/>
  <c r="DK95" i="13"/>
  <c r="DK96" i="13"/>
  <c r="DK97" i="13"/>
  <c r="DK98" i="13"/>
  <c r="DK101" i="13"/>
  <c r="DK102" i="13"/>
  <c r="DK103" i="13"/>
  <c r="DK104" i="13"/>
  <c r="DK105" i="13"/>
  <c r="DK108" i="13"/>
  <c r="DK109" i="13"/>
  <c r="DK110" i="13"/>
  <c r="DK111" i="13"/>
  <c r="DK112" i="13"/>
  <c r="DK115" i="13"/>
  <c r="DK116" i="13"/>
  <c r="DK117" i="13"/>
  <c r="DK118" i="13"/>
  <c r="DK119" i="13"/>
  <c r="DK122" i="13"/>
  <c r="DK123" i="13"/>
  <c r="DK124" i="13"/>
  <c r="DK125" i="13"/>
  <c r="DK126" i="13"/>
  <c r="DK129" i="13"/>
  <c r="DK130" i="13"/>
  <c r="DK131" i="13"/>
  <c r="DK132" i="13"/>
  <c r="DK133" i="13"/>
  <c r="DK143" i="13"/>
  <c r="DK144" i="13"/>
  <c r="DK145" i="13"/>
  <c r="DK146" i="13"/>
  <c r="DK147" i="13"/>
  <c r="DK150" i="13"/>
  <c r="DK151" i="13"/>
  <c r="DK152" i="13"/>
  <c r="DK153" i="13"/>
  <c r="DK154" i="13"/>
  <c r="DK10" i="14"/>
  <c r="DK11" i="14"/>
  <c r="DK12" i="14"/>
  <c r="DK13" i="14"/>
  <c r="DK14" i="14"/>
  <c r="DK17" i="14"/>
  <c r="DK18" i="14"/>
  <c r="DK19" i="14"/>
  <c r="DK20" i="14"/>
  <c r="DK21" i="14"/>
  <c r="DK24" i="14"/>
  <c r="DK25" i="14"/>
  <c r="DK26" i="14"/>
  <c r="DK27" i="14"/>
  <c r="DK28" i="14"/>
  <c r="DK31" i="14"/>
  <c r="DK32" i="14"/>
  <c r="DK33" i="14"/>
  <c r="DK34" i="14"/>
  <c r="DK35" i="14"/>
  <c r="DK38" i="14"/>
  <c r="DK39" i="14"/>
  <c r="DK40" i="14"/>
  <c r="DK41" i="14"/>
  <c r="DK42" i="14"/>
  <c r="DK45" i="14"/>
  <c r="DK46" i="14"/>
  <c r="DK47" i="14"/>
  <c r="DK48" i="14"/>
  <c r="DK49" i="14"/>
  <c r="DK52" i="14"/>
  <c r="DK53" i="14"/>
  <c r="DK54" i="14"/>
  <c r="DK55" i="14"/>
  <c r="DK56" i="14"/>
  <c r="DK59" i="14"/>
  <c r="DK60" i="14"/>
  <c r="DK61" i="14"/>
  <c r="DK62" i="14"/>
  <c r="DK63" i="14"/>
  <c r="DK66" i="14"/>
  <c r="DK67" i="14"/>
  <c r="DK68" i="14"/>
  <c r="DK69" i="14"/>
  <c r="DK70" i="14"/>
  <c r="DK73" i="14"/>
  <c r="DK74" i="14"/>
  <c r="DK75" i="14"/>
  <c r="DK76" i="14"/>
  <c r="DK77" i="14"/>
  <c r="DK80" i="14"/>
  <c r="DK81" i="14"/>
  <c r="DK82" i="14"/>
  <c r="DK83" i="14"/>
  <c r="DK84" i="14"/>
  <c r="DK87" i="14"/>
  <c r="DK88" i="14"/>
  <c r="DK89" i="14"/>
  <c r="DK90" i="14"/>
  <c r="DK91" i="14"/>
  <c r="DK94" i="14"/>
  <c r="DK95" i="14"/>
  <c r="DK96" i="14"/>
  <c r="DK97" i="14"/>
  <c r="DK98" i="14"/>
  <c r="DK101" i="14"/>
  <c r="DK102" i="14"/>
  <c r="DK103" i="14"/>
  <c r="DK104" i="14"/>
  <c r="DK105" i="14"/>
  <c r="DK108" i="14"/>
  <c r="DK109" i="14"/>
  <c r="DK110" i="14"/>
  <c r="DK111" i="14"/>
  <c r="DK112" i="14"/>
  <c r="DK115" i="14"/>
  <c r="DK116" i="14"/>
  <c r="DK117" i="14"/>
  <c r="DK118" i="14"/>
  <c r="DK119" i="14"/>
  <c r="DK122" i="14"/>
  <c r="DK123" i="14"/>
  <c r="DK124" i="14"/>
  <c r="DK125" i="14"/>
  <c r="DK126" i="14"/>
  <c r="DK129" i="14"/>
  <c r="DK130" i="14"/>
  <c r="DK131" i="14"/>
  <c r="DK132" i="14"/>
  <c r="DK133" i="14"/>
  <c r="DK143" i="14"/>
  <c r="DK144" i="14"/>
  <c r="DK145" i="14"/>
  <c r="DK146" i="14"/>
  <c r="DK147" i="14"/>
  <c r="DK150" i="14"/>
  <c r="DK151" i="14"/>
  <c r="DK152" i="14"/>
  <c r="DK153" i="14"/>
  <c r="DK154" i="14"/>
  <c r="DK10" i="15"/>
  <c r="DK11" i="15"/>
  <c r="DK12" i="15"/>
  <c r="DK13" i="15"/>
  <c r="DK14" i="15"/>
  <c r="DK17" i="15"/>
  <c r="DK18" i="15"/>
  <c r="DK19" i="15"/>
  <c r="DK20" i="15"/>
  <c r="DK21" i="15"/>
  <c r="DK24" i="15"/>
  <c r="DK25" i="15"/>
  <c r="DK26" i="15"/>
  <c r="DK27" i="15"/>
  <c r="DK28" i="15"/>
  <c r="DK31" i="15"/>
  <c r="DK32" i="15"/>
  <c r="DK33" i="15"/>
  <c r="DK34" i="15"/>
  <c r="DK35" i="15"/>
  <c r="DK38" i="15"/>
  <c r="DK39" i="15"/>
  <c r="DK40" i="15"/>
  <c r="DK41" i="15"/>
  <c r="DK42" i="15"/>
  <c r="DK45" i="15"/>
  <c r="DK46" i="15"/>
  <c r="DK47" i="15"/>
  <c r="DK48" i="15"/>
  <c r="DK49" i="15"/>
  <c r="DK52" i="15"/>
  <c r="DK53" i="15"/>
  <c r="DK54" i="15"/>
  <c r="DK55" i="15"/>
  <c r="DK56" i="15"/>
  <c r="DK59" i="15"/>
  <c r="DK60" i="15"/>
  <c r="DK61" i="15"/>
  <c r="DK62" i="15"/>
  <c r="DK63" i="15"/>
  <c r="DK66" i="15"/>
  <c r="DK67" i="15"/>
  <c r="DK68" i="15"/>
  <c r="DK69" i="15"/>
  <c r="DK70" i="15"/>
  <c r="DK73" i="15"/>
  <c r="DK74" i="15"/>
  <c r="DK75" i="15"/>
  <c r="DK76" i="15"/>
  <c r="DK77" i="15"/>
  <c r="DK80" i="15"/>
  <c r="DK81" i="15"/>
  <c r="DK82" i="15"/>
  <c r="DK83" i="15"/>
  <c r="DK84" i="15"/>
  <c r="DK87" i="15"/>
  <c r="DK88" i="15"/>
  <c r="DK89" i="15"/>
  <c r="DK90" i="15"/>
  <c r="DK91" i="15"/>
  <c r="DK94" i="15"/>
  <c r="DK95" i="15"/>
  <c r="DK96" i="15"/>
  <c r="DK97" i="15"/>
  <c r="DK98" i="15"/>
  <c r="DK101" i="15"/>
  <c r="DK102" i="15"/>
  <c r="DK103" i="15"/>
  <c r="DK104" i="15"/>
  <c r="DK105" i="15"/>
  <c r="DK108" i="15"/>
  <c r="DK109" i="15"/>
  <c r="DK110" i="15"/>
  <c r="DK111" i="15"/>
  <c r="DK112" i="15"/>
  <c r="DK115" i="15"/>
  <c r="DK116" i="15"/>
  <c r="DK117" i="15"/>
  <c r="DK118" i="15"/>
  <c r="DK119" i="15"/>
  <c r="DK122" i="15"/>
  <c r="DK123" i="15"/>
  <c r="DK124" i="15"/>
  <c r="DK125" i="15"/>
  <c r="DK126" i="15"/>
  <c r="DK129" i="15"/>
  <c r="DK130" i="15"/>
  <c r="DK131" i="15"/>
  <c r="DK132" i="15"/>
  <c r="DK133" i="15"/>
  <c r="DK143" i="15"/>
  <c r="DK144" i="15"/>
  <c r="DK145" i="15"/>
  <c r="DK146" i="15"/>
  <c r="DK147" i="15"/>
  <c r="DK150" i="15"/>
  <c r="DK151" i="15"/>
  <c r="DK152" i="15"/>
  <c r="DK153" i="15"/>
  <c r="DK154" i="15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87" i="11"/>
  <c r="DK88" i="11"/>
  <c r="DK89" i="11"/>
  <c r="DK90" i="11"/>
  <c r="DK91" i="11"/>
  <c r="DK94" i="1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15" i="11"/>
  <c r="DK116" i="11"/>
  <c r="DK117" i="11"/>
  <c r="DK118" i="11"/>
  <c r="DK119" i="11"/>
  <c r="DK122" i="11"/>
  <c r="DK123" i="11"/>
  <c r="DK124" i="11"/>
  <c r="DK125" i="11"/>
  <c r="DK126" i="11"/>
  <c r="DK129" i="11"/>
  <c r="DK130" i="11"/>
  <c r="DK131" i="11"/>
  <c r="DK132" i="11"/>
  <c r="DK133" i="11"/>
  <c r="DK143" i="11"/>
  <c r="DK144" i="11"/>
  <c r="DK145" i="11"/>
  <c r="DK146" i="11"/>
  <c r="DK147" i="11"/>
  <c r="DK150" i="11"/>
  <c r="DK151" i="11"/>
  <c r="DK152" i="11"/>
  <c r="DK153" i="11"/>
  <c r="DK154" i="11"/>
  <c r="BE157" i="13"/>
  <c r="BE158" i="13"/>
  <c r="BE159" i="13"/>
  <c r="BE160" i="13"/>
  <c r="BE161" i="13"/>
  <c r="BE162" i="13"/>
  <c r="DO113" i="11" l="1"/>
  <c r="DW85" i="11"/>
  <c r="DO92" i="11"/>
  <c r="DO36" i="11"/>
  <c r="DO127" i="15"/>
  <c r="DO92" i="13"/>
  <c r="DO15" i="11"/>
  <c r="DO134" i="15"/>
  <c r="DO99" i="15"/>
  <c r="DO85" i="15"/>
  <c r="DO99" i="11"/>
  <c r="DO57" i="11"/>
  <c r="DO155" i="13"/>
  <c r="DO22" i="14"/>
  <c r="DO15" i="14"/>
  <c r="DO22" i="15"/>
  <c r="DO50" i="11"/>
  <c r="DO36" i="13"/>
  <c r="DO71" i="15"/>
  <c r="DO148" i="11"/>
  <c r="DO29" i="11"/>
  <c r="DO120" i="15"/>
  <c r="DO36" i="15"/>
  <c r="DO120" i="11"/>
  <c r="DO78" i="14"/>
  <c r="DO43" i="14"/>
  <c r="DO155" i="11"/>
  <c r="DO155" i="15"/>
  <c r="DO127" i="13"/>
  <c r="DO64" i="13"/>
  <c r="DO71" i="14"/>
  <c r="DO106" i="11"/>
  <c r="DO78" i="13"/>
  <c r="DO85" i="14"/>
  <c r="DO36" i="14"/>
  <c r="DO64" i="15"/>
  <c r="DO43" i="11"/>
  <c r="DO134" i="11"/>
  <c r="DO99" i="14"/>
  <c r="DO71" i="11"/>
  <c r="DO22" i="11"/>
  <c r="DO148" i="13"/>
  <c r="DO43" i="15"/>
  <c r="DO92" i="15"/>
  <c r="DO106" i="15"/>
  <c r="DO127" i="14"/>
  <c r="DO127" i="11"/>
  <c r="DO64" i="11"/>
  <c r="DO148" i="14"/>
  <c r="DO15" i="15"/>
  <c r="DO78" i="11"/>
  <c r="DO113" i="15"/>
  <c r="DO50" i="15"/>
  <c r="DO148" i="15"/>
  <c r="DO78" i="15"/>
  <c r="DO29" i="15"/>
  <c r="DO57" i="15"/>
  <c r="DN29" i="15"/>
  <c r="DN85" i="15"/>
  <c r="DN148" i="15"/>
  <c r="DK99" i="15"/>
  <c r="DN120" i="15"/>
  <c r="DN99" i="15"/>
  <c r="DN64" i="15"/>
  <c r="DN43" i="15"/>
  <c r="DM155" i="15"/>
  <c r="DM57" i="15"/>
  <c r="DN106" i="15"/>
  <c r="DN50" i="15"/>
  <c r="DK29" i="15"/>
  <c r="DL71" i="15"/>
  <c r="DL15" i="15"/>
  <c r="DN155" i="15"/>
  <c r="DN127" i="15"/>
  <c r="DN113" i="15"/>
  <c r="DN92" i="15"/>
  <c r="DN71" i="15"/>
  <c r="DN57" i="15"/>
  <c r="DN36" i="15"/>
  <c r="DN15" i="15"/>
  <c r="DL78" i="15"/>
  <c r="DL22" i="15"/>
  <c r="DK148" i="15"/>
  <c r="DK36" i="15"/>
  <c r="DM36" i="15"/>
  <c r="DM127" i="15"/>
  <c r="DL113" i="15"/>
  <c r="DN134" i="15"/>
  <c r="DN78" i="15"/>
  <c r="DN22" i="15"/>
  <c r="DM120" i="15"/>
  <c r="DK120" i="15"/>
  <c r="DL36" i="15"/>
  <c r="DM92" i="15"/>
  <c r="DM64" i="15"/>
  <c r="DM106" i="15"/>
  <c r="DO120" i="14"/>
  <c r="DO106" i="14"/>
  <c r="DO64" i="14"/>
  <c r="DO155" i="14"/>
  <c r="DO29" i="14"/>
  <c r="DO113" i="14"/>
  <c r="DO50" i="14"/>
  <c r="DO134" i="14"/>
  <c r="DO92" i="14"/>
  <c r="DO57" i="14"/>
  <c r="DN15" i="14"/>
  <c r="DN36" i="14"/>
  <c r="DM36" i="14"/>
  <c r="DN120" i="14"/>
  <c r="DN113" i="14"/>
  <c r="DM113" i="14"/>
  <c r="DN155" i="14"/>
  <c r="DN92" i="14"/>
  <c r="DN64" i="14"/>
  <c r="DN43" i="14"/>
  <c r="DM64" i="14"/>
  <c r="DN134" i="14"/>
  <c r="DN127" i="14"/>
  <c r="DN29" i="14"/>
  <c r="DN50" i="14"/>
  <c r="DM120" i="14"/>
  <c r="DN57" i="14"/>
  <c r="DM106" i="14"/>
  <c r="DN78" i="14"/>
  <c r="DN148" i="14"/>
  <c r="DN22" i="14"/>
  <c r="DM155" i="14"/>
  <c r="DN71" i="14"/>
  <c r="DM92" i="14"/>
  <c r="DN106" i="14"/>
  <c r="DN85" i="14"/>
  <c r="DK134" i="14"/>
  <c r="DN99" i="14"/>
  <c r="DO57" i="13"/>
  <c r="DO43" i="13"/>
  <c r="DO106" i="13"/>
  <c r="DO22" i="13"/>
  <c r="DO71" i="13"/>
  <c r="DO50" i="13"/>
  <c r="DO134" i="13"/>
  <c r="DO29" i="13"/>
  <c r="DO15" i="13"/>
  <c r="DO113" i="13"/>
  <c r="DO99" i="13"/>
  <c r="DN15" i="13"/>
  <c r="DN50" i="13"/>
  <c r="DN106" i="13"/>
  <c r="DM155" i="13"/>
  <c r="DN36" i="13"/>
  <c r="DN22" i="13"/>
  <c r="DN64" i="13"/>
  <c r="DM71" i="13"/>
  <c r="DN78" i="13"/>
  <c r="DN127" i="13"/>
  <c r="DN92" i="13"/>
  <c r="DN148" i="13"/>
  <c r="DN43" i="13"/>
  <c r="DN29" i="13"/>
  <c r="DM64" i="13"/>
  <c r="DM43" i="13"/>
  <c r="DN120" i="13"/>
  <c r="DN99" i="13"/>
  <c r="BH85" i="13"/>
  <c r="DM127" i="13"/>
  <c r="DN71" i="13"/>
  <c r="DN57" i="13"/>
  <c r="DL120" i="13"/>
  <c r="DL22" i="13"/>
  <c r="DL78" i="13"/>
  <c r="DK127" i="13"/>
  <c r="DK43" i="13"/>
  <c r="DL134" i="13"/>
  <c r="DM120" i="13"/>
  <c r="DM92" i="13"/>
  <c r="DM50" i="13"/>
  <c r="DN113" i="13"/>
  <c r="DM78" i="13"/>
  <c r="DM36" i="13"/>
  <c r="DN155" i="13"/>
  <c r="DK15" i="13"/>
  <c r="DK99" i="13"/>
  <c r="DK57" i="13"/>
  <c r="DN134" i="13"/>
  <c r="DN57" i="11"/>
  <c r="DM15" i="11"/>
  <c r="DN127" i="11"/>
  <c r="DN22" i="11"/>
  <c r="DN64" i="11"/>
  <c r="DN43" i="11"/>
  <c r="DN29" i="11"/>
  <c r="DN99" i="11"/>
  <c r="BH85" i="11"/>
  <c r="DK22" i="11"/>
  <c r="DN134" i="11"/>
  <c r="DN148" i="11"/>
  <c r="DN120" i="11"/>
  <c r="DL15" i="11"/>
  <c r="DN155" i="11"/>
  <c r="DN106" i="11"/>
  <c r="DN71" i="11"/>
  <c r="DN50" i="11"/>
  <c r="DN113" i="11"/>
  <c r="DM92" i="11"/>
  <c r="DM43" i="11"/>
  <c r="DN36" i="11"/>
  <c r="DN15" i="11"/>
  <c r="DK92" i="11"/>
  <c r="DN92" i="11"/>
  <c r="DN78" i="11"/>
  <c r="DK113" i="15"/>
  <c r="DK57" i="15"/>
  <c r="DM113" i="15"/>
  <c r="DK78" i="15"/>
  <c r="DM71" i="15"/>
  <c r="DM50" i="15"/>
  <c r="DM29" i="15"/>
  <c r="DM134" i="15"/>
  <c r="DK43" i="15"/>
  <c r="DM148" i="15"/>
  <c r="DL155" i="15"/>
  <c r="DM99" i="15"/>
  <c r="DM78" i="15"/>
  <c r="DM15" i="15"/>
  <c r="DK15" i="15"/>
  <c r="DK85" i="15"/>
  <c r="DM85" i="15"/>
  <c r="DL134" i="15"/>
  <c r="DM43" i="15"/>
  <c r="DM22" i="15"/>
  <c r="DK155" i="14"/>
  <c r="DK106" i="14"/>
  <c r="DM78" i="14"/>
  <c r="DM15" i="14"/>
  <c r="DK78" i="14"/>
  <c r="DM99" i="14"/>
  <c r="DM57" i="14"/>
  <c r="DK120" i="14"/>
  <c r="DL127" i="14"/>
  <c r="DL71" i="14"/>
  <c r="DL15" i="14"/>
  <c r="DM148" i="14"/>
  <c r="DM22" i="14"/>
  <c r="DM43" i="14"/>
  <c r="DM127" i="14"/>
  <c r="DM85" i="14"/>
  <c r="DM50" i="14"/>
  <c r="DK64" i="14"/>
  <c r="DM134" i="14"/>
  <c r="DM71" i="14"/>
  <c r="DM29" i="14"/>
  <c r="DL155" i="13"/>
  <c r="DM106" i="13"/>
  <c r="DM113" i="13"/>
  <c r="DM57" i="13"/>
  <c r="DK113" i="13"/>
  <c r="DK71" i="13"/>
  <c r="DM15" i="13"/>
  <c r="DK148" i="13"/>
  <c r="DK78" i="13"/>
  <c r="DL92" i="13"/>
  <c r="DL29" i="13"/>
  <c r="DM134" i="13"/>
  <c r="DL50" i="13"/>
  <c r="DM148" i="13"/>
  <c r="DM22" i="13"/>
  <c r="DL106" i="13"/>
  <c r="DL99" i="13"/>
  <c r="DL64" i="13"/>
  <c r="DL36" i="13"/>
  <c r="DM99" i="13"/>
  <c r="DM29" i="13"/>
  <c r="DK29" i="13"/>
  <c r="DK50" i="11"/>
  <c r="DL57" i="11"/>
  <c r="DL148" i="11"/>
  <c r="DM71" i="11"/>
  <c r="DL127" i="11"/>
  <c r="DM120" i="11"/>
  <c r="DM155" i="11"/>
  <c r="DM64" i="11"/>
  <c r="DK36" i="14"/>
  <c r="DK22" i="14"/>
  <c r="DL148" i="14"/>
  <c r="DL29" i="14"/>
  <c r="DK71" i="14"/>
  <c r="DK50" i="14"/>
  <c r="DK15" i="14"/>
  <c r="DL22" i="14"/>
  <c r="DK92" i="14"/>
  <c r="DL120" i="14"/>
  <c r="DL64" i="14"/>
  <c r="BG85" i="13"/>
  <c r="DK127" i="11"/>
  <c r="DL134" i="11"/>
  <c r="DM78" i="11"/>
  <c r="DL71" i="11"/>
  <c r="DM127" i="11"/>
  <c r="BG85" i="11"/>
  <c r="DK120" i="11"/>
  <c r="DL113" i="11"/>
  <c r="DL29" i="11"/>
  <c r="DM36" i="11"/>
  <c r="DK36" i="11"/>
  <c r="DK106" i="11"/>
  <c r="DK78" i="11"/>
  <c r="DM148" i="11"/>
  <c r="DM22" i="11"/>
  <c r="DM106" i="11"/>
  <c r="DM29" i="11"/>
  <c r="DL22" i="11"/>
  <c r="DM50" i="11"/>
  <c r="DL43" i="11"/>
  <c r="DM99" i="11"/>
  <c r="BF85" i="11"/>
  <c r="DK64" i="11"/>
  <c r="DM134" i="11"/>
  <c r="DM113" i="11"/>
  <c r="DM57" i="11"/>
  <c r="BE85" i="11"/>
  <c r="DL99" i="11"/>
  <c r="DK22" i="15"/>
  <c r="DL148" i="15"/>
  <c r="DL85" i="15"/>
  <c r="DL29" i="15"/>
  <c r="DK134" i="15"/>
  <c r="DK92" i="15"/>
  <c r="DK50" i="15"/>
  <c r="DL127" i="15"/>
  <c r="DL120" i="15"/>
  <c r="DL64" i="15"/>
  <c r="DL57" i="15"/>
  <c r="DK71" i="15"/>
  <c r="DL106" i="15"/>
  <c r="DL50" i="15"/>
  <c r="DK127" i="15"/>
  <c r="DL99" i="15"/>
  <c r="DL43" i="15"/>
  <c r="DK155" i="15"/>
  <c r="DK106" i="15"/>
  <c r="DK64" i="15"/>
  <c r="DL92" i="15"/>
  <c r="DK99" i="14"/>
  <c r="DL113" i="14"/>
  <c r="DL57" i="14"/>
  <c r="DK57" i="14"/>
  <c r="DL106" i="14"/>
  <c r="DL50" i="14"/>
  <c r="DK127" i="14"/>
  <c r="DL99" i="14"/>
  <c r="DL43" i="14"/>
  <c r="DK85" i="14"/>
  <c r="DL155" i="14"/>
  <c r="DL92" i="14"/>
  <c r="DL36" i="14"/>
  <c r="DK148" i="14"/>
  <c r="DK43" i="14"/>
  <c r="DL85" i="14"/>
  <c r="DK29" i="14"/>
  <c r="DK113" i="14"/>
  <c r="DL134" i="14"/>
  <c r="DL78" i="14"/>
  <c r="DK120" i="13"/>
  <c r="DL148" i="13"/>
  <c r="DK155" i="13"/>
  <c r="DK36" i="13"/>
  <c r="DL57" i="13"/>
  <c r="DK106" i="13"/>
  <c r="DL127" i="13"/>
  <c r="DL15" i="13"/>
  <c r="DK64" i="13"/>
  <c r="DK134" i="13"/>
  <c r="DK22" i="13"/>
  <c r="BF85" i="13"/>
  <c r="DL43" i="13"/>
  <c r="DK92" i="13"/>
  <c r="DL113" i="13"/>
  <c r="DK50" i="13"/>
  <c r="DL71" i="13"/>
  <c r="DK113" i="11"/>
  <c r="DL50" i="11"/>
  <c r="DK29" i="11"/>
  <c r="DK99" i="11"/>
  <c r="DL155" i="11"/>
  <c r="DL36" i="11"/>
  <c r="DL92" i="11"/>
  <c r="DL120" i="11"/>
  <c r="DK155" i="11"/>
  <c r="DK148" i="11"/>
  <c r="DK134" i="11"/>
  <c r="DK57" i="11"/>
  <c r="DL106" i="11"/>
  <c r="DK43" i="11"/>
  <c r="DK71" i="11"/>
  <c r="DL78" i="11"/>
  <c r="DK15" i="11"/>
  <c r="DL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DV80" i="11" s="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DJ10" i="13"/>
  <c r="DJ11" i="13"/>
  <c r="DJ12" i="13"/>
  <c r="DJ13" i="13"/>
  <c r="DJ14" i="13"/>
  <c r="DJ17" i="13"/>
  <c r="DJ18" i="13"/>
  <c r="DJ19" i="13"/>
  <c r="DJ20" i="13"/>
  <c r="DJ21" i="13"/>
  <c r="DJ24" i="13"/>
  <c r="DJ25" i="13"/>
  <c r="DJ26" i="13"/>
  <c r="DJ27" i="13"/>
  <c r="DJ28" i="13"/>
  <c r="DJ31" i="13"/>
  <c r="DJ32" i="13"/>
  <c r="DJ33" i="13"/>
  <c r="DJ34" i="13"/>
  <c r="DJ35" i="13"/>
  <c r="DJ38" i="13"/>
  <c r="DJ39" i="13"/>
  <c r="DJ40" i="13"/>
  <c r="DJ41" i="13"/>
  <c r="DJ42" i="13"/>
  <c r="DJ45" i="13"/>
  <c r="DJ46" i="13"/>
  <c r="DJ47" i="13"/>
  <c r="DJ48" i="13"/>
  <c r="DJ49" i="13"/>
  <c r="DJ52" i="13"/>
  <c r="DJ53" i="13"/>
  <c r="DJ54" i="13"/>
  <c r="DJ55" i="13"/>
  <c r="DJ56" i="13"/>
  <c r="DJ59" i="13"/>
  <c r="DJ60" i="13"/>
  <c r="DJ61" i="13"/>
  <c r="DJ62" i="13"/>
  <c r="DJ63" i="13"/>
  <c r="DJ66" i="13"/>
  <c r="DJ67" i="13"/>
  <c r="DJ68" i="13"/>
  <c r="DJ69" i="13"/>
  <c r="DJ70" i="13"/>
  <c r="DJ73" i="13"/>
  <c r="DJ74" i="13"/>
  <c r="DJ75" i="13"/>
  <c r="DJ76" i="13"/>
  <c r="DJ77" i="13"/>
  <c r="DJ87" i="13"/>
  <c r="DJ88" i="13"/>
  <c r="DJ89" i="13"/>
  <c r="DJ90" i="13"/>
  <c r="DJ91" i="13"/>
  <c r="DJ94" i="13"/>
  <c r="DJ95" i="13"/>
  <c r="DJ96" i="13"/>
  <c r="DJ97" i="13"/>
  <c r="DJ98" i="13"/>
  <c r="DJ101" i="13"/>
  <c r="DJ102" i="13"/>
  <c r="DJ103" i="13"/>
  <c r="DJ104" i="13"/>
  <c r="DJ105" i="13"/>
  <c r="DJ108" i="13"/>
  <c r="DJ109" i="13"/>
  <c r="DJ110" i="13"/>
  <c r="DJ111" i="13"/>
  <c r="DJ112" i="13"/>
  <c r="DJ115" i="13"/>
  <c r="DJ116" i="13"/>
  <c r="DJ117" i="13"/>
  <c r="DJ118" i="13"/>
  <c r="DJ119" i="13"/>
  <c r="DJ122" i="13"/>
  <c r="DJ123" i="13"/>
  <c r="DJ124" i="13"/>
  <c r="DJ125" i="13"/>
  <c r="DJ126" i="13"/>
  <c r="DJ129" i="13"/>
  <c r="DJ130" i="13"/>
  <c r="DJ131" i="13"/>
  <c r="DJ132" i="13"/>
  <c r="DJ133" i="13"/>
  <c r="DJ143" i="13"/>
  <c r="DJ144" i="13"/>
  <c r="DJ145" i="13"/>
  <c r="DJ146" i="13"/>
  <c r="DJ147" i="13"/>
  <c r="DJ150" i="13"/>
  <c r="DJ151" i="13"/>
  <c r="DJ152" i="13"/>
  <c r="DJ153" i="13"/>
  <c r="DJ154" i="13"/>
  <c r="DJ10" i="14"/>
  <c r="DJ11" i="14"/>
  <c r="DJ12" i="14"/>
  <c r="DJ13" i="14"/>
  <c r="DJ14" i="14"/>
  <c r="DJ17" i="14"/>
  <c r="DJ18" i="14"/>
  <c r="DJ19" i="14"/>
  <c r="DJ20" i="14"/>
  <c r="DJ21" i="14"/>
  <c r="DJ24" i="14"/>
  <c r="DJ25" i="14"/>
  <c r="DJ26" i="14"/>
  <c r="DJ27" i="14"/>
  <c r="DJ28" i="14"/>
  <c r="DJ31" i="14"/>
  <c r="DJ32" i="14"/>
  <c r="DJ33" i="14"/>
  <c r="DJ34" i="14"/>
  <c r="DJ35" i="14"/>
  <c r="DJ38" i="14"/>
  <c r="DJ39" i="14"/>
  <c r="DJ40" i="14"/>
  <c r="DJ41" i="14"/>
  <c r="DJ42" i="14"/>
  <c r="DJ45" i="14"/>
  <c r="DJ46" i="14"/>
  <c r="DJ47" i="14"/>
  <c r="DJ48" i="14"/>
  <c r="DJ49" i="14"/>
  <c r="DJ52" i="14"/>
  <c r="DJ53" i="14"/>
  <c r="DJ54" i="14"/>
  <c r="DJ55" i="14"/>
  <c r="DJ56" i="14"/>
  <c r="DJ59" i="14"/>
  <c r="DJ60" i="14"/>
  <c r="DJ61" i="14"/>
  <c r="DJ62" i="14"/>
  <c r="DJ63" i="14"/>
  <c r="DJ66" i="14"/>
  <c r="DJ67" i="14"/>
  <c r="DJ68" i="14"/>
  <c r="DJ69" i="14"/>
  <c r="DJ70" i="14"/>
  <c r="DJ73" i="14"/>
  <c r="DJ74" i="14"/>
  <c r="DJ75" i="14"/>
  <c r="DJ76" i="14"/>
  <c r="DJ77" i="14"/>
  <c r="DJ80" i="14"/>
  <c r="DJ81" i="14"/>
  <c r="DJ82" i="14"/>
  <c r="DJ83" i="14"/>
  <c r="DJ84" i="14"/>
  <c r="DJ87" i="14"/>
  <c r="DJ88" i="14"/>
  <c r="DJ89" i="14"/>
  <c r="DJ90" i="14"/>
  <c r="DJ91" i="14"/>
  <c r="DJ94" i="14"/>
  <c r="DJ95" i="14"/>
  <c r="DJ96" i="14"/>
  <c r="DJ97" i="14"/>
  <c r="DJ98" i="14"/>
  <c r="DJ101" i="14"/>
  <c r="DJ102" i="14"/>
  <c r="DJ103" i="14"/>
  <c r="DJ104" i="14"/>
  <c r="DJ105" i="14"/>
  <c r="DJ108" i="14"/>
  <c r="DJ109" i="14"/>
  <c r="DJ110" i="14"/>
  <c r="DJ111" i="14"/>
  <c r="DJ112" i="14"/>
  <c r="DJ115" i="14"/>
  <c r="DJ116" i="14"/>
  <c r="DJ117" i="14"/>
  <c r="DJ118" i="14"/>
  <c r="DJ119" i="14"/>
  <c r="DJ122" i="14"/>
  <c r="DJ123" i="14"/>
  <c r="DJ124" i="14"/>
  <c r="DJ125" i="14"/>
  <c r="DJ126" i="14"/>
  <c r="DJ129" i="14"/>
  <c r="DJ130" i="14"/>
  <c r="DJ131" i="14"/>
  <c r="DJ132" i="14"/>
  <c r="DJ133" i="14"/>
  <c r="DJ143" i="14"/>
  <c r="DJ144" i="14"/>
  <c r="DJ145" i="14"/>
  <c r="DJ146" i="14"/>
  <c r="DJ147" i="14"/>
  <c r="DJ150" i="14"/>
  <c r="DJ151" i="14"/>
  <c r="DJ152" i="14"/>
  <c r="DJ153" i="14"/>
  <c r="DJ154" i="14"/>
  <c r="DJ10" i="15"/>
  <c r="DJ11" i="15"/>
  <c r="DJ12" i="15"/>
  <c r="DJ13" i="15"/>
  <c r="DJ14" i="15"/>
  <c r="DJ17" i="15"/>
  <c r="DJ18" i="15"/>
  <c r="DJ19" i="15"/>
  <c r="DJ20" i="15"/>
  <c r="DJ21" i="15"/>
  <c r="DJ24" i="15"/>
  <c r="DJ25" i="15"/>
  <c r="DJ26" i="15"/>
  <c r="DJ27" i="15"/>
  <c r="DJ28" i="15"/>
  <c r="DJ31" i="15"/>
  <c r="DJ32" i="15"/>
  <c r="DJ33" i="15"/>
  <c r="DJ34" i="15"/>
  <c r="DJ35" i="15"/>
  <c r="DJ38" i="15"/>
  <c r="DJ39" i="15"/>
  <c r="DJ40" i="15"/>
  <c r="DJ41" i="15"/>
  <c r="DJ42" i="15"/>
  <c r="DJ45" i="15"/>
  <c r="DJ46" i="15"/>
  <c r="DJ47" i="15"/>
  <c r="DJ48" i="15"/>
  <c r="DJ49" i="15"/>
  <c r="DJ52" i="15"/>
  <c r="DJ53" i="15"/>
  <c r="DJ54" i="15"/>
  <c r="DJ55" i="15"/>
  <c r="DJ56" i="15"/>
  <c r="DJ59" i="15"/>
  <c r="DJ60" i="15"/>
  <c r="DJ61" i="15"/>
  <c r="DJ62" i="15"/>
  <c r="DJ63" i="15"/>
  <c r="DJ66" i="15"/>
  <c r="DJ67" i="15"/>
  <c r="DJ68" i="15"/>
  <c r="DJ69" i="15"/>
  <c r="DJ70" i="15"/>
  <c r="DJ73" i="15"/>
  <c r="DJ74" i="15"/>
  <c r="DJ75" i="15"/>
  <c r="DJ76" i="15"/>
  <c r="DJ77" i="15"/>
  <c r="DJ80" i="15"/>
  <c r="DJ81" i="15"/>
  <c r="DJ82" i="15"/>
  <c r="DJ83" i="15"/>
  <c r="DJ84" i="15"/>
  <c r="DJ87" i="15"/>
  <c r="DJ88" i="15"/>
  <c r="DJ89" i="15"/>
  <c r="DJ90" i="15"/>
  <c r="DJ91" i="15"/>
  <c r="DJ94" i="15"/>
  <c r="DJ95" i="15"/>
  <c r="DJ96" i="15"/>
  <c r="DJ97" i="15"/>
  <c r="DJ98" i="15"/>
  <c r="DJ101" i="15"/>
  <c r="DJ102" i="15"/>
  <c r="DJ103" i="15"/>
  <c r="DJ104" i="15"/>
  <c r="DJ105" i="15"/>
  <c r="DJ108" i="15"/>
  <c r="DJ109" i="15"/>
  <c r="DJ110" i="15"/>
  <c r="DJ111" i="15"/>
  <c r="DJ112" i="15"/>
  <c r="DJ115" i="15"/>
  <c r="DJ116" i="15"/>
  <c r="DJ117" i="15"/>
  <c r="DJ118" i="15"/>
  <c r="DJ119" i="15"/>
  <c r="DJ122" i="15"/>
  <c r="DJ123" i="15"/>
  <c r="DJ124" i="15"/>
  <c r="DJ125" i="15"/>
  <c r="DJ126" i="15"/>
  <c r="DJ129" i="15"/>
  <c r="DJ130" i="15"/>
  <c r="DJ131" i="15"/>
  <c r="DJ132" i="15"/>
  <c r="DJ133" i="15"/>
  <c r="DJ143" i="15"/>
  <c r="DJ144" i="15"/>
  <c r="DJ145" i="15"/>
  <c r="DJ146" i="15"/>
  <c r="DJ147" i="15"/>
  <c r="DJ150" i="15"/>
  <c r="DJ151" i="15"/>
  <c r="DJ152" i="15"/>
  <c r="DJ153" i="15"/>
  <c r="DJ154" i="15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87" i="11"/>
  <c r="DJ88" i="11"/>
  <c r="DJ89" i="11"/>
  <c r="DJ90" i="11"/>
  <c r="DJ91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15" i="11"/>
  <c r="DJ116" i="11"/>
  <c r="DJ117" i="11"/>
  <c r="DJ118" i="11"/>
  <c r="DJ119" i="11"/>
  <c r="DJ122" i="11"/>
  <c r="DJ123" i="11"/>
  <c r="DJ124" i="11"/>
  <c r="DJ125" i="11"/>
  <c r="DJ126" i="11"/>
  <c r="DJ129" i="11"/>
  <c r="DJ130" i="11"/>
  <c r="DJ131" i="11"/>
  <c r="DJ132" i="11"/>
  <c r="DJ133" i="11"/>
  <c r="DJ143" i="11"/>
  <c r="DJ144" i="11"/>
  <c r="DJ145" i="11"/>
  <c r="DJ146" i="11"/>
  <c r="DJ147" i="11"/>
  <c r="DJ150" i="11"/>
  <c r="DJ151" i="11"/>
  <c r="DJ152" i="11"/>
  <c r="DJ153" i="11"/>
  <c r="DJ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DV157" i="11" s="1"/>
  <c r="BD158" i="11"/>
  <c r="DV158" i="11" s="1"/>
  <c r="BD159" i="11"/>
  <c r="DV159" i="11" s="1"/>
  <c r="BD160" i="11"/>
  <c r="DV160" i="11" s="1"/>
  <c r="BD161" i="11"/>
  <c r="DV161" i="11" s="1"/>
  <c r="BD162" i="11"/>
  <c r="DV162" i="11" s="1"/>
  <c r="BD81" i="11"/>
  <c r="DV81" i="11" s="1"/>
  <c r="BD82" i="11"/>
  <c r="DV82" i="11" s="1"/>
  <c r="DV85" i="11" s="1"/>
  <c r="BD83" i="11"/>
  <c r="DV83" i="11" s="1"/>
  <c r="BD84" i="11"/>
  <c r="DV84" i="11" s="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DI10" i="13"/>
  <c r="DI11" i="13"/>
  <c r="DI12" i="13"/>
  <c r="DI13" i="13"/>
  <c r="DI14" i="13"/>
  <c r="DI17" i="13"/>
  <c r="DI18" i="13"/>
  <c r="DI19" i="13"/>
  <c r="DI20" i="13"/>
  <c r="DI21" i="13"/>
  <c r="DI24" i="13"/>
  <c r="DI25" i="13"/>
  <c r="DI26" i="13"/>
  <c r="DI27" i="13"/>
  <c r="DI28" i="13"/>
  <c r="DI31" i="13"/>
  <c r="DI32" i="13"/>
  <c r="DI33" i="13"/>
  <c r="DI34" i="13"/>
  <c r="DI35" i="13"/>
  <c r="DI38" i="13"/>
  <c r="DI39" i="13"/>
  <c r="DI40" i="13"/>
  <c r="DI41" i="13"/>
  <c r="DI42" i="13"/>
  <c r="DI45" i="13"/>
  <c r="DI46" i="13"/>
  <c r="DI47" i="13"/>
  <c r="DI48" i="13"/>
  <c r="DI49" i="13"/>
  <c r="DI52" i="13"/>
  <c r="DI53" i="13"/>
  <c r="DI54" i="13"/>
  <c r="DI55" i="13"/>
  <c r="DI56" i="13"/>
  <c r="DI59" i="13"/>
  <c r="DI60" i="13"/>
  <c r="DI61" i="13"/>
  <c r="DI62" i="13"/>
  <c r="DI63" i="13"/>
  <c r="DI66" i="13"/>
  <c r="DI67" i="13"/>
  <c r="DI68" i="13"/>
  <c r="DI69" i="13"/>
  <c r="DI70" i="13"/>
  <c r="DI73" i="13"/>
  <c r="DI74" i="13"/>
  <c r="DI75" i="13"/>
  <c r="DI76" i="13"/>
  <c r="DI77" i="13"/>
  <c r="DI87" i="13"/>
  <c r="DI88" i="13"/>
  <c r="DI89" i="13"/>
  <c r="DI90" i="13"/>
  <c r="DI91" i="13"/>
  <c r="DI94" i="13"/>
  <c r="DI95" i="13"/>
  <c r="DI96" i="13"/>
  <c r="DI97" i="13"/>
  <c r="DI98" i="13"/>
  <c r="DI101" i="13"/>
  <c r="DI102" i="13"/>
  <c r="DI103" i="13"/>
  <c r="DI104" i="13"/>
  <c r="DI105" i="13"/>
  <c r="DI108" i="13"/>
  <c r="DI109" i="13"/>
  <c r="DI110" i="13"/>
  <c r="DI111" i="13"/>
  <c r="DI112" i="13"/>
  <c r="DI115" i="13"/>
  <c r="DI116" i="13"/>
  <c r="DI117" i="13"/>
  <c r="DI118" i="13"/>
  <c r="DI119" i="13"/>
  <c r="DI122" i="13"/>
  <c r="DI123" i="13"/>
  <c r="DI124" i="13"/>
  <c r="DI125" i="13"/>
  <c r="DI126" i="13"/>
  <c r="DI129" i="13"/>
  <c r="DI130" i="13"/>
  <c r="DI131" i="13"/>
  <c r="DI132" i="13"/>
  <c r="DI133" i="13"/>
  <c r="DI143" i="13"/>
  <c r="DI144" i="13"/>
  <c r="DI145" i="13"/>
  <c r="DI146" i="13"/>
  <c r="DI147" i="13"/>
  <c r="DI150" i="13"/>
  <c r="DI151" i="13"/>
  <c r="DI152" i="13"/>
  <c r="DI153" i="13"/>
  <c r="DI154" i="13"/>
  <c r="DI10" i="14"/>
  <c r="DI11" i="14"/>
  <c r="DI12" i="14"/>
  <c r="DI13" i="14"/>
  <c r="DI14" i="14"/>
  <c r="DI17" i="14"/>
  <c r="DI18" i="14"/>
  <c r="DI19" i="14"/>
  <c r="DI20" i="14"/>
  <c r="DI21" i="14"/>
  <c r="DI24" i="14"/>
  <c r="DI25" i="14"/>
  <c r="DI26" i="14"/>
  <c r="DI27" i="14"/>
  <c r="DI28" i="14"/>
  <c r="DI31" i="14"/>
  <c r="DI32" i="14"/>
  <c r="DI33" i="14"/>
  <c r="DI34" i="14"/>
  <c r="DI35" i="14"/>
  <c r="DI38" i="14"/>
  <c r="DI39" i="14"/>
  <c r="DI40" i="14"/>
  <c r="DI41" i="14"/>
  <c r="DI42" i="14"/>
  <c r="DI45" i="14"/>
  <c r="DI46" i="14"/>
  <c r="DI47" i="14"/>
  <c r="DI48" i="14"/>
  <c r="DI49" i="14"/>
  <c r="DI52" i="14"/>
  <c r="DI53" i="14"/>
  <c r="DI54" i="14"/>
  <c r="DI55" i="14"/>
  <c r="DI56" i="14"/>
  <c r="DI59" i="14"/>
  <c r="DI60" i="14"/>
  <c r="DI61" i="14"/>
  <c r="DI62" i="14"/>
  <c r="DI63" i="14"/>
  <c r="DI66" i="14"/>
  <c r="DI67" i="14"/>
  <c r="DI68" i="14"/>
  <c r="DI69" i="14"/>
  <c r="DI70" i="14"/>
  <c r="DI73" i="14"/>
  <c r="DI74" i="14"/>
  <c r="DI75" i="14"/>
  <c r="DI76" i="14"/>
  <c r="DI77" i="14"/>
  <c r="DI80" i="14"/>
  <c r="DI81" i="14"/>
  <c r="DI82" i="14"/>
  <c r="DI83" i="14"/>
  <c r="DI84" i="14"/>
  <c r="DI87" i="14"/>
  <c r="DI88" i="14"/>
  <c r="DI89" i="14"/>
  <c r="DI90" i="14"/>
  <c r="DI91" i="14"/>
  <c r="DI94" i="14"/>
  <c r="DI95" i="14"/>
  <c r="DI96" i="14"/>
  <c r="DI97" i="14"/>
  <c r="DI98" i="14"/>
  <c r="DI101" i="14"/>
  <c r="DI102" i="14"/>
  <c r="DI103" i="14"/>
  <c r="DI104" i="14"/>
  <c r="DI105" i="14"/>
  <c r="DI108" i="14"/>
  <c r="DI109" i="14"/>
  <c r="DI110" i="14"/>
  <c r="DI111" i="14"/>
  <c r="DI112" i="14"/>
  <c r="DI115" i="14"/>
  <c r="DI116" i="14"/>
  <c r="DI117" i="14"/>
  <c r="DI118" i="14"/>
  <c r="DI119" i="14"/>
  <c r="DI122" i="14"/>
  <c r="DI123" i="14"/>
  <c r="DI124" i="14"/>
  <c r="DI125" i="14"/>
  <c r="DI126" i="14"/>
  <c r="DI129" i="14"/>
  <c r="DI130" i="14"/>
  <c r="DI131" i="14"/>
  <c r="DI132" i="14"/>
  <c r="DI133" i="14"/>
  <c r="DI143" i="14"/>
  <c r="DI144" i="14"/>
  <c r="DI145" i="14"/>
  <c r="DI146" i="14"/>
  <c r="DI147" i="14"/>
  <c r="DI150" i="14"/>
  <c r="DI151" i="14"/>
  <c r="DI152" i="14"/>
  <c r="DI153" i="14"/>
  <c r="DI154" i="14"/>
  <c r="DI10" i="15"/>
  <c r="DI11" i="15"/>
  <c r="DI12" i="15"/>
  <c r="DI13" i="15"/>
  <c r="DI14" i="15"/>
  <c r="DI17" i="15"/>
  <c r="DI18" i="15"/>
  <c r="DI19" i="15"/>
  <c r="DI20" i="15"/>
  <c r="DI21" i="15"/>
  <c r="DI24" i="15"/>
  <c r="DI25" i="15"/>
  <c r="DI26" i="15"/>
  <c r="DI27" i="15"/>
  <c r="DI28" i="15"/>
  <c r="DI31" i="15"/>
  <c r="DI32" i="15"/>
  <c r="DI33" i="15"/>
  <c r="DI34" i="15"/>
  <c r="DI35" i="15"/>
  <c r="DI38" i="15"/>
  <c r="DI39" i="15"/>
  <c r="DI40" i="15"/>
  <c r="DI41" i="15"/>
  <c r="DI42" i="15"/>
  <c r="DI45" i="15"/>
  <c r="DI46" i="15"/>
  <c r="DI47" i="15"/>
  <c r="DI48" i="15"/>
  <c r="DI49" i="15"/>
  <c r="DI52" i="15"/>
  <c r="DI53" i="15"/>
  <c r="DI54" i="15"/>
  <c r="DI55" i="15"/>
  <c r="DI56" i="15"/>
  <c r="DI59" i="15"/>
  <c r="DI60" i="15"/>
  <c r="DI61" i="15"/>
  <c r="DI62" i="15"/>
  <c r="DI63" i="15"/>
  <c r="DI66" i="15"/>
  <c r="DI67" i="15"/>
  <c r="DI68" i="15"/>
  <c r="DI69" i="15"/>
  <c r="DI70" i="15"/>
  <c r="DI73" i="15"/>
  <c r="DI74" i="15"/>
  <c r="DI75" i="15"/>
  <c r="DI76" i="15"/>
  <c r="DI77" i="15"/>
  <c r="DI80" i="15"/>
  <c r="DI81" i="15"/>
  <c r="DI82" i="15"/>
  <c r="DI83" i="15"/>
  <c r="DI84" i="15"/>
  <c r="DI87" i="15"/>
  <c r="DI88" i="15"/>
  <c r="DI89" i="15"/>
  <c r="DI90" i="15"/>
  <c r="DI91" i="15"/>
  <c r="DI94" i="15"/>
  <c r="DI95" i="15"/>
  <c r="DI96" i="15"/>
  <c r="DI97" i="15"/>
  <c r="DI98" i="15"/>
  <c r="DI101" i="15"/>
  <c r="DI102" i="15"/>
  <c r="DI103" i="15"/>
  <c r="DI104" i="15"/>
  <c r="DI105" i="15"/>
  <c r="DI108" i="15"/>
  <c r="DI109" i="15"/>
  <c r="DI110" i="15"/>
  <c r="DI111" i="15"/>
  <c r="DI112" i="15"/>
  <c r="DI115" i="15"/>
  <c r="DI116" i="15"/>
  <c r="DI117" i="15"/>
  <c r="DI118" i="15"/>
  <c r="DI119" i="15"/>
  <c r="DI122" i="15"/>
  <c r="DI123" i="15"/>
  <c r="DI124" i="15"/>
  <c r="DI125" i="15"/>
  <c r="DI126" i="15"/>
  <c r="DI129" i="15"/>
  <c r="DI130" i="15"/>
  <c r="DI131" i="15"/>
  <c r="DI132" i="15"/>
  <c r="DI133" i="15"/>
  <c r="DI143" i="15"/>
  <c r="DI144" i="15"/>
  <c r="DI145" i="15"/>
  <c r="DI146" i="15"/>
  <c r="DI147" i="15"/>
  <c r="DI150" i="15"/>
  <c r="DI151" i="15"/>
  <c r="DI152" i="15"/>
  <c r="DI153" i="15"/>
  <c r="DI154" i="15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87" i="11"/>
  <c r="DI88" i="11"/>
  <c r="DI89" i="11"/>
  <c r="DI90" i="11"/>
  <c r="DI91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15" i="11"/>
  <c r="DI116" i="11"/>
  <c r="DI117" i="11"/>
  <c r="DI118" i="11"/>
  <c r="DI119" i="11"/>
  <c r="DI122" i="11"/>
  <c r="DI123" i="11"/>
  <c r="DI124" i="11"/>
  <c r="DI125" i="11"/>
  <c r="DI126" i="11"/>
  <c r="DI129" i="11"/>
  <c r="DI130" i="11"/>
  <c r="DI131" i="11"/>
  <c r="DI132" i="11"/>
  <c r="DI133" i="11"/>
  <c r="DI143" i="11"/>
  <c r="DI144" i="11"/>
  <c r="DI145" i="11"/>
  <c r="DI146" i="11"/>
  <c r="DI147" i="11"/>
  <c r="DI150" i="11"/>
  <c r="DI151" i="11"/>
  <c r="DI152" i="11"/>
  <c r="DI153" i="11"/>
  <c r="DI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DU157" i="11" s="1"/>
  <c r="BC158" i="11"/>
  <c r="DU158" i="11" s="1"/>
  <c r="BC159" i="11"/>
  <c r="DU159" i="11" s="1"/>
  <c r="BC160" i="11"/>
  <c r="DU160" i="11" s="1"/>
  <c r="BC161" i="11"/>
  <c r="DU161" i="11" s="1"/>
  <c r="BC162" i="11"/>
  <c r="DU162" i="11" s="1"/>
  <c r="BC81" i="13"/>
  <c r="BC82" i="13"/>
  <c r="BC83" i="13"/>
  <c r="BC84" i="13"/>
  <c r="BC92" i="13"/>
  <c r="BC80" i="11"/>
  <c r="DU80" i="11" s="1"/>
  <c r="BC81" i="11"/>
  <c r="DU81" i="11" s="1"/>
  <c r="BC82" i="11"/>
  <c r="DU82" i="11" s="1"/>
  <c r="BC83" i="11"/>
  <c r="DU83" i="11" s="1"/>
  <c r="BC84" i="11"/>
  <c r="DU84" i="11" s="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DH10" i="13"/>
  <c r="DH11" i="13"/>
  <c r="DH12" i="13"/>
  <c r="DH13" i="13"/>
  <c r="DH14" i="13"/>
  <c r="DH17" i="13"/>
  <c r="DH18" i="13"/>
  <c r="DH19" i="13"/>
  <c r="DH20" i="13"/>
  <c r="DH21" i="13"/>
  <c r="DH24" i="13"/>
  <c r="DH25" i="13"/>
  <c r="DH26" i="13"/>
  <c r="DH27" i="13"/>
  <c r="DH28" i="13"/>
  <c r="DH31" i="13"/>
  <c r="DH32" i="13"/>
  <c r="DH33" i="13"/>
  <c r="DH34" i="13"/>
  <c r="DH35" i="13"/>
  <c r="DH38" i="13"/>
  <c r="DH39" i="13"/>
  <c r="DH40" i="13"/>
  <c r="DH41" i="13"/>
  <c r="DH42" i="13"/>
  <c r="DH45" i="13"/>
  <c r="DH46" i="13"/>
  <c r="DH47" i="13"/>
  <c r="DH48" i="13"/>
  <c r="DH49" i="13"/>
  <c r="DH52" i="13"/>
  <c r="DH53" i="13"/>
  <c r="DH54" i="13"/>
  <c r="DH55" i="13"/>
  <c r="DH56" i="13"/>
  <c r="DH59" i="13"/>
  <c r="DH60" i="13"/>
  <c r="DH61" i="13"/>
  <c r="DH62" i="13"/>
  <c r="DH63" i="13"/>
  <c r="DH66" i="13"/>
  <c r="DH67" i="13"/>
  <c r="DH68" i="13"/>
  <c r="DH69" i="13"/>
  <c r="DH70" i="13"/>
  <c r="DH73" i="13"/>
  <c r="DH74" i="13"/>
  <c r="DH75" i="13"/>
  <c r="DH76" i="13"/>
  <c r="DH77" i="13"/>
  <c r="DH87" i="13"/>
  <c r="DH88" i="13"/>
  <c r="DH89" i="13"/>
  <c r="DH90" i="13"/>
  <c r="DH91" i="13"/>
  <c r="DH94" i="13"/>
  <c r="DH95" i="13"/>
  <c r="DH96" i="13"/>
  <c r="DH97" i="13"/>
  <c r="DH98" i="13"/>
  <c r="DH101" i="13"/>
  <c r="DH102" i="13"/>
  <c r="DH103" i="13"/>
  <c r="DH104" i="13"/>
  <c r="DH105" i="13"/>
  <c r="DH108" i="13"/>
  <c r="DH109" i="13"/>
  <c r="DH110" i="13"/>
  <c r="DH111" i="13"/>
  <c r="DH112" i="13"/>
  <c r="DH115" i="13"/>
  <c r="DH116" i="13"/>
  <c r="DH117" i="13"/>
  <c r="DH118" i="13"/>
  <c r="DH119" i="13"/>
  <c r="DH122" i="13"/>
  <c r="DH123" i="13"/>
  <c r="DH124" i="13"/>
  <c r="DH125" i="13"/>
  <c r="DH126" i="13"/>
  <c r="DH129" i="13"/>
  <c r="DH130" i="13"/>
  <c r="DH131" i="13"/>
  <c r="DH132" i="13"/>
  <c r="DH133" i="13"/>
  <c r="DH143" i="13"/>
  <c r="DH144" i="13"/>
  <c r="DH145" i="13"/>
  <c r="DH146" i="13"/>
  <c r="DH147" i="13"/>
  <c r="DH150" i="13"/>
  <c r="DH151" i="13"/>
  <c r="DH152" i="13"/>
  <c r="DH153" i="13"/>
  <c r="DH154" i="13"/>
  <c r="DH10" i="14"/>
  <c r="DH11" i="14"/>
  <c r="DH12" i="14"/>
  <c r="DH13" i="14"/>
  <c r="DH14" i="14"/>
  <c r="DH17" i="14"/>
  <c r="DH18" i="14"/>
  <c r="DH19" i="14"/>
  <c r="DH20" i="14"/>
  <c r="DH21" i="14"/>
  <c r="DH24" i="14"/>
  <c r="DH25" i="14"/>
  <c r="DH26" i="14"/>
  <c r="DH27" i="14"/>
  <c r="DH28" i="14"/>
  <c r="DH31" i="14"/>
  <c r="DH32" i="14"/>
  <c r="DH33" i="14"/>
  <c r="DH34" i="14"/>
  <c r="DH35" i="14"/>
  <c r="DH38" i="14"/>
  <c r="DH39" i="14"/>
  <c r="DH40" i="14"/>
  <c r="DH41" i="14"/>
  <c r="DH42" i="14"/>
  <c r="DH45" i="14"/>
  <c r="DH46" i="14"/>
  <c r="DH47" i="14"/>
  <c r="DH48" i="14"/>
  <c r="DH49" i="14"/>
  <c r="DH52" i="14"/>
  <c r="DH53" i="14"/>
  <c r="DH54" i="14"/>
  <c r="DH55" i="14"/>
  <c r="DH56" i="14"/>
  <c r="DH59" i="14"/>
  <c r="DH60" i="14"/>
  <c r="DH61" i="14"/>
  <c r="DH62" i="14"/>
  <c r="DH63" i="14"/>
  <c r="DH66" i="14"/>
  <c r="DH67" i="14"/>
  <c r="DH68" i="14"/>
  <c r="DH69" i="14"/>
  <c r="DH70" i="14"/>
  <c r="DH73" i="14"/>
  <c r="DH74" i="14"/>
  <c r="DH75" i="14"/>
  <c r="DH76" i="14"/>
  <c r="DH77" i="14"/>
  <c r="DH80" i="14"/>
  <c r="DH81" i="14"/>
  <c r="DH82" i="14"/>
  <c r="DH83" i="14"/>
  <c r="DH84" i="14"/>
  <c r="DH87" i="14"/>
  <c r="DH88" i="14"/>
  <c r="DH89" i="14"/>
  <c r="DH90" i="14"/>
  <c r="DH91" i="14"/>
  <c r="DH94" i="14"/>
  <c r="DH95" i="14"/>
  <c r="DH96" i="14"/>
  <c r="DH97" i="14"/>
  <c r="DH98" i="14"/>
  <c r="DH101" i="14"/>
  <c r="DH102" i="14"/>
  <c r="DH103" i="14"/>
  <c r="DH104" i="14"/>
  <c r="DH105" i="14"/>
  <c r="DH108" i="14"/>
  <c r="DH109" i="14"/>
  <c r="DH110" i="14"/>
  <c r="DH111" i="14"/>
  <c r="DH112" i="14"/>
  <c r="DH115" i="14"/>
  <c r="DH116" i="14"/>
  <c r="DH117" i="14"/>
  <c r="DH118" i="14"/>
  <c r="DH119" i="14"/>
  <c r="DH122" i="14"/>
  <c r="DH123" i="14"/>
  <c r="DH124" i="14"/>
  <c r="DH125" i="14"/>
  <c r="DH126" i="14"/>
  <c r="DH129" i="14"/>
  <c r="DH130" i="14"/>
  <c r="DH131" i="14"/>
  <c r="DH132" i="14"/>
  <c r="DH133" i="14"/>
  <c r="DH143" i="14"/>
  <c r="DH144" i="14"/>
  <c r="DH145" i="14"/>
  <c r="DH146" i="14"/>
  <c r="DH147" i="14"/>
  <c r="DH150" i="14"/>
  <c r="DH151" i="14"/>
  <c r="DH152" i="14"/>
  <c r="DH153" i="14"/>
  <c r="DH154" i="14"/>
  <c r="DH10" i="15"/>
  <c r="DH11" i="15"/>
  <c r="DH12" i="15"/>
  <c r="DH13" i="15"/>
  <c r="DH14" i="15"/>
  <c r="DH17" i="15"/>
  <c r="DH18" i="15"/>
  <c r="DH19" i="15"/>
  <c r="DH20" i="15"/>
  <c r="DH21" i="15"/>
  <c r="DH24" i="15"/>
  <c r="DH25" i="15"/>
  <c r="DH26" i="15"/>
  <c r="DH27" i="15"/>
  <c r="DH28" i="15"/>
  <c r="DH31" i="15"/>
  <c r="DH32" i="15"/>
  <c r="DH33" i="15"/>
  <c r="DH34" i="15"/>
  <c r="DH35" i="15"/>
  <c r="DH38" i="15"/>
  <c r="DH39" i="15"/>
  <c r="DH40" i="15"/>
  <c r="DH41" i="15"/>
  <c r="DH42" i="15"/>
  <c r="DH45" i="15"/>
  <c r="DH46" i="15"/>
  <c r="DH47" i="15"/>
  <c r="DH48" i="15"/>
  <c r="DH49" i="15"/>
  <c r="DH52" i="15"/>
  <c r="DH53" i="15"/>
  <c r="DH54" i="15"/>
  <c r="DH55" i="15"/>
  <c r="DH56" i="15"/>
  <c r="DH59" i="15"/>
  <c r="DH60" i="15"/>
  <c r="DH61" i="15"/>
  <c r="DH62" i="15"/>
  <c r="DH63" i="15"/>
  <c r="DH66" i="15"/>
  <c r="DH67" i="15"/>
  <c r="DH68" i="15"/>
  <c r="DH69" i="15"/>
  <c r="DH70" i="15"/>
  <c r="DH73" i="15"/>
  <c r="DH74" i="15"/>
  <c r="DH75" i="15"/>
  <c r="DH76" i="15"/>
  <c r="DH77" i="15"/>
  <c r="DH80" i="15"/>
  <c r="DH81" i="15"/>
  <c r="DH82" i="15"/>
  <c r="DH83" i="15"/>
  <c r="DH84" i="15"/>
  <c r="DH87" i="15"/>
  <c r="DH88" i="15"/>
  <c r="DH89" i="15"/>
  <c r="DH90" i="15"/>
  <c r="DH91" i="15"/>
  <c r="DH94" i="15"/>
  <c r="DH95" i="15"/>
  <c r="DH96" i="15"/>
  <c r="DH97" i="15"/>
  <c r="DH98" i="15"/>
  <c r="DH101" i="15"/>
  <c r="DH102" i="15"/>
  <c r="DH103" i="15"/>
  <c r="DH104" i="15"/>
  <c r="DH105" i="15"/>
  <c r="DH108" i="15"/>
  <c r="DH109" i="15"/>
  <c r="DH110" i="15"/>
  <c r="DH111" i="15"/>
  <c r="DH112" i="15"/>
  <c r="DH115" i="15"/>
  <c r="DH116" i="15"/>
  <c r="DH117" i="15"/>
  <c r="DH118" i="15"/>
  <c r="DH119" i="15"/>
  <c r="DH122" i="15"/>
  <c r="DH123" i="15"/>
  <c r="DH124" i="15"/>
  <c r="DH125" i="15"/>
  <c r="DH126" i="15"/>
  <c r="DH129" i="15"/>
  <c r="DH130" i="15"/>
  <c r="DH131" i="15"/>
  <c r="DH132" i="15"/>
  <c r="DH133" i="15"/>
  <c r="DH143" i="15"/>
  <c r="DH144" i="15"/>
  <c r="DH145" i="15"/>
  <c r="DH146" i="15"/>
  <c r="DH147" i="15"/>
  <c r="DH150" i="15"/>
  <c r="DH151" i="15"/>
  <c r="DH152" i="15"/>
  <c r="DH153" i="15"/>
  <c r="DH154" i="15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87" i="11"/>
  <c r="DH88" i="11"/>
  <c r="DH89" i="11"/>
  <c r="DH90" i="11"/>
  <c r="DH91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15" i="11"/>
  <c r="DH116" i="11"/>
  <c r="DH117" i="11"/>
  <c r="DH118" i="11"/>
  <c r="DH119" i="11"/>
  <c r="DH122" i="11"/>
  <c r="DH123" i="11"/>
  <c r="DH124" i="11"/>
  <c r="DH125" i="11"/>
  <c r="DH126" i="11"/>
  <c r="DH129" i="11"/>
  <c r="DH130" i="11"/>
  <c r="DH131" i="11"/>
  <c r="DH132" i="11"/>
  <c r="DH133" i="11"/>
  <c r="DH143" i="11"/>
  <c r="DH144" i="11"/>
  <c r="DH145" i="11"/>
  <c r="DH146" i="11"/>
  <c r="DH147" i="11"/>
  <c r="DH150" i="11"/>
  <c r="DH151" i="11"/>
  <c r="DH152" i="11"/>
  <c r="DH153" i="11"/>
  <c r="DH154" i="11"/>
  <c r="DU85" i="11" l="1"/>
  <c r="DJ106" i="15"/>
  <c r="DJ50" i="15"/>
  <c r="DH15" i="15"/>
  <c r="DI85" i="15"/>
  <c r="DI78" i="15"/>
  <c r="DI43" i="15"/>
  <c r="DJ134" i="13"/>
  <c r="DJ78" i="13"/>
  <c r="DJ120" i="14"/>
  <c r="DJ106" i="14"/>
  <c r="DI106" i="11"/>
  <c r="DI64" i="11"/>
  <c r="DI113" i="15"/>
  <c r="DJ92" i="15"/>
  <c r="DH99" i="15"/>
  <c r="DJ134" i="15"/>
  <c r="DJ22" i="15"/>
  <c r="DI71" i="14"/>
  <c r="DJ50" i="14"/>
  <c r="DI113" i="14"/>
  <c r="DI50" i="14"/>
  <c r="DJ155" i="14"/>
  <c r="DJ36" i="14"/>
  <c r="DJ22" i="14"/>
  <c r="DJ64" i="14"/>
  <c r="DI120" i="13"/>
  <c r="DJ36" i="13"/>
  <c r="DJ120" i="13"/>
  <c r="DJ64" i="13"/>
  <c r="DJ155" i="13"/>
  <c r="DH127" i="13"/>
  <c r="DJ50" i="13"/>
  <c r="DH134" i="11"/>
  <c r="DI99" i="11"/>
  <c r="DI36" i="11"/>
  <c r="DJ120" i="11"/>
  <c r="DJ78" i="11"/>
  <c r="DJ22" i="11"/>
  <c r="DJ36" i="11"/>
  <c r="DI43" i="11"/>
  <c r="DI155" i="11"/>
  <c r="DJ92" i="11"/>
  <c r="DJ113" i="14"/>
  <c r="DJ127" i="13"/>
  <c r="DJ43" i="13"/>
  <c r="DH99" i="11"/>
  <c r="DH155" i="15"/>
  <c r="DH92" i="13"/>
  <c r="DI127" i="15"/>
  <c r="DI57" i="15"/>
  <c r="DI134" i="14"/>
  <c r="DI36" i="14"/>
  <c r="DI15" i="14"/>
  <c r="DI15" i="13"/>
  <c r="DJ71" i="11"/>
  <c r="DJ85" i="15"/>
  <c r="DJ99" i="14"/>
  <c r="DJ15" i="14"/>
  <c r="DJ113" i="13"/>
  <c r="DJ29" i="13"/>
  <c r="DI78" i="11"/>
  <c r="DI50" i="11"/>
  <c r="DI155" i="14"/>
  <c r="DI64" i="14"/>
  <c r="DJ134" i="11"/>
  <c r="DJ50" i="11"/>
  <c r="DJ155" i="15"/>
  <c r="DJ64" i="15"/>
  <c r="DJ78" i="14"/>
  <c r="DJ92" i="13"/>
  <c r="DJ29" i="14"/>
  <c r="DH127" i="15"/>
  <c r="DH43" i="15"/>
  <c r="DH120" i="13"/>
  <c r="DI120" i="11"/>
  <c r="DI92" i="14"/>
  <c r="DI78" i="14"/>
  <c r="DJ99" i="11"/>
  <c r="DJ15" i="11"/>
  <c r="DJ113" i="15"/>
  <c r="DJ29" i="15"/>
  <c r="DJ127" i="14"/>
  <c r="DJ43" i="14"/>
  <c r="DJ148" i="13"/>
  <c r="DJ57" i="13"/>
  <c r="DJ15" i="15"/>
  <c r="DI71" i="15"/>
  <c r="DJ155" i="11"/>
  <c r="DJ64" i="11"/>
  <c r="DJ78" i="15"/>
  <c r="DJ92" i="14"/>
  <c r="DJ106" i="13"/>
  <c r="DJ22" i="13"/>
  <c r="DI134" i="11"/>
  <c r="DJ113" i="11"/>
  <c r="DJ29" i="11"/>
  <c r="DJ127" i="15"/>
  <c r="DJ43" i="15"/>
  <c r="DJ148" i="14"/>
  <c r="DJ57" i="14"/>
  <c r="DJ71" i="13"/>
  <c r="DI22" i="14"/>
  <c r="DJ99" i="15"/>
  <c r="DI99" i="15"/>
  <c r="DI71" i="13"/>
  <c r="DI36" i="13"/>
  <c r="DJ127" i="11"/>
  <c r="DJ43" i="11"/>
  <c r="DJ148" i="15"/>
  <c r="DJ57" i="15"/>
  <c r="DJ71" i="14"/>
  <c r="DI92" i="11"/>
  <c r="DI106" i="14"/>
  <c r="DI148" i="15"/>
  <c r="DI15" i="15"/>
  <c r="DJ148" i="11"/>
  <c r="DJ57" i="11"/>
  <c r="DJ71" i="15"/>
  <c r="DJ85" i="14"/>
  <c r="DJ99" i="13"/>
  <c r="DJ15" i="13"/>
  <c r="DI22" i="11"/>
  <c r="DI29" i="15"/>
  <c r="DI120" i="14"/>
  <c r="DJ106" i="11"/>
  <c r="DJ120" i="15"/>
  <c r="DJ36" i="15"/>
  <c r="DJ134" i="14"/>
  <c r="BE85" i="13"/>
  <c r="DH78" i="11"/>
  <c r="DH43" i="11"/>
  <c r="DH50" i="15"/>
  <c r="DH106" i="14"/>
  <c r="DH71" i="14"/>
  <c r="DH22" i="14"/>
  <c r="DH71" i="13"/>
  <c r="DH36" i="13"/>
  <c r="DI29" i="11"/>
  <c r="DI155" i="13"/>
  <c r="DI99" i="13"/>
  <c r="DI64" i="13"/>
  <c r="DH50" i="11"/>
  <c r="DH57" i="11"/>
  <c r="DH64" i="15"/>
  <c r="DH120" i="14"/>
  <c r="DH85" i="14"/>
  <c r="DH36" i="14"/>
  <c r="DH50" i="13"/>
  <c r="DI57" i="11"/>
  <c r="DI36" i="15"/>
  <c r="DI29" i="14"/>
  <c r="DI113" i="13"/>
  <c r="DI78" i="13"/>
  <c r="DI29" i="13"/>
  <c r="DH155" i="11"/>
  <c r="DH113" i="15"/>
  <c r="DH29" i="15"/>
  <c r="DH148" i="13"/>
  <c r="DH106" i="13"/>
  <c r="DI71" i="11"/>
  <c r="DI50" i="15"/>
  <c r="DI43" i="14"/>
  <c r="DH22" i="15"/>
  <c r="DH43" i="14"/>
  <c r="DH113" i="11"/>
  <c r="DH71" i="11"/>
  <c r="DH22" i="11"/>
  <c r="DH78" i="15"/>
  <c r="DH134" i="14"/>
  <c r="DH99" i="14"/>
  <c r="DH50" i="14"/>
  <c r="DH15" i="14"/>
  <c r="DH64" i="13"/>
  <c r="DH15" i="13"/>
  <c r="DI64" i="15"/>
  <c r="DI57" i="14"/>
  <c r="DI127" i="13"/>
  <c r="DI92" i="13"/>
  <c r="DI43" i="13"/>
  <c r="DH36" i="11"/>
  <c r="DH113" i="14"/>
  <c r="DH78" i="13"/>
  <c r="DI85" i="14"/>
  <c r="DI106" i="13"/>
  <c r="DI57" i="13"/>
  <c r="DH127" i="11"/>
  <c r="DH92" i="15"/>
  <c r="DH155" i="14"/>
  <c r="DH64" i="14"/>
  <c r="DH29" i="14"/>
  <c r="DH29" i="13"/>
  <c r="DI113" i="11"/>
  <c r="DI92" i="15"/>
  <c r="DI148" i="13"/>
  <c r="DI22" i="13"/>
  <c r="DH148" i="11"/>
  <c r="DH92" i="11"/>
  <c r="DH148" i="15"/>
  <c r="DH106" i="15"/>
  <c r="DH57" i="15"/>
  <c r="DH134" i="13"/>
  <c r="DI127" i="11"/>
  <c r="DI106" i="15"/>
  <c r="DI99" i="14"/>
  <c r="BD85" i="11"/>
  <c r="DH127" i="14"/>
  <c r="DH43" i="13"/>
  <c r="DI148" i="11"/>
  <c r="DH106" i="11"/>
  <c r="DH120" i="15"/>
  <c r="DH71" i="15"/>
  <c r="DH155" i="13"/>
  <c r="DH99" i="13"/>
  <c r="DI134" i="15"/>
  <c r="DI127" i="14"/>
  <c r="DI120" i="15"/>
  <c r="DH148" i="14"/>
  <c r="DH57" i="13"/>
  <c r="DH22" i="13"/>
  <c r="DI155" i="15"/>
  <c r="DI148" i="14"/>
  <c r="DI134" i="13"/>
  <c r="DI50" i="13"/>
  <c r="DH15" i="11"/>
  <c r="DH78" i="14"/>
  <c r="DH64" i="11"/>
  <c r="DH29" i="11"/>
  <c r="DH36" i="15"/>
  <c r="DH92" i="14"/>
  <c r="DH57" i="14"/>
  <c r="DH120" i="11"/>
  <c r="DH134" i="15"/>
  <c r="DH85" i="15"/>
  <c r="DH113" i="13"/>
  <c r="DI15" i="11"/>
  <c r="DI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DT157" i="11" s="1"/>
  <c r="BB158" i="11"/>
  <c r="DT158" i="11" s="1"/>
  <c r="BB159" i="11"/>
  <c r="DT159" i="11" s="1"/>
  <c r="BB160" i="11"/>
  <c r="DT160" i="11" s="1"/>
  <c r="BB161" i="11"/>
  <c r="DT161" i="11" s="1"/>
  <c r="BB162" i="11"/>
  <c r="DT162" i="11" s="1"/>
  <c r="BB80" i="11"/>
  <c r="DT80" i="11" s="1"/>
  <c r="BB81" i="11"/>
  <c r="DT81" i="11" s="1"/>
  <c r="BB82" i="11"/>
  <c r="DT82" i="11" s="1"/>
  <c r="BB83" i="11"/>
  <c r="DT83" i="11" s="1"/>
  <c r="BB84" i="11"/>
  <c r="DT84" i="11" s="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DG10" i="13"/>
  <c r="DG11" i="13"/>
  <c r="DG12" i="13"/>
  <c r="DG13" i="13"/>
  <c r="DG14" i="13"/>
  <c r="DG17" i="13"/>
  <c r="DG18" i="13"/>
  <c r="DG19" i="13"/>
  <c r="DG20" i="13"/>
  <c r="DG21" i="13"/>
  <c r="DG24" i="13"/>
  <c r="DG25" i="13"/>
  <c r="DG26" i="13"/>
  <c r="DG27" i="13"/>
  <c r="DG28" i="13"/>
  <c r="DG31" i="13"/>
  <c r="DG32" i="13"/>
  <c r="DG33" i="13"/>
  <c r="DG34" i="13"/>
  <c r="DG35" i="13"/>
  <c r="DG38" i="13"/>
  <c r="DG39" i="13"/>
  <c r="DG40" i="13"/>
  <c r="DG41" i="13"/>
  <c r="DG42" i="13"/>
  <c r="DG45" i="13"/>
  <c r="DG46" i="13"/>
  <c r="DG47" i="13"/>
  <c r="DG48" i="13"/>
  <c r="DG49" i="13"/>
  <c r="DG52" i="13"/>
  <c r="DG53" i="13"/>
  <c r="DG54" i="13"/>
  <c r="DG55" i="13"/>
  <c r="DG56" i="13"/>
  <c r="DG59" i="13"/>
  <c r="DG60" i="13"/>
  <c r="DG61" i="13"/>
  <c r="DG62" i="13"/>
  <c r="DG63" i="13"/>
  <c r="DG66" i="13"/>
  <c r="DG67" i="13"/>
  <c r="DG68" i="13"/>
  <c r="DG69" i="13"/>
  <c r="DG70" i="13"/>
  <c r="DG73" i="13"/>
  <c r="DG74" i="13"/>
  <c r="DG75" i="13"/>
  <c r="DG76" i="13"/>
  <c r="DG77" i="13"/>
  <c r="DG87" i="13"/>
  <c r="DG88" i="13"/>
  <c r="DG89" i="13"/>
  <c r="DG90" i="13"/>
  <c r="DG91" i="13"/>
  <c r="DG94" i="13"/>
  <c r="DG95" i="13"/>
  <c r="DG96" i="13"/>
  <c r="DG97" i="13"/>
  <c r="DG98" i="13"/>
  <c r="DG101" i="13"/>
  <c r="DG102" i="13"/>
  <c r="DG103" i="13"/>
  <c r="DG104" i="13"/>
  <c r="DG105" i="13"/>
  <c r="DG108" i="13"/>
  <c r="DG109" i="13"/>
  <c r="DG110" i="13"/>
  <c r="DG111" i="13"/>
  <c r="DG112" i="13"/>
  <c r="DG115" i="13"/>
  <c r="DG116" i="13"/>
  <c r="DG117" i="13"/>
  <c r="DG118" i="13"/>
  <c r="DG119" i="13"/>
  <c r="DG122" i="13"/>
  <c r="DG123" i="13"/>
  <c r="DG124" i="13"/>
  <c r="DG125" i="13"/>
  <c r="DG126" i="13"/>
  <c r="DG129" i="13"/>
  <c r="DG130" i="13"/>
  <c r="DG131" i="13"/>
  <c r="DG132" i="13"/>
  <c r="DG133" i="13"/>
  <c r="DG143" i="13"/>
  <c r="DG144" i="13"/>
  <c r="DG145" i="13"/>
  <c r="DG146" i="13"/>
  <c r="DG147" i="13"/>
  <c r="DG150" i="13"/>
  <c r="DG151" i="13"/>
  <c r="DG152" i="13"/>
  <c r="DG153" i="13"/>
  <c r="DG154" i="13"/>
  <c r="DG10" i="14"/>
  <c r="DG11" i="14"/>
  <c r="DG12" i="14"/>
  <c r="DG13" i="14"/>
  <c r="DG14" i="14"/>
  <c r="DG17" i="14"/>
  <c r="DG18" i="14"/>
  <c r="DG19" i="14"/>
  <c r="DG20" i="14"/>
  <c r="DG21" i="14"/>
  <c r="DG24" i="14"/>
  <c r="DG25" i="14"/>
  <c r="DG26" i="14"/>
  <c r="DG27" i="14"/>
  <c r="DG28" i="14"/>
  <c r="DG31" i="14"/>
  <c r="DG32" i="14"/>
  <c r="DG33" i="14"/>
  <c r="DG34" i="14"/>
  <c r="DG35" i="14"/>
  <c r="DG38" i="14"/>
  <c r="DG39" i="14"/>
  <c r="DG40" i="14"/>
  <c r="DG41" i="14"/>
  <c r="DG42" i="14"/>
  <c r="DG45" i="14"/>
  <c r="DG46" i="14"/>
  <c r="DG47" i="14"/>
  <c r="DG48" i="14"/>
  <c r="DG49" i="14"/>
  <c r="DG52" i="14"/>
  <c r="DG53" i="14"/>
  <c r="DG54" i="14"/>
  <c r="DG55" i="14"/>
  <c r="DG56" i="14"/>
  <c r="DG59" i="14"/>
  <c r="DG60" i="14"/>
  <c r="DG61" i="14"/>
  <c r="DG62" i="14"/>
  <c r="DG63" i="14"/>
  <c r="DG66" i="14"/>
  <c r="DG67" i="14"/>
  <c r="DG68" i="14"/>
  <c r="DG69" i="14"/>
  <c r="DG70" i="14"/>
  <c r="DG73" i="14"/>
  <c r="DG74" i="14"/>
  <c r="DG75" i="14"/>
  <c r="DG76" i="14"/>
  <c r="DG77" i="14"/>
  <c r="DG80" i="14"/>
  <c r="DG81" i="14"/>
  <c r="DG82" i="14"/>
  <c r="DG83" i="14"/>
  <c r="DG84" i="14"/>
  <c r="DG87" i="14"/>
  <c r="DG88" i="14"/>
  <c r="DG89" i="14"/>
  <c r="DG90" i="14"/>
  <c r="DG91" i="14"/>
  <c r="DG94" i="14"/>
  <c r="DG95" i="14"/>
  <c r="DG96" i="14"/>
  <c r="DG97" i="14"/>
  <c r="DG98" i="14"/>
  <c r="DG101" i="14"/>
  <c r="DG102" i="14"/>
  <c r="DG103" i="14"/>
  <c r="DG104" i="14"/>
  <c r="DG105" i="14"/>
  <c r="DG108" i="14"/>
  <c r="DG109" i="14"/>
  <c r="DG110" i="14"/>
  <c r="DG111" i="14"/>
  <c r="DG112" i="14"/>
  <c r="DG115" i="14"/>
  <c r="DG116" i="14"/>
  <c r="DG117" i="14"/>
  <c r="DG118" i="14"/>
  <c r="DG119" i="14"/>
  <c r="DG122" i="14"/>
  <c r="DG123" i="14"/>
  <c r="DG124" i="14"/>
  <c r="DG125" i="14"/>
  <c r="DG126" i="14"/>
  <c r="DG129" i="14"/>
  <c r="DG130" i="14"/>
  <c r="DG131" i="14"/>
  <c r="DG132" i="14"/>
  <c r="DG133" i="14"/>
  <c r="DG143" i="14"/>
  <c r="DG144" i="14"/>
  <c r="DG145" i="14"/>
  <c r="DG146" i="14"/>
  <c r="DG147" i="14"/>
  <c r="DG150" i="14"/>
  <c r="DG151" i="14"/>
  <c r="DG152" i="14"/>
  <c r="DG153" i="14"/>
  <c r="DG154" i="14"/>
  <c r="DG10" i="15"/>
  <c r="DG11" i="15"/>
  <c r="DG12" i="15"/>
  <c r="DG13" i="15"/>
  <c r="DG14" i="15"/>
  <c r="DG17" i="15"/>
  <c r="DG18" i="15"/>
  <c r="DG19" i="15"/>
  <c r="DG20" i="15"/>
  <c r="DG21" i="15"/>
  <c r="DG24" i="15"/>
  <c r="DG25" i="15"/>
  <c r="DG26" i="15"/>
  <c r="DG27" i="15"/>
  <c r="DG28" i="15"/>
  <c r="DG31" i="15"/>
  <c r="DG32" i="15"/>
  <c r="DG33" i="15"/>
  <c r="DG34" i="15"/>
  <c r="DG35" i="15"/>
  <c r="DG38" i="15"/>
  <c r="DG39" i="15"/>
  <c r="DG40" i="15"/>
  <c r="DG41" i="15"/>
  <c r="DG42" i="15"/>
  <c r="DG45" i="15"/>
  <c r="DG46" i="15"/>
  <c r="DG47" i="15"/>
  <c r="DG48" i="15"/>
  <c r="DG49" i="15"/>
  <c r="DG52" i="15"/>
  <c r="DG53" i="15"/>
  <c r="DG54" i="15"/>
  <c r="DG55" i="15"/>
  <c r="DG56" i="15"/>
  <c r="DG59" i="15"/>
  <c r="DG60" i="15"/>
  <c r="DG61" i="15"/>
  <c r="DG62" i="15"/>
  <c r="DG63" i="15"/>
  <c r="DG66" i="15"/>
  <c r="DG67" i="15"/>
  <c r="DG68" i="15"/>
  <c r="DG69" i="15"/>
  <c r="DG70" i="15"/>
  <c r="DG73" i="15"/>
  <c r="DG74" i="15"/>
  <c r="DG75" i="15"/>
  <c r="DG76" i="15"/>
  <c r="DG77" i="15"/>
  <c r="DG80" i="15"/>
  <c r="DG81" i="15"/>
  <c r="DG82" i="15"/>
  <c r="DG83" i="15"/>
  <c r="DG84" i="15"/>
  <c r="DG87" i="15"/>
  <c r="DG88" i="15"/>
  <c r="DG89" i="15"/>
  <c r="DG90" i="15"/>
  <c r="DG91" i="15"/>
  <c r="DG94" i="15"/>
  <c r="DG95" i="15"/>
  <c r="DG96" i="15"/>
  <c r="DG97" i="15"/>
  <c r="DG98" i="15"/>
  <c r="DG101" i="15"/>
  <c r="DG102" i="15"/>
  <c r="DG103" i="15"/>
  <c r="DG104" i="15"/>
  <c r="DG105" i="15"/>
  <c r="DG108" i="15"/>
  <c r="DG109" i="15"/>
  <c r="DG110" i="15"/>
  <c r="DG111" i="15"/>
  <c r="DG112" i="15"/>
  <c r="DG115" i="15"/>
  <c r="DG116" i="15"/>
  <c r="DG117" i="15"/>
  <c r="DG118" i="15"/>
  <c r="DG119" i="15"/>
  <c r="DG122" i="15"/>
  <c r="DG123" i="15"/>
  <c r="DG124" i="15"/>
  <c r="DG125" i="15"/>
  <c r="DG126" i="15"/>
  <c r="DG129" i="15"/>
  <c r="DG130" i="15"/>
  <c r="DG131" i="15"/>
  <c r="DG132" i="15"/>
  <c r="DG133" i="15"/>
  <c r="DG143" i="15"/>
  <c r="DG144" i="15"/>
  <c r="DG145" i="15"/>
  <c r="DG146" i="15"/>
  <c r="DG147" i="15"/>
  <c r="DG150" i="15"/>
  <c r="DG151" i="15"/>
  <c r="DG152" i="15"/>
  <c r="DG153" i="15"/>
  <c r="DG154" i="15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87" i="11"/>
  <c r="DG88" i="11"/>
  <c r="DG89" i="11"/>
  <c r="DG90" i="11"/>
  <c r="DG91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15" i="11"/>
  <c r="DG116" i="11"/>
  <c r="DG117" i="11"/>
  <c r="DG118" i="11"/>
  <c r="DG119" i="11"/>
  <c r="DG122" i="11"/>
  <c r="DG123" i="11"/>
  <c r="DG124" i="11"/>
  <c r="DG125" i="11"/>
  <c r="DG126" i="11"/>
  <c r="DG129" i="11"/>
  <c r="DG130" i="11"/>
  <c r="DG131" i="11"/>
  <c r="DG132" i="11"/>
  <c r="DG133" i="11"/>
  <c r="DG143" i="11"/>
  <c r="DG144" i="11"/>
  <c r="DG145" i="11"/>
  <c r="DG146" i="11"/>
  <c r="DG147" i="11"/>
  <c r="DG150" i="11"/>
  <c r="DG151" i="11"/>
  <c r="DG152" i="11"/>
  <c r="DG153" i="11"/>
  <c r="DG154" i="11"/>
  <c r="BA80" i="13"/>
  <c r="BA81" i="13"/>
  <c r="BA82" i="13"/>
  <c r="BA83" i="13"/>
  <c r="BA84" i="13"/>
  <c r="BA78" i="13"/>
  <c r="BA80" i="11"/>
  <c r="DS80" i="11" s="1"/>
  <c r="DS85" i="11" s="1"/>
  <c r="BA81" i="11"/>
  <c r="DS81" i="11" s="1"/>
  <c r="BA82" i="11"/>
  <c r="DS82" i="11" s="1"/>
  <c r="BA83" i="11"/>
  <c r="DS83" i="11" s="1"/>
  <c r="BA84" i="11"/>
  <c r="DS84" i="11" s="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DS157" i="11" s="1"/>
  <c r="BA158" i="11"/>
  <c r="DS158" i="11" s="1"/>
  <c r="BA159" i="11"/>
  <c r="DS159" i="11" s="1"/>
  <c r="BA160" i="11"/>
  <c r="DS160" i="11" s="1"/>
  <c r="BA161" i="11"/>
  <c r="DS161" i="11" s="1"/>
  <c r="BA162" i="11"/>
  <c r="DS162" i="11" s="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2" i="18"/>
  <c r="G2" i="18"/>
  <c r="DF10" i="13"/>
  <c r="DF11" i="13"/>
  <c r="DF12" i="13"/>
  <c r="DF13" i="13"/>
  <c r="DF14" i="13"/>
  <c r="DF17" i="13"/>
  <c r="DF18" i="13"/>
  <c r="DF19" i="13"/>
  <c r="DF20" i="13"/>
  <c r="DF21" i="13"/>
  <c r="DF24" i="13"/>
  <c r="DF25" i="13"/>
  <c r="DF26" i="13"/>
  <c r="DF27" i="13"/>
  <c r="DF28" i="13"/>
  <c r="DF31" i="13"/>
  <c r="DF32" i="13"/>
  <c r="DF33" i="13"/>
  <c r="DF34" i="13"/>
  <c r="DF35" i="13"/>
  <c r="DF38" i="13"/>
  <c r="DF39" i="13"/>
  <c r="DF40" i="13"/>
  <c r="DF41" i="13"/>
  <c r="DF42" i="13"/>
  <c r="DF45" i="13"/>
  <c r="DF46" i="13"/>
  <c r="DF47" i="13"/>
  <c r="DF48" i="13"/>
  <c r="DF49" i="13"/>
  <c r="DF52" i="13"/>
  <c r="DF53" i="13"/>
  <c r="DF54" i="13"/>
  <c r="DF55" i="13"/>
  <c r="DF56" i="13"/>
  <c r="DF59" i="13"/>
  <c r="DF60" i="13"/>
  <c r="DF61" i="13"/>
  <c r="DF62" i="13"/>
  <c r="DF63" i="13"/>
  <c r="DF66" i="13"/>
  <c r="DF67" i="13"/>
  <c r="DF68" i="13"/>
  <c r="DF69" i="13"/>
  <c r="DF70" i="13"/>
  <c r="DF73" i="13"/>
  <c r="DF74" i="13"/>
  <c r="DF75" i="13"/>
  <c r="DF76" i="13"/>
  <c r="DF77" i="13"/>
  <c r="DF87" i="13"/>
  <c r="DF88" i="13"/>
  <c r="DF89" i="13"/>
  <c r="DF90" i="13"/>
  <c r="DF91" i="13"/>
  <c r="DF94" i="13"/>
  <c r="DF95" i="13"/>
  <c r="DF96" i="13"/>
  <c r="DF97" i="13"/>
  <c r="DF98" i="13"/>
  <c r="DF101" i="13"/>
  <c r="DF102" i="13"/>
  <c r="DF103" i="13"/>
  <c r="DF104" i="13"/>
  <c r="DF105" i="13"/>
  <c r="DF108" i="13"/>
  <c r="DF109" i="13"/>
  <c r="DF110" i="13"/>
  <c r="DF111" i="13"/>
  <c r="DF112" i="13"/>
  <c r="DF115" i="13"/>
  <c r="DF116" i="13"/>
  <c r="DF117" i="13"/>
  <c r="DF118" i="13"/>
  <c r="DF119" i="13"/>
  <c r="DF122" i="13"/>
  <c r="DF123" i="13"/>
  <c r="DF124" i="13"/>
  <c r="DF125" i="13"/>
  <c r="DF126" i="13"/>
  <c r="DF129" i="13"/>
  <c r="DF130" i="13"/>
  <c r="DF131" i="13"/>
  <c r="DF132" i="13"/>
  <c r="DF133" i="13"/>
  <c r="DF143" i="13"/>
  <c r="DF144" i="13"/>
  <c r="DF145" i="13"/>
  <c r="DF146" i="13"/>
  <c r="DF147" i="13"/>
  <c r="DF150" i="13"/>
  <c r="DF151" i="13"/>
  <c r="DF152" i="13"/>
  <c r="DF153" i="13"/>
  <c r="DF154" i="13"/>
  <c r="DF10" i="14"/>
  <c r="DF11" i="14"/>
  <c r="DF12" i="14"/>
  <c r="DF13" i="14"/>
  <c r="DF14" i="14"/>
  <c r="DF17" i="14"/>
  <c r="DF18" i="14"/>
  <c r="DF19" i="14"/>
  <c r="DF20" i="14"/>
  <c r="DF21" i="14"/>
  <c r="DF24" i="14"/>
  <c r="DF25" i="14"/>
  <c r="DF26" i="14"/>
  <c r="DF27" i="14"/>
  <c r="DF28" i="14"/>
  <c r="DF31" i="14"/>
  <c r="DF32" i="14"/>
  <c r="DF33" i="14"/>
  <c r="DF34" i="14"/>
  <c r="DF35" i="14"/>
  <c r="DF38" i="14"/>
  <c r="DF39" i="14"/>
  <c r="DF40" i="14"/>
  <c r="DF41" i="14"/>
  <c r="DF42" i="14"/>
  <c r="DF45" i="14"/>
  <c r="DF46" i="14"/>
  <c r="DF47" i="14"/>
  <c r="DF48" i="14"/>
  <c r="DF49" i="14"/>
  <c r="DF52" i="14"/>
  <c r="DF53" i="14"/>
  <c r="DF54" i="14"/>
  <c r="DF55" i="14"/>
  <c r="DF56" i="14"/>
  <c r="DF59" i="14"/>
  <c r="DF60" i="14"/>
  <c r="DF61" i="14"/>
  <c r="DF62" i="14"/>
  <c r="DF63" i="14"/>
  <c r="DF66" i="14"/>
  <c r="DF67" i="14"/>
  <c r="DF68" i="14"/>
  <c r="DF69" i="14"/>
  <c r="DF70" i="14"/>
  <c r="DF73" i="14"/>
  <c r="DF74" i="14"/>
  <c r="DF75" i="14"/>
  <c r="DF76" i="14"/>
  <c r="DF77" i="14"/>
  <c r="DF80" i="14"/>
  <c r="DF81" i="14"/>
  <c r="DF82" i="14"/>
  <c r="DF83" i="14"/>
  <c r="DF84" i="14"/>
  <c r="DF87" i="14"/>
  <c r="DF88" i="14"/>
  <c r="DF89" i="14"/>
  <c r="DF90" i="14"/>
  <c r="DF91" i="14"/>
  <c r="DF94" i="14"/>
  <c r="DF95" i="14"/>
  <c r="DF96" i="14"/>
  <c r="DF97" i="14"/>
  <c r="DF98" i="14"/>
  <c r="DF101" i="14"/>
  <c r="DF102" i="14"/>
  <c r="DF103" i="14"/>
  <c r="DF104" i="14"/>
  <c r="DF105" i="14"/>
  <c r="DF108" i="14"/>
  <c r="DF109" i="14"/>
  <c r="DF110" i="14"/>
  <c r="DF111" i="14"/>
  <c r="DF112" i="14"/>
  <c r="DF115" i="14"/>
  <c r="DF116" i="14"/>
  <c r="DF117" i="14"/>
  <c r="DF118" i="14"/>
  <c r="DF119" i="14"/>
  <c r="DF122" i="14"/>
  <c r="DF123" i="14"/>
  <c r="DF124" i="14"/>
  <c r="DF125" i="14"/>
  <c r="DF126" i="14"/>
  <c r="DF129" i="14"/>
  <c r="DF130" i="14"/>
  <c r="DF131" i="14"/>
  <c r="DF132" i="14"/>
  <c r="DF133" i="14"/>
  <c r="DF143" i="14"/>
  <c r="DF144" i="14"/>
  <c r="DF145" i="14"/>
  <c r="DF146" i="14"/>
  <c r="DF147" i="14"/>
  <c r="DF150" i="14"/>
  <c r="DF151" i="14"/>
  <c r="DF152" i="14"/>
  <c r="DF153" i="14"/>
  <c r="DF154" i="14"/>
  <c r="DF10" i="15"/>
  <c r="DF11" i="15"/>
  <c r="DF12" i="15"/>
  <c r="DF13" i="15"/>
  <c r="DF14" i="15"/>
  <c r="DF17" i="15"/>
  <c r="DF18" i="15"/>
  <c r="DF19" i="15"/>
  <c r="DF20" i="15"/>
  <c r="DF21" i="15"/>
  <c r="DF24" i="15"/>
  <c r="DF25" i="15"/>
  <c r="DF26" i="15"/>
  <c r="DF27" i="15"/>
  <c r="DF28" i="15"/>
  <c r="DF31" i="15"/>
  <c r="DF32" i="15"/>
  <c r="DF33" i="15"/>
  <c r="DF34" i="15"/>
  <c r="DF35" i="15"/>
  <c r="DF38" i="15"/>
  <c r="DF39" i="15"/>
  <c r="DF40" i="15"/>
  <c r="DF41" i="15"/>
  <c r="DF42" i="15"/>
  <c r="DF45" i="15"/>
  <c r="DF46" i="15"/>
  <c r="DF47" i="15"/>
  <c r="DF48" i="15"/>
  <c r="DF49" i="15"/>
  <c r="DF52" i="15"/>
  <c r="DF53" i="15"/>
  <c r="DF54" i="15"/>
  <c r="DF55" i="15"/>
  <c r="DF56" i="15"/>
  <c r="DF59" i="15"/>
  <c r="DF60" i="15"/>
  <c r="DF61" i="15"/>
  <c r="DF62" i="15"/>
  <c r="DF63" i="15"/>
  <c r="DF66" i="15"/>
  <c r="DF67" i="15"/>
  <c r="DF68" i="15"/>
  <c r="DF69" i="15"/>
  <c r="DF70" i="15"/>
  <c r="DF73" i="15"/>
  <c r="DF74" i="15"/>
  <c r="DF75" i="15"/>
  <c r="DF76" i="15"/>
  <c r="DF77" i="15"/>
  <c r="DF80" i="15"/>
  <c r="DF81" i="15"/>
  <c r="DF82" i="15"/>
  <c r="DF83" i="15"/>
  <c r="DF84" i="15"/>
  <c r="DF87" i="15"/>
  <c r="DF88" i="15"/>
  <c r="DF89" i="15"/>
  <c r="DF90" i="15"/>
  <c r="DF91" i="15"/>
  <c r="DF94" i="15"/>
  <c r="DF95" i="15"/>
  <c r="DF96" i="15"/>
  <c r="DF97" i="15"/>
  <c r="DF98" i="15"/>
  <c r="DF101" i="15"/>
  <c r="DF102" i="15"/>
  <c r="DF103" i="15"/>
  <c r="DF104" i="15"/>
  <c r="DF105" i="15"/>
  <c r="DF108" i="15"/>
  <c r="DF109" i="15"/>
  <c r="DF110" i="15"/>
  <c r="DF111" i="15"/>
  <c r="DF112" i="15"/>
  <c r="DF115" i="15"/>
  <c r="DF116" i="15"/>
  <c r="DF117" i="15"/>
  <c r="DF118" i="15"/>
  <c r="DF119" i="15"/>
  <c r="DF122" i="15"/>
  <c r="DF123" i="15"/>
  <c r="DF124" i="15"/>
  <c r="DF125" i="15"/>
  <c r="DF126" i="15"/>
  <c r="DF129" i="15"/>
  <c r="DF130" i="15"/>
  <c r="DF131" i="15"/>
  <c r="DF132" i="15"/>
  <c r="DF133" i="15"/>
  <c r="DF143" i="15"/>
  <c r="DF144" i="15"/>
  <c r="DF145" i="15"/>
  <c r="DF146" i="15"/>
  <c r="DF147" i="15"/>
  <c r="DF150" i="15"/>
  <c r="DF151" i="15"/>
  <c r="DF152" i="15"/>
  <c r="DF153" i="15"/>
  <c r="DF154" i="15"/>
  <c r="DF10" i="11"/>
  <c r="DF11" i="11"/>
  <c r="DF12" i="11"/>
  <c r="DF13" i="11"/>
  <c r="DF14" i="11"/>
  <c r="DF17" i="11"/>
  <c r="DF18" i="11"/>
  <c r="DF19" i="11"/>
  <c r="DF20" i="11"/>
  <c r="DF21" i="11"/>
  <c r="DF24" i="11"/>
  <c r="DF25" i="11"/>
  <c r="DF26" i="11"/>
  <c r="DF27" i="11"/>
  <c r="DF28" i="11"/>
  <c r="DF31" i="11"/>
  <c r="DF32" i="11"/>
  <c r="DF33" i="11"/>
  <c r="DF34" i="11"/>
  <c r="DF35" i="11"/>
  <c r="DF38" i="11"/>
  <c r="DF39" i="11"/>
  <c r="DF40" i="11"/>
  <c r="DF41" i="11"/>
  <c r="DF42" i="11"/>
  <c r="DF45" i="11"/>
  <c r="DF46" i="11"/>
  <c r="DF47" i="11"/>
  <c r="DF48" i="11"/>
  <c r="DF49" i="11"/>
  <c r="DF52" i="11"/>
  <c r="DF53" i="11"/>
  <c r="DF54" i="11"/>
  <c r="DF55" i="11"/>
  <c r="DF56" i="11"/>
  <c r="DF59" i="11"/>
  <c r="DF60" i="11"/>
  <c r="DF61" i="11"/>
  <c r="DF62" i="11"/>
  <c r="DF63" i="11"/>
  <c r="DF66" i="11"/>
  <c r="DF67" i="11"/>
  <c r="DF68" i="11"/>
  <c r="DF69" i="11"/>
  <c r="DF70" i="11"/>
  <c r="DF73" i="11"/>
  <c r="DF74" i="11"/>
  <c r="DF75" i="11"/>
  <c r="DF76" i="11"/>
  <c r="DF77" i="11"/>
  <c r="DF87" i="11"/>
  <c r="DF88" i="11"/>
  <c r="DF89" i="11"/>
  <c r="DF90" i="11"/>
  <c r="DF91" i="11"/>
  <c r="DF94" i="11"/>
  <c r="DF95" i="11"/>
  <c r="DF96" i="11"/>
  <c r="DF97" i="11"/>
  <c r="DF98" i="11"/>
  <c r="DF101" i="11"/>
  <c r="DF102" i="11"/>
  <c r="DF103" i="11"/>
  <c r="DF104" i="11"/>
  <c r="DF105" i="11"/>
  <c r="DF108" i="11"/>
  <c r="DF109" i="11"/>
  <c r="DF110" i="11"/>
  <c r="DF111" i="11"/>
  <c r="DF112" i="11"/>
  <c r="DF115" i="11"/>
  <c r="DF116" i="11"/>
  <c r="DF117" i="11"/>
  <c r="DF118" i="11"/>
  <c r="DF119" i="11"/>
  <c r="DF122" i="11"/>
  <c r="DF123" i="11"/>
  <c r="DF124" i="11"/>
  <c r="DF125" i="11"/>
  <c r="DF126" i="11"/>
  <c r="DF129" i="11"/>
  <c r="DF130" i="11"/>
  <c r="DF131" i="11"/>
  <c r="DF132" i="11"/>
  <c r="DF133" i="11"/>
  <c r="DF143" i="11"/>
  <c r="DF144" i="11"/>
  <c r="DF145" i="11"/>
  <c r="DF146" i="11"/>
  <c r="DF147" i="11"/>
  <c r="DF150" i="11"/>
  <c r="DF151" i="11"/>
  <c r="DF152" i="11"/>
  <c r="DF153" i="11"/>
  <c r="DF154" i="11"/>
  <c r="AZ80" i="13"/>
  <c r="AZ81" i="13"/>
  <c r="AZ82" i="13"/>
  <c r="AZ83" i="13"/>
  <c r="AZ84" i="13"/>
  <c r="AZ78" i="13"/>
  <c r="AZ80" i="11"/>
  <c r="DR80" i="11" s="1"/>
  <c r="AZ81" i="11"/>
  <c r="DR81" i="11" s="1"/>
  <c r="AZ82" i="11"/>
  <c r="DR82" i="11" s="1"/>
  <c r="AZ83" i="11"/>
  <c r="DR83" i="11" s="1"/>
  <c r="AZ84" i="11"/>
  <c r="DR84" i="11" s="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DR157" i="11" s="1"/>
  <c r="AZ158" i="11"/>
  <c r="DR158" i="11" s="1"/>
  <c r="AZ159" i="11"/>
  <c r="DR159" i="11" s="1"/>
  <c r="AZ160" i="11"/>
  <c r="DR160" i="11" s="1"/>
  <c r="AZ161" i="11"/>
  <c r="DR161" i="11" s="1"/>
  <c r="AZ162" i="11"/>
  <c r="DR162" i="11" s="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DE10" i="13"/>
  <c r="DE11" i="13"/>
  <c r="DE12" i="13"/>
  <c r="DE13" i="13"/>
  <c r="DE14" i="13"/>
  <c r="DE17" i="13"/>
  <c r="DE18" i="13"/>
  <c r="DE19" i="13"/>
  <c r="DE20" i="13"/>
  <c r="DE21" i="13"/>
  <c r="DE24" i="13"/>
  <c r="DE25" i="13"/>
  <c r="DE26" i="13"/>
  <c r="DE27" i="13"/>
  <c r="DE28" i="13"/>
  <c r="DE31" i="13"/>
  <c r="DE32" i="13"/>
  <c r="DE33" i="13"/>
  <c r="DE34" i="13"/>
  <c r="DE35" i="13"/>
  <c r="DE38" i="13"/>
  <c r="DE39" i="13"/>
  <c r="DE40" i="13"/>
  <c r="DE41" i="13"/>
  <c r="DE42" i="13"/>
  <c r="DE45" i="13"/>
  <c r="DE46" i="13"/>
  <c r="DE47" i="13"/>
  <c r="DE48" i="13"/>
  <c r="DE49" i="13"/>
  <c r="DE52" i="13"/>
  <c r="DE53" i="13"/>
  <c r="DE54" i="13"/>
  <c r="DE55" i="13"/>
  <c r="DE56" i="13"/>
  <c r="DE59" i="13"/>
  <c r="DE60" i="13"/>
  <c r="DE61" i="13"/>
  <c r="DE62" i="13"/>
  <c r="DE63" i="13"/>
  <c r="DE66" i="13"/>
  <c r="DE67" i="13"/>
  <c r="DE68" i="13"/>
  <c r="DE69" i="13"/>
  <c r="DE70" i="13"/>
  <c r="DE73" i="13"/>
  <c r="DE74" i="13"/>
  <c r="DE75" i="13"/>
  <c r="DE76" i="13"/>
  <c r="DE77" i="13"/>
  <c r="DE87" i="13"/>
  <c r="DE88" i="13"/>
  <c r="DE89" i="13"/>
  <c r="DE90" i="13"/>
  <c r="DE91" i="13"/>
  <c r="DE94" i="13"/>
  <c r="DE95" i="13"/>
  <c r="DE96" i="13"/>
  <c r="DE97" i="13"/>
  <c r="DE98" i="13"/>
  <c r="DE101" i="13"/>
  <c r="DE102" i="13"/>
  <c r="DE103" i="13"/>
  <c r="DE104" i="13"/>
  <c r="DE105" i="13"/>
  <c r="DE108" i="13"/>
  <c r="DE109" i="13"/>
  <c r="DE110" i="13"/>
  <c r="DE111" i="13"/>
  <c r="DE112" i="13"/>
  <c r="DE115" i="13"/>
  <c r="DE116" i="13"/>
  <c r="DE117" i="13"/>
  <c r="DE118" i="13"/>
  <c r="DE119" i="13"/>
  <c r="DE122" i="13"/>
  <c r="DE123" i="13"/>
  <c r="DE124" i="13"/>
  <c r="DE125" i="13"/>
  <c r="DE126" i="13"/>
  <c r="DE129" i="13"/>
  <c r="DE130" i="13"/>
  <c r="DE131" i="13"/>
  <c r="DE132" i="13"/>
  <c r="DE133" i="13"/>
  <c r="DE143" i="13"/>
  <c r="DE144" i="13"/>
  <c r="DE145" i="13"/>
  <c r="DE146" i="13"/>
  <c r="DE147" i="13"/>
  <c r="DE150" i="13"/>
  <c r="DE151" i="13"/>
  <c r="DE152" i="13"/>
  <c r="DE153" i="13"/>
  <c r="DE154" i="13"/>
  <c r="DE10" i="14"/>
  <c r="DE11" i="14"/>
  <c r="DE12" i="14"/>
  <c r="DE13" i="14"/>
  <c r="DE14" i="14"/>
  <c r="DE17" i="14"/>
  <c r="DE18" i="14"/>
  <c r="DE19" i="14"/>
  <c r="DE20" i="14"/>
  <c r="DE21" i="14"/>
  <c r="DE24" i="14"/>
  <c r="DE25" i="14"/>
  <c r="DE26" i="14"/>
  <c r="DE27" i="14"/>
  <c r="DE28" i="14"/>
  <c r="DE31" i="14"/>
  <c r="DE32" i="14"/>
  <c r="DE33" i="14"/>
  <c r="DE34" i="14"/>
  <c r="DE35" i="14"/>
  <c r="DE38" i="14"/>
  <c r="DE39" i="14"/>
  <c r="DE40" i="14"/>
  <c r="DE41" i="14"/>
  <c r="DE42" i="14"/>
  <c r="DE45" i="14"/>
  <c r="DE46" i="14"/>
  <c r="DE47" i="14"/>
  <c r="DE48" i="14"/>
  <c r="DE49" i="14"/>
  <c r="DE52" i="14"/>
  <c r="DE53" i="14"/>
  <c r="DE54" i="14"/>
  <c r="DE55" i="14"/>
  <c r="DE56" i="14"/>
  <c r="DE59" i="14"/>
  <c r="DE60" i="14"/>
  <c r="DE61" i="14"/>
  <c r="DE62" i="14"/>
  <c r="DE63" i="14"/>
  <c r="DE66" i="14"/>
  <c r="DE67" i="14"/>
  <c r="DE68" i="14"/>
  <c r="DE69" i="14"/>
  <c r="DE70" i="14"/>
  <c r="DE73" i="14"/>
  <c r="DE74" i="14"/>
  <c r="DE75" i="14"/>
  <c r="DE76" i="14"/>
  <c r="DE77" i="14"/>
  <c r="DE80" i="14"/>
  <c r="DE81" i="14"/>
  <c r="DE82" i="14"/>
  <c r="DE83" i="14"/>
  <c r="DE84" i="14"/>
  <c r="DE87" i="14"/>
  <c r="DE88" i="14"/>
  <c r="DE89" i="14"/>
  <c r="DE90" i="14"/>
  <c r="DE91" i="14"/>
  <c r="DE94" i="14"/>
  <c r="DE95" i="14"/>
  <c r="DE96" i="14"/>
  <c r="DE97" i="14"/>
  <c r="DE98" i="14"/>
  <c r="DE101" i="14"/>
  <c r="DE102" i="14"/>
  <c r="DE103" i="14"/>
  <c r="DE104" i="14"/>
  <c r="DE105" i="14"/>
  <c r="DE108" i="14"/>
  <c r="DE109" i="14"/>
  <c r="DE110" i="14"/>
  <c r="DE111" i="14"/>
  <c r="DE112" i="14"/>
  <c r="DE115" i="14"/>
  <c r="DE116" i="14"/>
  <c r="DE117" i="14"/>
  <c r="DE118" i="14"/>
  <c r="DE119" i="14"/>
  <c r="DE122" i="14"/>
  <c r="DE123" i="14"/>
  <c r="DE124" i="14"/>
  <c r="DE125" i="14"/>
  <c r="DE126" i="14"/>
  <c r="DE129" i="14"/>
  <c r="DE130" i="14"/>
  <c r="DE131" i="14"/>
  <c r="DE132" i="14"/>
  <c r="DE133" i="14"/>
  <c r="DE143" i="14"/>
  <c r="DE144" i="14"/>
  <c r="DE145" i="14"/>
  <c r="DE146" i="14"/>
  <c r="DE147" i="14"/>
  <c r="DE150" i="14"/>
  <c r="DE151" i="14"/>
  <c r="DE152" i="14"/>
  <c r="DE153" i="14"/>
  <c r="DE154" i="14"/>
  <c r="DE10" i="15"/>
  <c r="DE11" i="15"/>
  <c r="DE12" i="15"/>
  <c r="DE13" i="15"/>
  <c r="DE14" i="15"/>
  <c r="DE17" i="15"/>
  <c r="DE18" i="15"/>
  <c r="DE19" i="15"/>
  <c r="DE20" i="15"/>
  <c r="DE21" i="15"/>
  <c r="DE24" i="15"/>
  <c r="DE25" i="15"/>
  <c r="DE26" i="15"/>
  <c r="DE27" i="15"/>
  <c r="DE28" i="15"/>
  <c r="DE31" i="15"/>
  <c r="DE32" i="15"/>
  <c r="DE33" i="15"/>
  <c r="DE34" i="15"/>
  <c r="DE35" i="15"/>
  <c r="DE38" i="15"/>
  <c r="DE39" i="15"/>
  <c r="DE40" i="15"/>
  <c r="DE41" i="15"/>
  <c r="DE42" i="15"/>
  <c r="DE45" i="15"/>
  <c r="DE46" i="15"/>
  <c r="DE47" i="15"/>
  <c r="DE48" i="15"/>
  <c r="DE49" i="15"/>
  <c r="DE52" i="15"/>
  <c r="DE53" i="15"/>
  <c r="DE54" i="15"/>
  <c r="DE55" i="15"/>
  <c r="DE56" i="15"/>
  <c r="DE59" i="15"/>
  <c r="DE60" i="15"/>
  <c r="DE61" i="15"/>
  <c r="DE62" i="15"/>
  <c r="DE63" i="15"/>
  <c r="DE66" i="15"/>
  <c r="DE67" i="15"/>
  <c r="DE68" i="15"/>
  <c r="DE69" i="15"/>
  <c r="DE70" i="15"/>
  <c r="DE73" i="15"/>
  <c r="DE74" i="15"/>
  <c r="DE75" i="15"/>
  <c r="DE76" i="15"/>
  <c r="DE77" i="15"/>
  <c r="DE80" i="15"/>
  <c r="DE81" i="15"/>
  <c r="DE82" i="15"/>
  <c r="DE83" i="15"/>
  <c r="DE84" i="15"/>
  <c r="DE87" i="15"/>
  <c r="DE88" i="15"/>
  <c r="DE89" i="15"/>
  <c r="DE90" i="15"/>
  <c r="DE91" i="15"/>
  <c r="DE94" i="15"/>
  <c r="DE95" i="15"/>
  <c r="DE96" i="15"/>
  <c r="DE97" i="15"/>
  <c r="DE98" i="15"/>
  <c r="DE101" i="15"/>
  <c r="DE102" i="15"/>
  <c r="DE103" i="15"/>
  <c r="DE104" i="15"/>
  <c r="DE105" i="15"/>
  <c r="DE108" i="15"/>
  <c r="DE109" i="15"/>
  <c r="DE110" i="15"/>
  <c r="DE111" i="15"/>
  <c r="DE112" i="15"/>
  <c r="DE115" i="15"/>
  <c r="DE116" i="15"/>
  <c r="DE117" i="15"/>
  <c r="DE118" i="15"/>
  <c r="DE119" i="15"/>
  <c r="DE122" i="15"/>
  <c r="DE123" i="15"/>
  <c r="DE124" i="15"/>
  <c r="DE125" i="15"/>
  <c r="DE126" i="15"/>
  <c r="DE129" i="15"/>
  <c r="DE130" i="15"/>
  <c r="DE131" i="15"/>
  <c r="DE132" i="15"/>
  <c r="DE133" i="15"/>
  <c r="DE143" i="15"/>
  <c r="DE144" i="15"/>
  <c r="DE145" i="15"/>
  <c r="DE146" i="15"/>
  <c r="DE147" i="15"/>
  <c r="DE150" i="15"/>
  <c r="DE151" i="15"/>
  <c r="DE152" i="15"/>
  <c r="DE153" i="15"/>
  <c r="DE154" i="15"/>
  <c r="DE10" i="11"/>
  <c r="DE11" i="11"/>
  <c r="DE12" i="11"/>
  <c r="DE13" i="11"/>
  <c r="DE14" i="11"/>
  <c r="DE17" i="11"/>
  <c r="DE18" i="11"/>
  <c r="DE19" i="11"/>
  <c r="DE20" i="11"/>
  <c r="DE21" i="11"/>
  <c r="DE24" i="11"/>
  <c r="DE25" i="11"/>
  <c r="DE26" i="11"/>
  <c r="DE27" i="11"/>
  <c r="DE28" i="11"/>
  <c r="DE31" i="11"/>
  <c r="DE32" i="11"/>
  <c r="DE33" i="11"/>
  <c r="DE34" i="11"/>
  <c r="DE35" i="11"/>
  <c r="DE38" i="11"/>
  <c r="DE39" i="11"/>
  <c r="DE40" i="11"/>
  <c r="DE41" i="11"/>
  <c r="DE42" i="11"/>
  <c r="DE45" i="11"/>
  <c r="DE46" i="11"/>
  <c r="DE47" i="11"/>
  <c r="DE48" i="11"/>
  <c r="DE49" i="11"/>
  <c r="DE52" i="11"/>
  <c r="DE53" i="11"/>
  <c r="DE54" i="11"/>
  <c r="DE55" i="11"/>
  <c r="DE56" i="11"/>
  <c r="DE59" i="11"/>
  <c r="DE60" i="11"/>
  <c r="DE61" i="11"/>
  <c r="DE62" i="11"/>
  <c r="DE63" i="11"/>
  <c r="DE66" i="11"/>
  <c r="DE67" i="11"/>
  <c r="DE68" i="11"/>
  <c r="DE69" i="11"/>
  <c r="DE70" i="11"/>
  <c r="DE73" i="11"/>
  <c r="DE74" i="11"/>
  <c r="DE75" i="11"/>
  <c r="DE76" i="11"/>
  <c r="DE77" i="11"/>
  <c r="DE87" i="11"/>
  <c r="DE88" i="11"/>
  <c r="DE89" i="11"/>
  <c r="DE90" i="11"/>
  <c r="DE91" i="11"/>
  <c r="DE94" i="11"/>
  <c r="DE95" i="11"/>
  <c r="DE96" i="11"/>
  <c r="DE97" i="11"/>
  <c r="DE98" i="11"/>
  <c r="DE101" i="11"/>
  <c r="DE102" i="11"/>
  <c r="DE103" i="11"/>
  <c r="DE104" i="11"/>
  <c r="DE105" i="11"/>
  <c r="DE108" i="11"/>
  <c r="DE109" i="11"/>
  <c r="DE110" i="11"/>
  <c r="DE111" i="11"/>
  <c r="DE112" i="11"/>
  <c r="DE115" i="11"/>
  <c r="DE116" i="11"/>
  <c r="DE117" i="11"/>
  <c r="DE118" i="11"/>
  <c r="DE119" i="11"/>
  <c r="DE122" i="11"/>
  <c r="DE123" i="11"/>
  <c r="DE124" i="11"/>
  <c r="DE125" i="11"/>
  <c r="DE126" i="11"/>
  <c r="DE129" i="11"/>
  <c r="DE130" i="11"/>
  <c r="DE131" i="11"/>
  <c r="DE132" i="11"/>
  <c r="DE133" i="11"/>
  <c r="DE143" i="11"/>
  <c r="DE144" i="11"/>
  <c r="DE145" i="11"/>
  <c r="DE146" i="11"/>
  <c r="DE147" i="11"/>
  <c r="DE150" i="11"/>
  <c r="DE151" i="11"/>
  <c r="DE152" i="11"/>
  <c r="DE153" i="11"/>
  <c r="DE154" i="11"/>
  <c r="AY157" i="13"/>
  <c r="DQ157" i="13" s="1"/>
  <c r="AY158" i="13"/>
  <c r="DQ158" i="13" s="1"/>
  <c r="AY159" i="13"/>
  <c r="DQ159" i="13" s="1"/>
  <c r="AY160" i="13"/>
  <c r="DQ160" i="13" s="1"/>
  <c r="AY161" i="13"/>
  <c r="DQ161" i="13" s="1"/>
  <c r="AY162" i="13"/>
  <c r="DQ162" i="13" s="1"/>
  <c r="AY80" i="13"/>
  <c r="DQ80" i="13" s="1"/>
  <c r="AY81" i="13"/>
  <c r="DQ81" i="13" s="1"/>
  <c r="AY82" i="13"/>
  <c r="DQ82" i="13" s="1"/>
  <c r="AY83" i="13"/>
  <c r="DQ83" i="13" s="1"/>
  <c r="AY84" i="13"/>
  <c r="DQ84" i="13" s="1"/>
  <c r="AY92" i="13"/>
  <c r="AY157" i="11"/>
  <c r="DQ157" i="11" s="1"/>
  <c r="AY158" i="11"/>
  <c r="DQ158" i="11" s="1"/>
  <c r="AY159" i="11"/>
  <c r="DQ159" i="11" s="1"/>
  <c r="AY160" i="11"/>
  <c r="DQ160" i="11" s="1"/>
  <c r="AY161" i="11"/>
  <c r="DQ161" i="11" s="1"/>
  <c r="AY162" i="11"/>
  <c r="DQ162" i="11" s="1"/>
  <c r="AY80" i="11"/>
  <c r="DQ80" i="11" s="1"/>
  <c r="AY81" i="11"/>
  <c r="DQ81" i="11" s="1"/>
  <c r="AY82" i="11"/>
  <c r="DQ82" i="11" s="1"/>
  <c r="AY83" i="11"/>
  <c r="DQ83" i="11" s="1"/>
  <c r="AY84" i="11"/>
  <c r="DQ84" i="11" s="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DQ157" i="15" s="1"/>
  <c r="AY158" i="15"/>
  <c r="DQ158" i="15" s="1"/>
  <c r="AY159" i="15"/>
  <c r="DQ159" i="15" s="1"/>
  <c r="AY160" i="15"/>
  <c r="DQ160" i="15" s="1"/>
  <c r="AY161" i="15"/>
  <c r="DQ161" i="15" s="1"/>
  <c r="AY162" i="15"/>
  <c r="DQ162" i="15" s="1"/>
  <c r="AY157" i="14"/>
  <c r="DQ157" i="14" s="1"/>
  <c r="AY158" i="14"/>
  <c r="DQ158" i="14" s="1"/>
  <c r="AY159" i="14"/>
  <c r="DQ159" i="14" s="1"/>
  <c r="AY160" i="14"/>
  <c r="DQ160" i="14" s="1"/>
  <c r="AY161" i="14"/>
  <c r="DQ161" i="14" s="1"/>
  <c r="AY162" i="14"/>
  <c r="DQ162" i="14" s="1"/>
  <c r="AX157" i="15"/>
  <c r="DP157" i="15" s="1"/>
  <c r="AX158" i="15"/>
  <c r="DP158" i="15" s="1"/>
  <c r="AX159" i="15"/>
  <c r="DP159" i="15" s="1"/>
  <c r="AX160" i="15"/>
  <c r="DP160" i="15" s="1"/>
  <c r="AX161" i="15"/>
  <c r="DP161" i="15" s="1"/>
  <c r="AX162" i="15"/>
  <c r="DP162" i="15" s="1"/>
  <c r="AX157" i="14"/>
  <c r="DP157" i="14" s="1"/>
  <c r="AX158" i="14"/>
  <c r="DP158" i="14" s="1"/>
  <c r="AX159" i="14"/>
  <c r="DP159" i="14" s="1"/>
  <c r="AX160" i="14"/>
  <c r="DP160" i="14" s="1"/>
  <c r="AX161" i="14"/>
  <c r="DP161" i="14" s="1"/>
  <c r="AX162" i="14"/>
  <c r="DP162" i="14" s="1"/>
  <c r="DD10" i="13"/>
  <c r="DD11" i="13"/>
  <c r="DD12" i="13"/>
  <c r="DD13" i="13"/>
  <c r="DD14" i="13"/>
  <c r="DD17" i="13"/>
  <c r="DD18" i="13"/>
  <c r="DD19" i="13"/>
  <c r="DD20" i="13"/>
  <c r="DD21" i="13"/>
  <c r="DD24" i="13"/>
  <c r="DD25" i="13"/>
  <c r="DD26" i="13"/>
  <c r="DD27" i="13"/>
  <c r="DD28" i="13"/>
  <c r="DD31" i="13"/>
  <c r="DD32" i="13"/>
  <c r="DD33" i="13"/>
  <c r="DD34" i="13"/>
  <c r="DD35" i="13"/>
  <c r="DD38" i="13"/>
  <c r="DD39" i="13"/>
  <c r="DD40" i="13"/>
  <c r="DD41" i="13"/>
  <c r="DD42" i="13"/>
  <c r="DD45" i="13"/>
  <c r="DD46" i="13"/>
  <c r="DD47" i="13"/>
  <c r="DD48" i="13"/>
  <c r="DD49" i="13"/>
  <c r="DD52" i="13"/>
  <c r="DD53" i="13"/>
  <c r="DD54" i="13"/>
  <c r="DD55" i="13"/>
  <c r="DD56" i="13"/>
  <c r="DD59" i="13"/>
  <c r="DD60" i="13"/>
  <c r="DD61" i="13"/>
  <c r="DD62" i="13"/>
  <c r="DD63" i="13"/>
  <c r="DD66" i="13"/>
  <c r="DD67" i="13"/>
  <c r="DD68" i="13"/>
  <c r="DD69" i="13"/>
  <c r="DD70" i="13"/>
  <c r="DD73" i="13"/>
  <c r="DD74" i="13"/>
  <c r="DD75" i="13"/>
  <c r="DD76" i="13"/>
  <c r="DD77" i="13"/>
  <c r="DD87" i="13"/>
  <c r="DD88" i="13"/>
  <c r="DD89" i="13"/>
  <c r="DD90" i="13"/>
  <c r="DD91" i="13"/>
  <c r="DD94" i="13"/>
  <c r="DD95" i="13"/>
  <c r="DD96" i="13"/>
  <c r="DD97" i="13"/>
  <c r="DD98" i="13"/>
  <c r="DD101" i="13"/>
  <c r="DD102" i="13"/>
  <c r="DD103" i="13"/>
  <c r="DD104" i="13"/>
  <c r="DD105" i="13"/>
  <c r="DD108" i="13"/>
  <c r="DD109" i="13"/>
  <c r="DD110" i="13"/>
  <c r="DD111" i="13"/>
  <c r="DD112" i="13"/>
  <c r="DD115" i="13"/>
  <c r="DD116" i="13"/>
  <c r="DD117" i="13"/>
  <c r="DD118" i="13"/>
  <c r="DD119" i="13"/>
  <c r="DD122" i="13"/>
  <c r="DD123" i="13"/>
  <c r="DD124" i="13"/>
  <c r="DD125" i="13"/>
  <c r="DD126" i="13"/>
  <c r="DD129" i="13"/>
  <c r="DD130" i="13"/>
  <c r="DD131" i="13"/>
  <c r="DD132" i="13"/>
  <c r="DD133" i="13"/>
  <c r="DD143" i="13"/>
  <c r="DD144" i="13"/>
  <c r="DD145" i="13"/>
  <c r="DD146" i="13"/>
  <c r="DD147" i="13"/>
  <c r="DD150" i="13"/>
  <c r="DD151" i="13"/>
  <c r="DD152" i="13"/>
  <c r="DD153" i="13"/>
  <c r="DD154" i="13"/>
  <c r="DD10" i="14"/>
  <c r="DD11" i="14"/>
  <c r="DD12" i="14"/>
  <c r="DD13" i="14"/>
  <c r="DD14" i="14"/>
  <c r="DD17" i="14"/>
  <c r="DD18" i="14"/>
  <c r="DD19" i="14"/>
  <c r="DD20" i="14"/>
  <c r="DD21" i="14"/>
  <c r="DD24" i="14"/>
  <c r="DD25" i="14"/>
  <c r="DD26" i="14"/>
  <c r="DD27" i="14"/>
  <c r="DD28" i="14"/>
  <c r="DD31" i="14"/>
  <c r="DD32" i="14"/>
  <c r="DD33" i="14"/>
  <c r="DD34" i="14"/>
  <c r="DD35" i="14"/>
  <c r="DD38" i="14"/>
  <c r="DD39" i="14"/>
  <c r="DD40" i="14"/>
  <c r="DD41" i="14"/>
  <c r="DD42" i="14"/>
  <c r="DD45" i="14"/>
  <c r="DD46" i="14"/>
  <c r="DD47" i="14"/>
  <c r="DD48" i="14"/>
  <c r="DD49" i="14"/>
  <c r="DD52" i="14"/>
  <c r="DD53" i="14"/>
  <c r="DD54" i="14"/>
  <c r="DD55" i="14"/>
  <c r="DD56" i="14"/>
  <c r="DD59" i="14"/>
  <c r="DD60" i="14"/>
  <c r="DD61" i="14"/>
  <c r="DD62" i="14"/>
  <c r="DD63" i="14"/>
  <c r="DD66" i="14"/>
  <c r="DD67" i="14"/>
  <c r="DD68" i="14"/>
  <c r="DD69" i="14"/>
  <c r="DD70" i="14"/>
  <c r="DD73" i="14"/>
  <c r="DD74" i="14"/>
  <c r="DD75" i="14"/>
  <c r="DD76" i="14"/>
  <c r="DD77" i="14"/>
  <c r="DD80" i="14"/>
  <c r="DD81" i="14"/>
  <c r="DD82" i="14"/>
  <c r="DD83" i="14"/>
  <c r="DD84" i="14"/>
  <c r="DD87" i="14"/>
  <c r="DD88" i="14"/>
  <c r="DD89" i="14"/>
  <c r="DD90" i="14"/>
  <c r="DD91" i="14"/>
  <c r="DD94" i="14"/>
  <c r="DD95" i="14"/>
  <c r="DD96" i="14"/>
  <c r="DD97" i="14"/>
  <c r="DD98" i="14"/>
  <c r="DD101" i="14"/>
  <c r="DD102" i="14"/>
  <c r="DD103" i="14"/>
  <c r="DD104" i="14"/>
  <c r="DD105" i="14"/>
  <c r="DD108" i="14"/>
  <c r="DD109" i="14"/>
  <c r="DD110" i="14"/>
  <c r="DD111" i="14"/>
  <c r="DD112" i="14"/>
  <c r="DD115" i="14"/>
  <c r="DD116" i="14"/>
  <c r="DD117" i="14"/>
  <c r="DD118" i="14"/>
  <c r="DD119" i="14"/>
  <c r="DD122" i="14"/>
  <c r="DD123" i="14"/>
  <c r="DD124" i="14"/>
  <c r="DD125" i="14"/>
  <c r="DD126" i="14"/>
  <c r="DD129" i="14"/>
  <c r="DD130" i="14"/>
  <c r="DD131" i="14"/>
  <c r="DD132" i="14"/>
  <c r="DD133" i="14"/>
  <c r="DD143" i="14"/>
  <c r="DD144" i="14"/>
  <c r="DD145" i="14"/>
  <c r="DD146" i="14"/>
  <c r="DD147" i="14"/>
  <c r="DD150" i="14"/>
  <c r="DD151" i="14"/>
  <c r="DD152" i="14"/>
  <c r="DD153" i="14"/>
  <c r="DD154" i="14"/>
  <c r="DD10" i="15"/>
  <c r="DD11" i="15"/>
  <c r="DD12" i="15"/>
  <c r="DD13" i="15"/>
  <c r="DD14" i="15"/>
  <c r="DD17" i="15"/>
  <c r="DD18" i="15"/>
  <c r="DD19" i="15"/>
  <c r="DD20" i="15"/>
  <c r="DD21" i="15"/>
  <c r="DD24" i="15"/>
  <c r="DD25" i="15"/>
  <c r="DD26" i="15"/>
  <c r="DD27" i="15"/>
  <c r="DD28" i="15"/>
  <c r="DD31" i="15"/>
  <c r="DD32" i="15"/>
  <c r="DD33" i="15"/>
  <c r="DD34" i="15"/>
  <c r="DD35" i="15"/>
  <c r="DD38" i="15"/>
  <c r="DD39" i="15"/>
  <c r="DD40" i="15"/>
  <c r="DD41" i="15"/>
  <c r="DD42" i="15"/>
  <c r="DD45" i="15"/>
  <c r="DD46" i="15"/>
  <c r="DD47" i="15"/>
  <c r="DD48" i="15"/>
  <c r="DD49" i="15"/>
  <c r="DD52" i="15"/>
  <c r="DD53" i="15"/>
  <c r="DD54" i="15"/>
  <c r="DD55" i="15"/>
  <c r="DD56" i="15"/>
  <c r="DD59" i="15"/>
  <c r="DD60" i="15"/>
  <c r="DD61" i="15"/>
  <c r="DD62" i="15"/>
  <c r="DD63" i="15"/>
  <c r="DD66" i="15"/>
  <c r="DD67" i="15"/>
  <c r="DD68" i="15"/>
  <c r="DD69" i="15"/>
  <c r="DD70" i="15"/>
  <c r="DD73" i="15"/>
  <c r="DD74" i="15"/>
  <c r="DD75" i="15"/>
  <c r="DD76" i="15"/>
  <c r="DD77" i="15"/>
  <c r="DD80" i="15"/>
  <c r="DD81" i="15"/>
  <c r="DD82" i="15"/>
  <c r="DD83" i="15"/>
  <c r="DD84" i="15"/>
  <c r="DD87" i="15"/>
  <c r="DD88" i="15"/>
  <c r="DD89" i="15"/>
  <c r="DD90" i="15"/>
  <c r="DD91" i="15"/>
  <c r="DD94" i="15"/>
  <c r="DD95" i="15"/>
  <c r="DD96" i="15"/>
  <c r="DD97" i="15"/>
  <c r="DD98" i="15"/>
  <c r="DD101" i="15"/>
  <c r="DD102" i="15"/>
  <c r="DD103" i="15"/>
  <c r="DD104" i="15"/>
  <c r="DD105" i="15"/>
  <c r="DD108" i="15"/>
  <c r="DD109" i="15"/>
  <c r="DD110" i="15"/>
  <c r="DD111" i="15"/>
  <c r="DD112" i="15"/>
  <c r="DD115" i="15"/>
  <c r="DD116" i="15"/>
  <c r="DD117" i="15"/>
  <c r="DD118" i="15"/>
  <c r="DD119" i="15"/>
  <c r="DD122" i="15"/>
  <c r="DD123" i="15"/>
  <c r="DD124" i="15"/>
  <c r="DD125" i="15"/>
  <c r="DD126" i="15"/>
  <c r="DD129" i="15"/>
  <c r="DD130" i="15"/>
  <c r="DD131" i="15"/>
  <c r="DD132" i="15"/>
  <c r="DD133" i="15"/>
  <c r="DD143" i="15"/>
  <c r="DD144" i="15"/>
  <c r="DD145" i="15"/>
  <c r="DD146" i="15"/>
  <c r="DD147" i="15"/>
  <c r="DD150" i="15"/>
  <c r="DD151" i="15"/>
  <c r="DD152" i="15"/>
  <c r="DD153" i="15"/>
  <c r="DD154" i="15"/>
  <c r="DD10" i="1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87" i="11"/>
  <c r="DD88" i="11"/>
  <c r="DD89" i="11"/>
  <c r="DD90" i="11"/>
  <c r="DD91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15" i="11"/>
  <c r="DD116" i="11"/>
  <c r="DD117" i="11"/>
  <c r="DD118" i="11"/>
  <c r="DD119" i="11"/>
  <c r="DD122" i="11"/>
  <c r="DD123" i="11"/>
  <c r="DD124" i="11"/>
  <c r="DD125" i="11"/>
  <c r="DD126" i="11"/>
  <c r="DD129" i="11"/>
  <c r="DD130" i="11"/>
  <c r="DD131" i="11"/>
  <c r="DD132" i="11"/>
  <c r="DD133" i="11"/>
  <c r="DD143" i="11"/>
  <c r="DD144" i="11"/>
  <c r="DD145" i="11"/>
  <c r="DD146" i="11"/>
  <c r="DD147" i="11"/>
  <c r="DD150" i="11"/>
  <c r="DD151" i="11"/>
  <c r="DD152" i="11"/>
  <c r="DD153" i="11"/>
  <c r="DD154" i="11"/>
  <c r="AX78" i="13"/>
  <c r="AX80" i="13"/>
  <c r="DP80" i="13" s="1"/>
  <c r="AX81" i="13"/>
  <c r="DP81" i="13" s="1"/>
  <c r="AX82" i="13"/>
  <c r="DP82" i="13" s="1"/>
  <c r="AX83" i="13"/>
  <c r="DP83" i="13" s="1"/>
  <c r="AX84" i="13"/>
  <c r="DP84" i="13" s="1"/>
  <c r="AX92" i="13"/>
  <c r="AX157" i="13"/>
  <c r="DP157" i="13" s="1"/>
  <c r="AX158" i="13"/>
  <c r="DP158" i="13" s="1"/>
  <c r="AX159" i="13"/>
  <c r="DP159" i="13" s="1"/>
  <c r="AX160" i="13"/>
  <c r="DP160" i="13" s="1"/>
  <c r="AX161" i="13"/>
  <c r="DP161" i="13" s="1"/>
  <c r="AX162" i="13"/>
  <c r="DP162" i="13" s="1"/>
  <c r="AX157" i="11"/>
  <c r="DP157" i="11" s="1"/>
  <c r="AX158" i="11"/>
  <c r="DP158" i="11" s="1"/>
  <c r="AX159" i="11"/>
  <c r="DP159" i="11" s="1"/>
  <c r="AX160" i="11"/>
  <c r="DP160" i="11" s="1"/>
  <c r="AX161" i="11"/>
  <c r="DP161" i="11" s="1"/>
  <c r="AX162" i="11"/>
  <c r="DP162" i="11" s="1"/>
  <c r="AX80" i="11"/>
  <c r="DP80" i="11" s="1"/>
  <c r="AX81" i="11"/>
  <c r="DP81" i="11" s="1"/>
  <c r="AX82" i="11"/>
  <c r="DP82" i="11" s="1"/>
  <c r="AX83" i="11"/>
  <c r="DP83" i="11" s="1"/>
  <c r="AX84" i="11"/>
  <c r="DP84" i="11" s="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EC12" i="14"/>
  <c r="EC13" i="14"/>
  <c r="EC136" i="14"/>
  <c r="EC139" i="14"/>
  <c r="EC140" i="14"/>
  <c r="EC137" i="14"/>
  <c r="EC14" i="14"/>
  <c r="EC11" i="14"/>
  <c r="EC138" i="14"/>
  <c r="DR85" i="11" l="1"/>
  <c r="DT85" i="11"/>
  <c r="DQ85" i="11"/>
  <c r="DQ85" i="13"/>
  <c r="DP85" i="13"/>
  <c r="DP85" i="11"/>
  <c r="DG50" i="13"/>
  <c r="DG36" i="13"/>
  <c r="DG92" i="15"/>
  <c r="DG71" i="14"/>
  <c r="DG148" i="11"/>
  <c r="DG127" i="11"/>
  <c r="DF148" i="11"/>
  <c r="DF15" i="11"/>
  <c r="DF43" i="14"/>
  <c r="DG85" i="14"/>
  <c r="DF134" i="15"/>
  <c r="DF99" i="15"/>
  <c r="DF127" i="11"/>
  <c r="DF43" i="13"/>
  <c r="DG106" i="15"/>
  <c r="DF57" i="13"/>
  <c r="DG64" i="11"/>
  <c r="DG127" i="14"/>
  <c r="DG78" i="13"/>
  <c r="DG36" i="15"/>
  <c r="DG92" i="14"/>
  <c r="DG134" i="13"/>
  <c r="DF64" i="14"/>
  <c r="DF15" i="13"/>
  <c r="DG155" i="11"/>
  <c r="DG43" i="11"/>
  <c r="DG29" i="11"/>
  <c r="DG134" i="15"/>
  <c r="DF29" i="13"/>
  <c r="DG85" i="15"/>
  <c r="DG148" i="14"/>
  <c r="DG43" i="14"/>
  <c r="DF113" i="11"/>
  <c r="BA85" i="11"/>
  <c r="DG99" i="11"/>
  <c r="DG155" i="15"/>
  <c r="DG64" i="15"/>
  <c r="DG50" i="15"/>
  <c r="DG57" i="14"/>
  <c r="DG155" i="13"/>
  <c r="DG57" i="13"/>
  <c r="DG113" i="11"/>
  <c r="DG57" i="11"/>
  <c r="DG113" i="15"/>
  <c r="DF155" i="14"/>
  <c r="DG71" i="11"/>
  <c r="DG78" i="15"/>
  <c r="DG22" i="13"/>
  <c r="DG92" i="13"/>
  <c r="DG22" i="11"/>
  <c r="DF127" i="14"/>
  <c r="BA85" i="13"/>
  <c r="DG92" i="11"/>
  <c r="DG43" i="15"/>
  <c r="DG99" i="14"/>
  <c r="DG148" i="13"/>
  <c r="DG113" i="14"/>
  <c r="DG106" i="13"/>
  <c r="DG15" i="11"/>
  <c r="DG15" i="14"/>
  <c r="DG120" i="13"/>
  <c r="DG64" i="13"/>
  <c r="DF50" i="15"/>
  <c r="DF71" i="13"/>
  <c r="DG120" i="15"/>
  <c r="DG22" i="15"/>
  <c r="DG29" i="14"/>
  <c r="DF43" i="11"/>
  <c r="DF155" i="15"/>
  <c r="DF64" i="15"/>
  <c r="DG148" i="15"/>
  <c r="DG120" i="14"/>
  <c r="DG127" i="15"/>
  <c r="DE57" i="11"/>
  <c r="DE85" i="14"/>
  <c r="DF57" i="11"/>
  <c r="DF148" i="13"/>
  <c r="DG134" i="14"/>
  <c r="DG99" i="13"/>
  <c r="BB85" i="11"/>
  <c r="DG106" i="14"/>
  <c r="DG71" i="13"/>
  <c r="DF71" i="11"/>
  <c r="DG36" i="11"/>
  <c r="DG155" i="14"/>
  <c r="DG113" i="13"/>
  <c r="DF127" i="13"/>
  <c r="DF78" i="13"/>
  <c r="DG50" i="11"/>
  <c r="DG15" i="15"/>
  <c r="DG127" i="13"/>
  <c r="DG29" i="15"/>
  <c r="DF92" i="11"/>
  <c r="DG78" i="11"/>
  <c r="DG22" i="14"/>
  <c r="DG57" i="15"/>
  <c r="DG36" i="14"/>
  <c r="DF106" i="11"/>
  <c r="DF106" i="14"/>
  <c r="DF22" i="14"/>
  <c r="DF99" i="13"/>
  <c r="DG106" i="11"/>
  <c r="DG71" i="15"/>
  <c r="DG50" i="14"/>
  <c r="DG15" i="13"/>
  <c r="DF64" i="11"/>
  <c r="DG120" i="11"/>
  <c r="DG64" i="14"/>
  <c r="DG29" i="13"/>
  <c r="BB85" i="13"/>
  <c r="DF99" i="11"/>
  <c r="DF29" i="11"/>
  <c r="DF120" i="14"/>
  <c r="DF36" i="14"/>
  <c r="DF113" i="13"/>
  <c r="DG134" i="11"/>
  <c r="DG99" i="15"/>
  <c r="DG78" i="14"/>
  <c r="DG43" i="13"/>
  <c r="EC15" i="14"/>
  <c r="EC141" i="14"/>
  <c r="DF134" i="11"/>
  <c r="DF148" i="14"/>
  <c r="DF57" i="14"/>
  <c r="DF106" i="13"/>
  <c r="DD50" i="13"/>
  <c r="DF155" i="11"/>
  <c r="DF148" i="15"/>
  <c r="DF92" i="15"/>
  <c r="DF57" i="15"/>
  <c r="DF120" i="13"/>
  <c r="DD99" i="14"/>
  <c r="DE113" i="14"/>
  <c r="DE29" i="14"/>
  <c r="AZ85" i="13"/>
  <c r="DF134" i="14"/>
  <c r="DF71" i="14"/>
  <c r="DF50" i="14"/>
  <c r="DD113" i="14"/>
  <c r="DE148" i="11"/>
  <c r="DE43" i="13"/>
  <c r="DF106" i="15"/>
  <c r="DF71" i="15"/>
  <c r="DF22" i="15"/>
  <c r="DD71" i="11"/>
  <c r="DD106" i="15"/>
  <c r="DE71" i="15"/>
  <c r="DE99" i="13"/>
  <c r="DF22" i="11"/>
  <c r="DF85" i="14"/>
  <c r="DF134" i="13"/>
  <c r="DF36" i="11"/>
  <c r="DF120" i="15"/>
  <c r="DF85" i="15"/>
  <c r="DF36" i="15"/>
  <c r="DF155" i="13"/>
  <c r="DD85" i="14"/>
  <c r="DD148" i="11"/>
  <c r="DF50" i="11"/>
  <c r="DF99" i="14"/>
  <c r="DF78" i="14"/>
  <c r="DF15" i="14"/>
  <c r="DF15" i="15"/>
  <c r="DF36" i="13"/>
  <c r="DE99" i="15"/>
  <c r="DE15" i="15"/>
  <c r="DE127" i="13"/>
  <c r="AZ85" i="11"/>
  <c r="DF78" i="11"/>
  <c r="DF113" i="14"/>
  <c r="DF92" i="14"/>
  <c r="DF29" i="14"/>
  <c r="DF50" i="13"/>
  <c r="DF22" i="13"/>
  <c r="DD71" i="13"/>
  <c r="DF113" i="15"/>
  <c r="DF29" i="15"/>
  <c r="DF64" i="13"/>
  <c r="DE15" i="13"/>
  <c r="DF120" i="11"/>
  <c r="DF127" i="15"/>
  <c r="DF78" i="15"/>
  <c r="DF43" i="15"/>
  <c r="DF92" i="13"/>
  <c r="DD64" i="11"/>
  <c r="DD99" i="11"/>
  <c r="DD36" i="15"/>
  <c r="DE113" i="11"/>
  <c r="DE29" i="11"/>
  <c r="DE127" i="15"/>
  <c r="DE43" i="15"/>
  <c r="DE148" i="14"/>
  <c r="DE57" i="14"/>
  <c r="DE71" i="13"/>
  <c r="DD43" i="11"/>
  <c r="DD134" i="15"/>
  <c r="DD50" i="15"/>
  <c r="DE78" i="11"/>
  <c r="DE92" i="15"/>
  <c r="DE106" i="14"/>
  <c r="DE22" i="14"/>
  <c r="DE120" i="13"/>
  <c r="DE36" i="13"/>
  <c r="DD64" i="15"/>
  <c r="DD71" i="14"/>
  <c r="DD36" i="13"/>
  <c r="DD22" i="13"/>
  <c r="DE127" i="11"/>
  <c r="DE43" i="11"/>
  <c r="DE148" i="15"/>
  <c r="DE57" i="15"/>
  <c r="DE71" i="14"/>
  <c r="DD15" i="15"/>
  <c r="DD155" i="13"/>
  <c r="DE92" i="11"/>
  <c r="DE106" i="15"/>
  <c r="DE22" i="15"/>
  <c r="DE120" i="14"/>
  <c r="DE36" i="14"/>
  <c r="DE134" i="13"/>
  <c r="DE50" i="13"/>
  <c r="DD127" i="11"/>
  <c r="DE106" i="11"/>
  <c r="DE22" i="11"/>
  <c r="DE120" i="15"/>
  <c r="DE36" i="15"/>
  <c r="DE134" i="14"/>
  <c r="DE50" i="14"/>
  <c r="DE155" i="13"/>
  <c r="DE64" i="13"/>
  <c r="DE71" i="11"/>
  <c r="DE85" i="15"/>
  <c r="DE99" i="14"/>
  <c r="DE15" i="14"/>
  <c r="DE113" i="13"/>
  <c r="DE29" i="13"/>
  <c r="DD106" i="13"/>
  <c r="DE120" i="11"/>
  <c r="DE36" i="11"/>
  <c r="DE134" i="15"/>
  <c r="DE50" i="15"/>
  <c r="DE155" i="14"/>
  <c r="DE64" i="14"/>
  <c r="DE78" i="13"/>
  <c r="DD22" i="15"/>
  <c r="DE134" i="11"/>
  <c r="DE50" i="11"/>
  <c r="DE155" i="15"/>
  <c r="DE64" i="15"/>
  <c r="DE78" i="14"/>
  <c r="DD15" i="11"/>
  <c r="DD148" i="14"/>
  <c r="DD127" i="14"/>
  <c r="DD64" i="13"/>
  <c r="DE99" i="11"/>
  <c r="DE15" i="11"/>
  <c r="DE113" i="15"/>
  <c r="DE29" i="15"/>
  <c r="DE127" i="14"/>
  <c r="DE43" i="14"/>
  <c r="DE148" i="13"/>
  <c r="DE57" i="13"/>
  <c r="DD120" i="15"/>
  <c r="DD120" i="13"/>
  <c r="DE155" i="11"/>
  <c r="DE64" i="11"/>
  <c r="DE78" i="15"/>
  <c r="DE92" i="14"/>
  <c r="DE106" i="13"/>
  <c r="DE22" i="13"/>
  <c r="DE92" i="13"/>
  <c r="DD155" i="15"/>
  <c r="DD78" i="15"/>
  <c r="DD78" i="14"/>
  <c r="DD113" i="11"/>
  <c r="DD92" i="15"/>
  <c r="DD29" i="14"/>
  <c r="DD106" i="14"/>
  <c r="DD43" i="14"/>
  <c r="DD134" i="13"/>
  <c r="DD78" i="13"/>
  <c r="DD57" i="14"/>
  <c r="DD92" i="11"/>
  <c r="DD22" i="14"/>
  <c r="DD57" i="15"/>
  <c r="DD29" i="11"/>
  <c r="DD92" i="13"/>
  <c r="DD57" i="11"/>
  <c r="DD15" i="14"/>
  <c r="AX85" i="13"/>
  <c r="DD78" i="11"/>
  <c r="DD43" i="15"/>
  <c r="DD92" i="14"/>
  <c r="DD57" i="13"/>
  <c r="DD71" i="15"/>
  <c r="DD120" i="14"/>
  <c r="DD120" i="11"/>
  <c r="DD85" i="15"/>
  <c r="DD134" i="14"/>
  <c r="DD99" i="13"/>
  <c r="DD134" i="11"/>
  <c r="DD99" i="15"/>
  <c r="DD155" i="14"/>
  <c r="DD113" i="13"/>
  <c r="AY85" i="11"/>
  <c r="DD155" i="11"/>
  <c r="DD113" i="15"/>
  <c r="DD127" i="13"/>
  <c r="AY85" i="13"/>
  <c r="DD148" i="13"/>
  <c r="DD148" i="15"/>
  <c r="DD106" i="11"/>
  <c r="DD22" i="11"/>
  <c r="DD36" i="14"/>
  <c r="DD36" i="11"/>
  <c r="DD50" i="14"/>
  <c r="DD127" i="15"/>
  <c r="DD50" i="11"/>
  <c r="DD64" i="14"/>
  <c r="DD29" i="13"/>
  <c r="DD15" i="13"/>
  <c r="DD29" i="15"/>
  <c r="DD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DC10" i="13"/>
  <c r="DC11" i="13"/>
  <c r="DC12" i="13"/>
  <c r="DC13" i="13"/>
  <c r="DC14" i="13"/>
  <c r="DC17" i="13"/>
  <c r="DC18" i="13"/>
  <c r="DC19" i="13"/>
  <c r="DC20" i="13"/>
  <c r="DC21" i="13"/>
  <c r="DC24" i="13"/>
  <c r="DC25" i="13"/>
  <c r="DC26" i="13"/>
  <c r="DC27" i="13"/>
  <c r="DC28" i="13"/>
  <c r="DC31" i="13"/>
  <c r="DC32" i="13"/>
  <c r="DC33" i="13"/>
  <c r="DC34" i="13"/>
  <c r="DC35" i="13"/>
  <c r="DC38" i="13"/>
  <c r="DC39" i="13"/>
  <c r="DC40" i="13"/>
  <c r="DC41" i="13"/>
  <c r="DC42" i="13"/>
  <c r="DC45" i="13"/>
  <c r="DC46" i="13"/>
  <c r="DC47" i="13"/>
  <c r="DC48" i="13"/>
  <c r="DC49" i="13"/>
  <c r="DC52" i="13"/>
  <c r="DC53" i="13"/>
  <c r="DC54" i="13"/>
  <c r="DC55" i="13"/>
  <c r="DC56" i="13"/>
  <c r="DC59" i="13"/>
  <c r="DC60" i="13"/>
  <c r="DC61" i="13"/>
  <c r="DC62" i="13"/>
  <c r="DC63" i="13"/>
  <c r="DC66" i="13"/>
  <c r="DC67" i="13"/>
  <c r="DC68" i="13"/>
  <c r="DC69" i="13"/>
  <c r="DC70" i="13"/>
  <c r="DC73" i="13"/>
  <c r="DC74" i="13"/>
  <c r="DC75" i="13"/>
  <c r="DC76" i="13"/>
  <c r="DC77" i="13"/>
  <c r="DC87" i="13"/>
  <c r="DC88" i="13"/>
  <c r="DC89" i="13"/>
  <c r="DC90" i="13"/>
  <c r="DC91" i="13"/>
  <c r="DC94" i="13"/>
  <c r="DC95" i="13"/>
  <c r="DC96" i="13"/>
  <c r="DC97" i="13"/>
  <c r="DC98" i="13"/>
  <c r="DC101" i="13"/>
  <c r="DC102" i="13"/>
  <c r="DC103" i="13"/>
  <c r="DC104" i="13"/>
  <c r="DC105" i="13"/>
  <c r="DC108" i="13"/>
  <c r="DC109" i="13"/>
  <c r="DC110" i="13"/>
  <c r="DC111" i="13"/>
  <c r="DC112" i="13"/>
  <c r="DC115" i="13"/>
  <c r="DC116" i="13"/>
  <c r="DC117" i="13"/>
  <c r="DC118" i="13"/>
  <c r="DC119" i="13"/>
  <c r="DC122" i="13"/>
  <c r="DC123" i="13"/>
  <c r="DC124" i="13"/>
  <c r="DC125" i="13"/>
  <c r="DC126" i="13"/>
  <c r="DC129" i="13"/>
  <c r="DC130" i="13"/>
  <c r="DC131" i="13"/>
  <c r="DC132" i="13"/>
  <c r="DC133" i="13"/>
  <c r="DC143" i="13"/>
  <c r="DC144" i="13"/>
  <c r="DC145" i="13"/>
  <c r="DC146" i="13"/>
  <c r="DC147" i="13"/>
  <c r="DC150" i="13"/>
  <c r="DC151" i="13"/>
  <c r="DC152" i="13"/>
  <c r="DC153" i="13"/>
  <c r="DC154" i="13"/>
  <c r="DC10" i="14"/>
  <c r="DC11" i="14"/>
  <c r="DC12" i="14"/>
  <c r="DC13" i="14"/>
  <c r="DC14" i="14"/>
  <c r="DC17" i="14"/>
  <c r="DC18" i="14"/>
  <c r="DC19" i="14"/>
  <c r="DC20" i="14"/>
  <c r="DC21" i="14"/>
  <c r="DC24" i="14"/>
  <c r="DC25" i="14"/>
  <c r="DC26" i="14"/>
  <c r="DC27" i="14"/>
  <c r="DC28" i="14"/>
  <c r="DC31" i="14"/>
  <c r="DC32" i="14"/>
  <c r="DC33" i="14"/>
  <c r="DC34" i="14"/>
  <c r="DC35" i="14"/>
  <c r="DC38" i="14"/>
  <c r="DC39" i="14"/>
  <c r="DC40" i="14"/>
  <c r="DC41" i="14"/>
  <c r="DC42" i="14"/>
  <c r="DC45" i="14"/>
  <c r="DC46" i="14"/>
  <c r="DC47" i="14"/>
  <c r="DC48" i="14"/>
  <c r="DC49" i="14"/>
  <c r="DC52" i="14"/>
  <c r="DC53" i="14"/>
  <c r="DC54" i="14"/>
  <c r="DC55" i="14"/>
  <c r="DC56" i="14"/>
  <c r="DC59" i="14"/>
  <c r="DC60" i="14"/>
  <c r="DC61" i="14"/>
  <c r="DC62" i="14"/>
  <c r="DC63" i="14"/>
  <c r="DC66" i="14"/>
  <c r="DC67" i="14"/>
  <c r="DC68" i="14"/>
  <c r="DC69" i="14"/>
  <c r="DC70" i="14"/>
  <c r="DC73" i="14"/>
  <c r="DC74" i="14"/>
  <c r="DC75" i="14"/>
  <c r="DC76" i="14"/>
  <c r="DC77" i="14"/>
  <c r="DC80" i="14"/>
  <c r="DC81" i="14"/>
  <c r="DC82" i="14"/>
  <c r="DC83" i="14"/>
  <c r="DC84" i="14"/>
  <c r="DC87" i="14"/>
  <c r="DC88" i="14"/>
  <c r="DC89" i="14"/>
  <c r="DC90" i="14"/>
  <c r="DC91" i="14"/>
  <c r="DC94" i="14"/>
  <c r="DC95" i="14"/>
  <c r="DC96" i="14"/>
  <c r="DC97" i="14"/>
  <c r="DC98" i="14"/>
  <c r="DC101" i="14"/>
  <c r="DC102" i="14"/>
  <c r="DC103" i="14"/>
  <c r="DC104" i="14"/>
  <c r="DC105" i="14"/>
  <c r="DC108" i="14"/>
  <c r="DC109" i="14"/>
  <c r="DC110" i="14"/>
  <c r="DC111" i="14"/>
  <c r="DC112" i="14"/>
  <c r="DC115" i="14"/>
  <c r="DC116" i="14"/>
  <c r="DC117" i="14"/>
  <c r="DC118" i="14"/>
  <c r="DC119" i="14"/>
  <c r="DC122" i="14"/>
  <c r="DC123" i="14"/>
  <c r="DC124" i="14"/>
  <c r="DC125" i="14"/>
  <c r="DC126" i="14"/>
  <c r="DC129" i="14"/>
  <c r="DC130" i="14"/>
  <c r="DC131" i="14"/>
  <c r="DC132" i="14"/>
  <c r="DC133" i="14"/>
  <c r="DC143" i="14"/>
  <c r="DC144" i="14"/>
  <c r="DC145" i="14"/>
  <c r="DC146" i="14"/>
  <c r="DC147" i="14"/>
  <c r="DC150" i="14"/>
  <c r="DC151" i="14"/>
  <c r="DC152" i="14"/>
  <c r="DC153" i="14"/>
  <c r="DC154" i="14"/>
  <c r="DC10" i="15"/>
  <c r="DC11" i="15"/>
  <c r="DC12" i="15"/>
  <c r="DC13" i="15"/>
  <c r="DC14" i="15"/>
  <c r="DC17" i="15"/>
  <c r="DC18" i="15"/>
  <c r="DC19" i="15"/>
  <c r="DC20" i="15"/>
  <c r="DC21" i="15"/>
  <c r="DC24" i="15"/>
  <c r="DC25" i="15"/>
  <c r="DC26" i="15"/>
  <c r="DC27" i="15"/>
  <c r="DC28" i="15"/>
  <c r="DC31" i="15"/>
  <c r="DC32" i="15"/>
  <c r="DC33" i="15"/>
  <c r="DC34" i="15"/>
  <c r="DC35" i="15"/>
  <c r="DC38" i="15"/>
  <c r="DC39" i="15"/>
  <c r="DC40" i="15"/>
  <c r="DC41" i="15"/>
  <c r="DC42" i="15"/>
  <c r="DC45" i="15"/>
  <c r="DC46" i="15"/>
  <c r="DC47" i="15"/>
  <c r="DC48" i="15"/>
  <c r="DC49" i="15"/>
  <c r="DC52" i="15"/>
  <c r="DC53" i="15"/>
  <c r="DC54" i="15"/>
  <c r="DC55" i="15"/>
  <c r="DC56" i="15"/>
  <c r="DC59" i="15"/>
  <c r="DC60" i="15"/>
  <c r="DC61" i="15"/>
  <c r="DC62" i="15"/>
  <c r="DC63" i="15"/>
  <c r="DC66" i="15"/>
  <c r="DC67" i="15"/>
  <c r="DC68" i="15"/>
  <c r="DC69" i="15"/>
  <c r="DC70" i="15"/>
  <c r="DC73" i="15"/>
  <c r="DC74" i="15"/>
  <c r="DC75" i="15"/>
  <c r="DC76" i="15"/>
  <c r="DC77" i="15"/>
  <c r="DC80" i="15"/>
  <c r="DC81" i="15"/>
  <c r="DC82" i="15"/>
  <c r="DC83" i="15"/>
  <c r="DC84" i="15"/>
  <c r="DC87" i="15"/>
  <c r="DC88" i="15"/>
  <c r="DC89" i="15"/>
  <c r="DC90" i="15"/>
  <c r="DC91" i="15"/>
  <c r="DC94" i="15"/>
  <c r="DC95" i="15"/>
  <c r="DC96" i="15"/>
  <c r="DC97" i="15"/>
  <c r="DC98" i="15"/>
  <c r="DC101" i="15"/>
  <c r="DC102" i="15"/>
  <c r="DC103" i="15"/>
  <c r="DC104" i="15"/>
  <c r="DC105" i="15"/>
  <c r="DC108" i="15"/>
  <c r="DC109" i="15"/>
  <c r="DC110" i="15"/>
  <c r="DC111" i="15"/>
  <c r="DC112" i="15"/>
  <c r="DC115" i="15"/>
  <c r="DC116" i="15"/>
  <c r="DC117" i="15"/>
  <c r="DC118" i="15"/>
  <c r="DC119" i="15"/>
  <c r="DC122" i="15"/>
  <c r="DC123" i="15"/>
  <c r="DC124" i="15"/>
  <c r="DC125" i="15"/>
  <c r="DC126" i="15"/>
  <c r="DC129" i="15"/>
  <c r="DC130" i="15"/>
  <c r="DC131" i="15"/>
  <c r="DC132" i="15"/>
  <c r="DC133" i="15"/>
  <c r="DC143" i="15"/>
  <c r="DC144" i="15"/>
  <c r="DC145" i="15"/>
  <c r="DC146" i="15"/>
  <c r="DC147" i="15"/>
  <c r="DC150" i="15"/>
  <c r="DC151" i="15"/>
  <c r="DC152" i="15"/>
  <c r="DC153" i="15"/>
  <c r="DC154" i="15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87" i="11"/>
  <c r="DC88" i="11"/>
  <c r="DC89" i="11"/>
  <c r="DC90" i="11"/>
  <c r="DC91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15" i="11"/>
  <c r="DC116" i="11"/>
  <c r="DC117" i="11"/>
  <c r="DC118" i="11"/>
  <c r="DC119" i="11"/>
  <c r="DC122" i="11"/>
  <c r="DC123" i="11"/>
  <c r="DC124" i="11"/>
  <c r="DC125" i="11"/>
  <c r="DC126" i="11"/>
  <c r="DC129" i="11"/>
  <c r="DC130" i="11"/>
  <c r="DC131" i="11"/>
  <c r="DC132" i="11"/>
  <c r="DC133" i="11"/>
  <c r="DC143" i="11"/>
  <c r="DC144" i="11"/>
  <c r="DC145" i="11"/>
  <c r="DC146" i="11"/>
  <c r="DC147" i="11"/>
  <c r="DC150" i="11"/>
  <c r="DC151" i="11"/>
  <c r="DC152" i="11"/>
  <c r="DC153" i="11"/>
  <c r="DC154" i="11"/>
  <c r="AW157" i="13"/>
  <c r="DO157" i="13" s="1"/>
  <c r="AW158" i="13"/>
  <c r="DO158" i="13" s="1"/>
  <c r="AW159" i="13"/>
  <c r="DO159" i="13" s="1"/>
  <c r="AW160" i="13"/>
  <c r="DO160" i="13" s="1"/>
  <c r="AW161" i="13"/>
  <c r="DO161" i="13" s="1"/>
  <c r="AW162" i="13"/>
  <c r="DO162" i="13" s="1"/>
  <c r="AW157" i="14"/>
  <c r="DO157" i="14" s="1"/>
  <c r="AW158" i="14"/>
  <c r="DO158" i="14" s="1"/>
  <c r="AW159" i="14"/>
  <c r="DO159" i="14" s="1"/>
  <c r="AW160" i="14"/>
  <c r="DO160" i="14" s="1"/>
  <c r="AW161" i="14"/>
  <c r="DO161" i="14" s="1"/>
  <c r="AW162" i="14"/>
  <c r="DO162" i="14" s="1"/>
  <c r="AW157" i="15"/>
  <c r="DO157" i="15" s="1"/>
  <c r="AW158" i="15"/>
  <c r="DO158" i="15" s="1"/>
  <c r="AW159" i="15"/>
  <c r="DO159" i="15" s="1"/>
  <c r="AW160" i="15"/>
  <c r="DO160" i="15" s="1"/>
  <c r="AW161" i="15"/>
  <c r="DO161" i="15" s="1"/>
  <c r="AW162" i="15"/>
  <c r="DO162" i="15" s="1"/>
  <c r="AW157" i="11"/>
  <c r="DO157" i="11" s="1"/>
  <c r="AW158" i="11"/>
  <c r="DO158" i="11" s="1"/>
  <c r="AW159" i="11"/>
  <c r="DO159" i="11" s="1"/>
  <c r="AW160" i="11"/>
  <c r="DO160" i="11" s="1"/>
  <c r="AW161" i="11"/>
  <c r="DO161" i="11" s="1"/>
  <c r="AW162" i="11"/>
  <c r="DO162" i="11" s="1"/>
  <c r="AW80" i="13"/>
  <c r="DO80" i="13" s="1"/>
  <c r="AW78" i="13"/>
  <c r="AW81" i="13"/>
  <c r="DO81" i="13" s="1"/>
  <c r="AW82" i="13"/>
  <c r="DO82" i="13" s="1"/>
  <c r="AW83" i="13"/>
  <c r="DO83" i="13" s="1"/>
  <c r="AW84" i="13"/>
  <c r="DO84" i="13" s="1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DO80" i="11" s="1"/>
  <c r="AW81" i="11"/>
  <c r="DO81" i="11" s="1"/>
  <c r="AW82" i="11"/>
  <c r="DO82" i="11" s="1"/>
  <c r="AW83" i="11"/>
  <c r="DO83" i="11" s="1"/>
  <c r="AW84" i="11"/>
  <c r="DO84" i="11" s="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DB10" i="13"/>
  <c r="DB11" i="13"/>
  <c r="DB12" i="13"/>
  <c r="DB13" i="13"/>
  <c r="DB14" i="13"/>
  <c r="DB17" i="13"/>
  <c r="DB18" i="13"/>
  <c r="DB19" i="13"/>
  <c r="DB20" i="13"/>
  <c r="DB21" i="13"/>
  <c r="DB24" i="13"/>
  <c r="DB25" i="13"/>
  <c r="DB26" i="13"/>
  <c r="DB27" i="13"/>
  <c r="DB28" i="13"/>
  <c r="DB31" i="13"/>
  <c r="DB32" i="13"/>
  <c r="DB33" i="13"/>
  <c r="DB34" i="13"/>
  <c r="DB35" i="13"/>
  <c r="DB38" i="13"/>
  <c r="DB39" i="13"/>
  <c r="DB40" i="13"/>
  <c r="DB41" i="13"/>
  <c r="DB42" i="13"/>
  <c r="DB45" i="13"/>
  <c r="DB46" i="13"/>
  <c r="DB47" i="13"/>
  <c r="DB48" i="13"/>
  <c r="DB49" i="13"/>
  <c r="DB52" i="13"/>
  <c r="DB53" i="13"/>
  <c r="DB54" i="13"/>
  <c r="DB55" i="13"/>
  <c r="DB56" i="13"/>
  <c r="DB59" i="13"/>
  <c r="DB60" i="13"/>
  <c r="DB61" i="13"/>
  <c r="DB62" i="13"/>
  <c r="DB63" i="13"/>
  <c r="DB66" i="13"/>
  <c r="DB67" i="13"/>
  <c r="DB68" i="13"/>
  <c r="DB69" i="13"/>
  <c r="DB70" i="13"/>
  <c r="DB73" i="13"/>
  <c r="DB74" i="13"/>
  <c r="DB75" i="13"/>
  <c r="DB76" i="13"/>
  <c r="DB77" i="13"/>
  <c r="DB87" i="13"/>
  <c r="DB88" i="13"/>
  <c r="DB89" i="13"/>
  <c r="DB90" i="13"/>
  <c r="DB91" i="13"/>
  <c r="DB94" i="13"/>
  <c r="DB95" i="13"/>
  <c r="DB96" i="13"/>
  <c r="DB97" i="13"/>
  <c r="DB98" i="13"/>
  <c r="DB101" i="13"/>
  <c r="DB102" i="13"/>
  <c r="DB103" i="13"/>
  <c r="DB104" i="13"/>
  <c r="DB105" i="13"/>
  <c r="DB108" i="13"/>
  <c r="DB109" i="13"/>
  <c r="DB110" i="13"/>
  <c r="DB111" i="13"/>
  <c r="DB112" i="13"/>
  <c r="DB115" i="13"/>
  <c r="DB116" i="13"/>
  <c r="DB117" i="13"/>
  <c r="DB118" i="13"/>
  <c r="DB119" i="13"/>
  <c r="DB122" i="13"/>
  <c r="DB123" i="13"/>
  <c r="DB124" i="13"/>
  <c r="DB125" i="13"/>
  <c r="DB126" i="13"/>
  <c r="DB129" i="13"/>
  <c r="DB130" i="13"/>
  <c r="DB131" i="13"/>
  <c r="DB132" i="13"/>
  <c r="DB133" i="13"/>
  <c r="DB143" i="13"/>
  <c r="DB144" i="13"/>
  <c r="DB145" i="13"/>
  <c r="DB146" i="13"/>
  <c r="DB147" i="13"/>
  <c r="DB150" i="13"/>
  <c r="DB151" i="13"/>
  <c r="DB152" i="13"/>
  <c r="DB153" i="13"/>
  <c r="DB154" i="13"/>
  <c r="DB10" i="14"/>
  <c r="DB11" i="14"/>
  <c r="DB12" i="14"/>
  <c r="DB13" i="14"/>
  <c r="DB14" i="14"/>
  <c r="DB17" i="14"/>
  <c r="DB18" i="14"/>
  <c r="DB19" i="14"/>
  <c r="DB20" i="14"/>
  <c r="DB21" i="14"/>
  <c r="DB24" i="14"/>
  <c r="DB25" i="14"/>
  <c r="DB26" i="14"/>
  <c r="DB27" i="14"/>
  <c r="DB28" i="14"/>
  <c r="DB31" i="14"/>
  <c r="DB32" i="14"/>
  <c r="DB33" i="14"/>
  <c r="DB34" i="14"/>
  <c r="DB35" i="14"/>
  <c r="DB38" i="14"/>
  <c r="DB39" i="14"/>
  <c r="DB40" i="14"/>
  <c r="DB41" i="14"/>
  <c r="DB42" i="14"/>
  <c r="DB45" i="14"/>
  <c r="DB46" i="14"/>
  <c r="DB47" i="14"/>
  <c r="DB48" i="14"/>
  <c r="DB49" i="14"/>
  <c r="DB52" i="14"/>
  <c r="DB53" i="14"/>
  <c r="DB54" i="14"/>
  <c r="DB55" i="14"/>
  <c r="DB56" i="14"/>
  <c r="DB59" i="14"/>
  <c r="DB60" i="14"/>
  <c r="DB61" i="14"/>
  <c r="DB62" i="14"/>
  <c r="DB63" i="14"/>
  <c r="DB66" i="14"/>
  <c r="DB67" i="14"/>
  <c r="DB68" i="14"/>
  <c r="DB69" i="14"/>
  <c r="DB70" i="14"/>
  <c r="DB73" i="14"/>
  <c r="DB74" i="14"/>
  <c r="DB75" i="14"/>
  <c r="DB76" i="14"/>
  <c r="DB77" i="14"/>
  <c r="DB80" i="14"/>
  <c r="DB81" i="14"/>
  <c r="DB82" i="14"/>
  <c r="DB83" i="14"/>
  <c r="DB84" i="14"/>
  <c r="DB87" i="14"/>
  <c r="DB88" i="14"/>
  <c r="DB89" i="14"/>
  <c r="DB90" i="14"/>
  <c r="DB91" i="14"/>
  <c r="DB94" i="14"/>
  <c r="DB95" i="14"/>
  <c r="DB96" i="14"/>
  <c r="DB97" i="14"/>
  <c r="DB98" i="14"/>
  <c r="DB101" i="14"/>
  <c r="DB102" i="14"/>
  <c r="DB103" i="14"/>
  <c r="DB104" i="14"/>
  <c r="DB105" i="14"/>
  <c r="DB108" i="14"/>
  <c r="DB109" i="14"/>
  <c r="DB110" i="14"/>
  <c r="DB111" i="14"/>
  <c r="DB112" i="14"/>
  <c r="DB115" i="14"/>
  <c r="DB116" i="14"/>
  <c r="DB117" i="14"/>
  <c r="DB118" i="14"/>
  <c r="DB119" i="14"/>
  <c r="DB122" i="14"/>
  <c r="DB123" i="14"/>
  <c r="DB124" i="14"/>
  <c r="DB125" i="14"/>
  <c r="DB126" i="14"/>
  <c r="DB129" i="14"/>
  <c r="DB130" i="14"/>
  <c r="DB131" i="14"/>
  <c r="DB132" i="14"/>
  <c r="DB133" i="14"/>
  <c r="DB143" i="14"/>
  <c r="DB144" i="14"/>
  <c r="DB145" i="14"/>
  <c r="DB146" i="14"/>
  <c r="DB147" i="14"/>
  <c r="DB150" i="14"/>
  <c r="DB151" i="14"/>
  <c r="DB152" i="14"/>
  <c r="DB153" i="14"/>
  <c r="DB154" i="14"/>
  <c r="DB10" i="15"/>
  <c r="DB11" i="15"/>
  <c r="DB12" i="15"/>
  <c r="DB13" i="15"/>
  <c r="DB14" i="15"/>
  <c r="DB17" i="15"/>
  <c r="DB18" i="15"/>
  <c r="DB19" i="15"/>
  <c r="DB20" i="15"/>
  <c r="DB21" i="15"/>
  <c r="DB24" i="15"/>
  <c r="DB25" i="15"/>
  <c r="DB26" i="15"/>
  <c r="DB27" i="15"/>
  <c r="DB28" i="15"/>
  <c r="DB31" i="15"/>
  <c r="DB32" i="15"/>
  <c r="DB33" i="15"/>
  <c r="DB34" i="15"/>
  <c r="DB35" i="15"/>
  <c r="DB38" i="15"/>
  <c r="DB39" i="15"/>
  <c r="DB40" i="15"/>
  <c r="DB41" i="15"/>
  <c r="DB42" i="15"/>
  <c r="DB45" i="15"/>
  <c r="DB46" i="15"/>
  <c r="DB47" i="15"/>
  <c r="DB48" i="15"/>
  <c r="DB49" i="15"/>
  <c r="DB52" i="15"/>
  <c r="DB53" i="15"/>
  <c r="DB54" i="15"/>
  <c r="DB55" i="15"/>
  <c r="DB56" i="15"/>
  <c r="DB59" i="15"/>
  <c r="DB60" i="15"/>
  <c r="DB61" i="15"/>
  <c r="DB62" i="15"/>
  <c r="DB63" i="15"/>
  <c r="DB66" i="15"/>
  <c r="DB67" i="15"/>
  <c r="DB68" i="15"/>
  <c r="DB69" i="15"/>
  <c r="DB70" i="15"/>
  <c r="DB73" i="15"/>
  <c r="DB74" i="15"/>
  <c r="DB75" i="15"/>
  <c r="DB76" i="15"/>
  <c r="DB77" i="15"/>
  <c r="DB80" i="15"/>
  <c r="DB81" i="15"/>
  <c r="DB82" i="15"/>
  <c r="DB83" i="15"/>
  <c r="DB84" i="15"/>
  <c r="DB87" i="15"/>
  <c r="DB88" i="15"/>
  <c r="DB89" i="15"/>
  <c r="DB90" i="15"/>
  <c r="DB91" i="15"/>
  <c r="DB94" i="15"/>
  <c r="DB95" i="15"/>
  <c r="DB96" i="15"/>
  <c r="DB97" i="15"/>
  <c r="DB98" i="15"/>
  <c r="DB101" i="15"/>
  <c r="DB102" i="15"/>
  <c r="DB103" i="15"/>
  <c r="DB104" i="15"/>
  <c r="DB105" i="15"/>
  <c r="DB108" i="15"/>
  <c r="DB109" i="15"/>
  <c r="DB110" i="15"/>
  <c r="DB111" i="15"/>
  <c r="DB112" i="15"/>
  <c r="DB115" i="15"/>
  <c r="DB116" i="15"/>
  <c r="DB117" i="15"/>
  <c r="DB118" i="15"/>
  <c r="DB119" i="15"/>
  <c r="DB122" i="15"/>
  <c r="DB123" i="15"/>
  <c r="DB124" i="15"/>
  <c r="DB125" i="15"/>
  <c r="DB126" i="15"/>
  <c r="DB129" i="15"/>
  <c r="DB130" i="15"/>
  <c r="DB131" i="15"/>
  <c r="DB132" i="15"/>
  <c r="DB133" i="15"/>
  <c r="DB143" i="15"/>
  <c r="DB144" i="15"/>
  <c r="DB145" i="15"/>
  <c r="DB146" i="15"/>
  <c r="DB147" i="15"/>
  <c r="DB150" i="15"/>
  <c r="DB151" i="15"/>
  <c r="DB152" i="15"/>
  <c r="DB153" i="15"/>
  <c r="DB154" i="15"/>
  <c r="DB10" i="11"/>
  <c r="DB11" i="11"/>
  <c r="DB12" i="11"/>
  <c r="DB13" i="11"/>
  <c r="DB14" i="11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87" i="11"/>
  <c r="DB88" i="11"/>
  <c r="DB89" i="11"/>
  <c r="DB90" i="11"/>
  <c r="DB91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15" i="11"/>
  <c r="DB116" i="11"/>
  <c r="DB117" i="11"/>
  <c r="DB118" i="11"/>
  <c r="DB119" i="11"/>
  <c r="DB122" i="11"/>
  <c r="DB123" i="11"/>
  <c r="DB124" i="11"/>
  <c r="DB125" i="11"/>
  <c r="DB126" i="11"/>
  <c r="DB129" i="11"/>
  <c r="DB130" i="11"/>
  <c r="DB131" i="11"/>
  <c r="DB132" i="11"/>
  <c r="DB133" i="11"/>
  <c r="DB143" i="11"/>
  <c r="DB144" i="11"/>
  <c r="DB145" i="11"/>
  <c r="DB146" i="11"/>
  <c r="DB147" i="11"/>
  <c r="DB150" i="11"/>
  <c r="DB151" i="11"/>
  <c r="DB152" i="11"/>
  <c r="DB153" i="11"/>
  <c r="DB154" i="11"/>
  <c r="AV157" i="13"/>
  <c r="DN157" i="13" s="1"/>
  <c r="AV158" i="13"/>
  <c r="DN158" i="13" s="1"/>
  <c r="AV159" i="13"/>
  <c r="DN159" i="13" s="1"/>
  <c r="AV160" i="13"/>
  <c r="DN160" i="13" s="1"/>
  <c r="AV161" i="13"/>
  <c r="DN161" i="13" s="1"/>
  <c r="AV162" i="13"/>
  <c r="DN162" i="13" s="1"/>
  <c r="AV157" i="14"/>
  <c r="DN157" i="14" s="1"/>
  <c r="AV158" i="14"/>
  <c r="DN158" i="14" s="1"/>
  <c r="AV159" i="14"/>
  <c r="DN159" i="14" s="1"/>
  <c r="AV160" i="14"/>
  <c r="DN160" i="14" s="1"/>
  <c r="AV161" i="14"/>
  <c r="DN161" i="14" s="1"/>
  <c r="AV162" i="14"/>
  <c r="DN162" i="14" s="1"/>
  <c r="AV157" i="15"/>
  <c r="DN157" i="15" s="1"/>
  <c r="AV158" i="15"/>
  <c r="DN158" i="15" s="1"/>
  <c r="AV159" i="15"/>
  <c r="DN159" i="15" s="1"/>
  <c r="AV160" i="15"/>
  <c r="DN160" i="15" s="1"/>
  <c r="AV161" i="15"/>
  <c r="DN161" i="15" s="1"/>
  <c r="AV162" i="15"/>
  <c r="DN162" i="15" s="1"/>
  <c r="AV157" i="11"/>
  <c r="DN157" i="11" s="1"/>
  <c r="AV158" i="11"/>
  <c r="DN158" i="11" s="1"/>
  <c r="AV159" i="11"/>
  <c r="DN159" i="11" s="1"/>
  <c r="AV160" i="11"/>
  <c r="DN160" i="11" s="1"/>
  <c r="AV161" i="11"/>
  <c r="DN161" i="11" s="1"/>
  <c r="AV162" i="11"/>
  <c r="DN162" i="11" s="1"/>
  <c r="AV80" i="13"/>
  <c r="DN80" i="13" s="1"/>
  <c r="AV81" i="13"/>
  <c r="DN81" i="13" s="1"/>
  <c r="AV82" i="13"/>
  <c r="DN82" i="13" s="1"/>
  <c r="AV83" i="13"/>
  <c r="DN83" i="13" s="1"/>
  <c r="AV84" i="13"/>
  <c r="DN84" i="13" s="1"/>
  <c r="AV92" i="13"/>
  <c r="AV80" i="11"/>
  <c r="DN80" i="11" s="1"/>
  <c r="AV81" i="11"/>
  <c r="DN81" i="11" s="1"/>
  <c r="AV82" i="11"/>
  <c r="DN82" i="11" s="1"/>
  <c r="AV83" i="11"/>
  <c r="DN83" i="11" s="1"/>
  <c r="AV84" i="11"/>
  <c r="DN84" i="11" s="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DA10" i="13"/>
  <c r="DA11" i="13"/>
  <c r="DA12" i="13"/>
  <c r="DA13" i="13"/>
  <c r="DA14" i="13"/>
  <c r="DA17" i="13"/>
  <c r="DA18" i="13"/>
  <c r="DA19" i="13"/>
  <c r="DA20" i="13"/>
  <c r="DA21" i="13"/>
  <c r="DA24" i="13"/>
  <c r="DA25" i="13"/>
  <c r="DA26" i="13"/>
  <c r="DA27" i="13"/>
  <c r="DA28" i="13"/>
  <c r="DA31" i="13"/>
  <c r="DA32" i="13"/>
  <c r="DA33" i="13"/>
  <c r="DA34" i="13"/>
  <c r="DA35" i="13"/>
  <c r="DA38" i="13"/>
  <c r="DA39" i="13"/>
  <c r="DA40" i="13"/>
  <c r="DA41" i="13"/>
  <c r="DA42" i="13"/>
  <c r="DA45" i="13"/>
  <c r="DA46" i="13"/>
  <c r="DA47" i="13"/>
  <c r="DA48" i="13"/>
  <c r="DA49" i="13"/>
  <c r="DA52" i="13"/>
  <c r="DA53" i="13"/>
  <c r="DA54" i="13"/>
  <c r="DA55" i="13"/>
  <c r="DA56" i="13"/>
  <c r="DA59" i="13"/>
  <c r="DA60" i="13"/>
  <c r="DA61" i="13"/>
  <c r="DA62" i="13"/>
  <c r="DA63" i="13"/>
  <c r="DA66" i="13"/>
  <c r="DA67" i="13"/>
  <c r="DA68" i="13"/>
  <c r="DA69" i="13"/>
  <c r="DA70" i="13"/>
  <c r="DA73" i="13"/>
  <c r="DA74" i="13"/>
  <c r="DA75" i="13"/>
  <c r="DA76" i="13"/>
  <c r="DA77" i="13"/>
  <c r="DA87" i="13"/>
  <c r="DA88" i="13"/>
  <c r="DA89" i="13"/>
  <c r="DA90" i="13"/>
  <c r="DA91" i="13"/>
  <c r="DA94" i="13"/>
  <c r="DA95" i="13"/>
  <c r="DA96" i="13"/>
  <c r="DA97" i="13"/>
  <c r="DA98" i="13"/>
  <c r="DA101" i="13"/>
  <c r="DA102" i="13"/>
  <c r="DA103" i="13"/>
  <c r="DA104" i="13"/>
  <c r="DA105" i="13"/>
  <c r="DA108" i="13"/>
  <c r="DA109" i="13"/>
  <c r="DA110" i="13"/>
  <c r="DA111" i="13"/>
  <c r="DA112" i="13"/>
  <c r="DA115" i="13"/>
  <c r="DA116" i="13"/>
  <c r="DA117" i="13"/>
  <c r="DA118" i="13"/>
  <c r="DA119" i="13"/>
  <c r="DA122" i="13"/>
  <c r="DA123" i="13"/>
  <c r="DA124" i="13"/>
  <c r="DA125" i="13"/>
  <c r="DA126" i="13"/>
  <c r="DA129" i="13"/>
  <c r="DA130" i="13"/>
  <c r="DA131" i="13"/>
  <c r="DA132" i="13"/>
  <c r="DA133" i="13"/>
  <c r="DA143" i="13"/>
  <c r="DA144" i="13"/>
  <c r="DA145" i="13"/>
  <c r="DA146" i="13"/>
  <c r="DA147" i="13"/>
  <c r="DA150" i="13"/>
  <c r="DA151" i="13"/>
  <c r="DA152" i="13"/>
  <c r="DA153" i="13"/>
  <c r="DA154" i="13"/>
  <c r="DA10" i="14"/>
  <c r="DA11" i="14"/>
  <c r="DA12" i="14"/>
  <c r="DA13" i="14"/>
  <c r="DA14" i="14"/>
  <c r="DA17" i="14"/>
  <c r="DA18" i="14"/>
  <c r="DA19" i="14"/>
  <c r="DA20" i="14"/>
  <c r="DA21" i="14"/>
  <c r="DA24" i="14"/>
  <c r="DA25" i="14"/>
  <c r="DA26" i="14"/>
  <c r="DA27" i="14"/>
  <c r="DA28" i="14"/>
  <c r="DA31" i="14"/>
  <c r="DA32" i="14"/>
  <c r="DA33" i="14"/>
  <c r="DA34" i="14"/>
  <c r="DA35" i="14"/>
  <c r="DA38" i="14"/>
  <c r="DA39" i="14"/>
  <c r="DA40" i="14"/>
  <c r="DA41" i="14"/>
  <c r="DA42" i="14"/>
  <c r="DA45" i="14"/>
  <c r="DA46" i="14"/>
  <c r="DA47" i="14"/>
  <c r="DA48" i="14"/>
  <c r="DA49" i="14"/>
  <c r="DA52" i="14"/>
  <c r="DA53" i="14"/>
  <c r="DA54" i="14"/>
  <c r="DA55" i="14"/>
  <c r="DA56" i="14"/>
  <c r="DA59" i="14"/>
  <c r="DA60" i="14"/>
  <c r="DA61" i="14"/>
  <c r="DA62" i="14"/>
  <c r="DA63" i="14"/>
  <c r="DA66" i="14"/>
  <c r="DA67" i="14"/>
  <c r="DA68" i="14"/>
  <c r="DA69" i="14"/>
  <c r="DA70" i="14"/>
  <c r="DA73" i="14"/>
  <c r="DA74" i="14"/>
  <c r="DA75" i="14"/>
  <c r="DA76" i="14"/>
  <c r="DA77" i="14"/>
  <c r="DA80" i="14"/>
  <c r="DA81" i="14"/>
  <c r="DA82" i="14"/>
  <c r="DA83" i="14"/>
  <c r="DA84" i="14"/>
  <c r="DA87" i="14"/>
  <c r="DA88" i="14"/>
  <c r="DA89" i="14"/>
  <c r="DA90" i="14"/>
  <c r="DA91" i="14"/>
  <c r="DA94" i="14"/>
  <c r="DA95" i="14"/>
  <c r="DA96" i="14"/>
  <c r="DA97" i="14"/>
  <c r="DA98" i="14"/>
  <c r="DA101" i="14"/>
  <c r="DA102" i="14"/>
  <c r="DA103" i="14"/>
  <c r="DA104" i="14"/>
  <c r="DA105" i="14"/>
  <c r="DA108" i="14"/>
  <c r="DA109" i="14"/>
  <c r="DA110" i="14"/>
  <c r="DA111" i="14"/>
  <c r="DA112" i="14"/>
  <c r="DA115" i="14"/>
  <c r="DA116" i="14"/>
  <c r="DA117" i="14"/>
  <c r="DA118" i="14"/>
  <c r="DA119" i="14"/>
  <c r="DA122" i="14"/>
  <c r="DA123" i="14"/>
  <c r="DA124" i="14"/>
  <c r="DA125" i="14"/>
  <c r="DA126" i="14"/>
  <c r="DA129" i="14"/>
  <c r="DA130" i="14"/>
  <c r="DA131" i="14"/>
  <c r="DA132" i="14"/>
  <c r="DA133" i="14"/>
  <c r="DA143" i="14"/>
  <c r="DA144" i="14"/>
  <c r="DA145" i="14"/>
  <c r="DA146" i="14"/>
  <c r="DA147" i="14"/>
  <c r="DA150" i="14"/>
  <c r="DA151" i="14"/>
  <c r="DA152" i="14"/>
  <c r="DA153" i="14"/>
  <c r="DA154" i="14"/>
  <c r="DA10" i="15"/>
  <c r="DA11" i="15"/>
  <c r="DA12" i="15"/>
  <c r="DA13" i="15"/>
  <c r="DA14" i="15"/>
  <c r="DA17" i="15"/>
  <c r="DA18" i="15"/>
  <c r="DA19" i="15"/>
  <c r="DA20" i="15"/>
  <c r="DA21" i="15"/>
  <c r="DA24" i="15"/>
  <c r="DA25" i="15"/>
  <c r="DA26" i="15"/>
  <c r="DA27" i="15"/>
  <c r="DA28" i="15"/>
  <c r="DA31" i="15"/>
  <c r="DA32" i="15"/>
  <c r="DA33" i="15"/>
  <c r="DA34" i="15"/>
  <c r="DA35" i="15"/>
  <c r="DA38" i="15"/>
  <c r="DA39" i="15"/>
  <c r="DA40" i="15"/>
  <c r="DA41" i="15"/>
  <c r="DA42" i="15"/>
  <c r="DA45" i="15"/>
  <c r="DA46" i="15"/>
  <c r="DA47" i="15"/>
  <c r="DA48" i="15"/>
  <c r="DA49" i="15"/>
  <c r="DA52" i="15"/>
  <c r="DA53" i="15"/>
  <c r="DA54" i="15"/>
  <c r="DA55" i="15"/>
  <c r="DA56" i="15"/>
  <c r="DA59" i="15"/>
  <c r="DA60" i="15"/>
  <c r="DA61" i="15"/>
  <c r="DA62" i="15"/>
  <c r="DA63" i="15"/>
  <c r="DA66" i="15"/>
  <c r="DA67" i="15"/>
  <c r="DA68" i="15"/>
  <c r="DA69" i="15"/>
  <c r="DA70" i="15"/>
  <c r="DA73" i="15"/>
  <c r="DA74" i="15"/>
  <c r="DA75" i="15"/>
  <c r="DA76" i="15"/>
  <c r="DA77" i="15"/>
  <c r="DA80" i="15"/>
  <c r="DA81" i="15"/>
  <c r="DA82" i="15"/>
  <c r="DA83" i="15"/>
  <c r="DA84" i="15"/>
  <c r="DA87" i="15"/>
  <c r="DA88" i="15"/>
  <c r="DA89" i="15"/>
  <c r="DA90" i="15"/>
  <c r="DA91" i="15"/>
  <c r="DA94" i="15"/>
  <c r="DA95" i="15"/>
  <c r="DA96" i="15"/>
  <c r="DA97" i="15"/>
  <c r="DA98" i="15"/>
  <c r="DA101" i="15"/>
  <c r="DA102" i="15"/>
  <c r="DA103" i="15"/>
  <c r="DA104" i="15"/>
  <c r="DA105" i="15"/>
  <c r="DA108" i="15"/>
  <c r="DA109" i="15"/>
  <c r="DA110" i="15"/>
  <c r="DA111" i="15"/>
  <c r="DA112" i="15"/>
  <c r="DA115" i="15"/>
  <c r="DA116" i="15"/>
  <c r="DA117" i="15"/>
  <c r="DA118" i="15"/>
  <c r="DA119" i="15"/>
  <c r="DA122" i="15"/>
  <c r="DA123" i="15"/>
  <c r="DA124" i="15"/>
  <c r="DA125" i="15"/>
  <c r="DA126" i="15"/>
  <c r="DA129" i="15"/>
  <c r="DA130" i="15"/>
  <c r="DA131" i="15"/>
  <c r="DA132" i="15"/>
  <c r="DA133" i="15"/>
  <c r="DA143" i="15"/>
  <c r="DA144" i="15"/>
  <c r="DA145" i="15"/>
  <c r="DA146" i="15"/>
  <c r="DA147" i="15"/>
  <c r="DA150" i="15"/>
  <c r="DA151" i="15"/>
  <c r="DA152" i="15"/>
  <c r="DA153" i="15"/>
  <c r="DA154" i="15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87" i="11"/>
  <c r="DA88" i="11"/>
  <c r="DA89" i="1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2" i="11"/>
  <c r="DA153" i="11"/>
  <c r="DA154" i="11"/>
  <c r="AU80" i="13"/>
  <c r="DM80" i="13" s="1"/>
  <c r="AU81" i="13"/>
  <c r="DM81" i="13" s="1"/>
  <c r="AU82" i="13"/>
  <c r="DM82" i="13" s="1"/>
  <c r="AU83" i="13"/>
  <c r="DM83" i="13" s="1"/>
  <c r="AU84" i="13"/>
  <c r="DM84" i="13" s="1"/>
  <c r="AU92" i="13"/>
  <c r="AU80" i="11"/>
  <c r="DM80" i="11" s="1"/>
  <c r="AU81" i="11"/>
  <c r="DM81" i="11" s="1"/>
  <c r="AU82" i="11"/>
  <c r="DM82" i="11" s="1"/>
  <c r="AU83" i="11"/>
  <c r="DM83" i="11" s="1"/>
  <c r="AU84" i="11"/>
  <c r="DM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DM157" i="13" s="1"/>
  <c r="AU158" i="13"/>
  <c r="DM158" i="13" s="1"/>
  <c r="AU159" i="13"/>
  <c r="DM159" i="13" s="1"/>
  <c r="AU160" i="13"/>
  <c r="DM160" i="13" s="1"/>
  <c r="AU161" i="13"/>
  <c r="DM161" i="13" s="1"/>
  <c r="AU162" i="13"/>
  <c r="DM162" i="13" s="1"/>
  <c r="AU157" i="14"/>
  <c r="DM157" i="14" s="1"/>
  <c r="AU158" i="14"/>
  <c r="DM158" i="14" s="1"/>
  <c r="AU159" i="14"/>
  <c r="DM159" i="14" s="1"/>
  <c r="AU160" i="14"/>
  <c r="DM160" i="14" s="1"/>
  <c r="AU161" i="14"/>
  <c r="DM161" i="14" s="1"/>
  <c r="AU162" i="14"/>
  <c r="DM162" i="14" s="1"/>
  <c r="AU157" i="15"/>
  <c r="DM157" i="15" s="1"/>
  <c r="AU158" i="15"/>
  <c r="DM158" i="15" s="1"/>
  <c r="AU159" i="15"/>
  <c r="DM159" i="15" s="1"/>
  <c r="AU160" i="15"/>
  <c r="DM160" i="15" s="1"/>
  <c r="AU161" i="15"/>
  <c r="DM161" i="15" s="1"/>
  <c r="AU162" i="15"/>
  <c r="DM162" i="15" s="1"/>
  <c r="AU157" i="11"/>
  <c r="DM157" i="11" s="1"/>
  <c r="AU158" i="11"/>
  <c r="DM158" i="11" s="1"/>
  <c r="AU159" i="11"/>
  <c r="DM159" i="11" s="1"/>
  <c r="AU160" i="11"/>
  <c r="DM160" i="11" s="1"/>
  <c r="AU161" i="11"/>
  <c r="DM161" i="11" s="1"/>
  <c r="AU162" i="11"/>
  <c r="DM162" i="11" s="1"/>
  <c r="CZ10" i="13"/>
  <c r="CZ11" i="13"/>
  <c r="CZ12" i="13"/>
  <c r="CZ13" i="13"/>
  <c r="CZ14" i="13"/>
  <c r="CZ17" i="13"/>
  <c r="CZ18" i="13"/>
  <c r="CZ19" i="13"/>
  <c r="CZ20" i="13"/>
  <c r="CZ21" i="13"/>
  <c r="CZ24" i="13"/>
  <c r="CZ25" i="13"/>
  <c r="CZ26" i="13"/>
  <c r="CZ27" i="13"/>
  <c r="CZ28" i="13"/>
  <c r="CZ31" i="13"/>
  <c r="CZ32" i="13"/>
  <c r="CZ33" i="13"/>
  <c r="CZ34" i="13"/>
  <c r="CZ35" i="13"/>
  <c r="CZ38" i="13"/>
  <c r="CZ39" i="13"/>
  <c r="CZ40" i="13"/>
  <c r="CZ41" i="13"/>
  <c r="CZ42" i="13"/>
  <c r="CZ45" i="13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6" i="13"/>
  <c r="CZ67" i="13"/>
  <c r="CZ68" i="13"/>
  <c r="CZ69" i="13"/>
  <c r="CZ70" i="13"/>
  <c r="CZ73" i="13"/>
  <c r="CZ74" i="13"/>
  <c r="CZ75" i="13"/>
  <c r="CZ76" i="13"/>
  <c r="CZ77" i="13"/>
  <c r="CZ87" i="13"/>
  <c r="CZ88" i="13"/>
  <c r="CZ89" i="13"/>
  <c r="CZ90" i="13"/>
  <c r="CZ91" i="13"/>
  <c r="CZ94" i="13"/>
  <c r="CZ95" i="13"/>
  <c r="CZ96" i="13"/>
  <c r="CZ97" i="13"/>
  <c r="CZ98" i="13"/>
  <c r="CZ101" i="13"/>
  <c r="CZ102" i="13"/>
  <c r="CZ103" i="13"/>
  <c r="CZ104" i="13"/>
  <c r="CZ105" i="13"/>
  <c r="CZ108" i="13"/>
  <c r="CZ109" i="13"/>
  <c r="CZ110" i="13"/>
  <c r="CZ111" i="13"/>
  <c r="CZ112" i="13"/>
  <c r="CZ115" i="13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43" i="13"/>
  <c r="CZ144" i="13"/>
  <c r="CZ145" i="13"/>
  <c r="CZ146" i="13"/>
  <c r="CZ147" i="13"/>
  <c r="CZ150" i="13"/>
  <c r="CZ151" i="13"/>
  <c r="CZ152" i="13"/>
  <c r="CZ153" i="13"/>
  <c r="CZ154" i="13"/>
  <c r="CZ10" i="14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7" i="15"/>
  <c r="CZ18" i="15"/>
  <c r="CZ19" i="15"/>
  <c r="CZ20" i="15"/>
  <c r="CZ21" i="15"/>
  <c r="CZ24" i="15"/>
  <c r="CZ25" i="15"/>
  <c r="CZ26" i="15"/>
  <c r="CZ27" i="15"/>
  <c r="CZ28" i="15"/>
  <c r="CZ31" i="15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3" i="15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0" i="15"/>
  <c r="CZ131" i="15"/>
  <c r="CZ132" i="15"/>
  <c r="CZ133" i="15"/>
  <c r="CZ143" i="15"/>
  <c r="CZ144" i="15"/>
  <c r="CZ145" i="15"/>
  <c r="CZ146" i="15"/>
  <c r="CZ147" i="15"/>
  <c r="CZ150" i="15"/>
  <c r="CZ151" i="15"/>
  <c r="CZ152" i="15"/>
  <c r="CZ153" i="15"/>
  <c r="CZ154" i="15"/>
  <c r="CZ10" i="1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4" i="11"/>
  <c r="CZ125" i="11"/>
  <c r="CZ126" i="11"/>
  <c r="CZ129" i="11"/>
  <c r="CZ130" i="11"/>
  <c r="CZ131" i="11"/>
  <c r="CZ132" i="11"/>
  <c r="CZ133" i="11"/>
  <c r="CZ143" i="11"/>
  <c r="CZ144" i="11"/>
  <c r="CZ145" i="11"/>
  <c r="CZ146" i="11"/>
  <c r="CZ147" i="11"/>
  <c r="CZ150" i="11"/>
  <c r="CZ151" i="11"/>
  <c r="CZ152" i="11"/>
  <c r="CZ153" i="11"/>
  <c r="CZ154" i="11"/>
  <c r="AT80" i="13"/>
  <c r="DL80" i="13" s="1"/>
  <c r="AT81" i="13"/>
  <c r="DL81" i="13" s="1"/>
  <c r="AT82" i="13"/>
  <c r="DL82" i="13" s="1"/>
  <c r="AT83" i="13"/>
  <c r="DL83" i="13" s="1"/>
  <c r="AT84" i="13"/>
  <c r="DL84" i="13" s="1"/>
  <c r="AT92" i="13"/>
  <c r="AT80" i="11"/>
  <c r="DL80" i="11" s="1"/>
  <c r="AT81" i="11"/>
  <c r="DL81" i="11" s="1"/>
  <c r="AT82" i="11"/>
  <c r="DL82" i="11" s="1"/>
  <c r="AT83" i="11"/>
  <c r="DL83" i="11" s="1"/>
  <c r="AT84" i="11"/>
  <c r="DL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DL157" i="14" s="1"/>
  <c r="AT158" i="14"/>
  <c r="DL158" i="14" s="1"/>
  <c r="AT159" i="14"/>
  <c r="DL159" i="14" s="1"/>
  <c r="AT160" i="14"/>
  <c r="DL160" i="14" s="1"/>
  <c r="AT161" i="14"/>
  <c r="DL161" i="14" s="1"/>
  <c r="AT162" i="14"/>
  <c r="DL162" i="14" s="1"/>
  <c r="AT157" i="15"/>
  <c r="DL157" i="15" s="1"/>
  <c r="AT158" i="15"/>
  <c r="DL158" i="15" s="1"/>
  <c r="AT159" i="15"/>
  <c r="DL159" i="15" s="1"/>
  <c r="AT160" i="15"/>
  <c r="DL160" i="15" s="1"/>
  <c r="AT161" i="15"/>
  <c r="DL161" i="15" s="1"/>
  <c r="AT162" i="15"/>
  <c r="DL162" i="15" s="1"/>
  <c r="AT157" i="13"/>
  <c r="DL157" i="13" s="1"/>
  <c r="AT158" i="13"/>
  <c r="DL158" i="13" s="1"/>
  <c r="AT159" i="13"/>
  <c r="DL159" i="13" s="1"/>
  <c r="AT160" i="13"/>
  <c r="DL160" i="13" s="1"/>
  <c r="AT161" i="13"/>
  <c r="DL161" i="13" s="1"/>
  <c r="AT162" i="13"/>
  <c r="DL162" i="13" s="1"/>
  <c r="AT157" i="11"/>
  <c r="DL157" i="11" s="1"/>
  <c r="AT158" i="11"/>
  <c r="DL158" i="11" s="1"/>
  <c r="AT159" i="11"/>
  <c r="DL159" i="11" s="1"/>
  <c r="AT160" i="11"/>
  <c r="DL160" i="11" s="1"/>
  <c r="AT161" i="11"/>
  <c r="DL161" i="11" s="1"/>
  <c r="AT162" i="11"/>
  <c r="DL162" i="11" s="1"/>
  <c r="CY10" i="13"/>
  <c r="CY11" i="13"/>
  <c r="CY12" i="13"/>
  <c r="CY13" i="13"/>
  <c r="CY14" i="13"/>
  <c r="CY17" i="13"/>
  <c r="CY18" i="13"/>
  <c r="CY19" i="13"/>
  <c r="CY20" i="13"/>
  <c r="CY21" i="13"/>
  <c r="CY24" i="13"/>
  <c r="CY25" i="13"/>
  <c r="CY26" i="13"/>
  <c r="CY27" i="13"/>
  <c r="CY28" i="13"/>
  <c r="CY31" i="13"/>
  <c r="CY32" i="13"/>
  <c r="CY33" i="13"/>
  <c r="CY34" i="13"/>
  <c r="CY35" i="13"/>
  <c r="CY38" i="13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9" i="13"/>
  <c r="CY60" i="13"/>
  <c r="CY61" i="13"/>
  <c r="CY62" i="13"/>
  <c r="CY63" i="13"/>
  <c r="CY66" i="13"/>
  <c r="CY67" i="13"/>
  <c r="CY68" i="13"/>
  <c r="CY69" i="13"/>
  <c r="CY70" i="13"/>
  <c r="CY73" i="13"/>
  <c r="CY74" i="13"/>
  <c r="CY75" i="13"/>
  <c r="CY76" i="13"/>
  <c r="CY77" i="13"/>
  <c r="CY87" i="13"/>
  <c r="CY88" i="13"/>
  <c r="CY89" i="13"/>
  <c r="CY90" i="13"/>
  <c r="CY91" i="13"/>
  <c r="CY94" i="13"/>
  <c r="CY95" i="13"/>
  <c r="CY96" i="13"/>
  <c r="CY97" i="13"/>
  <c r="CY98" i="13"/>
  <c r="CY101" i="13"/>
  <c r="CY102" i="13"/>
  <c r="CY103" i="13"/>
  <c r="CY104" i="13"/>
  <c r="CY105" i="13"/>
  <c r="CY108" i="13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9" i="13"/>
  <c r="CY130" i="13"/>
  <c r="CY131" i="13"/>
  <c r="CY132" i="13"/>
  <c r="CY133" i="13"/>
  <c r="CY143" i="13"/>
  <c r="CY144" i="13"/>
  <c r="CY145" i="13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2" i="14"/>
  <c r="CY123" i="14"/>
  <c r="CY124" i="14"/>
  <c r="CY125" i="14"/>
  <c r="CY126" i="14"/>
  <c r="CY129" i="14"/>
  <c r="CY130" i="14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3" i="14"/>
  <c r="CY154" i="14"/>
  <c r="CY10" i="15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31" i="15"/>
  <c r="CY32" i="15"/>
  <c r="CY33" i="15"/>
  <c r="CY34" i="15"/>
  <c r="CY35" i="15"/>
  <c r="CY38" i="15"/>
  <c r="CY39" i="15"/>
  <c r="CY40" i="15"/>
  <c r="CY41" i="15"/>
  <c r="CY42" i="15"/>
  <c r="CY45" i="15"/>
  <c r="CY46" i="15"/>
  <c r="CY47" i="15"/>
  <c r="CY48" i="15"/>
  <c r="CY49" i="15"/>
  <c r="CY52" i="15"/>
  <c r="CY53" i="15"/>
  <c r="CY54" i="15"/>
  <c r="CY55" i="15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7" i="15"/>
  <c r="CY80" i="15"/>
  <c r="CY81" i="15"/>
  <c r="CY82" i="15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101" i="15"/>
  <c r="CY102" i="15"/>
  <c r="CY103" i="15"/>
  <c r="CY104" i="15"/>
  <c r="CY105" i="15"/>
  <c r="CY108" i="15"/>
  <c r="CY109" i="15"/>
  <c r="CY110" i="15"/>
  <c r="CY111" i="15"/>
  <c r="CY112" i="15"/>
  <c r="CY115" i="15"/>
  <c r="CY116" i="15"/>
  <c r="CY117" i="15"/>
  <c r="CY118" i="15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50" i="15"/>
  <c r="CY151" i="15"/>
  <c r="CY152" i="15"/>
  <c r="CY153" i="15"/>
  <c r="CY154" i="15"/>
  <c r="CY10" i="11"/>
  <c r="CY11" i="11"/>
  <c r="CY12" i="11"/>
  <c r="CY13" i="11"/>
  <c r="CY14" i="11"/>
  <c r="CY17" i="1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AS157" i="11"/>
  <c r="DK157" i="11" s="1"/>
  <c r="AS158" i="11"/>
  <c r="DK158" i="11" s="1"/>
  <c r="AS159" i="11"/>
  <c r="DK159" i="11" s="1"/>
  <c r="AS160" i="11"/>
  <c r="DK160" i="11" s="1"/>
  <c r="AS161" i="11"/>
  <c r="DK161" i="11" s="1"/>
  <c r="AS162" i="11"/>
  <c r="DK162" i="11" s="1"/>
  <c r="AS157" i="13"/>
  <c r="DK157" i="13" s="1"/>
  <c r="AS158" i="13"/>
  <c r="DK158" i="13" s="1"/>
  <c r="AS159" i="13"/>
  <c r="DK159" i="13" s="1"/>
  <c r="AS160" i="13"/>
  <c r="DK160" i="13" s="1"/>
  <c r="AS161" i="13"/>
  <c r="DK161" i="13" s="1"/>
  <c r="AS162" i="13"/>
  <c r="DK162" i="13" s="1"/>
  <c r="AS157" i="15"/>
  <c r="DK157" i="15" s="1"/>
  <c r="AS158" i="15"/>
  <c r="DK158" i="15" s="1"/>
  <c r="AS159" i="15"/>
  <c r="DK159" i="15" s="1"/>
  <c r="AS160" i="15"/>
  <c r="DK160" i="15" s="1"/>
  <c r="AS161" i="15"/>
  <c r="DK161" i="15" s="1"/>
  <c r="AS162" i="15"/>
  <c r="DK162" i="15" s="1"/>
  <c r="AS157" i="14"/>
  <c r="DK157" i="14" s="1"/>
  <c r="AS158" i="14"/>
  <c r="DK158" i="14" s="1"/>
  <c r="AS159" i="14"/>
  <c r="DK159" i="14" s="1"/>
  <c r="AS160" i="14"/>
  <c r="DK160" i="14" s="1"/>
  <c r="AS161" i="14"/>
  <c r="DK161" i="14" s="1"/>
  <c r="AS162" i="14"/>
  <c r="DK162" i="14" s="1"/>
  <c r="AS80" i="13"/>
  <c r="DK80" i="13" s="1"/>
  <c r="AS81" i="13"/>
  <c r="DK81" i="13" s="1"/>
  <c r="AS82" i="13"/>
  <c r="DK82" i="13" s="1"/>
  <c r="AS83" i="13"/>
  <c r="DK83" i="13" s="1"/>
  <c r="AS84" i="13"/>
  <c r="DK84" i="13" s="1"/>
  <c r="AS92" i="13"/>
  <c r="AS78" i="13"/>
  <c r="AS80" i="11"/>
  <c r="DK80" i="11" s="1"/>
  <c r="AS81" i="11"/>
  <c r="DK81" i="11" s="1"/>
  <c r="AS82" i="11"/>
  <c r="DK82" i="11" s="1"/>
  <c r="AS83" i="11"/>
  <c r="DK83" i="11" s="1"/>
  <c r="AS84" i="11"/>
  <c r="DK84" i="11" s="1"/>
  <c r="AS78" i="11"/>
  <c r="AS92" i="11"/>
  <c r="AR80" i="13"/>
  <c r="DJ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22" i="13"/>
  <c r="CX123" i="13"/>
  <c r="CX124" i="13"/>
  <c r="CX125" i="13"/>
  <c r="CX126" i="13"/>
  <c r="CX129" i="13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101" i="14"/>
  <c r="CX102" i="14"/>
  <c r="CX103" i="14"/>
  <c r="CX104" i="14"/>
  <c r="CX105" i="14"/>
  <c r="CX108" i="14"/>
  <c r="CX109" i="14"/>
  <c r="CX110" i="14"/>
  <c r="CX111" i="14"/>
  <c r="CX112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101" i="15"/>
  <c r="CX102" i="15"/>
  <c r="CX103" i="15"/>
  <c r="CX104" i="15"/>
  <c r="CX105" i="15"/>
  <c r="CX108" i="15"/>
  <c r="CX109" i="15"/>
  <c r="CX110" i="15"/>
  <c r="CX111" i="15"/>
  <c r="CX112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AR157" i="13"/>
  <c r="DJ157" i="13" s="1"/>
  <c r="AR158" i="13"/>
  <c r="DJ158" i="13" s="1"/>
  <c r="AR159" i="13"/>
  <c r="DJ159" i="13" s="1"/>
  <c r="AR160" i="13"/>
  <c r="DJ160" i="13" s="1"/>
  <c r="AR161" i="13"/>
  <c r="DJ161" i="13" s="1"/>
  <c r="AR162" i="13"/>
  <c r="DJ162" i="13" s="1"/>
  <c r="AR157" i="14"/>
  <c r="DJ157" i="14" s="1"/>
  <c r="AR158" i="14"/>
  <c r="DJ158" i="14" s="1"/>
  <c r="AR159" i="14"/>
  <c r="DJ159" i="14" s="1"/>
  <c r="AR160" i="14"/>
  <c r="DJ160" i="14" s="1"/>
  <c r="AR161" i="14"/>
  <c r="DJ161" i="14" s="1"/>
  <c r="AR162" i="14"/>
  <c r="DJ162" i="14" s="1"/>
  <c r="AR157" i="15"/>
  <c r="DJ157" i="15" s="1"/>
  <c r="AR158" i="15"/>
  <c r="DJ158" i="15" s="1"/>
  <c r="AR159" i="15"/>
  <c r="DJ159" i="15" s="1"/>
  <c r="AR160" i="15"/>
  <c r="DJ160" i="15" s="1"/>
  <c r="AR161" i="15"/>
  <c r="DJ161" i="15" s="1"/>
  <c r="AR162" i="15"/>
  <c r="DJ162" i="15" s="1"/>
  <c r="AR157" i="11"/>
  <c r="DJ157" i="11" s="1"/>
  <c r="AR158" i="11"/>
  <c r="DJ158" i="11" s="1"/>
  <c r="AR159" i="11"/>
  <c r="DJ159" i="11" s="1"/>
  <c r="AR160" i="11"/>
  <c r="DJ160" i="11" s="1"/>
  <c r="AR161" i="11"/>
  <c r="DJ161" i="11" s="1"/>
  <c r="AR162" i="11"/>
  <c r="DJ162" i="11" s="1"/>
  <c r="AR81" i="13"/>
  <c r="DJ81" i="13" s="1"/>
  <c r="AR82" i="13"/>
  <c r="DJ82" i="13" s="1"/>
  <c r="AR83" i="13"/>
  <c r="DJ83" i="13" s="1"/>
  <c r="AR84" i="13"/>
  <c r="DJ84" i="13" s="1"/>
  <c r="AR92" i="13"/>
  <c r="AR80" i="11"/>
  <c r="DJ80" i="11" s="1"/>
  <c r="AR81" i="11"/>
  <c r="DJ81" i="11" s="1"/>
  <c r="AR82" i="11"/>
  <c r="DJ82" i="11" s="1"/>
  <c r="AR83" i="11"/>
  <c r="DJ83" i="11" s="1"/>
  <c r="AR84" i="11"/>
  <c r="DJ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101" i="14"/>
  <c r="CW102" i="14"/>
  <c r="CW103" i="14"/>
  <c r="CW104" i="14"/>
  <c r="CW105" i="14"/>
  <c r="CW108" i="14"/>
  <c r="CW109" i="14"/>
  <c r="CW110" i="14"/>
  <c r="CW111" i="14"/>
  <c r="CW112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5" i="15"/>
  <c r="CW76" i="15"/>
  <c r="CW77" i="15"/>
  <c r="CW80" i="15"/>
  <c r="CW81" i="15"/>
  <c r="CW82" i="15"/>
  <c r="CW83" i="15"/>
  <c r="CW84" i="15"/>
  <c r="CW87" i="15"/>
  <c r="CW88" i="15"/>
  <c r="CW89" i="15"/>
  <c r="CW90" i="15"/>
  <c r="CW91" i="15"/>
  <c r="CW101" i="15"/>
  <c r="CW102" i="15"/>
  <c r="CW103" i="15"/>
  <c r="CW104" i="15"/>
  <c r="CW105" i="15"/>
  <c r="CW108" i="15"/>
  <c r="CW109" i="15"/>
  <c r="CW110" i="15"/>
  <c r="CW111" i="15"/>
  <c r="CW112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AQ157" i="11"/>
  <c r="DI157" i="11" s="1"/>
  <c r="AQ158" i="11"/>
  <c r="DI158" i="11" s="1"/>
  <c r="AQ159" i="11"/>
  <c r="DI159" i="11" s="1"/>
  <c r="AQ160" i="11"/>
  <c r="DI160" i="11" s="1"/>
  <c r="AQ161" i="11"/>
  <c r="DI161" i="11" s="1"/>
  <c r="AQ162" i="11"/>
  <c r="DI162" i="11" s="1"/>
  <c r="DO85" i="11" l="1"/>
  <c r="DO85" i="13"/>
  <c r="DN85" i="13"/>
  <c r="DM85" i="13"/>
  <c r="DN85" i="11"/>
  <c r="DM85" i="11"/>
  <c r="DK85" i="11"/>
  <c r="DK85" i="13"/>
  <c r="DL85" i="13"/>
  <c r="DL85" i="11"/>
  <c r="DJ85" i="13"/>
  <c r="DJ85" i="11"/>
  <c r="DC57" i="15"/>
  <c r="CZ78" i="14"/>
  <c r="DB71" i="15"/>
  <c r="DB29" i="11"/>
  <c r="DB57" i="14"/>
  <c r="DB50" i="11"/>
  <c r="DC92" i="11"/>
  <c r="DC71" i="15"/>
  <c r="DC22" i="15"/>
  <c r="DC22" i="14"/>
  <c r="DB36" i="15"/>
  <c r="DB43" i="15"/>
  <c r="DA15" i="15"/>
  <c r="DC43" i="15"/>
  <c r="DB64" i="11"/>
  <c r="DB134" i="15"/>
  <c r="DC29" i="11"/>
  <c r="DC148" i="15"/>
  <c r="DB106" i="11"/>
  <c r="DB43" i="14"/>
  <c r="CZ50" i="15"/>
  <c r="DA99" i="15"/>
  <c r="DA148" i="13"/>
  <c r="DB43" i="11"/>
  <c r="DB64" i="15"/>
  <c r="DA50" i="14"/>
  <c r="DA127" i="15"/>
  <c r="DC113" i="15"/>
  <c r="DC64" i="15"/>
  <c r="DB99" i="11"/>
  <c r="DB155" i="15"/>
  <c r="DB120" i="14"/>
  <c r="DC155" i="13"/>
  <c r="DC113" i="11"/>
  <c r="DC15" i="15"/>
  <c r="DB99" i="13"/>
  <c r="DB92" i="13"/>
  <c r="DC29" i="15"/>
  <c r="DC99" i="15"/>
  <c r="DB148" i="11"/>
  <c r="DB134" i="13"/>
  <c r="DC85" i="15"/>
  <c r="DC78" i="14"/>
  <c r="DC15" i="14"/>
  <c r="DC15" i="13"/>
  <c r="DB78" i="11"/>
  <c r="DC64" i="13"/>
  <c r="DA22" i="14"/>
  <c r="DB155" i="13"/>
  <c r="DC92" i="14"/>
  <c r="DA127" i="13"/>
  <c r="DA113" i="13"/>
  <c r="DB15" i="15"/>
  <c r="DB148" i="14"/>
  <c r="DB22" i="14"/>
  <c r="DB22" i="13"/>
  <c r="DC127" i="15"/>
  <c r="DB78" i="14"/>
  <c r="DC99" i="14"/>
  <c r="DB85" i="15"/>
  <c r="DB99" i="15"/>
  <c r="DB85" i="14"/>
  <c r="CZ120" i="15"/>
  <c r="DA78" i="14"/>
  <c r="AV85" i="11"/>
  <c r="DB113" i="11"/>
  <c r="DB22" i="11"/>
  <c r="DB78" i="15"/>
  <c r="DB57" i="15"/>
  <c r="DB134" i="14"/>
  <c r="DB106" i="13"/>
  <c r="DB15" i="13"/>
  <c r="DC106" i="11"/>
  <c r="DC22" i="11"/>
  <c r="DC92" i="15"/>
  <c r="DC113" i="14"/>
  <c r="DC29" i="14"/>
  <c r="DC78" i="13"/>
  <c r="DA106" i="11"/>
  <c r="DA155" i="13"/>
  <c r="DB71" i="11"/>
  <c r="DB127" i="15"/>
  <c r="DB99" i="14"/>
  <c r="DB15" i="14"/>
  <c r="DB64" i="13"/>
  <c r="DC71" i="11"/>
  <c r="DC106" i="15"/>
  <c r="DC127" i="13"/>
  <c r="DC43" i="13"/>
  <c r="DC29" i="13"/>
  <c r="DA64" i="11"/>
  <c r="DA29" i="11"/>
  <c r="DB127" i="11"/>
  <c r="DB92" i="15"/>
  <c r="DB155" i="14"/>
  <c r="DB120" i="13"/>
  <c r="DB29" i="13"/>
  <c r="DC120" i="11"/>
  <c r="DC36" i="11"/>
  <c r="DC120" i="15"/>
  <c r="DC127" i="14"/>
  <c r="DC106" i="14"/>
  <c r="DC43" i="14"/>
  <c r="DC92" i="13"/>
  <c r="DA148" i="11"/>
  <c r="DA71" i="15"/>
  <c r="DC57" i="11"/>
  <c r="CZ148" i="14"/>
  <c r="DB92" i="11"/>
  <c r="DB148" i="15"/>
  <c r="DB113" i="14"/>
  <c r="DB29" i="14"/>
  <c r="DB78" i="13"/>
  <c r="DC134" i="15"/>
  <c r="DC148" i="13"/>
  <c r="DC57" i="13"/>
  <c r="DA134" i="11"/>
  <c r="DB106" i="15"/>
  <c r="DB22" i="15"/>
  <c r="DB113" i="13"/>
  <c r="DB43" i="13"/>
  <c r="DC134" i="11"/>
  <c r="DC50" i="11"/>
  <c r="DC155" i="15"/>
  <c r="DC148" i="14"/>
  <c r="DC120" i="14"/>
  <c r="DC57" i="14"/>
  <c r="DC36" i="14"/>
  <c r="DC106" i="13"/>
  <c r="DC22" i="13"/>
  <c r="DB155" i="11"/>
  <c r="DC148" i="11"/>
  <c r="DC113" i="13"/>
  <c r="DB15" i="11"/>
  <c r="DB127" i="14"/>
  <c r="AW85" i="13"/>
  <c r="DC99" i="11"/>
  <c r="DC15" i="11"/>
  <c r="DC71" i="13"/>
  <c r="DB57" i="11"/>
  <c r="DB120" i="15"/>
  <c r="DB92" i="14"/>
  <c r="DB127" i="13"/>
  <c r="DB57" i="13"/>
  <c r="DC155" i="11"/>
  <c r="DC64" i="11"/>
  <c r="DC134" i="14"/>
  <c r="DC71" i="14"/>
  <c r="DC50" i="14"/>
  <c r="DC120" i="13"/>
  <c r="DC36" i="13"/>
  <c r="DB64" i="14"/>
  <c r="DC78" i="15"/>
  <c r="DB120" i="11"/>
  <c r="DB36" i="14"/>
  <c r="DB50" i="13"/>
  <c r="DB113" i="15"/>
  <c r="DB50" i="15"/>
  <c r="DB29" i="15"/>
  <c r="DB106" i="14"/>
  <c r="DB148" i="13"/>
  <c r="DB71" i="13"/>
  <c r="DC78" i="11"/>
  <c r="DC36" i="15"/>
  <c r="DC155" i="14"/>
  <c r="DC85" i="14"/>
  <c r="DC64" i="14"/>
  <c r="DC134" i="13"/>
  <c r="DC50" i="13"/>
  <c r="DB36" i="11"/>
  <c r="DA64" i="14"/>
  <c r="DB134" i="11"/>
  <c r="DB71" i="14"/>
  <c r="DB50" i="14"/>
  <c r="DB36" i="13"/>
  <c r="DC127" i="11"/>
  <c r="DC43" i="11"/>
  <c r="DC50" i="15"/>
  <c r="DC99" i="13"/>
  <c r="DA155" i="11"/>
  <c r="DA113" i="15"/>
  <c r="DA106" i="14"/>
  <c r="DA36" i="14"/>
  <c r="CZ92" i="13"/>
  <c r="DA120" i="14"/>
  <c r="CZ71" i="11"/>
  <c r="DA71" i="11"/>
  <c r="DA22" i="11"/>
  <c r="DA148" i="15"/>
  <c r="DA36" i="11"/>
  <c r="DA43" i="15"/>
  <c r="DA71" i="13"/>
  <c r="DA36" i="13"/>
  <c r="DA29" i="15"/>
  <c r="DA127" i="11"/>
  <c r="DA92" i="11"/>
  <c r="DA50" i="11"/>
  <c r="DA57" i="15"/>
  <c r="DA155" i="14"/>
  <c r="DA22" i="15"/>
  <c r="DA22" i="13"/>
  <c r="DA78" i="11"/>
  <c r="DA29" i="14"/>
  <c r="DA64" i="13"/>
  <c r="DA29" i="13"/>
  <c r="DA99" i="13"/>
  <c r="DA85" i="14"/>
  <c r="DA120" i="11"/>
  <c r="DA134" i="15"/>
  <c r="DA85" i="15"/>
  <c r="DA92" i="14"/>
  <c r="DA134" i="13"/>
  <c r="AW85" i="11"/>
  <c r="CX85" i="14"/>
  <c r="CZ22" i="13"/>
  <c r="AU85" i="11"/>
  <c r="DA155" i="15"/>
  <c r="DA43" i="14"/>
  <c r="DA106" i="13"/>
  <c r="CY120" i="13"/>
  <c r="CZ120" i="14"/>
  <c r="DA134" i="14"/>
  <c r="DA57" i="14"/>
  <c r="DA120" i="13"/>
  <c r="DA50" i="13"/>
  <c r="CY148" i="11"/>
  <c r="CZ36" i="13"/>
  <c r="DA71" i="14"/>
  <c r="CX15" i="14"/>
  <c r="CZ99" i="14"/>
  <c r="CZ85" i="14"/>
  <c r="CZ64" i="13"/>
  <c r="DA36" i="15"/>
  <c r="DA99" i="14"/>
  <c r="DA78" i="13"/>
  <c r="CZ120" i="13"/>
  <c r="CZ106" i="13"/>
  <c r="DA50" i="15"/>
  <c r="DA113" i="14"/>
  <c r="DA43" i="13"/>
  <c r="CX64" i="11"/>
  <c r="CX22" i="13"/>
  <c r="CY57" i="14"/>
  <c r="CZ15" i="14"/>
  <c r="DA99" i="11"/>
  <c r="DA64" i="15"/>
  <c r="DA127" i="14"/>
  <c r="CX127" i="14"/>
  <c r="CX29" i="14"/>
  <c r="CZ50" i="11"/>
  <c r="CZ155" i="13"/>
  <c r="DA113" i="11"/>
  <c r="DA78" i="15"/>
  <c r="CX134" i="13"/>
  <c r="CX36" i="13"/>
  <c r="DA15" i="11"/>
  <c r="DA92" i="15"/>
  <c r="DA148" i="14"/>
  <c r="DA57" i="13"/>
  <c r="CY92" i="15"/>
  <c r="CY85" i="14"/>
  <c r="DA43" i="11"/>
  <c r="DA106" i="15"/>
  <c r="CZ57" i="11"/>
  <c r="DA57" i="11"/>
  <c r="DA120" i="15"/>
  <c r="DA15" i="14"/>
  <c r="CX155" i="13"/>
  <c r="CY127" i="11"/>
  <c r="CY92" i="13"/>
  <c r="CZ29" i="11"/>
  <c r="CX50" i="15"/>
  <c r="CX78" i="15"/>
  <c r="CY99" i="14"/>
  <c r="CX57" i="14"/>
  <c r="CX92" i="15"/>
  <c r="CY113" i="14"/>
  <c r="CY50" i="14"/>
  <c r="CY106" i="13"/>
  <c r="CY106" i="15"/>
  <c r="CX22" i="15"/>
  <c r="CX148" i="11"/>
  <c r="CY113" i="11"/>
  <c r="CX113" i="15"/>
  <c r="CX106" i="14"/>
  <c r="CY120" i="15"/>
  <c r="DA92" i="13"/>
  <c r="CX43" i="11"/>
  <c r="CY36" i="13"/>
  <c r="CY22" i="13"/>
  <c r="CX78" i="11"/>
  <c r="CY78" i="15"/>
  <c r="CZ15" i="11"/>
  <c r="CZ134" i="15"/>
  <c r="CZ22" i="15"/>
  <c r="CZ29" i="14"/>
  <c r="CZ134" i="13"/>
  <c r="CZ78" i="13"/>
  <c r="CZ36" i="15"/>
  <c r="CZ127" i="14"/>
  <c r="CZ43" i="14"/>
  <c r="CZ43" i="13"/>
  <c r="CZ99" i="11"/>
  <c r="CZ43" i="11"/>
  <c r="CZ22" i="14"/>
  <c r="CZ113" i="11"/>
  <c r="CZ99" i="15"/>
  <c r="CZ57" i="14"/>
  <c r="DA15" i="13"/>
  <c r="AV85" i="13"/>
  <c r="CZ155" i="15"/>
  <c r="CZ64" i="15"/>
  <c r="CZ15" i="15"/>
  <c r="CZ78" i="15"/>
  <c r="CZ71" i="14"/>
  <c r="CZ127" i="11"/>
  <c r="CZ22" i="11"/>
  <c r="CZ148" i="11"/>
  <c r="CZ92" i="15"/>
  <c r="CZ113" i="14"/>
  <c r="CZ64" i="14"/>
  <c r="CZ106" i="15"/>
  <c r="CZ50" i="13"/>
  <c r="CX64" i="15"/>
  <c r="CX92" i="14"/>
  <c r="CX71" i="14"/>
  <c r="CX92" i="13"/>
  <c r="CX50" i="13"/>
  <c r="CY29" i="11"/>
  <c r="CY134" i="15"/>
  <c r="CY71" i="15"/>
  <c r="CY50" i="15"/>
  <c r="CY127" i="14"/>
  <c r="CY78" i="14"/>
  <c r="CY43" i="14"/>
  <c r="CY134" i="13"/>
  <c r="CY78" i="13"/>
  <c r="CY29" i="13"/>
  <c r="CZ64" i="11"/>
  <c r="CZ29" i="15"/>
  <c r="CZ36" i="14"/>
  <c r="CX36" i="11"/>
  <c r="CY134" i="11"/>
  <c r="CY99" i="11"/>
  <c r="CY78" i="11"/>
  <c r="CY36" i="15"/>
  <c r="CY71" i="14"/>
  <c r="CZ78" i="11"/>
  <c r="CZ43" i="15"/>
  <c r="CZ50" i="14"/>
  <c r="CX113" i="14"/>
  <c r="CX22" i="14"/>
  <c r="CY43" i="11"/>
  <c r="CY148" i="14"/>
  <c r="CZ92" i="11"/>
  <c r="CZ57" i="15"/>
  <c r="CZ29" i="13"/>
  <c r="CX29" i="15"/>
  <c r="CX64" i="13"/>
  <c r="CY57" i="11"/>
  <c r="CY155" i="15"/>
  <c r="CY99" i="15"/>
  <c r="CY64" i="15"/>
  <c r="CY155" i="13"/>
  <c r="CZ106" i="11"/>
  <c r="CZ71" i="15"/>
  <c r="CZ15" i="13"/>
  <c r="CX134" i="14"/>
  <c r="CX36" i="14"/>
  <c r="CX127" i="13"/>
  <c r="CX78" i="13"/>
  <c r="CZ120" i="11"/>
  <c r="CZ85" i="15"/>
  <c r="CZ92" i="14"/>
  <c r="CZ57" i="13"/>
  <c r="CX15" i="11"/>
  <c r="CX43" i="15"/>
  <c r="CY22" i="14"/>
  <c r="CZ134" i="11"/>
  <c r="CZ106" i="14"/>
  <c r="CZ71" i="13"/>
  <c r="CX36" i="15"/>
  <c r="CX148" i="13"/>
  <c r="CY71" i="11"/>
  <c r="CY29" i="15"/>
  <c r="CZ155" i="11"/>
  <c r="CZ113" i="15"/>
  <c r="AU85" i="13"/>
  <c r="CX29" i="11"/>
  <c r="CZ127" i="15"/>
  <c r="CZ134" i="14"/>
  <c r="CZ99" i="13"/>
  <c r="CX71" i="15"/>
  <c r="CY43" i="15"/>
  <c r="CY148" i="13"/>
  <c r="CZ148" i="15"/>
  <c r="CZ155" i="14"/>
  <c r="CZ113" i="13"/>
  <c r="CW15" i="14"/>
  <c r="CX148" i="14"/>
  <c r="CY29" i="14"/>
  <c r="CZ127" i="13"/>
  <c r="CX78" i="14"/>
  <c r="CX43" i="14"/>
  <c r="CX106" i="13"/>
  <c r="CY106" i="11"/>
  <c r="CY15" i="11"/>
  <c r="CY22" i="15"/>
  <c r="CY15" i="14"/>
  <c r="CY64" i="13"/>
  <c r="CZ36" i="11"/>
  <c r="CZ148" i="13"/>
  <c r="CW22" i="13"/>
  <c r="CX50" i="11"/>
  <c r="CX50" i="14"/>
  <c r="CY64" i="11"/>
  <c r="CX71" i="11"/>
  <c r="CX106" i="11"/>
  <c r="CX15" i="15"/>
  <c r="CX64" i="14"/>
  <c r="CX127" i="11"/>
  <c r="CY92" i="11"/>
  <c r="CY57" i="15"/>
  <c r="CY36" i="14"/>
  <c r="CY15" i="13"/>
  <c r="AT85" i="13"/>
  <c r="CX134" i="15"/>
  <c r="CX57" i="15"/>
  <c r="CY120" i="11"/>
  <c r="CY85" i="15"/>
  <c r="CY64" i="14"/>
  <c r="CY43" i="13"/>
  <c r="CX99" i="11"/>
  <c r="CX155" i="15"/>
  <c r="CX85" i="15"/>
  <c r="CX155" i="14"/>
  <c r="CX99" i="13"/>
  <c r="CY155" i="11"/>
  <c r="CY113" i="15"/>
  <c r="CY92" i="14"/>
  <c r="CY57" i="13"/>
  <c r="CX57" i="11"/>
  <c r="CX22" i="11"/>
  <c r="CX106" i="15"/>
  <c r="CX113" i="13"/>
  <c r="CX15" i="13"/>
  <c r="CY127" i="15"/>
  <c r="CY106" i="14"/>
  <c r="CY71" i="13"/>
  <c r="CX113" i="11"/>
  <c r="CX127" i="15"/>
  <c r="CX29" i="13"/>
  <c r="CY148" i="15"/>
  <c r="CY120" i="14"/>
  <c r="CY50" i="13"/>
  <c r="AT85" i="11"/>
  <c r="CX43" i="13"/>
  <c r="CY22" i="11"/>
  <c r="CY134" i="14"/>
  <c r="CY99" i="13"/>
  <c r="CW36" i="15"/>
  <c r="CX92" i="11"/>
  <c r="CX57" i="13"/>
  <c r="CY36" i="11"/>
  <c r="CY155" i="14"/>
  <c r="CY113" i="13"/>
  <c r="CX71" i="13"/>
  <c r="CY50" i="11"/>
  <c r="CY15" i="15"/>
  <c r="CY127" i="13"/>
  <c r="AS85" i="11"/>
  <c r="CX134" i="11"/>
  <c r="CX155" i="11"/>
  <c r="AS85" i="13"/>
  <c r="CW43" i="11"/>
  <c r="CX148" i="15"/>
  <c r="CW78" i="13"/>
  <c r="CW134" i="15"/>
  <c r="CW57" i="11"/>
  <c r="CW127" i="14"/>
  <c r="CW29" i="14"/>
  <c r="CW113" i="13"/>
  <c r="CW113" i="11"/>
  <c r="CW148" i="14"/>
  <c r="CW43" i="14"/>
  <c r="CW155" i="13"/>
  <c r="CW22" i="11"/>
  <c r="CW113" i="14"/>
  <c r="CW106" i="15"/>
  <c r="CW155" i="15"/>
  <c r="CW71" i="11"/>
  <c r="CW99" i="11"/>
  <c r="CW50" i="15"/>
  <c r="CW57" i="14"/>
  <c r="CW127" i="11"/>
  <c r="CW92" i="15"/>
  <c r="CW106" i="13"/>
  <c r="CW50" i="13"/>
  <c r="CW92" i="13"/>
  <c r="CW155" i="14"/>
  <c r="CW64" i="15"/>
  <c r="CW85" i="14"/>
  <c r="CW64" i="13"/>
  <c r="CW36" i="13"/>
  <c r="CW78" i="15"/>
  <c r="CW148" i="11"/>
  <c r="CW29" i="11"/>
  <c r="CW71" i="14"/>
  <c r="CW22" i="15"/>
  <c r="CW134" i="13"/>
  <c r="CW15" i="11"/>
  <c r="AR85" i="13"/>
  <c r="CW29" i="15"/>
  <c r="CW15" i="13"/>
  <c r="CW106" i="11"/>
  <c r="CW71" i="15"/>
  <c r="CW64" i="14"/>
  <c r="CW29" i="13"/>
  <c r="AR85" i="11"/>
  <c r="CW92" i="11"/>
  <c r="CW85" i="15"/>
  <c r="CW78" i="14"/>
  <c r="CW43" i="13"/>
  <c r="CW134" i="11"/>
  <c r="CW92" i="14"/>
  <c r="CW57" i="13"/>
  <c r="CW155" i="11"/>
  <c r="CW106" i="14"/>
  <c r="CW127" i="15"/>
  <c r="CW64" i="11"/>
  <c r="CW57" i="15"/>
  <c r="CW50" i="14"/>
  <c r="CW113" i="15"/>
  <c r="CW71" i="13"/>
  <c r="CW148" i="15"/>
  <c r="CW134" i="14"/>
  <c r="CW99" i="13"/>
  <c r="CW36" i="11"/>
  <c r="CW127" i="13"/>
  <c r="CW50" i="11"/>
  <c r="CW15" i="15"/>
  <c r="CW148" i="13"/>
  <c r="CW22" i="14"/>
  <c r="CW78" i="11"/>
  <c r="CW43" i="15"/>
  <c r="CW36" i="14"/>
  <c r="AQ80" i="13"/>
  <c r="DI80" i="13" s="1"/>
  <c r="AQ81" i="13"/>
  <c r="DI81" i="13" s="1"/>
  <c r="AQ82" i="13"/>
  <c r="DI82" i="13" s="1"/>
  <c r="AQ83" i="13"/>
  <c r="DI83" i="13" s="1"/>
  <c r="AQ84" i="13"/>
  <c r="DI84" i="13" s="1"/>
  <c r="AQ92" i="13"/>
  <c r="AQ80" i="11"/>
  <c r="DI80" i="11" s="1"/>
  <c r="AQ81" i="11"/>
  <c r="DI81" i="11" s="1"/>
  <c r="AQ82" i="11"/>
  <c r="DI82" i="11" s="1"/>
  <c r="AQ83" i="11"/>
  <c r="DI83" i="11" s="1"/>
  <c r="AQ84" i="11"/>
  <c r="DI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DI85" i="13" l="1"/>
  <c r="DI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DI157" i="13" s="1"/>
  <c r="AQ158" i="13"/>
  <c r="DI158" i="13" s="1"/>
  <c r="AQ159" i="13"/>
  <c r="DI159" i="13" s="1"/>
  <c r="AQ160" i="13"/>
  <c r="DI160" i="13" s="1"/>
  <c r="AQ161" i="13"/>
  <c r="DI161" i="13" s="1"/>
  <c r="AQ162" i="13"/>
  <c r="DI162" i="13" s="1"/>
  <c r="AQ157" i="14"/>
  <c r="DI157" i="14" s="1"/>
  <c r="AQ158" i="14"/>
  <c r="DI158" i="14" s="1"/>
  <c r="AQ159" i="14"/>
  <c r="DI159" i="14" s="1"/>
  <c r="AQ160" i="14"/>
  <c r="DI160" i="14" s="1"/>
  <c r="AQ161" i="14"/>
  <c r="DI161" i="14" s="1"/>
  <c r="AQ162" i="14"/>
  <c r="DI162" i="14" s="1"/>
  <c r="AQ157" i="15"/>
  <c r="DI157" i="15" s="1"/>
  <c r="AQ158" i="15"/>
  <c r="DI158" i="15" s="1"/>
  <c r="AQ159" i="15"/>
  <c r="DI159" i="15" s="1"/>
  <c r="AQ160" i="15"/>
  <c r="DI160" i="15" s="1"/>
  <c r="AQ161" i="15"/>
  <c r="DI161" i="15" s="1"/>
  <c r="AQ162" i="15"/>
  <c r="DI162" i="15" s="1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101" i="14"/>
  <c r="CV102" i="14"/>
  <c r="CV103" i="14"/>
  <c r="CV104" i="14"/>
  <c r="CV105" i="14"/>
  <c r="CV108" i="14"/>
  <c r="CV109" i="14"/>
  <c r="CV110" i="14"/>
  <c r="CV111" i="14"/>
  <c r="CV112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101" i="15"/>
  <c r="CV102" i="15"/>
  <c r="CV103" i="15"/>
  <c r="CV104" i="15"/>
  <c r="CV105" i="15"/>
  <c r="CV108" i="15"/>
  <c r="CV109" i="15"/>
  <c r="CV110" i="15"/>
  <c r="CV111" i="15"/>
  <c r="CV112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AP157" i="15"/>
  <c r="DH157" i="15" s="1"/>
  <c r="AP158" i="15"/>
  <c r="DH158" i="15" s="1"/>
  <c r="AP159" i="15"/>
  <c r="DH159" i="15" s="1"/>
  <c r="AP160" i="15"/>
  <c r="DH160" i="15" s="1"/>
  <c r="AP161" i="15"/>
  <c r="DH161" i="15" s="1"/>
  <c r="AP162" i="15"/>
  <c r="DH162" i="15" s="1"/>
  <c r="AO157" i="15"/>
  <c r="DG157" i="15" s="1"/>
  <c r="AO158" i="15"/>
  <c r="DG158" i="15" s="1"/>
  <c r="AO159" i="15"/>
  <c r="DG159" i="15" s="1"/>
  <c r="AO160" i="15"/>
  <c r="DG160" i="15" s="1"/>
  <c r="AO161" i="15"/>
  <c r="DG161" i="15" s="1"/>
  <c r="AO162" i="15"/>
  <c r="DG162" i="15" s="1"/>
  <c r="AP157" i="14"/>
  <c r="DH157" i="14" s="1"/>
  <c r="AP158" i="14"/>
  <c r="DH158" i="14" s="1"/>
  <c r="AP159" i="14"/>
  <c r="DH159" i="14" s="1"/>
  <c r="AP160" i="14"/>
  <c r="DH160" i="14" s="1"/>
  <c r="AP161" i="14"/>
  <c r="DH161" i="14" s="1"/>
  <c r="AP162" i="14"/>
  <c r="DH162" i="14" s="1"/>
  <c r="AO157" i="14"/>
  <c r="DG157" i="14" s="1"/>
  <c r="AO158" i="14"/>
  <c r="DG158" i="14" s="1"/>
  <c r="AO159" i="14"/>
  <c r="DG159" i="14" s="1"/>
  <c r="AO160" i="14"/>
  <c r="DG160" i="14" s="1"/>
  <c r="AO161" i="14"/>
  <c r="DG161" i="14" s="1"/>
  <c r="AO162" i="14"/>
  <c r="DG162" i="14" s="1"/>
  <c r="AM162" i="11"/>
  <c r="DE162" i="11" s="1"/>
  <c r="AN162" i="11"/>
  <c r="DF162" i="11" s="1"/>
  <c r="AO162" i="11"/>
  <c r="DG162" i="11" s="1"/>
  <c r="AP162" i="11"/>
  <c r="DH162" i="11" s="1"/>
  <c r="AJ162" i="11"/>
  <c r="DB162" i="11" s="1"/>
  <c r="AK162" i="11"/>
  <c r="DC162" i="11" s="1"/>
  <c r="AL162" i="11"/>
  <c r="DD162" i="11" s="1"/>
  <c r="AI162" i="11"/>
  <c r="DA162" i="11" s="1"/>
  <c r="AH162" i="11"/>
  <c r="CZ162" i="11" s="1"/>
  <c r="AP80" i="13"/>
  <c r="DH80" i="13" s="1"/>
  <c r="AP81" i="13"/>
  <c r="DH81" i="13" s="1"/>
  <c r="AP82" i="13"/>
  <c r="DH82" i="13" s="1"/>
  <c r="AP83" i="13"/>
  <c r="DH83" i="13" s="1"/>
  <c r="AP84" i="13"/>
  <c r="DH84" i="13" s="1"/>
  <c r="AP92" i="13"/>
  <c r="AP80" i="11"/>
  <c r="DH80" i="11" s="1"/>
  <c r="AP81" i="11"/>
  <c r="DH81" i="11" s="1"/>
  <c r="AP82" i="11"/>
  <c r="DH82" i="11" s="1"/>
  <c r="AP83" i="11"/>
  <c r="DH83" i="11" s="1"/>
  <c r="AP84" i="11"/>
  <c r="DH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DH157" i="13" s="1"/>
  <c r="AP158" i="13"/>
  <c r="DH158" i="13" s="1"/>
  <c r="AP159" i="13"/>
  <c r="DH159" i="13" s="1"/>
  <c r="AP160" i="13"/>
  <c r="DH160" i="13" s="1"/>
  <c r="AP161" i="13"/>
  <c r="DH161" i="13" s="1"/>
  <c r="AP162" i="13"/>
  <c r="DH162" i="13" s="1"/>
  <c r="AP157" i="11"/>
  <c r="DH157" i="11" s="1"/>
  <c r="AP158" i="11"/>
  <c r="DH158" i="11" s="1"/>
  <c r="AP159" i="11"/>
  <c r="DH159" i="11" s="1"/>
  <c r="AP160" i="11"/>
  <c r="DH160" i="11" s="1"/>
  <c r="AP161" i="11"/>
  <c r="DH161" i="11" s="1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2" i="13"/>
  <c r="CU33" i="13"/>
  <c r="CU34" i="13"/>
  <c r="CU35" i="13"/>
  <c r="CU38" i="13"/>
  <c r="CU39" i="13"/>
  <c r="CU40" i="13"/>
  <c r="CU41" i="13"/>
  <c r="CU42" i="13"/>
  <c r="CU45" i="13"/>
  <c r="CU46" i="13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101" i="14"/>
  <c r="CU102" i="14"/>
  <c r="CU103" i="14"/>
  <c r="CU104" i="14"/>
  <c r="CU105" i="14"/>
  <c r="CU108" i="14"/>
  <c r="CU109" i="14"/>
  <c r="CU110" i="14"/>
  <c r="CU111" i="14"/>
  <c r="CU112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101" i="15"/>
  <c r="CU102" i="15"/>
  <c r="CU103" i="15"/>
  <c r="CU104" i="15"/>
  <c r="CU105" i="15"/>
  <c r="CU108" i="15"/>
  <c r="CU109" i="15"/>
  <c r="CU110" i="15"/>
  <c r="CU111" i="15"/>
  <c r="CU112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AO157" i="13"/>
  <c r="DG157" i="13" s="1"/>
  <c r="AO158" i="13"/>
  <c r="DG158" i="13" s="1"/>
  <c r="AO159" i="13"/>
  <c r="DG159" i="13" s="1"/>
  <c r="AO160" i="13"/>
  <c r="DG160" i="13" s="1"/>
  <c r="AO161" i="13"/>
  <c r="DG161" i="13" s="1"/>
  <c r="AO162" i="13"/>
  <c r="DG162" i="13" s="1"/>
  <c r="AO80" i="13"/>
  <c r="DG80" i="13" s="1"/>
  <c r="AO81" i="13"/>
  <c r="DG81" i="13" s="1"/>
  <c r="AO82" i="13"/>
  <c r="DG82" i="13" s="1"/>
  <c r="AO83" i="13"/>
  <c r="DG83" i="13" s="1"/>
  <c r="AO84" i="13"/>
  <c r="DG84" i="13" s="1"/>
  <c r="AO92" i="13"/>
  <c r="AO157" i="11"/>
  <c r="DG157" i="11" s="1"/>
  <c r="AO158" i="11"/>
  <c r="DG158" i="11" s="1"/>
  <c r="AO159" i="11"/>
  <c r="DG159" i="11" s="1"/>
  <c r="AO160" i="11"/>
  <c r="DG160" i="11" s="1"/>
  <c r="AO161" i="11"/>
  <c r="DG161" i="11" s="1"/>
  <c r="AO80" i="11"/>
  <c r="DG80" i="11" s="1"/>
  <c r="AO81" i="11"/>
  <c r="DG81" i="11" s="1"/>
  <c r="AO82" i="11"/>
  <c r="DG82" i="11" s="1"/>
  <c r="AO83" i="11"/>
  <c r="DG83" i="11" s="1"/>
  <c r="AO84" i="11"/>
  <c r="DG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101" i="14"/>
  <c r="CT102" i="14"/>
  <c r="CT103" i="14"/>
  <c r="CT104" i="14"/>
  <c r="CT105" i="14"/>
  <c r="CT108" i="14"/>
  <c r="CT109" i="14"/>
  <c r="CT110" i="14"/>
  <c r="CT111" i="14"/>
  <c r="CT112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101" i="15"/>
  <c r="CT102" i="15"/>
  <c r="CT103" i="15"/>
  <c r="CT104" i="15"/>
  <c r="CT105" i="15"/>
  <c r="CT108" i="15"/>
  <c r="CT109" i="15"/>
  <c r="CT110" i="15"/>
  <c r="CT111" i="15"/>
  <c r="CT112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N80" i="11"/>
  <c r="DF80" i="11" s="1"/>
  <c r="AN81" i="11"/>
  <c r="DF81" i="11" s="1"/>
  <c r="AN82" i="11"/>
  <c r="DF82" i="11" s="1"/>
  <c r="AN83" i="11"/>
  <c r="DF83" i="11" s="1"/>
  <c r="AN84" i="11"/>
  <c r="DF84" i="11" s="1"/>
  <c r="AN80" i="13"/>
  <c r="DF80" i="13" s="1"/>
  <c r="AN81" i="13"/>
  <c r="DF81" i="13" s="1"/>
  <c r="AN82" i="13"/>
  <c r="DF82" i="13" s="1"/>
  <c r="AN83" i="13"/>
  <c r="DF83" i="13" s="1"/>
  <c r="AN84" i="13"/>
  <c r="DF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DF157" i="15" s="1"/>
  <c r="AN158" i="15"/>
  <c r="DF158" i="15" s="1"/>
  <c r="AN159" i="15"/>
  <c r="DF159" i="15" s="1"/>
  <c r="AN160" i="15"/>
  <c r="DF160" i="15" s="1"/>
  <c r="AN161" i="15"/>
  <c r="DF161" i="15" s="1"/>
  <c r="AN162" i="15"/>
  <c r="DF162" i="15" s="1"/>
  <c r="AN157" i="14"/>
  <c r="DF157" i="14" s="1"/>
  <c r="AN158" i="14"/>
  <c r="DF158" i="14" s="1"/>
  <c r="AN159" i="14"/>
  <c r="DF159" i="14" s="1"/>
  <c r="AN160" i="14"/>
  <c r="DF160" i="14" s="1"/>
  <c r="AN161" i="14"/>
  <c r="DF161" i="14" s="1"/>
  <c r="AN162" i="14"/>
  <c r="DF162" i="14" s="1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101" i="15"/>
  <c r="CS102" i="15"/>
  <c r="CS103" i="15"/>
  <c r="CS104" i="15"/>
  <c r="CS105" i="15"/>
  <c r="CS108" i="15"/>
  <c r="CS109" i="15"/>
  <c r="CS110" i="15"/>
  <c r="CS111" i="15"/>
  <c r="CS112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101" i="14"/>
  <c r="CS102" i="14"/>
  <c r="CS103" i="14"/>
  <c r="CS104" i="14"/>
  <c r="CS105" i="14"/>
  <c r="CS108" i="14"/>
  <c r="CS109" i="14"/>
  <c r="CS110" i="14"/>
  <c r="CS111" i="14"/>
  <c r="CS112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AN157" i="13"/>
  <c r="DF157" i="13" s="1"/>
  <c r="AN158" i="13"/>
  <c r="DF158" i="13" s="1"/>
  <c r="AN159" i="13"/>
  <c r="DF159" i="13" s="1"/>
  <c r="AN160" i="13"/>
  <c r="DF160" i="13" s="1"/>
  <c r="AN161" i="13"/>
  <c r="DF161" i="13" s="1"/>
  <c r="AN162" i="13"/>
  <c r="DF162" i="13" s="1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N157" i="11"/>
  <c r="DF157" i="11" s="1"/>
  <c r="AN158" i="11"/>
  <c r="DF158" i="11" s="1"/>
  <c r="AN159" i="11"/>
  <c r="DF159" i="11" s="1"/>
  <c r="AN160" i="11"/>
  <c r="DF160" i="11" s="1"/>
  <c r="AN161" i="11"/>
  <c r="DF161" i="11" s="1"/>
  <c r="AM84" i="13"/>
  <c r="DE84" i="13" s="1"/>
  <c r="AM83" i="13"/>
  <c r="DE83" i="13" s="1"/>
  <c r="AM82" i="13"/>
  <c r="DE82" i="13" s="1"/>
  <c r="AM81" i="13"/>
  <c r="DE81" i="13" s="1"/>
  <c r="AM80" i="13"/>
  <c r="DE80" i="13" s="1"/>
  <c r="AM92" i="13"/>
  <c r="AM84" i="11"/>
  <c r="DE84" i="11" s="1"/>
  <c r="AM83" i="11"/>
  <c r="DE83" i="11" s="1"/>
  <c r="AM82" i="11"/>
  <c r="DE82" i="11" s="1"/>
  <c r="AM81" i="11"/>
  <c r="DE81" i="11" s="1"/>
  <c r="AM80" i="11"/>
  <c r="DE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101" i="14"/>
  <c r="CR102" i="14"/>
  <c r="CR103" i="14"/>
  <c r="CR104" i="14"/>
  <c r="CR105" i="14"/>
  <c r="CR108" i="14"/>
  <c r="CR109" i="14"/>
  <c r="CR110" i="14"/>
  <c r="CR111" i="14"/>
  <c r="CR112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101" i="15"/>
  <c r="CR102" i="15"/>
  <c r="CR103" i="15"/>
  <c r="CR104" i="15"/>
  <c r="CR105" i="15"/>
  <c r="CR108" i="15"/>
  <c r="CR109" i="15"/>
  <c r="CR110" i="15"/>
  <c r="CR111" i="15"/>
  <c r="CR112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M162" i="14"/>
  <c r="DE162" i="14" s="1"/>
  <c r="AM161" i="14"/>
  <c r="DE161" i="14" s="1"/>
  <c r="AM160" i="14"/>
  <c r="DE160" i="14" s="1"/>
  <c r="AM159" i="14"/>
  <c r="DE159" i="14" s="1"/>
  <c r="AM158" i="14"/>
  <c r="DE158" i="14" s="1"/>
  <c r="AM157" i="14"/>
  <c r="DE157" i="14" s="1"/>
  <c r="AM162" i="15"/>
  <c r="DE162" i="15" s="1"/>
  <c r="AM161" i="15"/>
  <c r="DE161" i="15" s="1"/>
  <c r="AM160" i="15"/>
  <c r="DE160" i="15" s="1"/>
  <c r="AM159" i="15"/>
  <c r="DE159" i="15" s="1"/>
  <c r="AM158" i="15"/>
  <c r="DE158" i="15" s="1"/>
  <c r="AM157" i="15"/>
  <c r="DE157" i="15" s="1"/>
  <c r="AM162" i="13"/>
  <c r="DE162" i="13" s="1"/>
  <c r="AM161" i="13"/>
  <c r="DE161" i="13" s="1"/>
  <c r="AM160" i="13"/>
  <c r="DE160" i="13" s="1"/>
  <c r="AM159" i="13"/>
  <c r="DE159" i="13" s="1"/>
  <c r="AM158" i="13"/>
  <c r="DE158" i="13" s="1"/>
  <c r="AM157" i="13"/>
  <c r="DE157" i="13" s="1"/>
  <c r="AM161" i="11"/>
  <c r="DE161" i="11" s="1"/>
  <c r="AM160" i="11"/>
  <c r="DE160" i="11" s="1"/>
  <c r="AM159" i="11"/>
  <c r="DE159" i="11" s="1"/>
  <c r="AM158" i="11"/>
  <c r="DE158" i="11" s="1"/>
  <c r="AM157" i="11"/>
  <c r="DE157" i="11" s="1"/>
  <c r="AL80" i="13"/>
  <c r="DD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DD81" i="13" s="1"/>
  <c r="AL82" i="13"/>
  <c r="DD82" i="13" s="1"/>
  <c r="AL83" i="13"/>
  <c r="DD83" i="13" s="1"/>
  <c r="AL84" i="13"/>
  <c r="DD84" i="13" s="1"/>
  <c r="AL92" i="13"/>
  <c r="AL80" i="11"/>
  <c r="DD80" i="11" s="1"/>
  <c r="AL81" i="11"/>
  <c r="DD81" i="11" s="1"/>
  <c r="AL82" i="11"/>
  <c r="DD82" i="11" s="1"/>
  <c r="AL83" i="11"/>
  <c r="DD83" i="11" s="1"/>
  <c r="AL84" i="11"/>
  <c r="DD84" i="11" s="1"/>
  <c r="AK80" i="11"/>
  <c r="DC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DD157" i="13" s="1"/>
  <c r="AL158" i="13"/>
  <c r="DD158" i="13" s="1"/>
  <c r="AL159" i="13"/>
  <c r="DD159" i="13" s="1"/>
  <c r="AL160" i="13"/>
  <c r="DD160" i="13" s="1"/>
  <c r="AL161" i="13"/>
  <c r="DD161" i="13" s="1"/>
  <c r="AL162" i="13"/>
  <c r="DD162" i="13" s="1"/>
  <c r="AL157" i="11"/>
  <c r="DD157" i="11" s="1"/>
  <c r="AL158" i="11"/>
  <c r="DD158" i="11" s="1"/>
  <c r="AL159" i="11"/>
  <c r="DD159" i="11" s="1"/>
  <c r="AL160" i="11"/>
  <c r="DD160" i="11" s="1"/>
  <c r="AL161" i="11"/>
  <c r="DD161" i="11" s="1"/>
  <c r="AL157" i="15"/>
  <c r="DD157" i="15" s="1"/>
  <c r="AL158" i="15"/>
  <c r="DD158" i="15" s="1"/>
  <c r="AL159" i="15"/>
  <c r="DD159" i="15" s="1"/>
  <c r="AL160" i="15"/>
  <c r="DD160" i="15" s="1"/>
  <c r="AL161" i="15"/>
  <c r="DD161" i="15" s="1"/>
  <c r="AL162" i="15"/>
  <c r="DD162" i="15" s="1"/>
  <c r="AL157" i="14"/>
  <c r="DD157" i="14" s="1"/>
  <c r="AL158" i="14"/>
  <c r="DD158" i="14" s="1"/>
  <c r="AL159" i="14"/>
  <c r="DD159" i="14" s="1"/>
  <c r="AL160" i="14"/>
  <c r="DD160" i="14" s="1"/>
  <c r="AL161" i="14"/>
  <c r="DD161" i="14" s="1"/>
  <c r="AL162" i="14"/>
  <c r="DD162" i="14" s="1"/>
  <c r="CQ10" i="13"/>
  <c r="AK80" i="13"/>
  <c r="DC80" i="13" s="1"/>
  <c r="AK81" i="13"/>
  <c r="DC81" i="13" s="1"/>
  <c r="AK82" i="13"/>
  <c r="DC82" i="13" s="1"/>
  <c r="AK83" i="13"/>
  <c r="DC83" i="13" s="1"/>
  <c r="AK84" i="13"/>
  <c r="DC84" i="13" s="1"/>
  <c r="AK81" i="11"/>
  <c r="DC81" i="11" s="1"/>
  <c r="AK82" i="11"/>
  <c r="DC82" i="11" s="1"/>
  <c r="AK83" i="11"/>
  <c r="DC83" i="11" s="1"/>
  <c r="AK84" i="11"/>
  <c r="DC84" i="11" s="1"/>
  <c r="AJ80" i="11"/>
  <c r="DB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Q154" i="11"/>
  <c r="CQ153" i="11"/>
  <c r="CQ152" i="11"/>
  <c r="CQ151" i="11"/>
  <c r="CQ150" i="11"/>
  <c r="CQ147" i="11"/>
  <c r="CQ146" i="11"/>
  <c r="CQ145" i="11"/>
  <c r="CQ144" i="11"/>
  <c r="CQ143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91" i="11"/>
  <c r="CQ90" i="11"/>
  <c r="CQ89" i="11"/>
  <c r="CQ88" i="11"/>
  <c r="CQ87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54" i="13"/>
  <c r="CQ153" i="13"/>
  <c r="CQ152" i="13"/>
  <c r="CQ151" i="13"/>
  <c r="CQ150" i="13"/>
  <c r="CQ147" i="13"/>
  <c r="CQ146" i="13"/>
  <c r="CQ145" i="13"/>
  <c r="CQ144" i="13"/>
  <c r="CQ143" i="13"/>
  <c r="CQ133" i="13"/>
  <c r="CQ132" i="13"/>
  <c r="CQ131" i="13"/>
  <c r="CQ130" i="13"/>
  <c r="CQ129" i="13"/>
  <c r="CQ126" i="13"/>
  <c r="CQ125" i="13"/>
  <c r="CQ124" i="13"/>
  <c r="CQ123" i="13"/>
  <c r="CQ122" i="13"/>
  <c r="CQ112" i="13"/>
  <c r="CQ111" i="13"/>
  <c r="CQ110" i="13"/>
  <c r="CQ109" i="13"/>
  <c r="CQ108" i="13"/>
  <c r="CQ105" i="13"/>
  <c r="CQ104" i="13"/>
  <c r="CQ103" i="13"/>
  <c r="CQ102" i="13"/>
  <c r="CQ101" i="13"/>
  <c r="CQ98" i="13"/>
  <c r="CQ97" i="13"/>
  <c r="CQ96" i="13"/>
  <c r="CQ95" i="13"/>
  <c r="CQ94" i="13"/>
  <c r="CQ91" i="13"/>
  <c r="CQ90" i="13"/>
  <c r="CQ89" i="13"/>
  <c r="CQ88" i="13"/>
  <c r="CQ87" i="13"/>
  <c r="CQ77" i="13"/>
  <c r="CQ76" i="13"/>
  <c r="CQ75" i="13"/>
  <c r="CQ74" i="13"/>
  <c r="CQ73" i="13"/>
  <c r="CQ70" i="13"/>
  <c r="CQ69" i="13"/>
  <c r="CQ68" i="13"/>
  <c r="CQ67" i="13"/>
  <c r="CQ66" i="13"/>
  <c r="CQ63" i="13"/>
  <c r="CQ62" i="13"/>
  <c r="CQ61" i="13"/>
  <c r="CQ60" i="13"/>
  <c r="CQ59" i="13"/>
  <c r="CQ56" i="13"/>
  <c r="CQ55" i="13"/>
  <c r="CQ54" i="13"/>
  <c r="CQ53" i="13"/>
  <c r="CQ52" i="13"/>
  <c r="CQ49" i="13"/>
  <c r="CQ48" i="13"/>
  <c r="CQ47" i="13"/>
  <c r="CQ46" i="13"/>
  <c r="CQ45" i="13"/>
  <c r="CQ42" i="13"/>
  <c r="CQ41" i="13"/>
  <c r="CQ40" i="13"/>
  <c r="CQ39" i="13"/>
  <c r="CQ38" i="13"/>
  <c r="CQ35" i="13"/>
  <c r="CQ34" i="13"/>
  <c r="CQ33" i="13"/>
  <c r="CQ32" i="13"/>
  <c r="CQ31" i="13"/>
  <c r="CQ28" i="13"/>
  <c r="CQ27" i="13"/>
  <c r="CQ26" i="13"/>
  <c r="CQ25" i="13"/>
  <c r="CQ24" i="13"/>
  <c r="CQ21" i="13"/>
  <c r="CQ20" i="13"/>
  <c r="CQ19" i="13"/>
  <c r="CQ18" i="13"/>
  <c r="CQ17" i="13"/>
  <c r="CQ14" i="13"/>
  <c r="CQ13" i="13"/>
  <c r="CQ12" i="13"/>
  <c r="CQ11" i="13"/>
  <c r="CQ154" i="14"/>
  <c r="CQ153" i="14"/>
  <c r="CQ152" i="14"/>
  <c r="CQ151" i="14"/>
  <c r="CQ150" i="14"/>
  <c r="CQ147" i="14"/>
  <c r="CQ146" i="14"/>
  <c r="CQ145" i="14"/>
  <c r="CQ144" i="14"/>
  <c r="CQ143" i="14"/>
  <c r="CQ133" i="14"/>
  <c r="CQ132" i="14"/>
  <c r="CQ131" i="14"/>
  <c r="CQ130" i="14"/>
  <c r="CQ129" i="14"/>
  <c r="CQ126" i="14"/>
  <c r="CQ125" i="14"/>
  <c r="CQ124" i="14"/>
  <c r="CQ123" i="14"/>
  <c r="CQ122" i="14"/>
  <c r="CQ112" i="14"/>
  <c r="CQ111" i="14"/>
  <c r="CQ110" i="14"/>
  <c r="CQ109" i="14"/>
  <c r="CQ108" i="14"/>
  <c r="CQ105" i="14"/>
  <c r="CQ104" i="14"/>
  <c r="CQ103" i="14"/>
  <c r="CQ102" i="14"/>
  <c r="CQ101" i="14"/>
  <c r="CQ91" i="14"/>
  <c r="CQ90" i="14"/>
  <c r="CQ89" i="14"/>
  <c r="CQ88" i="14"/>
  <c r="CQ87" i="14"/>
  <c r="CQ84" i="14"/>
  <c r="CQ83" i="14"/>
  <c r="CQ82" i="14"/>
  <c r="CQ81" i="14"/>
  <c r="CQ80" i="14"/>
  <c r="CQ77" i="14"/>
  <c r="CQ76" i="14"/>
  <c r="CQ75" i="14"/>
  <c r="CQ74" i="14"/>
  <c r="CQ73" i="14"/>
  <c r="CQ70" i="14"/>
  <c r="CQ69" i="14"/>
  <c r="CQ68" i="14"/>
  <c r="CQ67" i="14"/>
  <c r="CQ66" i="14"/>
  <c r="CQ63" i="14"/>
  <c r="CQ62" i="14"/>
  <c r="CQ61" i="14"/>
  <c r="CQ60" i="14"/>
  <c r="CQ59" i="14"/>
  <c r="CQ56" i="14"/>
  <c r="CQ55" i="14"/>
  <c r="CQ54" i="14"/>
  <c r="CQ53" i="14"/>
  <c r="CQ52" i="14"/>
  <c r="CQ49" i="14"/>
  <c r="CQ48" i="14"/>
  <c r="CQ47" i="14"/>
  <c r="CQ46" i="14"/>
  <c r="CQ45" i="14"/>
  <c r="CQ42" i="14"/>
  <c r="CQ41" i="14"/>
  <c r="CQ40" i="14"/>
  <c r="CQ39" i="14"/>
  <c r="CQ38" i="14"/>
  <c r="CQ35" i="14"/>
  <c r="CQ34" i="14"/>
  <c r="CQ33" i="14"/>
  <c r="CQ32" i="14"/>
  <c r="CQ31" i="14"/>
  <c r="CQ28" i="14"/>
  <c r="CQ27" i="14"/>
  <c r="CQ26" i="14"/>
  <c r="CQ25" i="14"/>
  <c r="CQ24" i="14"/>
  <c r="CQ21" i="14"/>
  <c r="CQ20" i="14"/>
  <c r="CQ19" i="14"/>
  <c r="CQ18" i="14"/>
  <c r="CQ17" i="14"/>
  <c r="CQ14" i="14"/>
  <c r="CQ13" i="14"/>
  <c r="CQ12" i="14"/>
  <c r="CQ11" i="14"/>
  <c r="CQ10" i="14"/>
  <c r="CQ154" i="15"/>
  <c r="CQ153" i="15"/>
  <c r="CQ152" i="15"/>
  <c r="CQ151" i="15"/>
  <c r="CQ150" i="15"/>
  <c r="CQ147" i="15"/>
  <c r="CQ146" i="15"/>
  <c r="CQ145" i="15"/>
  <c r="CQ144" i="15"/>
  <c r="CQ143" i="15"/>
  <c r="CQ133" i="15"/>
  <c r="CQ132" i="15"/>
  <c r="CQ131" i="15"/>
  <c r="CQ130" i="15"/>
  <c r="CQ129" i="15"/>
  <c r="CQ126" i="15"/>
  <c r="CQ125" i="15"/>
  <c r="CQ124" i="15"/>
  <c r="CQ123" i="15"/>
  <c r="CQ122" i="15"/>
  <c r="CQ112" i="15"/>
  <c r="CQ111" i="15"/>
  <c r="CQ110" i="15"/>
  <c r="CQ109" i="15"/>
  <c r="CQ108" i="15"/>
  <c r="CQ105" i="15"/>
  <c r="CQ104" i="15"/>
  <c r="CQ103" i="15"/>
  <c r="CQ102" i="15"/>
  <c r="CQ101" i="15"/>
  <c r="CQ91" i="15"/>
  <c r="CQ90" i="15"/>
  <c r="CQ89" i="15"/>
  <c r="CQ88" i="15"/>
  <c r="CQ87" i="15"/>
  <c r="CQ84" i="15"/>
  <c r="CQ83" i="15"/>
  <c r="CQ82" i="15"/>
  <c r="CQ81" i="15"/>
  <c r="CQ80" i="15"/>
  <c r="CQ77" i="15"/>
  <c r="CQ76" i="15"/>
  <c r="CQ75" i="15"/>
  <c r="CQ74" i="15"/>
  <c r="CQ73" i="15"/>
  <c r="CQ70" i="15"/>
  <c r="CQ69" i="15"/>
  <c r="CQ68" i="15"/>
  <c r="CQ67" i="15"/>
  <c r="CQ66" i="15"/>
  <c r="CQ63" i="15"/>
  <c r="CQ62" i="15"/>
  <c r="CQ61" i="15"/>
  <c r="CQ60" i="15"/>
  <c r="CQ59" i="15"/>
  <c r="CQ56" i="15"/>
  <c r="CQ55" i="15"/>
  <c r="CQ54" i="15"/>
  <c r="CQ53" i="15"/>
  <c r="CQ52" i="15"/>
  <c r="CQ49" i="15"/>
  <c r="CQ48" i="15"/>
  <c r="CQ47" i="15"/>
  <c r="CQ46" i="15"/>
  <c r="CQ45" i="15"/>
  <c r="CQ42" i="15"/>
  <c r="CQ41" i="15"/>
  <c r="CQ40" i="15"/>
  <c r="CQ39" i="15"/>
  <c r="CQ38" i="15"/>
  <c r="CQ35" i="15"/>
  <c r="CQ34" i="15"/>
  <c r="CQ33" i="15"/>
  <c r="CQ32" i="15"/>
  <c r="CQ31" i="15"/>
  <c r="CQ28" i="15"/>
  <c r="CQ27" i="15"/>
  <c r="CQ26" i="15"/>
  <c r="CQ25" i="15"/>
  <c r="CQ24" i="15"/>
  <c r="CQ21" i="15"/>
  <c r="CQ20" i="15"/>
  <c r="CQ19" i="15"/>
  <c r="CQ18" i="15"/>
  <c r="CQ17" i="15"/>
  <c r="CQ14" i="15"/>
  <c r="CQ13" i="15"/>
  <c r="CQ12" i="15"/>
  <c r="CQ11" i="15"/>
  <c r="CQ10" i="15"/>
  <c r="CE10" i="11"/>
  <c r="CE10" i="13"/>
  <c r="CE10" i="14"/>
  <c r="CE10" i="15"/>
  <c r="AK162" i="15"/>
  <c r="DC162" i="15" s="1"/>
  <c r="AK161" i="15"/>
  <c r="DC161" i="15" s="1"/>
  <c r="AK160" i="15"/>
  <c r="DC160" i="15" s="1"/>
  <c r="AK159" i="15"/>
  <c r="DC159" i="15" s="1"/>
  <c r="AK158" i="15"/>
  <c r="DC158" i="15" s="1"/>
  <c r="AK157" i="15"/>
  <c r="DC157" i="15" s="1"/>
  <c r="AK162" i="14"/>
  <c r="DC162" i="14" s="1"/>
  <c r="AK161" i="14"/>
  <c r="DC161" i="14" s="1"/>
  <c r="AK160" i="14"/>
  <c r="DC160" i="14" s="1"/>
  <c r="AK159" i="14"/>
  <c r="DC159" i="14" s="1"/>
  <c r="AK158" i="14"/>
  <c r="DC158" i="14" s="1"/>
  <c r="AK157" i="14"/>
  <c r="DC157" i="14" s="1"/>
  <c r="AK157" i="13"/>
  <c r="DC157" i="13" s="1"/>
  <c r="AK162" i="13"/>
  <c r="DC162" i="13" s="1"/>
  <c r="AK161" i="13"/>
  <c r="DC161" i="13" s="1"/>
  <c r="AK160" i="13"/>
  <c r="DC160" i="13" s="1"/>
  <c r="AK159" i="13"/>
  <c r="DC159" i="13" s="1"/>
  <c r="AK158" i="13"/>
  <c r="DC158" i="13" s="1"/>
  <c r="AK161" i="11"/>
  <c r="DC161" i="11" s="1"/>
  <c r="AK160" i="11"/>
  <c r="DC160" i="11" s="1"/>
  <c r="AK159" i="11"/>
  <c r="DC159" i="11" s="1"/>
  <c r="AK158" i="11"/>
  <c r="DC158" i="11" s="1"/>
  <c r="AK157" i="11"/>
  <c r="DC157" i="11" s="1"/>
  <c r="AI157" i="11"/>
  <c r="DA157" i="11" s="1"/>
  <c r="AJ157" i="11"/>
  <c r="DB157" i="11" s="1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101" i="15"/>
  <c r="CP102" i="15"/>
  <c r="CP103" i="15"/>
  <c r="CP104" i="15"/>
  <c r="CP105" i="15"/>
  <c r="CP108" i="15"/>
  <c r="CP109" i="15"/>
  <c r="CP110" i="15"/>
  <c r="CP111" i="15"/>
  <c r="CP112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54" i="14"/>
  <c r="CP153" i="14"/>
  <c r="CP152" i="14"/>
  <c r="CP151" i="14"/>
  <c r="CP150" i="14"/>
  <c r="CP147" i="14"/>
  <c r="CP146" i="14"/>
  <c r="CP145" i="14"/>
  <c r="CP144" i="14"/>
  <c r="CP143" i="14"/>
  <c r="CP133" i="14"/>
  <c r="CP132" i="14"/>
  <c r="CP131" i="14"/>
  <c r="CP130" i="14"/>
  <c r="CP129" i="14"/>
  <c r="CP126" i="14"/>
  <c r="CP125" i="14"/>
  <c r="CP124" i="14"/>
  <c r="CP123" i="14"/>
  <c r="CP122" i="14"/>
  <c r="CP112" i="14"/>
  <c r="CP111" i="14"/>
  <c r="CP110" i="14"/>
  <c r="CP109" i="14"/>
  <c r="CP108" i="14"/>
  <c r="CP105" i="14"/>
  <c r="CP104" i="14"/>
  <c r="CP103" i="14"/>
  <c r="CP102" i="14"/>
  <c r="CP101" i="14"/>
  <c r="CP91" i="14"/>
  <c r="CP90" i="14"/>
  <c r="CP89" i="14"/>
  <c r="CP88" i="14"/>
  <c r="CP87" i="14"/>
  <c r="CP84" i="14"/>
  <c r="CP83" i="14"/>
  <c r="CP82" i="14"/>
  <c r="CP81" i="14"/>
  <c r="CP80" i="14"/>
  <c r="CP77" i="14"/>
  <c r="CP76" i="14"/>
  <c r="CP75" i="14"/>
  <c r="CP74" i="14"/>
  <c r="CP73" i="14"/>
  <c r="CP70" i="14"/>
  <c r="CP69" i="14"/>
  <c r="CP68" i="14"/>
  <c r="CP67" i="14"/>
  <c r="CP66" i="14"/>
  <c r="CP63" i="14"/>
  <c r="CP62" i="14"/>
  <c r="CP61" i="14"/>
  <c r="CP60" i="14"/>
  <c r="CP59" i="14"/>
  <c r="CP56" i="14"/>
  <c r="CP55" i="14"/>
  <c r="CP54" i="14"/>
  <c r="CP53" i="14"/>
  <c r="CP52" i="14"/>
  <c r="CP49" i="14"/>
  <c r="CP48" i="14"/>
  <c r="CP47" i="14"/>
  <c r="CP46" i="14"/>
  <c r="CP45" i="14"/>
  <c r="CP42" i="14"/>
  <c r="CP41" i="14"/>
  <c r="CP40" i="14"/>
  <c r="CP39" i="14"/>
  <c r="CP38" i="14"/>
  <c r="CP35" i="14"/>
  <c r="CP34" i="14"/>
  <c r="CP33" i="14"/>
  <c r="CP32" i="14"/>
  <c r="CP31" i="14"/>
  <c r="CP28" i="14"/>
  <c r="CP27" i="14"/>
  <c r="CP26" i="14"/>
  <c r="CP25" i="14"/>
  <c r="CP24" i="14"/>
  <c r="CP21" i="14"/>
  <c r="CP20" i="14"/>
  <c r="CP19" i="14"/>
  <c r="CP18" i="14"/>
  <c r="CP17" i="14"/>
  <c r="CP14" i="14"/>
  <c r="CP13" i="14"/>
  <c r="CP12" i="14"/>
  <c r="CP11" i="14"/>
  <c r="CP10" i="14"/>
  <c r="CP154" i="11"/>
  <c r="CP153" i="11"/>
  <c r="CP152" i="11"/>
  <c r="CP151" i="11"/>
  <c r="CP150" i="11"/>
  <c r="CP147" i="11"/>
  <c r="CP146" i="11"/>
  <c r="CP145" i="11"/>
  <c r="CP144" i="11"/>
  <c r="CP143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91" i="11"/>
  <c r="CP90" i="11"/>
  <c r="CP89" i="11"/>
  <c r="CP88" i="11"/>
  <c r="CP87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AJ84" i="13"/>
  <c r="DB84" i="13" s="1"/>
  <c r="AJ83" i="13"/>
  <c r="DB83" i="13" s="1"/>
  <c r="AJ82" i="13"/>
  <c r="DB82" i="13" s="1"/>
  <c r="AJ81" i="13"/>
  <c r="DB81" i="13" s="1"/>
  <c r="AJ80" i="13"/>
  <c r="DB80" i="13" s="1"/>
  <c r="AJ92" i="13"/>
  <c r="AJ84" i="11"/>
  <c r="DB84" i="11" s="1"/>
  <c r="AJ83" i="11"/>
  <c r="DB83" i="11" s="1"/>
  <c r="AJ82" i="11"/>
  <c r="DB82" i="11" s="1"/>
  <c r="AJ81" i="11"/>
  <c r="DB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DB162" i="13" s="1"/>
  <c r="AJ161" i="13"/>
  <c r="DB161" i="13" s="1"/>
  <c r="AJ160" i="13"/>
  <c r="DB160" i="13" s="1"/>
  <c r="AJ159" i="13"/>
  <c r="DB159" i="13" s="1"/>
  <c r="AJ158" i="13"/>
  <c r="DB158" i="13" s="1"/>
  <c r="AJ157" i="13"/>
  <c r="DB157" i="13" s="1"/>
  <c r="AJ161" i="11"/>
  <c r="DB161" i="11" s="1"/>
  <c r="AJ160" i="11"/>
  <c r="DB160" i="11" s="1"/>
  <c r="AJ159" i="11"/>
  <c r="DB159" i="11" s="1"/>
  <c r="AJ158" i="11"/>
  <c r="DB158" i="11" s="1"/>
  <c r="AJ162" i="15"/>
  <c r="DB162" i="15" s="1"/>
  <c r="AJ161" i="15"/>
  <c r="DB161" i="15" s="1"/>
  <c r="AJ160" i="15"/>
  <c r="DB160" i="15" s="1"/>
  <c r="AJ159" i="15"/>
  <c r="DB159" i="15" s="1"/>
  <c r="AJ158" i="15"/>
  <c r="DB158" i="15" s="1"/>
  <c r="AJ157" i="15"/>
  <c r="DB157" i="15" s="1"/>
  <c r="AJ162" i="14"/>
  <c r="DB162" i="14" s="1"/>
  <c r="AJ161" i="14"/>
  <c r="DB161" i="14" s="1"/>
  <c r="AJ160" i="14"/>
  <c r="DB160" i="14" s="1"/>
  <c r="AJ159" i="14"/>
  <c r="DB159" i="14" s="1"/>
  <c r="AJ158" i="14"/>
  <c r="DB158" i="14" s="1"/>
  <c r="AJ157" i="14"/>
  <c r="DB157" i="14" s="1"/>
  <c r="AI157" i="14"/>
  <c r="DA157" i="14" s="1"/>
  <c r="AI158" i="14"/>
  <c r="DA158" i="14" s="1"/>
  <c r="AI159" i="14"/>
  <c r="DA159" i="14" s="1"/>
  <c r="AI160" i="14"/>
  <c r="DA160" i="14" s="1"/>
  <c r="AI161" i="14"/>
  <c r="DA161" i="14" s="1"/>
  <c r="AI162" i="14"/>
  <c r="DA162" i="14" s="1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101" i="15"/>
  <c r="CO102" i="15"/>
  <c r="CO103" i="15"/>
  <c r="CO104" i="15"/>
  <c r="CO105" i="15"/>
  <c r="CO108" i="15"/>
  <c r="CO109" i="15"/>
  <c r="CO110" i="15"/>
  <c r="CO111" i="15"/>
  <c r="CO112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101" i="14"/>
  <c r="CO102" i="14"/>
  <c r="CO103" i="14"/>
  <c r="CO104" i="14"/>
  <c r="CO105" i="14"/>
  <c r="CO108" i="14"/>
  <c r="CO109" i="14"/>
  <c r="CO110" i="14"/>
  <c r="CO111" i="14"/>
  <c r="CO112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AI80" i="13"/>
  <c r="DA80" i="13" s="1"/>
  <c r="AI81" i="13"/>
  <c r="DA81" i="13" s="1"/>
  <c r="AI82" i="13"/>
  <c r="DA82" i="13" s="1"/>
  <c r="AI83" i="13"/>
  <c r="DA83" i="13" s="1"/>
  <c r="AI84" i="13"/>
  <c r="DA84" i="13" s="1"/>
  <c r="AI80" i="11"/>
  <c r="DA80" i="11" s="1"/>
  <c r="AI81" i="11"/>
  <c r="DA81" i="11" s="1"/>
  <c r="AI82" i="11"/>
  <c r="DA82" i="11" s="1"/>
  <c r="AI83" i="11"/>
  <c r="DA83" i="11" s="1"/>
  <c r="AI84" i="11"/>
  <c r="DA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DA162" i="13" s="1"/>
  <c r="AI161" i="13"/>
  <c r="DA161" i="13" s="1"/>
  <c r="AI160" i="13"/>
  <c r="DA160" i="13" s="1"/>
  <c r="AI159" i="13"/>
  <c r="DA159" i="13" s="1"/>
  <c r="AI158" i="13"/>
  <c r="DA158" i="13" s="1"/>
  <c r="AI157" i="13"/>
  <c r="DA157" i="13" s="1"/>
  <c r="AI161" i="11"/>
  <c r="DA161" i="11" s="1"/>
  <c r="AI160" i="11"/>
  <c r="DA160" i="11" s="1"/>
  <c r="AI159" i="11"/>
  <c r="DA159" i="11" s="1"/>
  <c r="AI158" i="11"/>
  <c r="DA158" i="11" s="1"/>
  <c r="DE85" i="11" l="1"/>
  <c r="DH85" i="13"/>
  <c r="DH85" i="11"/>
  <c r="DG85" i="11"/>
  <c r="DG85" i="13"/>
  <c r="DF85" i="13"/>
  <c r="DF85" i="11"/>
  <c r="DE85" i="13"/>
  <c r="DD85" i="13"/>
  <c r="DD85" i="11"/>
  <c r="DA85" i="11"/>
  <c r="DC85" i="13"/>
  <c r="DC85" i="11"/>
  <c r="DB85" i="11"/>
  <c r="DB85" i="13"/>
  <c r="DA85" i="13"/>
  <c r="CV50" i="13"/>
  <c r="CV29" i="11"/>
  <c r="CV22" i="15"/>
  <c r="CV29" i="14"/>
  <c r="CV148" i="11"/>
  <c r="CV43" i="11"/>
  <c r="CV134" i="15"/>
  <c r="CV148" i="14"/>
  <c r="CV92" i="13"/>
  <c r="CV50" i="15"/>
  <c r="CV106" i="15"/>
  <c r="CV113" i="14"/>
  <c r="CV71" i="11"/>
  <c r="CV78" i="13"/>
  <c r="CV85" i="14"/>
  <c r="CV113" i="11"/>
  <c r="CV36" i="15"/>
  <c r="CV15" i="14"/>
  <c r="CV64" i="14"/>
  <c r="CV43" i="13"/>
  <c r="CV134" i="11"/>
  <c r="CV15" i="11"/>
  <c r="CV78" i="14"/>
  <c r="CV134" i="13"/>
  <c r="CV22" i="13"/>
  <c r="CV71" i="13"/>
  <c r="CV78" i="15"/>
  <c r="CV106" i="13"/>
  <c r="CV36" i="13"/>
  <c r="CV64" i="13"/>
  <c r="CV64" i="15"/>
  <c r="CV57" i="14"/>
  <c r="CV155" i="13"/>
  <c r="CV43" i="14"/>
  <c r="CS92" i="15"/>
  <c r="CU78" i="14"/>
  <c r="CV127" i="11"/>
  <c r="CV155" i="15"/>
  <c r="CV92" i="15"/>
  <c r="CV127" i="14"/>
  <c r="CV71" i="14"/>
  <c r="CV127" i="15"/>
  <c r="CV99" i="11"/>
  <c r="CV57" i="11"/>
  <c r="CV106" i="14"/>
  <c r="CU113" i="11"/>
  <c r="CU71" i="11"/>
  <c r="CV155" i="11"/>
  <c r="CV113" i="15"/>
  <c r="CV92" i="14"/>
  <c r="CV57" i="13"/>
  <c r="CU22" i="14"/>
  <c r="CV148" i="15"/>
  <c r="CT155" i="15"/>
  <c r="CT134" i="15"/>
  <c r="CU134" i="11"/>
  <c r="CU36" i="14"/>
  <c r="CU15" i="14"/>
  <c r="CV36" i="11"/>
  <c r="CV155" i="14"/>
  <c r="CV113" i="13"/>
  <c r="CU92" i="11"/>
  <c r="CV50" i="11"/>
  <c r="CV15" i="15"/>
  <c r="CV127" i="13"/>
  <c r="CT22" i="15"/>
  <c r="CT15" i="14"/>
  <c r="CU127" i="11"/>
  <c r="CU50" i="11"/>
  <c r="CU29" i="11"/>
  <c r="CV64" i="11"/>
  <c r="CV29" i="15"/>
  <c r="CV148" i="13"/>
  <c r="CU106" i="14"/>
  <c r="CV78" i="11"/>
  <c r="CV43" i="15"/>
  <c r="CV22" i="14"/>
  <c r="CU148" i="14"/>
  <c r="CV92" i="11"/>
  <c r="CV57" i="15"/>
  <c r="CV36" i="14"/>
  <c r="CT106" i="14"/>
  <c r="CT57" i="13"/>
  <c r="CT57" i="14"/>
  <c r="CT106" i="13"/>
  <c r="CV106" i="11"/>
  <c r="CV71" i="15"/>
  <c r="CV50" i="14"/>
  <c r="CV15" i="13"/>
  <c r="CV22" i="11"/>
  <c r="CV134" i="14"/>
  <c r="CV99" i="13"/>
  <c r="CT113" i="11"/>
  <c r="CT22" i="11"/>
  <c r="CU78" i="11"/>
  <c r="CU57" i="14"/>
  <c r="AP85" i="11"/>
  <c r="CV85" i="15"/>
  <c r="CV29" i="13"/>
  <c r="CT127" i="11"/>
  <c r="CU71" i="15"/>
  <c r="CU15" i="13"/>
  <c r="CT29" i="14"/>
  <c r="CU113" i="14"/>
  <c r="AP85" i="13"/>
  <c r="CT43" i="11"/>
  <c r="CT36" i="15"/>
  <c r="CT78" i="14"/>
  <c r="CT134" i="13"/>
  <c r="CT36" i="13"/>
  <c r="CU155" i="15"/>
  <c r="CU85" i="15"/>
  <c r="CU64" i="15"/>
  <c r="CU113" i="13"/>
  <c r="CU92" i="13"/>
  <c r="CU29" i="13"/>
  <c r="CT29" i="11"/>
  <c r="CT64" i="14"/>
  <c r="CU50" i="15"/>
  <c r="CU78" i="13"/>
  <c r="CS71" i="14"/>
  <c r="CU106" i="11"/>
  <c r="CU50" i="14"/>
  <c r="CT99" i="11"/>
  <c r="CT57" i="11"/>
  <c r="CT85" i="15"/>
  <c r="CT50" i="15"/>
  <c r="CT148" i="14"/>
  <c r="CT43" i="14"/>
  <c r="CT92" i="13"/>
  <c r="CU99" i="11"/>
  <c r="CU36" i="11"/>
  <c r="CU15" i="11"/>
  <c r="CU155" i="14"/>
  <c r="CU127" i="14"/>
  <c r="CU64" i="14"/>
  <c r="CU43" i="14"/>
  <c r="CT113" i="13"/>
  <c r="CT22" i="13"/>
  <c r="CU134" i="15"/>
  <c r="CU99" i="13"/>
  <c r="CT148" i="11"/>
  <c r="CT127" i="14"/>
  <c r="CT71" i="13"/>
  <c r="CU22" i="11"/>
  <c r="CU134" i="14"/>
  <c r="CU29" i="14"/>
  <c r="CT106" i="15"/>
  <c r="CT92" i="14"/>
  <c r="CT155" i="13"/>
  <c r="CT50" i="13"/>
  <c r="CU78" i="15"/>
  <c r="CU15" i="15"/>
  <c r="CU127" i="13"/>
  <c r="CU106" i="13"/>
  <c r="CU43" i="13"/>
  <c r="CU22" i="13"/>
  <c r="CT71" i="11"/>
  <c r="CT15" i="11"/>
  <c r="CT64" i="15"/>
  <c r="CT113" i="14"/>
  <c r="CT22" i="14"/>
  <c r="CT64" i="13"/>
  <c r="CU113" i="15"/>
  <c r="CU92" i="15"/>
  <c r="CU29" i="15"/>
  <c r="CU148" i="13"/>
  <c r="CU57" i="13"/>
  <c r="CU36" i="13"/>
  <c r="CU64" i="11"/>
  <c r="CU43" i="11"/>
  <c r="CU92" i="14"/>
  <c r="CU71" i="14"/>
  <c r="CT71" i="14"/>
  <c r="CT127" i="13"/>
  <c r="CT29" i="13"/>
  <c r="CU155" i="11"/>
  <c r="CT78" i="15"/>
  <c r="CT134" i="14"/>
  <c r="CT36" i="14"/>
  <c r="CT78" i="13"/>
  <c r="CU127" i="15"/>
  <c r="CU106" i="15"/>
  <c r="CU43" i="15"/>
  <c r="CU22" i="15"/>
  <c r="CU134" i="13"/>
  <c r="CU71" i="13"/>
  <c r="CU50" i="13"/>
  <c r="CT85" i="14"/>
  <c r="CT148" i="13"/>
  <c r="CT43" i="13"/>
  <c r="CU148" i="11"/>
  <c r="CU57" i="11"/>
  <c r="CU85" i="14"/>
  <c r="CT92" i="15"/>
  <c r="CT155" i="14"/>
  <c r="CT50" i="14"/>
  <c r="CT99" i="13"/>
  <c r="CU148" i="15"/>
  <c r="CU57" i="15"/>
  <c r="CU36" i="15"/>
  <c r="CU155" i="13"/>
  <c r="CU64" i="13"/>
  <c r="CS57" i="15"/>
  <c r="CT36" i="11"/>
  <c r="CT15" i="15"/>
  <c r="CT15" i="13"/>
  <c r="CS134" i="13"/>
  <c r="CS127" i="14"/>
  <c r="CS64" i="14"/>
  <c r="CT50" i="11"/>
  <c r="CT29" i="15"/>
  <c r="CS134" i="11"/>
  <c r="CS36" i="11"/>
  <c r="CS92" i="13"/>
  <c r="CS29" i="14"/>
  <c r="CT64" i="11"/>
  <c r="CS50" i="13"/>
  <c r="CS15" i="13"/>
  <c r="CS148" i="14"/>
  <c r="CS113" i="14"/>
  <c r="CS36" i="15"/>
  <c r="CT78" i="11"/>
  <c r="CT43" i="15"/>
  <c r="CS50" i="11"/>
  <c r="CS15" i="11"/>
  <c r="CS43" i="14"/>
  <c r="CT92" i="11"/>
  <c r="CT57" i="15"/>
  <c r="AO85" i="13"/>
  <c r="CR22" i="13"/>
  <c r="CT106" i="11"/>
  <c r="CT71" i="15"/>
  <c r="AO85" i="11"/>
  <c r="CR134" i="13"/>
  <c r="CS148" i="13"/>
  <c r="CT134" i="11"/>
  <c r="CR92" i="13"/>
  <c r="CS148" i="11"/>
  <c r="CS99" i="13"/>
  <c r="CT155" i="11"/>
  <c r="CT113" i="15"/>
  <c r="CR113" i="11"/>
  <c r="CR64" i="13"/>
  <c r="CS99" i="11"/>
  <c r="CS57" i="13"/>
  <c r="CT127" i="15"/>
  <c r="CT148" i="15"/>
  <c r="CR106" i="13"/>
  <c r="CS29" i="11"/>
  <c r="CS134" i="15"/>
  <c r="CR127" i="15"/>
  <c r="CS43" i="11"/>
  <c r="CS155" i="15"/>
  <c r="CS64" i="15"/>
  <c r="CR113" i="14"/>
  <c r="CR50" i="13"/>
  <c r="CS113" i="11"/>
  <c r="CS64" i="11"/>
  <c r="CS155" i="13"/>
  <c r="CS127" i="11"/>
  <c r="CS78" i="11"/>
  <c r="CS127" i="13"/>
  <c r="CS78" i="13"/>
  <c r="CS43" i="13"/>
  <c r="CS106" i="15"/>
  <c r="CS78" i="15"/>
  <c r="CS155" i="11"/>
  <c r="CS113" i="13"/>
  <c r="CS64" i="13"/>
  <c r="CS29" i="13"/>
  <c r="CS50" i="15"/>
  <c r="CR78" i="13"/>
  <c r="CR29" i="13"/>
  <c r="CS57" i="11"/>
  <c r="CS85" i="14"/>
  <c r="CS92" i="11"/>
  <c r="CS127" i="15"/>
  <c r="AN85" i="13"/>
  <c r="CR106" i="14"/>
  <c r="CR15" i="14"/>
  <c r="CR43" i="13"/>
  <c r="CS71" i="11"/>
  <c r="CS29" i="15"/>
  <c r="CR99" i="11"/>
  <c r="CR64" i="11"/>
  <c r="CR113" i="15"/>
  <c r="CR22" i="15"/>
  <c r="CS106" i="11"/>
  <c r="CS22" i="11"/>
  <c r="CS106" i="13"/>
  <c r="CS71" i="13"/>
  <c r="CS22" i="13"/>
  <c r="CS22" i="15"/>
  <c r="CR148" i="11"/>
  <c r="CR148" i="14"/>
  <c r="CS36" i="13"/>
  <c r="CS15" i="14"/>
  <c r="CR155" i="13"/>
  <c r="CR36" i="13"/>
  <c r="CS57" i="14"/>
  <c r="AN85" i="11"/>
  <c r="CR29" i="14"/>
  <c r="CS78" i="14"/>
  <c r="CS43" i="15"/>
  <c r="CR50" i="15"/>
  <c r="CR78" i="14"/>
  <c r="CR57" i="14"/>
  <c r="CS106" i="14"/>
  <c r="CS71" i="15"/>
  <c r="CR127" i="14"/>
  <c r="CR155" i="15"/>
  <c r="CR106" i="15"/>
  <c r="CR64" i="15"/>
  <c r="CS85" i="15"/>
  <c r="CR36" i="15"/>
  <c r="CS92" i="14"/>
  <c r="CR78" i="15"/>
  <c r="CR15" i="15"/>
  <c r="CS134" i="14"/>
  <c r="CR43" i="14"/>
  <c r="CS155" i="14"/>
  <c r="CS113" i="15"/>
  <c r="CR71" i="14"/>
  <c r="CS148" i="15"/>
  <c r="CR85" i="14"/>
  <c r="CS22" i="14"/>
  <c r="CR134" i="15"/>
  <c r="CR92" i="15"/>
  <c r="CS36" i="14"/>
  <c r="CS50" i="14"/>
  <c r="CS15" i="15"/>
  <c r="CR148" i="15"/>
  <c r="CR134" i="14"/>
  <c r="CQ134" i="15"/>
  <c r="CR155" i="14"/>
  <c r="CR29" i="15"/>
  <c r="CR43" i="15"/>
  <c r="CR22" i="14"/>
  <c r="CR57" i="15"/>
  <c r="CR36" i="14"/>
  <c r="CR71" i="15"/>
  <c r="CR50" i="14"/>
  <c r="CR85" i="15"/>
  <c r="CR64" i="14"/>
  <c r="CR92" i="14"/>
  <c r="CP127" i="13"/>
  <c r="CR99" i="13"/>
  <c r="CR113" i="13"/>
  <c r="CP148" i="13"/>
  <c r="CR127" i="13"/>
  <c r="CR148" i="13"/>
  <c r="CR15" i="13"/>
  <c r="AL85" i="13"/>
  <c r="AM85" i="13"/>
  <c r="CR57" i="13"/>
  <c r="CR71" i="13"/>
  <c r="CR29" i="11"/>
  <c r="AM85" i="11"/>
  <c r="CR43" i="11"/>
  <c r="CR57" i="11"/>
  <c r="AL85" i="11"/>
  <c r="CR71" i="11"/>
  <c r="CR127" i="11"/>
  <c r="CR106" i="11"/>
  <c r="CR15" i="11"/>
  <c r="CR155" i="11"/>
  <c r="CO22" i="11"/>
  <c r="CR22" i="11"/>
  <c r="CR36" i="11"/>
  <c r="CR134" i="11"/>
  <c r="CR50" i="11"/>
  <c r="CQ134" i="11"/>
  <c r="CR78" i="11"/>
  <c r="CR92" i="11"/>
  <c r="CP99" i="13"/>
  <c r="CP78" i="13"/>
  <c r="CQ113" i="13"/>
  <c r="CQ64" i="11"/>
  <c r="CO148" i="13"/>
  <c r="CO155" i="11"/>
  <c r="CO92" i="11"/>
  <c r="CO50" i="11"/>
  <c r="CP57" i="13"/>
  <c r="CQ15" i="11"/>
  <c r="CQ127" i="11"/>
  <c r="CP43" i="13"/>
  <c r="CP71" i="13"/>
  <c r="CO106" i="11"/>
  <c r="CP113" i="13"/>
  <c r="AJ85" i="11"/>
  <c r="CP134" i="13"/>
  <c r="CP36" i="13"/>
  <c r="CQ29" i="13"/>
  <c r="CO78" i="11"/>
  <c r="CO92" i="15"/>
  <c r="CO29" i="15"/>
  <c r="CP29" i="11"/>
  <c r="CQ15" i="13"/>
  <c r="CQ50" i="15"/>
  <c r="CO36" i="11"/>
  <c r="CP29" i="13"/>
  <c r="CP155" i="11"/>
  <c r="CQ85" i="15"/>
  <c r="CQ99" i="11"/>
  <c r="CQ36" i="15"/>
  <c r="CQ64" i="13"/>
  <c r="CQ155" i="13"/>
  <c r="CQ50" i="11"/>
  <c r="CQ71" i="15"/>
  <c r="CQ99" i="13"/>
  <c r="CP155" i="13"/>
  <c r="AJ85" i="13"/>
  <c r="CP92" i="13"/>
  <c r="CP22" i="11"/>
  <c r="CP71" i="11"/>
  <c r="CQ22" i="15"/>
  <c r="CQ106" i="15"/>
  <c r="CQ50" i="13"/>
  <c r="CQ134" i="13"/>
  <c r="CQ36" i="11"/>
  <c r="CQ106" i="11"/>
  <c r="AK85" i="13"/>
  <c r="CO134" i="11"/>
  <c r="CP106" i="13"/>
  <c r="CP22" i="13"/>
  <c r="CP113" i="11"/>
  <c r="CP106" i="15"/>
  <c r="CP78" i="15"/>
  <c r="CP15" i="15"/>
  <c r="CQ57" i="15"/>
  <c r="CQ148" i="15"/>
  <c r="CQ71" i="11"/>
  <c r="CO64" i="11"/>
  <c r="CO50" i="15"/>
  <c r="CP15" i="13"/>
  <c r="CP57" i="11"/>
  <c r="CQ92" i="15"/>
  <c r="CQ36" i="13"/>
  <c r="CQ22" i="11"/>
  <c r="CQ92" i="11"/>
  <c r="CP99" i="11"/>
  <c r="CQ43" i="15"/>
  <c r="CQ127" i="15"/>
  <c r="CQ29" i="14"/>
  <c r="CQ71" i="13"/>
  <c r="CQ57" i="11"/>
  <c r="CQ148" i="11"/>
  <c r="CO57" i="13"/>
  <c r="CP64" i="13"/>
  <c r="CP43" i="11"/>
  <c r="CQ78" i="15"/>
  <c r="CQ22" i="13"/>
  <c r="CQ106" i="13"/>
  <c r="CQ29" i="15"/>
  <c r="CQ113" i="15"/>
  <c r="CQ57" i="13"/>
  <c r="CQ148" i="13"/>
  <c r="CQ43" i="11"/>
  <c r="CP22" i="15"/>
  <c r="CO15" i="15"/>
  <c r="CP127" i="11"/>
  <c r="CQ64" i="15"/>
  <c r="CQ155" i="15"/>
  <c r="CQ78" i="11"/>
  <c r="CQ155" i="11"/>
  <c r="AK85" i="11"/>
  <c r="CP15" i="11"/>
  <c r="CP148" i="11"/>
  <c r="CP36" i="15"/>
  <c r="CQ15" i="15"/>
  <c r="CQ43" i="13"/>
  <c r="CQ127" i="13"/>
  <c r="CQ29" i="11"/>
  <c r="CQ113" i="11"/>
  <c r="CO43" i="14"/>
  <c r="CP50" i="14"/>
  <c r="CP155" i="14"/>
  <c r="CO134" i="14"/>
  <c r="CO85" i="14"/>
  <c r="CP43" i="14"/>
  <c r="CQ113" i="14"/>
  <c r="CP57" i="14"/>
  <c r="CP127" i="14"/>
  <c r="CQ92" i="14"/>
  <c r="CO127" i="14"/>
  <c r="CO29" i="14"/>
  <c r="CO148" i="14"/>
  <c r="CO57" i="14"/>
  <c r="CO92" i="14"/>
  <c r="CO71" i="14"/>
  <c r="CO113" i="14"/>
  <c r="CO22" i="14"/>
  <c r="CP113" i="14"/>
  <c r="CO155" i="14"/>
  <c r="CP64" i="14"/>
  <c r="CQ43" i="14"/>
  <c r="CQ127" i="14"/>
  <c r="CQ78" i="14"/>
  <c r="CP29" i="14"/>
  <c r="CP15" i="14"/>
  <c r="CP36" i="14"/>
  <c r="CQ64" i="14"/>
  <c r="CQ155" i="14"/>
  <c r="CO106" i="14"/>
  <c r="CO36" i="14"/>
  <c r="CP85" i="14"/>
  <c r="CQ15" i="14"/>
  <c r="CP71" i="14"/>
  <c r="CQ50" i="14"/>
  <c r="CQ134" i="14"/>
  <c r="CO50" i="14"/>
  <c r="CO15" i="14"/>
  <c r="CQ85" i="14"/>
  <c r="CQ36" i="14"/>
  <c r="CO78" i="14"/>
  <c r="CQ71" i="14"/>
  <c r="CP148" i="14"/>
  <c r="CQ22" i="14"/>
  <c r="CQ106" i="14"/>
  <c r="CQ57" i="14"/>
  <c r="CQ148" i="14"/>
  <c r="CQ92" i="13"/>
  <c r="CQ78" i="13"/>
  <c r="CP92" i="15"/>
  <c r="CP134" i="15"/>
  <c r="CO134" i="15"/>
  <c r="CO36" i="15"/>
  <c r="CP155" i="15"/>
  <c r="CP50" i="15"/>
  <c r="CO113" i="15"/>
  <c r="CP64" i="15"/>
  <c r="CP127" i="15"/>
  <c r="CP29" i="15"/>
  <c r="AI85" i="11"/>
  <c r="CO36" i="13"/>
  <c r="CO43" i="11"/>
  <c r="CP22" i="14"/>
  <c r="CO106" i="13"/>
  <c r="CO57" i="11"/>
  <c r="CP134" i="11"/>
  <c r="CO134" i="13"/>
  <c r="CO50" i="13"/>
  <c r="CO71" i="11"/>
  <c r="CO22" i="13"/>
  <c r="CO99" i="13"/>
  <c r="CO15" i="13"/>
  <c r="CP106" i="11"/>
  <c r="CO71" i="13"/>
  <c r="CO155" i="13"/>
  <c r="CO64" i="13"/>
  <c r="CO99" i="11"/>
  <c r="CP92" i="11"/>
  <c r="CP134" i="14"/>
  <c r="AI85" i="13"/>
  <c r="CO113" i="13"/>
  <c r="CO29" i="13"/>
  <c r="CO113" i="11"/>
  <c r="CP50" i="13"/>
  <c r="CP78" i="11"/>
  <c r="CO78" i="13"/>
  <c r="CO127" i="11"/>
  <c r="CP64" i="11"/>
  <c r="CP106" i="14"/>
  <c r="CO29" i="11"/>
  <c r="CO127" i="13"/>
  <c r="CO43" i="13"/>
  <c r="CO148" i="11"/>
  <c r="CP50" i="11"/>
  <c r="CP92" i="14"/>
  <c r="CO15" i="11"/>
  <c r="CO92" i="13"/>
  <c r="CO64" i="14"/>
  <c r="CP36" i="11"/>
  <c r="CP78" i="14"/>
  <c r="CP43" i="15"/>
  <c r="CO127" i="15"/>
  <c r="CO106" i="15"/>
  <c r="CO43" i="15"/>
  <c r="CO22" i="15"/>
  <c r="CP57" i="15"/>
  <c r="CP71" i="15"/>
  <c r="CO148" i="15"/>
  <c r="CO57" i="15"/>
  <c r="CP85" i="15"/>
  <c r="CO71" i="15"/>
  <c r="CP113" i="15"/>
  <c r="CO155" i="15"/>
  <c r="CO85" i="15"/>
  <c r="CO64" i="15"/>
  <c r="CP148" i="15"/>
  <c r="CO78" i="15"/>
  <c r="AI162" i="15"/>
  <c r="DA162" i="15" s="1"/>
  <c r="AI161" i="15"/>
  <c r="DA161" i="15" s="1"/>
  <c r="AI160" i="15"/>
  <c r="DA160" i="15" s="1"/>
  <c r="AI159" i="15"/>
  <c r="DA159" i="15" s="1"/>
  <c r="AI158" i="15"/>
  <c r="DA158" i="15" s="1"/>
  <c r="AI157" i="15"/>
  <c r="DA157" i="15" s="1"/>
  <c r="CN154" i="15"/>
  <c r="CN153" i="15"/>
  <c r="CN152" i="15"/>
  <c r="CN151" i="15"/>
  <c r="CN150" i="15"/>
  <c r="CN147" i="15"/>
  <c r="CN146" i="15"/>
  <c r="CN145" i="15"/>
  <c r="CN144" i="15"/>
  <c r="CN143" i="15"/>
  <c r="CN133" i="15"/>
  <c r="CN132" i="15"/>
  <c r="CN131" i="15"/>
  <c r="CN130" i="15"/>
  <c r="CN129" i="15"/>
  <c r="CN126" i="15"/>
  <c r="CN125" i="15"/>
  <c r="CN124" i="15"/>
  <c r="CN123" i="15"/>
  <c r="CN122" i="15"/>
  <c r="CN112" i="15"/>
  <c r="CN111" i="15"/>
  <c r="CN110" i="15"/>
  <c r="CN109" i="15"/>
  <c r="CN108" i="15"/>
  <c r="CN105" i="15"/>
  <c r="CN104" i="15"/>
  <c r="CN103" i="15"/>
  <c r="CN102" i="15"/>
  <c r="CN101" i="15"/>
  <c r="CN91" i="15"/>
  <c r="CN90" i="15"/>
  <c r="CN89" i="15"/>
  <c r="CN88" i="15"/>
  <c r="CN87" i="15"/>
  <c r="CN84" i="15"/>
  <c r="CN83" i="15"/>
  <c r="CN82" i="15"/>
  <c r="CN81" i="15"/>
  <c r="CN80" i="15"/>
  <c r="CN77" i="15"/>
  <c r="CN76" i="15"/>
  <c r="CN75" i="15"/>
  <c r="CN74" i="15"/>
  <c r="CN73" i="15"/>
  <c r="CN70" i="15"/>
  <c r="CN69" i="15"/>
  <c r="CN68" i="15"/>
  <c r="CN67" i="15"/>
  <c r="CN66" i="15"/>
  <c r="CN63" i="15"/>
  <c r="CN62" i="15"/>
  <c r="CN61" i="15"/>
  <c r="CN60" i="15"/>
  <c r="CN59" i="15"/>
  <c r="CN56" i="15"/>
  <c r="CN55" i="15"/>
  <c r="CN54" i="15"/>
  <c r="CN53" i="15"/>
  <c r="CN52" i="15"/>
  <c r="CN49" i="15"/>
  <c r="CN48" i="15"/>
  <c r="CN47" i="15"/>
  <c r="CN46" i="15"/>
  <c r="CN45" i="15"/>
  <c r="CN42" i="15"/>
  <c r="CN41" i="15"/>
  <c r="CN40" i="15"/>
  <c r="CN39" i="15"/>
  <c r="CN38" i="15"/>
  <c r="CN35" i="15"/>
  <c r="CN34" i="15"/>
  <c r="CN33" i="15"/>
  <c r="CN32" i="15"/>
  <c r="CN31" i="15"/>
  <c r="CN28" i="15"/>
  <c r="CN27" i="15"/>
  <c r="CN26" i="15"/>
  <c r="CN25" i="15"/>
  <c r="CN24" i="15"/>
  <c r="CN21" i="15"/>
  <c r="CN20" i="15"/>
  <c r="CN19" i="15"/>
  <c r="CN18" i="15"/>
  <c r="CN17" i="15"/>
  <c r="CN14" i="15"/>
  <c r="CN13" i="15"/>
  <c r="CN12" i="15"/>
  <c r="CN11" i="15"/>
  <c r="CN10" i="15"/>
  <c r="CN154" i="13"/>
  <c r="CN153" i="13"/>
  <c r="CN152" i="13"/>
  <c r="CN151" i="13"/>
  <c r="CN150" i="13"/>
  <c r="CN147" i="13"/>
  <c r="CN146" i="13"/>
  <c r="CN145" i="13"/>
  <c r="CN144" i="13"/>
  <c r="CN143" i="13"/>
  <c r="CN133" i="13"/>
  <c r="CN132" i="13"/>
  <c r="CN131" i="13"/>
  <c r="CN130" i="13"/>
  <c r="CN129" i="13"/>
  <c r="CN126" i="13"/>
  <c r="CN125" i="13"/>
  <c r="CN124" i="13"/>
  <c r="CN123" i="13"/>
  <c r="CN122" i="13"/>
  <c r="CN112" i="13"/>
  <c r="CN111" i="13"/>
  <c r="CN110" i="13"/>
  <c r="CN109" i="13"/>
  <c r="CN108" i="13"/>
  <c r="CN105" i="13"/>
  <c r="CN104" i="13"/>
  <c r="CN103" i="13"/>
  <c r="CN102" i="13"/>
  <c r="CN101" i="13"/>
  <c r="CN98" i="13"/>
  <c r="CN97" i="13"/>
  <c r="CN96" i="13"/>
  <c r="CN95" i="13"/>
  <c r="CN94" i="13"/>
  <c r="CN91" i="13"/>
  <c r="CN90" i="13"/>
  <c r="CN89" i="13"/>
  <c r="CN88" i="13"/>
  <c r="CN87" i="13"/>
  <c r="CN77" i="13"/>
  <c r="CN76" i="13"/>
  <c r="CN75" i="13"/>
  <c r="CN74" i="13"/>
  <c r="CN73" i="13"/>
  <c r="CN70" i="13"/>
  <c r="CN69" i="13"/>
  <c r="CN68" i="13"/>
  <c r="CN67" i="13"/>
  <c r="CN66" i="13"/>
  <c r="CN63" i="13"/>
  <c r="CN62" i="13"/>
  <c r="CN61" i="13"/>
  <c r="CN60" i="13"/>
  <c r="CN59" i="13"/>
  <c r="CN56" i="13"/>
  <c r="CN55" i="13"/>
  <c r="CN54" i="13"/>
  <c r="CN53" i="13"/>
  <c r="CN52" i="13"/>
  <c r="CN49" i="13"/>
  <c r="CN48" i="13"/>
  <c r="CN47" i="13"/>
  <c r="CN46" i="13"/>
  <c r="CN45" i="13"/>
  <c r="CN42" i="13"/>
  <c r="CN41" i="13"/>
  <c r="CN40" i="13"/>
  <c r="CN39" i="13"/>
  <c r="CN38" i="13"/>
  <c r="CN35" i="13"/>
  <c r="CN34" i="13"/>
  <c r="CN33" i="13"/>
  <c r="CN32" i="13"/>
  <c r="CN31" i="13"/>
  <c r="CN28" i="13"/>
  <c r="CN27" i="13"/>
  <c r="CN26" i="13"/>
  <c r="CN25" i="13"/>
  <c r="CN24" i="13"/>
  <c r="CN21" i="13"/>
  <c r="CN20" i="13"/>
  <c r="CN19" i="13"/>
  <c r="CN18" i="13"/>
  <c r="CN17" i="13"/>
  <c r="CN14" i="13"/>
  <c r="CN13" i="13"/>
  <c r="CN12" i="13"/>
  <c r="CN11" i="13"/>
  <c r="CN10" i="13"/>
  <c r="CM154" i="13"/>
  <c r="CM153" i="13"/>
  <c r="CM152" i="13"/>
  <c r="CM151" i="13"/>
  <c r="CM150" i="13"/>
  <c r="CM147" i="13"/>
  <c r="CM146" i="13"/>
  <c r="CM145" i="13"/>
  <c r="CM144" i="13"/>
  <c r="CM143" i="13"/>
  <c r="CM133" i="13"/>
  <c r="CM132" i="13"/>
  <c r="CM131" i="13"/>
  <c r="CM130" i="13"/>
  <c r="CM129" i="13"/>
  <c r="CM126" i="13"/>
  <c r="CM125" i="13"/>
  <c r="CM124" i="13"/>
  <c r="CM123" i="13"/>
  <c r="CM122" i="13"/>
  <c r="CM112" i="13"/>
  <c r="CM111" i="13"/>
  <c r="CM110" i="13"/>
  <c r="CM109" i="13"/>
  <c r="CM108" i="13"/>
  <c r="CM105" i="13"/>
  <c r="CM104" i="13"/>
  <c r="CM103" i="13"/>
  <c r="CM102" i="13"/>
  <c r="CM101" i="13"/>
  <c r="CM98" i="13"/>
  <c r="CM97" i="13"/>
  <c r="CM96" i="13"/>
  <c r="CM95" i="13"/>
  <c r="CM94" i="13"/>
  <c r="CM91" i="13"/>
  <c r="CM90" i="13"/>
  <c r="CM89" i="13"/>
  <c r="CM88" i="13"/>
  <c r="CM87" i="13"/>
  <c r="CM77" i="13"/>
  <c r="CM76" i="13"/>
  <c r="CM75" i="13"/>
  <c r="CM74" i="13"/>
  <c r="CM73" i="13"/>
  <c r="CM70" i="13"/>
  <c r="CM69" i="13"/>
  <c r="CM68" i="13"/>
  <c r="CM67" i="13"/>
  <c r="CM66" i="13"/>
  <c r="CM63" i="13"/>
  <c r="CM62" i="13"/>
  <c r="CM61" i="13"/>
  <c r="CM60" i="13"/>
  <c r="CM59" i="13"/>
  <c r="CM56" i="13"/>
  <c r="CM55" i="13"/>
  <c r="CM54" i="13"/>
  <c r="CM53" i="13"/>
  <c r="CM52" i="13"/>
  <c r="CM49" i="13"/>
  <c r="CM48" i="13"/>
  <c r="CM47" i="13"/>
  <c r="CM46" i="13"/>
  <c r="CM45" i="13"/>
  <c r="CM42" i="13"/>
  <c r="CM41" i="13"/>
  <c r="CM40" i="13"/>
  <c r="CM39" i="13"/>
  <c r="CM38" i="13"/>
  <c r="CM35" i="13"/>
  <c r="CM34" i="13"/>
  <c r="CM33" i="13"/>
  <c r="CM32" i="13"/>
  <c r="CM31" i="13"/>
  <c r="CM28" i="13"/>
  <c r="CM27" i="13"/>
  <c r="CM26" i="13"/>
  <c r="CM25" i="13"/>
  <c r="CM24" i="13"/>
  <c r="CM21" i="13"/>
  <c r="CM20" i="13"/>
  <c r="CM19" i="13"/>
  <c r="CM18" i="13"/>
  <c r="CM17" i="13"/>
  <c r="CM14" i="13"/>
  <c r="CM13" i="13"/>
  <c r="CM12" i="13"/>
  <c r="CM11" i="13"/>
  <c r="CM10" i="13"/>
  <c r="CN154" i="11"/>
  <c r="CN153" i="11"/>
  <c r="CN152" i="11"/>
  <c r="CN151" i="11"/>
  <c r="CN150" i="11"/>
  <c r="CN147" i="11"/>
  <c r="CN146" i="11"/>
  <c r="CN145" i="11"/>
  <c r="CN144" i="11"/>
  <c r="CN143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91" i="11"/>
  <c r="CN90" i="11"/>
  <c r="CN89" i="11"/>
  <c r="CN88" i="11"/>
  <c r="CN87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L154" i="13"/>
  <c r="CL153" i="13"/>
  <c r="CL152" i="13"/>
  <c r="CL151" i="13"/>
  <c r="CL150" i="13"/>
  <c r="CL147" i="13"/>
  <c r="CL146" i="13"/>
  <c r="CL145" i="13"/>
  <c r="CL144" i="13"/>
  <c r="CL143" i="13"/>
  <c r="CL133" i="13"/>
  <c r="CL132" i="13"/>
  <c r="CL131" i="13"/>
  <c r="CL130" i="13"/>
  <c r="CL129" i="13"/>
  <c r="CL126" i="13"/>
  <c r="CL125" i="13"/>
  <c r="CL124" i="13"/>
  <c r="CL123" i="13"/>
  <c r="CL122" i="13"/>
  <c r="CL112" i="13"/>
  <c r="CL111" i="13"/>
  <c r="CL110" i="13"/>
  <c r="CL109" i="13"/>
  <c r="CL108" i="13"/>
  <c r="CL105" i="13"/>
  <c r="CL104" i="13"/>
  <c r="CL103" i="13"/>
  <c r="CL102" i="13"/>
  <c r="CL101" i="13"/>
  <c r="CL98" i="13"/>
  <c r="CL97" i="13"/>
  <c r="CL96" i="13"/>
  <c r="CL95" i="13"/>
  <c r="CL94" i="13"/>
  <c r="CL91" i="13"/>
  <c r="CL90" i="13"/>
  <c r="CL89" i="13"/>
  <c r="CL88" i="13"/>
  <c r="CL87" i="13"/>
  <c r="CL77" i="13"/>
  <c r="CL76" i="13"/>
  <c r="CL75" i="13"/>
  <c r="CL74" i="13"/>
  <c r="CL73" i="13"/>
  <c r="CL70" i="13"/>
  <c r="CL69" i="13"/>
  <c r="CL68" i="13"/>
  <c r="CL67" i="13"/>
  <c r="CL66" i="13"/>
  <c r="CL63" i="13"/>
  <c r="CL62" i="13"/>
  <c r="CL61" i="13"/>
  <c r="CL60" i="13"/>
  <c r="CL59" i="13"/>
  <c r="CL56" i="13"/>
  <c r="CL55" i="13"/>
  <c r="CL54" i="13"/>
  <c r="CL53" i="13"/>
  <c r="CL52" i="13"/>
  <c r="CL49" i="13"/>
  <c r="CL48" i="13"/>
  <c r="CL47" i="13"/>
  <c r="CL46" i="13"/>
  <c r="CL45" i="13"/>
  <c r="CL42" i="13"/>
  <c r="CL41" i="13"/>
  <c r="CL40" i="13"/>
  <c r="CL39" i="13"/>
  <c r="CL38" i="13"/>
  <c r="CL35" i="13"/>
  <c r="CL34" i="13"/>
  <c r="CL33" i="13"/>
  <c r="CL32" i="13"/>
  <c r="CL31" i="13"/>
  <c r="CL28" i="13"/>
  <c r="CL27" i="13"/>
  <c r="CL26" i="13"/>
  <c r="CL25" i="13"/>
  <c r="CL24" i="13"/>
  <c r="CL21" i="13"/>
  <c r="CL20" i="13"/>
  <c r="CL19" i="13"/>
  <c r="CL18" i="13"/>
  <c r="CL17" i="13"/>
  <c r="CL14" i="13"/>
  <c r="CL13" i="13"/>
  <c r="CL12" i="13"/>
  <c r="CL11" i="13"/>
  <c r="CL10" i="13"/>
  <c r="AH162" i="13"/>
  <c r="CZ162" i="13" s="1"/>
  <c r="AH161" i="13"/>
  <c r="CZ161" i="13" s="1"/>
  <c r="AH160" i="13"/>
  <c r="CZ160" i="13" s="1"/>
  <c r="AH159" i="13"/>
  <c r="CZ159" i="13" s="1"/>
  <c r="AH158" i="13"/>
  <c r="CZ158" i="13" s="1"/>
  <c r="AH157" i="13"/>
  <c r="CZ157" i="13" s="1"/>
  <c r="AH84" i="11"/>
  <c r="CZ84" i="11" s="1"/>
  <c r="AH83" i="11"/>
  <c r="CZ83" i="11" s="1"/>
  <c r="AH82" i="11"/>
  <c r="CZ82" i="11" s="1"/>
  <c r="AH81" i="11"/>
  <c r="CZ81" i="11" s="1"/>
  <c r="AH80" i="11"/>
  <c r="CZ80" i="11" s="1"/>
  <c r="AH84" i="13"/>
  <c r="CZ84" i="13" s="1"/>
  <c r="AH83" i="13"/>
  <c r="CZ83" i="13" s="1"/>
  <c r="AH82" i="13"/>
  <c r="CZ82" i="13" s="1"/>
  <c r="AH81" i="13"/>
  <c r="CZ81" i="13" s="1"/>
  <c r="AH80" i="13"/>
  <c r="CZ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Z157" i="11" s="1"/>
  <c r="AH158" i="11"/>
  <c r="CZ158" i="11" s="1"/>
  <c r="AH159" i="11"/>
  <c r="CZ159" i="11" s="1"/>
  <c r="AH160" i="11"/>
  <c r="CZ160" i="11" s="1"/>
  <c r="AH161" i="11"/>
  <c r="CZ161" i="11" s="1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H157" i="15"/>
  <c r="CZ157" i="15" s="1"/>
  <c r="AH158" i="15"/>
  <c r="CZ158" i="15" s="1"/>
  <c r="AH159" i="15"/>
  <c r="CZ159" i="15" s="1"/>
  <c r="AH160" i="15"/>
  <c r="CZ160" i="15" s="1"/>
  <c r="AH161" i="15"/>
  <c r="CZ161" i="15" s="1"/>
  <c r="AH162" i="15"/>
  <c r="CZ162" i="15" s="1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101" i="14"/>
  <c r="CN102" i="14"/>
  <c r="CN103" i="14"/>
  <c r="CN104" i="14"/>
  <c r="CN105" i="14"/>
  <c r="CN108" i="14"/>
  <c r="CN109" i="14"/>
  <c r="CN110" i="14"/>
  <c r="CN111" i="14"/>
  <c r="CN112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101" i="15"/>
  <c r="CM102" i="15"/>
  <c r="CM103" i="15"/>
  <c r="CM104" i="15"/>
  <c r="CM105" i="15"/>
  <c r="CM108" i="15"/>
  <c r="CM109" i="15"/>
  <c r="CM110" i="15"/>
  <c r="CM111" i="15"/>
  <c r="CM112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AH157" i="14"/>
  <c r="CZ157" i="14" s="1"/>
  <c r="AH158" i="14"/>
  <c r="CZ158" i="14" s="1"/>
  <c r="AH159" i="14"/>
  <c r="CZ159" i="14" s="1"/>
  <c r="AH160" i="14"/>
  <c r="CZ160" i="14" s="1"/>
  <c r="AH161" i="14"/>
  <c r="CZ161" i="14" s="1"/>
  <c r="AH162" i="14"/>
  <c r="CZ162" i="14" s="1"/>
  <c r="AG157" i="14"/>
  <c r="CY157" i="14" s="1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101" i="14"/>
  <c r="CM102" i="14"/>
  <c r="CM103" i="14"/>
  <c r="CM104" i="14"/>
  <c r="CM105" i="14"/>
  <c r="CM108" i="14"/>
  <c r="CM109" i="14"/>
  <c r="CM110" i="14"/>
  <c r="CM111" i="14"/>
  <c r="CM112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38" i="14"/>
  <c r="CM39" i="14"/>
  <c r="CM40" i="14"/>
  <c r="CM41" i="14"/>
  <c r="CM42" i="14"/>
  <c r="CM31" i="14"/>
  <c r="CM32" i="14"/>
  <c r="CM33" i="14"/>
  <c r="CM34" i="14"/>
  <c r="CM35" i="14"/>
  <c r="CM24" i="14"/>
  <c r="CM25" i="14"/>
  <c r="CM26" i="14"/>
  <c r="CM27" i="14"/>
  <c r="CM28" i="14"/>
  <c r="CM17" i="14"/>
  <c r="CM18" i="14"/>
  <c r="CM19" i="14"/>
  <c r="CM20" i="14"/>
  <c r="CM21" i="14"/>
  <c r="CM10" i="14"/>
  <c r="CM11" i="14"/>
  <c r="CM12" i="14"/>
  <c r="CM13" i="14"/>
  <c r="CM14" i="14"/>
  <c r="CL10" i="14"/>
  <c r="AG84" i="13"/>
  <c r="CY84" i="13" s="1"/>
  <c r="AG83" i="13"/>
  <c r="CY83" i="13" s="1"/>
  <c r="AG82" i="13"/>
  <c r="CY82" i="13" s="1"/>
  <c r="AG81" i="13"/>
  <c r="CY81" i="13" s="1"/>
  <c r="AG80" i="13"/>
  <c r="CY80" i="13" s="1"/>
  <c r="AG92" i="13"/>
  <c r="AG84" i="11"/>
  <c r="CY84" i="11" s="1"/>
  <c r="AG83" i="11"/>
  <c r="CY83" i="11" s="1"/>
  <c r="AG82" i="11"/>
  <c r="CY82" i="11" s="1"/>
  <c r="AG81" i="11"/>
  <c r="CY81" i="11" s="1"/>
  <c r="AG80" i="11"/>
  <c r="CY80" i="11" s="1"/>
  <c r="AG92" i="11"/>
  <c r="AG162" i="14"/>
  <c r="CY162" i="14" s="1"/>
  <c r="AG161" i="14"/>
  <c r="CY161" i="14" s="1"/>
  <c r="AG160" i="14"/>
  <c r="CY160" i="14" s="1"/>
  <c r="AG159" i="14"/>
  <c r="CY159" i="14" s="1"/>
  <c r="AG158" i="14"/>
  <c r="CY158" i="14" s="1"/>
  <c r="CZ85" i="13" l="1"/>
  <c r="CZ85" i="11"/>
  <c r="CY85" i="11"/>
  <c r="CY85" i="13"/>
  <c r="CM92" i="11"/>
  <c r="CM64" i="11"/>
  <c r="CL29" i="13"/>
  <c r="CL127" i="13"/>
  <c r="CN85" i="15"/>
  <c r="CM106" i="11"/>
  <c r="CL15" i="13"/>
  <c r="CN57" i="13"/>
  <c r="CN15" i="15"/>
  <c r="CM50" i="11"/>
  <c r="CL92" i="13"/>
  <c r="AH85" i="13"/>
  <c r="CN127" i="15"/>
  <c r="CM78" i="15"/>
  <c r="CM134" i="11"/>
  <c r="CM57" i="11"/>
  <c r="CL78" i="13"/>
  <c r="CL155" i="13"/>
  <c r="CN106" i="15"/>
  <c r="CM155" i="11"/>
  <c r="CN99" i="11"/>
  <c r="CM92" i="13"/>
  <c r="CN43" i="13"/>
  <c r="CN148" i="13"/>
  <c r="CL64" i="13"/>
  <c r="CN78" i="13"/>
  <c r="CL71" i="13"/>
  <c r="CL106" i="13"/>
  <c r="CM71" i="13"/>
  <c r="CN127" i="13"/>
  <c r="CL50" i="13"/>
  <c r="CL113" i="13"/>
  <c r="CN64" i="11"/>
  <c r="CN64" i="13"/>
  <c r="CL57" i="13"/>
  <c r="CM57" i="13"/>
  <c r="CM78" i="11"/>
  <c r="CL36" i="13"/>
  <c r="CL99" i="13"/>
  <c r="CL134" i="13"/>
  <c r="CN50" i="11"/>
  <c r="CN155" i="11"/>
  <c r="CN155" i="13"/>
  <c r="CN57" i="15"/>
  <c r="CN92" i="14"/>
  <c r="CL43" i="13"/>
  <c r="CL148" i="13"/>
  <c r="CM148" i="13"/>
  <c r="CL22" i="13"/>
  <c r="CN134" i="11"/>
  <c r="CM78" i="13"/>
  <c r="CM43" i="14"/>
  <c r="AG85" i="13"/>
  <c r="AG85" i="11"/>
  <c r="CN29" i="15"/>
  <c r="CN148" i="15"/>
  <c r="CM127" i="15"/>
  <c r="CM43" i="15"/>
  <c r="CM148" i="15"/>
  <c r="CM71" i="15"/>
  <c r="CN43" i="15"/>
  <c r="CN71" i="15"/>
  <c r="CN92" i="15"/>
  <c r="CN148" i="11"/>
  <c r="CN71" i="13"/>
  <c r="CM127" i="14"/>
  <c r="CM78" i="14"/>
  <c r="CN148" i="14"/>
  <c r="CN57" i="14"/>
  <c r="CM71" i="11"/>
  <c r="CM36" i="11"/>
  <c r="CN57" i="11"/>
  <c r="CN92" i="11"/>
  <c r="CM36" i="13"/>
  <c r="CN22" i="13"/>
  <c r="CN106" i="13"/>
  <c r="CM148" i="14"/>
  <c r="CM92" i="14"/>
  <c r="CN71" i="14"/>
  <c r="CM99" i="11"/>
  <c r="AH85" i="11"/>
  <c r="CN43" i="11"/>
  <c r="CN78" i="11"/>
  <c r="CN127" i="11"/>
  <c r="CM22" i="13"/>
  <c r="CM106" i="13"/>
  <c r="CN92" i="13"/>
  <c r="CM106" i="14"/>
  <c r="CN85" i="14"/>
  <c r="CM127" i="11"/>
  <c r="CN29" i="11"/>
  <c r="CN113" i="11"/>
  <c r="CM57" i="14"/>
  <c r="CM15" i="14"/>
  <c r="CM85" i="14"/>
  <c r="CN134" i="14"/>
  <c r="CN50" i="14"/>
  <c r="CM148" i="11"/>
  <c r="CN15" i="11"/>
  <c r="CM43" i="13"/>
  <c r="CM127" i="13"/>
  <c r="CN29" i="13"/>
  <c r="CN113" i="13"/>
  <c r="CN106" i="14"/>
  <c r="CN15" i="14"/>
  <c r="CM15" i="11"/>
  <c r="CM29" i="14"/>
  <c r="CN22" i="14"/>
  <c r="CM71" i="14"/>
  <c r="CM113" i="11"/>
  <c r="CM36" i="14"/>
  <c r="CN155" i="14"/>
  <c r="CN64" i="14"/>
  <c r="CM29" i="13"/>
  <c r="CM113" i="13"/>
  <c r="CN15" i="13"/>
  <c r="CN99" i="13"/>
  <c r="CN36" i="14"/>
  <c r="CM22" i="14"/>
  <c r="CM134" i="14"/>
  <c r="CM50" i="14"/>
  <c r="CN113" i="14"/>
  <c r="CN29" i="14"/>
  <c r="CM29" i="11"/>
  <c r="CN36" i="11"/>
  <c r="CM64" i="13"/>
  <c r="CM155" i="13"/>
  <c r="CN50" i="13"/>
  <c r="CN134" i="13"/>
  <c r="CM113" i="14"/>
  <c r="CN78" i="14"/>
  <c r="CM15" i="13"/>
  <c r="CM99" i="13"/>
  <c r="CM155" i="14"/>
  <c r="CM64" i="14"/>
  <c r="CN127" i="14"/>
  <c r="CN43" i="14"/>
  <c r="CM43" i="11"/>
  <c r="CM22" i="11"/>
  <c r="CN22" i="11"/>
  <c r="CN71" i="11"/>
  <c r="CN106" i="11"/>
  <c r="CM50" i="13"/>
  <c r="CM134" i="13"/>
  <c r="CN36" i="13"/>
  <c r="CN78" i="15"/>
  <c r="CM134" i="15"/>
  <c r="CM50" i="15"/>
  <c r="CN64" i="15"/>
  <c r="CM15" i="15"/>
  <c r="CN50" i="15"/>
  <c r="CM155" i="15"/>
  <c r="CM64" i="15"/>
  <c r="CN36" i="15"/>
  <c r="CM113" i="15"/>
  <c r="CM29" i="15"/>
  <c r="CN22" i="15"/>
  <c r="CM85" i="15"/>
  <c r="CN155" i="15"/>
  <c r="CM92" i="15"/>
  <c r="CN113" i="15"/>
  <c r="CN134" i="15"/>
  <c r="CM57" i="15"/>
  <c r="CM36" i="15"/>
  <c r="CM106" i="15"/>
  <c r="CM22" i="15"/>
  <c r="AG162" i="15" l="1"/>
  <c r="CY162" i="15" s="1"/>
  <c r="AG161" i="15"/>
  <c r="CY161" i="15" s="1"/>
  <c r="AG160" i="15"/>
  <c r="CY160" i="15" s="1"/>
  <c r="AG159" i="15"/>
  <c r="CY159" i="15" s="1"/>
  <c r="AG158" i="15"/>
  <c r="CY158" i="15" s="1"/>
  <c r="AG157" i="15"/>
  <c r="CY157" i="15" s="1"/>
  <c r="EC11" i="15"/>
  <c r="EC138" i="15"/>
  <c r="EC136" i="15"/>
  <c r="EC139" i="15"/>
  <c r="EC140" i="15"/>
  <c r="EC12" i="15"/>
  <c r="EC14" i="15"/>
  <c r="EC13" i="15"/>
  <c r="EC137" i="15"/>
  <c r="E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Y162" i="11" s="1"/>
  <c r="AG161" i="11"/>
  <c r="CY161" i="11" s="1"/>
  <c r="AG160" i="11"/>
  <c r="CY160" i="11" s="1"/>
  <c r="AG159" i="11"/>
  <c r="CY159" i="11" s="1"/>
  <c r="AG158" i="11"/>
  <c r="CY158" i="11" s="1"/>
  <c r="AG157" i="11"/>
  <c r="CY157" i="11" s="1"/>
  <c r="AG162" i="13"/>
  <c r="CY162" i="13" s="1"/>
  <c r="AG161" i="13"/>
  <c r="CY161" i="13" s="1"/>
  <c r="AG160" i="13"/>
  <c r="CY160" i="13" s="1"/>
  <c r="AG159" i="13"/>
  <c r="CY159" i="13" s="1"/>
  <c r="AG158" i="13"/>
  <c r="CY158" i="13" s="1"/>
  <c r="AG157" i="13"/>
  <c r="CY157" i="13" s="1"/>
  <c r="EC140" i="13"/>
  <c r="EC137" i="13"/>
  <c r="EC136" i="13"/>
  <c r="EC138" i="13"/>
  <c r="EC139" i="13"/>
  <c r="EC138" i="11"/>
  <c r="EC137" i="11"/>
  <c r="EC139" i="11"/>
  <c r="EC140" i="11"/>
  <c r="EC136" i="11"/>
  <c r="EC141" i="11" l="1"/>
  <c r="EC141" i="13"/>
  <c r="AF84" i="13" l="1"/>
  <c r="CX84" i="13" s="1"/>
  <c r="AF83" i="13"/>
  <c r="CX83" i="13" s="1"/>
  <c r="AF82" i="13"/>
  <c r="CX82" i="13" s="1"/>
  <c r="AF81" i="13"/>
  <c r="CX81" i="13" s="1"/>
  <c r="AF80" i="13"/>
  <c r="CX80" i="13" s="1"/>
  <c r="AF92" i="13"/>
  <c r="AF84" i="11"/>
  <c r="CX84" i="11" s="1"/>
  <c r="AF83" i="11"/>
  <c r="CX83" i="11" s="1"/>
  <c r="AF82" i="11"/>
  <c r="CX82" i="11" s="1"/>
  <c r="AF81" i="11"/>
  <c r="CX81" i="11" s="1"/>
  <c r="AF80" i="11"/>
  <c r="CX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X85" i="11" l="1"/>
  <c r="CX85" i="13"/>
  <c r="AF85" i="11"/>
  <c r="AF85" i="13"/>
  <c r="AF141" i="11"/>
  <c r="AF134" i="11"/>
  <c r="AE134" i="11"/>
  <c r="AD134" i="11"/>
  <c r="AC134" i="11"/>
  <c r="AF119" i="11"/>
  <c r="CX119" i="11" s="1"/>
  <c r="AE119" i="11"/>
  <c r="CW119" i="11" s="1"/>
  <c r="AD119" i="11"/>
  <c r="CV119" i="11" s="1"/>
  <c r="AF118" i="11"/>
  <c r="CX118" i="11" s="1"/>
  <c r="AE118" i="11"/>
  <c r="CW118" i="11" s="1"/>
  <c r="AD118" i="11"/>
  <c r="CV118" i="11" s="1"/>
  <c r="AF117" i="11"/>
  <c r="CX117" i="11" s="1"/>
  <c r="AE117" i="11"/>
  <c r="CW117" i="11" s="1"/>
  <c r="AD117" i="11"/>
  <c r="CV117" i="11" s="1"/>
  <c r="AF116" i="11"/>
  <c r="CX116" i="11" s="1"/>
  <c r="AE116" i="11"/>
  <c r="CW116" i="11" s="1"/>
  <c r="AD116" i="11"/>
  <c r="CV116" i="11" s="1"/>
  <c r="AF115" i="11"/>
  <c r="CX115" i="11" s="1"/>
  <c r="AE115" i="11"/>
  <c r="CW115" i="11" s="1"/>
  <c r="AD115" i="11"/>
  <c r="CV115" i="11" s="1"/>
  <c r="AF113" i="11"/>
  <c r="AE113" i="11"/>
  <c r="AF106" i="11"/>
  <c r="AE106" i="11"/>
  <c r="AF99" i="11"/>
  <c r="AE99" i="11"/>
  <c r="AF141" i="13"/>
  <c r="AF134" i="13"/>
  <c r="AF119" i="13"/>
  <c r="CX119" i="13" s="1"/>
  <c r="AE119" i="13"/>
  <c r="CW119" i="13" s="1"/>
  <c r="AD119" i="13"/>
  <c r="CV119" i="13" s="1"/>
  <c r="AF118" i="13"/>
  <c r="CX118" i="13" s="1"/>
  <c r="AE118" i="13"/>
  <c r="CW118" i="13" s="1"/>
  <c r="AD118" i="13"/>
  <c r="CV118" i="13" s="1"/>
  <c r="AF117" i="13"/>
  <c r="CX117" i="13" s="1"/>
  <c r="AE117" i="13"/>
  <c r="CW117" i="13" s="1"/>
  <c r="AD117" i="13"/>
  <c r="CV117" i="13" s="1"/>
  <c r="AF116" i="13"/>
  <c r="CX116" i="13" s="1"/>
  <c r="AE116" i="13"/>
  <c r="CW116" i="13" s="1"/>
  <c r="AD116" i="13"/>
  <c r="CV116" i="13" s="1"/>
  <c r="AF115" i="13"/>
  <c r="CX115" i="13" s="1"/>
  <c r="AE115" i="13"/>
  <c r="CW115" i="13" s="1"/>
  <c r="AD115" i="13"/>
  <c r="CV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X98" i="15" s="1"/>
  <c r="AE98" i="15"/>
  <c r="CW98" i="15" s="1"/>
  <c r="AF97" i="15"/>
  <c r="CX97" i="15" s="1"/>
  <c r="AE97" i="15"/>
  <c r="CW97" i="15" s="1"/>
  <c r="AF96" i="15"/>
  <c r="CX96" i="15" s="1"/>
  <c r="AE96" i="15"/>
  <c r="CW96" i="15" s="1"/>
  <c r="AF95" i="15"/>
  <c r="CX95" i="15" s="1"/>
  <c r="AE95" i="15"/>
  <c r="CW95" i="15" s="1"/>
  <c r="AF94" i="15"/>
  <c r="CX94" i="15" s="1"/>
  <c r="AE94" i="15"/>
  <c r="CW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X98" i="14" s="1"/>
  <c r="AE98" i="14"/>
  <c r="CW98" i="14" s="1"/>
  <c r="AF97" i="14"/>
  <c r="CX97" i="14" s="1"/>
  <c r="AE97" i="14"/>
  <c r="CW97" i="14" s="1"/>
  <c r="AF96" i="14"/>
  <c r="CX96" i="14" s="1"/>
  <c r="AE96" i="14"/>
  <c r="CW96" i="14" s="1"/>
  <c r="AF95" i="14"/>
  <c r="CX95" i="14" s="1"/>
  <c r="AE95" i="14"/>
  <c r="CW95" i="14" s="1"/>
  <c r="AF94" i="14"/>
  <c r="CX94" i="14" s="1"/>
  <c r="AE94" i="14"/>
  <c r="CW94" i="14" s="1"/>
  <c r="AF92" i="14"/>
  <c r="AE92" i="14"/>
  <c r="CX120" i="11" l="1"/>
  <c r="CX120" i="13"/>
  <c r="CX99" i="15"/>
  <c r="CX99" i="14"/>
  <c r="CV120" i="11"/>
  <c r="CW120" i="13"/>
  <c r="AF118" i="14"/>
  <c r="CX118" i="14" s="1"/>
  <c r="AF119" i="15"/>
  <c r="CX119" i="15" s="1"/>
  <c r="AF119" i="14"/>
  <c r="CX119" i="14" s="1"/>
  <c r="CV120" i="13"/>
  <c r="CW120" i="11"/>
  <c r="CW99" i="14"/>
  <c r="CW99" i="15"/>
  <c r="AF115" i="15"/>
  <c r="CX115" i="15" s="1"/>
  <c r="AF115" i="14"/>
  <c r="CX115" i="14" s="1"/>
  <c r="AF116" i="15"/>
  <c r="CX116" i="15" s="1"/>
  <c r="AF116" i="14"/>
  <c r="CX116" i="14" s="1"/>
  <c r="AF117" i="15"/>
  <c r="CX117" i="15" s="1"/>
  <c r="AF117" i="14"/>
  <c r="CX117" i="14" s="1"/>
  <c r="AF118" i="15"/>
  <c r="CX118" i="15" s="1"/>
  <c r="AE118" i="14"/>
  <c r="CW118" i="14" s="1"/>
  <c r="AE119" i="15"/>
  <c r="CW119" i="15" s="1"/>
  <c r="AE119" i="14"/>
  <c r="CW119" i="14" s="1"/>
  <c r="AE115" i="14"/>
  <c r="CW115" i="14" s="1"/>
  <c r="AE116" i="15"/>
  <c r="CW116" i="15" s="1"/>
  <c r="AE116" i="14"/>
  <c r="CW116" i="14" s="1"/>
  <c r="AE117" i="15"/>
  <c r="CW117" i="15" s="1"/>
  <c r="AE117" i="14"/>
  <c r="CW117" i="14" s="1"/>
  <c r="AE118" i="15"/>
  <c r="CW118" i="15" s="1"/>
  <c r="AF99" i="15"/>
  <c r="AF162" i="15" s="1"/>
  <c r="CX162" i="15" s="1"/>
  <c r="AD120" i="11"/>
  <c r="AF120" i="13"/>
  <c r="AE99" i="14"/>
  <c r="AE99" i="15"/>
  <c r="AF99" i="14"/>
  <c r="AF162" i="14" s="1"/>
  <c r="CX162" i="14" s="1"/>
  <c r="AE115" i="15"/>
  <c r="CW115" i="15" s="1"/>
  <c r="AE120" i="11"/>
  <c r="AD120" i="13"/>
  <c r="AF120" i="11"/>
  <c r="AE120" i="13"/>
  <c r="AF85" i="14"/>
  <c r="AE85" i="14"/>
  <c r="AF78" i="14"/>
  <c r="AE78" i="14"/>
  <c r="CL154" i="11"/>
  <c r="CL153" i="11"/>
  <c r="CL152" i="11"/>
  <c r="CL151" i="11"/>
  <c r="CL150" i="11"/>
  <c r="CL147" i="11"/>
  <c r="CL146" i="11"/>
  <c r="CL145" i="11"/>
  <c r="CL144" i="11"/>
  <c r="CL143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91" i="11"/>
  <c r="CL90" i="11"/>
  <c r="CL89" i="11"/>
  <c r="CL88" i="11"/>
  <c r="CL87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54" i="14"/>
  <c r="CL153" i="14"/>
  <c r="CL152" i="14"/>
  <c r="CL151" i="14"/>
  <c r="CL150" i="14"/>
  <c r="CL147" i="14"/>
  <c r="CL146" i="14"/>
  <c r="CL145" i="14"/>
  <c r="CL144" i="14"/>
  <c r="CL143" i="14"/>
  <c r="CL133" i="14"/>
  <c r="CL132" i="14"/>
  <c r="CL131" i="14"/>
  <c r="CL130" i="14"/>
  <c r="CL129" i="14"/>
  <c r="CL126" i="14"/>
  <c r="CL125" i="14"/>
  <c r="CL124" i="14"/>
  <c r="CL123" i="14"/>
  <c r="CL122" i="14"/>
  <c r="CL112" i="14"/>
  <c r="CL111" i="14"/>
  <c r="CL110" i="14"/>
  <c r="CL109" i="14"/>
  <c r="CL108" i="14"/>
  <c r="CL105" i="14"/>
  <c r="CL104" i="14"/>
  <c r="CL103" i="14"/>
  <c r="CL102" i="14"/>
  <c r="CL101" i="14"/>
  <c r="CL91" i="14"/>
  <c r="CL90" i="14"/>
  <c r="CL89" i="14"/>
  <c r="CL88" i="14"/>
  <c r="CL87" i="14"/>
  <c r="CL84" i="14"/>
  <c r="CL83" i="14"/>
  <c r="CL82" i="14"/>
  <c r="CL81" i="14"/>
  <c r="CL80" i="14"/>
  <c r="CL77" i="14"/>
  <c r="CL76" i="14"/>
  <c r="CL75" i="14"/>
  <c r="CL74" i="14"/>
  <c r="CL73" i="14"/>
  <c r="CL70" i="14"/>
  <c r="CL69" i="14"/>
  <c r="CL68" i="14"/>
  <c r="CL67" i="14"/>
  <c r="CL66" i="14"/>
  <c r="CL63" i="14"/>
  <c r="CL62" i="14"/>
  <c r="CL61" i="14"/>
  <c r="CL60" i="14"/>
  <c r="CL59" i="14"/>
  <c r="CL56" i="14"/>
  <c r="CL55" i="14"/>
  <c r="CL54" i="14"/>
  <c r="CL53" i="14"/>
  <c r="CL52" i="14"/>
  <c r="CL49" i="14"/>
  <c r="CL48" i="14"/>
  <c r="CL47" i="14"/>
  <c r="CL46" i="14"/>
  <c r="CL45" i="14"/>
  <c r="CL42" i="14"/>
  <c r="CL41" i="14"/>
  <c r="CL40" i="14"/>
  <c r="CL39" i="14"/>
  <c r="CL38" i="14"/>
  <c r="CL35" i="14"/>
  <c r="CL34" i="14"/>
  <c r="CL33" i="14"/>
  <c r="CL32" i="14"/>
  <c r="CL31" i="14"/>
  <c r="CL28" i="14"/>
  <c r="CL27" i="14"/>
  <c r="CL26" i="14"/>
  <c r="CL25" i="14"/>
  <c r="CL24" i="14"/>
  <c r="CL21" i="14"/>
  <c r="CL20" i="14"/>
  <c r="CL19" i="14"/>
  <c r="CL18" i="14"/>
  <c r="CL17" i="14"/>
  <c r="CL14" i="14"/>
  <c r="CL13" i="14"/>
  <c r="CL12" i="14"/>
  <c r="CL11" i="14"/>
  <c r="CL154" i="15"/>
  <c r="CL153" i="15"/>
  <c r="CL152" i="15"/>
  <c r="CL151" i="15"/>
  <c r="CL150" i="15"/>
  <c r="CL147" i="15"/>
  <c r="CL146" i="15"/>
  <c r="CL145" i="15"/>
  <c r="CL144" i="15"/>
  <c r="CL143" i="15"/>
  <c r="CL133" i="15"/>
  <c r="CL132" i="15"/>
  <c r="CL131" i="15"/>
  <c r="CL130" i="15"/>
  <c r="CL129" i="15"/>
  <c r="CL126" i="15"/>
  <c r="CL125" i="15"/>
  <c r="CL124" i="15"/>
  <c r="CL123" i="15"/>
  <c r="CL122" i="15"/>
  <c r="CL112" i="15"/>
  <c r="CL111" i="15"/>
  <c r="CL110" i="15"/>
  <c r="CL109" i="15"/>
  <c r="CL108" i="15"/>
  <c r="CL105" i="15"/>
  <c r="CL104" i="15"/>
  <c r="CL103" i="15"/>
  <c r="CL102" i="15"/>
  <c r="CL101" i="15"/>
  <c r="CL91" i="15"/>
  <c r="CL90" i="15"/>
  <c r="CL89" i="15"/>
  <c r="CL88" i="15"/>
  <c r="CL87" i="15"/>
  <c r="CL84" i="15"/>
  <c r="CL83" i="15"/>
  <c r="CL82" i="15"/>
  <c r="CL81" i="15"/>
  <c r="CL80" i="15"/>
  <c r="CL77" i="15"/>
  <c r="CL76" i="15"/>
  <c r="CL75" i="15"/>
  <c r="CL74" i="15"/>
  <c r="CL73" i="15"/>
  <c r="CL70" i="15"/>
  <c r="CL69" i="15"/>
  <c r="CL68" i="15"/>
  <c r="CL67" i="15"/>
  <c r="CL66" i="15"/>
  <c r="CL63" i="15"/>
  <c r="CL62" i="15"/>
  <c r="CL61" i="15"/>
  <c r="CL60" i="15"/>
  <c r="CL59" i="15"/>
  <c r="CL56" i="15"/>
  <c r="CL55" i="15"/>
  <c r="CL54" i="15"/>
  <c r="CL53" i="15"/>
  <c r="CL52" i="15"/>
  <c r="CL49" i="15"/>
  <c r="CL48" i="15"/>
  <c r="CL47" i="15"/>
  <c r="CL46" i="15"/>
  <c r="CL45" i="15"/>
  <c r="CL42" i="15"/>
  <c r="CL41" i="15"/>
  <c r="CL40" i="15"/>
  <c r="CL39" i="15"/>
  <c r="CL38" i="15"/>
  <c r="CL35" i="15"/>
  <c r="CL34" i="15"/>
  <c r="CL33" i="15"/>
  <c r="CL32" i="15"/>
  <c r="CL31" i="15"/>
  <c r="CL28" i="15"/>
  <c r="CL27" i="15"/>
  <c r="CL26" i="15"/>
  <c r="CL25" i="15"/>
  <c r="CL24" i="15"/>
  <c r="CL21" i="15"/>
  <c r="CL20" i="15"/>
  <c r="CL19" i="15"/>
  <c r="CL18" i="15"/>
  <c r="CL17" i="15"/>
  <c r="CL14" i="15"/>
  <c r="CL13" i="15"/>
  <c r="CL12" i="15"/>
  <c r="CL11" i="15"/>
  <c r="CL10" i="15"/>
  <c r="AF162" i="11"/>
  <c r="CX162" i="11" s="1"/>
  <c r="AF161" i="11"/>
  <c r="CX161" i="11" s="1"/>
  <c r="AF160" i="11"/>
  <c r="CX160" i="11" s="1"/>
  <c r="AF159" i="11"/>
  <c r="CX159" i="11" s="1"/>
  <c r="AF158" i="11"/>
  <c r="CX158" i="11" s="1"/>
  <c r="AF157" i="11"/>
  <c r="CX157" i="11" s="1"/>
  <c r="AF162" i="13"/>
  <c r="CX162" i="13" s="1"/>
  <c r="AF161" i="13"/>
  <c r="CX161" i="13" s="1"/>
  <c r="AF160" i="13"/>
  <c r="CX160" i="13" s="1"/>
  <c r="AF159" i="13"/>
  <c r="CX159" i="13" s="1"/>
  <c r="AF158" i="13"/>
  <c r="CX158" i="13" s="1"/>
  <c r="AF157" i="13"/>
  <c r="CX157" i="13" s="1"/>
  <c r="AF161" i="14"/>
  <c r="CX161" i="14" s="1"/>
  <c r="AF160" i="14"/>
  <c r="CX160" i="14" s="1"/>
  <c r="AF159" i="14"/>
  <c r="CX159" i="14" s="1"/>
  <c r="AF158" i="14"/>
  <c r="CX158" i="14" s="1"/>
  <c r="AF157" i="14"/>
  <c r="CX157" i="14" s="1"/>
  <c r="AF161" i="15"/>
  <c r="CX161" i="15" s="1"/>
  <c r="AF160" i="15"/>
  <c r="CX160" i="15" s="1"/>
  <c r="AF159" i="15"/>
  <c r="CX159" i="15" s="1"/>
  <c r="AF158" i="15"/>
  <c r="CX158" i="15" s="1"/>
  <c r="AF157" i="15"/>
  <c r="CX157" i="15" s="1"/>
  <c r="CX120" i="14" l="1"/>
  <c r="CX120" i="15"/>
  <c r="CW120" i="14"/>
  <c r="CW120" i="15"/>
  <c r="AE120" i="14"/>
  <c r="AF120" i="15"/>
  <c r="AF120" i="14"/>
  <c r="AE120" i="15"/>
  <c r="CL36" i="11"/>
  <c r="CL22" i="14"/>
  <c r="CL50" i="14"/>
  <c r="CL155" i="11"/>
  <c r="CL29" i="15"/>
  <c r="CL64" i="11"/>
  <c r="CL134" i="14"/>
  <c r="CL57" i="15"/>
  <c r="CL148" i="15"/>
  <c r="CL15" i="11"/>
  <c r="CL85" i="15"/>
  <c r="CL92" i="11"/>
  <c r="CL127" i="15"/>
  <c r="CL148" i="11"/>
  <c r="CL22" i="15"/>
  <c r="CL64" i="15"/>
  <c r="CL43" i="14"/>
  <c r="CL22" i="11"/>
  <c r="CL106" i="15"/>
  <c r="CL148" i="14"/>
  <c r="CL43" i="11"/>
  <c r="CL43" i="15"/>
  <c r="CL64" i="14"/>
  <c r="CL57" i="11"/>
  <c r="CL78" i="11"/>
  <c r="CL57" i="14"/>
  <c r="CL15" i="15"/>
  <c r="CL113" i="15"/>
  <c r="CL36" i="14"/>
  <c r="CL29" i="11"/>
  <c r="CL71" i="11"/>
  <c r="CL127" i="11"/>
  <c r="CL50" i="15"/>
  <c r="CL92" i="15"/>
  <c r="CL71" i="14"/>
  <c r="CL155" i="14"/>
  <c r="CL50" i="11"/>
  <c r="CL36" i="15"/>
  <c r="CL15" i="14"/>
  <c r="CL113" i="11"/>
  <c r="CL71" i="15"/>
  <c r="CL155" i="15"/>
  <c r="CL29" i="14"/>
  <c r="CL106" i="14"/>
  <c r="CL127" i="14"/>
  <c r="CL134" i="11"/>
  <c r="CL106" i="11"/>
  <c r="CL99" i="11"/>
  <c r="CL134" i="15"/>
  <c r="CL78" i="15"/>
  <c r="CL113" i="14"/>
  <c r="CL78" i="14"/>
  <c r="CL92" i="14"/>
  <c r="CL85" i="14"/>
  <c r="AE134" i="14" l="1"/>
  <c r="AD134" i="14"/>
  <c r="AC134" i="14"/>
  <c r="AD134" i="15"/>
  <c r="AC134" i="15"/>
  <c r="CK154" i="13" l="1"/>
  <c r="CK153" i="13"/>
  <c r="CK152" i="13"/>
  <c r="CK151" i="13"/>
  <c r="CK150" i="13"/>
  <c r="CK147" i="13"/>
  <c r="CK146" i="13"/>
  <c r="CK145" i="13"/>
  <c r="CK144" i="13"/>
  <c r="CK143" i="13"/>
  <c r="CK133" i="13"/>
  <c r="CK132" i="13"/>
  <c r="CK131" i="13"/>
  <c r="CK130" i="13"/>
  <c r="CK129" i="13"/>
  <c r="CK126" i="13"/>
  <c r="CK125" i="13"/>
  <c r="CK124" i="13"/>
  <c r="CK123" i="13"/>
  <c r="CK122" i="13"/>
  <c r="CK112" i="13"/>
  <c r="CK111" i="13"/>
  <c r="CK110" i="13"/>
  <c r="CK109" i="13"/>
  <c r="CK108" i="13"/>
  <c r="CK105" i="13"/>
  <c r="CK104" i="13"/>
  <c r="CK103" i="13"/>
  <c r="CK102" i="13"/>
  <c r="CK101" i="13"/>
  <c r="CK98" i="13"/>
  <c r="CK97" i="13"/>
  <c r="CK96" i="13"/>
  <c r="CK95" i="13"/>
  <c r="CK94" i="13"/>
  <c r="CK91" i="13"/>
  <c r="CK90" i="13"/>
  <c r="CK89" i="13"/>
  <c r="CK88" i="13"/>
  <c r="CK87" i="13"/>
  <c r="CK77" i="13"/>
  <c r="CK76" i="13"/>
  <c r="CK75" i="13"/>
  <c r="CK74" i="13"/>
  <c r="CK73" i="13"/>
  <c r="CK70" i="13"/>
  <c r="CK69" i="13"/>
  <c r="CK68" i="13"/>
  <c r="CK67" i="13"/>
  <c r="CK66" i="13"/>
  <c r="CK63" i="13"/>
  <c r="CK62" i="13"/>
  <c r="CK61" i="13"/>
  <c r="CK60" i="13"/>
  <c r="CK59" i="13"/>
  <c r="CK56" i="13"/>
  <c r="CK55" i="13"/>
  <c r="CK54" i="13"/>
  <c r="CK53" i="13"/>
  <c r="CK52" i="13"/>
  <c r="CK49" i="13"/>
  <c r="CK48" i="13"/>
  <c r="CK47" i="13"/>
  <c r="CK46" i="13"/>
  <c r="CK45" i="13"/>
  <c r="CK42" i="13"/>
  <c r="CK41" i="13"/>
  <c r="CK40" i="13"/>
  <c r="CK39" i="13"/>
  <c r="CK38" i="13"/>
  <c r="CK35" i="13"/>
  <c r="CK34" i="13"/>
  <c r="CK33" i="13"/>
  <c r="CK32" i="13"/>
  <c r="CK31" i="13"/>
  <c r="CK28" i="13"/>
  <c r="CK27" i="13"/>
  <c r="CK26" i="13"/>
  <c r="CK25" i="13"/>
  <c r="CK24" i="13"/>
  <c r="CK21" i="13"/>
  <c r="CK20" i="13"/>
  <c r="CK19" i="13"/>
  <c r="CK18" i="13"/>
  <c r="CK17" i="13"/>
  <c r="CK14" i="13"/>
  <c r="CK13" i="13"/>
  <c r="CK12" i="13"/>
  <c r="CK11" i="13"/>
  <c r="CK10" i="13"/>
  <c r="CK154" i="14"/>
  <c r="CK153" i="14"/>
  <c r="CK152" i="14"/>
  <c r="CK151" i="14"/>
  <c r="CK150" i="14"/>
  <c r="CK147" i="14"/>
  <c r="CK146" i="14"/>
  <c r="CK145" i="14"/>
  <c r="CK144" i="14"/>
  <c r="CK143" i="14"/>
  <c r="CK133" i="14"/>
  <c r="CK132" i="14"/>
  <c r="CK131" i="14"/>
  <c r="CK130" i="14"/>
  <c r="CK129" i="14"/>
  <c r="CK126" i="14"/>
  <c r="CK125" i="14"/>
  <c r="CK124" i="14"/>
  <c r="CK123" i="14"/>
  <c r="CK122" i="14"/>
  <c r="CK112" i="14"/>
  <c r="CK111" i="14"/>
  <c r="CK110" i="14"/>
  <c r="CK109" i="14"/>
  <c r="CK108" i="14"/>
  <c r="CK105" i="14"/>
  <c r="CK104" i="14"/>
  <c r="CK103" i="14"/>
  <c r="CK102" i="14"/>
  <c r="CK101" i="14"/>
  <c r="CK91" i="14"/>
  <c r="CK90" i="14"/>
  <c r="CK89" i="14"/>
  <c r="CK88" i="14"/>
  <c r="CK87" i="14"/>
  <c r="CK84" i="14"/>
  <c r="CK83" i="14"/>
  <c r="CK82" i="14"/>
  <c r="CK81" i="14"/>
  <c r="CK80" i="14"/>
  <c r="CK77" i="14"/>
  <c r="CK76" i="14"/>
  <c r="CK75" i="14"/>
  <c r="CK74" i="14"/>
  <c r="CK73" i="14"/>
  <c r="CK70" i="14"/>
  <c r="CK69" i="14"/>
  <c r="CK68" i="14"/>
  <c r="CK67" i="14"/>
  <c r="CK66" i="14"/>
  <c r="CK63" i="14"/>
  <c r="CK62" i="14"/>
  <c r="CK61" i="14"/>
  <c r="CK60" i="14"/>
  <c r="CK59" i="14"/>
  <c r="CK56" i="14"/>
  <c r="CK55" i="14"/>
  <c r="CK54" i="14"/>
  <c r="CK53" i="14"/>
  <c r="CK52" i="14"/>
  <c r="CK49" i="14"/>
  <c r="CK48" i="14"/>
  <c r="CK47" i="14"/>
  <c r="CK46" i="14"/>
  <c r="CK45" i="14"/>
  <c r="CK42" i="14"/>
  <c r="CK41" i="14"/>
  <c r="CK40" i="14"/>
  <c r="CK39" i="14"/>
  <c r="CK38" i="14"/>
  <c r="CK35" i="14"/>
  <c r="CK34" i="14"/>
  <c r="CK33" i="14"/>
  <c r="CK32" i="14"/>
  <c r="CK31" i="14"/>
  <c r="CK28" i="14"/>
  <c r="CK27" i="14"/>
  <c r="CK26" i="14"/>
  <c r="CK25" i="14"/>
  <c r="CK24" i="14"/>
  <c r="CK21" i="14"/>
  <c r="CK20" i="14"/>
  <c r="CK19" i="14"/>
  <c r="CK18" i="14"/>
  <c r="CK17" i="14"/>
  <c r="CK14" i="14"/>
  <c r="CK13" i="14"/>
  <c r="CK12" i="14"/>
  <c r="CK11" i="14"/>
  <c r="CK10" i="14"/>
  <c r="CK154" i="15"/>
  <c r="CK153" i="15"/>
  <c r="CK152" i="15"/>
  <c r="CK151" i="15"/>
  <c r="CK150" i="15"/>
  <c r="CK147" i="15"/>
  <c r="CK146" i="15"/>
  <c r="CK145" i="15"/>
  <c r="CK144" i="15"/>
  <c r="CK143" i="15"/>
  <c r="CK133" i="15"/>
  <c r="CK132" i="15"/>
  <c r="CK131" i="15"/>
  <c r="CK130" i="15"/>
  <c r="CK129" i="15"/>
  <c r="CK126" i="15"/>
  <c r="CK125" i="15"/>
  <c r="CK124" i="15"/>
  <c r="CK123" i="15"/>
  <c r="CK122" i="15"/>
  <c r="CK112" i="15"/>
  <c r="CK111" i="15"/>
  <c r="CK110" i="15"/>
  <c r="CK109" i="15"/>
  <c r="CK108" i="15"/>
  <c r="CK105" i="15"/>
  <c r="CK104" i="15"/>
  <c r="CK103" i="15"/>
  <c r="CK102" i="15"/>
  <c r="CK101" i="15"/>
  <c r="CK91" i="15"/>
  <c r="CK90" i="15"/>
  <c r="CK89" i="15"/>
  <c r="CK88" i="15"/>
  <c r="CK87" i="15"/>
  <c r="CK84" i="15"/>
  <c r="CK83" i="15"/>
  <c r="CK82" i="15"/>
  <c r="CK81" i="15"/>
  <c r="CK80" i="15"/>
  <c r="CK77" i="15"/>
  <c r="CK76" i="15"/>
  <c r="CK75" i="15"/>
  <c r="CK74" i="15"/>
  <c r="CK73" i="15"/>
  <c r="CK70" i="15"/>
  <c r="CK69" i="15"/>
  <c r="CK68" i="15"/>
  <c r="CK67" i="15"/>
  <c r="CK66" i="15"/>
  <c r="CK63" i="15"/>
  <c r="CK62" i="15"/>
  <c r="CK61" i="15"/>
  <c r="CK60" i="15"/>
  <c r="CK59" i="15"/>
  <c r="CK56" i="15"/>
  <c r="CK55" i="15"/>
  <c r="CK54" i="15"/>
  <c r="CK53" i="15"/>
  <c r="CK52" i="15"/>
  <c r="CK49" i="15"/>
  <c r="CK48" i="15"/>
  <c r="CK47" i="15"/>
  <c r="CK46" i="15"/>
  <c r="CK45" i="15"/>
  <c r="CK42" i="15"/>
  <c r="CK41" i="15"/>
  <c r="CK40" i="15"/>
  <c r="CK39" i="15"/>
  <c r="CK38" i="15"/>
  <c r="CK35" i="15"/>
  <c r="CK34" i="15"/>
  <c r="CK33" i="15"/>
  <c r="CK32" i="15"/>
  <c r="CK31" i="15"/>
  <c r="CK28" i="15"/>
  <c r="CK27" i="15"/>
  <c r="CK26" i="15"/>
  <c r="CK25" i="15"/>
  <c r="CK24" i="15"/>
  <c r="CK21" i="15"/>
  <c r="CK20" i="15"/>
  <c r="CK19" i="15"/>
  <c r="CK18" i="15"/>
  <c r="CK17" i="15"/>
  <c r="CK14" i="15"/>
  <c r="CK13" i="15"/>
  <c r="CK12" i="15"/>
  <c r="CK11" i="15"/>
  <c r="CK10" i="15"/>
  <c r="CK154" i="11"/>
  <c r="CK153" i="11"/>
  <c r="CK152" i="11"/>
  <c r="CK151" i="11"/>
  <c r="CK150" i="11"/>
  <c r="CK147" i="11"/>
  <c r="CK146" i="11"/>
  <c r="CK145" i="11"/>
  <c r="CK144" i="11"/>
  <c r="CK143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91" i="11"/>
  <c r="CK90" i="11"/>
  <c r="CK89" i="11"/>
  <c r="CK88" i="11"/>
  <c r="CK87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E84" i="13"/>
  <c r="CW84" i="13" s="1"/>
  <c r="AE83" i="13"/>
  <c r="CW83" i="13" s="1"/>
  <c r="AE82" i="13"/>
  <c r="CW82" i="13" s="1"/>
  <c r="AE81" i="13"/>
  <c r="CW81" i="13" s="1"/>
  <c r="AE80" i="13"/>
  <c r="CW80" i="13" s="1"/>
  <c r="AE92" i="13"/>
  <c r="AE84" i="11"/>
  <c r="CW84" i="11" s="1"/>
  <c r="AE83" i="11"/>
  <c r="CW83" i="11" s="1"/>
  <c r="AE82" i="11"/>
  <c r="CW82" i="11" s="1"/>
  <c r="AE81" i="11"/>
  <c r="CW81" i="11" s="1"/>
  <c r="AE80" i="11"/>
  <c r="CW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W85" i="11" l="1"/>
  <c r="CW85" i="13"/>
  <c r="AE85" i="13"/>
  <c r="CK134" i="11"/>
  <c r="CK36" i="14"/>
  <c r="CK78" i="13"/>
  <c r="CK127" i="14"/>
  <c r="CK43" i="13"/>
  <c r="CK50" i="13"/>
  <c r="CK71" i="11"/>
  <c r="CK148" i="14"/>
  <c r="CK106" i="14"/>
  <c r="CK113" i="14"/>
  <c r="CK134" i="13"/>
  <c r="CK22" i="14"/>
  <c r="CK29" i="14"/>
  <c r="CK57" i="14"/>
  <c r="CK78" i="14"/>
  <c r="CK64" i="13"/>
  <c r="CK22" i="13"/>
  <c r="CK43" i="11"/>
  <c r="CK15" i="14"/>
  <c r="CK106" i="13"/>
  <c r="AE85" i="11"/>
  <c r="CK127" i="11"/>
  <c r="CK36" i="13"/>
  <c r="CK148" i="13"/>
  <c r="CK15" i="11"/>
  <c r="CK99" i="11"/>
  <c r="CK64" i="14"/>
  <c r="CK85" i="14"/>
  <c r="CK15" i="13"/>
  <c r="CK78" i="11"/>
  <c r="CK43" i="14"/>
  <c r="CK148" i="11"/>
  <c r="CK36" i="11"/>
  <c r="CK57" i="11"/>
  <c r="CK57" i="13"/>
  <c r="CK99" i="13"/>
  <c r="CK113" i="13"/>
  <c r="CK113" i="11"/>
  <c r="CK29" i="11"/>
  <c r="CK92" i="14"/>
  <c r="CK29" i="13"/>
  <c r="CK71" i="13"/>
  <c r="CK92" i="13"/>
  <c r="CK92" i="11"/>
  <c r="CK106" i="11"/>
  <c r="CK155" i="11"/>
  <c r="CK50" i="14"/>
  <c r="CK71" i="14"/>
  <c r="CK155" i="13"/>
  <c r="CK50" i="11"/>
  <c r="CK22" i="11"/>
  <c r="CK64" i="11"/>
  <c r="CK155" i="14"/>
  <c r="CK127" i="13"/>
  <c r="CK64" i="15"/>
  <c r="CK85" i="15"/>
  <c r="CK57" i="15"/>
  <c r="CK92" i="15"/>
  <c r="CK134" i="14"/>
  <c r="CK43" i="15"/>
  <c r="CK78" i="15"/>
  <c r="CK36" i="15"/>
  <c r="CK155" i="15"/>
  <c r="CK15" i="15"/>
  <c r="CK106" i="15"/>
  <c r="CK148" i="15"/>
  <c r="CK22" i="15"/>
  <c r="CK71" i="15"/>
  <c r="CK113" i="15"/>
  <c r="CK134" i="15"/>
  <c r="CK29" i="15"/>
  <c r="CK50" i="15"/>
  <c r="CK127" i="15"/>
  <c r="AE162" i="13"/>
  <c r="CW162" i="13" s="1"/>
  <c r="AE161" i="13"/>
  <c r="CW161" i="13" s="1"/>
  <c r="AE160" i="13"/>
  <c r="CW160" i="13" s="1"/>
  <c r="AE159" i="13"/>
  <c r="CW159" i="13" s="1"/>
  <c r="AE158" i="13"/>
  <c r="CW158" i="13" s="1"/>
  <c r="AE157" i="13"/>
  <c r="CW157" i="13" s="1"/>
  <c r="AE162" i="14"/>
  <c r="CW162" i="14" s="1"/>
  <c r="AE161" i="14"/>
  <c r="CW161" i="14" s="1"/>
  <c r="AE160" i="14"/>
  <c r="CW160" i="14" s="1"/>
  <c r="AE159" i="14"/>
  <c r="CW159" i="14" s="1"/>
  <c r="AE158" i="14"/>
  <c r="CW158" i="14" s="1"/>
  <c r="AE157" i="14"/>
  <c r="CW157" i="14" s="1"/>
  <c r="AE162" i="15"/>
  <c r="CW162" i="15" s="1"/>
  <c r="AE161" i="15"/>
  <c r="CW161" i="15" s="1"/>
  <c r="AE160" i="15"/>
  <c r="CW160" i="15" s="1"/>
  <c r="AE159" i="15"/>
  <c r="CW159" i="15" s="1"/>
  <c r="AE158" i="15"/>
  <c r="CW158" i="15" s="1"/>
  <c r="AE157" i="15"/>
  <c r="CW157" i="15" s="1"/>
  <c r="AE162" i="11"/>
  <c r="CW162" i="11" s="1"/>
  <c r="AE161" i="11"/>
  <c r="CW161" i="11" s="1"/>
  <c r="AE160" i="11"/>
  <c r="CW160" i="11" s="1"/>
  <c r="AE159" i="11"/>
  <c r="CW159" i="11" s="1"/>
  <c r="AE158" i="11"/>
  <c r="CW158" i="11" s="1"/>
  <c r="AE157" i="11"/>
  <c r="CW157" i="11" s="1"/>
  <c r="AD84" i="11" l="1"/>
  <c r="CV84" i="11" s="1"/>
  <c r="AD83" i="11"/>
  <c r="CV83" i="11" s="1"/>
  <c r="AD82" i="11"/>
  <c r="CV82" i="11" s="1"/>
  <c r="AD81" i="11"/>
  <c r="CV81" i="11" s="1"/>
  <c r="AD80" i="11"/>
  <c r="CV80" i="11" s="1"/>
  <c r="AD92" i="11"/>
  <c r="AD84" i="13"/>
  <c r="CV84" i="13" s="1"/>
  <c r="AD83" i="13"/>
  <c r="CV83" i="13" s="1"/>
  <c r="AD82" i="13"/>
  <c r="CV82" i="13" s="1"/>
  <c r="AD81" i="13"/>
  <c r="CV81" i="13" s="1"/>
  <c r="AD80" i="13"/>
  <c r="CV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V85" i="13" l="1"/>
  <c r="CV85" i="11"/>
  <c r="AD85" i="11"/>
  <c r="AD85" i="13"/>
  <c r="AD113" i="11"/>
  <c r="AD113" i="13"/>
  <c r="AD106" i="11"/>
  <c r="AD106" i="13"/>
  <c r="AD99" i="11"/>
  <c r="AD162" i="11" s="1"/>
  <c r="CV162" i="11" s="1"/>
  <c r="AD99" i="13"/>
  <c r="AD162" i="13" s="1"/>
  <c r="CV162" i="13" s="1"/>
  <c r="AC99" i="13"/>
  <c r="AD113" i="15"/>
  <c r="AD106" i="15"/>
  <c r="AD98" i="15"/>
  <c r="CV98" i="15" s="1"/>
  <c r="AD97" i="15"/>
  <c r="CV97" i="15" s="1"/>
  <c r="AD96" i="15"/>
  <c r="CV96" i="15" s="1"/>
  <c r="AD95" i="15"/>
  <c r="CV95" i="15" s="1"/>
  <c r="AD94" i="15"/>
  <c r="CV94" i="15" s="1"/>
  <c r="AD92" i="15"/>
  <c r="AD85" i="15"/>
  <c r="AD78" i="15"/>
  <c r="AD113" i="14"/>
  <c r="AD106" i="14"/>
  <c r="AD98" i="14"/>
  <c r="CV98" i="14" s="1"/>
  <c r="AD97" i="14"/>
  <c r="CV97" i="14" s="1"/>
  <c r="AD96" i="14"/>
  <c r="CV96" i="14" s="1"/>
  <c r="AD95" i="14"/>
  <c r="CV95" i="14" s="1"/>
  <c r="AD94" i="14"/>
  <c r="CV94" i="14" s="1"/>
  <c r="AD92" i="14"/>
  <c r="AD85" i="14"/>
  <c r="AD78" i="14"/>
  <c r="CJ154" i="13"/>
  <c r="CJ153" i="13"/>
  <c r="CJ152" i="13"/>
  <c r="CJ151" i="13"/>
  <c r="CJ150" i="13"/>
  <c r="CJ147" i="13"/>
  <c r="CJ146" i="13"/>
  <c r="CJ145" i="13"/>
  <c r="CJ144" i="13"/>
  <c r="CJ143" i="13"/>
  <c r="CJ133" i="13"/>
  <c r="CJ132" i="13"/>
  <c r="CJ131" i="13"/>
  <c r="CJ130" i="13"/>
  <c r="CJ129" i="13"/>
  <c r="CJ126" i="13"/>
  <c r="CJ125" i="13"/>
  <c r="CJ124" i="13"/>
  <c r="CJ123" i="13"/>
  <c r="CJ122" i="13"/>
  <c r="CJ112" i="13"/>
  <c r="CJ111" i="13"/>
  <c r="CJ110" i="13"/>
  <c r="CJ109" i="13"/>
  <c r="CJ108" i="13"/>
  <c r="CJ105" i="13"/>
  <c r="CJ104" i="13"/>
  <c r="CJ103" i="13"/>
  <c r="CJ102" i="13"/>
  <c r="CJ101" i="13"/>
  <c r="CJ98" i="13"/>
  <c r="CJ97" i="13"/>
  <c r="CJ96" i="13"/>
  <c r="CJ95" i="13"/>
  <c r="CJ94" i="13"/>
  <c r="CJ91" i="13"/>
  <c r="CJ90" i="13"/>
  <c r="CJ89" i="13"/>
  <c r="CJ88" i="13"/>
  <c r="CJ87" i="13"/>
  <c r="CJ77" i="13"/>
  <c r="CJ76" i="13"/>
  <c r="CJ75" i="13"/>
  <c r="CJ74" i="13"/>
  <c r="CJ73" i="13"/>
  <c r="CJ70" i="13"/>
  <c r="CJ69" i="13"/>
  <c r="CJ68" i="13"/>
  <c r="CJ67" i="13"/>
  <c r="CJ66" i="13"/>
  <c r="CJ63" i="13"/>
  <c r="CJ62" i="13"/>
  <c r="CJ61" i="13"/>
  <c r="CJ60" i="13"/>
  <c r="CJ59" i="13"/>
  <c r="CJ56" i="13"/>
  <c r="CJ55" i="13"/>
  <c r="CJ54" i="13"/>
  <c r="CJ53" i="13"/>
  <c r="CJ52" i="13"/>
  <c r="CJ49" i="13"/>
  <c r="CJ48" i="13"/>
  <c r="CJ47" i="13"/>
  <c r="CJ46" i="13"/>
  <c r="CJ45" i="13"/>
  <c r="CJ42" i="13"/>
  <c r="CJ41" i="13"/>
  <c r="CJ40" i="13"/>
  <c r="CJ39" i="13"/>
  <c r="CJ38" i="13"/>
  <c r="CJ35" i="13"/>
  <c r="CJ34" i="13"/>
  <c r="CJ33" i="13"/>
  <c r="CJ32" i="13"/>
  <c r="CJ31" i="13"/>
  <c r="CJ28" i="13"/>
  <c r="CJ27" i="13"/>
  <c r="CJ26" i="13"/>
  <c r="CJ25" i="13"/>
  <c r="CJ24" i="13"/>
  <c r="CJ21" i="13"/>
  <c r="CJ20" i="13"/>
  <c r="CJ19" i="13"/>
  <c r="CJ18" i="13"/>
  <c r="CJ17" i="13"/>
  <c r="CJ14" i="13"/>
  <c r="CJ13" i="13"/>
  <c r="CJ12" i="13"/>
  <c r="CJ11" i="13"/>
  <c r="CJ10" i="13"/>
  <c r="CJ154" i="14"/>
  <c r="CJ153" i="14"/>
  <c r="CJ152" i="14"/>
  <c r="CJ151" i="14"/>
  <c r="CJ150" i="14"/>
  <c r="CJ147" i="14"/>
  <c r="CJ146" i="14"/>
  <c r="CJ145" i="14"/>
  <c r="CJ144" i="14"/>
  <c r="CJ143" i="14"/>
  <c r="CJ133" i="14"/>
  <c r="CJ132" i="14"/>
  <c r="CJ131" i="14"/>
  <c r="CJ130" i="14"/>
  <c r="CJ129" i="14"/>
  <c r="CJ126" i="14"/>
  <c r="CJ125" i="14"/>
  <c r="CJ124" i="14"/>
  <c r="CJ123" i="14"/>
  <c r="CJ122" i="14"/>
  <c r="CJ112" i="14"/>
  <c r="CJ111" i="14"/>
  <c r="CJ110" i="14"/>
  <c r="CJ109" i="14"/>
  <c r="CJ108" i="14"/>
  <c r="CJ105" i="14"/>
  <c r="CJ104" i="14"/>
  <c r="CJ103" i="14"/>
  <c r="CJ102" i="14"/>
  <c r="CJ101" i="14"/>
  <c r="CJ91" i="14"/>
  <c r="CJ90" i="14"/>
  <c r="CJ89" i="14"/>
  <c r="CJ88" i="14"/>
  <c r="CJ87" i="14"/>
  <c r="CJ84" i="14"/>
  <c r="CJ83" i="14"/>
  <c r="CJ82" i="14"/>
  <c r="CJ81" i="14"/>
  <c r="CJ80" i="14"/>
  <c r="CJ77" i="14"/>
  <c r="CJ76" i="14"/>
  <c r="CJ75" i="14"/>
  <c r="CJ74" i="14"/>
  <c r="CJ73" i="14"/>
  <c r="CJ70" i="14"/>
  <c r="CJ69" i="14"/>
  <c r="CJ68" i="14"/>
  <c r="CJ67" i="14"/>
  <c r="CJ66" i="14"/>
  <c r="CJ63" i="14"/>
  <c r="CJ62" i="14"/>
  <c r="CJ61" i="14"/>
  <c r="CJ60" i="14"/>
  <c r="CJ59" i="14"/>
  <c r="CJ56" i="14"/>
  <c r="CJ55" i="14"/>
  <c r="CJ54" i="14"/>
  <c r="CJ53" i="14"/>
  <c r="CJ52" i="14"/>
  <c r="CJ49" i="14"/>
  <c r="CJ48" i="14"/>
  <c r="CJ47" i="14"/>
  <c r="CJ46" i="14"/>
  <c r="CJ45" i="14"/>
  <c r="CJ42" i="14"/>
  <c r="CJ41" i="14"/>
  <c r="CJ40" i="14"/>
  <c r="CJ39" i="14"/>
  <c r="CJ38" i="14"/>
  <c r="CJ35" i="14"/>
  <c r="CJ34" i="14"/>
  <c r="CJ33" i="14"/>
  <c r="CJ32" i="14"/>
  <c r="CJ31" i="14"/>
  <c r="CJ28" i="14"/>
  <c r="CJ27" i="14"/>
  <c r="CJ26" i="14"/>
  <c r="CJ25" i="14"/>
  <c r="CJ24" i="14"/>
  <c r="CJ21" i="14"/>
  <c r="CJ20" i="14"/>
  <c r="CJ19" i="14"/>
  <c r="CJ18" i="14"/>
  <c r="CJ17" i="14"/>
  <c r="CJ14" i="14"/>
  <c r="CJ13" i="14"/>
  <c r="CJ12" i="14"/>
  <c r="CJ11" i="14"/>
  <c r="CJ10" i="14"/>
  <c r="CJ154" i="15"/>
  <c r="CJ153" i="15"/>
  <c r="CJ152" i="15"/>
  <c r="CJ151" i="15"/>
  <c r="CJ150" i="15"/>
  <c r="CJ147" i="15"/>
  <c r="CJ146" i="15"/>
  <c r="CJ145" i="15"/>
  <c r="CJ144" i="15"/>
  <c r="CJ143" i="15"/>
  <c r="CJ133" i="15"/>
  <c r="CJ132" i="15"/>
  <c r="CJ131" i="15"/>
  <c r="CJ130" i="15"/>
  <c r="CJ129" i="15"/>
  <c r="CJ126" i="15"/>
  <c r="CJ125" i="15"/>
  <c r="CJ124" i="15"/>
  <c r="CJ123" i="15"/>
  <c r="CJ122" i="15"/>
  <c r="CJ112" i="15"/>
  <c r="CJ111" i="15"/>
  <c r="CJ110" i="15"/>
  <c r="CJ109" i="15"/>
  <c r="CJ108" i="15"/>
  <c r="CJ105" i="15"/>
  <c r="CJ104" i="15"/>
  <c r="CJ103" i="15"/>
  <c r="CJ102" i="15"/>
  <c r="CJ101" i="15"/>
  <c r="CJ91" i="15"/>
  <c r="CJ90" i="15"/>
  <c r="CJ89" i="15"/>
  <c r="CJ88" i="15"/>
  <c r="CJ87" i="15"/>
  <c r="CJ84" i="15"/>
  <c r="CJ83" i="15"/>
  <c r="CJ82" i="15"/>
  <c r="CJ81" i="15"/>
  <c r="CJ80" i="15"/>
  <c r="CJ77" i="15"/>
  <c r="CJ76" i="15"/>
  <c r="CJ75" i="15"/>
  <c r="CJ74" i="15"/>
  <c r="CJ73" i="15"/>
  <c r="CJ70" i="15"/>
  <c r="CJ69" i="15"/>
  <c r="CJ68" i="15"/>
  <c r="CJ67" i="15"/>
  <c r="CJ66" i="15"/>
  <c r="CJ63" i="15"/>
  <c r="CJ62" i="15"/>
  <c r="CJ61" i="15"/>
  <c r="CJ60" i="15"/>
  <c r="CJ59" i="15"/>
  <c r="CJ56" i="15"/>
  <c r="CJ55" i="15"/>
  <c r="CJ54" i="15"/>
  <c r="CJ53" i="15"/>
  <c r="CJ52" i="15"/>
  <c r="CJ49" i="15"/>
  <c r="CJ48" i="15"/>
  <c r="CJ47" i="15"/>
  <c r="CJ46" i="15"/>
  <c r="CJ45" i="15"/>
  <c r="CJ42" i="15"/>
  <c r="CJ41" i="15"/>
  <c r="CJ40" i="15"/>
  <c r="CJ39" i="15"/>
  <c r="CJ38" i="15"/>
  <c r="CJ35" i="15"/>
  <c r="CJ34" i="15"/>
  <c r="CJ33" i="15"/>
  <c r="CJ32" i="15"/>
  <c r="CJ31" i="15"/>
  <c r="CJ28" i="15"/>
  <c r="CJ27" i="15"/>
  <c r="CJ26" i="15"/>
  <c r="CJ25" i="15"/>
  <c r="CJ24" i="15"/>
  <c r="CJ21" i="15"/>
  <c r="CJ20" i="15"/>
  <c r="CJ19" i="15"/>
  <c r="CJ18" i="15"/>
  <c r="CJ17" i="15"/>
  <c r="CJ14" i="15"/>
  <c r="CJ13" i="15"/>
  <c r="CJ12" i="15"/>
  <c r="CJ11" i="15"/>
  <c r="CJ10" i="15"/>
  <c r="CJ154" i="11"/>
  <c r="CJ153" i="11"/>
  <c r="CJ152" i="11"/>
  <c r="CJ151" i="11"/>
  <c r="CJ150" i="11"/>
  <c r="CJ147" i="11"/>
  <c r="CJ146" i="11"/>
  <c r="CJ145" i="11"/>
  <c r="CJ144" i="11"/>
  <c r="CJ143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91" i="11"/>
  <c r="CJ90" i="11"/>
  <c r="CJ89" i="11"/>
  <c r="CJ88" i="11"/>
  <c r="CJ87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AD161" i="13"/>
  <c r="CV161" i="13" s="1"/>
  <c r="AD160" i="13"/>
  <c r="CV160" i="13" s="1"/>
  <c r="AD159" i="13"/>
  <c r="CV159" i="13" s="1"/>
  <c r="AD158" i="13"/>
  <c r="CV158" i="13" s="1"/>
  <c r="AD157" i="13"/>
  <c r="CV157" i="13" s="1"/>
  <c r="AD161" i="11"/>
  <c r="CV161" i="11" s="1"/>
  <c r="AD160" i="11"/>
  <c r="CV160" i="11" s="1"/>
  <c r="AD159" i="11"/>
  <c r="CV159" i="11" s="1"/>
  <c r="AD158" i="11"/>
  <c r="CV158" i="11" s="1"/>
  <c r="AD157" i="11"/>
  <c r="CV157" i="11" s="1"/>
  <c r="AD157" i="14" l="1"/>
  <c r="CV157" i="14" s="1"/>
  <c r="AD158" i="14"/>
  <c r="CV158" i="14" s="1"/>
  <c r="CV99" i="15"/>
  <c r="CV99" i="14"/>
  <c r="AD161" i="14"/>
  <c r="CV161" i="14" s="1"/>
  <c r="AD119" i="15"/>
  <c r="CV119" i="15" s="1"/>
  <c r="AD118" i="14"/>
  <c r="CV118" i="14" s="1"/>
  <c r="AD115" i="15"/>
  <c r="CV115" i="15" s="1"/>
  <c r="AD116" i="15"/>
  <c r="CV116" i="15" s="1"/>
  <c r="AD117" i="14"/>
  <c r="CV117" i="14" s="1"/>
  <c r="AD115" i="14"/>
  <c r="CV115" i="14" s="1"/>
  <c r="AD117" i="15"/>
  <c r="CV117" i="15" s="1"/>
  <c r="AD116" i="14"/>
  <c r="CV116" i="14" s="1"/>
  <c r="AD118" i="15"/>
  <c r="CV118" i="15" s="1"/>
  <c r="AD161" i="15"/>
  <c r="CV161" i="15" s="1"/>
  <c r="AD157" i="15"/>
  <c r="CV157" i="15" s="1"/>
  <c r="AD159" i="14"/>
  <c r="CV159" i="14" s="1"/>
  <c r="AD158" i="15"/>
  <c r="CV158" i="15" s="1"/>
  <c r="AD159" i="15"/>
  <c r="CV159" i="15" s="1"/>
  <c r="AD119" i="14"/>
  <c r="CV119" i="14" s="1"/>
  <c r="AD160" i="15"/>
  <c r="CV160" i="15" s="1"/>
  <c r="AD160" i="14"/>
  <c r="CV160" i="14" s="1"/>
  <c r="CJ64" i="15"/>
  <c r="CJ50" i="14"/>
  <c r="CJ99" i="13"/>
  <c r="CJ15" i="11"/>
  <c r="CJ71" i="11"/>
  <c r="CJ29" i="13"/>
  <c r="AD99" i="15"/>
  <c r="AD162" i="15" s="1"/>
  <c r="CV162" i="15" s="1"/>
  <c r="CJ29" i="11"/>
  <c r="CJ127" i="11"/>
  <c r="CJ29" i="14"/>
  <c r="CJ50" i="11"/>
  <c r="CJ15" i="15"/>
  <c r="CJ71" i="15"/>
  <c r="CJ43" i="13"/>
  <c r="CJ36" i="14"/>
  <c r="CJ92" i="14"/>
  <c r="CJ134" i="11"/>
  <c r="CJ148" i="11"/>
  <c r="CJ29" i="15"/>
  <c r="CJ85" i="15"/>
  <c r="CJ148" i="14"/>
  <c r="CJ36" i="11"/>
  <c r="CJ155" i="11"/>
  <c r="CJ22" i="15"/>
  <c r="CJ43" i="14"/>
  <c r="CJ36" i="13"/>
  <c r="CJ155" i="13"/>
  <c r="CJ22" i="13"/>
  <c r="CJ78" i="13"/>
  <c r="CJ134" i="13"/>
  <c r="CJ57" i="11"/>
  <c r="CJ43" i="15"/>
  <c r="CJ155" i="15"/>
  <c r="CJ64" i="14"/>
  <c r="CJ127" i="14"/>
  <c r="CJ57" i="13"/>
  <c r="CJ64" i="11"/>
  <c r="CJ50" i="15"/>
  <c r="CJ127" i="15"/>
  <c r="CJ15" i="14"/>
  <c r="CJ71" i="14"/>
  <c r="CJ134" i="14"/>
  <c r="CJ64" i="13"/>
  <c r="CJ92" i="13"/>
  <c r="CJ148" i="13"/>
  <c r="CJ43" i="11"/>
  <c r="CJ57" i="15"/>
  <c r="CJ113" i="15"/>
  <c r="CJ134" i="15"/>
  <c r="CJ22" i="14"/>
  <c r="CJ15" i="13"/>
  <c r="CJ71" i="13"/>
  <c r="CJ113" i="13"/>
  <c r="CJ127" i="13"/>
  <c r="CJ22" i="11"/>
  <c r="CJ78" i="11"/>
  <c r="CJ36" i="15"/>
  <c r="CJ148" i="15"/>
  <c r="CJ57" i="14"/>
  <c r="CJ155" i="14"/>
  <c r="CJ50" i="13"/>
  <c r="CJ106" i="13"/>
  <c r="CJ92" i="11"/>
  <c r="CJ113" i="11"/>
  <c r="CJ106" i="11"/>
  <c r="CJ99" i="11"/>
  <c r="CJ106" i="15"/>
  <c r="CJ92" i="15"/>
  <c r="CJ78" i="15"/>
  <c r="CJ113" i="14"/>
  <c r="CJ106" i="14"/>
  <c r="AD99" i="14"/>
  <c r="AD162" i="14" s="1"/>
  <c r="CV162" i="14" s="1"/>
  <c r="CJ85" i="14"/>
  <c r="CJ78" i="14"/>
  <c r="AC119" i="13"/>
  <c r="CU119" i="13" s="1"/>
  <c r="AC118" i="13"/>
  <c r="CU118" i="13" s="1"/>
  <c r="AC117" i="13"/>
  <c r="CU117" i="13" s="1"/>
  <c r="AC116" i="13"/>
  <c r="CU116" i="13" s="1"/>
  <c r="AC115" i="13"/>
  <c r="CU115" i="13" s="1"/>
  <c r="AC113" i="13"/>
  <c r="AC106" i="13"/>
  <c r="AC119" i="11"/>
  <c r="CU119" i="11" s="1"/>
  <c r="AC118" i="11"/>
  <c r="CU118" i="11" s="1"/>
  <c r="AC117" i="11"/>
  <c r="CU117" i="11" s="1"/>
  <c r="AC116" i="11"/>
  <c r="CU116" i="11" s="1"/>
  <c r="AC115" i="11"/>
  <c r="CU115" i="11" s="1"/>
  <c r="AC113" i="11"/>
  <c r="AC106" i="11"/>
  <c r="AC99" i="11"/>
  <c r="CV120" i="14" l="1"/>
  <c r="CV120" i="15"/>
  <c r="AD120" i="15"/>
  <c r="CU120" i="13"/>
  <c r="CU120" i="11"/>
  <c r="AD120" i="14"/>
  <c r="AC120" i="13"/>
  <c r="AC120" i="11"/>
  <c r="AC92" i="11"/>
  <c r="AC113" i="15" l="1"/>
  <c r="AC106" i="15"/>
  <c r="AC98" i="15"/>
  <c r="CU98" i="15" s="1"/>
  <c r="AC97" i="15"/>
  <c r="CU97" i="15" s="1"/>
  <c r="AC96" i="15"/>
  <c r="CU96" i="15" s="1"/>
  <c r="AC95" i="15"/>
  <c r="CU95" i="15" s="1"/>
  <c r="AC94" i="15"/>
  <c r="CU94" i="15" s="1"/>
  <c r="AC92" i="15"/>
  <c r="AC85" i="15"/>
  <c r="AC78" i="15"/>
  <c r="AC113" i="14"/>
  <c r="AC106" i="14"/>
  <c r="AC98" i="14"/>
  <c r="CU98" i="14" s="1"/>
  <c r="AC97" i="14"/>
  <c r="CU97" i="14" s="1"/>
  <c r="AC96" i="14"/>
  <c r="CU96" i="14" s="1"/>
  <c r="AC95" i="14"/>
  <c r="CU95" i="14" s="1"/>
  <c r="AC94" i="14"/>
  <c r="CU94" i="14" s="1"/>
  <c r="AC92" i="14"/>
  <c r="AC85" i="14"/>
  <c r="AC78" i="14"/>
  <c r="AC84" i="13"/>
  <c r="CU84" i="13" s="1"/>
  <c r="AC83" i="13"/>
  <c r="CU83" i="13" s="1"/>
  <c r="AC82" i="13"/>
  <c r="CU82" i="13" s="1"/>
  <c r="AC81" i="13"/>
  <c r="CU81" i="13" s="1"/>
  <c r="AC80" i="13"/>
  <c r="CU80" i="13" s="1"/>
  <c r="AC92" i="13"/>
  <c r="AC84" i="11"/>
  <c r="CU84" i="11" s="1"/>
  <c r="AC83" i="11"/>
  <c r="CU83" i="11" s="1"/>
  <c r="AC82" i="11"/>
  <c r="CU82" i="11" s="1"/>
  <c r="AC81" i="11"/>
  <c r="CU81" i="11" s="1"/>
  <c r="AC80" i="11"/>
  <c r="CU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U99" i="15" l="1"/>
  <c r="CU85" i="11"/>
  <c r="CU99" i="14"/>
  <c r="CU85" i="13"/>
  <c r="AC115" i="15"/>
  <c r="CU115" i="15" s="1"/>
  <c r="AC116" i="15"/>
  <c r="CU116" i="15" s="1"/>
  <c r="AC115" i="14"/>
  <c r="CU115" i="14" s="1"/>
  <c r="AC117" i="15"/>
  <c r="CU117" i="15" s="1"/>
  <c r="AC116" i="14"/>
  <c r="CU116" i="14" s="1"/>
  <c r="AC118" i="15"/>
  <c r="CU118" i="15" s="1"/>
  <c r="AC117" i="14"/>
  <c r="CU117" i="14" s="1"/>
  <c r="AC119" i="15"/>
  <c r="CU119" i="15" s="1"/>
  <c r="AC118" i="14"/>
  <c r="CU118" i="14" s="1"/>
  <c r="AC119" i="14"/>
  <c r="CU119" i="14" s="1"/>
  <c r="AC99" i="15"/>
  <c r="AC162" i="15" s="1"/>
  <c r="CU162" i="15" s="1"/>
  <c r="AC99" i="14"/>
  <c r="AC162" i="14" s="1"/>
  <c r="CU162" i="14" s="1"/>
  <c r="AC85" i="13"/>
  <c r="AC85" i="11"/>
  <c r="CI154" i="13"/>
  <c r="CI153" i="13"/>
  <c r="CI152" i="13"/>
  <c r="CI151" i="13"/>
  <c r="CI150" i="13"/>
  <c r="CI147" i="13"/>
  <c r="CI146" i="13"/>
  <c r="CI145" i="13"/>
  <c r="CI144" i="13"/>
  <c r="CI143" i="13"/>
  <c r="CI133" i="13"/>
  <c r="CI132" i="13"/>
  <c r="CI131" i="13"/>
  <c r="CI130" i="13"/>
  <c r="CI129" i="13"/>
  <c r="CI126" i="13"/>
  <c r="CI125" i="13"/>
  <c r="CI124" i="13"/>
  <c r="CI123" i="13"/>
  <c r="CI122" i="13"/>
  <c r="CI112" i="13"/>
  <c r="CI111" i="13"/>
  <c r="CI110" i="13"/>
  <c r="CI109" i="13"/>
  <c r="CI108" i="13"/>
  <c r="CI105" i="13"/>
  <c r="CI104" i="13"/>
  <c r="CI103" i="13"/>
  <c r="CI102" i="13"/>
  <c r="CI101" i="13"/>
  <c r="CI98" i="13"/>
  <c r="CI97" i="13"/>
  <c r="CI96" i="13"/>
  <c r="CI95" i="13"/>
  <c r="CI94" i="13"/>
  <c r="CI91" i="13"/>
  <c r="CI90" i="13"/>
  <c r="CI89" i="13"/>
  <c r="CI88" i="13"/>
  <c r="CI87" i="13"/>
  <c r="CI77" i="13"/>
  <c r="CI76" i="13"/>
  <c r="CI75" i="13"/>
  <c r="CI74" i="13"/>
  <c r="CI73" i="13"/>
  <c r="CI70" i="13"/>
  <c r="CI69" i="13"/>
  <c r="CI68" i="13"/>
  <c r="CI67" i="13"/>
  <c r="CI66" i="13"/>
  <c r="CI63" i="13"/>
  <c r="CI62" i="13"/>
  <c r="CI61" i="13"/>
  <c r="CI60" i="13"/>
  <c r="CI59" i="13"/>
  <c r="CI56" i="13"/>
  <c r="CI55" i="13"/>
  <c r="CI54" i="13"/>
  <c r="CI53" i="13"/>
  <c r="CI52" i="13"/>
  <c r="CI49" i="13"/>
  <c r="CI48" i="13"/>
  <c r="CI47" i="13"/>
  <c r="CI46" i="13"/>
  <c r="CI45" i="13"/>
  <c r="CI42" i="13"/>
  <c r="CI41" i="13"/>
  <c r="CI40" i="13"/>
  <c r="CI39" i="13"/>
  <c r="CI38" i="13"/>
  <c r="CI35" i="13"/>
  <c r="CI34" i="13"/>
  <c r="CI33" i="13"/>
  <c r="CI32" i="13"/>
  <c r="CI31" i="13"/>
  <c r="CI28" i="13"/>
  <c r="CI27" i="13"/>
  <c r="CI26" i="13"/>
  <c r="CI25" i="13"/>
  <c r="CI24" i="13"/>
  <c r="CI21" i="13"/>
  <c r="CI20" i="13"/>
  <c r="CI19" i="13"/>
  <c r="CI18" i="13"/>
  <c r="CI17" i="13"/>
  <c r="CI14" i="13"/>
  <c r="CI13" i="13"/>
  <c r="CI12" i="13"/>
  <c r="CI11" i="13"/>
  <c r="CI10" i="13"/>
  <c r="CI154" i="14"/>
  <c r="CI153" i="14"/>
  <c r="CI152" i="14"/>
  <c r="CI151" i="14"/>
  <c r="CI150" i="14"/>
  <c r="CI147" i="14"/>
  <c r="CI146" i="14"/>
  <c r="CI145" i="14"/>
  <c r="CI144" i="14"/>
  <c r="CI143" i="14"/>
  <c r="CI133" i="14"/>
  <c r="CI132" i="14"/>
  <c r="CI131" i="14"/>
  <c r="CI130" i="14"/>
  <c r="CI129" i="14"/>
  <c r="CI126" i="14"/>
  <c r="CI125" i="14"/>
  <c r="CI124" i="14"/>
  <c r="CI123" i="14"/>
  <c r="CI122" i="14"/>
  <c r="CI112" i="14"/>
  <c r="CI111" i="14"/>
  <c r="CI110" i="14"/>
  <c r="CI109" i="14"/>
  <c r="CI108" i="14"/>
  <c r="CI105" i="14"/>
  <c r="CI104" i="14"/>
  <c r="CI103" i="14"/>
  <c r="CI102" i="14"/>
  <c r="CI101" i="14"/>
  <c r="CI91" i="14"/>
  <c r="CI90" i="14"/>
  <c r="CI89" i="14"/>
  <c r="CI88" i="14"/>
  <c r="CI87" i="14"/>
  <c r="CI84" i="14"/>
  <c r="CI83" i="14"/>
  <c r="CI82" i="14"/>
  <c r="CI81" i="14"/>
  <c r="CI80" i="14"/>
  <c r="CI77" i="14"/>
  <c r="CI76" i="14"/>
  <c r="CI75" i="14"/>
  <c r="CI74" i="14"/>
  <c r="CI73" i="14"/>
  <c r="CI70" i="14"/>
  <c r="CI69" i="14"/>
  <c r="CI68" i="14"/>
  <c r="CI67" i="14"/>
  <c r="CI66" i="14"/>
  <c r="CI63" i="14"/>
  <c r="CI62" i="14"/>
  <c r="CI61" i="14"/>
  <c r="CI60" i="14"/>
  <c r="CI59" i="14"/>
  <c r="CI56" i="14"/>
  <c r="CI55" i="14"/>
  <c r="CI54" i="14"/>
  <c r="CI53" i="14"/>
  <c r="CI52" i="14"/>
  <c r="CI49" i="14"/>
  <c r="CI48" i="14"/>
  <c r="CI47" i="14"/>
  <c r="CI46" i="14"/>
  <c r="CI45" i="14"/>
  <c r="CI42" i="14"/>
  <c r="CI41" i="14"/>
  <c r="CI40" i="14"/>
  <c r="CI39" i="14"/>
  <c r="CI38" i="14"/>
  <c r="CI35" i="14"/>
  <c r="CI34" i="14"/>
  <c r="CI33" i="14"/>
  <c r="CI32" i="14"/>
  <c r="CI31" i="14"/>
  <c r="CI28" i="14"/>
  <c r="CI27" i="14"/>
  <c r="CI26" i="14"/>
  <c r="CI25" i="14"/>
  <c r="CI24" i="14"/>
  <c r="CI21" i="14"/>
  <c r="CI20" i="14"/>
  <c r="CI19" i="14"/>
  <c r="CI18" i="14"/>
  <c r="CI17" i="14"/>
  <c r="CI14" i="14"/>
  <c r="CI13" i="14"/>
  <c r="CI12" i="14"/>
  <c r="CI11" i="14"/>
  <c r="CI10" i="14"/>
  <c r="CI154" i="15"/>
  <c r="CI153" i="15"/>
  <c r="CI152" i="15"/>
  <c r="CI151" i="15"/>
  <c r="CI150" i="15"/>
  <c r="CI147" i="15"/>
  <c r="CI146" i="15"/>
  <c r="CI145" i="15"/>
  <c r="CI144" i="15"/>
  <c r="CI143" i="15"/>
  <c r="CI133" i="15"/>
  <c r="CI132" i="15"/>
  <c r="CI131" i="15"/>
  <c r="CI130" i="15"/>
  <c r="CI129" i="15"/>
  <c r="CI126" i="15"/>
  <c r="CI125" i="15"/>
  <c r="CI124" i="15"/>
  <c r="CI123" i="15"/>
  <c r="CI122" i="15"/>
  <c r="CI112" i="15"/>
  <c r="CI111" i="15"/>
  <c r="CI110" i="15"/>
  <c r="CI109" i="15"/>
  <c r="CI108" i="15"/>
  <c r="CI105" i="15"/>
  <c r="CI104" i="15"/>
  <c r="CI103" i="15"/>
  <c r="CI102" i="15"/>
  <c r="CI101" i="15"/>
  <c r="CI91" i="15"/>
  <c r="CI90" i="15"/>
  <c r="CI89" i="15"/>
  <c r="CI88" i="15"/>
  <c r="CI87" i="15"/>
  <c r="CI84" i="15"/>
  <c r="CI83" i="15"/>
  <c r="CI82" i="15"/>
  <c r="CI81" i="15"/>
  <c r="CI80" i="15"/>
  <c r="CI77" i="15"/>
  <c r="CI76" i="15"/>
  <c r="CI75" i="15"/>
  <c r="CI74" i="15"/>
  <c r="CI73" i="15"/>
  <c r="CI70" i="15"/>
  <c r="CI69" i="15"/>
  <c r="CI68" i="15"/>
  <c r="CI67" i="15"/>
  <c r="CI66" i="15"/>
  <c r="CI63" i="15"/>
  <c r="CI62" i="15"/>
  <c r="CI61" i="15"/>
  <c r="CI60" i="15"/>
  <c r="CI59" i="15"/>
  <c r="CI56" i="15"/>
  <c r="CI55" i="15"/>
  <c r="CI54" i="15"/>
  <c r="CI53" i="15"/>
  <c r="CI52" i="15"/>
  <c r="CI49" i="15"/>
  <c r="CI48" i="15"/>
  <c r="CI47" i="15"/>
  <c r="CI46" i="15"/>
  <c r="CI45" i="15"/>
  <c r="CI42" i="15"/>
  <c r="CI41" i="15"/>
  <c r="CI40" i="15"/>
  <c r="CI39" i="15"/>
  <c r="CI38" i="15"/>
  <c r="CI35" i="15"/>
  <c r="CI34" i="15"/>
  <c r="CI33" i="15"/>
  <c r="CI32" i="15"/>
  <c r="CI31" i="15"/>
  <c r="CI28" i="15"/>
  <c r="CI27" i="15"/>
  <c r="CI26" i="15"/>
  <c r="CI25" i="15"/>
  <c r="CI24" i="15"/>
  <c r="CI21" i="15"/>
  <c r="CI20" i="15"/>
  <c r="CI19" i="15"/>
  <c r="CI18" i="15"/>
  <c r="CI17" i="15"/>
  <c r="CI14" i="15"/>
  <c r="CI13" i="15"/>
  <c r="CI12" i="15"/>
  <c r="CI11" i="15"/>
  <c r="CI10" i="15"/>
  <c r="CI154" i="11"/>
  <c r="CI153" i="11"/>
  <c r="CI152" i="11"/>
  <c r="CI151" i="11"/>
  <c r="CI150" i="11"/>
  <c r="CI147" i="11"/>
  <c r="CI146" i="11"/>
  <c r="CI145" i="11"/>
  <c r="CI144" i="11"/>
  <c r="CI143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91" i="11"/>
  <c r="CI90" i="11"/>
  <c r="CI89" i="11"/>
  <c r="CI88" i="11"/>
  <c r="CI87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AC162" i="13"/>
  <c r="CU162" i="13" s="1"/>
  <c r="AC161" i="13"/>
  <c r="CU161" i="13" s="1"/>
  <c r="AC160" i="13"/>
  <c r="CU160" i="13" s="1"/>
  <c r="AC159" i="13"/>
  <c r="CU159" i="13" s="1"/>
  <c r="AC158" i="13"/>
  <c r="CU158" i="13" s="1"/>
  <c r="AC157" i="13"/>
  <c r="CU157" i="13" s="1"/>
  <c r="AC161" i="14"/>
  <c r="CU161" i="14" s="1"/>
  <c r="AC160" i="14"/>
  <c r="CU160" i="14" s="1"/>
  <c r="AC159" i="14"/>
  <c r="CU159" i="14" s="1"/>
  <c r="AC158" i="14"/>
  <c r="CU158" i="14" s="1"/>
  <c r="AC157" i="14"/>
  <c r="CU157" i="14" s="1"/>
  <c r="AC161" i="15"/>
  <c r="CU161" i="15" s="1"/>
  <c r="AC160" i="15"/>
  <c r="CU160" i="15" s="1"/>
  <c r="AC159" i="15"/>
  <c r="CU159" i="15" s="1"/>
  <c r="AC158" i="15"/>
  <c r="CU158" i="15" s="1"/>
  <c r="AC157" i="15"/>
  <c r="CU157" i="15" s="1"/>
  <c r="AC162" i="11"/>
  <c r="AC161" i="11"/>
  <c r="CU161" i="11" s="1"/>
  <c r="AC160" i="11"/>
  <c r="CU160" i="11" s="1"/>
  <c r="AC159" i="11"/>
  <c r="CU159" i="11" s="1"/>
  <c r="AC158" i="11"/>
  <c r="CU158" i="11" s="1"/>
  <c r="AC157" i="11"/>
  <c r="CU157" i="11" s="1"/>
  <c r="CU120" i="14" l="1"/>
  <c r="AC120" i="15"/>
  <c r="AC120" i="14"/>
  <c r="CU120" i="15"/>
  <c r="CI106" i="15"/>
  <c r="CI57" i="11"/>
  <c r="CI15" i="13"/>
  <c r="CI127" i="11"/>
  <c r="CI29" i="14"/>
  <c r="CI155" i="14"/>
  <c r="CI64" i="13"/>
  <c r="CI134" i="13"/>
  <c r="CI50" i="11"/>
  <c r="CI15" i="11"/>
  <c r="CI71" i="11"/>
  <c r="CI43" i="14"/>
  <c r="CI29" i="13"/>
  <c r="CI36" i="15"/>
  <c r="CI57" i="15"/>
  <c r="CI36" i="11"/>
  <c r="CI22" i="15"/>
  <c r="CI155" i="15"/>
  <c r="CI64" i="14"/>
  <c r="CI134" i="14"/>
  <c r="CI148" i="11"/>
  <c r="CI29" i="11"/>
  <c r="CI15" i="15"/>
  <c r="CI71" i="15"/>
  <c r="CI57" i="14"/>
  <c r="CI127" i="14"/>
  <c r="CI43" i="13"/>
  <c r="CI64" i="11"/>
  <c r="CI134" i="11"/>
  <c r="CI50" i="15"/>
  <c r="CI113" i="15"/>
  <c r="CI36" i="14"/>
  <c r="CI92" i="14"/>
  <c r="CI78" i="13"/>
  <c r="CI43" i="11"/>
  <c r="CI71" i="14"/>
  <c r="CI148" i="14"/>
  <c r="CI57" i="13"/>
  <c r="CI22" i="11"/>
  <c r="CI155" i="11"/>
  <c r="CI50" i="14"/>
  <c r="CI36" i="13"/>
  <c r="CI78" i="15"/>
  <c r="CI134" i="15"/>
  <c r="CI15" i="14"/>
  <c r="CI148" i="13"/>
  <c r="CI127" i="15"/>
  <c r="CI22" i="13"/>
  <c r="CI29" i="15"/>
  <c r="CI85" i="15"/>
  <c r="CI148" i="15"/>
  <c r="CI22" i="14"/>
  <c r="CI64" i="15"/>
  <c r="CI71" i="13"/>
  <c r="CI127" i="13"/>
  <c r="CI43" i="15"/>
  <c r="CI50" i="13"/>
  <c r="CI106" i="13"/>
  <c r="CI155" i="13"/>
  <c r="CI113" i="13"/>
  <c r="CI113" i="11"/>
  <c r="CI106" i="11"/>
  <c r="CI99" i="13"/>
  <c r="CI99" i="11"/>
  <c r="CI92" i="15"/>
  <c r="CI113" i="14"/>
  <c r="CI106" i="14"/>
  <c r="CI85" i="14"/>
  <c r="CI78" i="14"/>
  <c r="CI92" i="13"/>
  <c r="CI92" i="11"/>
  <c r="CI78" i="11"/>
  <c r="CH154" i="13"/>
  <c r="CG154" i="13"/>
  <c r="CF154" i="13"/>
  <c r="CE154" i="13"/>
  <c r="CD154" i="13"/>
  <c r="CC154" i="13"/>
  <c r="CB154" i="13"/>
  <c r="CA154" i="13"/>
  <c r="BZ154" i="13"/>
  <c r="CH153" i="13"/>
  <c r="CG153" i="13"/>
  <c r="CF153" i="13"/>
  <c r="CE153" i="13"/>
  <c r="CD153" i="13"/>
  <c r="CC153" i="13"/>
  <c r="CB153" i="13"/>
  <c r="CA153" i="13"/>
  <c r="BZ153" i="13"/>
  <c r="CH152" i="13"/>
  <c r="CG152" i="13"/>
  <c r="CF152" i="13"/>
  <c r="CE152" i="13"/>
  <c r="CD152" i="13"/>
  <c r="CC152" i="13"/>
  <c r="CB152" i="13"/>
  <c r="CA152" i="13"/>
  <c r="BZ152" i="13"/>
  <c r="CH151" i="13"/>
  <c r="CG151" i="13"/>
  <c r="CF151" i="13"/>
  <c r="CE151" i="13"/>
  <c r="CD151" i="13"/>
  <c r="CC151" i="13"/>
  <c r="CB151" i="13"/>
  <c r="CA151" i="13"/>
  <c r="BZ151" i="13"/>
  <c r="CH150" i="13"/>
  <c r="CG150" i="13"/>
  <c r="CF150" i="13"/>
  <c r="CE150" i="13"/>
  <c r="CD150" i="13"/>
  <c r="CC150" i="13"/>
  <c r="CB150" i="13"/>
  <c r="CA150" i="13"/>
  <c r="BZ150" i="13"/>
  <c r="CH147" i="13"/>
  <c r="CG147" i="13"/>
  <c r="CF147" i="13"/>
  <c r="CE147" i="13"/>
  <c r="CD147" i="13"/>
  <c r="CC147" i="13"/>
  <c r="CB147" i="13"/>
  <c r="CA147" i="13"/>
  <c r="BZ147" i="13"/>
  <c r="CH146" i="13"/>
  <c r="CG146" i="13"/>
  <c r="CF146" i="13"/>
  <c r="CE146" i="13"/>
  <c r="CD146" i="13"/>
  <c r="CC146" i="13"/>
  <c r="CB146" i="13"/>
  <c r="CA146" i="13"/>
  <c r="BZ146" i="13"/>
  <c r="CH145" i="13"/>
  <c r="CG145" i="13"/>
  <c r="CF145" i="13"/>
  <c r="CE145" i="13"/>
  <c r="CD145" i="13"/>
  <c r="CC145" i="13"/>
  <c r="CB145" i="13"/>
  <c r="CA145" i="13"/>
  <c r="BZ145" i="13"/>
  <c r="CH144" i="13"/>
  <c r="CG144" i="13"/>
  <c r="CF144" i="13"/>
  <c r="CE144" i="13"/>
  <c r="CD144" i="13"/>
  <c r="CC144" i="13"/>
  <c r="CB144" i="13"/>
  <c r="CA144" i="13"/>
  <c r="BZ144" i="13"/>
  <c r="CH143" i="13"/>
  <c r="CG143" i="13"/>
  <c r="CF143" i="13"/>
  <c r="CE143" i="13"/>
  <c r="CD143" i="13"/>
  <c r="CC143" i="13"/>
  <c r="CB143" i="13"/>
  <c r="CA143" i="13"/>
  <c r="BZ143" i="13"/>
  <c r="CH133" i="13"/>
  <c r="CG133" i="13"/>
  <c r="CF133" i="13"/>
  <c r="CE133" i="13"/>
  <c r="CD133" i="13"/>
  <c r="CC133" i="13"/>
  <c r="CB133" i="13"/>
  <c r="CA133" i="13"/>
  <c r="BZ133" i="13"/>
  <c r="CH132" i="13"/>
  <c r="CG132" i="13"/>
  <c r="CF132" i="13"/>
  <c r="CE132" i="13"/>
  <c r="CD132" i="13"/>
  <c r="CC132" i="13"/>
  <c r="CB132" i="13"/>
  <c r="CA132" i="13"/>
  <c r="BZ132" i="13"/>
  <c r="CH131" i="13"/>
  <c r="CG131" i="13"/>
  <c r="CF131" i="13"/>
  <c r="CE131" i="13"/>
  <c r="CD131" i="13"/>
  <c r="CC131" i="13"/>
  <c r="CB131" i="13"/>
  <c r="CA131" i="13"/>
  <c r="BZ131" i="13"/>
  <c r="CH130" i="13"/>
  <c r="CG130" i="13"/>
  <c r="CF130" i="13"/>
  <c r="CE130" i="13"/>
  <c r="CD130" i="13"/>
  <c r="CC130" i="13"/>
  <c r="CB130" i="13"/>
  <c r="CA130" i="13"/>
  <c r="BZ130" i="13"/>
  <c r="CH129" i="13"/>
  <c r="CG129" i="13"/>
  <c r="CF129" i="13"/>
  <c r="CE129" i="13"/>
  <c r="CD129" i="13"/>
  <c r="CC129" i="13"/>
  <c r="CB129" i="13"/>
  <c r="CA129" i="13"/>
  <c r="BZ129" i="13"/>
  <c r="CH126" i="13"/>
  <c r="CG126" i="13"/>
  <c r="CF126" i="13"/>
  <c r="CE126" i="13"/>
  <c r="CD126" i="13"/>
  <c r="CC126" i="13"/>
  <c r="CB126" i="13"/>
  <c r="CA126" i="13"/>
  <c r="BZ126" i="13"/>
  <c r="CH125" i="13"/>
  <c r="CG125" i="13"/>
  <c r="CF125" i="13"/>
  <c r="CE125" i="13"/>
  <c r="CD125" i="13"/>
  <c r="CC125" i="13"/>
  <c r="CB125" i="13"/>
  <c r="CA125" i="13"/>
  <c r="BZ125" i="13"/>
  <c r="CH124" i="13"/>
  <c r="CG124" i="13"/>
  <c r="CF124" i="13"/>
  <c r="CE124" i="13"/>
  <c r="CD124" i="13"/>
  <c r="CC124" i="13"/>
  <c r="CB124" i="13"/>
  <c r="CA124" i="13"/>
  <c r="BZ124" i="13"/>
  <c r="CH123" i="13"/>
  <c r="CG123" i="13"/>
  <c r="CF123" i="13"/>
  <c r="CE123" i="13"/>
  <c r="CD123" i="13"/>
  <c r="CC123" i="13"/>
  <c r="CB123" i="13"/>
  <c r="CA123" i="13"/>
  <c r="BZ123" i="13"/>
  <c r="CH122" i="13"/>
  <c r="CG122" i="13"/>
  <c r="CF122" i="13"/>
  <c r="CE122" i="13"/>
  <c r="CD122" i="13"/>
  <c r="CC122" i="13"/>
  <c r="CB122" i="13"/>
  <c r="CA122" i="13"/>
  <c r="BZ122" i="13"/>
  <c r="CH112" i="13"/>
  <c r="CG112" i="13"/>
  <c r="CF112" i="13"/>
  <c r="CE112" i="13"/>
  <c r="CD112" i="13"/>
  <c r="CC112" i="13"/>
  <c r="CB112" i="13"/>
  <c r="CA112" i="13"/>
  <c r="BZ112" i="13"/>
  <c r="CH111" i="13"/>
  <c r="CG111" i="13"/>
  <c r="CF111" i="13"/>
  <c r="CE111" i="13"/>
  <c r="CD111" i="13"/>
  <c r="CC111" i="13"/>
  <c r="CB111" i="13"/>
  <c r="CA111" i="13"/>
  <c r="BZ111" i="13"/>
  <c r="CH110" i="13"/>
  <c r="CG110" i="13"/>
  <c r="CF110" i="13"/>
  <c r="CE110" i="13"/>
  <c r="CD110" i="13"/>
  <c r="CC110" i="13"/>
  <c r="CB110" i="13"/>
  <c r="CA110" i="13"/>
  <c r="BZ110" i="13"/>
  <c r="CH109" i="13"/>
  <c r="CG109" i="13"/>
  <c r="CF109" i="13"/>
  <c r="CE109" i="13"/>
  <c r="CD109" i="13"/>
  <c r="CC109" i="13"/>
  <c r="CB109" i="13"/>
  <c r="CA109" i="13"/>
  <c r="BZ109" i="13"/>
  <c r="CH108" i="13"/>
  <c r="CG108" i="13"/>
  <c r="CF108" i="13"/>
  <c r="CE108" i="13"/>
  <c r="CD108" i="13"/>
  <c r="CC108" i="13"/>
  <c r="CB108" i="13"/>
  <c r="CA108" i="13"/>
  <c r="BZ108" i="13"/>
  <c r="CH105" i="13"/>
  <c r="CG105" i="13"/>
  <c r="CF105" i="13"/>
  <c r="CE105" i="13"/>
  <c r="CD105" i="13"/>
  <c r="CC105" i="13"/>
  <c r="CB105" i="13"/>
  <c r="CA105" i="13"/>
  <c r="BZ105" i="13"/>
  <c r="CH104" i="13"/>
  <c r="CG104" i="13"/>
  <c r="CF104" i="13"/>
  <c r="CE104" i="13"/>
  <c r="CD104" i="13"/>
  <c r="CC104" i="13"/>
  <c r="CB104" i="13"/>
  <c r="CA104" i="13"/>
  <c r="BZ104" i="13"/>
  <c r="CH103" i="13"/>
  <c r="CG103" i="13"/>
  <c r="CF103" i="13"/>
  <c r="CE103" i="13"/>
  <c r="CD103" i="13"/>
  <c r="CC103" i="13"/>
  <c r="CB103" i="13"/>
  <c r="CA103" i="13"/>
  <c r="BZ103" i="13"/>
  <c r="CH102" i="13"/>
  <c r="CG102" i="13"/>
  <c r="CF102" i="13"/>
  <c r="CE102" i="13"/>
  <c r="CD102" i="13"/>
  <c r="CC102" i="13"/>
  <c r="CB102" i="13"/>
  <c r="CA102" i="13"/>
  <c r="BZ102" i="13"/>
  <c r="CH101" i="13"/>
  <c r="CG101" i="13"/>
  <c r="CF101" i="13"/>
  <c r="CE101" i="13"/>
  <c r="CD101" i="13"/>
  <c r="CC101" i="13"/>
  <c r="CB101" i="13"/>
  <c r="CA101" i="13"/>
  <c r="BZ101" i="13"/>
  <c r="CH98" i="13"/>
  <c r="CG98" i="13"/>
  <c r="CF98" i="13"/>
  <c r="CE98" i="13"/>
  <c r="CD98" i="13"/>
  <c r="CC98" i="13"/>
  <c r="CB98" i="13"/>
  <c r="CA98" i="13"/>
  <c r="BZ98" i="13"/>
  <c r="CH97" i="13"/>
  <c r="CG97" i="13"/>
  <c r="CF97" i="13"/>
  <c r="CE97" i="13"/>
  <c r="CD97" i="13"/>
  <c r="CC97" i="13"/>
  <c r="CB97" i="13"/>
  <c r="CA97" i="13"/>
  <c r="BZ97" i="13"/>
  <c r="CH96" i="13"/>
  <c r="CG96" i="13"/>
  <c r="CF96" i="13"/>
  <c r="CE96" i="13"/>
  <c r="CD96" i="13"/>
  <c r="CC96" i="13"/>
  <c r="CB96" i="13"/>
  <c r="CA96" i="13"/>
  <c r="BZ96" i="13"/>
  <c r="CH95" i="13"/>
  <c r="CG95" i="13"/>
  <c r="CF95" i="13"/>
  <c r="CE95" i="13"/>
  <c r="CD95" i="13"/>
  <c r="CC95" i="13"/>
  <c r="CB95" i="13"/>
  <c r="CA95" i="13"/>
  <c r="BZ95" i="13"/>
  <c r="CH94" i="13"/>
  <c r="CG94" i="13"/>
  <c r="CF94" i="13"/>
  <c r="CE94" i="13"/>
  <c r="CD94" i="13"/>
  <c r="CC94" i="13"/>
  <c r="CB94" i="13"/>
  <c r="CA94" i="13"/>
  <c r="BZ94" i="13"/>
  <c r="CH91" i="13"/>
  <c r="CG91" i="13"/>
  <c r="CF91" i="13"/>
  <c r="CE91" i="13"/>
  <c r="CD91" i="13"/>
  <c r="CC91" i="13"/>
  <c r="CB91" i="13"/>
  <c r="CA91" i="13"/>
  <c r="BZ91" i="13"/>
  <c r="CH90" i="13"/>
  <c r="CG90" i="13"/>
  <c r="CF90" i="13"/>
  <c r="CE90" i="13"/>
  <c r="CD90" i="13"/>
  <c r="CC90" i="13"/>
  <c r="CB90" i="13"/>
  <c r="CA90" i="13"/>
  <c r="BZ90" i="13"/>
  <c r="CH89" i="13"/>
  <c r="CG89" i="13"/>
  <c r="CF89" i="13"/>
  <c r="CE89" i="13"/>
  <c r="CD89" i="13"/>
  <c r="CC89" i="13"/>
  <c r="CB89" i="13"/>
  <c r="CA89" i="13"/>
  <c r="BZ89" i="13"/>
  <c r="CH88" i="13"/>
  <c r="CG88" i="13"/>
  <c r="CF88" i="13"/>
  <c r="CE88" i="13"/>
  <c r="CD88" i="13"/>
  <c r="CC88" i="13"/>
  <c r="CB88" i="13"/>
  <c r="CA88" i="13"/>
  <c r="BZ88" i="13"/>
  <c r="CH87" i="13"/>
  <c r="CG87" i="13"/>
  <c r="CF87" i="13"/>
  <c r="CE87" i="13"/>
  <c r="CD87" i="13"/>
  <c r="CC87" i="13"/>
  <c r="CB87" i="13"/>
  <c r="CA87" i="13"/>
  <c r="BZ87" i="13"/>
  <c r="CH77" i="13"/>
  <c r="CG77" i="13"/>
  <c r="CF77" i="13"/>
  <c r="CE77" i="13"/>
  <c r="CD77" i="13"/>
  <c r="CC77" i="13"/>
  <c r="CB77" i="13"/>
  <c r="CA77" i="13"/>
  <c r="BZ77" i="13"/>
  <c r="CH76" i="13"/>
  <c r="CG76" i="13"/>
  <c r="CF76" i="13"/>
  <c r="CE76" i="13"/>
  <c r="CD76" i="13"/>
  <c r="CC76" i="13"/>
  <c r="CB76" i="13"/>
  <c r="CA76" i="13"/>
  <c r="BZ76" i="13"/>
  <c r="CH75" i="13"/>
  <c r="CG75" i="13"/>
  <c r="CF75" i="13"/>
  <c r="CE75" i="13"/>
  <c r="CD75" i="13"/>
  <c r="CC75" i="13"/>
  <c r="CB75" i="13"/>
  <c r="CA75" i="13"/>
  <c r="BZ75" i="13"/>
  <c r="CH74" i="13"/>
  <c r="CG74" i="13"/>
  <c r="CF74" i="13"/>
  <c r="CE74" i="13"/>
  <c r="CD74" i="13"/>
  <c r="CC74" i="13"/>
  <c r="CB74" i="13"/>
  <c r="CA74" i="13"/>
  <c r="BZ74" i="13"/>
  <c r="CH73" i="13"/>
  <c r="CG73" i="13"/>
  <c r="CF73" i="13"/>
  <c r="CE73" i="13"/>
  <c r="CD73" i="13"/>
  <c r="CC73" i="13"/>
  <c r="CB73" i="13"/>
  <c r="CA73" i="13"/>
  <c r="BZ73" i="13"/>
  <c r="CH70" i="13"/>
  <c r="CG70" i="13"/>
  <c r="CF70" i="13"/>
  <c r="CE70" i="13"/>
  <c r="CD70" i="13"/>
  <c r="CC70" i="13"/>
  <c r="CB70" i="13"/>
  <c r="CA70" i="13"/>
  <c r="BZ70" i="13"/>
  <c r="CH69" i="13"/>
  <c r="CG69" i="13"/>
  <c r="CF69" i="13"/>
  <c r="CE69" i="13"/>
  <c r="CD69" i="13"/>
  <c r="CC69" i="13"/>
  <c r="CB69" i="13"/>
  <c r="CA69" i="13"/>
  <c r="BZ69" i="13"/>
  <c r="CH68" i="13"/>
  <c r="CG68" i="13"/>
  <c r="CF68" i="13"/>
  <c r="CE68" i="13"/>
  <c r="CD68" i="13"/>
  <c r="CC68" i="13"/>
  <c r="CB68" i="13"/>
  <c r="CA68" i="13"/>
  <c r="BZ68" i="13"/>
  <c r="CH67" i="13"/>
  <c r="CG67" i="13"/>
  <c r="CF67" i="13"/>
  <c r="CE67" i="13"/>
  <c r="CD67" i="13"/>
  <c r="CC67" i="13"/>
  <c r="CB67" i="13"/>
  <c r="CA67" i="13"/>
  <c r="BZ67" i="13"/>
  <c r="CH66" i="13"/>
  <c r="CG66" i="13"/>
  <c r="CF66" i="13"/>
  <c r="CE66" i="13"/>
  <c r="CD66" i="13"/>
  <c r="CC66" i="13"/>
  <c r="CB66" i="13"/>
  <c r="CA66" i="13"/>
  <c r="BZ66" i="13"/>
  <c r="CH63" i="13"/>
  <c r="CG63" i="13"/>
  <c r="CF63" i="13"/>
  <c r="CE63" i="13"/>
  <c r="CD63" i="13"/>
  <c r="CC63" i="13"/>
  <c r="CB63" i="13"/>
  <c r="CA63" i="13"/>
  <c r="BZ63" i="13"/>
  <c r="CH62" i="13"/>
  <c r="CG62" i="13"/>
  <c r="CF62" i="13"/>
  <c r="CE62" i="13"/>
  <c r="CD62" i="13"/>
  <c r="CC62" i="13"/>
  <c r="CB62" i="13"/>
  <c r="CA62" i="13"/>
  <c r="BZ62" i="13"/>
  <c r="CH61" i="13"/>
  <c r="CG61" i="13"/>
  <c r="CF61" i="13"/>
  <c r="CE61" i="13"/>
  <c r="CD61" i="13"/>
  <c r="CC61" i="13"/>
  <c r="CB61" i="13"/>
  <c r="CA61" i="13"/>
  <c r="BZ61" i="13"/>
  <c r="CH60" i="13"/>
  <c r="CG60" i="13"/>
  <c r="CF60" i="13"/>
  <c r="CE60" i="13"/>
  <c r="CD60" i="13"/>
  <c r="CC60" i="13"/>
  <c r="CB60" i="13"/>
  <c r="CA60" i="13"/>
  <c r="BZ60" i="13"/>
  <c r="CH59" i="13"/>
  <c r="CG59" i="13"/>
  <c r="CF59" i="13"/>
  <c r="CE59" i="13"/>
  <c r="CD59" i="13"/>
  <c r="CC59" i="13"/>
  <c r="CB59" i="13"/>
  <c r="CA59" i="13"/>
  <c r="BZ59" i="13"/>
  <c r="CH56" i="13"/>
  <c r="CG56" i="13"/>
  <c r="CF56" i="13"/>
  <c r="CE56" i="13"/>
  <c r="CD56" i="13"/>
  <c r="CC56" i="13"/>
  <c r="CB56" i="13"/>
  <c r="CA56" i="13"/>
  <c r="BZ56" i="13"/>
  <c r="CH55" i="13"/>
  <c r="CG55" i="13"/>
  <c r="CF55" i="13"/>
  <c r="CE55" i="13"/>
  <c r="CD55" i="13"/>
  <c r="CC55" i="13"/>
  <c r="CB55" i="13"/>
  <c r="CA55" i="13"/>
  <c r="BZ55" i="13"/>
  <c r="CH54" i="13"/>
  <c r="CG54" i="13"/>
  <c r="CF54" i="13"/>
  <c r="CE54" i="13"/>
  <c r="CD54" i="13"/>
  <c r="CC54" i="13"/>
  <c r="CB54" i="13"/>
  <c r="CA54" i="13"/>
  <c r="BZ54" i="13"/>
  <c r="CH53" i="13"/>
  <c r="CG53" i="13"/>
  <c r="CF53" i="13"/>
  <c r="CE53" i="13"/>
  <c r="CD53" i="13"/>
  <c r="CC53" i="13"/>
  <c r="CB53" i="13"/>
  <c r="CA53" i="13"/>
  <c r="BZ53" i="13"/>
  <c r="CH52" i="13"/>
  <c r="CG52" i="13"/>
  <c r="CF52" i="13"/>
  <c r="CE52" i="13"/>
  <c r="CD52" i="13"/>
  <c r="CC52" i="13"/>
  <c r="CB52" i="13"/>
  <c r="CA52" i="13"/>
  <c r="BZ52" i="13"/>
  <c r="CH49" i="13"/>
  <c r="CG49" i="13"/>
  <c r="CF49" i="13"/>
  <c r="CE49" i="13"/>
  <c r="CD49" i="13"/>
  <c r="CC49" i="13"/>
  <c r="CB49" i="13"/>
  <c r="CA49" i="13"/>
  <c r="BZ49" i="13"/>
  <c r="CH48" i="13"/>
  <c r="CG48" i="13"/>
  <c r="CF48" i="13"/>
  <c r="CE48" i="13"/>
  <c r="CD48" i="13"/>
  <c r="CC48" i="13"/>
  <c r="CB48" i="13"/>
  <c r="CA48" i="13"/>
  <c r="BZ48" i="13"/>
  <c r="CH47" i="13"/>
  <c r="CG47" i="13"/>
  <c r="CF47" i="13"/>
  <c r="CE47" i="13"/>
  <c r="CD47" i="13"/>
  <c r="CC47" i="13"/>
  <c r="CB47" i="13"/>
  <c r="CA47" i="13"/>
  <c r="BZ47" i="13"/>
  <c r="CH46" i="13"/>
  <c r="CG46" i="13"/>
  <c r="CF46" i="13"/>
  <c r="CE46" i="13"/>
  <c r="CD46" i="13"/>
  <c r="CC46" i="13"/>
  <c r="CB46" i="13"/>
  <c r="CA46" i="13"/>
  <c r="BZ46" i="13"/>
  <c r="CH45" i="13"/>
  <c r="CG45" i="13"/>
  <c r="CF45" i="13"/>
  <c r="CE45" i="13"/>
  <c r="CD45" i="13"/>
  <c r="CC45" i="13"/>
  <c r="CB45" i="13"/>
  <c r="CA45" i="13"/>
  <c r="BZ45" i="13"/>
  <c r="CH42" i="13"/>
  <c r="CG42" i="13"/>
  <c r="CF42" i="13"/>
  <c r="CE42" i="13"/>
  <c r="CD42" i="13"/>
  <c r="CC42" i="13"/>
  <c r="CB42" i="13"/>
  <c r="CA42" i="13"/>
  <c r="BZ42" i="13"/>
  <c r="CH41" i="13"/>
  <c r="CG41" i="13"/>
  <c r="CF41" i="13"/>
  <c r="CE41" i="13"/>
  <c r="CD41" i="13"/>
  <c r="CC41" i="13"/>
  <c r="CB41" i="13"/>
  <c r="CA41" i="13"/>
  <c r="BZ41" i="13"/>
  <c r="CH40" i="13"/>
  <c r="CG40" i="13"/>
  <c r="CF40" i="13"/>
  <c r="CE40" i="13"/>
  <c r="CD40" i="13"/>
  <c r="CC40" i="13"/>
  <c r="CB40" i="13"/>
  <c r="CA40" i="13"/>
  <c r="BZ40" i="13"/>
  <c r="CH39" i="13"/>
  <c r="CG39" i="13"/>
  <c r="CF39" i="13"/>
  <c r="CE39" i="13"/>
  <c r="CD39" i="13"/>
  <c r="CC39" i="13"/>
  <c r="CB39" i="13"/>
  <c r="CA39" i="13"/>
  <c r="BZ39" i="13"/>
  <c r="CH38" i="13"/>
  <c r="CG38" i="13"/>
  <c r="CF38" i="13"/>
  <c r="CE38" i="13"/>
  <c r="CD38" i="13"/>
  <c r="CC38" i="13"/>
  <c r="CB38" i="13"/>
  <c r="CA38" i="13"/>
  <c r="BZ38" i="13"/>
  <c r="CH35" i="13"/>
  <c r="CG35" i="13"/>
  <c r="CF35" i="13"/>
  <c r="CE35" i="13"/>
  <c r="CD35" i="13"/>
  <c r="CC35" i="13"/>
  <c r="CB35" i="13"/>
  <c r="CA35" i="13"/>
  <c r="BZ35" i="13"/>
  <c r="CH34" i="13"/>
  <c r="CG34" i="13"/>
  <c r="CF34" i="13"/>
  <c r="CE34" i="13"/>
  <c r="CD34" i="13"/>
  <c r="CC34" i="13"/>
  <c r="CB34" i="13"/>
  <c r="CA34" i="13"/>
  <c r="BZ34" i="13"/>
  <c r="CH33" i="13"/>
  <c r="CG33" i="13"/>
  <c r="CF33" i="13"/>
  <c r="CE33" i="13"/>
  <c r="CD33" i="13"/>
  <c r="CC33" i="13"/>
  <c r="CB33" i="13"/>
  <c r="CA33" i="13"/>
  <c r="BZ33" i="13"/>
  <c r="CH32" i="13"/>
  <c r="CG32" i="13"/>
  <c r="CF32" i="13"/>
  <c r="CE32" i="13"/>
  <c r="CD32" i="13"/>
  <c r="CC32" i="13"/>
  <c r="CB32" i="13"/>
  <c r="CA32" i="13"/>
  <c r="BZ32" i="13"/>
  <c r="CH31" i="13"/>
  <c r="CG31" i="13"/>
  <c r="CF31" i="13"/>
  <c r="CE31" i="13"/>
  <c r="CD31" i="13"/>
  <c r="CC31" i="13"/>
  <c r="CB31" i="13"/>
  <c r="CA31" i="13"/>
  <c r="BZ31" i="13"/>
  <c r="CH28" i="13"/>
  <c r="CG28" i="13"/>
  <c r="CF28" i="13"/>
  <c r="CE28" i="13"/>
  <c r="CD28" i="13"/>
  <c r="CC28" i="13"/>
  <c r="CB28" i="13"/>
  <c r="CA28" i="13"/>
  <c r="BZ28" i="13"/>
  <c r="CH27" i="13"/>
  <c r="CG27" i="13"/>
  <c r="CF27" i="13"/>
  <c r="CE27" i="13"/>
  <c r="CD27" i="13"/>
  <c r="CC27" i="13"/>
  <c r="CB27" i="13"/>
  <c r="CA27" i="13"/>
  <c r="BZ27" i="13"/>
  <c r="CH26" i="13"/>
  <c r="CG26" i="13"/>
  <c r="CF26" i="13"/>
  <c r="CE26" i="13"/>
  <c r="CD26" i="13"/>
  <c r="CC26" i="13"/>
  <c r="CB26" i="13"/>
  <c r="CA26" i="13"/>
  <c r="BZ26" i="13"/>
  <c r="CH25" i="13"/>
  <c r="CG25" i="13"/>
  <c r="CF25" i="13"/>
  <c r="CE25" i="13"/>
  <c r="CD25" i="13"/>
  <c r="CC25" i="13"/>
  <c r="CB25" i="13"/>
  <c r="CA25" i="13"/>
  <c r="BZ25" i="13"/>
  <c r="CH24" i="13"/>
  <c r="CG24" i="13"/>
  <c r="CF24" i="13"/>
  <c r="CE24" i="13"/>
  <c r="CD24" i="13"/>
  <c r="CC24" i="13"/>
  <c r="CB24" i="13"/>
  <c r="CA24" i="13"/>
  <c r="BZ24" i="13"/>
  <c r="CH21" i="13"/>
  <c r="CG21" i="13"/>
  <c r="CF21" i="13"/>
  <c r="CE21" i="13"/>
  <c r="CD21" i="13"/>
  <c r="CC21" i="13"/>
  <c r="CB21" i="13"/>
  <c r="CA21" i="13"/>
  <c r="BZ21" i="13"/>
  <c r="CH20" i="13"/>
  <c r="CG20" i="13"/>
  <c r="CF20" i="13"/>
  <c r="CE20" i="13"/>
  <c r="CD20" i="13"/>
  <c r="CC20" i="13"/>
  <c r="CB20" i="13"/>
  <c r="CA20" i="13"/>
  <c r="BZ20" i="13"/>
  <c r="CH19" i="13"/>
  <c r="CG19" i="13"/>
  <c r="CF19" i="13"/>
  <c r="CE19" i="13"/>
  <c r="CD19" i="13"/>
  <c r="CC19" i="13"/>
  <c r="CB19" i="13"/>
  <c r="CA19" i="13"/>
  <c r="BZ19" i="13"/>
  <c r="CH18" i="13"/>
  <c r="CG18" i="13"/>
  <c r="CF18" i="13"/>
  <c r="CE18" i="13"/>
  <c r="CD18" i="13"/>
  <c r="CC18" i="13"/>
  <c r="CB18" i="13"/>
  <c r="CA18" i="13"/>
  <c r="BZ18" i="13"/>
  <c r="CH17" i="13"/>
  <c r="CG17" i="13"/>
  <c r="CF17" i="13"/>
  <c r="CE17" i="13"/>
  <c r="CD17" i="13"/>
  <c r="CC17" i="13"/>
  <c r="CB17" i="13"/>
  <c r="CA17" i="13"/>
  <c r="BZ17" i="13"/>
  <c r="CH14" i="13"/>
  <c r="CG14" i="13"/>
  <c r="CF14" i="13"/>
  <c r="CE14" i="13"/>
  <c r="CD14" i="13"/>
  <c r="CC14" i="13"/>
  <c r="CB14" i="13"/>
  <c r="CA14" i="13"/>
  <c r="BZ14" i="13"/>
  <c r="CH13" i="13"/>
  <c r="CG13" i="13"/>
  <c r="CF13" i="13"/>
  <c r="CE13" i="13"/>
  <c r="CD13" i="13"/>
  <c r="CC13" i="13"/>
  <c r="CB13" i="13"/>
  <c r="CA13" i="13"/>
  <c r="BZ13" i="13"/>
  <c r="CH12" i="13"/>
  <c r="CG12" i="13"/>
  <c r="CF12" i="13"/>
  <c r="CE12" i="13"/>
  <c r="CD12" i="13"/>
  <c r="CC12" i="13"/>
  <c r="CB12" i="13"/>
  <c r="CA12" i="13"/>
  <c r="BZ12" i="13"/>
  <c r="CH11" i="13"/>
  <c r="CG11" i="13"/>
  <c r="CF11" i="13"/>
  <c r="CE11" i="13"/>
  <c r="CD11" i="13"/>
  <c r="CC11" i="13"/>
  <c r="CB11" i="13"/>
  <c r="CA11" i="13"/>
  <c r="BZ11" i="13"/>
  <c r="CH10" i="13"/>
  <c r="CG10" i="13"/>
  <c r="CF10" i="13"/>
  <c r="CD10" i="13"/>
  <c r="CC10" i="13"/>
  <c r="CB10" i="13"/>
  <c r="CA10" i="13"/>
  <c r="BZ10" i="13"/>
  <c r="CH154" i="14"/>
  <c r="CG154" i="14"/>
  <c r="CF154" i="14"/>
  <c r="CE154" i="14"/>
  <c r="CD154" i="14"/>
  <c r="CC154" i="14"/>
  <c r="CB154" i="14"/>
  <c r="CA154" i="14"/>
  <c r="BZ154" i="14"/>
  <c r="CH153" i="14"/>
  <c r="CG153" i="14"/>
  <c r="CF153" i="14"/>
  <c r="CE153" i="14"/>
  <c r="CD153" i="14"/>
  <c r="CC153" i="14"/>
  <c r="CB153" i="14"/>
  <c r="CA153" i="14"/>
  <c r="BZ153" i="14"/>
  <c r="CH152" i="14"/>
  <c r="CG152" i="14"/>
  <c r="CF152" i="14"/>
  <c r="CE152" i="14"/>
  <c r="CD152" i="14"/>
  <c r="CC152" i="14"/>
  <c r="CB152" i="14"/>
  <c r="CA152" i="14"/>
  <c r="BZ152" i="14"/>
  <c r="CH151" i="14"/>
  <c r="CG151" i="14"/>
  <c r="CF151" i="14"/>
  <c r="CE151" i="14"/>
  <c r="CD151" i="14"/>
  <c r="CC151" i="14"/>
  <c r="CB151" i="14"/>
  <c r="CA151" i="14"/>
  <c r="BZ151" i="14"/>
  <c r="CH150" i="14"/>
  <c r="CG150" i="14"/>
  <c r="CF150" i="14"/>
  <c r="CE150" i="14"/>
  <c r="CD150" i="14"/>
  <c r="CC150" i="14"/>
  <c r="CB150" i="14"/>
  <c r="CA150" i="14"/>
  <c r="BZ150" i="14"/>
  <c r="CH147" i="14"/>
  <c r="CG147" i="14"/>
  <c r="CF147" i="14"/>
  <c r="CE147" i="14"/>
  <c r="CD147" i="14"/>
  <c r="CC147" i="14"/>
  <c r="CB147" i="14"/>
  <c r="CA147" i="14"/>
  <c r="BZ147" i="14"/>
  <c r="CH146" i="14"/>
  <c r="CG146" i="14"/>
  <c r="CF146" i="14"/>
  <c r="CE146" i="14"/>
  <c r="CD146" i="14"/>
  <c r="CC146" i="14"/>
  <c r="CB146" i="14"/>
  <c r="CA146" i="14"/>
  <c r="BZ146" i="14"/>
  <c r="CH145" i="14"/>
  <c r="CG145" i="14"/>
  <c r="CF145" i="14"/>
  <c r="CE145" i="14"/>
  <c r="CD145" i="14"/>
  <c r="CC145" i="14"/>
  <c r="CB145" i="14"/>
  <c r="CA145" i="14"/>
  <c r="BZ145" i="14"/>
  <c r="CH144" i="14"/>
  <c r="CG144" i="14"/>
  <c r="CF144" i="14"/>
  <c r="CE144" i="14"/>
  <c r="CD144" i="14"/>
  <c r="CC144" i="14"/>
  <c r="CB144" i="14"/>
  <c r="CA144" i="14"/>
  <c r="BZ144" i="14"/>
  <c r="CH143" i="14"/>
  <c r="CG143" i="14"/>
  <c r="CF143" i="14"/>
  <c r="CE143" i="14"/>
  <c r="CD143" i="14"/>
  <c r="CC143" i="14"/>
  <c r="CB143" i="14"/>
  <c r="CA143" i="14"/>
  <c r="BZ143" i="14"/>
  <c r="CH133" i="14"/>
  <c r="CG133" i="14"/>
  <c r="CF133" i="14"/>
  <c r="CE133" i="14"/>
  <c r="CD133" i="14"/>
  <c r="CC133" i="14"/>
  <c r="CB133" i="14"/>
  <c r="CA133" i="14"/>
  <c r="BZ133" i="14"/>
  <c r="CH132" i="14"/>
  <c r="CG132" i="14"/>
  <c r="CF132" i="14"/>
  <c r="CE132" i="14"/>
  <c r="CD132" i="14"/>
  <c r="CC132" i="14"/>
  <c r="CB132" i="14"/>
  <c r="CA132" i="14"/>
  <c r="BZ132" i="14"/>
  <c r="CH131" i="14"/>
  <c r="CG131" i="14"/>
  <c r="CF131" i="14"/>
  <c r="CE131" i="14"/>
  <c r="CD131" i="14"/>
  <c r="CC131" i="14"/>
  <c r="CB131" i="14"/>
  <c r="CA131" i="14"/>
  <c r="BZ131" i="14"/>
  <c r="CH130" i="14"/>
  <c r="CG130" i="14"/>
  <c r="CF130" i="14"/>
  <c r="CE130" i="14"/>
  <c r="CD130" i="14"/>
  <c r="CC130" i="14"/>
  <c r="CB130" i="14"/>
  <c r="CA130" i="14"/>
  <c r="BZ130" i="14"/>
  <c r="CH129" i="14"/>
  <c r="CG129" i="14"/>
  <c r="CF129" i="14"/>
  <c r="CE129" i="14"/>
  <c r="CD129" i="14"/>
  <c r="CC129" i="14"/>
  <c r="CB129" i="14"/>
  <c r="CA129" i="14"/>
  <c r="BZ129" i="14"/>
  <c r="CH126" i="14"/>
  <c r="CG126" i="14"/>
  <c r="CF126" i="14"/>
  <c r="CE126" i="14"/>
  <c r="CD126" i="14"/>
  <c r="CC126" i="14"/>
  <c r="CB126" i="14"/>
  <c r="CA126" i="14"/>
  <c r="BZ126" i="14"/>
  <c r="CH125" i="14"/>
  <c r="CG125" i="14"/>
  <c r="CF125" i="14"/>
  <c r="CE125" i="14"/>
  <c r="CD125" i="14"/>
  <c r="CC125" i="14"/>
  <c r="CB125" i="14"/>
  <c r="CA125" i="14"/>
  <c r="BZ125" i="14"/>
  <c r="CH124" i="14"/>
  <c r="CG124" i="14"/>
  <c r="CF124" i="14"/>
  <c r="CE124" i="14"/>
  <c r="CD124" i="14"/>
  <c r="CC124" i="14"/>
  <c r="CB124" i="14"/>
  <c r="CA124" i="14"/>
  <c r="BZ124" i="14"/>
  <c r="CH123" i="14"/>
  <c r="CG123" i="14"/>
  <c r="CF123" i="14"/>
  <c r="CE123" i="14"/>
  <c r="CD123" i="14"/>
  <c r="CC123" i="14"/>
  <c r="CB123" i="14"/>
  <c r="CA123" i="14"/>
  <c r="BZ123" i="14"/>
  <c r="CH122" i="14"/>
  <c r="CG122" i="14"/>
  <c r="CF122" i="14"/>
  <c r="CE122" i="14"/>
  <c r="CD122" i="14"/>
  <c r="CC122" i="14"/>
  <c r="CB122" i="14"/>
  <c r="CA122" i="14"/>
  <c r="BZ122" i="14"/>
  <c r="CH112" i="14"/>
  <c r="CG112" i="14"/>
  <c r="CF112" i="14"/>
  <c r="CE112" i="14"/>
  <c r="CD112" i="14"/>
  <c r="CC112" i="14"/>
  <c r="CB112" i="14"/>
  <c r="CA112" i="14"/>
  <c r="BZ112" i="14"/>
  <c r="CH111" i="14"/>
  <c r="CG111" i="14"/>
  <c r="CF111" i="14"/>
  <c r="CE111" i="14"/>
  <c r="CD111" i="14"/>
  <c r="CC111" i="14"/>
  <c r="CB111" i="14"/>
  <c r="CA111" i="14"/>
  <c r="BZ111" i="14"/>
  <c r="CH110" i="14"/>
  <c r="CG110" i="14"/>
  <c r="CF110" i="14"/>
  <c r="CE110" i="14"/>
  <c r="CD110" i="14"/>
  <c r="CC110" i="14"/>
  <c r="CB110" i="14"/>
  <c r="CA110" i="14"/>
  <c r="BZ110" i="14"/>
  <c r="CH109" i="14"/>
  <c r="CG109" i="14"/>
  <c r="CF109" i="14"/>
  <c r="CE109" i="14"/>
  <c r="CD109" i="14"/>
  <c r="CC109" i="14"/>
  <c r="CB109" i="14"/>
  <c r="CA109" i="14"/>
  <c r="BZ109" i="14"/>
  <c r="CH108" i="14"/>
  <c r="CG108" i="14"/>
  <c r="CF108" i="14"/>
  <c r="CE108" i="14"/>
  <c r="CD108" i="14"/>
  <c r="CC108" i="14"/>
  <c r="CB108" i="14"/>
  <c r="CA108" i="14"/>
  <c r="BZ108" i="14"/>
  <c r="CH105" i="14"/>
  <c r="CG105" i="14"/>
  <c r="CF105" i="14"/>
  <c r="CE105" i="14"/>
  <c r="CD105" i="14"/>
  <c r="CC105" i="14"/>
  <c r="CB105" i="14"/>
  <c r="CA105" i="14"/>
  <c r="BZ105" i="14"/>
  <c r="CH104" i="14"/>
  <c r="CG104" i="14"/>
  <c r="CF104" i="14"/>
  <c r="CE104" i="14"/>
  <c r="CD104" i="14"/>
  <c r="CC104" i="14"/>
  <c r="CB104" i="14"/>
  <c r="CA104" i="14"/>
  <c r="BZ104" i="14"/>
  <c r="CH103" i="14"/>
  <c r="CG103" i="14"/>
  <c r="CF103" i="14"/>
  <c r="CE103" i="14"/>
  <c r="CD103" i="14"/>
  <c r="CC103" i="14"/>
  <c r="CB103" i="14"/>
  <c r="CA103" i="14"/>
  <c r="BZ103" i="14"/>
  <c r="CH102" i="14"/>
  <c r="CG102" i="14"/>
  <c r="CF102" i="14"/>
  <c r="CE102" i="14"/>
  <c r="CD102" i="14"/>
  <c r="CC102" i="14"/>
  <c r="CB102" i="14"/>
  <c r="CA102" i="14"/>
  <c r="BZ102" i="14"/>
  <c r="CH101" i="14"/>
  <c r="CG101" i="14"/>
  <c r="CF101" i="14"/>
  <c r="CE101" i="14"/>
  <c r="CD101" i="14"/>
  <c r="CC101" i="14"/>
  <c r="CB101" i="14"/>
  <c r="CA101" i="14"/>
  <c r="BZ101" i="14"/>
  <c r="CH91" i="14"/>
  <c r="CG91" i="14"/>
  <c r="CF91" i="14"/>
  <c r="CE91" i="14"/>
  <c r="CD91" i="14"/>
  <c r="CC91" i="14"/>
  <c r="CB91" i="14"/>
  <c r="CA91" i="14"/>
  <c r="BZ91" i="14"/>
  <c r="CH90" i="14"/>
  <c r="CG90" i="14"/>
  <c r="CF90" i="14"/>
  <c r="CE90" i="14"/>
  <c r="CD90" i="14"/>
  <c r="CC90" i="14"/>
  <c r="CB90" i="14"/>
  <c r="CA90" i="14"/>
  <c r="BZ90" i="14"/>
  <c r="CH89" i="14"/>
  <c r="CG89" i="14"/>
  <c r="CF89" i="14"/>
  <c r="CE89" i="14"/>
  <c r="CD89" i="14"/>
  <c r="CC89" i="14"/>
  <c r="CB89" i="14"/>
  <c r="CA89" i="14"/>
  <c r="BZ89" i="14"/>
  <c r="CH88" i="14"/>
  <c r="CG88" i="14"/>
  <c r="CF88" i="14"/>
  <c r="CE88" i="14"/>
  <c r="CD88" i="14"/>
  <c r="CC88" i="14"/>
  <c r="CB88" i="14"/>
  <c r="CA88" i="14"/>
  <c r="BZ88" i="14"/>
  <c r="CH87" i="14"/>
  <c r="CG87" i="14"/>
  <c r="CF87" i="14"/>
  <c r="CE87" i="14"/>
  <c r="CD87" i="14"/>
  <c r="CC87" i="14"/>
  <c r="CB87" i="14"/>
  <c r="CA87" i="14"/>
  <c r="BZ87" i="14"/>
  <c r="CH84" i="14"/>
  <c r="CG84" i="14"/>
  <c r="CF84" i="14"/>
  <c r="CE84" i="14"/>
  <c r="CD84" i="14"/>
  <c r="CC84" i="14"/>
  <c r="CB84" i="14"/>
  <c r="CA84" i="14"/>
  <c r="BZ84" i="14"/>
  <c r="CH83" i="14"/>
  <c r="CG83" i="14"/>
  <c r="CF83" i="14"/>
  <c r="CE83" i="14"/>
  <c r="CD83" i="14"/>
  <c r="CC83" i="14"/>
  <c r="CB83" i="14"/>
  <c r="CA83" i="14"/>
  <c r="BZ83" i="14"/>
  <c r="CH82" i="14"/>
  <c r="CG82" i="14"/>
  <c r="CF82" i="14"/>
  <c r="CE82" i="14"/>
  <c r="CD82" i="14"/>
  <c r="CC82" i="14"/>
  <c r="CB82" i="14"/>
  <c r="CA82" i="14"/>
  <c r="BZ82" i="14"/>
  <c r="CH81" i="14"/>
  <c r="CG81" i="14"/>
  <c r="CF81" i="14"/>
  <c r="CE81" i="14"/>
  <c r="CD81" i="14"/>
  <c r="CC81" i="14"/>
  <c r="CB81" i="14"/>
  <c r="CA81" i="14"/>
  <c r="BZ81" i="14"/>
  <c r="CH80" i="14"/>
  <c r="CG80" i="14"/>
  <c r="CF80" i="14"/>
  <c r="CE80" i="14"/>
  <c r="CD80" i="14"/>
  <c r="CC80" i="14"/>
  <c r="CB80" i="14"/>
  <c r="CA80" i="14"/>
  <c r="BZ80" i="14"/>
  <c r="CH77" i="14"/>
  <c r="CG77" i="14"/>
  <c r="CF77" i="14"/>
  <c r="CE77" i="14"/>
  <c r="CD77" i="14"/>
  <c r="CC77" i="14"/>
  <c r="CB77" i="14"/>
  <c r="CA77" i="14"/>
  <c r="BZ77" i="14"/>
  <c r="CH76" i="14"/>
  <c r="CG76" i="14"/>
  <c r="CF76" i="14"/>
  <c r="CE76" i="14"/>
  <c r="CD76" i="14"/>
  <c r="CC76" i="14"/>
  <c r="CB76" i="14"/>
  <c r="CA76" i="14"/>
  <c r="BZ76" i="14"/>
  <c r="CH75" i="14"/>
  <c r="CG75" i="14"/>
  <c r="CF75" i="14"/>
  <c r="CE75" i="14"/>
  <c r="CD75" i="14"/>
  <c r="CC75" i="14"/>
  <c r="CB75" i="14"/>
  <c r="CA75" i="14"/>
  <c r="BZ75" i="14"/>
  <c r="CH74" i="14"/>
  <c r="CG74" i="14"/>
  <c r="CF74" i="14"/>
  <c r="CE74" i="14"/>
  <c r="CD74" i="14"/>
  <c r="CC74" i="14"/>
  <c r="CB74" i="14"/>
  <c r="CA74" i="14"/>
  <c r="BZ74" i="14"/>
  <c r="CH73" i="14"/>
  <c r="CG73" i="14"/>
  <c r="CF73" i="14"/>
  <c r="CE73" i="14"/>
  <c r="CD73" i="14"/>
  <c r="CC73" i="14"/>
  <c r="CB73" i="14"/>
  <c r="CA73" i="14"/>
  <c r="BZ73" i="14"/>
  <c r="CH70" i="14"/>
  <c r="CG70" i="14"/>
  <c r="CF70" i="14"/>
  <c r="CE70" i="14"/>
  <c r="CD70" i="14"/>
  <c r="CC70" i="14"/>
  <c r="CB70" i="14"/>
  <c r="CA70" i="14"/>
  <c r="BZ70" i="14"/>
  <c r="CH69" i="14"/>
  <c r="CG69" i="14"/>
  <c r="CF69" i="14"/>
  <c r="CE69" i="14"/>
  <c r="CD69" i="14"/>
  <c r="CC69" i="14"/>
  <c r="CB69" i="14"/>
  <c r="CA69" i="14"/>
  <c r="BZ69" i="14"/>
  <c r="CH68" i="14"/>
  <c r="CG68" i="14"/>
  <c r="CF68" i="14"/>
  <c r="CE68" i="14"/>
  <c r="CD68" i="14"/>
  <c r="CC68" i="14"/>
  <c r="CB68" i="14"/>
  <c r="CA68" i="14"/>
  <c r="BZ68" i="14"/>
  <c r="CH67" i="14"/>
  <c r="CG67" i="14"/>
  <c r="CF67" i="14"/>
  <c r="CE67" i="14"/>
  <c r="CD67" i="14"/>
  <c r="CC67" i="14"/>
  <c r="CB67" i="14"/>
  <c r="CA67" i="14"/>
  <c r="BZ67" i="14"/>
  <c r="CH66" i="14"/>
  <c r="CG66" i="14"/>
  <c r="CF66" i="14"/>
  <c r="CE66" i="14"/>
  <c r="CD66" i="14"/>
  <c r="CC66" i="14"/>
  <c r="CB66" i="14"/>
  <c r="CA66" i="14"/>
  <c r="BZ66" i="14"/>
  <c r="CH63" i="14"/>
  <c r="CG63" i="14"/>
  <c r="CF63" i="14"/>
  <c r="CE63" i="14"/>
  <c r="CD63" i="14"/>
  <c r="CC63" i="14"/>
  <c r="CB63" i="14"/>
  <c r="CA63" i="14"/>
  <c r="BZ63" i="14"/>
  <c r="CH62" i="14"/>
  <c r="CG62" i="14"/>
  <c r="CF62" i="14"/>
  <c r="CE62" i="14"/>
  <c r="CD62" i="14"/>
  <c r="CC62" i="14"/>
  <c r="CB62" i="14"/>
  <c r="CA62" i="14"/>
  <c r="BZ62" i="14"/>
  <c r="CH61" i="14"/>
  <c r="CG61" i="14"/>
  <c r="CF61" i="14"/>
  <c r="CE61" i="14"/>
  <c r="CD61" i="14"/>
  <c r="CC61" i="14"/>
  <c r="CB61" i="14"/>
  <c r="CA61" i="14"/>
  <c r="BZ61" i="14"/>
  <c r="CH60" i="14"/>
  <c r="CG60" i="14"/>
  <c r="CF60" i="14"/>
  <c r="CE60" i="14"/>
  <c r="CD60" i="14"/>
  <c r="CC60" i="14"/>
  <c r="CB60" i="14"/>
  <c r="CA60" i="14"/>
  <c r="BZ60" i="14"/>
  <c r="CH59" i="14"/>
  <c r="CG59" i="14"/>
  <c r="CF59" i="14"/>
  <c r="CE59" i="14"/>
  <c r="CD59" i="14"/>
  <c r="CC59" i="14"/>
  <c r="CB59" i="14"/>
  <c r="CA59" i="14"/>
  <c r="BZ59" i="14"/>
  <c r="CH56" i="14"/>
  <c r="CG56" i="14"/>
  <c r="CF56" i="14"/>
  <c r="CE56" i="14"/>
  <c r="CD56" i="14"/>
  <c r="CC56" i="14"/>
  <c r="CB56" i="14"/>
  <c r="CA56" i="14"/>
  <c r="BZ56" i="14"/>
  <c r="CH55" i="14"/>
  <c r="CG55" i="14"/>
  <c r="CF55" i="14"/>
  <c r="CE55" i="14"/>
  <c r="CD55" i="14"/>
  <c r="CC55" i="14"/>
  <c r="CB55" i="14"/>
  <c r="CA55" i="14"/>
  <c r="BZ55" i="14"/>
  <c r="CH54" i="14"/>
  <c r="CG54" i="14"/>
  <c r="CF54" i="14"/>
  <c r="CE54" i="14"/>
  <c r="CD54" i="14"/>
  <c r="CC54" i="14"/>
  <c r="CB54" i="14"/>
  <c r="CA54" i="14"/>
  <c r="BZ54" i="14"/>
  <c r="CH53" i="14"/>
  <c r="CG53" i="14"/>
  <c r="CF53" i="14"/>
  <c r="CE53" i="14"/>
  <c r="CD53" i="14"/>
  <c r="CC53" i="14"/>
  <c r="CB53" i="14"/>
  <c r="CA53" i="14"/>
  <c r="BZ53" i="14"/>
  <c r="CH52" i="14"/>
  <c r="CG52" i="14"/>
  <c r="CF52" i="14"/>
  <c r="CE52" i="14"/>
  <c r="CD52" i="14"/>
  <c r="CC52" i="14"/>
  <c r="CB52" i="14"/>
  <c r="CA52" i="14"/>
  <c r="BZ52" i="14"/>
  <c r="CH49" i="14"/>
  <c r="CG49" i="14"/>
  <c r="CF49" i="14"/>
  <c r="CE49" i="14"/>
  <c r="CD49" i="14"/>
  <c r="CC49" i="14"/>
  <c r="CB49" i="14"/>
  <c r="CA49" i="14"/>
  <c r="BZ49" i="14"/>
  <c r="CH48" i="14"/>
  <c r="CG48" i="14"/>
  <c r="CF48" i="14"/>
  <c r="CE48" i="14"/>
  <c r="CD48" i="14"/>
  <c r="CC48" i="14"/>
  <c r="CB48" i="14"/>
  <c r="CA48" i="14"/>
  <c r="BZ48" i="14"/>
  <c r="CH47" i="14"/>
  <c r="CG47" i="14"/>
  <c r="CF47" i="14"/>
  <c r="CE47" i="14"/>
  <c r="CD47" i="14"/>
  <c r="CC47" i="14"/>
  <c r="CB47" i="14"/>
  <c r="CA47" i="14"/>
  <c r="BZ47" i="14"/>
  <c r="CH46" i="14"/>
  <c r="CG46" i="14"/>
  <c r="CF46" i="14"/>
  <c r="CE46" i="14"/>
  <c r="CD46" i="14"/>
  <c r="CC46" i="14"/>
  <c r="CB46" i="14"/>
  <c r="CA46" i="14"/>
  <c r="BZ46" i="14"/>
  <c r="CH45" i="14"/>
  <c r="CG45" i="14"/>
  <c r="CF45" i="14"/>
  <c r="CE45" i="14"/>
  <c r="CD45" i="14"/>
  <c r="CC45" i="14"/>
  <c r="CB45" i="14"/>
  <c r="CA45" i="14"/>
  <c r="BZ45" i="14"/>
  <c r="CH42" i="14"/>
  <c r="CG42" i="14"/>
  <c r="CF42" i="14"/>
  <c r="CE42" i="14"/>
  <c r="CD42" i="14"/>
  <c r="CC42" i="14"/>
  <c r="CB42" i="14"/>
  <c r="CA42" i="14"/>
  <c r="BZ42" i="14"/>
  <c r="CH41" i="14"/>
  <c r="CG41" i="14"/>
  <c r="CF41" i="14"/>
  <c r="CE41" i="14"/>
  <c r="CD41" i="14"/>
  <c r="CC41" i="14"/>
  <c r="CB41" i="14"/>
  <c r="CA41" i="14"/>
  <c r="BZ41" i="14"/>
  <c r="CH40" i="14"/>
  <c r="CG40" i="14"/>
  <c r="CF40" i="14"/>
  <c r="CE40" i="14"/>
  <c r="CD40" i="14"/>
  <c r="CC40" i="14"/>
  <c r="CB40" i="14"/>
  <c r="CA40" i="14"/>
  <c r="BZ40" i="14"/>
  <c r="CH39" i="14"/>
  <c r="CG39" i="14"/>
  <c r="CF39" i="14"/>
  <c r="CE39" i="14"/>
  <c r="CD39" i="14"/>
  <c r="CC39" i="14"/>
  <c r="CB39" i="14"/>
  <c r="CA39" i="14"/>
  <c r="BZ39" i="14"/>
  <c r="CH38" i="14"/>
  <c r="CG38" i="14"/>
  <c r="CF38" i="14"/>
  <c r="CE38" i="14"/>
  <c r="CD38" i="14"/>
  <c r="CC38" i="14"/>
  <c r="CB38" i="14"/>
  <c r="CA38" i="14"/>
  <c r="BZ38" i="14"/>
  <c r="CH35" i="14"/>
  <c r="CG35" i="14"/>
  <c r="CF35" i="14"/>
  <c r="CE35" i="14"/>
  <c r="CD35" i="14"/>
  <c r="CC35" i="14"/>
  <c r="CB35" i="14"/>
  <c r="CA35" i="14"/>
  <c r="BZ35" i="14"/>
  <c r="CH34" i="14"/>
  <c r="CG34" i="14"/>
  <c r="CF34" i="14"/>
  <c r="CE34" i="14"/>
  <c r="CD34" i="14"/>
  <c r="CC34" i="14"/>
  <c r="CB34" i="14"/>
  <c r="CA34" i="14"/>
  <c r="BZ34" i="14"/>
  <c r="CH33" i="14"/>
  <c r="CG33" i="14"/>
  <c r="CF33" i="14"/>
  <c r="CE33" i="14"/>
  <c r="CD33" i="14"/>
  <c r="CC33" i="14"/>
  <c r="CB33" i="14"/>
  <c r="CA33" i="14"/>
  <c r="BZ33" i="14"/>
  <c r="CH32" i="14"/>
  <c r="CG32" i="14"/>
  <c r="CF32" i="14"/>
  <c r="CE32" i="14"/>
  <c r="CD32" i="14"/>
  <c r="CC32" i="14"/>
  <c r="CB32" i="14"/>
  <c r="CA32" i="14"/>
  <c r="BZ32" i="14"/>
  <c r="CH31" i="14"/>
  <c r="CG31" i="14"/>
  <c r="CF31" i="14"/>
  <c r="CE31" i="14"/>
  <c r="CD31" i="14"/>
  <c r="CC31" i="14"/>
  <c r="CB31" i="14"/>
  <c r="CA31" i="14"/>
  <c r="BZ31" i="14"/>
  <c r="CH28" i="14"/>
  <c r="CG28" i="14"/>
  <c r="CF28" i="14"/>
  <c r="CE28" i="14"/>
  <c r="CD28" i="14"/>
  <c r="CC28" i="14"/>
  <c r="CB28" i="14"/>
  <c r="CA28" i="14"/>
  <c r="BZ28" i="14"/>
  <c r="CH27" i="14"/>
  <c r="CG27" i="14"/>
  <c r="CF27" i="14"/>
  <c r="CE27" i="14"/>
  <c r="CD27" i="14"/>
  <c r="CC27" i="14"/>
  <c r="CB27" i="14"/>
  <c r="CA27" i="14"/>
  <c r="BZ27" i="14"/>
  <c r="CH26" i="14"/>
  <c r="CG26" i="14"/>
  <c r="CF26" i="14"/>
  <c r="CE26" i="14"/>
  <c r="CD26" i="14"/>
  <c r="CC26" i="14"/>
  <c r="CB26" i="14"/>
  <c r="CA26" i="14"/>
  <c r="BZ26" i="14"/>
  <c r="CH25" i="14"/>
  <c r="CG25" i="14"/>
  <c r="CF25" i="14"/>
  <c r="CE25" i="14"/>
  <c r="CD25" i="14"/>
  <c r="CC25" i="14"/>
  <c r="CB25" i="14"/>
  <c r="CA25" i="14"/>
  <c r="BZ25" i="14"/>
  <c r="CH24" i="14"/>
  <c r="CG24" i="14"/>
  <c r="CF24" i="14"/>
  <c r="CE24" i="14"/>
  <c r="CD24" i="14"/>
  <c r="CC24" i="14"/>
  <c r="CB24" i="14"/>
  <c r="CA24" i="14"/>
  <c r="BZ24" i="14"/>
  <c r="CH21" i="14"/>
  <c r="CG21" i="14"/>
  <c r="CF21" i="14"/>
  <c r="CE21" i="14"/>
  <c r="CD21" i="14"/>
  <c r="CC21" i="14"/>
  <c r="CB21" i="14"/>
  <c r="CA21" i="14"/>
  <c r="BZ21" i="14"/>
  <c r="CH20" i="14"/>
  <c r="CG20" i="14"/>
  <c r="CF20" i="14"/>
  <c r="CE20" i="14"/>
  <c r="CD20" i="14"/>
  <c r="CC20" i="14"/>
  <c r="CB20" i="14"/>
  <c r="CA20" i="14"/>
  <c r="BZ20" i="14"/>
  <c r="CH19" i="14"/>
  <c r="CG19" i="14"/>
  <c r="CF19" i="14"/>
  <c r="CE19" i="14"/>
  <c r="CD19" i="14"/>
  <c r="CC19" i="14"/>
  <c r="CB19" i="14"/>
  <c r="CA19" i="14"/>
  <c r="BZ19" i="14"/>
  <c r="CH18" i="14"/>
  <c r="CG18" i="14"/>
  <c r="CF18" i="14"/>
  <c r="CE18" i="14"/>
  <c r="CD18" i="14"/>
  <c r="CC18" i="14"/>
  <c r="CB18" i="14"/>
  <c r="CA18" i="14"/>
  <c r="BZ18" i="14"/>
  <c r="CH17" i="14"/>
  <c r="CG17" i="14"/>
  <c r="CF17" i="14"/>
  <c r="CE17" i="14"/>
  <c r="CD17" i="14"/>
  <c r="CC17" i="14"/>
  <c r="CB17" i="14"/>
  <c r="CA17" i="14"/>
  <c r="BZ17" i="14"/>
  <c r="CH14" i="14"/>
  <c r="CG14" i="14"/>
  <c r="CF14" i="14"/>
  <c r="CE14" i="14"/>
  <c r="CD14" i="14"/>
  <c r="CC14" i="14"/>
  <c r="CB14" i="14"/>
  <c r="CA14" i="14"/>
  <c r="BZ14" i="14"/>
  <c r="CH13" i="14"/>
  <c r="CG13" i="14"/>
  <c r="CF13" i="14"/>
  <c r="CE13" i="14"/>
  <c r="CD13" i="14"/>
  <c r="CC13" i="14"/>
  <c r="CB13" i="14"/>
  <c r="CA13" i="14"/>
  <c r="BZ13" i="14"/>
  <c r="CH12" i="14"/>
  <c r="CG12" i="14"/>
  <c r="CF12" i="14"/>
  <c r="CE12" i="14"/>
  <c r="CD12" i="14"/>
  <c r="CC12" i="14"/>
  <c r="CB12" i="14"/>
  <c r="CA12" i="14"/>
  <c r="BZ12" i="14"/>
  <c r="CH11" i="14"/>
  <c r="CG11" i="14"/>
  <c r="CF11" i="14"/>
  <c r="CE11" i="14"/>
  <c r="CD11" i="14"/>
  <c r="CC11" i="14"/>
  <c r="CB11" i="14"/>
  <c r="CA11" i="14"/>
  <c r="BZ11" i="14"/>
  <c r="CH10" i="14"/>
  <c r="CG10" i="14"/>
  <c r="CF10" i="14"/>
  <c r="CD10" i="14"/>
  <c r="CC10" i="14"/>
  <c r="CB10" i="14"/>
  <c r="CA10" i="14"/>
  <c r="BZ10" i="14"/>
  <c r="CH154" i="15"/>
  <c r="CG154" i="15"/>
  <c r="CF154" i="15"/>
  <c r="CE154" i="15"/>
  <c r="CD154" i="15"/>
  <c r="CC154" i="15"/>
  <c r="CB154" i="15"/>
  <c r="CA154" i="15"/>
  <c r="BZ154" i="15"/>
  <c r="CH153" i="15"/>
  <c r="CG153" i="15"/>
  <c r="CF153" i="15"/>
  <c r="CE153" i="15"/>
  <c r="CD153" i="15"/>
  <c r="CC153" i="15"/>
  <c r="CB153" i="15"/>
  <c r="CA153" i="15"/>
  <c r="BZ153" i="15"/>
  <c r="CH152" i="15"/>
  <c r="CG152" i="15"/>
  <c r="CF152" i="15"/>
  <c r="CE152" i="15"/>
  <c r="CD152" i="15"/>
  <c r="CC152" i="15"/>
  <c r="CB152" i="15"/>
  <c r="CA152" i="15"/>
  <c r="BZ152" i="15"/>
  <c r="CH151" i="15"/>
  <c r="CG151" i="15"/>
  <c r="CF151" i="15"/>
  <c r="CE151" i="15"/>
  <c r="CD151" i="15"/>
  <c r="CC151" i="15"/>
  <c r="CB151" i="15"/>
  <c r="CA151" i="15"/>
  <c r="BZ151" i="15"/>
  <c r="CH150" i="15"/>
  <c r="CG150" i="15"/>
  <c r="CF150" i="15"/>
  <c r="CE150" i="15"/>
  <c r="CD150" i="15"/>
  <c r="CC150" i="15"/>
  <c r="CB150" i="15"/>
  <c r="CA150" i="15"/>
  <c r="BZ150" i="15"/>
  <c r="CH147" i="15"/>
  <c r="CG147" i="15"/>
  <c r="CF147" i="15"/>
  <c r="CE147" i="15"/>
  <c r="CD147" i="15"/>
  <c r="CC147" i="15"/>
  <c r="CB147" i="15"/>
  <c r="CA147" i="15"/>
  <c r="BZ147" i="15"/>
  <c r="CH146" i="15"/>
  <c r="CG146" i="15"/>
  <c r="CF146" i="15"/>
  <c r="CE146" i="15"/>
  <c r="CD146" i="15"/>
  <c r="CC146" i="15"/>
  <c r="CB146" i="15"/>
  <c r="CA146" i="15"/>
  <c r="BZ146" i="15"/>
  <c r="CH145" i="15"/>
  <c r="CG145" i="15"/>
  <c r="CF145" i="15"/>
  <c r="CE145" i="15"/>
  <c r="CD145" i="15"/>
  <c r="CC145" i="15"/>
  <c r="CB145" i="15"/>
  <c r="CA145" i="15"/>
  <c r="BZ145" i="15"/>
  <c r="CH144" i="15"/>
  <c r="CG144" i="15"/>
  <c r="CF144" i="15"/>
  <c r="CE144" i="15"/>
  <c r="CD144" i="15"/>
  <c r="CC144" i="15"/>
  <c r="CB144" i="15"/>
  <c r="CA144" i="15"/>
  <c r="BZ144" i="15"/>
  <c r="CH143" i="15"/>
  <c r="CG143" i="15"/>
  <c r="CF143" i="15"/>
  <c r="CE143" i="15"/>
  <c r="CD143" i="15"/>
  <c r="CC143" i="15"/>
  <c r="CB143" i="15"/>
  <c r="CA143" i="15"/>
  <c r="BZ143" i="15"/>
  <c r="CH133" i="15"/>
  <c r="CG133" i="15"/>
  <c r="CF133" i="15"/>
  <c r="CE133" i="15"/>
  <c r="CD133" i="15"/>
  <c r="CC133" i="15"/>
  <c r="CB133" i="15"/>
  <c r="CA133" i="15"/>
  <c r="BZ133" i="15"/>
  <c r="CH132" i="15"/>
  <c r="CG132" i="15"/>
  <c r="CF132" i="15"/>
  <c r="CE132" i="15"/>
  <c r="CD132" i="15"/>
  <c r="CC132" i="15"/>
  <c r="CB132" i="15"/>
  <c r="CA132" i="15"/>
  <c r="BZ132" i="15"/>
  <c r="CH131" i="15"/>
  <c r="CG131" i="15"/>
  <c r="CF131" i="15"/>
  <c r="CE131" i="15"/>
  <c r="CD131" i="15"/>
  <c r="CC131" i="15"/>
  <c r="CB131" i="15"/>
  <c r="CA131" i="15"/>
  <c r="BZ131" i="15"/>
  <c r="CH130" i="15"/>
  <c r="CG130" i="15"/>
  <c r="CF130" i="15"/>
  <c r="CE130" i="15"/>
  <c r="CD130" i="15"/>
  <c r="CC130" i="15"/>
  <c r="CB130" i="15"/>
  <c r="CA130" i="15"/>
  <c r="BZ130" i="15"/>
  <c r="CH129" i="15"/>
  <c r="CG129" i="15"/>
  <c r="CF129" i="15"/>
  <c r="CE129" i="15"/>
  <c r="CD129" i="15"/>
  <c r="CC129" i="15"/>
  <c r="CB129" i="15"/>
  <c r="CA129" i="15"/>
  <c r="BZ129" i="15"/>
  <c r="CH126" i="15"/>
  <c r="CG126" i="15"/>
  <c r="CF126" i="15"/>
  <c r="CE126" i="15"/>
  <c r="CD126" i="15"/>
  <c r="CC126" i="15"/>
  <c r="CB126" i="15"/>
  <c r="CA126" i="15"/>
  <c r="BZ126" i="15"/>
  <c r="CH125" i="15"/>
  <c r="CG125" i="15"/>
  <c r="CF125" i="15"/>
  <c r="CE125" i="15"/>
  <c r="CD125" i="15"/>
  <c r="CC125" i="15"/>
  <c r="CB125" i="15"/>
  <c r="CA125" i="15"/>
  <c r="BZ125" i="15"/>
  <c r="CH124" i="15"/>
  <c r="CG124" i="15"/>
  <c r="CF124" i="15"/>
  <c r="CE124" i="15"/>
  <c r="CD124" i="15"/>
  <c r="CC124" i="15"/>
  <c r="CB124" i="15"/>
  <c r="CA124" i="15"/>
  <c r="BZ124" i="15"/>
  <c r="CH123" i="15"/>
  <c r="CG123" i="15"/>
  <c r="CF123" i="15"/>
  <c r="CE123" i="15"/>
  <c r="CD123" i="15"/>
  <c r="CC123" i="15"/>
  <c r="CB123" i="15"/>
  <c r="CA123" i="15"/>
  <c r="BZ123" i="15"/>
  <c r="CH122" i="15"/>
  <c r="CG122" i="15"/>
  <c r="CF122" i="15"/>
  <c r="CE122" i="15"/>
  <c r="CD122" i="15"/>
  <c r="CC122" i="15"/>
  <c r="CB122" i="15"/>
  <c r="CA122" i="15"/>
  <c r="BZ122" i="15"/>
  <c r="CH112" i="15"/>
  <c r="CG112" i="15"/>
  <c r="CF112" i="15"/>
  <c r="CE112" i="15"/>
  <c r="CD112" i="15"/>
  <c r="CC112" i="15"/>
  <c r="CB112" i="15"/>
  <c r="CA112" i="15"/>
  <c r="BZ112" i="15"/>
  <c r="CH111" i="15"/>
  <c r="CG111" i="15"/>
  <c r="CF111" i="15"/>
  <c r="CE111" i="15"/>
  <c r="CD111" i="15"/>
  <c r="CC111" i="15"/>
  <c r="CB111" i="15"/>
  <c r="CA111" i="15"/>
  <c r="BZ111" i="15"/>
  <c r="CH110" i="15"/>
  <c r="CG110" i="15"/>
  <c r="CF110" i="15"/>
  <c r="CE110" i="15"/>
  <c r="CD110" i="15"/>
  <c r="CC110" i="15"/>
  <c r="CB110" i="15"/>
  <c r="CA110" i="15"/>
  <c r="BZ110" i="15"/>
  <c r="CH109" i="15"/>
  <c r="CG109" i="15"/>
  <c r="CF109" i="15"/>
  <c r="CE109" i="15"/>
  <c r="CD109" i="15"/>
  <c r="CC109" i="15"/>
  <c r="CB109" i="15"/>
  <c r="CA109" i="15"/>
  <c r="BZ109" i="15"/>
  <c r="CH108" i="15"/>
  <c r="CG108" i="15"/>
  <c r="CF108" i="15"/>
  <c r="CE108" i="15"/>
  <c r="CD108" i="15"/>
  <c r="CC108" i="15"/>
  <c r="CB108" i="15"/>
  <c r="CA108" i="15"/>
  <c r="BZ108" i="15"/>
  <c r="CH105" i="15"/>
  <c r="CG105" i="15"/>
  <c r="CF105" i="15"/>
  <c r="CE105" i="15"/>
  <c r="CD105" i="15"/>
  <c r="CC105" i="15"/>
  <c r="CB105" i="15"/>
  <c r="CA105" i="15"/>
  <c r="BZ105" i="15"/>
  <c r="CH104" i="15"/>
  <c r="CG104" i="15"/>
  <c r="CF104" i="15"/>
  <c r="CE104" i="15"/>
  <c r="CD104" i="15"/>
  <c r="CC104" i="15"/>
  <c r="CB104" i="15"/>
  <c r="CA104" i="15"/>
  <c r="BZ104" i="15"/>
  <c r="CH103" i="15"/>
  <c r="CG103" i="15"/>
  <c r="CF103" i="15"/>
  <c r="CE103" i="15"/>
  <c r="CD103" i="15"/>
  <c r="CC103" i="15"/>
  <c r="CB103" i="15"/>
  <c r="CA103" i="15"/>
  <c r="BZ103" i="15"/>
  <c r="CH102" i="15"/>
  <c r="CG102" i="15"/>
  <c r="CF102" i="15"/>
  <c r="CE102" i="15"/>
  <c r="CD102" i="15"/>
  <c r="CC102" i="15"/>
  <c r="CB102" i="15"/>
  <c r="CA102" i="15"/>
  <c r="BZ102" i="15"/>
  <c r="CH101" i="15"/>
  <c r="CG101" i="15"/>
  <c r="CF101" i="15"/>
  <c r="CE101" i="15"/>
  <c r="CD101" i="15"/>
  <c r="CC101" i="15"/>
  <c r="CB101" i="15"/>
  <c r="CA101" i="15"/>
  <c r="BZ101" i="15"/>
  <c r="CH91" i="15"/>
  <c r="CG91" i="15"/>
  <c r="CF91" i="15"/>
  <c r="CE91" i="15"/>
  <c r="CD91" i="15"/>
  <c r="CC91" i="15"/>
  <c r="CB91" i="15"/>
  <c r="CA91" i="15"/>
  <c r="BZ91" i="15"/>
  <c r="CH90" i="15"/>
  <c r="CG90" i="15"/>
  <c r="CF90" i="15"/>
  <c r="CE90" i="15"/>
  <c r="CD90" i="15"/>
  <c r="CC90" i="15"/>
  <c r="CB90" i="15"/>
  <c r="CA90" i="15"/>
  <c r="BZ90" i="15"/>
  <c r="CH89" i="15"/>
  <c r="CG89" i="15"/>
  <c r="CF89" i="15"/>
  <c r="CE89" i="15"/>
  <c r="CD89" i="15"/>
  <c r="CC89" i="15"/>
  <c r="CB89" i="15"/>
  <c r="CA89" i="15"/>
  <c r="BZ89" i="15"/>
  <c r="CH88" i="15"/>
  <c r="CG88" i="15"/>
  <c r="CF88" i="15"/>
  <c r="CE88" i="15"/>
  <c r="CD88" i="15"/>
  <c r="CC88" i="15"/>
  <c r="CB88" i="15"/>
  <c r="CA88" i="15"/>
  <c r="BZ88" i="15"/>
  <c r="CH87" i="15"/>
  <c r="CG87" i="15"/>
  <c r="CF87" i="15"/>
  <c r="CE87" i="15"/>
  <c r="CD87" i="15"/>
  <c r="CC87" i="15"/>
  <c r="CB87" i="15"/>
  <c r="CA87" i="15"/>
  <c r="BZ87" i="15"/>
  <c r="CH84" i="15"/>
  <c r="CG84" i="15"/>
  <c r="CF84" i="15"/>
  <c r="CE84" i="15"/>
  <c r="CD84" i="15"/>
  <c r="CC84" i="15"/>
  <c r="CB84" i="15"/>
  <c r="CA84" i="15"/>
  <c r="BZ84" i="15"/>
  <c r="CH83" i="15"/>
  <c r="CG83" i="15"/>
  <c r="CF83" i="15"/>
  <c r="CE83" i="15"/>
  <c r="CD83" i="15"/>
  <c r="CC83" i="15"/>
  <c r="CB83" i="15"/>
  <c r="CA83" i="15"/>
  <c r="BZ83" i="15"/>
  <c r="CH82" i="15"/>
  <c r="CG82" i="15"/>
  <c r="CF82" i="15"/>
  <c r="CE82" i="15"/>
  <c r="CD82" i="15"/>
  <c r="CC82" i="15"/>
  <c r="CB82" i="15"/>
  <c r="CA82" i="15"/>
  <c r="BZ82" i="15"/>
  <c r="CH81" i="15"/>
  <c r="CG81" i="15"/>
  <c r="CF81" i="15"/>
  <c r="CE81" i="15"/>
  <c r="CD81" i="15"/>
  <c r="CC81" i="15"/>
  <c r="CB81" i="15"/>
  <c r="CA81" i="15"/>
  <c r="BZ81" i="15"/>
  <c r="CH80" i="15"/>
  <c r="CG80" i="15"/>
  <c r="CF80" i="15"/>
  <c r="CE80" i="15"/>
  <c r="CD80" i="15"/>
  <c r="CC80" i="15"/>
  <c r="CB80" i="15"/>
  <c r="CA80" i="15"/>
  <c r="BZ80" i="15"/>
  <c r="CH77" i="15"/>
  <c r="CG77" i="15"/>
  <c r="CF77" i="15"/>
  <c r="CE77" i="15"/>
  <c r="CD77" i="15"/>
  <c r="CC77" i="15"/>
  <c r="CB77" i="15"/>
  <c r="CA77" i="15"/>
  <c r="BZ77" i="15"/>
  <c r="CH76" i="15"/>
  <c r="CG76" i="15"/>
  <c r="CF76" i="15"/>
  <c r="CE76" i="15"/>
  <c r="CD76" i="15"/>
  <c r="CC76" i="15"/>
  <c r="CB76" i="15"/>
  <c r="CA76" i="15"/>
  <c r="BZ76" i="15"/>
  <c r="CH75" i="15"/>
  <c r="CG75" i="15"/>
  <c r="CF75" i="15"/>
  <c r="CE75" i="15"/>
  <c r="CD75" i="15"/>
  <c r="CC75" i="15"/>
  <c r="CB75" i="15"/>
  <c r="CA75" i="15"/>
  <c r="BZ75" i="15"/>
  <c r="CH74" i="15"/>
  <c r="CG74" i="15"/>
  <c r="CF74" i="15"/>
  <c r="CE74" i="15"/>
  <c r="CD74" i="15"/>
  <c r="CC74" i="15"/>
  <c r="CB74" i="15"/>
  <c r="CA74" i="15"/>
  <c r="BZ74" i="15"/>
  <c r="CH73" i="15"/>
  <c r="CG73" i="15"/>
  <c r="CF73" i="15"/>
  <c r="CE73" i="15"/>
  <c r="CD73" i="15"/>
  <c r="CC73" i="15"/>
  <c r="CB73" i="15"/>
  <c r="CA73" i="15"/>
  <c r="BZ73" i="15"/>
  <c r="CH70" i="15"/>
  <c r="CG70" i="15"/>
  <c r="CF70" i="15"/>
  <c r="CE70" i="15"/>
  <c r="CD70" i="15"/>
  <c r="CC70" i="15"/>
  <c r="CB70" i="15"/>
  <c r="CA70" i="15"/>
  <c r="BZ70" i="15"/>
  <c r="CH69" i="15"/>
  <c r="CG69" i="15"/>
  <c r="CF69" i="15"/>
  <c r="CE69" i="15"/>
  <c r="CD69" i="15"/>
  <c r="CC69" i="15"/>
  <c r="CB69" i="15"/>
  <c r="CA69" i="15"/>
  <c r="BZ69" i="15"/>
  <c r="CH68" i="15"/>
  <c r="CG68" i="15"/>
  <c r="CF68" i="15"/>
  <c r="CE68" i="15"/>
  <c r="CD68" i="15"/>
  <c r="CC68" i="15"/>
  <c r="CB68" i="15"/>
  <c r="CA68" i="15"/>
  <c r="BZ68" i="15"/>
  <c r="CH67" i="15"/>
  <c r="CG67" i="15"/>
  <c r="CF67" i="15"/>
  <c r="CE67" i="15"/>
  <c r="CD67" i="15"/>
  <c r="CC67" i="15"/>
  <c r="CB67" i="15"/>
  <c r="CA67" i="15"/>
  <c r="BZ67" i="15"/>
  <c r="CH66" i="15"/>
  <c r="CG66" i="15"/>
  <c r="CF66" i="15"/>
  <c r="CE66" i="15"/>
  <c r="CD66" i="15"/>
  <c r="CC66" i="15"/>
  <c r="CB66" i="15"/>
  <c r="CA66" i="15"/>
  <c r="BZ66" i="15"/>
  <c r="CH63" i="15"/>
  <c r="CG63" i="15"/>
  <c r="CF63" i="15"/>
  <c r="CE63" i="15"/>
  <c r="CD63" i="15"/>
  <c r="CC63" i="15"/>
  <c r="CB63" i="15"/>
  <c r="CA63" i="15"/>
  <c r="BZ63" i="15"/>
  <c r="CH62" i="15"/>
  <c r="CG62" i="15"/>
  <c r="CF62" i="15"/>
  <c r="CE62" i="15"/>
  <c r="CD62" i="15"/>
  <c r="CC62" i="15"/>
  <c r="CB62" i="15"/>
  <c r="CA62" i="15"/>
  <c r="BZ62" i="15"/>
  <c r="CH61" i="15"/>
  <c r="CG61" i="15"/>
  <c r="CF61" i="15"/>
  <c r="CE61" i="15"/>
  <c r="CD61" i="15"/>
  <c r="CC61" i="15"/>
  <c r="CB61" i="15"/>
  <c r="CA61" i="15"/>
  <c r="BZ61" i="15"/>
  <c r="CH60" i="15"/>
  <c r="CG60" i="15"/>
  <c r="CF60" i="15"/>
  <c r="CE60" i="15"/>
  <c r="CD60" i="15"/>
  <c r="CC60" i="15"/>
  <c r="CB60" i="15"/>
  <c r="CA60" i="15"/>
  <c r="BZ60" i="15"/>
  <c r="CH59" i="15"/>
  <c r="CG59" i="15"/>
  <c r="CF59" i="15"/>
  <c r="CE59" i="15"/>
  <c r="CD59" i="15"/>
  <c r="CC59" i="15"/>
  <c r="CB59" i="15"/>
  <c r="CA59" i="15"/>
  <c r="BZ59" i="15"/>
  <c r="CH56" i="15"/>
  <c r="CG56" i="15"/>
  <c r="CF56" i="15"/>
  <c r="CE56" i="15"/>
  <c r="CD56" i="15"/>
  <c r="CC56" i="15"/>
  <c r="CB56" i="15"/>
  <c r="CA56" i="15"/>
  <c r="BZ56" i="15"/>
  <c r="CH55" i="15"/>
  <c r="CG55" i="15"/>
  <c r="CF55" i="15"/>
  <c r="CE55" i="15"/>
  <c r="CD55" i="15"/>
  <c r="CC55" i="15"/>
  <c r="CB55" i="15"/>
  <c r="CA55" i="15"/>
  <c r="BZ55" i="15"/>
  <c r="CH54" i="15"/>
  <c r="CG54" i="15"/>
  <c r="CF54" i="15"/>
  <c r="CE54" i="15"/>
  <c r="CD54" i="15"/>
  <c r="CC54" i="15"/>
  <c r="CB54" i="15"/>
  <c r="CA54" i="15"/>
  <c r="BZ54" i="15"/>
  <c r="CH53" i="15"/>
  <c r="CG53" i="15"/>
  <c r="CF53" i="15"/>
  <c r="CE53" i="15"/>
  <c r="CD53" i="15"/>
  <c r="CC53" i="15"/>
  <c r="CB53" i="15"/>
  <c r="CA53" i="15"/>
  <c r="BZ53" i="15"/>
  <c r="CH52" i="15"/>
  <c r="CG52" i="15"/>
  <c r="CF52" i="15"/>
  <c r="CE52" i="15"/>
  <c r="CD52" i="15"/>
  <c r="CC52" i="15"/>
  <c r="CB52" i="15"/>
  <c r="CA52" i="15"/>
  <c r="BZ52" i="15"/>
  <c r="CH49" i="15"/>
  <c r="CG49" i="15"/>
  <c r="CF49" i="15"/>
  <c r="CE49" i="15"/>
  <c r="CD49" i="15"/>
  <c r="CC49" i="15"/>
  <c r="CB49" i="15"/>
  <c r="CA49" i="15"/>
  <c r="BZ49" i="15"/>
  <c r="CH48" i="15"/>
  <c r="CG48" i="15"/>
  <c r="CF48" i="15"/>
  <c r="CE48" i="15"/>
  <c r="CD48" i="15"/>
  <c r="CC48" i="15"/>
  <c r="CB48" i="15"/>
  <c r="CA48" i="15"/>
  <c r="BZ48" i="15"/>
  <c r="CH47" i="15"/>
  <c r="CG47" i="15"/>
  <c r="CF47" i="15"/>
  <c r="CE47" i="15"/>
  <c r="CD47" i="15"/>
  <c r="CC47" i="15"/>
  <c r="CB47" i="15"/>
  <c r="CA47" i="15"/>
  <c r="BZ47" i="15"/>
  <c r="CH46" i="15"/>
  <c r="CG46" i="15"/>
  <c r="CF46" i="15"/>
  <c r="CE46" i="15"/>
  <c r="CD46" i="15"/>
  <c r="CC46" i="15"/>
  <c r="CB46" i="15"/>
  <c r="CA46" i="15"/>
  <c r="BZ46" i="15"/>
  <c r="CH45" i="15"/>
  <c r="CG45" i="15"/>
  <c r="CF45" i="15"/>
  <c r="CE45" i="15"/>
  <c r="CD45" i="15"/>
  <c r="CC45" i="15"/>
  <c r="CB45" i="15"/>
  <c r="CA45" i="15"/>
  <c r="BZ45" i="15"/>
  <c r="CH42" i="15"/>
  <c r="CG42" i="15"/>
  <c r="CF42" i="15"/>
  <c r="CE42" i="15"/>
  <c r="CD42" i="15"/>
  <c r="CC42" i="15"/>
  <c r="CB42" i="15"/>
  <c r="CA42" i="15"/>
  <c r="BZ42" i="15"/>
  <c r="CH41" i="15"/>
  <c r="CG41" i="15"/>
  <c r="CF41" i="15"/>
  <c r="CE41" i="15"/>
  <c r="CD41" i="15"/>
  <c r="CC41" i="15"/>
  <c r="CB41" i="15"/>
  <c r="CA41" i="15"/>
  <c r="BZ41" i="15"/>
  <c r="CH40" i="15"/>
  <c r="CG40" i="15"/>
  <c r="CF40" i="15"/>
  <c r="CE40" i="15"/>
  <c r="CD40" i="15"/>
  <c r="CC40" i="15"/>
  <c r="CB40" i="15"/>
  <c r="CA40" i="15"/>
  <c r="BZ40" i="15"/>
  <c r="CH39" i="15"/>
  <c r="CG39" i="15"/>
  <c r="CF39" i="15"/>
  <c r="CE39" i="15"/>
  <c r="CD39" i="15"/>
  <c r="CC39" i="15"/>
  <c r="CB39" i="15"/>
  <c r="CA39" i="15"/>
  <c r="BZ39" i="15"/>
  <c r="CH38" i="15"/>
  <c r="CG38" i="15"/>
  <c r="CF38" i="15"/>
  <c r="CE38" i="15"/>
  <c r="CD38" i="15"/>
  <c r="CC38" i="15"/>
  <c r="CB38" i="15"/>
  <c r="CA38" i="15"/>
  <c r="BZ38" i="15"/>
  <c r="CH35" i="15"/>
  <c r="CG35" i="15"/>
  <c r="CF35" i="15"/>
  <c r="CE35" i="15"/>
  <c r="CD35" i="15"/>
  <c r="CC35" i="15"/>
  <c r="CB35" i="15"/>
  <c r="CA35" i="15"/>
  <c r="BZ35" i="15"/>
  <c r="CH34" i="15"/>
  <c r="CG34" i="15"/>
  <c r="CF34" i="15"/>
  <c r="CE34" i="15"/>
  <c r="CD34" i="15"/>
  <c r="CC34" i="15"/>
  <c r="CB34" i="15"/>
  <c r="CA34" i="15"/>
  <c r="BZ34" i="15"/>
  <c r="CH33" i="15"/>
  <c r="CG33" i="15"/>
  <c r="CF33" i="15"/>
  <c r="CE33" i="15"/>
  <c r="CD33" i="15"/>
  <c r="CC33" i="15"/>
  <c r="CB33" i="15"/>
  <c r="CA33" i="15"/>
  <c r="BZ33" i="15"/>
  <c r="CH32" i="15"/>
  <c r="CG32" i="15"/>
  <c r="CF32" i="15"/>
  <c r="CE32" i="15"/>
  <c r="CD32" i="15"/>
  <c r="CC32" i="15"/>
  <c r="CB32" i="15"/>
  <c r="CA32" i="15"/>
  <c r="BZ32" i="15"/>
  <c r="CH31" i="15"/>
  <c r="CG31" i="15"/>
  <c r="CF31" i="15"/>
  <c r="CE31" i="15"/>
  <c r="CD31" i="15"/>
  <c r="CC31" i="15"/>
  <c r="CB31" i="15"/>
  <c r="CA31" i="15"/>
  <c r="BZ31" i="15"/>
  <c r="CH28" i="15"/>
  <c r="CG28" i="15"/>
  <c r="CF28" i="15"/>
  <c r="CE28" i="15"/>
  <c r="CD28" i="15"/>
  <c r="CC28" i="15"/>
  <c r="CB28" i="15"/>
  <c r="CA28" i="15"/>
  <c r="BZ28" i="15"/>
  <c r="CH27" i="15"/>
  <c r="CG27" i="15"/>
  <c r="CF27" i="15"/>
  <c r="CE27" i="15"/>
  <c r="CD27" i="15"/>
  <c r="CC27" i="15"/>
  <c r="CB27" i="15"/>
  <c r="CA27" i="15"/>
  <c r="BZ27" i="15"/>
  <c r="CH26" i="15"/>
  <c r="CG26" i="15"/>
  <c r="CF26" i="15"/>
  <c r="CE26" i="15"/>
  <c r="CD26" i="15"/>
  <c r="CC26" i="15"/>
  <c r="CB26" i="15"/>
  <c r="CA26" i="15"/>
  <c r="BZ26" i="15"/>
  <c r="CH25" i="15"/>
  <c r="CG25" i="15"/>
  <c r="CF25" i="15"/>
  <c r="CE25" i="15"/>
  <c r="CD25" i="15"/>
  <c r="CC25" i="15"/>
  <c r="CB25" i="15"/>
  <c r="CA25" i="15"/>
  <c r="BZ25" i="15"/>
  <c r="CH24" i="15"/>
  <c r="CG24" i="15"/>
  <c r="CF24" i="15"/>
  <c r="CE24" i="15"/>
  <c r="CD24" i="15"/>
  <c r="CC24" i="15"/>
  <c r="CB24" i="15"/>
  <c r="CA24" i="15"/>
  <c r="BZ24" i="15"/>
  <c r="CH21" i="15"/>
  <c r="CG21" i="15"/>
  <c r="CF21" i="15"/>
  <c r="CE21" i="15"/>
  <c r="CD21" i="15"/>
  <c r="CC21" i="15"/>
  <c r="CB21" i="15"/>
  <c r="CA21" i="15"/>
  <c r="BZ21" i="15"/>
  <c r="CH20" i="15"/>
  <c r="CG20" i="15"/>
  <c r="CF20" i="15"/>
  <c r="CE20" i="15"/>
  <c r="CD20" i="15"/>
  <c r="CC20" i="15"/>
  <c r="CB20" i="15"/>
  <c r="CA20" i="15"/>
  <c r="BZ20" i="15"/>
  <c r="CH19" i="15"/>
  <c r="CG19" i="15"/>
  <c r="CF19" i="15"/>
  <c r="CE19" i="15"/>
  <c r="CD19" i="15"/>
  <c r="CC19" i="15"/>
  <c r="CB19" i="15"/>
  <c r="CA19" i="15"/>
  <c r="BZ19" i="15"/>
  <c r="CH18" i="15"/>
  <c r="CG18" i="15"/>
  <c r="CF18" i="15"/>
  <c r="CE18" i="15"/>
  <c r="CD18" i="15"/>
  <c r="CC18" i="15"/>
  <c r="CB18" i="15"/>
  <c r="CA18" i="15"/>
  <c r="BZ18" i="15"/>
  <c r="CH17" i="15"/>
  <c r="CG17" i="15"/>
  <c r="CF17" i="15"/>
  <c r="CE17" i="15"/>
  <c r="CD17" i="15"/>
  <c r="CC17" i="15"/>
  <c r="CB17" i="15"/>
  <c r="CA17" i="15"/>
  <c r="BZ17" i="15"/>
  <c r="CH14" i="15"/>
  <c r="CG14" i="15"/>
  <c r="CF14" i="15"/>
  <c r="CE14" i="15"/>
  <c r="CD14" i="15"/>
  <c r="CC14" i="15"/>
  <c r="CB14" i="15"/>
  <c r="CA14" i="15"/>
  <c r="BZ14" i="15"/>
  <c r="CH13" i="15"/>
  <c r="CG13" i="15"/>
  <c r="CF13" i="15"/>
  <c r="CE13" i="15"/>
  <c r="CD13" i="15"/>
  <c r="CC13" i="15"/>
  <c r="CB13" i="15"/>
  <c r="CA13" i="15"/>
  <c r="BZ13" i="15"/>
  <c r="CH12" i="15"/>
  <c r="CG12" i="15"/>
  <c r="CF12" i="15"/>
  <c r="CE12" i="15"/>
  <c r="CD12" i="15"/>
  <c r="CC12" i="15"/>
  <c r="CB12" i="15"/>
  <c r="CA12" i="15"/>
  <c r="BZ12" i="15"/>
  <c r="CH11" i="15"/>
  <c r="CG11" i="15"/>
  <c r="CF11" i="15"/>
  <c r="CE11" i="15"/>
  <c r="CD11" i="15"/>
  <c r="CC11" i="15"/>
  <c r="CB11" i="15"/>
  <c r="CA11" i="15"/>
  <c r="BZ11" i="15"/>
  <c r="CH10" i="15"/>
  <c r="CG10" i="15"/>
  <c r="CF10" i="15"/>
  <c r="CD10" i="15"/>
  <c r="CC10" i="15"/>
  <c r="CB10" i="15"/>
  <c r="CA10" i="15"/>
  <c r="BZ10" i="15"/>
  <c r="CH154" i="11"/>
  <c r="CG154" i="11"/>
  <c r="CF154" i="11"/>
  <c r="CE154" i="11"/>
  <c r="CD154" i="11"/>
  <c r="CC154" i="11"/>
  <c r="CB154" i="11"/>
  <c r="CA154" i="11"/>
  <c r="BZ154" i="11"/>
  <c r="CH153" i="11"/>
  <c r="CG153" i="11"/>
  <c r="CF153" i="11"/>
  <c r="CE153" i="11"/>
  <c r="CD153" i="11"/>
  <c r="CC153" i="11"/>
  <c r="CB153" i="11"/>
  <c r="CA153" i="11"/>
  <c r="BZ153" i="11"/>
  <c r="CH152" i="11"/>
  <c r="CG152" i="11"/>
  <c r="CF152" i="11"/>
  <c r="CE152" i="11"/>
  <c r="CD152" i="11"/>
  <c r="CC152" i="11"/>
  <c r="CB152" i="11"/>
  <c r="CA152" i="11"/>
  <c r="BZ152" i="11"/>
  <c r="CH151" i="11"/>
  <c r="CG151" i="11"/>
  <c r="CF151" i="11"/>
  <c r="CE151" i="11"/>
  <c r="CD151" i="11"/>
  <c r="CC151" i="11"/>
  <c r="CB151" i="11"/>
  <c r="CA151" i="11"/>
  <c r="BZ151" i="11"/>
  <c r="CH150" i="11"/>
  <c r="CG150" i="11"/>
  <c r="CF150" i="11"/>
  <c r="CE150" i="11"/>
  <c r="CD150" i="11"/>
  <c r="CC150" i="11"/>
  <c r="CB150" i="11"/>
  <c r="CA150" i="11"/>
  <c r="BZ150" i="11"/>
  <c r="CH147" i="11"/>
  <c r="CG147" i="11"/>
  <c r="CF147" i="11"/>
  <c r="CE147" i="11"/>
  <c r="CD147" i="11"/>
  <c r="CC147" i="11"/>
  <c r="CB147" i="11"/>
  <c r="CA147" i="11"/>
  <c r="BZ147" i="11"/>
  <c r="CH146" i="11"/>
  <c r="CG146" i="11"/>
  <c r="CF146" i="11"/>
  <c r="CE146" i="11"/>
  <c r="CD146" i="11"/>
  <c r="CC146" i="11"/>
  <c r="CB146" i="11"/>
  <c r="CA146" i="11"/>
  <c r="BZ146" i="11"/>
  <c r="CH145" i="11"/>
  <c r="CG145" i="11"/>
  <c r="CF145" i="11"/>
  <c r="CE145" i="11"/>
  <c r="CD145" i="11"/>
  <c r="CC145" i="11"/>
  <c r="CB145" i="11"/>
  <c r="CA145" i="11"/>
  <c r="BZ145" i="11"/>
  <c r="CH144" i="11"/>
  <c r="CG144" i="11"/>
  <c r="CF144" i="11"/>
  <c r="CE144" i="11"/>
  <c r="CD144" i="11"/>
  <c r="CC144" i="11"/>
  <c r="CB144" i="11"/>
  <c r="CA144" i="11"/>
  <c r="BZ144" i="11"/>
  <c r="CH143" i="11"/>
  <c r="CG143" i="11"/>
  <c r="CF143" i="11"/>
  <c r="CE143" i="11"/>
  <c r="CD143" i="11"/>
  <c r="CC143" i="11"/>
  <c r="CB143" i="11"/>
  <c r="CA143" i="11"/>
  <c r="BZ143" i="11"/>
  <c r="CH133" i="11"/>
  <c r="CG133" i="11"/>
  <c r="CF133" i="11"/>
  <c r="CE133" i="11"/>
  <c r="CD133" i="11"/>
  <c r="CC133" i="11"/>
  <c r="CB133" i="11"/>
  <c r="CA133" i="11"/>
  <c r="BZ133" i="11"/>
  <c r="CH132" i="11"/>
  <c r="CG132" i="11"/>
  <c r="CF132" i="11"/>
  <c r="CE132" i="11"/>
  <c r="CD132" i="11"/>
  <c r="CC132" i="11"/>
  <c r="CB132" i="11"/>
  <c r="CA132" i="11"/>
  <c r="BZ132" i="11"/>
  <c r="CH131" i="11"/>
  <c r="CG131" i="11"/>
  <c r="CF131" i="11"/>
  <c r="CE131" i="11"/>
  <c r="CD131" i="11"/>
  <c r="CC131" i="11"/>
  <c r="CB131" i="11"/>
  <c r="CA131" i="11"/>
  <c r="BZ131" i="11"/>
  <c r="CH130" i="11"/>
  <c r="CG130" i="11"/>
  <c r="CF130" i="11"/>
  <c r="CE130" i="11"/>
  <c r="CD130" i="11"/>
  <c r="CC130" i="11"/>
  <c r="CB130" i="11"/>
  <c r="CA130" i="11"/>
  <c r="BZ130" i="11"/>
  <c r="CH129" i="11"/>
  <c r="CG129" i="11"/>
  <c r="CF129" i="11"/>
  <c r="CE129" i="11"/>
  <c r="CD129" i="11"/>
  <c r="CC129" i="11"/>
  <c r="CB129" i="11"/>
  <c r="CA129" i="11"/>
  <c r="BZ129" i="11"/>
  <c r="CH126" i="11"/>
  <c r="CG126" i="11"/>
  <c r="CF126" i="11"/>
  <c r="CE126" i="11"/>
  <c r="CD126" i="11"/>
  <c r="CC126" i="11"/>
  <c r="CB126" i="11"/>
  <c r="CA126" i="11"/>
  <c r="BZ126" i="11"/>
  <c r="CH125" i="11"/>
  <c r="CG125" i="11"/>
  <c r="CF125" i="11"/>
  <c r="CE125" i="11"/>
  <c r="CD125" i="11"/>
  <c r="CC125" i="11"/>
  <c r="CB125" i="11"/>
  <c r="CA125" i="11"/>
  <c r="BZ125" i="11"/>
  <c r="CH124" i="11"/>
  <c r="CG124" i="11"/>
  <c r="CF124" i="11"/>
  <c r="CE124" i="11"/>
  <c r="CD124" i="11"/>
  <c r="CC124" i="11"/>
  <c r="CB124" i="11"/>
  <c r="CA124" i="11"/>
  <c r="BZ124" i="11"/>
  <c r="CH123" i="11"/>
  <c r="CG123" i="11"/>
  <c r="CF123" i="11"/>
  <c r="CE123" i="11"/>
  <c r="CD123" i="11"/>
  <c r="CC123" i="11"/>
  <c r="CB123" i="11"/>
  <c r="CA123" i="11"/>
  <c r="BZ123" i="11"/>
  <c r="CH122" i="11"/>
  <c r="CG122" i="11"/>
  <c r="CF122" i="11"/>
  <c r="CE122" i="11"/>
  <c r="CD122" i="11"/>
  <c r="CC122" i="11"/>
  <c r="CB122" i="11"/>
  <c r="CA122" i="11"/>
  <c r="BZ122" i="11"/>
  <c r="CH112" i="11"/>
  <c r="CG112" i="11"/>
  <c r="CF112" i="11"/>
  <c r="CE112" i="11"/>
  <c r="CD112" i="11"/>
  <c r="CC112" i="11"/>
  <c r="CB112" i="11"/>
  <c r="CA112" i="11"/>
  <c r="BZ112" i="11"/>
  <c r="CH111" i="11"/>
  <c r="CG111" i="11"/>
  <c r="CF111" i="11"/>
  <c r="CE111" i="11"/>
  <c r="CD111" i="11"/>
  <c r="CC111" i="11"/>
  <c r="CB111" i="11"/>
  <c r="CA111" i="11"/>
  <c r="BZ111" i="11"/>
  <c r="CH110" i="11"/>
  <c r="CG110" i="11"/>
  <c r="CF110" i="11"/>
  <c r="CE110" i="11"/>
  <c r="CD110" i="11"/>
  <c r="CC110" i="11"/>
  <c r="CB110" i="11"/>
  <c r="CA110" i="11"/>
  <c r="BZ110" i="11"/>
  <c r="CH109" i="11"/>
  <c r="CG109" i="11"/>
  <c r="CF109" i="11"/>
  <c r="CE109" i="11"/>
  <c r="CD109" i="11"/>
  <c r="CC109" i="11"/>
  <c r="CB109" i="11"/>
  <c r="CA109" i="11"/>
  <c r="BZ109" i="11"/>
  <c r="CH108" i="11"/>
  <c r="CG108" i="11"/>
  <c r="CF108" i="11"/>
  <c r="CE108" i="11"/>
  <c r="CD108" i="11"/>
  <c r="CC108" i="11"/>
  <c r="CB108" i="11"/>
  <c r="CA108" i="11"/>
  <c r="BZ108" i="11"/>
  <c r="CH105" i="11"/>
  <c r="CG105" i="11"/>
  <c r="CF105" i="11"/>
  <c r="CE105" i="11"/>
  <c r="CD105" i="11"/>
  <c r="CC105" i="11"/>
  <c r="CB105" i="11"/>
  <c r="CA105" i="11"/>
  <c r="BZ105" i="11"/>
  <c r="CH104" i="11"/>
  <c r="CG104" i="11"/>
  <c r="CF104" i="11"/>
  <c r="CE104" i="11"/>
  <c r="CD104" i="11"/>
  <c r="CC104" i="11"/>
  <c r="CB104" i="11"/>
  <c r="CA104" i="11"/>
  <c r="BZ104" i="11"/>
  <c r="CH103" i="11"/>
  <c r="CG103" i="11"/>
  <c r="CF103" i="11"/>
  <c r="CE103" i="11"/>
  <c r="CD103" i="11"/>
  <c r="CC103" i="11"/>
  <c r="CB103" i="11"/>
  <c r="CA103" i="11"/>
  <c r="BZ103" i="11"/>
  <c r="CH102" i="11"/>
  <c r="CG102" i="11"/>
  <c r="CF102" i="11"/>
  <c r="CE102" i="11"/>
  <c r="CD102" i="11"/>
  <c r="CC102" i="11"/>
  <c r="CB102" i="11"/>
  <c r="CA102" i="11"/>
  <c r="BZ102" i="11"/>
  <c r="CH101" i="11"/>
  <c r="CG101" i="11"/>
  <c r="CF101" i="11"/>
  <c r="CE101" i="11"/>
  <c r="CD101" i="11"/>
  <c r="CC101" i="11"/>
  <c r="CB101" i="11"/>
  <c r="CA101" i="11"/>
  <c r="BZ101" i="11"/>
  <c r="CH98" i="11"/>
  <c r="CG98" i="11"/>
  <c r="CF98" i="11"/>
  <c r="CE98" i="11"/>
  <c r="CD98" i="11"/>
  <c r="CC98" i="11"/>
  <c r="CB98" i="11"/>
  <c r="CA98" i="11"/>
  <c r="BZ98" i="11"/>
  <c r="CH97" i="11"/>
  <c r="CG97" i="11"/>
  <c r="CF97" i="11"/>
  <c r="CE97" i="11"/>
  <c r="CD97" i="11"/>
  <c r="CC97" i="11"/>
  <c r="CB97" i="11"/>
  <c r="CA97" i="11"/>
  <c r="BZ97" i="11"/>
  <c r="CH96" i="11"/>
  <c r="CG96" i="11"/>
  <c r="CF96" i="11"/>
  <c r="CE96" i="11"/>
  <c r="CD96" i="11"/>
  <c r="CC96" i="11"/>
  <c r="CB96" i="11"/>
  <c r="CA96" i="11"/>
  <c r="BZ96" i="11"/>
  <c r="CH95" i="11"/>
  <c r="CG95" i="11"/>
  <c r="CF95" i="11"/>
  <c r="CE95" i="11"/>
  <c r="CD95" i="11"/>
  <c r="CC95" i="11"/>
  <c r="CB95" i="11"/>
  <c r="CA95" i="11"/>
  <c r="BZ95" i="11"/>
  <c r="CH94" i="11"/>
  <c r="CG94" i="11"/>
  <c r="CF94" i="11"/>
  <c r="CE94" i="11"/>
  <c r="CD94" i="11"/>
  <c r="CC94" i="11"/>
  <c r="CB94" i="11"/>
  <c r="CA94" i="11"/>
  <c r="BZ94" i="11"/>
  <c r="CH91" i="11"/>
  <c r="CG91" i="11"/>
  <c r="CF91" i="11"/>
  <c r="CE91" i="11"/>
  <c r="CD91" i="11"/>
  <c r="CC91" i="11"/>
  <c r="CB91" i="11"/>
  <c r="CA91" i="11"/>
  <c r="BZ91" i="11"/>
  <c r="CH90" i="11"/>
  <c r="CG90" i="11"/>
  <c r="CF90" i="11"/>
  <c r="CE90" i="11"/>
  <c r="CD90" i="11"/>
  <c r="CC90" i="11"/>
  <c r="CB90" i="11"/>
  <c r="CA90" i="11"/>
  <c r="BZ90" i="11"/>
  <c r="CH89" i="11"/>
  <c r="CG89" i="11"/>
  <c r="CF89" i="11"/>
  <c r="CE89" i="11"/>
  <c r="CD89" i="11"/>
  <c r="CC89" i="11"/>
  <c r="CB89" i="11"/>
  <c r="CA89" i="11"/>
  <c r="BZ89" i="11"/>
  <c r="CH88" i="11"/>
  <c r="CG88" i="11"/>
  <c r="CF88" i="11"/>
  <c r="CE88" i="11"/>
  <c r="CD88" i="11"/>
  <c r="CC88" i="11"/>
  <c r="CB88" i="11"/>
  <c r="CA88" i="11"/>
  <c r="BZ88" i="11"/>
  <c r="CH87" i="11"/>
  <c r="CG87" i="11"/>
  <c r="CF87" i="11"/>
  <c r="CE87" i="11"/>
  <c r="CD87" i="11"/>
  <c r="CC87" i="11"/>
  <c r="CB87" i="11"/>
  <c r="CA87" i="11"/>
  <c r="BZ87" i="11"/>
  <c r="CH77" i="11"/>
  <c r="CG77" i="11"/>
  <c r="CF77" i="11"/>
  <c r="CE77" i="11"/>
  <c r="CD77" i="11"/>
  <c r="CC77" i="11"/>
  <c r="CB77" i="11"/>
  <c r="CA77" i="11"/>
  <c r="BZ77" i="11"/>
  <c r="CH76" i="11"/>
  <c r="CG76" i="11"/>
  <c r="CF76" i="11"/>
  <c r="CE76" i="11"/>
  <c r="CD76" i="11"/>
  <c r="CC76" i="11"/>
  <c r="CB76" i="11"/>
  <c r="CA76" i="11"/>
  <c r="BZ76" i="11"/>
  <c r="CH75" i="11"/>
  <c r="CG75" i="11"/>
  <c r="CF75" i="11"/>
  <c r="CE75" i="11"/>
  <c r="CD75" i="11"/>
  <c r="CC75" i="11"/>
  <c r="CB75" i="11"/>
  <c r="CA75" i="11"/>
  <c r="BZ75" i="11"/>
  <c r="CH74" i="11"/>
  <c r="CG74" i="11"/>
  <c r="CF74" i="11"/>
  <c r="CE74" i="11"/>
  <c r="CD74" i="11"/>
  <c r="CC74" i="11"/>
  <c r="CB74" i="11"/>
  <c r="CA74" i="11"/>
  <c r="BZ74" i="11"/>
  <c r="CH73" i="11"/>
  <c r="CG73" i="11"/>
  <c r="CF73" i="11"/>
  <c r="CE73" i="11"/>
  <c r="CD73" i="11"/>
  <c r="CC73" i="11"/>
  <c r="CB73" i="11"/>
  <c r="CA73" i="11"/>
  <c r="BZ73" i="11"/>
  <c r="CH70" i="11"/>
  <c r="CG70" i="11"/>
  <c r="CF70" i="11"/>
  <c r="CE70" i="11"/>
  <c r="CD70" i="11"/>
  <c r="CC70" i="11"/>
  <c r="CB70" i="11"/>
  <c r="CA70" i="11"/>
  <c r="BZ70" i="11"/>
  <c r="CH69" i="11"/>
  <c r="CG69" i="11"/>
  <c r="CF69" i="11"/>
  <c r="CE69" i="11"/>
  <c r="CD69" i="11"/>
  <c r="CC69" i="11"/>
  <c r="CB69" i="11"/>
  <c r="CA69" i="11"/>
  <c r="BZ69" i="11"/>
  <c r="CH68" i="11"/>
  <c r="CG68" i="11"/>
  <c r="CF68" i="11"/>
  <c r="CE68" i="11"/>
  <c r="CD68" i="11"/>
  <c r="CC68" i="11"/>
  <c r="CB68" i="11"/>
  <c r="CA68" i="11"/>
  <c r="BZ68" i="11"/>
  <c r="CH67" i="11"/>
  <c r="CG67" i="11"/>
  <c r="CF67" i="11"/>
  <c r="CE67" i="11"/>
  <c r="CD67" i="11"/>
  <c r="CC67" i="11"/>
  <c r="CB67" i="11"/>
  <c r="CA67" i="11"/>
  <c r="BZ67" i="11"/>
  <c r="CH66" i="11"/>
  <c r="CG66" i="11"/>
  <c r="CF66" i="11"/>
  <c r="CE66" i="11"/>
  <c r="CD66" i="11"/>
  <c r="CC66" i="11"/>
  <c r="CB66" i="11"/>
  <c r="CA66" i="11"/>
  <c r="BZ66" i="11"/>
  <c r="CH63" i="11"/>
  <c r="CG63" i="11"/>
  <c r="CF63" i="11"/>
  <c r="CE63" i="11"/>
  <c r="CD63" i="11"/>
  <c r="CC63" i="11"/>
  <c r="CB63" i="11"/>
  <c r="CA63" i="11"/>
  <c r="BZ63" i="11"/>
  <c r="CH62" i="11"/>
  <c r="CG62" i="11"/>
  <c r="CF62" i="11"/>
  <c r="CE62" i="11"/>
  <c r="CD62" i="11"/>
  <c r="CC62" i="11"/>
  <c r="CB62" i="11"/>
  <c r="CA62" i="11"/>
  <c r="BZ62" i="11"/>
  <c r="CH61" i="11"/>
  <c r="CG61" i="11"/>
  <c r="CF61" i="11"/>
  <c r="CE61" i="11"/>
  <c r="CD61" i="11"/>
  <c r="CC61" i="11"/>
  <c r="CB61" i="11"/>
  <c r="CA61" i="11"/>
  <c r="BZ61" i="11"/>
  <c r="CH60" i="11"/>
  <c r="CG60" i="11"/>
  <c r="CF60" i="11"/>
  <c r="CE60" i="11"/>
  <c r="CD60" i="11"/>
  <c r="CC60" i="11"/>
  <c r="CB60" i="11"/>
  <c r="CA60" i="11"/>
  <c r="BZ60" i="11"/>
  <c r="CH59" i="11"/>
  <c r="CG59" i="11"/>
  <c r="CF59" i="11"/>
  <c r="CE59" i="11"/>
  <c r="CD59" i="11"/>
  <c r="CC59" i="11"/>
  <c r="CB59" i="11"/>
  <c r="CA59" i="11"/>
  <c r="BZ59" i="11"/>
  <c r="CH56" i="11"/>
  <c r="CG56" i="11"/>
  <c r="CF56" i="11"/>
  <c r="CE56" i="11"/>
  <c r="CD56" i="11"/>
  <c r="CC56" i="11"/>
  <c r="CB56" i="11"/>
  <c r="CA56" i="11"/>
  <c r="BZ56" i="11"/>
  <c r="CH55" i="11"/>
  <c r="CG55" i="11"/>
  <c r="CF55" i="11"/>
  <c r="CE55" i="11"/>
  <c r="CD55" i="11"/>
  <c r="CC55" i="11"/>
  <c r="CB55" i="11"/>
  <c r="CA55" i="11"/>
  <c r="BZ55" i="11"/>
  <c r="CH54" i="11"/>
  <c r="CG54" i="11"/>
  <c r="CF54" i="11"/>
  <c r="CE54" i="11"/>
  <c r="CD54" i="11"/>
  <c r="CC54" i="11"/>
  <c r="CB54" i="11"/>
  <c r="CA54" i="11"/>
  <c r="BZ54" i="11"/>
  <c r="CH53" i="11"/>
  <c r="CG53" i="11"/>
  <c r="CF53" i="11"/>
  <c r="CE53" i="11"/>
  <c r="CD53" i="11"/>
  <c r="CC53" i="11"/>
  <c r="CB53" i="11"/>
  <c r="CA53" i="11"/>
  <c r="BZ53" i="11"/>
  <c r="CH52" i="11"/>
  <c r="CG52" i="11"/>
  <c r="CF52" i="11"/>
  <c r="CE52" i="11"/>
  <c r="CD52" i="11"/>
  <c r="CC52" i="11"/>
  <c r="CB52" i="11"/>
  <c r="CA52" i="11"/>
  <c r="BZ52" i="11"/>
  <c r="CH49" i="11"/>
  <c r="CG49" i="11"/>
  <c r="CF49" i="11"/>
  <c r="CE49" i="11"/>
  <c r="CD49" i="11"/>
  <c r="CC49" i="11"/>
  <c r="CB49" i="11"/>
  <c r="CA49" i="11"/>
  <c r="BZ49" i="11"/>
  <c r="CH48" i="11"/>
  <c r="CG48" i="11"/>
  <c r="CF48" i="11"/>
  <c r="CE48" i="11"/>
  <c r="CD48" i="11"/>
  <c r="CC48" i="11"/>
  <c r="CB48" i="11"/>
  <c r="CA48" i="11"/>
  <c r="BZ48" i="11"/>
  <c r="CH47" i="11"/>
  <c r="CG47" i="11"/>
  <c r="CF47" i="11"/>
  <c r="CE47" i="11"/>
  <c r="CD47" i="11"/>
  <c r="CC47" i="11"/>
  <c r="CB47" i="11"/>
  <c r="CA47" i="11"/>
  <c r="BZ47" i="11"/>
  <c r="CH46" i="11"/>
  <c r="CG46" i="11"/>
  <c r="CF46" i="11"/>
  <c r="CE46" i="11"/>
  <c r="CD46" i="11"/>
  <c r="CC46" i="11"/>
  <c r="CB46" i="11"/>
  <c r="CA46" i="11"/>
  <c r="BZ46" i="11"/>
  <c r="CH45" i="11"/>
  <c r="CG45" i="11"/>
  <c r="CF45" i="11"/>
  <c r="CE45" i="11"/>
  <c r="CD45" i="11"/>
  <c r="CC45" i="11"/>
  <c r="CB45" i="11"/>
  <c r="CA45" i="11"/>
  <c r="BZ45" i="11"/>
  <c r="CH42" i="11"/>
  <c r="CG42" i="11"/>
  <c r="CF42" i="11"/>
  <c r="CE42" i="11"/>
  <c r="CD42" i="11"/>
  <c r="CC42" i="11"/>
  <c r="CB42" i="11"/>
  <c r="CA42" i="11"/>
  <c r="BZ42" i="11"/>
  <c r="CH41" i="11"/>
  <c r="CG41" i="11"/>
  <c r="CF41" i="11"/>
  <c r="CE41" i="11"/>
  <c r="CD41" i="11"/>
  <c r="CC41" i="11"/>
  <c r="CB41" i="11"/>
  <c r="CA41" i="11"/>
  <c r="BZ41" i="11"/>
  <c r="CH40" i="11"/>
  <c r="CG40" i="11"/>
  <c r="CF40" i="11"/>
  <c r="CE40" i="11"/>
  <c r="CD40" i="11"/>
  <c r="CC40" i="11"/>
  <c r="CB40" i="11"/>
  <c r="CA40" i="11"/>
  <c r="BZ40" i="11"/>
  <c r="CH39" i="11"/>
  <c r="CG39" i="11"/>
  <c r="CF39" i="11"/>
  <c r="CE39" i="11"/>
  <c r="CD39" i="11"/>
  <c r="CC39" i="11"/>
  <c r="CB39" i="11"/>
  <c r="CA39" i="11"/>
  <c r="BZ39" i="11"/>
  <c r="CH38" i="11"/>
  <c r="CG38" i="11"/>
  <c r="CF38" i="11"/>
  <c r="CE38" i="11"/>
  <c r="CD38" i="11"/>
  <c r="CC38" i="11"/>
  <c r="CB38" i="11"/>
  <c r="CA38" i="11"/>
  <c r="BZ38" i="11"/>
  <c r="CH35" i="11"/>
  <c r="CG35" i="11"/>
  <c r="CF35" i="11"/>
  <c r="CE35" i="11"/>
  <c r="CD35" i="11"/>
  <c r="CC35" i="11"/>
  <c r="CB35" i="11"/>
  <c r="CA35" i="11"/>
  <c r="BZ35" i="11"/>
  <c r="CH34" i="11"/>
  <c r="CG34" i="11"/>
  <c r="CF34" i="11"/>
  <c r="CE34" i="11"/>
  <c r="CD34" i="11"/>
  <c r="CC34" i="11"/>
  <c r="CB34" i="11"/>
  <c r="CA34" i="11"/>
  <c r="BZ34" i="11"/>
  <c r="CH33" i="11"/>
  <c r="CG33" i="11"/>
  <c r="CF33" i="11"/>
  <c r="CE33" i="11"/>
  <c r="CD33" i="11"/>
  <c r="CC33" i="11"/>
  <c r="CB33" i="11"/>
  <c r="CA33" i="11"/>
  <c r="BZ33" i="11"/>
  <c r="CH32" i="11"/>
  <c r="CG32" i="11"/>
  <c r="CF32" i="11"/>
  <c r="CE32" i="11"/>
  <c r="CD32" i="11"/>
  <c r="CC32" i="11"/>
  <c r="CB32" i="11"/>
  <c r="CA32" i="11"/>
  <c r="BZ32" i="11"/>
  <c r="CH31" i="11"/>
  <c r="CG31" i="11"/>
  <c r="CF31" i="11"/>
  <c r="CE31" i="11"/>
  <c r="CD31" i="11"/>
  <c r="CC31" i="11"/>
  <c r="CB31" i="11"/>
  <c r="CA31" i="11"/>
  <c r="BZ31" i="11"/>
  <c r="CH28" i="11"/>
  <c r="CG28" i="11"/>
  <c r="CF28" i="11"/>
  <c r="CE28" i="11"/>
  <c r="CD28" i="11"/>
  <c r="CC28" i="11"/>
  <c r="CB28" i="11"/>
  <c r="CA28" i="11"/>
  <c r="BZ28" i="11"/>
  <c r="CH27" i="11"/>
  <c r="CG27" i="11"/>
  <c r="CF27" i="11"/>
  <c r="CE27" i="11"/>
  <c r="CD27" i="11"/>
  <c r="CC27" i="11"/>
  <c r="CB27" i="11"/>
  <c r="CA27" i="11"/>
  <c r="BZ27" i="11"/>
  <c r="CH26" i="11"/>
  <c r="CG26" i="11"/>
  <c r="CF26" i="11"/>
  <c r="CE26" i="11"/>
  <c r="CD26" i="11"/>
  <c r="CC26" i="11"/>
  <c r="CB26" i="11"/>
  <c r="CA26" i="11"/>
  <c r="BZ26" i="11"/>
  <c r="CH25" i="11"/>
  <c r="CG25" i="11"/>
  <c r="CF25" i="11"/>
  <c r="CE25" i="11"/>
  <c r="CD25" i="11"/>
  <c r="CC25" i="11"/>
  <c r="CB25" i="11"/>
  <c r="CA25" i="11"/>
  <c r="BZ25" i="11"/>
  <c r="CH24" i="11"/>
  <c r="CG24" i="11"/>
  <c r="CF24" i="11"/>
  <c r="CE24" i="11"/>
  <c r="CD24" i="11"/>
  <c r="CC24" i="11"/>
  <c r="CB24" i="11"/>
  <c r="CA24" i="11"/>
  <c r="BZ24" i="11"/>
  <c r="CH21" i="11"/>
  <c r="CG21" i="11"/>
  <c r="CF21" i="11"/>
  <c r="CE21" i="11"/>
  <c r="CD21" i="11"/>
  <c r="CC21" i="11"/>
  <c r="CB21" i="11"/>
  <c r="CA21" i="11"/>
  <c r="BZ21" i="11"/>
  <c r="CH20" i="11"/>
  <c r="CG20" i="11"/>
  <c r="CF20" i="11"/>
  <c r="CE20" i="11"/>
  <c r="CD20" i="11"/>
  <c r="CC20" i="11"/>
  <c r="CB20" i="11"/>
  <c r="CA20" i="11"/>
  <c r="BZ20" i="11"/>
  <c r="CH19" i="11"/>
  <c r="CG19" i="11"/>
  <c r="CF19" i="11"/>
  <c r="CE19" i="11"/>
  <c r="CD19" i="11"/>
  <c r="CC19" i="11"/>
  <c r="CB19" i="11"/>
  <c r="CA19" i="11"/>
  <c r="BZ19" i="11"/>
  <c r="CH18" i="11"/>
  <c r="CG18" i="11"/>
  <c r="CF18" i="11"/>
  <c r="CE18" i="11"/>
  <c r="CD18" i="11"/>
  <c r="CC18" i="11"/>
  <c r="CB18" i="11"/>
  <c r="CA18" i="11"/>
  <c r="BZ18" i="11"/>
  <c r="CH17" i="11"/>
  <c r="CG17" i="11"/>
  <c r="CF17" i="11"/>
  <c r="CE17" i="11"/>
  <c r="CD17" i="11"/>
  <c r="CC17" i="11"/>
  <c r="CB17" i="11"/>
  <c r="CA17" i="11"/>
  <c r="BZ17" i="11"/>
  <c r="CH14" i="11"/>
  <c r="CG14" i="11"/>
  <c r="CF14" i="11"/>
  <c r="CE14" i="11"/>
  <c r="CD14" i="11"/>
  <c r="CC14" i="11"/>
  <c r="CB14" i="11"/>
  <c r="CA14" i="11"/>
  <c r="BZ14" i="11"/>
  <c r="CH13" i="11"/>
  <c r="CG13" i="11"/>
  <c r="CF13" i="11"/>
  <c r="CE13" i="11"/>
  <c r="CD13" i="11"/>
  <c r="CC13" i="11"/>
  <c r="CB13" i="11"/>
  <c r="CA13" i="11"/>
  <c r="BZ13" i="11"/>
  <c r="CH12" i="11"/>
  <c r="CG12" i="11"/>
  <c r="CF12" i="11"/>
  <c r="CE12" i="11"/>
  <c r="CD12" i="11"/>
  <c r="CC12" i="11"/>
  <c r="CB12" i="11"/>
  <c r="CA12" i="11"/>
  <c r="BZ12" i="11"/>
  <c r="CH11" i="11"/>
  <c r="CG11" i="11"/>
  <c r="CF11" i="11"/>
  <c r="CE11" i="11"/>
  <c r="CD11" i="11"/>
  <c r="CC11" i="11"/>
  <c r="CB11" i="11"/>
  <c r="CA11" i="11"/>
  <c r="BZ11" i="11"/>
  <c r="CH10" i="11"/>
  <c r="CG10" i="11"/>
  <c r="CF10" i="11"/>
  <c r="CD10" i="11"/>
  <c r="CC10" i="11"/>
  <c r="CB10" i="11"/>
  <c r="CA10" i="11"/>
  <c r="BZ10" i="11"/>
  <c r="CC29" i="15" l="1"/>
  <c r="CE71" i="15"/>
  <c r="CD113" i="15"/>
  <c r="CG127" i="15"/>
  <c r="CE148" i="15"/>
  <c r="CG43" i="14"/>
  <c r="CB57" i="14"/>
  <c r="CE64" i="14"/>
  <c r="CE127" i="15"/>
  <c r="CB36" i="14"/>
  <c r="CE43" i="14"/>
  <c r="BZ50" i="14"/>
  <c r="CH50" i="14"/>
  <c r="CC57" i="14"/>
  <c r="CA127" i="13"/>
  <c r="CE92" i="15"/>
  <c r="CB43" i="11"/>
  <c r="CC64" i="11"/>
  <c r="CH64" i="11"/>
  <c r="CA78" i="11"/>
  <c r="BZ127" i="11"/>
  <c r="CH127" i="11"/>
  <c r="CE36" i="15"/>
  <c r="CC50" i="15"/>
  <c r="CA134" i="15"/>
  <c r="CC36" i="14"/>
  <c r="CA99" i="13"/>
  <c r="CA57" i="11"/>
  <c r="CG71" i="11"/>
  <c r="BZ50" i="13"/>
  <c r="CH50" i="13"/>
  <c r="CC57" i="13"/>
  <c r="CA71" i="13"/>
  <c r="CG92" i="13"/>
  <c r="CB43" i="15"/>
  <c r="CA134" i="14"/>
  <c r="CA50" i="13"/>
  <c r="CG64" i="13"/>
  <c r="CB148" i="13"/>
  <c r="CE155" i="13"/>
  <c r="CC155" i="11"/>
  <c r="CA15" i="11"/>
  <c r="CB36" i="11"/>
  <c r="CG92" i="11"/>
  <c r="CB99" i="11"/>
  <c r="CE106" i="11"/>
  <c r="BZ113" i="11"/>
  <c r="CH113" i="11"/>
  <c r="CG15" i="15"/>
  <c r="BZ36" i="15"/>
  <c r="CH36" i="15"/>
  <c r="CA57" i="15"/>
  <c r="CG71" i="15"/>
  <c r="BZ78" i="14"/>
  <c r="CH78" i="14"/>
  <c r="CC85" i="14"/>
  <c r="CA106" i="14"/>
  <c r="CG127" i="14"/>
  <c r="CD36" i="13"/>
  <c r="CG43" i="13"/>
  <c r="CB50" i="13"/>
  <c r="CE57" i="13"/>
  <c r="CC64" i="14"/>
  <c r="CA78" i="14"/>
  <c r="CE36" i="13"/>
  <c r="BZ43" i="13"/>
  <c r="CC50" i="13"/>
  <c r="CA57" i="14"/>
  <c r="BZ22" i="13"/>
  <c r="CH22" i="13"/>
  <c r="CC29" i="13"/>
  <c r="CG50" i="13"/>
  <c r="CG155" i="13"/>
  <c r="CG15" i="14"/>
  <c r="CG71" i="14"/>
  <c r="CG22" i="13"/>
  <c r="CG134" i="15"/>
  <c r="CG50" i="14"/>
  <c r="CG148" i="14"/>
  <c r="CG36" i="13"/>
  <c r="CG78" i="15"/>
  <c r="CF50" i="11"/>
  <c r="CF92" i="15"/>
  <c r="CF43" i="14"/>
  <c r="CF71" i="15"/>
  <c r="CF50" i="13"/>
  <c r="CF64" i="11"/>
  <c r="CF43" i="13"/>
  <c r="CF71" i="14"/>
  <c r="CF50" i="14"/>
  <c r="CF22" i="13"/>
  <c r="CF36" i="13"/>
  <c r="CF127" i="15"/>
  <c r="CF155" i="15"/>
  <c r="CD57" i="13"/>
  <c r="CD43" i="11"/>
  <c r="CD64" i="14"/>
  <c r="CD43" i="14"/>
  <c r="CE50" i="11"/>
  <c r="CD50" i="11"/>
  <c r="CC36" i="13"/>
  <c r="CB36" i="13"/>
  <c r="CE43" i="13"/>
  <c r="CD43" i="13"/>
  <c r="CC134" i="13"/>
  <c r="CC43" i="11"/>
  <c r="CC78" i="13"/>
  <c r="CC106" i="13"/>
  <c r="CA36" i="11"/>
  <c r="BZ36" i="11"/>
  <c r="CH36" i="11"/>
  <c r="CA148" i="15"/>
  <c r="BZ148" i="13"/>
  <c r="CH148" i="13"/>
  <c r="CA50" i="11"/>
  <c r="CD57" i="11"/>
  <c r="CB71" i="11"/>
  <c r="CG134" i="11"/>
  <c r="CF29" i="15"/>
  <c r="CE64" i="15"/>
  <c r="CC64" i="15"/>
  <c r="CE85" i="15"/>
  <c r="CA85" i="15"/>
  <c r="CC106" i="15"/>
  <c r="CA155" i="15"/>
  <c r="CD15" i="14"/>
  <c r="CF22" i="14"/>
  <c r="CA29" i="14"/>
  <c r="CD36" i="14"/>
  <c r="CA50" i="14"/>
  <c r="CB92" i="14"/>
  <c r="BZ148" i="14"/>
  <c r="CH148" i="14"/>
  <c r="CC155" i="14"/>
  <c r="CF15" i="13"/>
  <c r="CE15" i="13"/>
  <c r="CD15" i="13"/>
  <c r="CA22" i="13"/>
  <c r="CA43" i="13"/>
  <c r="CB113" i="13"/>
  <c r="BZ113" i="13"/>
  <c r="CH113" i="13"/>
  <c r="BZ134" i="13"/>
  <c r="CH134" i="13"/>
  <c r="CF134" i="13"/>
  <c r="CC148" i="13"/>
  <c r="CG43" i="11"/>
  <c r="BZ64" i="11"/>
  <c r="CF78" i="11"/>
  <c r="CE78" i="11"/>
  <c r="CD78" i="11"/>
  <c r="CE127" i="11"/>
  <c r="CF155" i="11"/>
  <c r="CD22" i="15"/>
  <c r="CE43" i="15"/>
  <c r="BZ50" i="15"/>
  <c r="CH50" i="15"/>
  <c r="CG50" i="15"/>
  <c r="CC57" i="15"/>
  <c r="CA92" i="15"/>
  <c r="CE15" i="14"/>
  <c r="CG22" i="14"/>
  <c r="CB29" i="14"/>
  <c r="CE36" i="14"/>
  <c r="CC92" i="14"/>
  <c r="CF106" i="14"/>
  <c r="CA113" i="14"/>
  <c r="CA148" i="14"/>
  <c r="CG15" i="13"/>
  <c r="CE29" i="13"/>
  <c r="BZ106" i="13"/>
  <c r="CH106" i="13"/>
  <c r="CF106" i="13"/>
  <c r="CC113" i="13"/>
  <c r="CA134" i="13"/>
  <c r="CC15" i="11"/>
  <c r="CB15" i="11"/>
  <c r="CB29" i="11"/>
  <c r="CE36" i="11"/>
  <c r="CC36" i="11"/>
  <c r="CF57" i="11"/>
  <c r="CD71" i="11"/>
  <c r="CC71" i="11"/>
  <c r="CB92" i="11"/>
  <c r="CA92" i="11"/>
  <c r="BZ92" i="11"/>
  <c r="CH92" i="11"/>
  <c r="BZ106" i="11"/>
  <c r="CH106" i="11"/>
  <c r="CC113" i="11"/>
  <c r="CD148" i="11"/>
  <c r="CB15" i="15"/>
  <c r="CD57" i="15"/>
  <c r="CC127" i="15"/>
  <c r="BZ148" i="15"/>
  <c r="CH148" i="15"/>
  <c r="CF15" i="14"/>
  <c r="BZ22" i="14"/>
  <c r="CH22" i="14"/>
  <c r="CC29" i="14"/>
  <c r="CD71" i="14"/>
  <c r="CF78" i="14"/>
  <c r="CA85" i="14"/>
  <c r="CD92" i="14"/>
  <c r="CG106" i="14"/>
  <c r="CB113" i="14"/>
  <c r="CE127" i="14"/>
  <c r="CG134" i="14"/>
  <c r="CB148" i="14"/>
  <c r="CE155" i="14"/>
  <c r="BZ15" i="13"/>
  <c r="CC22" i="13"/>
  <c r="CD64" i="13"/>
  <c r="CC64" i="13"/>
  <c r="CB64" i="13"/>
  <c r="CF71" i="13"/>
  <c r="CD71" i="13"/>
  <c r="CA78" i="13"/>
  <c r="CA106" i="13"/>
  <c r="CG127" i="13"/>
  <c r="CE148" i="13"/>
  <c r="CD15" i="11"/>
  <c r="CB134" i="11"/>
  <c r="CC71" i="15"/>
  <c r="BZ85" i="15"/>
  <c r="CH85" i="15"/>
  <c r="CA113" i="15"/>
  <c r="CC155" i="15"/>
  <c r="CA22" i="14"/>
  <c r="CB64" i="14"/>
  <c r="CE71" i="14"/>
  <c r="CG78" i="14"/>
  <c r="CB85" i="14"/>
  <c r="CE92" i="14"/>
  <c r="BZ106" i="14"/>
  <c r="CH106" i="14"/>
  <c r="CC113" i="14"/>
  <c r="CF127" i="14"/>
  <c r="BZ134" i="14"/>
  <c r="CH134" i="14"/>
  <c r="CC148" i="14"/>
  <c r="CA15" i="13"/>
  <c r="CE64" i="13"/>
  <c r="CG71" i="13"/>
  <c r="CE92" i="13"/>
  <c r="CG99" i="13"/>
  <c r="CE113" i="13"/>
  <c r="BZ29" i="11"/>
  <c r="CH29" i="11"/>
  <c r="CG29" i="11"/>
  <c r="CF29" i="11"/>
  <c r="CE43" i="11"/>
  <c r="CG50" i="11"/>
  <c r="CB57" i="11"/>
  <c r="CD64" i="11"/>
  <c r="CE71" i="11"/>
  <c r="CG78" i="11"/>
  <c r="CC85" i="15"/>
  <c r="CC148" i="15"/>
  <c r="CF22" i="11"/>
  <c r="CE22" i="11"/>
  <c r="CD22" i="11"/>
  <c r="CD36" i="11"/>
  <c r="CF43" i="11"/>
  <c r="BZ50" i="11"/>
  <c r="CH50" i="11"/>
  <c r="CC57" i="11"/>
  <c r="CE64" i="11"/>
  <c r="CF71" i="11"/>
  <c r="BZ78" i="11"/>
  <c r="CH78" i="11"/>
  <c r="CA148" i="11"/>
  <c r="CA78" i="15"/>
  <c r="BZ22" i="11"/>
  <c r="CH22" i="11"/>
  <c r="CC29" i="11"/>
  <c r="CA29" i="11"/>
  <c r="CF36" i="11"/>
  <c r="BZ43" i="11"/>
  <c r="CH43" i="11"/>
  <c r="CB50" i="11"/>
  <c r="CE57" i="11"/>
  <c r="CG64" i="11"/>
  <c r="BZ71" i="11"/>
  <c r="CH71" i="11"/>
  <c r="CB78" i="11"/>
  <c r="CA50" i="15"/>
  <c r="CF15" i="11"/>
  <c r="CE15" i="11"/>
  <c r="CA22" i="11"/>
  <c r="CG22" i="11"/>
  <c r="CD29" i="11"/>
  <c r="CG36" i="11"/>
  <c r="CA43" i="11"/>
  <c r="CC50" i="11"/>
  <c r="CA71" i="11"/>
  <c r="CC78" i="11"/>
  <c r="CG43" i="15"/>
  <c r="CD78" i="15"/>
  <c r="BZ106" i="15"/>
  <c r="CH106" i="15"/>
  <c r="CG106" i="15"/>
  <c r="CC113" i="15"/>
  <c r="CD134" i="15"/>
  <c r="CG15" i="11"/>
  <c r="CE29" i="11"/>
  <c r="CA106" i="15"/>
  <c r="CB22" i="11"/>
  <c r="BZ15" i="11"/>
  <c r="CH15" i="11"/>
  <c r="CC22" i="11"/>
  <c r="BZ57" i="11"/>
  <c r="CH57" i="11"/>
  <c r="CG57" i="11"/>
  <c r="CB64" i="11"/>
  <c r="CA64" i="11"/>
  <c r="CA22" i="15"/>
  <c r="CB64" i="15"/>
  <c r="CC92" i="15"/>
  <c r="CF106" i="11"/>
  <c r="CA113" i="11"/>
  <c r="CF127" i="11"/>
  <c r="BZ134" i="11"/>
  <c r="CH134" i="11"/>
  <c r="CB148" i="11"/>
  <c r="CD155" i="11"/>
  <c r="BZ15" i="15"/>
  <c r="CH15" i="15"/>
  <c r="CB22" i="15"/>
  <c r="CD29" i="15"/>
  <c r="CF36" i="15"/>
  <c r="BZ43" i="15"/>
  <c r="CH43" i="15"/>
  <c r="CB57" i="15"/>
  <c r="CD71" i="15"/>
  <c r="CE78" i="15"/>
  <c r="CF85" i="15"/>
  <c r="CG92" i="15"/>
  <c r="CB113" i="15"/>
  <c r="CD127" i="15"/>
  <c r="CE134" i="15"/>
  <c r="CF148" i="15"/>
  <c r="CG155" i="15"/>
  <c r="CD99" i="11"/>
  <c r="CC99" i="11"/>
  <c r="CG106" i="11"/>
  <c r="CB113" i="11"/>
  <c r="CG127" i="11"/>
  <c r="CA134" i="11"/>
  <c r="CC148" i="11"/>
  <c r="CE155" i="11"/>
  <c r="CA15" i="15"/>
  <c r="CC22" i="15"/>
  <c r="CE29" i="15"/>
  <c r="CG36" i="15"/>
  <c r="CA43" i="15"/>
  <c r="CB50" i="15"/>
  <c r="CD64" i="15"/>
  <c r="CF78" i="15"/>
  <c r="CG85" i="15"/>
  <c r="BZ92" i="15"/>
  <c r="CH92" i="15"/>
  <c r="CB106" i="15"/>
  <c r="CF134" i="15"/>
  <c r="CG148" i="15"/>
  <c r="BZ155" i="15"/>
  <c r="CH155" i="15"/>
  <c r="BZ57" i="14"/>
  <c r="CH57" i="14"/>
  <c r="BZ113" i="14"/>
  <c r="CH113" i="14"/>
  <c r="CB29" i="13"/>
  <c r="CA29" i="13"/>
  <c r="BZ29" i="13"/>
  <c r="CH29" i="13"/>
  <c r="CD92" i="13"/>
  <c r="CB92" i="13"/>
  <c r="CF99" i="13"/>
  <c r="CD99" i="13"/>
  <c r="CD155" i="13"/>
  <c r="CB155" i="13"/>
  <c r="CC92" i="11"/>
  <c r="CA106" i="11"/>
  <c r="CD113" i="11"/>
  <c r="CA127" i="11"/>
  <c r="CC134" i="11"/>
  <c r="CE148" i="11"/>
  <c r="CG155" i="11"/>
  <c r="CC15" i="15"/>
  <c r="CE22" i="15"/>
  <c r="CG29" i="15"/>
  <c r="CA36" i="15"/>
  <c r="CC43" i="15"/>
  <c r="CD50" i="15"/>
  <c r="CE57" i="15"/>
  <c r="CF64" i="15"/>
  <c r="BZ78" i="15"/>
  <c r="CH78" i="15"/>
  <c r="CB92" i="15"/>
  <c r="CD106" i="15"/>
  <c r="CE113" i="15"/>
  <c r="BZ134" i="15"/>
  <c r="CH134" i="15"/>
  <c r="CB155" i="15"/>
  <c r="CD92" i="11"/>
  <c r="CG99" i="11"/>
  <c r="CE99" i="11"/>
  <c r="CB106" i="11"/>
  <c r="CE113" i="11"/>
  <c r="CB127" i="11"/>
  <c r="CD134" i="11"/>
  <c r="CF148" i="11"/>
  <c r="BZ155" i="11"/>
  <c r="CH155" i="11"/>
  <c r="CD15" i="15"/>
  <c r="CF22" i="15"/>
  <c r="BZ29" i="15"/>
  <c r="CH29" i="15"/>
  <c r="CB36" i="15"/>
  <c r="CD43" i="15"/>
  <c r="CE50" i="15"/>
  <c r="CF57" i="15"/>
  <c r="CG64" i="15"/>
  <c r="BZ71" i="15"/>
  <c r="CH71" i="15"/>
  <c r="CB85" i="15"/>
  <c r="CE106" i="15"/>
  <c r="CF113" i="15"/>
  <c r="BZ127" i="15"/>
  <c r="CH127" i="15"/>
  <c r="CB148" i="15"/>
  <c r="BZ29" i="14"/>
  <c r="CH29" i="14"/>
  <c r="CB155" i="14"/>
  <c r="CA155" i="14"/>
  <c r="BZ78" i="13"/>
  <c r="CH78" i="13"/>
  <c r="CF78" i="13"/>
  <c r="CF127" i="13"/>
  <c r="CD127" i="13"/>
  <c r="CE92" i="11"/>
  <c r="CC106" i="11"/>
  <c r="CF113" i="11"/>
  <c r="CC127" i="11"/>
  <c r="CE134" i="11"/>
  <c r="CG148" i="11"/>
  <c r="CA155" i="11"/>
  <c r="CE15" i="15"/>
  <c r="CG22" i="15"/>
  <c r="CA29" i="15"/>
  <c r="CC36" i="15"/>
  <c r="CF50" i="15"/>
  <c r="CG57" i="15"/>
  <c r="BZ64" i="15"/>
  <c r="CH64" i="15"/>
  <c r="CA71" i="15"/>
  <c r="CB78" i="15"/>
  <c r="CD92" i="15"/>
  <c r="CF106" i="15"/>
  <c r="CG113" i="15"/>
  <c r="CA127" i="15"/>
  <c r="CB134" i="15"/>
  <c r="CD155" i="15"/>
  <c r="CF92" i="11"/>
  <c r="CA99" i="11"/>
  <c r="CD106" i="11"/>
  <c r="CG113" i="11"/>
  <c r="CD127" i="11"/>
  <c r="CF134" i="11"/>
  <c r="BZ148" i="11"/>
  <c r="CH148" i="11"/>
  <c r="CB155" i="11"/>
  <c r="CF15" i="15"/>
  <c r="BZ22" i="15"/>
  <c r="CH22" i="15"/>
  <c r="CB29" i="15"/>
  <c r="CD36" i="15"/>
  <c r="CF43" i="15"/>
  <c r="BZ57" i="15"/>
  <c r="CH57" i="15"/>
  <c r="CA64" i="15"/>
  <c r="CB71" i="15"/>
  <c r="CC78" i="15"/>
  <c r="CD85" i="15"/>
  <c r="BZ113" i="15"/>
  <c r="CH113" i="15"/>
  <c r="CB127" i="15"/>
  <c r="CC134" i="15"/>
  <c r="CD148" i="15"/>
  <c r="CE155" i="15"/>
  <c r="BZ85" i="14"/>
  <c r="CH85" i="14"/>
  <c r="CD127" i="14"/>
  <c r="CF134" i="14"/>
  <c r="CB57" i="13"/>
  <c r="CA57" i="13"/>
  <c r="BZ57" i="13"/>
  <c r="CH57" i="13"/>
  <c r="CD155" i="14"/>
  <c r="CH15" i="13"/>
  <c r="CB22" i="13"/>
  <c r="CD29" i="13"/>
  <c r="CH43" i="13"/>
  <c r="CF64" i="13"/>
  <c r="BZ71" i="13"/>
  <c r="CH71" i="13"/>
  <c r="CB78" i="13"/>
  <c r="CF92" i="13"/>
  <c r="BZ99" i="13"/>
  <c r="CH99" i="13"/>
  <c r="CB106" i="13"/>
  <c r="CD113" i="13"/>
  <c r="BZ127" i="13"/>
  <c r="CH127" i="13"/>
  <c r="CB134" i="13"/>
  <c r="CD148" i="13"/>
  <c r="CF155" i="13"/>
  <c r="BZ15" i="14"/>
  <c r="CH15" i="14"/>
  <c r="CB22" i="14"/>
  <c r="CD29" i="14"/>
  <c r="CF36" i="14"/>
  <c r="BZ43" i="14"/>
  <c r="CH43" i="14"/>
  <c r="CB50" i="14"/>
  <c r="CD57" i="14"/>
  <c r="CF64" i="14"/>
  <c r="BZ71" i="14"/>
  <c r="CH71" i="14"/>
  <c r="CB78" i="14"/>
  <c r="CD85" i="14"/>
  <c r="CF92" i="14"/>
  <c r="CB106" i="14"/>
  <c r="CD113" i="14"/>
  <c r="BZ127" i="14"/>
  <c r="CH127" i="14"/>
  <c r="CB134" i="14"/>
  <c r="CD148" i="14"/>
  <c r="CF155" i="14"/>
  <c r="CB15" i="13"/>
  <c r="CD22" i="13"/>
  <c r="CF29" i="13"/>
  <c r="BZ36" i="13"/>
  <c r="CH36" i="13"/>
  <c r="CB43" i="13"/>
  <c r="CD50" i="13"/>
  <c r="CF57" i="13"/>
  <c r="BZ64" i="13"/>
  <c r="CH64" i="13"/>
  <c r="CB71" i="13"/>
  <c r="CD78" i="13"/>
  <c r="BZ92" i="13"/>
  <c r="CH92" i="13"/>
  <c r="CB99" i="13"/>
  <c r="CD106" i="13"/>
  <c r="CF113" i="13"/>
  <c r="CB127" i="13"/>
  <c r="CD134" i="13"/>
  <c r="CF148" i="13"/>
  <c r="BZ155" i="13"/>
  <c r="CH155" i="13"/>
  <c r="CA15" i="14"/>
  <c r="CC22" i="14"/>
  <c r="CE29" i="14"/>
  <c r="CG36" i="14"/>
  <c r="CA43" i="14"/>
  <c r="CC50" i="14"/>
  <c r="CE57" i="14"/>
  <c r="CG64" i="14"/>
  <c r="CA71" i="14"/>
  <c r="CC78" i="14"/>
  <c r="CE85" i="14"/>
  <c r="CG92" i="14"/>
  <c r="CC106" i="14"/>
  <c r="CE113" i="14"/>
  <c r="CA127" i="14"/>
  <c r="CC134" i="14"/>
  <c r="CE148" i="14"/>
  <c r="CG155" i="14"/>
  <c r="CC15" i="13"/>
  <c r="CE22" i="13"/>
  <c r="CG29" i="13"/>
  <c r="CA36" i="13"/>
  <c r="CC43" i="13"/>
  <c r="CE50" i="13"/>
  <c r="CG57" i="13"/>
  <c r="CA64" i="13"/>
  <c r="CC71" i="13"/>
  <c r="CE78" i="13"/>
  <c r="CA92" i="13"/>
  <c r="CC99" i="13"/>
  <c r="CE106" i="13"/>
  <c r="CG113" i="13"/>
  <c r="CC127" i="13"/>
  <c r="CE134" i="13"/>
  <c r="CG148" i="13"/>
  <c r="CA155" i="13"/>
  <c r="CB15" i="14"/>
  <c r="CD22" i="14"/>
  <c r="CF29" i="14"/>
  <c r="BZ36" i="14"/>
  <c r="CH36" i="14"/>
  <c r="CB43" i="14"/>
  <c r="CD50" i="14"/>
  <c r="CF57" i="14"/>
  <c r="BZ64" i="14"/>
  <c r="CH64" i="14"/>
  <c r="CB71" i="14"/>
  <c r="CD78" i="14"/>
  <c r="CF85" i="14"/>
  <c r="BZ92" i="14"/>
  <c r="CH92" i="14"/>
  <c r="CD106" i="14"/>
  <c r="CF113" i="14"/>
  <c r="CB127" i="14"/>
  <c r="CD134" i="14"/>
  <c r="CF148" i="14"/>
  <c r="BZ155" i="14"/>
  <c r="CH155" i="14"/>
  <c r="CC15" i="14"/>
  <c r="CE22" i="14"/>
  <c r="CG29" i="14"/>
  <c r="CA36" i="14"/>
  <c r="CC43" i="14"/>
  <c r="CE50" i="14"/>
  <c r="CG57" i="14"/>
  <c r="CA64" i="14"/>
  <c r="CC71" i="14"/>
  <c r="CE78" i="14"/>
  <c r="CG85" i="14"/>
  <c r="CA92" i="14"/>
  <c r="CE106" i="14"/>
  <c r="CG113" i="14"/>
  <c r="CC127" i="14"/>
  <c r="CE134" i="14"/>
  <c r="CE71" i="13"/>
  <c r="CG78" i="13"/>
  <c r="CC92" i="13"/>
  <c r="CE99" i="13"/>
  <c r="CG106" i="13"/>
  <c r="CA113" i="13"/>
  <c r="CE127" i="13"/>
  <c r="CG134" i="13"/>
  <c r="CA148" i="13"/>
  <c r="CC155" i="13"/>
  <c r="BZ99" i="11"/>
  <c r="CH99" i="11"/>
  <c r="CF99" i="11"/>
  <c r="AB84" i="13" l="1"/>
  <c r="CT84" i="13" s="1"/>
  <c r="AB83" i="13"/>
  <c r="CT83" i="13" s="1"/>
  <c r="AB82" i="13"/>
  <c r="CT82" i="13" s="1"/>
  <c r="AB81" i="13"/>
  <c r="CT81" i="13" s="1"/>
  <c r="AB80" i="13"/>
  <c r="CT80" i="13" s="1"/>
  <c r="AB92" i="13"/>
  <c r="AB84" i="11"/>
  <c r="CT84" i="11" s="1"/>
  <c r="AB83" i="11"/>
  <c r="CT83" i="11" s="1"/>
  <c r="AB82" i="11"/>
  <c r="CT82" i="11" s="1"/>
  <c r="AB81" i="11"/>
  <c r="CT81" i="11" s="1"/>
  <c r="AB80" i="11"/>
  <c r="CT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K1110" i="23"/>
  <c r="J1110" i="23"/>
  <c r="I1110" i="23"/>
  <c r="H1110" i="23"/>
  <c r="G1110" i="23"/>
  <c r="F1110" i="23"/>
  <c r="E1110" i="23"/>
  <c r="L1110" i="23" s="1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T85" i="13" l="1"/>
  <c r="CT85" i="11"/>
  <c r="AB85" i="13"/>
  <c r="AB85" i="11"/>
  <c r="AB161" i="13"/>
  <c r="CT161" i="13" s="1"/>
  <c r="AB160" i="13"/>
  <c r="CT160" i="13" s="1"/>
  <c r="AB159" i="13"/>
  <c r="CT159" i="13" s="1"/>
  <c r="AB158" i="13"/>
  <c r="CT158" i="13" s="1"/>
  <c r="AB157" i="13"/>
  <c r="CT157" i="13" s="1"/>
  <c r="AB119" i="13"/>
  <c r="CT119" i="13" s="1"/>
  <c r="AA119" i="13"/>
  <c r="CS119" i="13" s="1"/>
  <c r="Z119" i="13"/>
  <c r="CR119" i="13" s="1"/>
  <c r="Y119" i="13"/>
  <c r="CQ119" i="13" s="1"/>
  <c r="X119" i="13"/>
  <c r="CP119" i="13" s="1"/>
  <c r="AB118" i="13"/>
  <c r="CT118" i="13" s="1"/>
  <c r="AA118" i="13"/>
  <c r="CS118" i="13" s="1"/>
  <c r="Z118" i="13"/>
  <c r="CR118" i="13" s="1"/>
  <c r="Y118" i="13"/>
  <c r="CQ118" i="13" s="1"/>
  <c r="X118" i="13"/>
  <c r="CP118" i="13" s="1"/>
  <c r="AB117" i="13"/>
  <c r="CT117" i="13" s="1"/>
  <c r="AA117" i="13"/>
  <c r="CS117" i="13" s="1"/>
  <c r="Z117" i="13"/>
  <c r="CR117" i="13" s="1"/>
  <c r="Y117" i="13"/>
  <c r="CQ117" i="13" s="1"/>
  <c r="X117" i="13"/>
  <c r="CP117" i="13" s="1"/>
  <c r="AB116" i="13"/>
  <c r="CT116" i="13" s="1"/>
  <c r="AA116" i="13"/>
  <c r="CS116" i="13" s="1"/>
  <c r="Z116" i="13"/>
  <c r="CR116" i="13" s="1"/>
  <c r="Y116" i="13"/>
  <c r="CQ116" i="13" s="1"/>
  <c r="X116" i="13"/>
  <c r="CP116" i="13" s="1"/>
  <c r="AB115" i="13"/>
  <c r="CT115" i="13" s="1"/>
  <c r="AA115" i="13"/>
  <c r="CS115" i="13" s="1"/>
  <c r="Z115" i="13"/>
  <c r="CR115" i="13" s="1"/>
  <c r="Y115" i="13"/>
  <c r="CQ115" i="13" s="1"/>
  <c r="X115" i="13"/>
  <c r="CP115" i="13" s="1"/>
  <c r="AB113" i="13"/>
  <c r="AB106" i="13"/>
  <c r="AB99" i="13"/>
  <c r="AB162" i="13" s="1"/>
  <c r="CT162" i="13" s="1"/>
  <c r="AB134" i="11"/>
  <c r="AA134" i="11"/>
  <c r="Z134" i="11"/>
  <c r="Y134" i="11"/>
  <c r="X134" i="11"/>
  <c r="CS120" i="13" l="1"/>
  <c r="CT120" i="13"/>
  <c r="CR120" i="13"/>
  <c r="CQ120" i="13"/>
  <c r="CP120" i="13"/>
  <c r="X120" i="13"/>
  <c r="AA120" i="13"/>
  <c r="Y120" i="13"/>
  <c r="Z120" i="13"/>
  <c r="AB120" i="13"/>
  <c r="AB119" i="11"/>
  <c r="CT119" i="11" s="1"/>
  <c r="AB118" i="11"/>
  <c r="CT118" i="11" s="1"/>
  <c r="AB117" i="11"/>
  <c r="CT117" i="11" s="1"/>
  <c r="AB116" i="11"/>
  <c r="CT116" i="11" s="1"/>
  <c r="AB115" i="11"/>
  <c r="CT115" i="11" s="1"/>
  <c r="AB113" i="11"/>
  <c r="AB106" i="11"/>
  <c r="AB99" i="11"/>
  <c r="AB162" i="11" s="1"/>
  <c r="AB161" i="11"/>
  <c r="CT161" i="11" s="1"/>
  <c r="AB160" i="11"/>
  <c r="CT160" i="11" s="1"/>
  <c r="AB159" i="11"/>
  <c r="CT159" i="11" s="1"/>
  <c r="AB158" i="11"/>
  <c r="CT158" i="11" s="1"/>
  <c r="AB157" i="11"/>
  <c r="CT157" i="11" s="1"/>
  <c r="CT120" i="11" l="1"/>
  <c r="AB120" i="11"/>
  <c r="AB134" i="15"/>
  <c r="AA134" i="15"/>
  <c r="Z134" i="15"/>
  <c r="Y134" i="15"/>
  <c r="X134" i="15"/>
  <c r="W134" i="15"/>
  <c r="AB113" i="15"/>
  <c r="AB106" i="15"/>
  <c r="AB98" i="15"/>
  <c r="CT98" i="15" s="1"/>
  <c r="AB97" i="15"/>
  <c r="CT97" i="15" s="1"/>
  <c r="AB96" i="15"/>
  <c r="CT96" i="15" s="1"/>
  <c r="AB95" i="15"/>
  <c r="CT95" i="15" s="1"/>
  <c r="AB94" i="15"/>
  <c r="CT94" i="15" s="1"/>
  <c r="AB92" i="15"/>
  <c r="AB85" i="15"/>
  <c r="AB78" i="15"/>
  <c r="AB134" i="14"/>
  <c r="AA134" i="14"/>
  <c r="Z134" i="14"/>
  <c r="Y134" i="14"/>
  <c r="CT99" i="15" l="1"/>
  <c r="AB119" i="15"/>
  <c r="CT119" i="15" s="1"/>
  <c r="AB115" i="15"/>
  <c r="CT115" i="15" s="1"/>
  <c r="AB116" i="15"/>
  <c r="CT116" i="15" s="1"/>
  <c r="AB118" i="15"/>
  <c r="CT118" i="15" s="1"/>
  <c r="AB117" i="15"/>
  <c r="CT117" i="15" s="1"/>
  <c r="AB99" i="15"/>
  <c r="AB162" i="15" s="1"/>
  <c r="CT162" i="15" s="1"/>
  <c r="AB113" i="14"/>
  <c r="AB106" i="14"/>
  <c r="AB98" i="14"/>
  <c r="CT98" i="14" s="1"/>
  <c r="AB97" i="14"/>
  <c r="CT97" i="14" s="1"/>
  <c r="AB96" i="14"/>
  <c r="CT96" i="14" s="1"/>
  <c r="AB95" i="14"/>
  <c r="CT95" i="14" s="1"/>
  <c r="AB94" i="14"/>
  <c r="CT94" i="14" s="1"/>
  <c r="AB92" i="14"/>
  <c r="AB85" i="14"/>
  <c r="AB78" i="14"/>
  <c r="AB161" i="15"/>
  <c r="CT161" i="15" s="1"/>
  <c r="AB160" i="15"/>
  <c r="CT160" i="15" s="1"/>
  <c r="AB159" i="15"/>
  <c r="CT159" i="15" s="1"/>
  <c r="AB158" i="15"/>
  <c r="CT158" i="15" s="1"/>
  <c r="AB157" i="15"/>
  <c r="CT157" i="15" s="1"/>
  <c r="AB120" i="15" l="1"/>
  <c r="CT120" i="15"/>
  <c r="CT99" i="14"/>
  <c r="AB116" i="14"/>
  <c r="CT116" i="14" s="1"/>
  <c r="AB117" i="14"/>
  <c r="CT117" i="14" s="1"/>
  <c r="AB118" i="14"/>
  <c r="CT118" i="14" s="1"/>
  <c r="AB119" i="14"/>
  <c r="CT119" i="14" s="1"/>
  <c r="AB158" i="14"/>
  <c r="CT158" i="14" s="1"/>
  <c r="AB160" i="14"/>
  <c r="CT160" i="14" s="1"/>
  <c r="AB99" i="14"/>
  <c r="AB162" i="14" s="1"/>
  <c r="CT162" i="14" s="1"/>
  <c r="AB115" i="14"/>
  <c r="CT115" i="14" s="1"/>
  <c r="AB159" i="14"/>
  <c r="CT159" i="14" s="1"/>
  <c r="AB161" i="14"/>
  <c r="CT161" i="14" s="1"/>
  <c r="AB157" i="14"/>
  <c r="CT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T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S84" i="13" s="1"/>
  <c r="AA83" i="13"/>
  <c r="CS83" i="13" s="1"/>
  <c r="AA82" i="13"/>
  <c r="CS82" i="13" s="1"/>
  <c r="AA81" i="13"/>
  <c r="CS81" i="13" s="1"/>
  <c r="AA80" i="13"/>
  <c r="CS80" i="13" s="1"/>
  <c r="CS85" i="13" l="1"/>
  <c r="AA85" i="13"/>
  <c r="AA119" i="11"/>
  <c r="CS119" i="11" s="1"/>
  <c r="Z119" i="11"/>
  <c r="CR119" i="11" s="1"/>
  <c r="Y119" i="11"/>
  <c r="CQ119" i="11" s="1"/>
  <c r="X119" i="11"/>
  <c r="CP119" i="11" s="1"/>
  <c r="W119" i="11"/>
  <c r="CO119" i="11" s="1"/>
  <c r="V119" i="11"/>
  <c r="CN119" i="11" s="1"/>
  <c r="U119" i="11"/>
  <c r="T119" i="11"/>
  <c r="CL119" i="11" s="1"/>
  <c r="S119" i="11"/>
  <c r="CK119" i="11" s="1"/>
  <c r="R119" i="11"/>
  <c r="CJ119" i="11" s="1"/>
  <c r="Q119" i="11"/>
  <c r="CI119" i="11" s="1"/>
  <c r="P119" i="11"/>
  <c r="CH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S118" i="11" s="1"/>
  <c r="Z118" i="11"/>
  <c r="CR118" i="11" s="1"/>
  <c r="Y118" i="11"/>
  <c r="CQ118" i="11" s="1"/>
  <c r="X118" i="11"/>
  <c r="CP118" i="11" s="1"/>
  <c r="W118" i="11"/>
  <c r="CO118" i="11" s="1"/>
  <c r="V118" i="11"/>
  <c r="CN118" i="11" s="1"/>
  <c r="U118" i="11"/>
  <c r="T118" i="11"/>
  <c r="CL118" i="11" s="1"/>
  <c r="S118" i="11"/>
  <c r="CK118" i="11" s="1"/>
  <c r="R118" i="11"/>
  <c r="CJ118" i="11" s="1"/>
  <c r="Q118" i="11"/>
  <c r="CI118" i="11" s="1"/>
  <c r="P118" i="11"/>
  <c r="CH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S117" i="11" s="1"/>
  <c r="Z117" i="11"/>
  <c r="CR117" i="11" s="1"/>
  <c r="Y117" i="11"/>
  <c r="CQ117" i="11" s="1"/>
  <c r="X117" i="11"/>
  <c r="CP117" i="11" s="1"/>
  <c r="W117" i="11"/>
  <c r="CO117" i="11" s="1"/>
  <c r="V117" i="11"/>
  <c r="CN117" i="11" s="1"/>
  <c r="U117" i="11"/>
  <c r="T117" i="11"/>
  <c r="CL117" i="11" s="1"/>
  <c r="S117" i="11"/>
  <c r="CK117" i="11" s="1"/>
  <c r="R117" i="11"/>
  <c r="CJ117" i="11" s="1"/>
  <c r="Q117" i="11"/>
  <c r="CI117" i="11" s="1"/>
  <c r="P117" i="11"/>
  <c r="CH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S116" i="11" s="1"/>
  <c r="Z116" i="11"/>
  <c r="CR116" i="11" s="1"/>
  <c r="Y116" i="11"/>
  <c r="CQ116" i="11" s="1"/>
  <c r="X116" i="11"/>
  <c r="CP116" i="11" s="1"/>
  <c r="W116" i="11"/>
  <c r="CO116" i="11" s="1"/>
  <c r="V116" i="11"/>
  <c r="CN116" i="11" s="1"/>
  <c r="U116" i="11"/>
  <c r="T116" i="11"/>
  <c r="CL116" i="11" s="1"/>
  <c r="S116" i="11"/>
  <c r="CK116" i="11" s="1"/>
  <c r="R116" i="11"/>
  <c r="CJ116" i="11" s="1"/>
  <c r="Q116" i="11"/>
  <c r="CI116" i="11" s="1"/>
  <c r="P116" i="11"/>
  <c r="CH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S115" i="11" s="1"/>
  <c r="CS120" i="11" s="1"/>
  <c r="Z115" i="11"/>
  <c r="CR115" i="11" s="1"/>
  <c r="Y115" i="11"/>
  <c r="CQ115" i="11" s="1"/>
  <c r="X115" i="11"/>
  <c r="CP115" i="11" s="1"/>
  <c r="CP120" i="11" s="1"/>
  <c r="W115" i="11"/>
  <c r="CO115" i="11" s="1"/>
  <c r="V115" i="11"/>
  <c r="CN115" i="11" s="1"/>
  <c r="U115" i="11"/>
  <c r="CM115" i="11" s="1"/>
  <c r="T115" i="11"/>
  <c r="CL115" i="11" s="1"/>
  <c r="S115" i="11"/>
  <c r="R115" i="11"/>
  <c r="Q115" i="11"/>
  <c r="CI115" i="11" s="1"/>
  <c r="CI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E115" i="11"/>
  <c r="D115" i="11"/>
  <c r="D120" i="11" s="1"/>
  <c r="F120" i="11" l="1"/>
  <c r="CO120" i="11"/>
  <c r="CR120" i="11"/>
  <c r="J120" i="11"/>
  <c r="M120" i="11"/>
  <c r="CQ120" i="11"/>
  <c r="CL120" i="11"/>
  <c r="G120" i="11"/>
  <c r="CN120" i="11"/>
  <c r="H120" i="11"/>
  <c r="CA116" i="11"/>
  <c r="CM116" i="11"/>
  <c r="CA117" i="11"/>
  <c r="CM117" i="11"/>
  <c r="CA118" i="11"/>
  <c r="CM118" i="11"/>
  <c r="CA119" i="11"/>
  <c r="CM119" i="11"/>
  <c r="E120" i="11"/>
  <c r="S120" i="11"/>
  <c r="CK115" i="11"/>
  <c r="CK120" i="11" s="1"/>
  <c r="R120" i="11"/>
  <c r="CJ115" i="11"/>
  <c r="CJ120" i="11" s="1"/>
  <c r="Q120" i="11"/>
  <c r="CF116" i="11"/>
  <c r="CF117" i="11"/>
  <c r="CF118" i="11"/>
  <c r="CF119" i="11"/>
  <c r="CG116" i="11"/>
  <c r="CG117" i="11"/>
  <c r="CG118" i="11"/>
  <c r="CG119" i="11"/>
  <c r="BZ118" i="11"/>
  <c r="BZ119" i="11"/>
  <c r="AA120" i="11"/>
  <c r="CG115" i="11"/>
  <c r="T120" i="11"/>
  <c r="BZ115" i="11"/>
  <c r="BZ116" i="11"/>
  <c r="BZ117" i="11"/>
  <c r="U120" i="11"/>
  <c r="CA115" i="11"/>
  <c r="V120" i="11"/>
  <c r="CB115" i="11"/>
  <c r="CB116" i="11"/>
  <c r="CB117" i="11"/>
  <c r="CB118" i="11"/>
  <c r="CB119" i="11"/>
  <c r="Z120" i="11"/>
  <c r="CF115" i="11"/>
  <c r="W120" i="11"/>
  <c r="CC115" i="11"/>
  <c r="CC116" i="11"/>
  <c r="CC117" i="11"/>
  <c r="CC118" i="11"/>
  <c r="CC119" i="11"/>
  <c r="X120" i="11"/>
  <c r="CD115" i="11"/>
  <c r="CD116" i="11"/>
  <c r="CD117" i="11"/>
  <c r="CD118" i="11"/>
  <c r="CD119" i="11"/>
  <c r="P120" i="11"/>
  <c r="CH115" i="11"/>
  <c r="CH120" i="11" s="1"/>
  <c r="Y120" i="11"/>
  <c r="CE115" i="11"/>
  <c r="CE116" i="11"/>
  <c r="CE117" i="11"/>
  <c r="CE118" i="11"/>
  <c r="CE119" i="11"/>
  <c r="AA92" i="13"/>
  <c r="AA84" i="11"/>
  <c r="CS84" i="11" s="1"/>
  <c r="AA83" i="11"/>
  <c r="CS83" i="11" s="1"/>
  <c r="AA82" i="11"/>
  <c r="CS82" i="11" s="1"/>
  <c r="AA81" i="11"/>
  <c r="CS81" i="11" s="1"/>
  <c r="AA80" i="11"/>
  <c r="CS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CA120" i="11" l="1"/>
  <c r="CS85" i="11"/>
  <c r="CM120" i="11"/>
  <c r="CG120" i="11"/>
  <c r="CE120" i="11"/>
  <c r="CF120" i="11"/>
  <c r="CD120" i="11"/>
  <c r="BZ120" i="11"/>
  <c r="CC120" i="11"/>
  <c r="CB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S98" i="15" s="1"/>
  <c r="Z98" i="15"/>
  <c r="CR98" i="15" s="1"/>
  <c r="Y98" i="15"/>
  <c r="CQ98" i="15" s="1"/>
  <c r="AA97" i="15"/>
  <c r="CS97" i="15" s="1"/>
  <c r="Z97" i="15"/>
  <c r="CR97" i="15" s="1"/>
  <c r="Y97" i="15"/>
  <c r="CQ97" i="15" s="1"/>
  <c r="AA96" i="15"/>
  <c r="CS96" i="15" s="1"/>
  <c r="Z96" i="15"/>
  <c r="CR96" i="15" s="1"/>
  <c r="Y96" i="15"/>
  <c r="CQ96" i="15" s="1"/>
  <c r="AA95" i="15"/>
  <c r="CS95" i="15" s="1"/>
  <c r="Z95" i="15"/>
  <c r="CR95" i="15" s="1"/>
  <c r="Y95" i="15"/>
  <c r="CQ95" i="15" s="1"/>
  <c r="AA94" i="15"/>
  <c r="CS94" i="15" s="1"/>
  <c r="Z94" i="15"/>
  <c r="CR94" i="15" s="1"/>
  <c r="Y94" i="15"/>
  <c r="CQ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S98" i="14" s="1"/>
  <c r="Z98" i="14"/>
  <c r="CR98" i="14" s="1"/>
  <c r="Y98" i="14"/>
  <c r="CQ98" i="14" s="1"/>
  <c r="AA97" i="14"/>
  <c r="CS97" i="14" s="1"/>
  <c r="Z97" i="14"/>
  <c r="CR97" i="14" s="1"/>
  <c r="Y97" i="14"/>
  <c r="CQ97" i="14" s="1"/>
  <c r="AA96" i="14"/>
  <c r="CS96" i="14" s="1"/>
  <c r="Z96" i="14"/>
  <c r="CR96" i="14" s="1"/>
  <c r="Y96" i="14"/>
  <c r="CQ96" i="14" s="1"/>
  <c r="AA95" i="14"/>
  <c r="CS95" i="14" s="1"/>
  <c r="Z95" i="14"/>
  <c r="CR95" i="14" s="1"/>
  <c r="Y95" i="14"/>
  <c r="CQ95" i="14" s="1"/>
  <c r="AA94" i="14"/>
  <c r="CS94" i="14" s="1"/>
  <c r="Z94" i="14"/>
  <c r="CR94" i="14" s="1"/>
  <c r="Y94" i="14"/>
  <c r="CQ94" i="14" s="1"/>
  <c r="AA92" i="14"/>
  <c r="Z92" i="14"/>
  <c r="Y92" i="14"/>
  <c r="AA85" i="14"/>
  <c r="Z85" i="14"/>
  <c r="Y85" i="14"/>
  <c r="AA78" i="14"/>
  <c r="Z78" i="14"/>
  <c r="Y78" i="14"/>
  <c r="CS99" i="15" l="1"/>
  <c r="CR99" i="15"/>
  <c r="CQ99" i="15"/>
  <c r="CS99" i="14"/>
  <c r="CR99" i="14"/>
  <c r="CQ99" i="14"/>
  <c r="Z115" i="15"/>
  <c r="CR115" i="15" s="1"/>
  <c r="Y118" i="15"/>
  <c r="CQ118" i="15" s="1"/>
  <c r="Y117" i="14"/>
  <c r="CQ117" i="14" s="1"/>
  <c r="AA117" i="15"/>
  <c r="CS117" i="15" s="1"/>
  <c r="Z117" i="14"/>
  <c r="CR117" i="14" s="1"/>
  <c r="Y115" i="14"/>
  <c r="CQ115" i="14" s="1"/>
  <c r="AA117" i="14"/>
  <c r="CS117" i="14" s="1"/>
  <c r="AA115" i="15"/>
  <c r="CS115" i="15" s="1"/>
  <c r="Z118" i="15"/>
  <c r="CR118" i="15" s="1"/>
  <c r="Y116" i="15"/>
  <c r="CQ116" i="15" s="1"/>
  <c r="AA118" i="15"/>
  <c r="CS118" i="15" s="1"/>
  <c r="AA115" i="14"/>
  <c r="CS115" i="14" s="1"/>
  <c r="Z118" i="14"/>
  <c r="CR118" i="14" s="1"/>
  <c r="Z116" i="15"/>
  <c r="CR116" i="15" s="1"/>
  <c r="Y119" i="15"/>
  <c r="CQ119" i="15" s="1"/>
  <c r="Y116" i="14"/>
  <c r="CQ116" i="14" s="1"/>
  <c r="AA116" i="15"/>
  <c r="CS116" i="15" s="1"/>
  <c r="Z119" i="15"/>
  <c r="CR119" i="15" s="1"/>
  <c r="Z115" i="14"/>
  <c r="CR115" i="14" s="1"/>
  <c r="Z116" i="14"/>
  <c r="CR116" i="14" s="1"/>
  <c r="Y119" i="14"/>
  <c r="CQ119" i="14" s="1"/>
  <c r="Y117" i="15"/>
  <c r="CQ117" i="15" s="1"/>
  <c r="AA119" i="15"/>
  <c r="CS119" i="15" s="1"/>
  <c r="AA119" i="14"/>
  <c r="CS119" i="14" s="1"/>
  <c r="Y115" i="15"/>
  <c r="CQ115" i="15" s="1"/>
  <c r="Y118" i="14"/>
  <c r="CQ118" i="14" s="1"/>
  <c r="AA118" i="14"/>
  <c r="CS118" i="14" s="1"/>
  <c r="AA116" i="14"/>
  <c r="CS116" i="14" s="1"/>
  <c r="Z119" i="14"/>
  <c r="CR119" i="14" s="1"/>
  <c r="Z117" i="15"/>
  <c r="CR117" i="15" s="1"/>
  <c r="Z99" i="15"/>
  <c r="Y99" i="15"/>
  <c r="Y99" i="14"/>
  <c r="AA99" i="15"/>
  <c r="AA162" i="15" s="1"/>
  <c r="CS162" i="15" s="1"/>
  <c r="Z99" i="14"/>
  <c r="AA99" i="14"/>
  <c r="AA162" i="14" s="1"/>
  <c r="CS162" i="14" s="1"/>
  <c r="AA161" i="14"/>
  <c r="CS161" i="14" s="1"/>
  <c r="AA160" i="14"/>
  <c r="CS160" i="14" s="1"/>
  <c r="AA159" i="14"/>
  <c r="CS159" i="14" s="1"/>
  <c r="AA158" i="14"/>
  <c r="CS158" i="14" s="1"/>
  <c r="AA157" i="14"/>
  <c r="CS157" i="14" s="1"/>
  <c r="AA161" i="15"/>
  <c r="CS161" i="15" s="1"/>
  <c r="AA160" i="15"/>
  <c r="CS160" i="15" s="1"/>
  <c r="AA159" i="15"/>
  <c r="CS159" i="15" s="1"/>
  <c r="AA158" i="15"/>
  <c r="CS158" i="15" s="1"/>
  <c r="AA157" i="15"/>
  <c r="CS157" i="15" s="1"/>
  <c r="AA162" i="11"/>
  <c r="AA161" i="11"/>
  <c r="CS161" i="11" s="1"/>
  <c r="AA160" i="11"/>
  <c r="CS160" i="11" s="1"/>
  <c r="AA159" i="11"/>
  <c r="CS159" i="11" s="1"/>
  <c r="AA158" i="11"/>
  <c r="CS158" i="11" s="1"/>
  <c r="AA157" i="11"/>
  <c r="CS157" i="11" s="1"/>
  <c r="AA162" i="13"/>
  <c r="CS162" i="13" s="1"/>
  <c r="AA161" i="13"/>
  <c r="CS161" i="13" s="1"/>
  <c r="AA160" i="13"/>
  <c r="CS160" i="13" s="1"/>
  <c r="AA159" i="13"/>
  <c r="CS159" i="13" s="1"/>
  <c r="AA158" i="13"/>
  <c r="CS158" i="13" s="1"/>
  <c r="AA157" i="13"/>
  <c r="CS157" i="13" s="1"/>
  <c r="CS120" i="15" l="1"/>
  <c r="CR120" i="14"/>
  <c r="CS120" i="14"/>
  <c r="CR120" i="15"/>
  <c r="CQ120" i="15"/>
  <c r="CQ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R84" i="13" s="1"/>
  <c r="Z83" i="13"/>
  <c r="CR83" i="13" s="1"/>
  <c r="Z82" i="13"/>
  <c r="CR82" i="13" s="1"/>
  <c r="Z81" i="13"/>
  <c r="CR81" i="13" s="1"/>
  <c r="Z80" i="13"/>
  <c r="CR80" i="13" s="1"/>
  <c r="Z92" i="13"/>
  <c r="Z84" i="11"/>
  <c r="CR84" i="11" s="1"/>
  <c r="Z83" i="11"/>
  <c r="CR83" i="11" s="1"/>
  <c r="Z82" i="11"/>
  <c r="CR82" i="11" s="1"/>
  <c r="Z81" i="11"/>
  <c r="CR81" i="11" s="1"/>
  <c r="Z80" i="11"/>
  <c r="CR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R85" i="13" l="1"/>
  <c r="CR85" i="11"/>
  <c r="Z85" i="13"/>
  <c r="Z85" i="11"/>
  <c r="Z162" i="13"/>
  <c r="CR162" i="13" s="1"/>
  <c r="Z161" i="13"/>
  <c r="CR161" i="13" s="1"/>
  <c r="Z160" i="13"/>
  <c r="CR160" i="13" s="1"/>
  <c r="Z159" i="13"/>
  <c r="CR159" i="13" s="1"/>
  <c r="Z158" i="13"/>
  <c r="CR158" i="13" s="1"/>
  <c r="Z157" i="13"/>
  <c r="CR157" i="13" s="1"/>
  <c r="Z162" i="14"/>
  <c r="CR162" i="14" s="1"/>
  <c r="Z161" i="14"/>
  <c r="CR161" i="14" s="1"/>
  <c r="Z160" i="14"/>
  <c r="CR160" i="14" s="1"/>
  <c r="Z159" i="14"/>
  <c r="CR159" i="14" s="1"/>
  <c r="Z158" i="14"/>
  <c r="CR158" i="14" s="1"/>
  <c r="Z157" i="14"/>
  <c r="CR157" i="14" s="1"/>
  <c r="Z162" i="15"/>
  <c r="CR162" i="15" s="1"/>
  <c r="Z161" i="15"/>
  <c r="CR161" i="15" s="1"/>
  <c r="Z160" i="15"/>
  <c r="CR160" i="15" s="1"/>
  <c r="Z159" i="15"/>
  <c r="CR159" i="15" s="1"/>
  <c r="Z158" i="15"/>
  <c r="CR158" i="15" s="1"/>
  <c r="Z157" i="15"/>
  <c r="CR157" i="15" s="1"/>
  <c r="Z162" i="11"/>
  <c r="Z161" i="11"/>
  <c r="CR161" i="11" s="1"/>
  <c r="Z160" i="11"/>
  <c r="CR160" i="11" s="1"/>
  <c r="Z159" i="11"/>
  <c r="CR159" i="11" s="1"/>
  <c r="Z158" i="11"/>
  <c r="CR158" i="11" s="1"/>
  <c r="Z157" i="11"/>
  <c r="CR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Q84" i="11" s="1"/>
  <c r="Y83" i="11"/>
  <c r="CQ83" i="11" s="1"/>
  <c r="Y82" i="11"/>
  <c r="CQ82" i="11" s="1"/>
  <c r="Y81" i="11"/>
  <c r="CQ81" i="11" s="1"/>
  <c r="Y80" i="11"/>
  <c r="CQ80" i="11" s="1"/>
  <c r="Y92" i="11"/>
  <c r="Y84" i="13"/>
  <c r="CQ84" i="13" s="1"/>
  <c r="Y83" i="13"/>
  <c r="CQ83" i="13" s="1"/>
  <c r="Y82" i="13"/>
  <c r="CQ82" i="13" s="1"/>
  <c r="Y81" i="13"/>
  <c r="CQ81" i="13" s="1"/>
  <c r="Y80" i="13"/>
  <c r="CQ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Q85" i="13" l="1"/>
  <c r="CQ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Q162" i="14" s="1"/>
  <c r="Y161" i="14"/>
  <c r="CQ161" i="14" s="1"/>
  <c r="Y160" i="14"/>
  <c r="CQ160" i="14" s="1"/>
  <c r="Y159" i="14"/>
  <c r="CQ159" i="14" s="1"/>
  <c r="Y158" i="14"/>
  <c r="CQ158" i="14" s="1"/>
  <c r="Y157" i="14"/>
  <c r="CQ157" i="14" s="1"/>
  <c r="Y162" i="15"/>
  <c r="CQ162" i="15" s="1"/>
  <c r="Y161" i="15"/>
  <c r="CQ161" i="15" s="1"/>
  <c r="Y160" i="15"/>
  <c r="CQ160" i="15" s="1"/>
  <c r="Y159" i="15"/>
  <c r="CQ159" i="15" s="1"/>
  <c r="Y158" i="15"/>
  <c r="CQ158" i="15" s="1"/>
  <c r="Y157" i="15"/>
  <c r="CQ157" i="15" s="1"/>
  <c r="Y162" i="13"/>
  <c r="CQ162" i="13" s="1"/>
  <c r="Y161" i="13"/>
  <c r="CQ161" i="13" s="1"/>
  <c r="X161" i="13"/>
  <c r="CP161" i="13" s="1"/>
  <c r="W161" i="13"/>
  <c r="CO161" i="13" s="1"/>
  <c r="V161" i="13"/>
  <c r="CN161" i="13" s="1"/>
  <c r="U161" i="13"/>
  <c r="CM161" i="13" s="1"/>
  <c r="T161" i="13"/>
  <c r="CL161" i="13" s="1"/>
  <c r="S161" i="13"/>
  <c r="CK161" i="13" s="1"/>
  <c r="R161" i="13"/>
  <c r="CJ161" i="13" s="1"/>
  <c r="Q161" i="13"/>
  <c r="CI161" i="13" s="1"/>
  <c r="P161" i="13"/>
  <c r="CH161" i="13" s="1"/>
  <c r="O161" i="13"/>
  <c r="CG161" i="13" s="1"/>
  <c r="N161" i="13"/>
  <c r="CF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Q160" i="13" s="1"/>
  <c r="X160" i="13"/>
  <c r="CP160" i="13" s="1"/>
  <c r="W160" i="13"/>
  <c r="CO160" i="13" s="1"/>
  <c r="V160" i="13"/>
  <c r="CN160" i="13" s="1"/>
  <c r="U160" i="13"/>
  <c r="CM160" i="13" s="1"/>
  <c r="T160" i="13"/>
  <c r="CL160" i="13" s="1"/>
  <c r="S160" i="13"/>
  <c r="CK160" i="13" s="1"/>
  <c r="R160" i="13"/>
  <c r="CJ160" i="13" s="1"/>
  <c r="Q160" i="13"/>
  <c r="CI160" i="13" s="1"/>
  <c r="P160" i="13"/>
  <c r="CH160" i="13" s="1"/>
  <c r="O160" i="13"/>
  <c r="CG160" i="13" s="1"/>
  <c r="N160" i="13"/>
  <c r="CF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Q159" i="13" s="1"/>
  <c r="X159" i="13"/>
  <c r="CP159" i="13" s="1"/>
  <c r="W159" i="13"/>
  <c r="CO159" i="13" s="1"/>
  <c r="V159" i="13"/>
  <c r="CN159" i="13" s="1"/>
  <c r="U159" i="13"/>
  <c r="CM159" i="13" s="1"/>
  <c r="T159" i="13"/>
  <c r="CL159" i="13" s="1"/>
  <c r="S159" i="13"/>
  <c r="CK159" i="13" s="1"/>
  <c r="R159" i="13"/>
  <c r="CJ159" i="13" s="1"/>
  <c r="Q159" i="13"/>
  <c r="CI159" i="13" s="1"/>
  <c r="P159" i="13"/>
  <c r="CH159" i="13" s="1"/>
  <c r="O159" i="13"/>
  <c r="CG159" i="13" s="1"/>
  <c r="N159" i="13"/>
  <c r="CF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Q158" i="13" s="1"/>
  <c r="X158" i="13"/>
  <c r="CP158" i="13" s="1"/>
  <c r="W158" i="13"/>
  <c r="CO158" i="13" s="1"/>
  <c r="V158" i="13"/>
  <c r="CN158" i="13" s="1"/>
  <c r="U158" i="13"/>
  <c r="CM158" i="13" s="1"/>
  <c r="T158" i="13"/>
  <c r="CL158" i="13" s="1"/>
  <c r="S158" i="13"/>
  <c r="CK158" i="13" s="1"/>
  <c r="R158" i="13"/>
  <c r="CJ158" i="13" s="1"/>
  <c r="Q158" i="13"/>
  <c r="CI158" i="13" s="1"/>
  <c r="P158" i="13"/>
  <c r="CH158" i="13" s="1"/>
  <c r="O158" i="13"/>
  <c r="CG158" i="13" s="1"/>
  <c r="N158" i="13"/>
  <c r="CF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Q157" i="13" s="1"/>
  <c r="X157" i="13"/>
  <c r="CP157" i="13" s="1"/>
  <c r="W157" i="13"/>
  <c r="CO157" i="13" s="1"/>
  <c r="V157" i="13"/>
  <c r="CN157" i="13" s="1"/>
  <c r="U157" i="13"/>
  <c r="CM157" i="13" s="1"/>
  <c r="T157" i="13"/>
  <c r="CL157" i="13" s="1"/>
  <c r="S157" i="13"/>
  <c r="CK157" i="13" s="1"/>
  <c r="R157" i="13"/>
  <c r="CJ157" i="13" s="1"/>
  <c r="Q157" i="13"/>
  <c r="CI157" i="13" s="1"/>
  <c r="P157" i="13"/>
  <c r="CH157" i="13" s="1"/>
  <c r="O157" i="13"/>
  <c r="CG157" i="13" s="1"/>
  <c r="N157" i="13"/>
  <c r="CF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Q161" i="11" s="1"/>
  <c r="X161" i="11"/>
  <c r="CP161" i="11" s="1"/>
  <c r="W161" i="11"/>
  <c r="CO161" i="11" s="1"/>
  <c r="V161" i="11"/>
  <c r="CN161" i="11" s="1"/>
  <c r="U161" i="11"/>
  <c r="CM161" i="11" s="1"/>
  <c r="T161" i="11"/>
  <c r="CL161" i="11" s="1"/>
  <c r="S161" i="11"/>
  <c r="CK161" i="11" s="1"/>
  <c r="R161" i="11"/>
  <c r="CJ161" i="11" s="1"/>
  <c r="Q161" i="11"/>
  <c r="CI161" i="11" s="1"/>
  <c r="P161" i="11"/>
  <c r="CH161" i="11" s="1"/>
  <c r="O161" i="11"/>
  <c r="CG161" i="11" s="1"/>
  <c r="N161" i="11"/>
  <c r="CF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Q160" i="11" s="1"/>
  <c r="X160" i="11"/>
  <c r="CP160" i="11" s="1"/>
  <c r="W160" i="11"/>
  <c r="CO160" i="11" s="1"/>
  <c r="V160" i="11"/>
  <c r="CN160" i="11" s="1"/>
  <c r="U160" i="11"/>
  <c r="CM160" i="11" s="1"/>
  <c r="T160" i="11"/>
  <c r="S160" i="11"/>
  <c r="CK160" i="11" s="1"/>
  <c r="R160" i="11"/>
  <c r="CJ160" i="11" s="1"/>
  <c r="Q160" i="11"/>
  <c r="CI160" i="11" s="1"/>
  <c r="P160" i="11"/>
  <c r="CH160" i="11" s="1"/>
  <c r="O160" i="11"/>
  <c r="CG160" i="11" s="1"/>
  <c r="N160" i="11"/>
  <c r="CF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Q159" i="11" s="1"/>
  <c r="X159" i="11"/>
  <c r="CP159" i="11" s="1"/>
  <c r="W159" i="11"/>
  <c r="CO159" i="11" s="1"/>
  <c r="V159" i="11"/>
  <c r="CN159" i="11" s="1"/>
  <c r="U159" i="11"/>
  <c r="CM159" i="11" s="1"/>
  <c r="T159" i="11"/>
  <c r="CL159" i="11" s="1"/>
  <c r="S159" i="11"/>
  <c r="CK159" i="11" s="1"/>
  <c r="R159" i="11"/>
  <c r="CJ159" i="11" s="1"/>
  <c r="Q159" i="11"/>
  <c r="CI159" i="11" s="1"/>
  <c r="P159" i="11"/>
  <c r="CH159" i="11" s="1"/>
  <c r="O159" i="11"/>
  <c r="CG159" i="11" s="1"/>
  <c r="N159" i="11"/>
  <c r="CF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Q158" i="11" s="1"/>
  <c r="X158" i="11"/>
  <c r="CP158" i="11" s="1"/>
  <c r="W158" i="11"/>
  <c r="CO158" i="11" s="1"/>
  <c r="V158" i="11"/>
  <c r="CN158" i="11" s="1"/>
  <c r="U158" i="11"/>
  <c r="CM158" i="11" s="1"/>
  <c r="T158" i="11"/>
  <c r="CL158" i="11" s="1"/>
  <c r="S158" i="11"/>
  <c r="CK158" i="11" s="1"/>
  <c r="R158" i="11"/>
  <c r="CJ158" i="11" s="1"/>
  <c r="Q158" i="11"/>
  <c r="CI158" i="11" s="1"/>
  <c r="P158" i="11"/>
  <c r="CH158" i="11" s="1"/>
  <c r="O158" i="11"/>
  <c r="CG158" i="11" s="1"/>
  <c r="N158" i="11"/>
  <c r="CF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Q157" i="11" s="1"/>
  <c r="X157" i="11"/>
  <c r="CP157" i="11" s="1"/>
  <c r="W157" i="11"/>
  <c r="CO157" i="11" s="1"/>
  <c r="V157" i="11"/>
  <c r="U157" i="11"/>
  <c r="CM157" i="11" s="1"/>
  <c r="T157" i="11"/>
  <c r="CL157" i="11" s="1"/>
  <c r="S157" i="11"/>
  <c r="CK157" i="11" s="1"/>
  <c r="R157" i="11"/>
  <c r="CJ157" i="11" s="1"/>
  <c r="Q157" i="11"/>
  <c r="CI157" i="11" s="1"/>
  <c r="P157" i="11"/>
  <c r="CH157" i="11" s="1"/>
  <c r="O157" i="11"/>
  <c r="CG157" i="11" s="1"/>
  <c r="N157" i="11"/>
  <c r="CF157" i="11" s="1"/>
  <c r="M157" i="11"/>
  <c r="L157" i="11"/>
  <c r="K157" i="11"/>
  <c r="J157" i="11"/>
  <c r="I157" i="11"/>
  <c r="H157" i="11"/>
  <c r="G157" i="11"/>
  <c r="F157" i="11"/>
  <c r="E157" i="11"/>
  <c r="D157" i="11"/>
  <c r="CB157" i="11" l="1"/>
  <c r="CN157" i="11"/>
  <c r="CD158" i="11"/>
  <c r="CB161" i="11"/>
  <c r="CC157" i="13"/>
  <c r="BZ160" i="11"/>
  <c r="CL160" i="11"/>
  <c r="CE158" i="13"/>
  <c r="CA160" i="13"/>
  <c r="CC161" i="13"/>
  <c r="BZ159" i="13"/>
  <c r="CA159" i="11"/>
  <c r="CC160" i="11"/>
  <c r="BZ158" i="13"/>
  <c r="CB159" i="13"/>
  <c r="CE161" i="11"/>
  <c r="CB160" i="13"/>
  <c r="CE157" i="11"/>
  <c r="CD160" i="13"/>
  <c r="BZ157" i="11"/>
  <c r="CB158" i="11"/>
  <c r="CD159" i="11"/>
  <c r="BZ161" i="11"/>
  <c r="CC157" i="11"/>
  <c r="CE158" i="11"/>
  <c r="CA160" i="11"/>
  <c r="CC161" i="11"/>
  <c r="CD157" i="13"/>
  <c r="CD161" i="13"/>
  <c r="CD157" i="11"/>
  <c r="BZ159" i="11"/>
  <c r="CB160" i="11"/>
  <c r="CD161" i="11"/>
  <c r="CE157" i="13"/>
  <c r="CA159" i="13"/>
  <c r="CC160" i="13"/>
  <c r="CE161" i="13"/>
  <c r="BZ158" i="11"/>
  <c r="CB159" i="11"/>
  <c r="CD160" i="11"/>
  <c r="CA158" i="13"/>
  <c r="CC159" i="13"/>
  <c r="CE160" i="13"/>
  <c r="CA158" i="11"/>
  <c r="CC159" i="11"/>
  <c r="CE160" i="11"/>
  <c r="BZ157" i="13"/>
  <c r="CB158" i="13"/>
  <c r="CD159" i="13"/>
  <c r="BZ161" i="13"/>
  <c r="CA157" i="13"/>
  <c r="CC158" i="13"/>
  <c r="CE159" i="13"/>
  <c r="CA161" i="13"/>
  <c r="CA157" i="11"/>
  <c r="CC158" i="11"/>
  <c r="CE159" i="11"/>
  <c r="CA161" i="11"/>
  <c r="CB157" i="13"/>
  <c r="CD158" i="13"/>
  <c r="BZ160" i="13"/>
  <c r="CB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P84" i="13" s="1"/>
  <c r="X83" i="13"/>
  <c r="CP83" i="13" s="1"/>
  <c r="X82" i="13"/>
  <c r="CP82" i="13" s="1"/>
  <c r="X81" i="13"/>
  <c r="CP81" i="13" s="1"/>
  <c r="X80" i="13"/>
  <c r="CP80" i="13" s="1"/>
  <c r="X92" i="13"/>
  <c r="X84" i="11"/>
  <c r="CP84" i="11" s="1"/>
  <c r="X83" i="11"/>
  <c r="CP83" i="11" s="1"/>
  <c r="X82" i="11"/>
  <c r="CP82" i="11" s="1"/>
  <c r="X81" i="11"/>
  <c r="CP81" i="11" s="1"/>
  <c r="X80" i="11"/>
  <c r="CP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K953" i="23"/>
  <c r="G953" i="23"/>
  <c r="F953" i="23"/>
  <c r="E953" i="23"/>
  <c r="L953" i="23" s="1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K937" i="23"/>
  <c r="G937" i="23"/>
  <c r="F937" i="23"/>
  <c r="E937" i="23"/>
  <c r="L937" i="23" s="1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P98" i="14" s="1"/>
  <c r="X97" i="14"/>
  <c r="CP97" i="14" s="1"/>
  <c r="X96" i="14"/>
  <c r="CP96" i="14" s="1"/>
  <c r="X95" i="14"/>
  <c r="CP95" i="14" s="1"/>
  <c r="X94" i="14"/>
  <c r="CP94" i="14" s="1"/>
  <c r="X92" i="14"/>
  <c r="X85" i="14"/>
  <c r="X98" i="15"/>
  <c r="CP98" i="15" s="1"/>
  <c r="X97" i="15"/>
  <c r="CP97" i="15" s="1"/>
  <c r="X96" i="15"/>
  <c r="CP96" i="15" s="1"/>
  <c r="X95" i="15"/>
  <c r="CP95" i="15" s="1"/>
  <c r="X94" i="15"/>
  <c r="CP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N162" i="11" s="1"/>
  <c r="X106" i="13"/>
  <c r="X162" i="13"/>
  <c r="CP162" i="13" s="1"/>
  <c r="CP85" i="11" l="1"/>
  <c r="CP85" i="13"/>
  <c r="CP99" i="14"/>
  <c r="CP99" i="15"/>
  <c r="X115" i="15"/>
  <c r="CP115" i="15" s="1"/>
  <c r="X118" i="14"/>
  <c r="CP118" i="14" s="1"/>
  <c r="X119" i="15"/>
  <c r="CP119" i="15" s="1"/>
  <c r="X119" i="14"/>
  <c r="CP119" i="14" s="1"/>
  <c r="X115" i="14"/>
  <c r="CP115" i="14" s="1"/>
  <c r="X160" i="15"/>
  <c r="CP160" i="15" s="1"/>
  <c r="X118" i="15"/>
  <c r="CP118" i="15" s="1"/>
  <c r="X158" i="14"/>
  <c r="CP158" i="14" s="1"/>
  <c r="X116" i="14"/>
  <c r="CP116" i="14" s="1"/>
  <c r="X158" i="15"/>
  <c r="CP158" i="15" s="1"/>
  <c r="X116" i="15"/>
  <c r="CP116" i="15" s="1"/>
  <c r="X159" i="14"/>
  <c r="CP159" i="14" s="1"/>
  <c r="X117" i="14"/>
  <c r="CP117" i="14" s="1"/>
  <c r="X159" i="15"/>
  <c r="CP159" i="15" s="1"/>
  <c r="X117" i="15"/>
  <c r="CP117" i="15" s="1"/>
  <c r="X85" i="13"/>
  <c r="X161" i="14"/>
  <c r="CP161" i="14" s="1"/>
  <c r="X85" i="11"/>
  <c r="X161" i="15"/>
  <c r="CP161" i="15" s="1"/>
  <c r="X99" i="14"/>
  <c r="X162" i="14" s="1"/>
  <c r="CP162" i="14" s="1"/>
  <c r="X157" i="14"/>
  <c r="CP157" i="14" s="1"/>
  <c r="X99" i="15"/>
  <c r="X162" i="15" s="1"/>
  <c r="CP162" i="15" s="1"/>
  <c r="X157" i="15"/>
  <c r="CP157" i="15" s="1"/>
  <c r="X160" i="14"/>
  <c r="CP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P120" i="14" l="1"/>
  <c r="CP120" i="15"/>
  <c r="X120" i="15"/>
  <c r="X120" i="14"/>
  <c r="W119" i="13"/>
  <c r="CO119" i="13" s="1"/>
  <c r="V119" i="13"/>
  <c r="CN119" i="13" s="1"/>
  <c r="W118" i="13"/>
  <c r="CO118" i="13" s="1"/>
  <c r="V118" i="13"/>
  <c r="CN118" i="13" s="1"/>
  <c r="W117" i="13"/>
  <c r="CO117" i="13" s="1"/>
  <c r="V117" i="13"/>
  <c r="CN117" i="13" s="1"/>
  <c r="W116" i="13"/>
  <c r="CO116" i="13" s="1"/>
  <c r="V116" i="13"/>
  <c r="CN116" i="13" s="1"/>
  <c r="W115" i="13"/>
  <c r="CO115" i="13" s="1"/>
  <c r="V115" i="13"/>
  <c r="CN115" i="13" s="1"/>
  <c r="V113" i="13"/>
  <c r="W106" i="13"/>
  <c r="V106" i="13"/>
  <c r="W162" i="13"/>
  <c r="CO162" i="13" s="1"/>
  <c r="V99" i="13"/>
  <c r="V162" i="13" s="1"/>
  <c r="CN162" i="13" s="1"/>
  <c r="W84" i="11"/>
  <c r="CO84" i="11" s="1"/>
  <c r="W83" i="11"/>
  <c r="CO83" i="11" s="1"/>
  <c r="W82" i="11"/>
  <c r="CO82" i="11" s="1"/>
  <c r="W81" i="11"/>
  <c r="CO81" i="11" s="1"/>
  <c r="W80" i="11"/>
  <c r="CO80" i="11" s="1"/>
  <c r="W92" i="11"/>
  <c r="W84" i="13"/>
  <c r="CO84" i="13" s="1"/>
  <c r="W83" i="13"/>
  <c r="CO83" i="13" s="1"/>
  <c r="W82" i="13"/>
  <c r="CO82" i="13" s="1"/>
  <c r="W81" i="13"/>
  <c r="CO81" i="13" s="1"/>
  <c r="W80" i="13"/>
  <c r="CO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O98" i="15" s="1"/>
  <c r="W97" i="15"/>
  <c r="CO97" i="15" s="1"/>
  <c r="W96" i="15"/>
  <c r="CO96" i="15" s="1"/>
  <c r="W95" i="15"/>
  <c r="CO95" i="15" s="1"/>
  <c r="W94" i="15"/>
  <c r="CO94" i="15" s="1"/>
  <c r="V98" i="15"/>
  <c r="CN98" i="15" s="1"/>
  <c r="V97" i="15"/>
  <c r="CN97" i="15" s="1"/>
  <c r="V96" i="15"/>
  <c r="CN96" i="15" s="1"/>
  <c r="V95" i="15"/>
  <c r="CN95" i="15" s="1"/>
  <c r="V94" i="15"/>
  <c r="CN94" i="15" s="1"/>
  <c r="W92" i="15"/>
  <c r="W85" i="15"/>
  <c r="W106" i="14"/>
  <c r="W98" i="14"/>
  <c r="CO98" i="14" s="1"/>
  <c r="W97" i="14"/>
  <c r="CO97" i="14" s="1"/>
  <c r="W96" i="14"/>
  <c r="CO96" i="14" s="1"/>
  <c r="W95" i="14"/>
  <c r="CO95" i="14" s="1"/>
  <c r="W94" i="14"/>
  <c r="CO94" i="14" s="1"/>
  <c r="V98" i="14"/>
  <c r="CN98" i="14" s="1"/>
  <c r="V97" i="14"/>
  <c r="CN97" i="14" s="1"/>
  <c r="V96" i="14"/>
  <c r="CN96" i="14" s="1"/>
  <c r="V95" i="14"/>
  <c r="CN95" i="14" s="1"/>
  <c r="V94" i="14"/>
  <c r="CN94" i="14" s="1"/>
  <c r="W92" i="14"/>
  <c r="W85" i="14"/>
  <c r="CO85" i="13" l="1"/>
  <c r="CO99" i="15"/>
  <c r="CO85" i="11"/>
  <c r="CO99" i="14"/>
  <c r="CN99" i="14"/>
  <c r="CN120" i="13"/>
  <c r="CO120" i="13"/>
  <c r="CN99" i="15"/>
  <c r="W159" i="14"/>
  <c r="CO159" i="14" s="1"/>
  <c r="W160" i="14"/>
  <c r="CO160" i="14" s="1"/>
  <c r="W161" i="14"/>
  <c r="CO161" i="14" s="1"/>
  <c r="W115" i="14"/>
  <c r="CO115" i="14" s="1"/>
  <c r="W158" i="14"/>
  <c r="CO158" i="14" s="1"/>
  <c r="W161" i="15"/>
  <c r="CO161" i="15" s="1"/>
  <c r="W118" i="14"/>
  <c r="CO118" i="14" s="1"/>
  <c r="V115" i="14"/>
  <c r="CN115" i="14" s="1"/>
  <c r="V157" i="14"/>
  <c r="CN157" i="14" s="1"/>
  <c r="W116" i="15"/>
  <c r="CO116" i="15" s="1"/>
  <c r="W158" i="15"/>
  <c r="CO158" i="15" s="1"/>
  <c r="V116" i="14"/>
  <c r="CN116" i="14" s="1"/>
  <c r="V158" i="14"/>
  <c r="CN158" i="14" s="1"/>
  <c r="W117" i="15"/>
  <c r="CO117" i="15" s="1"/>
  <c r="W159" i="15"/>
  <c r="CO159" i="15" s="1"/>
  <c r="V117" i="14"/>
  <c r="CN117" i="14" s="1"/>
  <c r="V159" i="14"/>
  <c r="CN159" i="14" s="1"/>
  <c r="V115" i="15"/>
  <c r="CN115" i="15" s="1"/>
  <c r="V157" i="15"/>
  <c r="CN157" i="15" s="1"/>
  <c r="V118" i="14"/>
  <c r="CN118" i="14" s="1"/>
  <c r="V160" i="14"/>
  <c r="CN160" i="14" s="1"/>
  <c r="V116" i="15"/>
  <c r="CN116" i="15" s="1"/>
  <c r="V158" i="15"/>
  <c r="CN158" i="15" s="1"/>
  <c r="W118" i="15"/>
  <c r="CO118" i="15" s="1"/>
  <c r="W160" i="15"/>
  <c r="CO160" i="15" s="1"/>
  <c r="W116" i="14"/>
  <c r="CO116" i="14" s="1"/>
  <c r="V119" i="14"/>
  <c r="CN119" i="14" s="1"/>
  <c r="V161" i="14"/>
  <c r="CN161" i="14" s="1"/>
  <c r="V117" i="15"/>
  <c r="CN117" i="15" s="1"/>
  <c r="V159" i="15"/>
  <c r="CN159" i="15" s="1"/>
  <c r="W99" i="14"/>
  <c r="W157" i="14"/>
  <c r="CO157" i="14" s="1"/>
  <c r="W117" i="14"/>
  <c r="CO117" i="14" s="1"/>
  <c r="V118" i="15"/>
  <c r="CN118" i="15" s="1"/>
  <c r="V160" i="15"/>
  <c r="CN160" i="15" s="1"/>
  <c r="V119" i="15"/>
  <c r="CN119" i="15" s="1"/>
  <c r="V161" i="15"/>
  <c r="CN161" i="15" s="1"/>
  <c r="W119" i="14"/>
  <c r="CO119" i="14" s="1"/>
  <c r="W115" i="15"/>
  <c r="CO115" i="15" s="1"/>
  <c r="W99" i="15"/>
  <c r="W157" i="15"/>
  <c r="CO157" i="15" s="1"/>
  <c r="V120" i="13"/>
  <c r="W119" i="15"/>
  <c r="CO119" i="15" s="1"/>
  <c r="V99" i="15"/>
  <c r="V99" i="14"/>
  <c r="W120" i="13"/>
  <c r="W85" i="13"/>
  <c r="W85" i="11"/>
  <c r="CN120" i="14" l="1"/>
  <c r="CO120" i="14"/>
  <c r="CN120" i="15"/>
  <c r="CO120" i="15"/>
  <c r="V120" i="14"/>
  <c r="V120" i="15"/>
  <c r="W120" i="14"/>
  <c r="W120" i="15"/>
  <c r="V78" i="13"/>
  <c r="V84" i="13"/>
  <c r="CN84" i="13" s="1"/>
  <c r="V83" i="13"/>
  <c r="CN83" i="13" s="1"/>
  <c r="V82" i="13"/>
  <c r="CN82" i="13" s="1"/>
  <c r="V81" i="13"/>
  <c r="CN81" i="13" s="1"/>
  <c r="V80" i="13"/>
  <c r="CN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N85" i="13" l="1"/>
  <c r="V85" i="13"/>
  <c r="V84" i="11"/>
  <c r="CN84" i="11" s="1"/>
  <c r="V83" i="11"/>
  <c r="CN83" i="11" s="1"/>
  <c r="V82" i="11"/>
  <c r="CN82" i="11" s="1"/>
  <c r="V81" i="11"/>
  <c r="CN81" i="11" s="1"/>
  <c r="V80" i="11"/>
  <c r="CN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N85" i="11" l="1"/>
  <c r="W162" i="15"/>
  <c r="CO162" i="15" s="1"/>
  <c r="V162" i="15"/>
  <c r="CN162" i="15" s="1"/>
  <c r="V162" i="14"/>
  <c r="CN162" i="14" s="1"/>
  <c r="W162" i="14"/>
  <c r="CO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M84" i="11" s="1"/>
  <c r="U83" i="11"/>
  <c r="CM83" i="11" s="1"/>
  <c r="U82" i="11"/>
  <c r="CM82" i="11" s="1"/>
  <c r="U81" i="11"/>
  <c r="CM81" i="11" s="1"/>
  <c r="U80" i="11"/>
  <c r="CM80" i="11" s="1"/>
  <c r="U92" i="11"/>
  <c r="U84" i="13"/>
  <c r="CM84" i="13" s="1"/>
  <c r="U83" i="13"/>
  <c r="CM83" i="13" s="1"/>
  <c r="U82" i="13"/>
  <c r="CM82" i="13" s="1"/>
  <c r="U81" i="13"/>
  <c r="CM81" i="13" s="1"/>
  <c r="U80" i="13"/>
  <c r="CM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M85" i="13" l="1"/>
  <c r="CM85" i="11"/>
  <c r="U85" i="11"/>
  <c r="U85" i="13"/>
  <c r="U113" i="11"/>
  <c r="U106" i="11"/>
  <c r="U99" i="11"/>
  <c r="U162" i="11" s="1"/>
  <c r="CM162" i="11" s="1"/>
  <c r="U119" i="13"/>
  <c r="CM119" i="13" s="1"/>
  <c r="U118" i="13"/>
  <c r="CM118" i="13" s="1"/>
  <c r="U117" i="13"/>
  <c r="CM117" i="13" s="1"/>
  <c r="U116" i="13"/>
  <c r="CM116" i="13" s="1"/>
  <c r="U115" i="13"/>
  <c r="CM115" i="13" s="1"/>
  <c r="T119" i="13"/>
  <c r="CL119" i="13" s="1"/>
  <c r="T118" i="13"/>
  <c r="CL118" i="13" s="1"/>
  <c r="T117" i="13"/>
  <c r="CL117" i="13" s="1"/>
  <c r="T116" i="13"/>
  <c r="CL116" i="13" s="1"/>
  <c r="T115" i="13"/>
  <c r="CL115" i="13" s="1"/>
  <c r="U113" i="13"/>
  <c r="U106" i="13"/>
  <c r="U99" i="13"/>
  <c r="U162" i="13" s="1"/>
  <c r="CM162" i="13" s="1"/>
  <c r="U98" i="14"/>
  <c r="CM98" i="14" s="1"/>
  <c r="U97" i="14"/>
  <c r="CM97" i="14" s="1"/>
  <c r="U96" i="14"/>
  <c r="CM96" i="14" s="1"/>
  <c r="U95" i="14"/>
  <c r="CM95" i="14" s="1"/>
  <c r="U94" i="14"/>
  <c r="CM94" i="14" s="1"/>
  <c r="U98" i="15"/>
  <c r="CM98" i="15" s="1"/>
  <c r="U97" i="15"/>
  <c r="CM97" i="15" s="1"/>
  <c r="U96" i="15"/>
  <c r="CM96" i="15" s="1"/>
  <c r="U95" i="15"/>
  <c r="CM95" i="15" s="1"/>
  <c r="U94" i="15"/>
  <c r="CM94" i="15" s="1"/>
  <c r="CM120" i="13" l="1"/>
  <c r="CM99" i="14"/>
  <c r="CL120" i="13"/>
  <c r="CM99" i="15"/>
  <c r="U158" i="14"/>
  <c r="CM158" i="14" s="1"/>
  <c r="U157" i="15"/>
  <c r="CM157" i="15" s="1"/>
  <c r="U157" i="14"/>
  <c r="CM157" i="14" s="1"/>
  <c r="U116" i="14"/>
  <c r="CM116" i="14" s="1"/>
  <c r="U117" i="14"/>
  <c r="CM117" i="14" s="1"/>
  <c r="U159" i="14"/>
  <c r="CM159" i="14" s="1"/>
  <c r="U118" i="15"/>
  <c r="CM118" i="15" s="1"/>
  <c r="U160" i="15"/>
  <c r="CM160" i="15" s="1"/>
  <c r="U118" i="14"/>
  <c r="CM118" i="14" s="1"/>
  <c r="U160" i="14"/>
  <c r="CM160" i="14" s="1"/>
  <c r="U116" i="15"/>
  <c r="CM116" i="15" s="1"/>
  <c r="U158" i="15"/>
  <c r="CM158" i="15" s="1"/>
  <c r="U119" i="14"/>
  <c r="CM119" i="14" s="1"/>
  <c r="U161" i="14"/>
  <c r="CM161" i="14" s="1"/>
  <c r="U117" i="15"/>
  <c r="CM117" i="15" s="1"/>
  <c r="U159" i="15"/>
  <c r="CM159" i="15" s="1"/>
  <c r="U119" i="15"/>
  <c r="CM119" i="15" s="1"/>
  <c r="U161" i="15"/>
  <c r="CM161" i="15" s="1"/>
  <c r="U99" i="14"/>
  <c r="U162" i="14" s="1"/>
  <c r="CM162" i="14" s="1"/>
  <c r="U115" i="14"/>
  <c r="CM115" i="14" s="1"/>
  <c r="U99" i="15"/>
  <c r="U162" i="15" s="1"/>
  <c r="CM162" i="15" s="1"/>
  <c r="T120" i="13"/>
  <c r="U115" i="15"/>
  <c r="CM115" i="15" s="1"/>
  <c r="U120" i="13"/>
  <c r="CM120" i="14" l="1"/>
  <c r="CM120" i="15"/>
  <c r="U120" i="15"/>
  <c r="U120" i="14"/>
  <c r="T113" i="13" l="1"/>
  <c r="T106" i="13"/>
  <c r="T99" i="13"/>
  <c r="T162" i="13" s="1"/>
  <c r="CL162" i="13" s="1"/>
  <c r="T113" i="11"/>
  <c r="T106" i="11"/>
  <c r="T99" i="11"/>
  <c r="T162" i="11" s="1"/>
  <c r="CL162" i="11" s="1"/>
  <c r="T84" i="13"/>
  <c r="CL84" i="13" s="1"/>
  <c r="T83" i="13"/>
  <c r="CL83" i="13" s="1"/>
  <c r="T82" i="13"/>
  <c r="CL82" i="13" s="1"/>
  <c r="T81" i="13"/>
  <c r="CL81" i="13" s="1"/>
  <c r="T80" i="13"/>
  <c r="CL80" i="13" s="1"/>
  <c r="T78" i="13"/>
  <c r="T84" i="11"/>
  <c r="CL84" i="11" s="1"/>
  <c r="T83" i="11"/>
  <c r="CL83" i="11" s="1"/>
  <c r="T82" i="11"/>
  <c r="CL82" i="11" s="1"/>
  <c r="T81" i="11"/>
  <c r="CL81" i="11" s="1"/>
  <c r="T80" i="11"/>
  <c r="CL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CL85" i="13" l="1"/>
  <c r="CL85" i="11"/>
  <c r="T85" i="11"/>
  <c r="T85" i="13"/>
  <c r="T98" i="15"/>
  <c r="CL98" i="15" s="1"/>
  <c r="T97" i="15"/>
  <c r="CL97" i="15" s="1"/>
  <c r="T96" i="15"/>
  <c r="CL96" i="15" s="1"/>
  <c r="T95" i="15"/>
  <c r="CL95" i="15" s="1"/>
  <c r="T94" i="15"/>
  <c r="CL94" i="15" s="1"/>
  <c r="T98" i="14"/>
  <c r="CL98" i="14" s="1"/>
  <c r="T97" i="14"/>
  <c r="CL97" i="14" s="1"/>
  <c r="T96" i="14"/>
  <c r="CL96" i="14" s="1"/>
  <c r="T95" i="14"/>
  <c r="CL95" i="14" s="1"/>
  <c r="T94" i="14"/>
  <c r="CL94" i="14" s="1"/>
  <c r="CL99" i="14" l="1"/>
  <c r="CL99" i="15"/>
  <c r="T157" i="14"/>
  <c r="CL157" i="14" s="1"/>
  <c r="T157" i="15"/>
  <c r="CL157" i="15" s="1"/>
  <c r="T115" i="15"/>
  <c r="CL115" i="15" s="1"/>
  <c r="T116" i="15"/>
  <c r="CL116" i="15" s="1"/>
  <c r="T158" i="15"/>
  <c r="CL158" i="15" s="1"/>
  <c r="T117" i="15"/>
  <c r="CL117" i="15" s="1"/>
  <c r="T159" i="15"/>
  <c r="CL159" i="15" s="1"/>
  <c r="T118" i="15"/>
  <c r="CL118" i="15" s="1"/>
  <c r="T160" i="15"/>
  <c r="CL160" i="15" s="1"/>
  <c r="T116" i="14"/>
  <c r="CL116" i="14" s="1"/>
  <c r="T158" i="14"/>
  <c r="CL158" i="14" s="1"/>
  <c r="T119" i="15"/>
  <c r="CL119" i="15" s="1"/>
  <c r="T161" i="15"/>
  <c r="CL161" i="15" s="1"/>
  <c r="T117" i="14"/>
  <c r="CL117" i="14" s="1"/>
  <c r="T159" i="14"/>
  <c r="CL159" i="14" s="1"/>
  <c r="T118" i="14"/>
  <c r="CL118" i="14" s="1"/>
  <c r="T160" i="14"/>
  <c r="CL160" i="14" s="1"/>
  <c r="T119" i="14"/>
  <c r="CL119" i="14" s="1"/>
  <c r="T161" i="14"/>
  <c r="CL161" i="14" s="1"/>
  <c r="T115" i="14"/>
  <c r="CL115" i="14" s="1"/>
  <c r="T99" i="14"/>
  <c r="T162" i="14" s="1"/>
  <c r="CL162" i="14" s="1"/>
  <c r="T99" i="15"/>
  <c r="T162" i="15" s="1"/>
  <c r="CL162" i="15" s="1"/>
  <c r="CL120" i="14" l="1"/>
  <c r="CL120" i="15"/>
  <c r="T120" i="15"/>
  <c r="T120" i="14"/>
  <c r="S84" i="11" l="1"/>
  <c r="CK84" i="11" s="1"/>
  <c r="S83" i="11"/>
  <c r="CK83" i="11" s="1"/>
  <c r="S82" i="11"/>
  <c r="CK82" i="11" s="1"/>
  <c r="S81" i="11"/>
  <c r="CK81" i="11" s="1"/>
  <c r="S80" i="11"/>
  <c r="CK80" i="11" s="1"/>
  <c r="S92" i="11"/>
  <c r="S84" i="13"/>
  <c r="CK84" i="13" s="1"/>
  <c r="S83" i="13"/>
  <c r="CK83" i="13" s="1"/>
  <c r="S82" i="13"/>
  <c r="CK82" i="13" s="1"/>
  <c r="S81" i="13"/>
  <c r="CK81" i="13" s="1"/>
  <c r="S80" i="13"/>
  <c r="CK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CK85" i="11" l="1"/>
  <c r="CK85" i="13"/>
  <c r="S85" i="11"/>
  <c r="S85" i="13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S113" i="11"/>
  <c r="S106" i="11"/>
  <c r="S99" i="11"/>
  <c r="S162" i="11" s="1"/>
  <c r="CK162" i="11" s="1"/>
  <c r="BY154" i="13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S119" i="13"/>
  <c r="CK119" i="13" s="1"/>
  <c r="S118" i="13"/>
  <c r="CK118" i="13" s="1"/>
  <c r="S117" i="13"/>
  <c r="CK117" i="13" s="1"/>
  <c r="S116" i="13"/>
  <c r="CK116" i="13" s="1"/>
  <c r="S115" i="13"/>
  <c r="CK115" i="13" s="1"/>
  <c r="S113" i="13"/>
  <c r="S106" i="13"/>
  <c r="S99" i="13"/>
  <c r="S162" i="13" s="1"/>
  <c r="CK162" i="13" s="1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S98" i="14"/>
  <c r="CK98" i="14" s="1"/>
  <c r="S97" i="14"/>
  <c r="CK97" i="14" s="1"/>
  <c r="S96" i="14"/>
  <c r="S95" i="14"/>
  <c r="S94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S98" i="15"/>
  <c r="CK98" i="15" s="1"/>
  <c r="S97" i="15"/>
  <c r="S96" i="15"/>
  <c r="CK96" i="15" s="1"/>
  <c r="S95" i="15"/>
  <c r="CK95" i="15" s="1"/>
  <c r="S94" i="15"/>
  <c r="CK120" i="13" l="1"/>
  <c r="S159" i="14"/>
  <c r="CK159" i="14" s="1"/>
  <c r="CK96" i="14"/>
  <c r="S157" i="14"/>
  <c r="CK157" i="14" s="1"/>
  <c r="CK94" i="14"/>
  <c r="S158" i="14"/>
  <c r="CK158" i="14" s="1"/>
  <c r="CK95" i="14"/>
  <c r="S160" i="15"/>
  <c r="CK160" i="15" s="1"/>
  <c r="CK97" i="15"/>
  <c r="S157" i="15"/>
  <c r="CK157" i="15" s="1"/>
  <c r="CK94" i="15"/>
  <c r="S119" i="15"/>
  <c r="CK119" i="15" s="1"/>
  <c r="S161" i="15"/>
  <c r="CK161" i="15" s="1"/>
  <c r="S116" i="15"/>
  <c r="CK116" i="15" s="1"/>
  <c r="S158" i="15"/>
  <c r="CK158" i="15" s="1"/>
  <c r="S118" i="14"/>
  <c r="CK118" i="14" s="1"/>
  <c r="S160" i="14"/>
  <c r="CK160" i="14" s="1"/>
  <c r="S117" i="15"/>
  <c r="CK117" i="15" s="1"/>
  <c r="S159" i="15"/>
  <c r="CK159" i="15" s="1"/>
  <c r="S119" i="14"/>
  <c r="CK119" i="14" s="1"/>
  <c r="S161" i="14"/>
  <c r="CK161" i="14" s="1"/>
  <c r="S115" i="14"/>
  <c r="CK115" i="14" s="1"/>
  <c r="S99" i="14"/>
  <c r="S162" i="14" s="1"/>
  <c r="CK162" i="14" s="1"/>
  <c r="S115" i="15"/>
  <c r="CK115" i="15" s="1"/>
  <c r="S99" i="15"/>
  <c r="S162" i="15" s="1"/>
  <c r="CK162" i="15" s="1"/>
  <c r="BY50" i="15"/>
  <c r="BY22" i="15"/>
  <c r="BY78" i="15"/>
  <c r="BY127" i="11"/>
  <c r="BY134" i="15"/>
  <c r="BY106" i="15"/>
  <c r="S120" i="13"/>
  <c r="BY15" i="11"/>
  <c r="BY43" i="11"/>
  <c r="BY71" i="11"/>
  <c r="BY99" i="11"/>
  <c r="BY36" i="11"/>
  <c r="BY64" i="11"/>
  <c r="BY92" i="11"/>
  <c r="BY155" i="11"/>
  <c r="BY22" i="11"/>
  <c r="BY50" i="11"/>
  <c r="BY78" i="11"/>
  <c r="BY106" i="11"/>
  <c r="BY134" i="11"/>
  <c r="BY29" i="11"/>
  <c r="BY57" i="11"/>
  <c r="BY113" i="11"/>
  <c r="BY148" i="11"/>
  <c r="BY106" i="13"/>
  <c r="BY134" i="13"/>
  <c r="BY148" i="13"/>
  <c r="BY113" i="13"/>
  <c r="BY92" i="13"/>
  <c r="BY22" i="13"/>
  <c r="BY29" i="13"/>
  <c r="BY50" i="13"/>
  <c r="BY57" i="13"/>
  <c r="BY15" i="13"/>
  <c r="BY36" i="13"/>
  <c r="BY43" i="13"/>
  <c r="BY64" i="13"/>
  <c r="BY71" i="13"/>
  <c r="BY99" i="13"/>
  <c r="BY78" i="13"/>
  <c r="BY127" i="13"/>
  <c r="BY155" i="13"/>
  <c r="S116" i="14"/>
  <c r="CK116" i="14" s="1"/>
  <c r="BY15" i="14"/>
  <c r="BY36" i="14"/>
  <c r="BY43" i="14"/>
  <c r="BY64" i="14"/>
  <c r="BY71" i="14"/>
  <c r="BY92" i="14"/>
  <c r="BY127" i="14"/>
  <c r="BY155" i="14"/>
  <c r="S117" i="14"/>
  <c r="CK117" i="14" s="1"/>
  <c r="BY22" i="14"/>
  <c r="BY29" i="14"/>
  <c r="BY50" i="14"/>
  <c r="BY57" i="14"/>
  <c r="BY78" i="14"/>
  <c r="BY85" i="14"/>
  <c r="BY106" i="14"/>
  <c r="BY113" i="14"/>
  <c r="BY134" i="14"/>
  <c r="BY148" i="14"/>
  <c r="S118" i="15"/>
  <c r="CK118" i="15" s="1"/>
  <c r="BY29" i="15"/>
  <c r="BY57" i="15"/>
  <c r="BY85" i="15"/>
  <c r="BY113" i="15"/>
  <c r="BY148" i="15"/>
  <c r="BY36" i="15"/>
  <c r="BY64" i="15"/>
  <c r="BY92" i="15"/>
  <c r="BY155" i="15"/>
  <c r="BY15" i="15"/>
  <c r="BY43" i="15"/>
  <c r="BY71" i="15"/>
  <c r="BY127" i="15"/>
  <c r="R84" i="11"/>
  <c r="CJ84" i="11" s="1"/>
  <c r="R83" i="11"/>
  <c r="CJ83" i="11" s="1"/>
  <c r="R82" i="11"/>
  <c r="CJ82" i="11" s="1"/>
  <c r="R81" i="11"/>
  <c r="CJ81" i="11" s="1"/>
  <c r="R80" i="11"/>
  <c r="CJ80" i="11" s="1"/>
  <c r="R84" i="13"/>
  <c r="CJ84" i="13" s="1"/>
  <c r="R83" i="13"/>
  <c r="CJ83" i="13" s="1"/>
  <c r="R82" i="13"/>
  <c r="CJ82" i="13" s="1"/>
  <c r="R81" i="13"/>
  <c r="CJ81" i="13" s="1"/>
  <c r="R80" i="13"/>
  <c r="CJ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CK99" i="15" l="1"/>
  <c r="CK99" i="14"/>
  <c r="CK120" i="14"/>
  <c r="CK120" i="15"/>
  <c r="CJ85" i="13"/>
  <c r="CJ85" i="11"/>
  <c r="S120" i="15"/>
  <c r="S120" i="14"/>
  <c r="R85" i="11"/>
  <c r="R85" i="13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CJ119" i="13" s="1"/>
  <c r="Q119" i="13"/>
  <c r="CI119" i="13" s="1"/>
  <c r="P119" i="13"/>
  <c r="CH119" i="13" s="1"/>
  <c r="R118" i="13"/>
  <c r="CJ118" i="13" s="1"/>
  <c r="Q118" i="13"/>
  <c r="CI118" i="13" s="1"/>
  <c r="P118" i="13"/>
  <c r="CH118" i="13" s="1"/>
  <c r="R117" i="13"/>
  <c r="CJ117" i="13" s="1"/>
  <c r="Q117" i="13"/>
  <c r="CI117" i="13" s="1"/>
  <c r="P117" i="13"/>
  <c r="CH117" i="13" s="1"/>
  <c r="R116" i="13"/>
  <c r="CJ116" i="13" s="1"/>
  <c r="Q116" i="13"/>
  <c r="CI116" i="13" s="1"/>
  <c r="P116" i="13"/>
  <c r="CH116" i="13" s="1"/>
  <c r="R115" i="13"/>
  <c r="CJ115" i="13" s="1"/>
  <c r="Q115" i="13"/>
  <c r="CI115" i="13" s="1"/>
  <c r="P115" i="13"/>
  <c r="CH115" i="13" s="1"/>
  <c r="R113" i="13"/>
  <c r="R106" i="13"/>
  <c r="R99" i="13"/>
  <c r="R98" i="14"/>
  <c r="Q98" i="14"/>
  <c r="CI98" i="14" s="1"/>
  <c r="R97" i="14"/>
  <c r="Q97" i="14"/>
  <c r="CI97" i="14" s="1"/>
  <c r="R96" i="14"/>
  <c r="CJ96" i="14" s="1"/>
  <c r="Q96" i="14"/>
  <c r="CI96" i="14" s="1"/>
  <c r="R95" i="14"/>
  <c r="CJ95" i="14" s="1"/>
  <c r="Q95" i="14"/>
  <c r="CI95" i="14" s="1"/>
  <c r="R94" i="14"/>
  <c r="Q94" i="14"/>
  <c r="R98" i="15"/>
  <c r="R97" i="15"/>
  <c r="CJ97" i="15" s="1"/>
  <c r="R96" i="15"/>
  <c r="CJ96" i="15" s="1"/>
  <c r="R95" i="15"/>
  <c r="CJ95" i="15" s="1"/>
  <c r="R94" i="15"/>
  <c r="R157" i="14" l="1"/>
  <c r="CJ157" i="14" s="1"/>
  <c r="CJ94" i="14"/>
  <c r="R161" i="14"/>
  <c r="CJ161" i="14" s="1"/>
  <c r="CJ98" i="14"/>
  <c r="CJ120" i="13"/>
  <c r="R157" i="15"/>
  <c r="CJ157" i="15" s="1"/>
  <c r="CJ94" i="15"/>
  <c r="R161" i="15"/>
  <c r="CJ161" i="15" s="1"/>
  <c r="CJ98" i="15"/>
  <c r="R160" i="14"/>
  <c r="CJ160" i="14" s="1"/>
  <c r="CJ97" i="14"/>
  <c r="Q157" i="14"/>
  <c r="CI157" i="14" s="1"/>
  <c r="CI94" i="14"/>
  <c r="CI99" i="14" s="1"/>
  <c r="CI120" i="13"/>
  <c r="CH120" i="13"/>
  <c r="R117" i="15"/>
  <c r="CJ117" i="15" s="1"/>
  <c r="R159" i="15"/>
  <c r="CJ159" i="15" s="1"/>
  <c r="R117" i="14"/>
  <c r="CJ117" i="14" s="1"/>
  <c r="R159" i="14"/>
  <c r="CJ159" i="14" s="1"/>
  <c r="R118" i="15"/>
  <c r="CJ118" i="15" s="1"/>
  <c r="R160" i="15"/>
  <c r="CJ160" i="15" s="1"/>
  <c r="Q118" i="14"/>
  <c r="CI118" i="14" s="1"/>
  <c r="Q160" i="14"/>
  <c r="CI160" i="14" s="1"/>
  <c r="Q119" i="14"/>
  <c r="CI119" i="14" s="1"/>
  <c r="Q161" i="14"/>
  <c r="CI161" i="14" s="1"/>
  <c r="R116" i="14"/>
  <c r="CJ116" i="14" s="1"/>
  <c r="R158" i="14"/>
  <c r="CJ158" i="14" s="1"/>
  <c r="Q116" i="14"/>
  <c r="CI116" i="14" s="1"/>
  <c r="Q158" i="14"/>
  <c r="CI158" i="14" s="1"/>
  <c r="R116" i="15"/>
  <c r="CJ116" i="15" s="1"/>
  <c r="R158" i="15"/>
  <c r="CJ158" i="15" s="1"/>
  <c r="Q117" i="14"/>
  <c r="CI117" i="14" s="1"/>
  <c r="Q159" i="14"/>
  <c r="CI159" i="14" s="1"/>
  <c r="Q99" i="14"/>
  <c r="R99" i="14"/>
  <c r="R162" i="14" s="1"/>
  <c r="CJ162" i="14" s="1"/>
  <c r="R99" i="15"/>
  <c r="R162" i="15" s="1"/>
  <c r="CJ162" i="15" s="1"/>
  <c r="BX113" i="15"/>
  <c r="BX36" i="13"/>
  <c r="BX29" i="15"/>
  <c r="BX85" i="15"/>
  <c r="BX64" i="13"/>
  <c r="BX57" i="15"/>
  <c r="BX148" i="15"/>
  <c r="BX22" i="11"/>
  <c r="BX127" i="11"/>
  <c r="BX99" i="11"/>
  <c r="BX15" i="11"/>
  <c r="BX43" i="11"/>
  <c r="BX71" i="11"/>
  <c r="BX50" i="11"/>
  <c r="BX78" i="11"/>
  <c r="BX106" i="11"/>
  <c r="BX134" i="11"/>
  <c r="BX29" i="11"/>
  <c r="BX57" i="11"/>
  <c r="BX113" i="11"/>
  <c r="BX148" i="11"/>
  <c r="BX36" i="11"/>
  <c r="BX64" i="11"/>
  <c r="BX92" i="11"/>
  <c r="BX155" i="11"/>
  <c r="BX92" i="13"/>
  <c r="BX155" i="13"/>
  <c r="Q120" i="13"/>
  <c r="BX15" i="13"/>
  <c r="BX43" i="13"/>
  <c r="BX99" i="13"/>
  <c r="BX22" i="13"/>
  <c r="BX50" i="13"/>
  <c r="BX106" i="13"/>
  <c r="BX134" i="13"/>
  <c r="P120" i="13"/>
  <c r="BX71" i="13"/>
  <c r="BX127" i="13"/>
  <c r="R120" i="13"/>
  <c r="BX29" i="13"/>
  <c r="BX57" i="13"/>
  <c r="BX113" i="13"/>
  <c r="BX148" i="13"/>
  <c r="BX71" i="14"/>
  <c r="BX22" i="14"/>
  <c r="BX50" i="14"/>
  <c r="BX127" i="14"/>
  <c r="R118" i="14"/>
  <c r="CJ118" i="14" s="1"/>
  <c r="Q115" i="14"/>
  <c r="CI115" i="14" s="1"/>
  <c r="BX29" i="14"/>
  <c r="BX78" i="14"/>
  <c r="BX106" i="14"/>
  <c r="BX134" i="14"/>
  <c r="R115" i="14"/>
  <c r="CJ115" i="14" s="1"/>
  <c r="R119" i="14"/>
  <c r="CJ119" i="14" s="1"/>
  <c r="BX36" i="14"/>
  <c r="BX57" i="14"/>
  <c r="BX85" i="14"/>
  <c r="BX113" i="14"/>
  <c r="BX148" i="14"/>
  <c r="BX15" i="14"/>
  <c r="BX43" i="14"/>
  <c r="BX64" i="14"/>
  <c r="BX92" i="14"/>
  <c r="BX155" i="14"/>
  <c r="BX36" i="15"/>
  <c r="BX64" i="15"/>
  <c r="BX92" i="15"/>
  <c r="BX155" i="15"/>
  <c r="R119" i="15"/>
  <c r="CJ119" i="15" s="1"/>
  <c r="BX15" i="15"/>
  <c r="BX43" i="15"/>
  <c r="BX71" i="15"/>
  <c r="BX127" i="15"/>
  <c r="R115" i="15"/>
  <c r="CJ115" i="15" s="1"/>
  <c r="BX22" i="15"/>
  <c r="BX50" i="15"/>
  <c r="BX78" i="15"/>
  <c r="BX106" i="15"/>
  <c r="BX134" i="15"/>
  <c r="BX78" i="13"/>
  <c r="CJ99" i="14" l="1"/>
  <c r="CJ120" i="15"/>
  <c r="CJ99" i="15"/>
  <c r="CJ120" i="14"/>
  <c r="CI120" i="14"/>
  <c r="Q120" i="14"/>
  <c r="R120" i="15"/>
  <c r="R120" i="14"/>
  <c r="BU91" i="14"/>
  <c r="BU90" i="14"/>
  <c r="BU89" i="14"/>
  <c r="BU88" i="14"/>
  <c r="BU87" i="14"/>
  <c r="BV91" i="14"/>
  <c r="BV90" i="14"/>
  <c r="BV89" i="14"/>
  <c r="BV88" i="14"/>
  <c r="BV87" i="14"/>
  <c r="BV92" i="14" l="1"/>
  <c r="BU92" i="14"/>
  <c r="Q84" i="11" l="1"/>
  <c r="CI84" i="11" s="1"/>
  <c r="Q83" i="11"/>
  <c r="CI83" i="11" s="1"/>
  <c r="Q82" i="11"/>
  <c r="CI82" i="11" s="1"/>
  <c r="Q81" i="11"/>
  <c r="CI81" i="11" s="1"/>
  <c r="Q80" i="11"/>
  <c r="CI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CI85" i="11" l="1"/>
  <c r="Q85" i="11"/>
  <c r="Q84" i="13"/>
  <c r="CI84" i="13" s="1"/>
  <c r="Q83" i="13"/>
  <c r="CI83" i="13" s="1"/>
  <c r="Q82" i="13"/>
  <c r="CI82" i="13" s="1"/>
  <c r="Q81" i="13"/>
  <c r="CI81" i="13" s="1"/>
  <c r="Q80" i="13"/>
  <c r="CI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CG95" i="15" s="1"/>
  <c r="Q98" i="15"/>
  <c r="CI98" i="15" s="1"/>
  <c r="Q97" i="15"/>
  <c r="CI97" i="15" s="1"/>
  <c r="Q96" i="15"/>
  <c r="Q95" i="15"/>
  <c r="Q94" i="15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Q157" i="15" l="1"/>
  <c r="CI157" i="15" s="1"/>
  <c r="CI94" i="15"/>
  <c r="Q158" i="15"/>
  <c r="CI158" i="15" s="1"/>
  <c r="CI95" i="15"/>
  <c r="CI85" i="13"/>
  <c r="Q159" i="15"/>
  <c r="CI159" i="15" s="1"/>
  <c r="CI96" i="15"/>
  <c r="O158" i="15"/>
  <c r="CG158" i="15" s="1"/>
  <c r="R162" i="11"/>
  <c r="CJ162" i="11" s="1"/>
  <c r="R162" i="13"/>
  <c r="CJ162" i="13" s="1"/>
  <c r="Q118" i="15"/>
  <c r="CI118" i="15" s="1"/>
  <c r="Q160" i="15"/>
  <c r="CI160" i="15" s="1"/>
  <c r="Q119" i="15"/>
  <c r="CI119" i="15" s="1"/>
  <c r="Q161" i="15"/>
  <c r="CI161" i="15" s="1"/>
  <c r="BW43" i="13"/>
  <c r="Q99" i="15"/>
  <c r="BW134" i="11"/>
  <c r="BW148" i="15"/>
  <c r="BW78" i="11"/>
  <c r="BW36" i="15"/>
  <c r="BW15" i="11"/>
  <c r="BW36" i="11"/>
  <c r="BW64" i="15"/>
  <c r="BW15" i="13"/>
  <c r="BW71" i="13"/>
  <c r="BW148" i="13"/>
  <c r="BW22" i="11"/>
  <c r="BW29" i="11"/>
  <c r="BW50" i="11"/>
  <c r="BW57" i="11"/>
  <c r="BW113" i="11"/>
  <c r="BW148" i="11"/>
  <c r="BW43" i="11"/>
  <c r="BW64" i="11"/>
  <c r="BW71" i="11"/>
  <c r="BW127" i="11"/>
  <c r="BW155" i="11"/>
  <c r="BW29" i="13"/>
  <c r="BW57" i="13"/>
  <c r="BW36" i="13"/>
  <c r="BW64" i="13"/>
  <c r="BW92" i="13"/>
  <c r="BW155" i="13"/>
  <c r="BW127" i="13"/>
  <c r="BW22" i="13"/>
  <c r="BW50" i="13"/>
  <c r="Q85" i="13"/>
  <c r="BW15" i="14"/>
  <c r="BW43" i="14"/>
  <c r="BW71" i="14"/>
  <c r="BW22" i="14"/>
  <c r="BW50" i="14"/>
  <c r="BW29" i="14"/>
  <c r="BW57" i="14"/>
  <c r="BW148" i="14"/>
  <c r="BW36" i="14"/>
  <c r="BW64" i="14"/>
  <c r="BW92" i="14"/>
  <c r="BW155" i="14"/>
  <c r="Q117" i="15"/>
  <c r="CI117" i="15" s="1"/>
  <c r="BW15" i="15"/>
  <c r="BW43" i="15"/>
  <c r="BW71" i="15"/>
  <c r="BW155" i="15"/>
  <c r="BW22" i="15"/>
  <c r="BW50" i="15"/>
  <c r="BW78" i="15"/>
  <c r="BW127" i="15"/>
  <c r="Q115" i="15"/>
  <c r="CI115" i="15" s="1"/>
  <c r="BW29" i="15"/>
  <c r="BW57" i="15"/>
  <c r="BW106" i="15"/>
  <c r="BW134" i="15"/>
  <c r="Q116" i="15"/>
  <c r="CI116" i="15" s="1"/>
  <c r="BW92" i="11"/>
  <c r="BW78" i="13"/>
  <c r="BW113" i="15"/>
  <c r="BW92" i="15"/>
  <c r="BW85" i="15"/>
  <c r="BW134" i="14"/>
  <c r="BW127" i="14"/>
  <c r="BW113" i="14"/>
  <c r="BW106" i="14"/>
  <c r="BW85" i="14"/>
  <c r="BW78" i="14"/>
  <c r="BW106" i="11"/>
  <c r="BW99" i="11"/>
  <c r="BW134" i="13"/>
  <c r="BW113" i="13"/>
  <c r="BW106" i="13"/>
  <c r="BW99" i="13"/>
  <c r="CI120" i="15" l="1"/>
  <c r="CI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V154" i="15"/>
  <c r="BU154" i="15"/>
  <c r="BV153" i="15"/>
  <c r="BU153" i="15"/>
  <c r="BV152" i="15"/>
  <c r="BU152" i="15"/>
  <c r="BV151" i="15"/>
  <c r="BU151" i="15"/>
  <c r="BV150" i="15"/>
  <c r="BU150" i="15"/>
  <c r="BY161" i="13"/>
  <c r="BX161" i="13"/>
  <c r="BW161" i="13"/>
  <c r="BY160" i="13"/>
  <c r="BX160" i="13"/>
  <c r="BW160" i="13"/>
  <c r="BY159" i="13"/>
  <c r="BX159" i="13"/>
  <c r="BW159" i="13"/>
  <c r="BY158" i="13"/>
  <c r="BX158" i="13"/>
  <c r="BW158" i="13"/>
  <c r="BY157" i="13"/>
  <c r="BX157" i="13"/>
  <c r="BW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V154" i="13"/>
  <c r="BU154" i="13"/>
  <c r="BV153" i="13"/>
  <c r="BU153" i="13"/>
  <c r="BV152" i="13"/>
  <c r="BU152" i="13"/>
  <c r="BV151" i="13"/>
  <c r="BU151" i="13"/>
  <c r="BV150" i="13"/>
  <c r="BU150" i="13"/>
  <c r="BY161" i="11"/>
  <c r="BX161" i="11"/>
  <c r="BW161" i="11"/>
  <c r="BY160" i="11"/>
  <c r="BX160" i="11"/>
  <c r="BW160" i="11"/>
  <c r="BY159" i="11"/>
  <c r="BX159" i="11"/>
  <c r="BW159" i="11"/>
  <c r="BY158" i="11"/>
  <c r="BX158" i="11"/>
  <c r="BW158" i="11"/>
  <c r="BY157" i="11"/>
  <c r="BX157" i="11"/>
  <c r="BW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V154" i="11"/>
  <c r="BU154" i="11"/>
  <c r="BV153" i="11"/>
  <c r="BU153" i="11"/>
  <c r="BV152" i="11"/>
  <c r="BU152" i="11"/>
  <c r="BV151" i="11"/>
  <c r="BU151" i="11"/>
  <c r="BV150" i="11"/>
  <c r="BU150" i="11"/>
  <c r="BV160" i="13" l="1"/>
  <c r="BV155" i="15"/>
  <c r="BV158" i="11"/>
  <c r="BV159" i="11"/>
  <c r="BV155" i="11"/>
  <c r="BV157" i="11"/>
  <c r="BV160" i="11"/>
  <c r="BU155" i="11"/>
  <c r="BV161" i="11"/>
  <c r="BV158" i="13"/>
  <c r="BV161" i="13"/>
  <c r="BV159" i="13"/>
  <c r="BV157" i="13"/>
  <c r="BU155" i="13"/>
  <c r="BV155" i="13"/>
  <c r="BU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V154" i="14"/>
  <c r="BU154" i="14"/>
  <c r="BV153" i="14"/>
  <c r="BU153" i="14"/>
  <c r="BV152" i="14"/>
  <c r="BU152" i="14"/>
  <c r="BV151" i="14"/>
  <c r="BU151" i="14"/>
  <c r="BV150" i="14"/>
  <c r="BU150" i="14"/>
  <c r="BV155" i="14" l="1"/>
  <c r="BU155" i="14"/>
  <c r="P78" i="13" l="1"/>
  <c r="P84" i="11"/>
  <c r="CH84" i="11" s="1"/>
  <c r="P83" i="11"/>
  <c r="CH83" i="11" s="1"/>
  <c r="P82" i="11"/>
  <c r="CH82" i="11" s="1"/>
  <c r="P81" i="11"/>
  <c r="CH81" i="11" s="1"/>
  <c r="P80" i="11"/>
  <c r="CH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CH85" i="11" l="1"/>
  <c r="P85" i="11"/>
  <c r="P84" i="13"/>
  <c r="CH84" i="13" s="1"/>
  <c r="P83" i="13"/>
  <c r="CH83" i="13" s="1"/>
  <c r="P82" i="13"/>
  <c r="CH82" i="13" s="1"/>
  <c r="P81" i="13"/>
  <c r="CH81" i="13" s="1"/>
  <c r="P80" i="13"/>
  <c r="CH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CH85" i="13" l="1"/>
  <c r="P85" i="13"/>
  <c r="BV147" i="13"/>
  <c r="BV146" i="13"/>
  <c r="BV145" i="13"/>
  <c r="BV144" i="13"/>
  <c r="BV143" i="13"/>
  <c r="BV133" i="13"/>
  <c r="BV132" i="13"/>
  <c r="BV131" i="13"/>
  <c r="BV130" i="13"/>
  <c r="BV129" i="13"/>
  <c r="BV126" i="13"/>
  <c r="BV125" i="13"/>
  <c r="BV124" i="13"/>
  <c r="BV123" i="13"/>
  <c r="BV122" i="13"/>
  <c r="BV112" i="13"/>
  <c r="BV111" i="13"/>
  <c r="BV110" i="13"/>
  <c r="BV109" i="13"/>
  <c r="BV108" i="13"/>
  <c r="BV105" i="13"/>
  <c r="BV104" i="13"/>
  <c r="BV103" i="13"/>
  <c r="BV102" i="13"/>
  <c r="BV101" i="13"/>
  <c r="BV98" i="13"/>
  <c r="BV97" i="13"/>
  <c r="BV96" i="13"/>
  <c r="BV95" i="13"/>
  <c r="BV94" i="13"/>
  <c r="BV91" i="13"/>
  <c r="BV90" i="13"/>
  <c r="BV89" i="13"/>
  <c r="BV88" i="13"/>
  <c r="BV87" i="13"/>
  <c r="BV77" i="13"/>
  <c r="BV76" i="13"/>
  <c r="BV75" i="13"/>
  <c r="BV74" i="13"/>
  <c r="BV73" i="13"/>
  <c r="BV70" i="13"/>
  <c r="BV69" i="13"/>
  <c r="BV68" i="13"/>
  <c r="BV67" i="13"/>
  <c r="BV66" i="13"/>
  <c r="BV63" i="13"/>
  <c r="BV62" i="13"/>
  <c r="BV61" i="13"/>
  <c r="BV60" i="13"/>
  <c r="BV59" i="13"/>
  <c r="BV56" i="13"/>
  <c r="BV55" i="13"/>
  <c r="BV54" i="13"/>
  <c r="BV53" i="13"/>
  <c r="BV52" i="13"/>
  <c r="BV49" i="13"/>
  <c r="BV48" i="13"/>
  <c r="BV47" i="13"/>
  <c r="BV46" i="13"/>
  <c r="BV45" i="13"/>
  <c r="BV42" i="13"/>
  <c r="BV41" i="13"/>
  <c r="BV40" i="13"/>
  <c r="BV39" i="13"/>
  <c r="BV38" i="13"/>
  <c r="BV35" i="13"/>
  <c r="BV34" i="13"/>
  <c r="BV33" i="13"/>
  <c r="BV32" i="13"/>
  <c r="BV31" i="13"/>
  <c r="BV28" i="13"/>
  <c r="BV27" i="13"/>
  <c r="BV26" i="13"/>
  <c r="BV25" i="13"/>
  <c r="BV24" i="13"/>
  <c r="BV21" i="13"/>
  <c r="BV20" i="13"/>
  <c r="BV19" i="13"/>
  <c r="BV18" i="13"/>
  <c r="BV17" i="13"/>
  <c r="BV14" i="13"/>
  <c r="BV13" i="13"/>
  <c r="BV12" i="13"/>
  <c r="BV11" i="13"/>
  <c r="BV10" i="13"/>
  <c r="BV147" i="11"/>
  <c r="BV146" i="11"/>
  <c r="BV145" i="11"/>
  <c r="BV144" i="11"/>
  <c r="BV143" i="11"/>
  <c r="BV133" i="11"/>
  <c r="BV132" i="11"/>
  <c r="BV131" i="11"/>
  <c r="BV130" i="11"/>
  <c r="BV129" i="11"/>
  <c r="BV126" i="11"/>
  <c r="BV125" i="11"/>
  <c r="BV124" i="11"/>
  <c r="BV123" i="11"/>
  <c r="BV122" i="11"/>
  <c r="BV112" i="11"/>
  <c r="BV111" i="11"/>
  <c r="BV110" i="11"/>
  <c r="BV109" i="11"/>
  <c r="BV108" i="11"/>
  <c r="BV105" i="11"/>
  <c r="BV104" i="11"/>
  <c r="BV103" i="11"/>
  <c r="BV102" i="11"/>
  <c r="BV101" i="11"/>
  <c r="BV98" i="11"/>
  <c r="BV97" i="11"/>
  <c r="BV96" i="11"/>
  <c r="BV95" i="11"/>
  <c r="BV94" i="11"/>
  <c r="BV91" i="11"/>
  <c r="BV90" i="11"/>
  <c r="BV89" i="11"/>
  <c r="BV88" i="11"/>
  <c r="BV87" i="11"/>
  <c r="BV77" i="11"/>
  <c r="BV76" i="11"/>
  <c r="BV75" i="11"/>
  <c r="BV74" i="11"/>
  <c r="BV73" i="11"/>
  <c r="BV70" i="11"/>
  <c r="BV69" i="11"/>
  <c r="BV68" i="11"/>
  <c r="BV67" i="11"/>
  <c r="BV66" i="11"/>
  <c r="BV63" i="11"/>
  <c r="BV62" i="11"/>
  <c r="BV61" i="11"/>
  <c r="BV60" i="11"/>
  <c r="BV59" i="11"/>
  <c r="BV56" i="11"/>
  <c r="BV55" i="11"/>
  <c r="BV54" i="11"/>
  <c r="BV53" i="11"/>
  <c r="BV52" i="11"/>
  <c r="BV49" i="11"/>
  <c r="BV48" i="11"/>
  <c r="BV47" i="11"/>
  <c r="BV46" i="11"/>
  <c r="BV45" i="11"/>
  <c r="BV42" i="11"/>
  <c r="BV41" i="11"/>
  <c r="BV40" i="11"/>
  <c r="BV39" i="11"/>
  <c r="BV38" i="11"/>
  <c r="BV35" i="11"/>
  <c r="BV34" i="11"/>
  <c r="BV33" i="11"/>
  <c r="BV32" i="11"/>
  <c r="BV31" i="11"/>
  <c r="BV28" i="11"/>
  <c r="BV27" i="11"/>
  <c r="BV26" i="11"/>
  <c r="BV25" i="11"/>
  <c r="BV24" i="11"/>
  <c r="BV21" i="11"/>
  <c r="BV20" i="11"/>
  <c r="BV19" i="11"/>
  <c r="BV18" i="11"/>
  <c r="BV17" i="11"/>
  <c r="BV14" i="11"/>
  <c r="BV13" i="11"/>
  <c r="BV12" i="11"/>
  <c r="BV11" i="11"/>
  <c r="BV10" i="11"/>
  <c r="BV91" i="15"/>
  <c r="BU91" i="15"/>
  <c r="BV90" i="15"/>
  <c r="BU90" i="15"/>
  <c r="BV89" i="15"/>
  <c r="BU89" i="15"/>
  <c r="BV88" i="15"/>
  <c r="BU88" i="15"/>
  <c r="BV87" i="15"/>
  <c r="BU87" i="15"/>
  <c r="BV147" i="15"/>
  <c r="BV146" i="15"/>
  <c r="BV145" i="15"/>
  <c r="BV144" i="15"/>
  <c r="BV143" i="15"/>
  <c r="BV133" i="15"/>
  <c r="BV132" i="15"/>
  <c r="BV131" i="15"/>
  <c r="BV130" i="15"/>
  <c r="BV129" i="15"/>
  <c r="BV126" i="15"/>
  <c r="BV125" i="15"/>
  <c r="BV124" i="15"/>
  <c r="BV123" i="15"/>
  <c r="BV122" i="15"/>
  <c r="BV112" i="15"/>
  <c r="BV111" i="15"/>
  <c r="BV110" i="15"/>
  <c r="BV109" i="15"/>
  <c r="BV108" i="15"/>
  <c r="BV105" i="15"/>
  <c r="BV104" i="15"/>
  <c r="BV103" i="15"/>
  <c r="BV102" i="15"/>
  <c r="BV101" i="15"/>
  <c r="BV84" i="15"/>
  <c r="BV83" i="15"/>
  <c r="BV82" i="15"/>
  <c r="BV81" i="15"/>
  <c r="BV80" i="15"/>
  <c r="BV77" i="15"/>
  <c r="BV76" i="15"/>
  <c r="BV75" i="15"/>
  <c r="BV74" i="15"/>
  <c r="BV73" i="15"/>
  <c r="BV70" i="15"/>
  <c r="BV69" i="15"/>
  <c r="BV68" i="15"/>
  <c r="BV67" i="15"/>
  <c r="BV66" i="15"/>
  <c r="BV63" i="15"/>
  <c r="BV62" i="15"/>
  <c r="BV61" i="15"/>
  <c r="BV60" i="15"/>
  <c r="BV59" i="15"/>
  <c r="BV56" i="15"/>
  <c r="BV55" i="15"/>
  <c r="BV54" i="15"/>
  <c r="BV53" i="15"/>
  <c r="BV52" i="15"/>
  <c r="BV49" i="15"/>
  <c r="BV48" i="15"/>
  <c r="BV47" i="15"/>
  <c r="BV46" i="15"/>
  <c r="BV45" i="15"/>
  <c r="BV42" i="15"/>
  <c r="BV41" i="15"/>
  <c r="BV40" i="15"/>
  <c r="BV39" i="15"/>
  <c r="BV38" i="15"/>
  <c r="BV35" i="15"/>
  <c r="BV34" i="15"/>
  <c r="BV33" i="15"/>
  <c r="BV32" i="15"/>
  <c r="BV31" i="15"/>
  <c r="BV28" i="15"/>
  <c r="BV27" i="15"/>
  <c r="BV26" i="15"/>
  <c r="BV25" i="15"/>
  <c r="BV24" i="15"/>
  <c r="BV21" i="15"/>
  <c r="BV20" i="15"/>
  <c r="BV19" i="15"/>
  <c r="BV18" i="15"/>
  <c r="BV17" i="15"/>
  <c r="BV14" i="15"/>
  <c r="BV13" i="15"/>
  <c r="BV12" i="15"/>
  <c r="BV11" i="15"/>
  <c r="BV10" i="15"/>
  <c r="BV147" i="14"/>
  <c r="BV146" i="14"/>
  <c r="BV145" i="14"/>
  <c r="BV144" i="14"/>
  <c r="BV143" i="14"/>
  <c r="BV133" i="14"/>
  <c r="BV132" i="14"/>
  <c r="BV131" i="14"/>
  <c r="BV130" i="14"/>
  <c r="BV129" i="14"/>
  <c r="BV126" i="14"/>
  <c r="BV125" i="14"/>
  <c r="BV124" i="14"/>
  <c r="BV123" i="14"/>
  <c r="BV122" i="14"/>
  <c r="BV112" i="14"/>
  <c r="BV111" i="14"/>
  <c r="BV110" i="14"/>
  <c r="BV109" i="14"/>
  <c r="BV108" i="14"/>
  <c r="BV105" i="14"/>
  <c r="BV104" i="14"/>
  <c r="BV103" i="14"/>
  <c r="BV102" i="14"/>
  <c r="BV101" i="14"/>
  <c r="BV84" i="14"/>
  <c r="BV83" i="14"/>
  <c r="BV82" i="14"/>
  <c r="BV81" i="14"/>
  <c r="BV80" i="14"/>
  <c r="BV77" i="14"/>
  <c r="BV76" i="14"/>
  <c r="BV75" i="14"/>
  <c r="BV74" i="14"/>
  <c r="BV73" i="14"/>
  <c r="BV70" i="14"/>
  <c r="BV69" i="14"/>
  <c r="BV68" i="14"/>
  <c r="BV67" i="14"/>
  <c r="BV66" i="14"/>
  <c r="BV63" i="14"/>
  <c r="BV62" i="14"/>
  <c r="BV61" i="14"/>
  <c r="BV60" i="14"/>
  <c r="BV59" i="14"/>
  <c r="BV56" i="14"/>
  <c r="BV55" i="14"/>
  <c r="BV54" i="14"/>
  <c r="BV53" i="14"/>
  <c r="BV52" i="14"/>
  <c r="BV49" i="14"/>
  <c r="BV48" i="14"/>
  <c r="BV47" i="14"/>
  <c r="BV46" i="14"/>
  <c r="BV45" i="14"/>
  <c r="BV42" i="14"/>
  <c r="BV41" i="14"/>
  <c r="BV40" i="14"/>
  <c r="BV39" i="14"/>
  <c r="BV38" i="14"/>
  <c r="BV35" i="14"/>
  <c r="BV34" i="14"/>
  <c r="BV33" i="14"/>
  <c r="BV32" i="14"/>
  <c r="BV31" i="14"/>
  <c r="BV28" i="14"/>
  <c r="BV27" i="14"/>
  <c r="BV26" i="14"/>
  <c r="BV25" i="14"/>
  <c r="BV24" i="14"/>
  <c r="BV21" i="14"/>
  <c r="BV20" i="14"/>
  <c r="BV19" i="14"/>
  <c r="BV18" i="14"/>
  <c r="BV17" i="14"/>
  <c r="BV14" i="14"/>
  <c r="BV13" i="14"/>
  <c r="BV12" i="14"/>
  <c r="BV11" i="14"/>
  <c r="BV10" i="14"/>
  <c r="P98" i="14"/>
  <c r="CH98" i="14" s="1"/>
  <c r="O98" i="14"/>
  <c r="CG98" i="14" s="1"/>
  <c r="N98" i="14"/>
  <c r="CF98" i="14" s="1"/>
  <c r="M98" i="14"/>
  <c r="CE98" i="14" s="1"/>
  <c r="L98" i="14"/>
  <c r="CD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CH97" i="14" s="1"/>
  <c r="O97" i="14"/>
  <c r="CG97" i="14" s="1"/>
  <c r="N97" i="14"/>
  <c r="CF97" i="14" s="1"/>
  <c r="M97" i="14"/>
  <c r="CE97" i="14" s="1"/>
  <c r="L97" i="14"/>
  <c r="CD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CH96" i="14" s="1"/>
  <c r="O96" i="14"/>
  <c r="CG96" i="14" s="1"/>
  <c r="N96" i="14"/>
  <c r="CF96" i="14" s="1"/>
  <c r="M96" i="14"/>
  <c r="CE96" i="14" s="1"/>
  <c r="L96" i="14"/>
  <c r="CD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CH95" i="14" s="1"/>
  <c r="O95" i="14"/>
  <c r="CG95" i="14" s="1"/>
  <c r="N95" i="14"/>
  <c r="CF95" i="14" s="1"/>
  <c r="M95" i="14"/>
  <c r="CE95" i="14" s="1"/>
  <c r="L95" i="14"/>
  <c r="CD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CH94" i="14" s="1"/>
  <c r="O94" i="14"/>
  <c r="CG94" i="14" s="1"/>
  <c r="N94" i="14"/>
  <c r="CF94" i="14" s="1"/>
  <c r="M94" i="14"/>
  <c r="CE94" i="14" s="1"/>
  <c r="L94" i="14"/>
  <c r="CD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CH98" i="15" s="1"/>
  <c r="O98" i="15"/>
  <c r="CG98" i="15" s="1"/>
  <c r="N98" i="15"/>
  <c r="CF98" i="15" s="1"/>
  <c r="M98" i="15"/>
  <c r="CE98" i="15" s="1"/>
  <c r="L98" i="15"/>
  <c r="CD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CH97" i="15" s="1"/>
  <c r="O97" i="15"/>
  <c r="CG97" i="15" s="1"/>
  <c r="N97" i="15"/>
  <c r="CF97" i="15" s="1"/>
  <c r="M97" i="15"/>
  <c r="CE97" i="15" s="1"/>
  <c r="L97" i="15"/>
  <c r="CD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CH96" i="15" s="1"/>
  <c r="O96" i="15"/>
  <c r="CG96" i="15" s="1"/>
  <c r="N96" i="15"/>
  <c r="CF96" i="15" s="1"/>
  <c r="M96" i="15"/>
  <c r="CE96" i="15" s="1"/>
  <c r="L96" i="15"/>
  <c r="CD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CH95" i="15" s="1"/>
  <c r="N95" i="15"/>
  <c r="CF95" i="15" s="1"/>
  <c r="M95" i="15"/>
  <c r="CE95" i="15" s="1"/>
  <c r="L95" i="15"/>
  <c r="CD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CH94" i="15" s="1"/>
  <c r="O94" i="15"/>
  <c r="CG94" i="15" s="1"/>
  <c r="N94" i="15"/>
  <c r="CF94" i="15" s="1"/>
  <c r="M94" i="15"/>
  <c r="CE94" i="15" s="1"/>
  <c r="L94" i="15"/>
  <c r="CD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CH99" i="14" l="1"/>
  <c r="CG99" i="14"/>
  <c r="CG99" i="15"/>
  <c r="CD99" i="14"/>
  <c r="CF99" i="14"/>
  <c r="H161" i="14"/>
  <c r="BZ161" i="14" s="1"/>
  <c r="BZ98" i="14"/>
  <c r="K157" i="15"/>
  <c r="CC157" i="15" s="1"/>
  <c r="CC94" i="15"/>
  <c r="J160" i="15"/>
  <c r="CB160" i="15" s="1"/>
  <c r="CB97" i="15"/>
  <c r="CE99" i="15"/>
  <c r="J159" i="15"/>
  <c r="CB159" i="15" s="1"/>
  <c r="CB96" i="15"/>
  <c r="I157" i="14"/>
  <c r="CA157" i="14" s="1"/>
  <c r="CA94" i="14"/>
  <c r="K158" i="14"/>
  <c r="CC158" i="14" s="1"/>
  <c r="CC95" i="14"/>
  <c r="I161" i="14"/>
  <c r="CA161" i="14" s="1"/>
  <c r="CA98" i="14"/>
  <c r="CF99" i="15"/>
  <c r="H158" i="15"/>
  <c r="BZ158" i="15" s="1"/>
  <c r="BZ95" i="15"/>
  <c r="K159" i="15"/>
  <c r="CC159" i="15" s="1"/>
  <c r="CC96" i="15"/>
  <c r="J157" i="14"/>
  <c r="CB157" i="14" s="1"/>
  <c r="CB94" i="14"/>
  <c r="H160" i="14"/>
  <c r="BZ160" i="14" s="1"/>
  <c r="BZ97" i="14"/>
  <c r="J161" i="14"/>
  <c r="CB161" i="14" s="1"/>
  <c r="CB98" i="14"/>
  <c r="H159" i="15"/>
  <c r="BZ159" i="15" s="1"/>
  <c r="BZ96" i="15"/>
  <c r="I158" i="14"/>
  <c r="CA158" i="14" s="1"/>
  <c r="CA95" i="14"/>
  <c r="CD99" i="15"/>
  <c r="K160" i="15"/>
  <c r="CC160" i="15" s="1"/>
  <c r="CC97" i="15"/>
  <c r="J158" i="14"/>
  <c r="CB158" i="14" s="1"/>
  <c r="CB95" i="14"/>
  <c r="I158" i="15"/>
  <c r="CA158" i="15" s="1"/>
  <c r="CA95" i="15"/>
  <c r="H161" i="15"/>
  <c r="BZ161" i="15" s="1"/>
  <c r="BZ98" i="15"/>
  <c r="K157" i="14"/>
  <c r="CC157" i="14" s="1"/>
  <c r="CC94" i="14"/>
  <c r="I160" i="14"/>
  <c r="CA160" i="14" s="1"/>
  <c r="CA97" i="14"/>
  <c r="K161" i="14"/>
  <c r="CC161" i="14" s="1"/>
  <c r="CC98" i="14"/>
  <c r="H157" i="15"/>
  <c r="BZ157" i="15" s="1"/>
  <c r="BZ94" i="15"/>
  <c r="I161" i="15"/>
  <c r="CA161" i="15" s="1"/>
  <c r="CA98" i="15"/>
  <c r="H159" i="14"/>
  <c r="BZ159" i="14" s="1"/>
  <c r="BZ96" i="14"/>
  <c r="J160" i="14"/>
  <c r="CB160" i="14" s="1"/>
  <c r="CB97" i="14"/>
  <c r="K159" i="14"/>
  <c r="CC159" i="14" s="1"/>
  <c r="CC96" i="14"/>
  <c r="CH99" i="15"/>
  <c r="J158" i="15"/>
  <c r="CB158" i="15" s="1"/>
  <c r="CB95" i="15"/>
  <c r="I157" i="15"/>
  <c r="CA157" i="15" s="1"/>
  <c r="CA94" i="15"/>
  <c r="K158" i="15"/>
  <c r="CC158" i="15" s="1"/>
  <c r="CC95" i="15"/>
  <c r="H160" i="15"/>
  <c r="BZ160" i="15" s="1"/>
  <c r="BZ97" i="15"/>
  <c r="J161" i="15"/>
  <c r="CB161" i="15" s="1"/>
  <c r="CB98" i="15"/>
  <c r="CE99" i="14"/>
  <c r="I159" i="14"/>
  <c r="CA159" i="14" s="1"/>
  <c r="CA96" i="14"/>
  <c r="K160" i="14"/>
  <c r="CC160" i="14" s="1"/>
  <c r="CC97" i="14"/>
  <c r="I159" i="15"/>
  <c r="CA159" i="15" s="1"/>
  <c r="CA96" i="15"/>
  <c r="H157" i="14"/>
  <c r="BZ157" i="14" s="1"/>
  <c r="BZ94" i="14"/>
  <c r="J157" i="15"/>
  <c r="CB157" i="15" s="1"/>
  <c r="CB94" i="15"/>
  <c r="I160" i="15"/>
  <c r="CA160" i="15" s="1"/>
  <c r="CA97" i="15"/>
  <c r="K161" i="15"/>
  <c r="CC161" i="15" s="1"/>
  <c r="CC98" i="15"/>
  <c r="H158" i="14"/>
  <c r="BZ158" i="14" s="1"/>
  <c r="BZ95" i="14"/>
  <c r="J159" i="14"/>
  <c r="CB159" i="14" s="1"/>
  <c r="CB96" i="14"/>
  <c r="P157" i="14"/>
  <c r="CH157" i="14" s="1"/>
  <c r="P161" i="14"/>
  <c r="CH161" i="14" s="1"/>
  <c r="P158" i="15"/>
  <c r="CH158" i="15" s="1"/>
  <c r="P158" i="14"/>
  <c r="CH158" i="14" s="1"/>
  <c r="P160" i="14"/>
  <c r="CH160" i="14" s="1"/>
  <c r="P161" i="15"/>
  <c r="CH161" i="15" s="1"/>
  <c r="P159" i="15"/>
  <c r="CH159" i="15" s="1"/>
  <c r="P157" i="15"/>
  <c r="CH157" i="15" s="1"/>
  <c r="P159" i="14"/>
  <c r="CH159" i="14" s="1"/>
  <c r="P160" i="15"/>
  <c r="CH160" i="15" s="1"/>
  <c r="O160" i="14"/>
  <c r="CG160" i="14" s="1"/>
  <c r="O161" i="15"/>
  <c r="CG161" i="15" s="1"/>
  <c r="O159" i="15"/>
  <c r="CG159" i="15" s="1"/>
  <c r="O157" i="14"/>
  <c r="CG157" i="14" s="1"/>
  <c r="O161" i="14"/>
  <c r="CG161" i="14" s="1"/>
  <c r="O157" i="15"/>
  <c r="CG157" i="15" s="1"/>
  <c r="O159" i="14"/>
  <c r="CG159" i="14" s="1"/>
  <c r="O160" i="15"/>
  <c r="CG160" i="15" s="1"/>
  <c r="O158" i="14"/>
  <c r="CG158" i="14" s="1"/>
  <c r="N157" i="14"/>
  <c r="CF157" i="14" s="1"/>
  <c r="N158" i="15"/>
  <c r="CF158" i="15" s="1"/>
  <c r="N160" i="14"/>
  <c r="CF160" i="14" s="1"/>
  <c r="N159" i="14"/>
  <c r="CF159" i="14" s="1"/>
  <c r="N161" i="15"/>
  <c r="CF161" i="15" s="1"/>
  <c r="N157" i="15"/>
  <c r="CF157" i="15" s="1"/>
  <c r="N160" i="15"/>
  <c r="CF160" i="15" s="1"/>
  <c r="N158" i="14"/>
  <c r="CF158" i="14" s="1"/>
  <c r="N161" i="14"/>
  <c r="CF161" i="14" s="1"/>
  <c r="N159" i="15"/>
  <c r="CF159" i="15" s="1"/>
  <c r="L158" i="15"/>
  <c r="CD158" i="15" s="1"/>
  <c r="L160" i="14"/>
  <c r="CD160" i="14" s="1"/>
  <c r="M158" i="15"/>
  <c r="CE158" i="15" s="1"/>
  <c r="L161" i="15"/>
  <c r="CD161" i="15" s="1"/>
  <c r="M160" i="14"/>
  <c r="CE160" i="14" s="1"/>
  <c r="M161" i="15"/>
  <c r="CE161" i="15" s="1"/>
  <c r="L159" i="14"/>
  <c r="CD159" i="14" s="1"/>
  <c r="M157" i="15"/>
  <c r="CE157" i="15" s="1"/>
  <c r="L160" i="15"/>
  <c r="CD160" i="15" s="1"/>
  <c r="M159" i="14"/>
  <c r="CE159" i="14" s="1"/>
  <c r="M160" i="15"/>
  <c r="CE160" i="15" s="1"/>
  <c r="L158" i="14"/>
  <c r="CD158" i="14" s="1"/>
  <c r="L159" i="15"/>
  <c r="CD159" i="15" s="1"/>
  <c r="M158" i="14"/>
  <c r="CE158" i="14" s="1"/>
  <c r="M159" i="15"/>
  <c r="CE159" i="15" s="1"/>
  <c r="L157" i="14"/>
  <c r="CD157" i="14" s="1"/>
  <c r="L161" i="14"/>
  <c r="CD161" i="14" s="1"/>
  <c r="M157" i="14"/>
  <c r="CE157" i="14" s="1"/>
  <c r="M161" i="14"/>
  <c r="CE161" i="14" s="1"/>
  <c r="L157" i="15"/>
  <c r="CD157" i="15" s="1"/>
  <c r="P116" i="14"/>
  <c r="CH116" i="14" s="1"/>
  <c r="P119" i="14"/>
  <c r="CH119" i="14" s="1"/>
  <c r="BV22" i="15"/>
  <c r="BV78" i="15"/>
  <c r="BV92" i="15"/>
  <c r="BV50" i="15"/>
  <c r="BV113" i="11"/>
  <c r="P118" i="14"/>
  <c r="CH118" i="14" s="1"/>
  <c r="BV15" i="11"/>
  <c r="BV43" i="11"/>
  <c r="BV71" i="11"/>
  <c r="BV29" i="11"/>
  <c r="BV57" i="11"/>
  <c r="BV64" i="11"/>
  <c r="BV99" i="11"/>
  <c r="BV127" i="11"/>
  <c r="BV22" i="11"/>
  <c r="BV50" i="11"/>
  <c r="BV134" i="11"/>
  <c r="BV36" i="11"/>
  <c r="BV92" i="11"/>
  <c r="BV134" i="13"/>
  <c r="BV15" i="13"/>
  <c r="BV29" i="13"/>
  <c r="BV36" i="13"/>
  <c r="BV57" i="13"/>
  <c r="BV92" i="13"/>
  <c r="BV113" i="13"/>
  <c r="BV94" i="14"/>
  <c r="BV97" i="14"/>
  <c r="BW95" i="14"/>
  <c r="BW158" i="14"/>
  <c r="BW97" i="14"/>
  <c r="BW160" i="14"/>
  <c r="BX95" i="14"/>
  <c r="BX158" i="14"/>
  <c r="BV29" i="14"/>
  <c r="BV57" i="14"/>
  <c r="BV98" i="14"/>
  <c r="BY94" i="14"/>
  <c r="BY157" i="14"/>
  <c r="BX97" i="14"/>
  <c r="BX160" i="14"/>
  <c r="BV36" i="14"/>
  <c r="BV64" i="14"/>
  <c r="BY95" i="14"/>
  <c r="BY158" i="14"/>
  <c r="BW96" i="14"/>
  <c r="BW159" i="14"/>
  <c r="BY97" i="14"/>
  <c r="BY160" i="14"/>
  <c r="BW98" i="14"/>
  <c r="BW161" i="14"/>
  <c r="BV95" i="14"/>
  <c r="BV134" i="14"/>
  <c r="BY96" i="14"/>
  <c r="BY159" i="14"/>
  <c r="BY98" i="14"/>
  <c r="BY161" i="14"/>
  <c r="P115" i="14"/>
  <c r="CH115" i="14" s="1"/>
  <c r="BV159" i="14"/>
  <c r="BV85" i="14"/>
  <c r="P117" i="14"/>
  <c r="CH117" i="14" s="1"/>
  <c r="BW94" i="14"/>
  <c r="BW157" i="14"/>
  <c r="BX94" i="14"/>
  <c r="BX157" i="14"/>
  <c r="BX96" i="14"/>
  <c r="BX159" i="14"/>
  <c r="BX98" i="14"/>
  <c r="BX161" i="14"/>
  <c r="BV15" i="14"/>
  <c r="BV22" i="14"/>
  <c r="BV43" i="14"/>
  <c r="BV50" i="14"/>
  <c r="BV71" i="14"/>
  <c r="BV78" i="14"/>
  <c r="BV96" i="14"/>
  <c r="BV106" i="14"/>
  <c r="BV113" i="14"/>
  <c r="BV148" i="14"/>
  <c r="P116" i="15"/>
  <c r="CH116" i="15" s="1"/>
  <c r="BV97" i="15"/>
  <c r="BX94" i="15"/>
  <c r="BX157" i="15"/>
  <c r="BY96" i="15"/>
  <c r="BY159" i="15"/>
  <c r="BW95" i="15"/>
  <c r="BW158" i="15"/>
  <c r="BX97" i="15"/>
  <c r="BX160" i="15"/>
  <c r="P117" i="15"/>
  <c r="CH117" i="15" s="1"/>
  <c r="BV29" i="15"/>
  <c r="BV57" i="15"/>
  <c r="BV85" i="15"/>
  <c r="BV94" i="15"/>
  <c r="BV98" i="15"/>
  <c r="BV127" i="15"/>
  <c r="BW97" i="15"/>
  <c r="BW160" i="15"/>
  <c r="BY94" i="15"/>
  <c r="BY157" i="15"/>
  <c r="BX95" i="15"/>
  <c r="BX158" i="15"/>
  <c r="BW96" i="15"/>
  <c r="BW159" i="15"/>
  <c r="BY97" i="15"/>
  <c r="BY160" i="15"/>
  <c r="BW98" i="15"/>
  <c r="BW161" i="15"/>
  <c r="P118" i="15"/>
  <c r="CH118" i="15" s="1"/>
  <c r="BV36" i="15"/>
  <c r="BV64" i="15"/>
  <c r="BV95" i="15"/>
  <c r="BV106" i="15"/>
  <c r="BV134" i="15"/>
  <c r="BY98" i="15"/>
  <c r="BY161" i="15"/>
  <c r="BW94" i="15"/>
  <c r="BW157" i="15"/>
  <c r="BY95" i="15"/>
  <c r="BY158" i="15"/>
  <c r="BX96" i="15"/>
  <c r="BX159" i="15"/>
  <c r="BX98" i="15"/>
  <c r="BX161" i="15"/>
  <c r="P115" i="15"/>
  <c r="CH115" i="15" s="1"/>
  <c r="P119" i="15"/>
  <c r="CH119" i="15" s="1"/>
  <c r="BV15" i="15"/>
  <c r="BV43" i="15"/>
  <c r="BV71" i="15"/>
  <c r="BV96" i="15"/>
  <c r="BV113" i="15"/>
  <c r="BV148" i="15"/>
  <c r="BV127" i="14"/>
  <c r="BV127" i="13"/>
  <c r="BV148" i="11"/>
  <c r="BV78" i="13"/>
  <c r="BV78" i="11"/>
  <c r="BV64" i="13"/>
  <c r="BV22" i="13"/>
  <c r="BV43" i="13"/>
  <c r="BV50" i="13"/>
  <c r="BV71" i="13"/>
  <c r="BV106" i="11"/>
  <c r="BV148" i="13"/>
  <c r="BV106" i="13"/>
  <c r="BV99" i="13"/>
  <c r="P148" i="15"/>
  <c r="P134" i="15"/>
  <c r="P127" i="15"/>
  <c r="P113" i="15"/>
  <c r="P106" i="15"/>
  <c r="P99" i="15"/>
  <c r="P92" i="15"/>
  <c r="P85" i="15"/>
  <c r="P78" i="15"/>
  <c r="P71" i="15"/>
  <c r="Q162" i="15" s="1"/>
  <c r="CI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CI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CI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CI162" i="11" s="1"/>
  <c r="P64" i="11"/>
  <c r="P57" i="11"/>
  <c r="P50" i="11"/>
  <c r="P43" i="11"/>
  <c r="P36" i="11"/>
  <c r="P29" i="11"/>
  <c r="P22" i="11"/>
  <c r="P15" i="11"/>
  <c r="BV161" i="14" l="1"/>
  <c r="BV157" i="14"/>
  <c r="BV160" i="15"/>
  <c r="CB99" i="15"/>
  <c r="BV159" i="15"/>
  <c r="BV161" i="15"/>
  <c r="BV160" i="14"/>
  <c r="BZ99" i="15"/>
  <c r="CB99" i="14"/>
  <c r="CA99" i="15"/>
  <c r="CC99" i="15"/>
  <c r="CH120" i="15"/>
  <c r="BZ99" i="14"/>
  <c r="CA99" i="14"/>
  <c r="CH120" i="14"/>
  <c r="CC99" i="14"/>
  <c r="BV158" i="14"/>
  <c r="BV157" i="15"/>
  <c r="BV158" i="15"/>
  <c r="BW99" i="15"/>
  <c r="BW99" i="14"/>
  <c r="P120" i="14"/>
  <c r="BV99" i="14"/>
  <c r="BX99" i="14"/>
  <c r="BY99" i="14"/>
  <c r="BV99" i="15"/>
  <c r="BX99" i="15"/>
  <c r="BY99" i="15"/>
  <c r="P120" i="15"/>
  <c r="C94" i="14" l="1"/>
  <c r="C115" i="11" l="1"/>
  <c r="C94" i="15"/>
  <c r="O84" i="13"/>
  <c r="CG84" i="13" s="1"/>
  <c r="N84" i="13"/>
  <c r="CF84" i="13" s="1"/>
  <c r="M84" i="13"/>
  <c r="CE84" i="13" s="1"/>
  <c r="L84" i="13"/>
  <c r="CD84" i="13" s="1"/>
  <c r="K84" i="13"/>
  <c r="CC84" i="13" s="1"/>
  <c r="J84" i="13"/>
  <c r="CB84" i="13" s="1"/>
  <c r="I84" i="13"/>
  <c r="CA84" i="13" s="1"/>
  <c r="H84" i="13"/>
  <c r="BZ84" i="13" s="1"/>
  <c r="G84" i="13"/>
  <c r="BY84" i="13" s="1"/>
  <c r="F84" i="13"/>
  <c r="BX84" i="13" s="1"/>
  <c r="E84" i="13"/>
  <c r="BW84" i="13" s="1"/>
  <c r="D84" i="13"/>
  <c r="BV84" i="13" s="1"/>
  <c r="C84" i="13"/>
  <c r="O83" i="13"/>
  <c r="CG83" i="13" s="1"/>
  <c r="N83" i="13"/>
  <c r="CF83" i="13" s="1"/>
  <c r="M83" i="13"/>
  <c r="CE83" i="13" s="1"/>
  <c r="L83" i="13"/>
  <c r="CD83" i="13" s="1"/>
  <c r="K83" i="13"/>
  <c r="CC83" i="13" s="1"/>
  <c r="J83" i="13"/>
  <c r="CB83" i="13" s="1"/>
  <c r="I83" i="13"/>
  <c r="CA83" i="13" s="1"/>
  <c r="H83" i="13"/>
  <c r="BZ83" i="13" s="1"/>
  <c r="G83" i="13"/>
  <c r="BY83" i="13" s="1"/>
  <c r="F83" i="13"/>
  <c r="BX83" i="13" s="1"/>
  <c r="E83" i="13"/>
  <c r="BW83" i="13" s="1"/>
  <c r="D83" i="13"/>
  <c r="BV83" i="13" s="1"/>
  <c r="C83" i="13"/>
  <c r="O82" i="13"/>
  <c r="CG82" i="13" s="1"/>
  <c r="N82" i="13"/>
  <c r="CF82" i="13" s="1"/>
  <c r="M82" i="13"/>
  <c r="CE82" i="13" s="1"/>
  <c r="L82" i="13"/>
  <c r="CD82" i="13" s="1"/>
  <c r="K82" i="13"/>
  <c r="CC82" i="13" s="1"/>
  <c r="J82" i="13"/>
  <c r="CB82" i="13" s="1"/>
  <c r="I82" i="13"/>
  <c r="CA82" i="13" s="1"/>
  <c r="H82" i="13"/>
  <c r="BZ82" i="13" s="1"/>
  <c r="G82" i="13"/>
  <c r="BY82" i="13" s="1"/>
  <c r="F82" i="13"/>
  <c r="BX82" i="13" s="1"/>
  <c r="E82" i="13"/>
  <c r="BW82" i="13" s="1"/>
  <c r="D82" i="13"/>
  <c r="BV82" i="13" s="1"/>
  <c r="C82" i="13"/>
  <c r="O81" i="13"/>
  <c r="CG81" i="13" s="1"/>
  <c r="N81" i="13"/>
  <c r="CF81" i="13" s="1"/>
  <c r="M81" i="13"/>
  <c r="CE81" i="13" s="1"/>
  <c r="L81" i="13"/>
  <c r="CD81" i="13" s="1"/>
  <c r="K81" i="13"/>
  <c r="CC81" i="13" s="1"/>
  <c r="J81" i="13"/>
  <c r="CB81" i="13" s="1"/>
  <c r="I81" i="13"/>
  <c r="CA81" i="13" s="1"/>
  <c r="H81" i="13"/>
  <c r="BZ81" i="13" s="1"/>
  <c r="G81" i="13"/>
  <c r="BY81" i="13" s="1"/>
  <c r="F81" i="13"/>
  <c r="BX81" i="13" s="1"/>
  <c r="E81" i="13"/>
  <c r="BW81" i="13" s="1"/>
  <c r="D81" i="13"/>
  <c r="BV81" i="13" s="1"/>
  <c r="C81" i="13"/>
  <c r="O80" i="13"/>
  <c r="CG80" i="13" s="1"/>
  <c r="N80" i="13"/>
  <c r="CF80" i="13" s="1"/>
  <c r="M80" i="13"/>
  <c r="CE80" i="13" s="1"/>
  <c r="L80" i="13"/>
  <c r="CD80" i="13" s="1"/>
  <c r="K80" i="13"/>
  <c r="CC80" i="13" s="1"/>
  <c r="J80" i="13"/>
  <c r="CB80" i="13" s="1"/>
  <c r="I80" i="13"/>
  <c r="CA80" i="13" s="1"/>
  <c r="H80" i="13"/>
  <c r="BZ80" i="13" s="1"/>
  <c r="G80" i="13"/>
  <c r="BY80" i="13" s="1"/>
  <c r="F80" i="13"/>
  <c r="BX80" i="13" s="1"/>
  <c r="E80" i="13"/>
  <c r="BW80" i="13" s="1"/>
  <c r="D80" i="13"/>
  <c r="BV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V80" i="11" s="1"/>
  <c r="E80" i="11"/>
  <c r="BW80" i="11" s="1"/>
  <c r="F80" i="11"/>
  <c r="BX80" i="11" s="1"/>
  <c r="G80" i="11"/>
  <c r="BY80" i="11" s="1"/>
  <c r="H80" i="11"/>
  <c r="BZ80" i="11" s="1"/>
  <c r="I80" i="11"/>
  <c r="CA80" i="11" s="1"/>
  <c r="J80" i="11"/>
  <c r="CB80" i="11" s="1"/>
  <c r="K80" i="11"/>
  <c r="CC80" i="11" s="1"/>
  <c r="L80" i="11"/>
  <c r="CD80" i="11" s="1"/>
  <c r="M80" i="11"/>
  <c r="CE80" i="11" s="1"/>
  <c r="N80" i="11"/>
  <c r="CF80" i="11" s="1"/>
  <c r="O80" i="11"/>
  <c r="CG80" i="11" s="1"/>
  <c r="O84" i="11"/>
  <c r="CG84" i="11" s="1"/>
  <c r="N84" i="11"/>
  <c r="CF84" i="11" s="1"/>
  <c r="M84" i="11"/>
  <c r="CE84" i="11" s="1"/>
  <c r="L84" i="11"/>
  <c r="CD84" i="11" s="1"/>
  <c r="K84" i="11"/>
  <c r="CC84" i="11" s="1"/>
  <c r="J84" i="11"/>
  <c r="CB84" i="11" s="1"/>
  <c r="I84" i="11"/>
  <c r="CA84" i="11" s="1"/>
  <c r="H84" i="11"/>
  <c r="BZ84" i="11" s="1"/>
  <c r="G84" i="11"/>
  <c r="BY84" i="11" s="1"/>
  <c r="F84" i="11"/>
  <c r="BX84" i="11" s="1"/>
  <c r="E84" i="11"/>
  <c r="BW84" i="11" s="1"/>
  <c r="D84" i="11"/>
  <c r="BV84" i="11" s="1"/>
  <c r="C84" i="11"/>
  <c r="O83" i="11"/>
  <c r="CG83" i="11" s="1"/>
  <c r="N83" i="11"/>
  <c r="CF83" i="11" s="1"/>
  <c r="M83" i="11"/>
  <c r="CE83" i="11" s="1"/>
  <c r="L83" i="11"/>
  <c r="CD83" i="11" s="1"/>
  <c r="K83" i="11"/>
  <c r="CC83" i="11" s="1"/>
  <c r="J83" i="11"/>
  <c r="CB83" i="11" s="1"/>
  <c r="I83" i="11"/>
  <c r="CA83" i="11" s="1"/>
  <c r="H83" i="11"/>
  <c r="BZ83" i="11" s="1"/>
  <c r="G83" i="11"/>
  <c r="BY83" i="11" s="1"/>
  <c r="F83" i="11"/>
  <c r="BX83" i="11" s="1"/>
  <c r="E83" i="11"/>
  <c r="BW83" i="11" s="1"/>
  <c r="D83" i="11"/>
  <c r="BV83" i="11" s="1"/>
  <c r="C83" i="11"/>
  <c r="O82" i="11"/>
  <c r="CG82" i="11" s="1"/>
  <c r="N82" i="11"/>
  <c r="CF82" i="11" s="1"/>
  <c r="M82" i="11"/>
  <c r="CE82" i="11" s="1"/>
  <c r="L82" i="11"/>
  <c r="CD82" i="11" s="1"/>
  <c r="K82" i="11"/>
  <c r="CC82" i="11" s="1"/>
  <c r="J82" i="11"/>
  <c r="CB82" i="11" s="1"/>
  <c r="I82" i="11"/>
  <c r="CA82" i="11" s="1"/>
  <c r="H82" i="11"/>
  <c r="BZ82" i="11" s="1"/>
  <c r="G82" i="11"/>
  <c r="BY82" i="11" s="1"/>
  <c r="F82" i="11"/>
  <c r="BX82" i="11" s="1"/>
  <c r="E82" i="11"/>
  <c r="BW82" i="11" s="1"/>
  <c r="D82" i="11"/>
  <c r="BV82" i="11" s="1"/>
  <c r="C82" i="11"/>
  <c r="O81" i="11"/>
  <c r="CG81" i="11" s="1"/>
  <c r="N81" i="11"/>
  <c r="CF81" i="11" s="1"/>
  <c r="M81" i="11"/>
  <c r="CE81" i="11" s="1"/>
  <c r="L81" i="11"/>
  <c r="CD81" i="11" s="1"/>
  <c r="K81" i="11"/>
  <c r="CC81" i="11" s="1"/>
  <c r="J81" i="11"/>
  <c r="CB81" i="11" s="1"/>
  <c r="I81" i="11"/>
  <c r="CA81" i="11" s="1"/>
  <c r="H81" i="11"/>
  <c r="BZ81" i="11" s="1"/>
  <c r="G81" i="11"/>
  <c r="BY81" i="11" s="1"/>
  <c r="F81" i="11"/>
  <c r="BX81" i="11" s="1"/>
  <c r="E81" i="11"/>
  <c r="BW81" i="11" s="1"/>
  <c r="D81" i="11"/>
  <c r="BV81" i="11" s="1"/>
  <c r="C81" i="11"/>
  <c r="CF85" i="13" l="1"/>
  <c r="CA85" i="11"/>
  <c r="CB85" i="11"/>
  <c r="BZ85" i="11"/>
  <c r="CG85" i="13"/>
  <c r="CB85" i="13"/>
  <c r="BZ85" i="13"/>
  <c r="CE85" i="11"/>
  <c r="CC85" i="13"/>
  <c r="CG85" i="11"/>
  <c r="CD85" i="11"/>
  <c r="CD85" i="13"/>
  <c r="CA85" i="13"/>
  <c r="CF85" i="11"/>
  <c r="CC85" i="11"/>
  <c r="CE85" i="13"/>
  <c r="BY85" i="13"/>
  <c r="BX85" i="11"/>
  <c r="BW85" i="11"/>
  <c r="BV85" i="11"/>
  <c r="BY85" i="11"/>
  <c r="BX85" i="13"/>
  <c r="BV85" i="13"/>
  <c r="BW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Y119" i="11"/>
  <c r="BX119" i="11"/>
  <c r="BW119" i="11"/>
  <c r="BY118" i="11"/>
  <c r="BX118" i="11"/>
  <c r="BW118" i="11"/>
  <c r="BY117" i="11"/>
  <c r="BX117" i="11"/>
  <c r="BW117" i="11"/>
  <c r="BY116" i="11"/>
  <c r="BX116" i="11"/>
  <c r="BW116" i="11"/>
  <c r="BY115" i="11"/>
  <c r="BX115" i="11"/>
  <c r="BW115" i="11"/>
  <c r="BV119" i="11"/>
  <c r="C119" i="11"/>
  <c r="BV118" i="11"/>
  <c r="C118" i="11"/>
  <c r="BV117" i="11"/>
  <c r="C117" i="11"/>
  <c r="BV116" i="11"/>
  <c r="C116" i="11"/>
  <c r="BV115" i="11"/>
  <c r="BV120" i="11" l="1"/>
  <c r="BY120" i="11"/>
  <c r="BW120" i="11"/>
  <c r="BX120" i="11"/>
  <c r="D99" i="15"/>
  <c r="L99" i="15"/>
  <c r="C99" i="15"/>
  <c r="G99" i="15"/>
  <c r="K99" i="15"/>
  <c r="O99" i="15"/>
  <c r="H99" i="15"/>
  <c r="I99" i="15"/>
  <c r="BU91" i="13"/>
  <c r="BU90" i="13"/>
  <c r="BU89" i="13"/>
  <c r="BU88" i="13"/>
  <c r="BU87" i="13"/>
  <c r="BU77" i="13"/>
  <c r="BU76" i="13"/>
  <c r="BU75" i="13"/>
  <c r="BU74" i="13"/>
  <c r="BU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CG119" i="15" s="1"/>
  <c r="N119" i="15"/>
  <c r="CF119" i="15" s="1"/>
  <c r="M119" i="15"/>
  <c r="CE119" i="15" s="1"/>
  <c r="K119" i="15"/>
  <c r="CC119" i="15" s="1"/>
  <c r="J119" i="15"/>
  <c r="CB119" i="15" s="1"/>
  <c r="I119" i="15"/>
  <c r="CA119" i="15" s="1"/>
  <c r="H119" i="15"/>
  <c r="BZ119" i="15" s="1"/>
  <c r="G119" i="15"/>
  <c r="BY119" i="15" s="1"/>
  <c r="F119" i="15"/>
  <c r="BX119" i="15" s="1"/>
  <c r="E119" i="15"/>
  <c r="BW119" i="15" s="1"/>
  <c r="D119" i="15"/>
  <c r="BV119" i="15" s="1"/>
  <c r="C119" i="15"/>
  <c r="O118" i="15"/>
  <c r="CG118" i="15" s="1"/>
  <c r="N118" i="15"/>
  <c r="CF118" i="15" s="1"/>
  <c r="M118" i="15"/>
  <c r="CE118" i="15" s="1"/>
  <c r="L118" i="15"/>
  <c r="CD118" i="15" s="1"/>
  <c r="K118" i="15"/>
  <c r="CC118" i="15" s="1"/>
  <c r="J118" i="15"/>
  <c r="CB118" i="15" s="1"/>
  <c r="I118" i="15"/>
  <c r="CA118" i="15" s="1"/>
  <c r="H118" i="15"/>
  <c r="BZ118" i="15" s="1"/>
  <c r="G118" i="15"/>
  <c r="BY118" i="15" s="1"/>
  <c r="F118" i="15"/>
  <c r="BX118" i="15" s="1"/>
  <c r="E118" i="15"/>
  <c r="BW118" i="15" s="1"/>
  <c r="D118" i="15"/>
  <c r="BV118" i="15" s="1"/>
  <c r="C118" i="15"/>
  <c r="O117" i="15"/>
  <c r="CG117" i="15" s="1"/>
  <c r="N117" i="15"/>
  <c r="CF117" i="15" s="1"/>
  <c r="M117" i="15"/>
  <c r="CE117" i="15" s="1"/>
  <c r="L117" i="15"/>
  <c r="CD117" i="15" s="1"/>
  <c r="K117" i="15"/>
  <c r="CC117" i="15" s="1"/>
  <c r="J117" i="15"/>
  <c r="CB117" i="15" s="1"/>
  <c r="I117" i="15"/>
  <c r="CA117" i="15" s="1"/>
  <c r="H117" i="15"/>
  <c r="BZ117" i="15" s="1"/>
  <c r="G117" i="15"/>
  <c r="BY117" i="15" s="1"/>
  <c r="F117" i="15"/>
  <c r="BX117" i="15" s="1"/>
  <c r="E117" i="15"/>
  <c r="BW117" i="15" s="1"/>
  <c r="D117" i="15"/>
  <c r="BV117" i="15" s="1"/>
  <c r="C117" i="15"/>
  <c r="O116" i="15"/>
  <c r="CG116" i="15" s="1"/>
  <c r="N116" i="15"/>
  <c r="CF116" i="15" s="1"/>
  <c r="M116" i="15"/>
  <c r="CE116" i="15" s="1"/>
  <c r="L116" i="15"/>
  <c r="CD116" i="15" s="1"/>
  <c r="K116" i="15"/>
  <c r="CC116" i="15" s="1"/>
  <c r="J116" i="15"/>
  <c r="CB116" i="15" s="1"/>
  <c r="I116" i="15"/>
  <c r="CA116" i="15" s="1"/>
  <c r="H116" i="15"/>
  <c r="BZ116" i="15" s="1"/>
  <c r="G116" i="15"/>
  <c r="BY116" i="15" s="1"/>
  <c r="F116" i="15"/>
  <c r="BX116" i="15" s="1"/>
  <c r="E116" i="15"/>
  <c r="BW116" i="15" s="1"/>
  <c r="D116" i="15"/>
  <c r="BV116" i="15" s="1"/>
  <c r="C116" i="15"/>
  <c r="O115" i="15"/>
  <c r="CG115" i="15" s="1"/>
  <c r="N115" i="15"/>
  <c r="CF115" i="15" s="1"/>
  <c r="L115" i="15"/>
  <c r="CD115" i="15" s="1"/>
  <c r="K115" i="15"/>
  <c r="CC115" i="15" s="1"/>
  <c r="J115" i="15"/>
  <c r="CB115" i="15" s="1"/>
  <c r="I115" i="15"/>
  <c r="CA115" i="15" s="1"/>
  <c r="H115" i="15"/>
  <c r="BZ115" i="15" s="1"/>
  <c r="G115" i="15"/>
  <c r="BY115" i="15" s="1"/>
  <c r="F115" i="15"/>
  <c r="BX115" i="15" s="1"/>
  <c r="E115" i="15"/>
  <c r="BW115" i="15" s="1"/>
  <c r="D115" i="15"/>
  <c r="BV115" i="15" s="1"/>
  <c r="C115" i="15"/>
  <c r="O119" i="14"/>
  <c r="CG119" i="14" s="1"/>
  <c r="N119" i="14"/>
  <c r="CF119" i="14" s="1"/>
  <c r="M119" i="14"/>
  <c r="CE119" i="14" s="1"/>
  <c r="L119" i="14"/>
  <c r="CD119" i="14" s="1"/>
  <c r="K119" i="14"/>
  <c r="CC119" i="14" s="1"/>
  <c r="J119" i="14"/>
  <c r="CB119" i="14" s="1"/>
  <c r="I119" i="14"/>
  <c r="CA119" i="14" s="1"/>
  <c r="H119" i="14"/>
  <c r="BZ119" i="14" s="1"/>
  <c r="G119" i="14"/>
  <c r="BY119" i="14" s="1"/>
  <c r="F119" i="14"/>
  <c r="BX119" i="14" s="1"/>
  <c r="E119" i="14"/>
  <c r="BW119" i="14" s="1"/>
  <c r="D119" i="14"/>
  <c r="BV119" i="14" s="1"/>
  <c r="C119" i="14"/>
  <c r="O118" i="14"/>
  <c r="CG118" i="14" s="1"/>
  <c r="N118" i="14"/>
  <c r="CF118" i="14" s="1"/>
  <c r="M118" i="14"/>
  <c r="CE118" i="14" s="1"/>
  <c r="L118" i="14"/>
  <c r="CD118" i="14" s="1"/>
  <c r="K118" i="14"/>
  <c r="CC118" i="14" s="1"/>
  <c r="J118" i="14"/>
  <c r="CB118" i="14" s="1"/>
  <c r="I118" i="14"/>
  <c r="CA118" i="14" s="1"/>
  <c r="H118" i="14"/>
  <c r="BZ118" i="14" s="1"/>
  <c r="G118" i="14"/>
  <c r="BY118" i="14" s="1"/>
  <c r="E118" i="14"/>
  <c r="BW118" i="14" s="1"/>
  <c r="D118" i="14"/>
  <c r="BV118" i="14" s="1"/>
  <c r="C118" i="14"/>
  <c r="O117" i="14"/>
  <c r="CG117" i="14" s="1"/>
  <c r="N117" i="14"/>
  <c r="CF117" i="14" s="1"/>
  <c r="M117" i="14"/>
  <c r="CE117" i="14" s="1"/>
  <c r="L117" i="14"/>
  <c r="CD117" i="14" s="1"/>
  <c r="K117" i="14"/>
  <c r="CC117" i="14" s="1"/>
  <c r="J117" i="14"/>
  <c r="CB117" i="14" s="1"/>
  <c r="I117" i="14"/>
  <c r="CA117" i="14" s="1"/>
  <c r="H117" i="14"/>
  <c r="BZ117" i="14" s="1"/>
  <c r="G117" i="14"/>
  <c r="BY117" i="14" s="1"/>
  <c r="F117" i="14"/>
  <c r="BX117" i="14" s="1"/>
  <c r="E117" i="14"/>
  <c r="BW117" i="14" s="1"/>
  <c r="D117" i="14"/>
  <c r="BV117" i="14" s="1"/>
  <c r="O116" i="14"/>
  <c r="CG116" i="14" s="1"/>
  <c r="N116" i="14"/>
  <c r="CF116" i="14" s="1"/>
  <c r="M116" i="14"/>
  <c r="CE116" i="14" s="1"/>
  <c r="L116" i="14"/>
  <c r="CD116" i="14" s="1"/>
  <c r="K116" i="14"/>
  <c r="CC116" i="14" s="1"/>
  <c r="J116" i="14"/>
  <c r="CB116" i="14" s="1"/>
  <c r="I116" i="14"/>
  <c r="CA116" i="14" s="1"/>
  <c r="H116" i="14"/>
  <c r="BZ116" i="14" s="1"/>
  <c r="G116" i="14"/>
  <c r="BY116" i="14" s="1"/>
  <c r="F116" i="14"/>
  <c r="BX116" i="14" s="1"/>
  <c r="E116" i="14"/>
  <c r="BW116" i="14" s="1"/>
  <c r="D116" i="14"/>
  <c r="BV116" i="14" s="1"/>
  <c r="C116" i="14"/>
  <c r="O115" i="14"/>
  <c r="CG115" i="14" s="1"/>
  <c r="N115" i="14"/>
  <c r="CF115" i="14" s="1"/>
  <c r="L115" i="14"/>
  <c r="CD115" i="14" s="1"/>
  <c r="K115" i="14"/>
  <c r="CC115" i="14" s="1"/>
  <c r="J115" i="14"/>
  <c r="CB115" i="14" s="1"/>
  <c r="I115" i="14"/>
  <c r="CA115" i="14" s="1"/>
  <c r="H115" i="14"/>
  <c r="BZ115" i="14" s="1"/>
  <c r="G115" i="14"/>
  <c r="BY115" i="14" s="1"/>
  <c r="E115" i="14"/>
  <c r="BW115" i="14" s="1"/>
  <c r="D115" i="14"/>
  <c r="BV115" i="14" s="1"/>
  <c r="C115" i="14"/>
  <c r="F115" i="14"/>
  <c r="BX115" i="14" s="1"/>
  <c r="L119" i="15"/>
  <c r="CD119" i="15" s="1"/>
  <c r="M115" i="15"/>
  <c r="CE115" i="15" s="1"/>
  <c r="F118" i="14"/>
  <c r="BX118" i="14" s="1"/>
  <c r="C117" i="14"/>
  <c r="M115" i="14"/>
  <c r="CE115" i="14" s="1"/>
  <c r="EC92" i="11"/>
  <c r="EC85" i="11"/>
  <c r="EC78" i="11"/>
  <c r="EC12" i="13"/>
  <c r="EC10" i="13"/>
  <c r="EC13" i="13"/>
  <c r="EC11" i="13"/>
  <c r="EC14" i="13"/>
  <c r="EC10" i="11"/>
  <c r="EC12" i="11"/>
  <c r="EC11" i="11"/>
  <c r="EC13" i="11"/>
  <c r="EC14" i="11"/>
  <c r="CC120" i="14" l="1"/>
  <c r="CD120" i="14"/>
  <c r="CE120" i="14"/>
  <c r="CA120" i="14"/>
  <c r="BZ120" i="15"/>
  <c r="BZ120" i="14"/>
  <c r="CE120" i="15"/>
  <c r="CF120" i="15"/>
  <c r="CF120" i="14"/>
  <c r="CC120" i="15"/>
  <c r="CG120" i="15"/>
  <c r="CG120" i="14"/>
  <c r="CA120" i="15"/>
  <c r="CB120" i="15"/>
  <c r="CB120" i="14"/>
  <c r="CD120" i="15"/>
  <c r="BW120" i="14"/>
  <c r="BV120" i="14"/>
  <c r="BY120" i="14"/>
  <c r="BX120" i="14"/>
  <c r="BX120" i="15"/>
  <c r="BY120" i="15"/>
  <c r="BV120" i="15"/>
  <c r="BW120" i="15"/>
  <c r="EC15" i="11"/>
  <c r="O119" i="13"/>
  <c r="CG119" i="13" s="1"/>
  <c r="N119" i="13"/>
  <c r="CF119" i="13" s="1"/>
  <c r="M119" i="13"/>
  <c r="CE119" i="13" s="1"/>
  <c r="L119" i="13"/>
  <c r="CD119" i="13" s="1"/>
  <c r="K119" i="13"/>
  <c r="CC119" i="13" s="1"/>
  <c r="J119" i="13"/>
  <c r="CB119" i="13" s="1"/>
  <c r="I119" i="13"/>
  <c r="CA119" i="13" s="1"/>
  <c r="H119" i="13"/>
  <c r="BZ119" i="13" s="1"/>
  <c r="G119" i="13"/>
  <c r="BY119" i="13" s="1"/>
  <c r="F119" i="13"/>
  <c r="BX119" i="13" s="1"/>
  <c r="E119" i="13"/>
  <c r="BW119" i="13" s="1"/>
  <c r="D119" i="13"/>
  <c r="BV119" i="13" s="1"/>
  <c r="C119" i="13"/>
  <c r="O118" i="13"/>
  <c r="CG118" i="13" s="1"/>
  <c r="N118" i="13"/>
  <c r="CF118" i="13" s="1"/>
  <c r="M118" i="13"/>
  <c r="CE118" i="13" s="1"/>
  <c r="L118" i="13"/>
  <c r="CD118" i="13" s="1"/>
  <c r="K118" i="13"/>
  <c r="CC118" i="13" s="1"/>
  <c r="J118" i="13"/>
  <c r="CB118" i="13" s="1"/>
  <c r="I118" i="13"/>
  <c r="CA118" i="13" s="1"/>
  <c r="H118" i="13"/>
  <c r="BZ118" i="13" s="1"/>
  <c r="G118" i="13"/>
  <c r="BY118" i="13" s="1"/>
  <c r="F118" i="13"/>
  <c r="BX118" i="13" s="1"/>
  <c r="E118" i="13"/>
  <c r="BW118" i="13" s="1"/>
  <c r="D118" i="13"/>
  <c r="BV118" i="13" s="1"/>
  <c r="C118" i="13"/>
  <c r="O117" i="13"/>
  <c r="CG117" i="13" s="1"/>
  <c r="N117" i="13"/>
  <c r="CF117" i="13" s="1"/>
  <c r="M117" i="13"/>
  <c r="CE117" i="13" s="1"/>
  <c r="L117" i="13"/>
  <c r="CD117" i="13" s="1"/>
  <c r="K117" i="13"/>
  <c r="CC117" i="13" s="1"/>
  <c r="J117" i="13"/>
  <c r="CB117" i="13" s="1"/>
  <c r="I117" i="13"/>
  <c r="CA117" i="13" s="1"/>
  <c r="H117" i="13"/>
  <c r="BZ117" i="13" s="1"/>
  <c r="G117" i="13"/>
  <c r="BY117" i="13" s="1"/>
  <c r="F117" i="13"/>
  <c r="BX117" i="13" s="1"/>
  <c r="E117" i="13"/>
  <c r="BW117" i="13" s="1"/>
  <c r="D117" i="13"/>
  <c r="BV117" i="13" s="1"/>
  <c r="C117" i="13"/>
  <c r="O116" i="13"/>
  <c r="CG116" i="13" s="1"/>
  <c r="N116" i="13"/>
  <c r="CF116" i="13" s="1"/>
  <c r="M116" i="13"/>
  <c r="CE116" i="13" s="1"/>
  <c r="L116" i="13"/>
  <c r="CD116" i="13" s="1"/>
  <c r="K116" i="13"/>
  <c r="CC116" i="13" s="1"/>
  <c r="J116" i="13"/>
  <c r="CB116" i="13" s="1"/>
  <c r="I116" i="13"/>
  <c r="CA116" i="13" s="1"/>
  <c r="H116" i="13"/>
  <c r="BZ116" i="13" s="1"/>
  <c r="G116" i="13"/>
  <c r="BY116" i="13" s="1"/>
  <c r="F116" i="13"/>
  <c r="BX116" i="13" s="1"/>
  <c r="E116" i="13"/>
  <c r="BW116" i="13" s="1"/>
  <c r="D116" i="13"/>
  <c r="BV116" i="13" s="1"/>
  <c r="C116" i="13"/>
  <c r="O115" i="13"/>
  <c r="CG115" i="13" s="1"/>
  <c r="N115" i="13"/>
  <c r="CF115" i="13" s="1"/>
  <c r="M115" i="13"/>
  <c r="CE115" i="13" s="1"/>
  <c r="L115" i="13"/>
  <c r="CD115" i="13" s="1"/>
  <c r="K115" i="13"/>
  <c r="CC115" i="13" s="1"/>
  <c r="J115" i="13"/>
  <c r="CB115" i="13" s="1"/>
  <c r="I115" i="13"/>
  <c r="CA115" i="13" s="1"/>
  <c r="H115" i="13"/>
  <c r="BZ115" i="13" s="1"/>
  <c r="G115" i="13"/>
  <c r="BY115" i="13" s="1"/>
  <c r="F115" i="13"/>
  <c r="BX115" i="13" s="1"/>
  <c r="E115" i="13"/>
  <c r="BW115" i="13" s="1"/>
  <c r="D115" i="13"/>
  <c r="BV115" i="13" s="1"/>
  <c r="CG120" i="13" l="1"/>
  <c r="CD120" i="13"/>
  <c r="CE120" i="13"/>
  <c r="BZ120" i="13"/>
  <c r="CA120" i="13"/>
  <c r="CF120" i="13"/>
  <c r="CC120" i="13"/>
  <c r="CB120" i="13"/>
  <c r="BX120" i="13"/>
  <c r="BW120" i="13"/>
  <c r="BV120" i="13"/>
  <c r="BY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U147" i="15"/>
  <c r="BU146" i="15"/>
  <c r="BU145" i="15"/>
  <c r="BU144" i="15"/>
  <c r="BU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U133" i="15"/>
  <c r="BU132" i="15"/>
  <c r="BU131" i="15"/>
  <c r="BU130" i="15"/>
  <c r="BU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U126" i="15"/>
  <c r="BU125" i="15"/>
  <c r="BU124" i="15"/>
  <c r="BU123" i="15"/>
  <c r="BU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U119" i="15"/>
  <c r="BU118" i="15"/>
  <c r="BU117" i="15"/>
  <c r="BU116" i="15"/>
  <c r="BU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U112" i="15"/>
  <c r="BU111" i="15"/>
  <c r="BU110" i="15"/>
  <c r="BU109" i="15"/>
  <c r="BU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U105" i="15"/>
  <c r="BU104" i="15"/>
  <c r="BU103" i="15"/>
  <c r="BU102" i="15"/>
  <c r="BU101" i="15"/>
  <c r="BU98" i="15"/>
  <c r="BU97" i="15"/>
  <c r="BU96" i="15"/>
  <c r="BU95" i="15"/>
  <c r="BU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U84" i="15"/>
  <c r="BU83" i="15"/>
  <c r="BU82" i="15"/>
  <c r="BU81" i="15"/>
  <c r="BU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U77" i="15"/>
  <c r="BU76" i="15"/>
  <c r="BU75" i="15"/>
  <c r="BU74" i="15"/>
  <c r="BU73" i="15"/>
  <c r="O71" i="15"/>
  <c r="P162" i="15" s="1"/>
  <c r="CH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U70" i="15"/>
  <c r="BU69" i="15"/>
  <c r="BU68" i="15"/>
  <c r="BU67" i="15"/>
  <c r="BU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U63" i="15"/>
  <c r="BU62" i="15"/>
  <c r="BU61" i="15"/>
  <c r="BU60" i="15"/>
  <c r="BU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U56" i="15"/>
  <c r="BU55" i="15"/>
  <c r="BU54" i="15"/>
  <c r="BU53" i="15"/>
  <c r="BU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U49" i="15"/>
  <c r="BU48" i="15"/>
  <c r="BU47" i="15"/>
  <c r="BU46" i="15"/>
  <c r="BU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U42" i="15"/>
  <c r="BU41" i="15"/>
  <c r="BU40" i="15"/>
  <c r="BU39" i="15"/>
  <c r="BU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U35" i="15"/>
  <c r="BU34" i="15"/>
  <c r="BU33" i="15"/>
  <c r="BU32" i="15"/>
  <c r="BU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U28" i="15"/>
  <c r="BU27" i="15"/>
  <c r="BU26" i="15"/>
  <c r="BU25" i="15"/>
  <c r="BU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U21" i="15"/>
  <c r="BU20" i="15"/>
  <c r="BU19" i="15"/>
  <c r="BU18" i="15"/>
  <c r="BU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U14" i="15"/>
  <c r="BU13" i="15"/>
  <c r="BU12" i="15"/>
  <c r="BU11" i="15"/>
  <c r="BU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U147" i="14"/>
  <c r="BU146" i="14"/>
  <c r="BU145" i="14"/>
  <c r="BU144" i="14"/>
  <c r="BU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U133" i="14"/>
  <c r="BU132" i="14"/>
  <c r="BU131" i="14"/>
  <c r="BU130" i="14"/>
  <c r="BU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U126" i="14"/>
  <c r="BU125" i="14"/>
  <c r="BU124" i="14"/>
  <c r="BU123" i="14"/>
  <c r="BU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U119" i="14"/>
  <c r="BU118" i="14"/>
  <c r="BU117" i="14"/>
  <c r="BU116" i="14"/>
  <c r="BU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U112" i="14"/>
  <c r="BU111" i="14"/>
  <c r="BU110" i="14"/>
  <c r="BU109" i="14"/>
  <c r="BU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U105" i="14"/>
  <c r="BU104" i="14"/>
  <c r="BU103" i="14"/>
  <c r="BU102" i="14"/>
  <c r="BU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U98" i="14"/>
  <c r="BU97" i="14"/>
  <c r="BU96" i="14"/>
  <c r="BU95" i="14"/>
  <c r="BU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U84" i="14"/>
  <c r="BU83" i="14"/>
  <c r="BU82" i="14"/>
  <c r="BU81" i="14"/>
  <c r="BU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U77" i="14"/>
  <c r="BU76" i="14"/>
  <c r="BU75" i="14"/>
  <c r="BU74" i="14"/>
  <c r="BU73" i="14"/>
  <c r="O71" i="14"/>
  <c r="P162" i="14" s="1"/>
  <c r="CH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U70" i="14"/>
  <c r="BU69" i="14"/>
  <c r="BU68" i="14"/>
  <c r="BU67" i="14"/>
  <c r="BU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U63" i="14"/>
  <c r="BU62" i="14"/>
  <c r="BU61" i="14"/>
  <c r="BU60" i="14"/>
  <c r="BU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U56" i="14"/>
  <c r="BU55" i="14"/>
  <c r="BU54" i="14"/>
  <c r="BU53" i="14"/>
  <c r="BU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U49" i="14"/>
  <c r="BU48" i="14"/>
  <c r="BU47" i="14"/>
  <c r="BU46" i="14"/>
  <c r="BU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U42" i="14"/>
  <c r="BU41" i="14"/>
  <c r="BU40" i="14"/>
  <c r="BU39" i="14"/>
  <c r="BU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U35" i="14"/>
  <c r="BU34" i="14"/>
  <c r="BU33" i="14"/>
  <c r="BU32" i="14"/>
  <c r="BU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U28" i="14"/>
  <c r="BU27" i="14"/>
  <c r="BU26" i="14"/>
  <c r="BU25" i="14"/>
  <c r="BU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U21" i="14"/>
  <c r="BU20" i="14"/>
  <c r="BU19" i="14"/>
  <c r="BU18" i="14"/>
  <c r="BU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U14" i="14"/>
  <c r="BU13" i="14"/>
  <c r="BU12" i="14"/>
  <c r="BU11" i="14"/>
  <c r="BU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U147" i="13"/>
  <c r="BU146" i="13"/>
  <c r="BU145" i="13"/>
  <c r="BU144" i="13"/>
  <c r="BU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U133" i="13"/>
  <c r="BU132" i="13"/>
  <c r="BU131" i="13"/>
  <c r="BU130" i="13"/>
  <c r="BU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U126" i="13"/>
  <c r="BU125" i="13"/>
  <c r="BU124" i="13"/>
  <c r="BU123" i="13"/>
  <c r="BU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U119" i="13"/>
  <c r="BU118" i="13"/>
  <c r="BU117" i="13"/>
  <c r="BU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U112" i="13"/>
  <c r="BU111" i="13"/>
  <c r="BU110" i="13"/>
  <c r="BU109" i="13"/>
  <c r="BU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U105" i="13"/>
  <c r="BU104" i="13"/>
  <c r="BU103" i="13"/>
  <c r="BU102" i="13"/>
  <c r="BU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U98" i="13"/>
  <c r="BU97" i="13"/>
  <c r="BU96" i="13"/>
  <c r="BU95" i="13"/>
  <c r="E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E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U84" i="13"/>
  <c r="BU83" i="13"/>
  <c r="BU82" i="13"/>
  <c r="BU81" i="13"/>
  <c r="E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U63" i="13"/>
  <c r="BU62" i="13"/>
  <c r="BU61" i="13"/>
  <c r="BU60" i="13"/>
  <c r="BU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U56" i="13"/>
  <c r="BU55" i="13"/>
  <c r="BU54" i="13"/>
  <c r="BU53" i="13"/>
  <c r="BU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U49" i="13"/>
  <c r="BU48" i="13"/>
  <c r="BU47" i="13"/>
  <c r="BU46" i="13"/>
  <c r="BU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U42" i="13"/>
  <c r="BU41" i="13"/>
  <c r="BU40" i="13"/>
  <c r="BU39" i="13"/>
  <c r="BU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U35" i="13"/>
  <c r="BU34" i="13"/>
  <c r="BU33" i="13"/>
  <c r="BU32" i="13"/>
  <c r="BU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U28" i="13"/>
  <c r="BU27" i="13"/>
  <c r="BU26" i="13"/>
  <c r="BU25" i="13"/>
  <c r="BU24" i="13"/>
  <c r="BU21" i="13"/>
  <c r="BU20" i="13"/>
  <c r="BU19" i="13"/>
  <c r="BU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U14" i="13"/>
  <c r="BU13" i="13"/>
  <c r="BU12" i="13"/>
  <c r="BU11" i="13"/>
  <c r="BU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U147" i="11"/>
  <c r="BU146" i="11"/>
  <c r="BU145" i="11"/>
  <c r="BU144" i="11"/>
  <c r="BU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U133" i="11"/>
  <c r="BU132" i="11"/>
  <c r="BU131" i="11"/>
  <c r="BU130" i="11"/>
  <c r="BU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U126" i="11"/>
  <c r="BU125" i="11"/>
  <c r="BU124" i="11"/>
  <c r="BU123" i="11"/>
  <c r="BU122" i="11"/>
  <c r="C120" i="11"/>
  <c r="BU119" i="11"/>
  <c r="BU118" i="11"/>
  <c r="BU117" i="11"/>
  <c r="BU116" i="11"/>
  <c r="BU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U112" i="11"/>
  <c r="BU111" i="11"/>
  <c r="BU110" i="11"/>
  <c r="BU109" i="11"/>
  <c r="BU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U105" i="11"/>
  <c r="BU104" i="11"/>
  <c r="BU103" i="11"/>
  <c r="BU102" i="11"/>
  <c r="BU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U98" i="11"/>
  <c r="BU97" i="11"/>
  <c r="BU96" i="11"/>
  <c r="BU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U91" i="11"/>
  <c r="BU90" i="11"/>
  <c r="BU89" i="11"/>
  <c r="BU88" i="11"/>
  <c r="BU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U84" i="11"/>
  <c r="BU83" i="11"/>
  <c r="BU82" i="11"/>
  <c r="BU81" i="11"/>
  <c r="BU77" i="11"/>
  <c r="BU76" i="11"/>
  <c r="BU75" i="11"/>
  <c r="BU74" i="11"/>
  <c r="BU73" i="11"/>
  <c r="N71" i="11"/>
  <c r="J71" i="11"/>
  <c r="F71" i="11"/>
  <c r="BU70" i="11"/>
  <c r="BU69" i="11"/>
  <c r="BU68" i="11"/>
  <c r="O71" i="11"/>
  <c r="P162" i="11" s="1"/>
  <c r="CH162" i="11" s="1"/>
  <c r="K71" i="11"/>
  <c r="G71" i="11"/>
  <c r="C71" i="11"/>
  <c r="BU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U63" i="11"/>
  <c r="BU62" i="11"/>
  <c r="BU61" i="11"/>
  <c r="BU60" i="11"/>
  <c r="BU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U56" i="11"/>
  <c r="BU55" i="11"/>
  <c r="BU54" i="11"/>
  <c r="BU53" i="11"/>
  <c r="BU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U49" i="11"/>
  <c r="BU48" i="11"/>
  <c r="BU47" i="11"/>
  <c r="BU46" i="11"/>
  <c r="BU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U42" i="11"/>
  <c r="BU41" i="11"/>
  <c r="BU40" i="11"/>
  <c r="BU39" i="11"/>
  <c r="BU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U35" i="11"/>
  <c r="BU34" i="11"/>
  <c r="BU33" i="11"/>
  <c r="BU32" i="11"/>
  <c r="BU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U28" i="11"/>
  <c r="BU27" i="11"/>
  <c r="BU26" i="11"/>
  <c r="BU25" i="11"/>
  <c r="BU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U21" i="11"/>
  <c r="BU20" i="11"/>
  <c r="BU19" i="11"/>
  <c r="BU18" i="11"/>
  <c r="BU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U14" i="11"/>
  <c r="BU13" i="11"/>
  <c r="BU12" i="11"/>
  <c r="BU11" i="11"/>
  <c r="BU10" i="11"/>
  <c r="EC21" i="15"/>
  <c r="EC18" i="15"/>
  <c r="EC20" i="15"/>
  <c r="EC18" i="11"/>
  <c r="K162" i="14" l="1"/>
  <c r="CC162" i="14" s="1"/>
  <c r="K162" i="15"/>
  <c r="CC162" i="15" s="1"/>
  <c r="L162" i="11"/>
  <c r="CD162" i="11" s="1"/>
  <c r="H162" i="15"/>
  <c r="BZ162" i="15" s="1"/>
  <c r="F162" i="14"/>
  <c r="BX162" i="14" s="1"/>
  <c r="N162" i="14"/>
  <c r="CF162" i="14" s="1"/>
  <c r="L162" i="15"/>
  <c r="CD162" i="15" s="1"/>
  <c r="J162" i="11"/>
  <c r="CB162" i="11" s="1"/>
  <c r="F162" i="11"/>
  <c r="BX162" i="11" s="1"/>
  <c r="I162" i="14"/>
  <c r="CA162" i="14" s="1"/>
  <c r="G162" i="15"/>
  <c r="BY162" i="15" s="1"/>
  <c r="O162" i="15"/>
  <c r="CG162" i="15" s="1"/>
  <c r="I162" i="11"/>
  <c r="CA162" i="11" s="1"/>
  <c r="J162" i="14"/>
  <c r="CB162" i="14" s="1"/>
  <c r="M162" i="11"/>
  <c r="CE162" i="11" s="1"/>
  <c r="L162" i="14"/>
  <c r="CD162" i="14" s="1"/>
  <c r="J162" i="15"/>
  <c r="CB162" i="15" s="1"/>
  <c r="M162" i="14"/>
  <c r="CE162" i="14" s="1"/>
  <c r="H162" i="11"/>
  <c r="BZ162" i="11" s="1"/>
  <c r="O162" i="11"/>
  <c r="CG162" i="11" s="1"/>
  <c r="H162" i="14"/>
  <c r="BZ162" i="14" s="1"/>
  <c r="F162" i="15"/>
  <c r="BX162" i="15" s="1"/>
  <c r="N162" i="15"/>
  <c r="CF162" i="15" s="1"/>
  <c r="D162" i="11"/>
  <c r="BV162" i="11" s="1"/>
  <c r="E162" i="11"/>
  <c r="BW162" i="11" s="1"/>
  <c r="I162" i="15"/>
  <c r="CA162" i="15" s="1"/>
  <c r="N162" i="11"/>
  <c r="CF162" i="11" s="1"/>
  <c r="E162" i="14"/>
  <c r="BW162" i="14" s="1"/>
  <c r="D162" i="14"/>
  <c r="BV162" i="14" s="1"/>
  <c r="G162" i="11"/>
  <c r="BY162" i="11" s="1"/>
  <c r="K162" i="11"/>
  <c r="CC162" i="11" s="1"/>
  <c r="G162" i="14"/>
  <c r="BY162" i="14" s="1"/>
  <c r="O162" i="14"/>
  <c r="CG162" i="14" s="1"/>
  <c r="D162" i="15"/>
  <c r="BV162" i="15" s="1"/>
  <c r="E162" i="15"/>
  <c r="BW162" i="15" s="1"/>
  <c r="M162" i="15"/>
  <c r="CE162" i="15" s="1"/>
  <c r="A23" i="13"/>
  <c r="A23" i="15"/>
  <c r="BU78" i="15"/>
  <c r="BU127" i="15"/>
  <c r="A23" i="14"/>
  <c r="A23" i="11"/>
  <c r="BU29" i="15"/>
  <c r="BU57" i="15"/>
  <c r="BU15" i="15"/>
  <c r="BU50" i="14"/>
  <c r="BU120" i="14"/>
  <c r="BU43" i="14"/>
  <c r="BU71" i="14"/>
  <c r="BU127" i="14"/>
  <c r="BU85" i="14"/>
  <c r="BU99" i="14"/>
  <c r="BU134" i="14"/>
  <c r="BU134" i="15"/>
  <c r="BU120" i="11"/>
  <c r="BU99" i="15"/>
  <c r="BU120" i="15"/>
  <c r="BU148" i="15"/>
  <c r="BU113" i="15"/>
  <c r="BU106" i="15"/>
  <c r="BU92" i="15"/>
  <c r="BU85" i="15"/>
  <c r="BU71" i="15"/>
  <c r="BU64" i="15"/>
  <c r="BU50" i="15"/>
  <c r="BU43" i="15"/>
  <c r="BU36" i="15"/>
  <c r="BU22" i="15"/>
  <c r="BU148" i="14"/>
  <c r="BU113" i="14"/>
  <c r="BU106" i="14"/>
  <c r="BU78" i="14"/>
  <c r="BU64" i="14"/>
  <c r="BU57" i="14"/>
  <c r="BU36" i="14"/>
  <c r="BU29" i="14"/>
  <c r="BU22" i="14"/>
  <c r="BU15" i="14"/>
  <c r="BU78" i="11"/>
  <c r="BU92" i="11"/>
  <c r="BU22" i="11"/>
  <c r="EC15" i="13"/>
  <c r="BU92" i="13"/>
  <c r="BU78" i="13"/>
  <c r="BU148" i="13"/>
  <c r="BU148" i="11"/>
  <c r="BU134" i="11"/>
  <c r="BU134" i="13"/>
  <c r="BU113" i="13"/>
  <c r="BU106" i="13"/>
  <c r="BU113" i="11"/>
  <c r="BU127" i="13"/>
  <c r="BU64" i="13"/>
  <c r="BU57" i="13"/>
  <c r="BU66" i="13"/>
  <c r="BU70" i="13"/>
  <c r="BU50" i="13"/>
  <c r="D71" i="13"/>
  <c r="H71" i="13"/>
  <c r="L71" i="13"/>
  <c r="L162" i="13" s="1"/>
  <c r="CD162" i="13" s="1"/>
  <c r="BU67" i="13"/>
  <c r="E71" i="13"/>
  <c r="I71" i="13"/>
  <c r="M71" i="13"/>
  <c r="BU68" i="13"/>
  <c r="F71" i="13"/>
  <c r="G162" i="13" s="1"/>
  <c r="BY162" i="13" s="1"/>
  <c r="J71" i="13"/>
  <c r="K162" i="13" s="1"/>
  <c r="CC162" i="13" s="1"/>
  <c r="N71" i="13"/>
  <c r="BU69" i="13"/>
  <c r="BU43" i="13"/>
  <c r="BU36" i="13"/>
  <c r="BU29" i="13"/>
  <c r="BU15" i="13"/>
  <c r="BU50" i="11"/>
  <c r="BU36" i="11"/>
  <c r="BU29" i="11"/>
  <c r="BU15" i="11"/>
  <c r="BU43" i="11"/>
  <c r="BU57" i="11"/>
  <c r="BU64" i="11"/>
  <c r="BU106" i="11"/>
  <c r="BU127" i="11"/>
  <c r="O71" i="13"/>
  <c r="P162" i="13" s="1"/>
  <c r="CH162" i="13" s="1"/>
  <c r="BU17" i="13"/>
  <c r="BU22" i="13" s="1"/>
  <c r="BU67" i="11"/>
  <c r="BU71" i="11" s="1"/>
  <c r="EC21" i="14"/>
  <c r="EC17" i="15"/>
  <c r="EC19" i="15"/>
  <c r="EC18" i="14"/>
  <c r="EC20" i="14"/>
  <c r="EC19" i="14"/>
  <c r="EC17" i="14"/>
  <c r="EC21" i="13"/>
  <c r="EC20" i="13"/>
  <c r="EC19" i="13"/>
  <c r="EC18" i="13"/>
  <c r="EC17" i="13"/>
  <c r="EC17" i="11"/>
  <c r="EC19" i="11"/>
  <c r="EC21" i="11"/>
  <c r="EC20" i="11"/>
  <c r="EC25" i="11"/>
  <c r="EC22" i="14" l="1"/>
  <c r="EC22" i="15"/>
  <c r="EC22" i="11"/>
  <c r="I162" i="13"/>
  <c r="CA162" i="13" s="1"/>
  <c r="N162" i="13"/>
  <c r="CF162" i="13" s="1"/>
  <c r="H162" i="13"/>
  <c r="BZ162" i="13" s="1"/>
  <c r="J162" i="13"/>
  <c r="CB162" i="13" s="1"/>
  <c r="E162" i="13"/>
  <c r="BW162" i="13" s="1"/>
  <c r="D162" i="13"/>
  <c r="BV162" i="13" s="1"/>
  <c r="F162" i="13"/>
  <c r="BX162" i="13" s="1"/>
  <c r="O162" i="13"/>
  <c r="CG162" i="13" s="1"/>
  <c r="M162" i="13"/>
  <c r="CE162" i="13" s="1"/>
  <c r="EC22" i="13"/>
  <c r="A30" i="13"/>
  <c r="A30" i="15"/>
  <c r="A30" i="14"/>
  <c r="A30" i="11"/>
  <c r="BU71" i="13"/>
  <c r="EC25" i="14"/>
  <c r="EC24" i="14"/>
  <c r="EC26" i="14"/>
  <c r="EC27" i="14"/>
  <c r="EC28" i="14"/>
  <c r="EC25" i="13"/>
  <c r="EC24" i="13"/>
  <c r="EC26" i="13"/>
  <c r="EC28" i="13"/>
  <c r="EC27" i="13"/>
  <c r="EC24" i="11"/>
  <c r="EC26" i="11"/>
  <c r="EC27" i="11"/>
  <c r="EC28" i="11"/>
  <c r="EC34" i="11"/>
  <c r="EC29" i="14" l="1"/>
  <c r="EC29" i="11"/>
  <c r="EC29" i="13"/>
  <c r="A37" i="13"/>
  <c r="A37" i="15"/>
  <c r="A37" i="14"/>
  <c r="A37" i="11"/>
  <c r="EC35" i="14"/>
  <c r="EC33" i="14"/>
  <c r="EC32" i="14"/>
  <c r="EC31" i="14"/>
  <c r="EC34" i="14"/>
  <c r="EC31" i="13"/>
  <c r="EC32" i="13"/>
  <c r="EC33" i="13"/>
  <c r="EC34" i="13"/>
  <c r="EC35" i="13"/>
  <c r="EC32" i="11"/>
  <c r="EC35" i="11"/>
  <c r="EC31" i="11"/>
  <c r="EC33" i="11"/>
  <c r="EC41" i="11"/>
  <c r="EC36" i="14" l="1"/>
  <c r="EC36" i="11"/>
  <c r="EC36" i="13"/>
  <c r="A44" i="13"/>
  <c r="A44" i="15"/>
  <c r="A44" i="14"/>
  <c r="A44" i="11"/>
  <c r="EC39" i="14"/>
  <c r="EC41" i="14"/>
  <c r="EC40" i="14"/>
  <c r="EC42" i="14"/>
  <c r="EC38" i="14"/>
  <c r="EC42" i="13"/>
  <c r="EC39" i="13"/>
  <c r="EC40" i="13"/>
  <c r="EC38" i="13"/>
  <c r="EC41" i="13"/>
  <c r="EC39" i="11"/>
  <c r="EC40" i="11"/>
  <c r="EC42" i="11"/>
  <c r="EC38" i="11"/>
  <c r="EC46" i="11"/>
  <c r="EC43" i="14" l="1"/>
  <c r="EC43" i="11"/>
  <c r="EC43" i="13"/>
  <c r="A51" i="13"/>
  <c r="A51" i="15"/>
  <c r="A51" i="14"/>
  <c r="A51" i="11"/>
  <c r="EC49" i="14"/>
  <c r="EC45" i="14"/>
  <c r="EC47" i="14"/>
  <c r="EC48" i="14"/>
  <c r="EC46" i="14"/>
  <c r="EC48" i="13"/>
  <c r="EC49" i="13"/>
  <c r="EC46" i="13"/>
  <c r="EC45" i="13"/>
  <c r="EC47" i="13"/>
  <c r="EC47" i="11"/>
  <c r="EC45" i="11"/>
  <c r="EC48" i="11"/>
  <c r="EC49" i="11"/>
  <c r="EC54" i="11"/>
  <c r="EC50" i="14" l="1"/>
  <c r="EC50" i="13"/>
  <c r="EC50" i="11"/>
  <c r="A58" i="13"/>
  <c r="A58" i="15"/>
  <c r="A58" i="14"/>
  <c r="A58" i="11"/>
  <c r="C99" i="11"/>
  <c r="C85" i="11"/>
  <c r="BU94" i="11"/>
  <c r="BU99" i="11" s="1"/>
  <c r="EC53" i="14"/>
  <c r="EC55" i="14"/>
  <c r="EC52" i="14"/>
  <c r="EC56" i="14"/>
  <c r="EC54" i="14"/>
  <c r="EC52" i="13"/>
  <c r="EC56" i="13"/>
  <c r="EC55" i="13"/>
  <c r="EC53" i="13"/>
  <c r="EC54" i="13"/>
  <c r="EC53" i="11"/>
  <c r="EC55" i="11"/>
  <c r="EC52" i="11"/>
  <c r="EC56" i="11"/>
  <c r="EC63" i="11"/>
  <c r="EC57" i="14" l="1"/>
  <c r="EC57" i="11"/>
  <c r="EC57" i="13"/>
  <c r="A65" i="13"/>
  <c r="A65" i="15"/>
  <c r="A65" i="14"/>
  <c r="A65" i="11"/>
  <c r="BU80" i="11"/>
  <c r="BU85" i="11" s="1"/>
  <c r="EC61" i="14"/>
  <c r="EC60" i="14"/>
  <c r="EC62" i="14"/>
  <c r="EC59" i="14"/>
  <c r="EC63" i="14"/>
  <c r="EC60" i="13"/>
  <c r="EC63" i="13"/>
  <c r="EC61" i="13"/>
  <c r="EC59" i="13"/>
  <c r="EC62" i="13"/>
  <c r="EC62" i="11"/>
  <c r="EC61" i="11"/>
  <c r="EC60" i="11"/>
  <c r="EC59" i="11"/>
  <c r="EC68" i="11"/>
  <c r="EC64" i="14" l="1"/>
  <c r="EC64" i="11"/>
  <c r="EC64" i="13"/>
  <c r="A72" i="13"/>
  <c r="A79" i="13" s="1"/>
  <c r="A86" i="13" s="1"/>
  <c r="A93" i="13" s="1"/>
  <c r="A72" i="15"/>
  <c r="A72" i="14"/>
  <c r="A72" i="11"/>
  <c r="A79" i="11" s="1"/>
  <c r="A86" i="11" s="1"/>
  <c r="A93" i="11" s="1"/>
  <c r="EC68" i="14"/>
  <c r="EC70" i="14"/>
  <c r="EC69" i="14"/>
  <c r="EC67" i="14"/>
  <c r="EC66" i="14"/>
  <c r="EC66" i="13"/>
  <c r="EC67" i="13"/>
  <c r="EC68" i="13"/>
  <c r="EC70" i="13"/>
  <c r="EC69" i="13"/>
  <c r="EC66" i="11"/>
  <c r="EC69" i="11"/>
  <c r="EC67" i="11"/>
  <c r="EC70" i="11"/>
  <c r="EC96" i="11"/>
  <c r="EC71" i="14" l="1"/>
  <c r="EC71" i="11"/>
  <c r="EC71" i="13"/>
  <c r="A100" i="13"/>
  <c r="A79" i="15"/>
  <c r="A79" i="14"/>
  <c r="A100" i="11"/>
  <c r="EC76" i="14"/>
  <c r="EC77" i="14"/>
  <c r="EC75" i="14"/>
  <c r="EC73" i="14"/>
  <c r="EC74" i="14"/>
  <c r="EC98" i="13"/>
  <c r="EC94" i="13"/>
  <c r="EC95" i="13"/>
  <c r="EC97" i="13"/>
  <c r="EC96" i="13"/>
  <c r="EC97" i="11"/>
  <c r="EC95" i="11"/>
  <c r="EC94" i="11"/>
  <c r="EC98" i="11"/>
  <c r="EC105" i="11"/>
  <c r="EC78" i="14" l="1"/>
  <c r="EC99" i="13"/>
  <c r="EC99" i="11"/>
  <c r="A107" i="13"/>
  <c r="A86" i="15"/>
  <c r="A86" i="14"/>
  <c r="EC119" i="11"/>
  <c r="A107" i="11"/>
  <c r="EC83" i="14"/>
  <c r="EC82" i="14"/>
  <c r="EC80" i="14"/>
  <c r="EC81" i="14"/>
  <c r="EC84" i="14"/>
  <c r="EC101" i="13"/>
  <c r="EC105" i="13"/>
  <c r="EC103" i="13"/>
  <c r="EC104" i="13"/>
  <c r="EC102" i="13"/>
  <c r="EC102" i="11"/>
  <c r="EC104" i="11"/>
  <c r="EC103" i="11"/>
  <c r="EC101" i="11"/>
  <c r="EC109" i="11"/>
  <c r="EC85" i="14" l="1"/>
  <c r="EC117" i="11"/>
  <c r="EC116" i="11"/>
  <c r="EC116" i="13"/>
  <c r="EC117" i="13"/>
  <c r="EC118" i="13"/>
  <c r="EC119" i="13"/>
  <c r="EC106" i="13"/>
  <c r="EC115" i="13"/>
  <c r="EC106" i="11"/>
  <c r="EC115" i="11"/>
  <c r="EC118" i="11"/>
  <c r="A114" i="13"/>
  <c r="A121" i="13" s="1"/>
  <c r="A93" i="15"/>
  <c r="A100" i="15" s="1"/>
  <c r="A93" i="14"/>
  <c r="A100" i="14" s="1"/>
  <c r="A114" i="11"/>
  <c r="A121" i="11" s="1"/>
  <c r="EC88" i="14"/>
  <c r="EC90" i="14"/>
  <c r="EC87" i="14"/>
  <c r="EC89" i="14"/>
  <c r="EC91" i="14"/>
  <c r="EC112" i="13"/>
  <c r="EC110" i="13"/>
  <c r="EC111" i="13"/>
  <c r="EC108" i="13"/>
  <c r="EC109" i="13"/>
  <c r="EC110" i="11"/>
  <c r="EC125" i="11"/>
  <c r="EC112" i="11"/>
  <c r="EC108" i="11"/>
  <c r="EC111" i="11"/>
  <c r="EC92" i="14" l="1"/>
  <c r="EC113" i="11"/>
  <c r="EC120" i="11"/>
  <c r="EC113" i="13"/>
  <c r="A128" i="13"/>
  <c r="EC120" i="13"/>
  <c r="A107" i="15"/>
  <c r="A107" i="14"/>
  <c r="A128" i="11"/>
  <c r="EC103" i="14"/>
  <c r="EC104" i="14"/>
  <c r="EC105" i="14"/>
  <c r="EC101" i="14"/>
  <c r="EC102" i="14"/>
  <c r="EC122" i="13"/>
  <c r="EC129" i="13"/>
  <c r="EC126" i="13"/>
  <c r="EC123" i="13"/>
  <c r="EC125" i="13"/>
  <c r="EC124" i="13"/>
  <c r="EC126" i="11"/>
  <c r="EC123" i="11"/>
  <c r="EC129" i="11"/>
  <c r="EC122" i="11"/>
  <c r="EC124" i="11"/>
  <c r="EC106" i="14" l="1"/>
  <c r="EC117" i="14"/>
  <c r="EC116" i="14"/>
  <c r="EC115" i="14"/>
  <c r="EC118" i="14"/>
  <c r="EC119" i="14"/>
  <c r="EC127" i="11"/>
  <c r="EC127" i="13"/>
  <c r="A142" i="13"/>
  <c r="A114" i="15"/>
  <c r="A121" i="15" s="1"/>
  <c r="A114" i="14"/>
  <c r="A142" i="11"/>
  <c r="A149" i="11" s="1"/>
  <c r="EC111" i="14"/>
  <c r="EC110" i="14"/>
  <c r="EC108" i="14"/>
  <c r="EC112" i="14"/>
  <c r="EC109" i="14"/>
  <c r="EC132" i="13"/>
  <c r="EC131" i="13"/>
  <c r="EC133" i="13"/>
  <c r="EC130" i="13"/>
  <c r="EC131" i="11"/>
  <c r="EC133" i="11"/>
  <c r="EC132" i="11"/>
  <c r="EC130" i="11"/>
  <c r="EC113" i="14" l="1"/>
  <c r="EC120" i="14"/>
  <c r="EC134" i="13"/>
  <c r="EC134" i="11"/>
  <c r="A149" i="13"/>
  <c r="A156" i="11"/>
  <c r="A128" i="15"/>
  <c r="A121" i="14"/>
  <c r="C85" i="13"/>
  <c r="C115" i="13"/>
  <c r="C120" i="13" s="1"/>
  <c r="C99" i="13"/>
  <c r="BU80" i="13"/>
  <c r="BU85" i="13" s="1"/>
  <c r="EC129" i="15"/>
  <c r="EC145" i="13"/>
  <c r="EC146" i="13"/>
  <c r="EC144" i="13"/>
  <c r="EC147" i="13"/>
  <c r="EC143" i="13"/>
  <c r="EC153" i="11"/>
  <c r="EC145" i="11"/>
  <c r="EC147" i="11"/>
  <c r="EC154" i="11"/>
  <c r="EC151" i="11"/>
  <c r="EC144" i="11"/>
  <c r="EC152" i="11"/>
  <c r="EC146" i="11"/>
  <c r="EC143" i="11"/>
  <c r="EC150" i="11"/>
  <c r="EC148" i="11" l="1"/>
  <c r="EC148" i="13"/>
  <c r="EC155" i="11"/>
  <c r="A156" i="13"/>
  <c r="A142" i="15"/>
  <c r="A149" i="15" s="1"/>
  <c r="A128" i="14"/>
  <c r="BU115" i="13"/>
  <c r="BU120" i="13" s="1"/>
  <c r="BU94" i="13"/>
  <c r="BU99" i="13" s="1"/>
  <c r="EC126" i="14"/>
  <c r="EC124" i="14"/>
  <c r="EC123" i="14"/>
  <c r="EC125" i="14"/>
  <c r="EC122" i="14"/>
  <c r="EC152" i="13"/>
  <c r="EC154" i="13"/>
  <c r="EC153" i="13"/>
  <c r="EC150" i="13"/>
  <c r="EC151" i="13"/>
  <c r="EC160" i="11"/>
  <c r="EC157" i="11"/>
  <c r="EC159" i="11"/>
  <c r="EC158" i="11"/>
  <c r="EC161" i="11"/>
  <c r="EC127" i="14" l="1"/>
  <c r="EC155" i="13"/>
  <c r="EC162" i="11"/>
  <c r="A156" i="15"/>
  <c r="A142" i="14"/>
  <c r="EC157" i="13"/>
  <c r="EC158" i="13"/>
  <c r="EC131" i="14"/>
  <c r="EC130" i="14"/>
  <c r="EC133" i="14"/>
  <c r="EC132" i="14"/>
  <c r="EC160" i="13"/>
  <c r="EC161" i="13"/>
  <c r="EC159" i="13"/>
  <c r="EC129" i="14"/>
  <c r="EC134" i="14" l="1"/>
  <c r="A149" i="14"/>
  <c r="A156" i="14" s="1"/>
  <c r="EC162" i="13"/>
  <c r="EC66" i="15"/>
  <c r="EC150" i="15"/>
  <c r="EC73" i="15"/>
  <c r="EC144" i="14"/>
  <c r="EC143" i="14"/>
  <c r="EC157" i="15"/>
  <c r="EC82" i="15"/>
  <c r="EC31" i="15"/>
  <c r="EC38" i="15"/>
  <c r="EC147" i="14"/>
  <c r="EC87" i="15"/>
  <c r="EC146" i="14"/>
  <c r="EC143" i="15"/>
  <c r="EC45" i="15"/>
  <c r="EC24" i="15"/>
  <c r="EC145" i="14"/>
  <c r="EC83" i="15"/>
  <c r="EC59" i="15"/>
  <c r="EC148" i="14" l="1"/>
  <c r="EC141" i="15"/>
  <c r="EC124" i="15"/>
  <c r="EC91" i="15"/>
  <c r="EC63" i="15"/>
  <c r="EC69" i="15"/>
  <c r="EC112" i="15"/>
  <c r="EC111" i="15"/>
  <c r="EC110" i="15"/>
  <c r="EC145" i="15"/>
  <c r="EC150" i="14"/>
  <c r="EC108" i="15"/>
  <c r="EC60" i="15"/>
  <c r="EC161" i="15"/>
  <c r="EC123" i="15"/>
  <c r="EC32" i="15"/>
  <c r="EC62" i="15"/>
  <c r="EC153" i="14"/>
  <c r="EC158" i="14"/>
  <c r="EC151" i="15"/>
  <c r="EC158" i="15"/>
  <c r="EC26" i="15"/>
  <c r="EC88" i="15"/>
  <c r="EC39" i="15"/>
  <c r="EC77" i="15"/>
  <c r="EC125" i="15"/>
  <c r="EC133" i="15"/>
  <c r="EC67" i="15"/>
  <c r="EC53" i="15"/>
  <c r="EC61" i="15"/>
  <c r="EC40" i="15"/>
  <c r="EC81" i="15"/>
  <c r="EC74" i="15"/>
  <c r="EC146" i="15"/>
  <c r="EC132" i="15"/>
  <c r="EC159" i="15"/>
  <c r="EC35" i="15"/>
  <c r="EC147" i="15"/>
  <c r="EC70" i="15"/>
  <c r="EC126" i="15"/>
  <c r="EC34" i="15"/>
  <c r="EC157" i="14"/>
  <c r="EC52" i="15"/>
  <c r="EC153" i="15"/>
  <c r="EC42" i="15"/>
  <c r="EC46" i="15"/>
  <c r="EC89" i="15"/>
  <c r="EC49" i="15"/>
  <c r="EC55" i="15"/>
  <c r="EC130" i="15"/>
  <c r="EC161" i="14"/>
  <c r="EC47" i="15"/>
  <c r="EC152" i="15"/>
  <c r="EC33" i="15"/>
  <c r="EC75" i="15"/>
  <c r="EC160" i="15"/>
  <c r="EC159" i="14"/>
  <c r="EC102" i="15"/>
  <c r="EC109" i="15"/>
  <c r="EC76" i="15"/>
  <c r="EC90" i="15"/>
  <c r="EC104" i="15"/>
  <c r="EC154" i="15"/>
  <c r="EC144" i="15"/>
  <c r="EC48" i="15"/>
  <c r="EC101" i="15"/>
  <c r="EC122" i="15"/>
  <c r="EC105" i="15"/>
  <c r="EC68" i="15"/>
  <c r="EC54" i="15"/>
  <c r="EC151" i="14"/>
  <c r="EC103" i="15"/>
  <c r="EC84" i="15"/>
  <c r="EC25" i="15"/>
  <c r="EC28" i="15"/>
  <c r="EC56" i="15"/>
  <c r="EC154" i="14"/>
  <c r="EC160" i="14"/>
  <c r="EC41" i="15"/>
  <c r="EC152" i="14"/>
  <c r="EC27" i="15"/>
  <c r="EC131" i="15"/>
  <c r="EC155" i="14" l="1"/>
  <c r="EC162" i="14"/>
  <c r="EC162" i="15"/>
  <c r="EC155" i="15"/>
  <c r="EC148" i="15"/>
  <c r="EC127" i="15"/>
  <c r="EC113" i="15"/>
  <c r="EC106" i="15"/>
  <c r="EC119" i="15"/>
  <c r="EC92" i="15"/>
  <c r="EC118" i="15"/>
  <c r="EC117" i="15"/>
  <c r="EC78" i="15"/>
  <c r="EC71" i="15"/>
  <c r="EC64" i="15"/>
  <c r="EC57" i="15"/>
  <c r="EC50" i="15"/>
  <c r="EC43" i="15"/>
  <c r="EC36" i="15"/>
  <c r="EC29" i="15"/>
  <c r="EC134" i="15"/>
  <c r="EC116" i="15"/>
  <c r="EC80" i="15"/>
  <c r="EC85" i="15" l="1"/>
  <c r="EC115" i="15" l="1"/>
  <c r="EC120" i="15" s="1"/>
  <c r="CO162" i="11" l="1"/>
  <c r="CP162" i="11"/>
  <c r="CQ162" i="11"/>
  <c r="CR162" i="11"/>
  <c r="CS162" i="11"/>
  <c r="CU162" i="11"/>
  <c r="CT162" i="11"/>
</calcChain>
</file>

<file path=xl/sharedStrings.xml><?xml version="1.0" encoding="utf-8"?>
<sst xmlns="http://schemas.openxmlformats.org/spreadsheetml/2006/main" count="100348" uniqueCount="939">
  <si>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</si>
  <si>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</si>
  <si>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</si>
  <si>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</si>
  <si>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</si>
  <si>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</si>
  <si>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</si>
  <si>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</si>
  <si>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</si>
  <si>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</si>
  <si>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</si>
  <si>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</si>
  <si>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</si>
  <si>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</si>
  <si>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</si>
  <si>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</si>
  <si>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</si>
  <si>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</si>
  <si>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</si>
  <si>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</si>
  <si>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</si>
  <si>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</si>
  <si>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</si>
  <si>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</si>
  <si>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</si>
  <si>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</si>
  <si>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</si>
  <si>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</si>
  <si>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</si>
  <si>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</si>
  <si>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</si>
  <si>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</si>
  <si>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</si>
  <si>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</si>
  <si>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</si>
  <si>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</si>
  <si>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</si>
  <si>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</si>
  <si>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</si>
  <si>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</si>
  <si>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</si>
  <si>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</si>
  <si>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</si>
  <si>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</si>
  <si>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</si>
  <si>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</si>
  <si>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</si>
  <si>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</si>
  <si>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</si>
  <si>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</si>
  <si>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</si>
  <si>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</si>
  <si>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</si>
  <si>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</si>
  <si>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</si>
  <si>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</si>
  <si>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</si>
  <si>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</si>
  <si>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</si>
  <si>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</si>
  <si>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</si>
  <si>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</si>
  <si>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</si>
  <si>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</si>
  <si>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</si>
  <si>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</si>
  <si>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</si>
  <si>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</si>
  <si>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</si>
  <si>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</si>
  <si>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</si>
  <si>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</si>
  <si>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</si>
  <si>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</si>
  <si>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</si>
  <si>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</si>
  <si>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</si>
  <si>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</si>
  <si>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</si>
  <si>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</si>
  <si>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</si>
  <si>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</si>
  <si>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</si>
  <si>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</si>
  <si>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</si>
  <si>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</si>
  <si>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</si>
  <si>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</si>
  <si>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</si>
  <si>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</si>
  <si>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</si>
  <si>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</si>
  <si>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</si>
  <si>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</si>
  <si>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</si>
  <si>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</si>
  <si>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</si>
  <si>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</si>
  <si>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</si>
  <si>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</si>
  <si>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</si>
  <si>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</si>
  <si>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</si>
  <si>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</si>
  <si>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</si>
  <si>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</si>
  <si>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</si>
  <si>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</si>
  <si>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</si>
  <si>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</si>
  <si>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</si>
  <si>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</si>
  <si>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</si>
  <si>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</si>
  <si>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</si>
  <si>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</si>
  <si>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</si>
  <si>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</si>
  <si>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</si>
  <si>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</si>
  <si>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</si>
  <si>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</si>
  <si>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</si>
  <si>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</si>
  <si>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</si>
  <si>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</si>
  <si>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</si>
  <si>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</si>
  <si>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</si>
  <si>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</si>
  <si>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</si>
  <si>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</si>
  <si>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</si>
  <si>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</si>
  <si>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</si>
  <si>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</si>
  <si>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</si>
  <si>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</si>
  <si>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</si>
  <si>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</si>
  <si>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</si>
  <si>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</si>
  <si>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</si>
  <si>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</si>
  <si>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</si>
  <si>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</si>
  <si>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</si>
  <si>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</si>
  <si>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</si>
  <si>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</si>
  <si>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</si>
  <si>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</si>
  <si>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</si>
  <si>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</si>
  <si>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</si>
  <si>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</si>
  <si>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</si>
  <si>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</si>
  <si>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</si>
  <si>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</si>
  <si>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</si>
  <si>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</si>
  <si>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</si>
  <si>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</si>
  <si>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</si>
  <si>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</si>
  <si>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</si>
  <si>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</si>
  <si>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</si>
  <si>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</si>
  <si>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</si>
  <si>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</si>
  <si>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</si>
  <si>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</si>
  <si>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</si>
  <si>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</si>
  <si>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</si>
  <si>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</si>
  <si>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</si>
  <si>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</si>
  <si>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</si>
  <si>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</si>
  <si>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</si>
  <si>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</si>
  <si>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</si>
  <si>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</si>
  <si>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</si>
  <si>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</si>
  <si>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</si>
  <si>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</si>
  <si>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</si>
  <si>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</si>
  <si>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</si>
  <si>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</si>
  <si>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</si>
  <si>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</si>
  <si>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</si>
  <si>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</si>
  <si>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</si>
  <si>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</si>
  <si>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</si>
  <si>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</si>
  <si>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</si>
  <si>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</si>
  <si>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</si>
  <si>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</si>
  <si>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</si>
  <si>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</si>
  <si>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</si>
  <si>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</si>
  <si>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</si>
  <si>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</si>
  <si>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</si>
  <si>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</si>
  <si>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</si>
  <si>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</si>
  <si>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</si>
  <si>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</si>
  <si>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</si>
  <si>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</si>
  <si>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</si>
  <si>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</si>
  <si>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</si>
  <si>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</si>
  <si>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</si>
  <si>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</si>
  <si>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</si>
  <si>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</si>
  <si>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</si>
  <si>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</si>
  <si>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</si>
  <si>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</si>
  <si>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</si>
  <si>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</si>
  <si>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</si>
  <si>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</si>
  <si>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</si>
  <si>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</si>
  <si>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</si>
  <si>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</si>
  <si>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</si>
  <si>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</si>
  <si>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</si>
  <si>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</si>
  <si>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</si>
  <si>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</si>
  <si>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</si>
  <si>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</si>
  <si>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</si>
  <si>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</si>
  <si>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</si>
  <si>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</si>
  <si>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</si>
  <si>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</si>
  <si>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</si>
  <si>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</si>
  <si>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</si>
  <si>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</si>
  <si>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</si>
  <si>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</si>
  <si>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</si>
  <si>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</si>
  <si>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</si>
  <si>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</si>
  <si>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</si>
  <si>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</si>
  <si>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</si>
  <si>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</si>
  <si>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</si>
  <si>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</si>
  <si>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</si>
  <si>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</si>
  <si>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</si>
  <si>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</si>
  <si>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</si>
  <si>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</si>
  <si>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</si>
  <si>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</si>
  <si>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</si>
  <si>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</si>
  <si>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</si>
  <si>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</si>
  <si>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</si>
  <si>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</si>
  <si>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</si>
  <si>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</si>
  <si>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</si>
  <si>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</si>
  <si>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</si>
  <si>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</si>
  <si>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</si>
  <si>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</si>
  <si>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</si>
  <si>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</si>
  <si>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</si>
  <si>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</si>
  <si>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</si>
  <si>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</si>
  <si>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</si>
  <si>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</si>
  <si>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</si>
  <si>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</si>
  <si>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</si>
  <si>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</si>
  <si>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</si>
  <si>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</si>
  <si>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</si>
  <si>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</si>
  <si>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</si>
  <si>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</si>
  <si>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</si>
  <si>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</si>
  <si>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</si>
  <si>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</si>
  <si>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</si>
  <si>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</si>
  <si>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</si>
  <si>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</si>
  <si>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</si>
  <si>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</si>
  <si>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</si>
  <si>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</si>
  <si>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</si>
  <si>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</si>
  <si>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</si>
  <si>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</si>
  <si>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</si>
  <si>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</si>
  <si>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</si>
  <si>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</si>
  <si>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</si>
  <si>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</si>
  <si>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</si>
  <si>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</si>
  <si>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</si>
  <si>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</si>
  <si>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</si>
  <si>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</si>
  <si>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</si>
  <si>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</si>
  <si>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</si>
  <si>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</si>
  <si>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</si>
  <si>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</si>
  <si>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</si>
  <si>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</si>
  <si>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</si>
  <si>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</si>
  <si>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</si>
  <si>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</si>
  <si>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</si>
  <si>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</si>
  <si>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</si>
  <si>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</si>
  <si>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</si>
  <si>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</si>
  <si>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</si>
  <si>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</si>
  <si>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</si>
  <si>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</si>
  <si>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</si>
  <si>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</si>
  <si>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</si>
  <si>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</si>
  <si>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</si>
  <si>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</si>
  <si>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</si>
  <si>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</si>
  <si>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</si>
  <si>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</si>
  <si>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</si>
  <si>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</si>
  <si>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</si>
  <si>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</si>
  <si>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</si>
  <si>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</si>
  <si>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</si>
  <si>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</si>
  <si>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</si>
  <si>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</si>
  <si>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</si>
  <si>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</si>
  <si>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</si>
  <si>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</si>
  <si>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</si>
  <si>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</si>
  <si>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</si>
  <si>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</si>
  <si>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</si>
  <si>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</si>
  <si>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</si>
  <si>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</si>
  <si>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</si>
  <si>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</si>
  <si>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</si>
  <si>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</si>
  <si>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</si>
  <si>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</si>
  <si>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</si>
  <si>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</si>
  <si>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</si>
  <si>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</si>
  <si>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</si>
  <si>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</si>
  <si>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</si>
  <si>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</si>
  <si>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</si>
  <si>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</si>
  <si>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</si>
  <si>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</si>
  <si>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</si>
  <si>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</si>
  <si>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</si>
  <si>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</si>
  <si>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</si>
  <si>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</si>
  <si>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</si>
  <si>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</si>
  <si>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</si>
  <si>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</si>
  <si>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</si>
  <si>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</si>
  <si>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</si>
  <si>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</si>
  <si>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</si>
  <si>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</si>
  <si>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</si>
  <si>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</si>
  <si>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</si>
  <si>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</si>
  <si>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</si>
  <si>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</si>
  <si>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</si>
  <si>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</si>
  <si>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</si>
  <si>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</si>
  <si>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</si>
  <si>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</si>
  <si>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</si>
  <si>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</si>
  <si>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</si>
  <si>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</si>
  <si>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</si>
  <si>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</si>
  <si>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</si>
  <si>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</si>
  <si>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</si>
  <si>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</si>
  <si>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</si>
  <si>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</si>
  <si>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</si>
  <si>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</si>
  <si>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</si>
  <si>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</si>
  <si>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</si>
  <si>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</si>
  <si>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</si>
  <si>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</si>
  <si>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</si>
  <si>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</si>
  <si>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</si>
  <si>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</si>
  <si>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</si>
  <si>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</si>
  <si>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</si>
  <si>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</si>
  <si>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</si>
  <si>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</si>
  <si>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</si>
  <si>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</si>
  <si>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</si>
  <si>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</si>
  <si>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</si>
  <si>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</si>
  <si>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</si>
  <si>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</si>
  <si>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</si>
  <si>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</si>
  <si>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</si>
  <si>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</si>
  <si>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</si>
  <si>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</si>
  <si>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</si>
  <si>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</si>
  <si>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</si>
  <si>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</si>
  <si>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</si>
  <si>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</si>
  <si>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</si>
  <si>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</si>
  <si>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</si>
  <si>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</si>
  <si>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</si>
  <si>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</si>
  <si>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</si>
  <si>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</si>
  <si>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</si>
  <si>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</si>
  <si>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</si>
  <si>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</si>
  <si>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</si>
  <si>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</si>
  <si>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</si>
  <si>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</si>
  <si>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</si>
  <si>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</si>
  <si>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</si>
  <si>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</si>
  <si>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</si>
  <si>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</si>
  <si>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</si>
  <si>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</si>
  <si>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</si>
  <si>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</si>
  <si>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</si>
  <si>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</si>
  <si>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</si>
  <si>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</si>
  <si>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</si>
  <si>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</si>
  <si>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</si>
  <si>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</si>
  <si>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</si>
  <si>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</si>
  <si>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</si>
  <si>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</si>
  <si>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</si>
  <si>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</si>
  <si>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</si>
  <si>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</si>
  <si>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</si>
  <si>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</si>
  <si>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</si>
  <si>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</si>
  <si>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</si>
  <si>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</si>
  <si>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</si>
  <si>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</si>
  <si>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</si>
  <si>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</si>
  <si>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</si>
  <si>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</si>
  <si>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</si>
  <si>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</si>
  <si>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</si>
  <si>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</si>
  <si>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</si>
  <si>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</si>
  <si>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</si>
  <si>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</si>
  <si>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</si>
  <si>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</si>
  <si>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</si>
  <si>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</si>
  <si>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</si>
  <si>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</si>
  <si>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</si>
  <si>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</si>
  <si>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</si>
  <si>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</si>
  <si>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</si>
  <si>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</si>
  <si>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</si>
  <si>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</si>
  <si>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</si>
  <si>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</si>
  <si>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</si>
  <si>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</si>
  <si>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</si>
  <si>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</si>
  <si>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</si>
  <si>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</si>
  <si>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</si>
  <si>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</si>
  <si>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</si>
  <si>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</si>
  <si>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</si>
  <si>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</si>
  <si>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</si>
  <si>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</si>
  <si>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</si>
  <si>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</si>
  <si>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</si>
  <si>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</si>
  <si>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</si>
  <si>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</si>
  <si>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</si>
  <si>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</si>
  <si>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</si>
  <si>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</si>
  <si>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</si>
  <si>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</si>
  <si>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</si>
  <si>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</si>
  <si>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</si>
  <si>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</si>
  <si>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</si>
  <si>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</si>
  <si>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</si>
  <si>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</si>
  <si>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</si>
  <si>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</si>
  <si>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</si>
  <si>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</si>
  <si>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</si>
  <si>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</si>
  <si>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</si>
  <si>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</si>
  <si>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</si>
  <si>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</si>
  <si>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</si>
  <si>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</si>
  <si>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</si>
  <si>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</si>
  <si>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</si>
  <si>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</si>
  <si>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</si>
  <si>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</si>
  <si>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</si>
  <si>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</si>
  <si>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</si>
  <si>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</si>
  <si>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</si>
  <si>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</si>
  <si>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</si>
  <si>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</si>
  <si>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</si>
  <si>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</si>
  <si>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</si>
  <si>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</si>
  <si>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</si>
  <si>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</si>
  <si>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</si>
  <si>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</si>
  <si>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</si>
  <si>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</si>
  <si>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</si>
  <si>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</si>
  <si>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</si>
  <si>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</si>
  <si>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</si>
  <si>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</si>
  <si>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</si>
  <si>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</si>
  <si>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</si>
  <si>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</si>
  <si>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</si>
  <si>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</si>
  <si>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</si>
  <si>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</si>
  <si>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</si>
  <si>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</si>
  <si>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</si>
  <si>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</si>
  <si>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</si>
  <si>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</si>
  <si>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</si>
  <si>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</si>
  <si>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</si>
  <si>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</si>
  <si>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</si>
  <si>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</si>
  <si>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</si>
  <si>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</si>
  <si>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</si>
  <si>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</si>
  <si>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</si>
  <si>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</si>
  <si>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</si>
  <si>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</si>
  <si>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</si>
  <si>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</si>
  <si>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</si>
  <si>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</si>
  <si>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</si>
  <si>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</si>
  <si>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</si>
  <si>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</si>
  <si>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</si>
  <si>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</si>
  <si>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</si>
  <si>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</si>
  <si>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</si>
  <si>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</si>
  <si>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</si>
  <si>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</si>
  <si>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</si>
  <si>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</si>
  <si>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</si>
  <si>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</si>
  <si>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</si>
  <si>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</si>
  <si>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</si>
  <si>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February 23-24</t>
  </si>
  <si>
    <t>March 23-24</t>
  </si>
  <si>
    <t>April 23-24</t>
  </si>
  <si>
    <t>May 23- 24</t>
  </si>
  <si>
    <t>May 23-24</t>
  </si>
  <si>
    <t>May** see note in title</t>
  </si>
  <si>
    <t>May**see note in title</t>
  </si>
  <si>
    <t>2- Low Income Residential</t>
  </si>
  <si>
    <t>400</t>
  </si>
  <si>
    <t xml:space="preserve">R-3B    - R-3B Residential Heating                     </t>
  </si>
  <si>
    <t>831B</t>
  </si>
  <si>
    <t xml:space="preserve">R-3B Residential Heating                </t>
  </si>
  <si>
    <t>401</t>
  </si>
  <si>
    <t xml:space="preserve">R-1B    - R-1B Residential Non-Heat                    </t>
  </si>
  <si>
    <t>801B</t>
  </si>
  <si>
    <t xml:space="preserve">R-1B Residential Non-Heat               </t>
  </si>
  <si>
    <t>402</t>
  </si>
  <si>
    <t xml:space="preserve">R-4B    - R-4B Residential Heating Low-Income          </t>
  </si>
  <si>
    <t>832B</t>
  </si>
  <si>
    <t xml:space="preserve">R-4B Residential Heating Low-Income     </t>
  </si>
  <si>
    <t>403</t>
  </si>
  <si>
    <t xml:space="preserve">R-2B    - R-2B Residential Non-Heat Low-Income         </t>
  </si>
  <si>
    <t>802B</t>
  </si>
  <si>
    <t xml:space="preserve">R-2B Residential Non-Heat Low-Income    </t>
  </si>
  <si>
    <t>411</t>
  </si>
  <si>
    <t xml:space="preserve">R-1BT   - R-1B T Residential Non-Heat Monthly          </t>
  </si>
  <si>
    <t>901B</t>
  </si>
  <si>
    <t xml:space="preserve">R-1B T Residential Non-Heat             </t>
  </si>
  <si>
    <t>1601</t>
  </si>
  <si>
    <t xml:space="preserve">RESIDENTIAL GS TRANSPORTATION </t>
  </si>
  <si>
    <t>413</t>
  </si>
  <si>
    <t>R-2BT   - R-2B T Residential NonHeat Low-Income Monthly</t>
  </si>
  <si>
    <t>902B</t>
  </si>
  <si>
    <t xml:space="preserve">R-2B T Residential NonHeat Low-Income   </t>
  </si>
  <si>
    <t>699</t>
  </si>
  <si>
    <t xml:space="preserve">ZZZ     - Combine Sub-Account                          </t>
  </si>
  <si>
    <t>CSUB</t>
  </si>
  <si>
    <t>441</t>
  </si>
  <si>
    <t xml:space="preserve">G-41B   - G-41B Small C&amp;I Low Load Factor              </t>
  </si>
  <si>
    <t>841B</t>
  </si>
  <si>
    <t xml:space="preserve">G-41B Small C&amp;I Low Load Factor         </t>
  </si>
  <si>
    <t>442</t>
  </si>
  <si>
    <t xml:space="preserve">G-42B   - G-42B Medium C&amp;I Low Load Factor             </t>
  </si>
  <si>
    <t>842B</t>
  </si>
  <si>
    <t xml:space="preserve">G-42B Medium C&amp;I Low Load Factor        </t>
  </si>
  <si>
    <t>443</t>
  </si>
  <si>
    <t xml:space="preserve">G-43B   - G-43B Large C&amp;I Low Load Factor              </t>
  </si>
  <si>
    <t>843B</t>
  </si>
  <si>
    <t xml:space="preserve">G-43B Large C&amp;I Low Load Factor         </t>
  </si>
  <si>
    <t>0307</t>
  </si>
  <si>
    <t xml:space="preserve">COMMERCIAL-WITH BUILDING HEAT </t>
  </si>
  <si>
    <t>444</t>
  </si>
  <si>
    <t xml:space="preserve">G-44B   - G-44B X-Large C&amp;I Low Load Factor            </t>
  </si>
  <si>
    <t>844B</t>
  </si>
  <si>
    <t xml:space="preserve">G-44B X-Large C&amp;I Low Load Factor       </t>
  </si>
  <si>
    <t>451</t>
  </si>
  <si>
    <t xml:space="preserve">G-51B   - G-51B Small C&amp;I High Load Factor             </t>
  </si>
  <si>
    <t>851B</t>
  </si>
  <si>
    <t xml:space="preserve">G-51B Small C&amp;I High Load Factor        </t>
  </si>
  <si>
    <t>452</t>
  </si>
  <si>
    <t xml:space="preserve">G-52B   - G-52B Medium C&amp;I High Load Factor            </t>
  </si>
  <si>
    <t>852B</t>
  </si>
  <si>
    <t xml:space="preserve">G-52B Medium C&amp;I High Load Factor       </t>
  </si>
  <si>
    <t>453</t>
  </si>
  <si>
    <t xml:space="preserve">G-53B   - G-53B Large C&amp;I High Load Factor             </t>
  </si>
  <si>
    <t>853B</t>
  </si>
  <si>
    <t xml:space="preserve">G-53B Large C&amp;I High Load Factor        </t>
  </si>
  <si>
    <t>454</t>
  </si>
  <si>
    <t xml:space="preserve">G-54B   - G-54B X-Large C&amp;I High Load Factor           </t>
  </si>
  <si>
    <t>854B</t>
  </si>
  <si>
    <t xml:space="preserve">G-54B X-Large C&amp;I High Load Factor      </t>
  </si>
  <si>
    <t>461</t>
  </si>
  <si>
    <t xml:space="preserve">G-41BT  - G-41B T Small C&amp;I Low Load Factor Monthly    </t>
  </si>
  <si>
    <t>941B</t>
  </si>
  <si>
    <t xml:space="preserve">G-41B T Small C&amp;I Low Load Factor       </t>
  </si>
  <si>
    <t>462</t>
  </si>
  <si>
    <t xml:space="preserve">G-42BT  - G-42B T Medium C&amp;I Low Load Factor Monthly   </t>
  </si>
  <si>
    <t>942B</t>
  </si>
  <si>
    <t xml:space="preserve">G-42B T Medium C&amp;I Low Load Factor      </t>
  </si>
  <si>
    <t>463</t>
  </si>
  <si>
    <t xml:space="preserve">G-43BT  - G-43B T Large C&amp;I Low Load Factor Monthly    </t>
  </si>
  <si>
    <t>943B</t>
  </si>
  <si>
    <t xml:space="preserve">G-43B T Large C&amp;I Low Load Factor       </t>
  </si>
  <si>
    <t>1603</t>
  </si>
  <si>
    <t xml:space="preserve">COMMERCIAL GAS TRANSPORTATION </t>
  </si>
  <si>
    <t>464</t>
  </si>
  <si>
    <t xml:space="preserve">G-44TB  - G-44B T X-Large C&amp;I Low Load Factor Monthly  </t>
  </si>
  <si>
    <t>944B</t>
  </si>
  <si>
    <t xml:space="preserve">G-44B T X-Large C&amp;I Low Load Factor     </t>
  </si>
  <si>
    <t>471</t>
  </si>
  <si>
    <t xml:space="preserve">G-51BT  - G-51B T Small C&amp;I High Load Factor Monthly   </t>
  </si>
  <si>
    <t>951B</t>
  </si>
  <si>
    <t xml:space="preserve">G-51B T Small C&amp;I High Load Factor      </t>
  </si>
  <si>
    <t>472</t>
  </si>
  <si>
    <t xml:space="preserve">G-52BT  - G-52B T Medium C&amp;I High Load Factor Monthly  </t>
  </si>
  <si>
    <t>952B</t>
  </si>
  <si>
    <t xml:space="preserve">G-52B T Medium C&amp;I High Load Factor     </t>
  </si>
  <si>
    <t>473</t>
  </si>
  <si>
    <t xml:space="preserve">G-53BT  - G-53B T Large C&amp;I High Load Factor Monthly   </t>
  </si>
  <si>
    <t>953B</t>
  </si>
  <si>
    <t xml:space="preserve">G-53B T Large C&amp;I High Load Factor      </t>
  </si>
  <si>
    <t>474</t>
  </si>
  <si>
    <t xml:space="preserve">G-54BT  - G-54B T X-Large High Load Factor Monthly     </t>
  </si>
  <si>
    <t>954B</t>
  </si>
  <si>
    <t xml:space="preserve">G-54B T X-Large High Load Factor        </t>
  </si>
  <si>
    <t>485</t>
  </si>
  <si>
    <t xml:space="preserve">G-82BT  - G-82TB Special Contract                      </t>
  </si>
  <si>
    <t>982B</t>
  </si>
  <si>
    <t xml:space="preserve">G-82B T Special Contract                </t>
  </si>
  <si>
    <t>641</t>
  </si>
  <si>
    <t xml:space="preserve">G-41E   - G-41E Small C&amp;I Low Load Factor              </t>
  </si>
  <si>
    <t>841E</t>
  </si>
  <si>
    <t xml:space="preserve">G-41E Small C&amp;I Low Load Factor         </t>
  </si>
  <si>
    <t>642</t>
  </si>
  <si>
    <t xml:space="preserve">G-42E   - G-42E Medium C&amp;I Low Load Factor             </t>
  </si>
  <si>
    <t>842E</t>
  </si>
  <si>
    <t xml:space="preserve">G-42E Medium C&amp;I Low Load Factor        </t>
  </si>
  <si>
    <t>651</t>
  </si>
  <si>
    <t xml:space="preserve">G-51E   - G-51E Small C&amp;I High Load Factor             </t>
  </si>
  <si>
    <t>851E</t>
  </si>
  <si>
    <t xml:space="preserve">G-51E Small C&amp;I High Load Factor        </t>
  </si>
  <si>
    <t>652</t>
  </si>
  <si>
    <t xml:space="preserve">G-52E   - G-52E Medium C&amp;I High Load Factor            </t>
  </si>
  <si>
    <t>852E</t>
  </si>
  <si>
    <t xml:space="preserve">G-52E Medium C&amp;I High Load Factor       </t>
  </si>
  <si>
    <t>661</t>
  </si>
  <si>
    <t xml:space="preserve">G-41ET  - G-41E T Small C&amp;I Low Load Factor Monthly    </t>
  </si>
  <si>
    <t>941E</t>
  </si>
  <si>
    <t xml:space="preserve">G-41E T Small C&amp;I Low Load Factor       </t>
  </si>
  <si>
    <t>662</t>
  </si>
  <si>
    <t xml:space="preserve">G-42ET  - G-42E T Medium C&amp;I Low Load Factor Monthly   </t>
  </si>
  <si>
    <t>942E</t>
  </si>
  <si>
    <t xml:space="preserve">G-42E T Medium C&amp;I Low Load Factor      </t>
  </si>
  <si>
    <t>663</t>
  </si>
  <si>
    <t xml:space="preserve">G-43ET  - G-43E T Large C&amp;I Low Load Factor Monthly    </t>
  </si>
  <si>
    <t>943E</t>
  </si>
  <si>
    <t xml:space="preserve">G-43E T Large C&amp;I Low Load Factor       </t>
  </si>
  <si>
    <t>671</t>
  </si>
  <si>
    <t xml:space="preserve">G-51ET  - G-51E T Small C&amp;I High Load Factor Monthly   </t>
  </si>
  <si>
    <t>951E</t>
  </si>
  <si>
    <t xml:space="preserve">G-51E T Small C&amp;I High Load Factor      </t>
  </si>
  <si>
    <t>672</t>
  </si>
  <si>
    <t xml:space="preserve">G-52ET  - G-52E T Medium C&amp;I High Load Factor Monthly  </t>
  </si>
  <si>
    <t>952E</t>
  </si>
  <si>
    <t>673</t>
  </si>
  <si>
    <t xml:space="preserve">G-53ET  - G-53E T Large C&amp;I High Load Factor Monthly   </t>
  </si>
  <si>
    <t>953E</t>
  </si>
  <si>
    <t xml:space="preserve">G-53E T Large C&amp;I High Load Factor      </t>
  </si>
  <si>
    <t>0400</t>
  </si>
  <si>
    <t xml:space="preserve">INDUSTRIAL                    </t>
  </si>
  <si>
    <t>1605</t>
  </si>
  <si>
    <t>410</t>
  </si>
  <si>
    <t xml:space="preserve">R-3BT   - R-3B T Residential Heating Monthly           </t>
  </si>
  <si>
    <t>931B</t>
  </si>
  <si>
    <t xml:space="preserve">R-3B T Residential Heating              </t>
  </si>
  <si>
    <t>412</t>
  </si>
  <si>
    <t>R-4BT   - R-4B T Residential Heating Low-Income Monthly</t>
  </si>
  <si>
    <t>932B</t>
  </si>
  <si>
    <t xml:space="preserve">R-4B T Residential Heating Low-Income   </t>
  </si>
  <si>
    <t xml:space="preserve">R-3C    - R-3C Residential Heating                     </t>
  </si>
  <si>
    <t>831C</t>
  </si>
  <si>
    <t xml:space="preserve">R-3C Residential Heating                </t>
  </si>
  <si>
    <t xml:space="preserve">R-1C    - R-1C Residential Non-Heat                    </t>
  </si>
  <si>
    <t>801C</t>
  </si>
  <si>
    <t xml:space="preserve">R-1C Residential Non-Heat               </t>
  </si>
  <si>
    <t xml:space="preserve">R-2C    - R-2C Residential Non-Heat Low Income         </t>
  </si>
  <si>
    <t>802C</t>
  </si>
  <si>
    <t xml:space="preserve">R-2C Residential Non-Heat Low Income    </t>
  </si>
  <si>
    <t xml:space="preserve">R-1CT   - R-1C T Residential Non-Heat Monthly          </t>
  </si>
  <si>
    <t>901C</t>
  </si>
  <si>
    <t xml:space="preserve">R-1C T Residential Non-Heat             </t>
  </si>
  <si>
    <t>R-2CT   - R-2C T Residential NonHeat Low-Income Monthly</t>
  </si>
  <si>
    <t>902C</t>
  </si>
  <si>
    <t xml:space="preserve">R-2C T Residential NonHeat Low-Income   </t>
  </si>
  <si>
    <t xml:space="preserve">G-41C   - G-41C Small C&amp;I Low Load Factor              </t>
  </si>
  <si>
    <t>841C</t>
  </si>
  <si>
    <t xml:space="preserve">G-41C Small C&amp;I Low Load Factor         </t>
  </si>
  <si>
    <t xml:space="preserve">G-42C   - G-42C Medium C&amp;I Low Load Factor             </t>
  </si>
  <si>
    <t>842C</t>
  </si>
  <si>
    <t xml:space="preserve">G-42C Medium C&amp;I Low Load Factor        </t>
  </si>
  <si>
    <t xml:space="preserve">G-43C   - G-43C Large C&amp;I Low Load Factor              </t>
  </si>
  <si>
    <t>843C</t>
  </si>
  <si>
    <t xml:space="preserve">G-43C Large C&amp;I Low Load Factor         </t>
  </si>
  <si>
    <t xml:space="preserve">G-51C   - G-51C Small C&amp;I High Load Factor             </t>
  </si>
  <si>
    <t>851C</t>
  </si>
  <si>
    <t xml:space="preserve">G-51C Small C&amp;I High Load Factor        </t>
  </si>
  <si>
    <t xml:space="preserve">G-52C   - G-52C Medium C&amp;I High Load Factor            </t>
  </si>
  <si>
    <t>852C</t>
  </si>
  <si>
    <t xml:space="preserve">G-52C Medium C&amp;I High Load Factor       </t>
  </si>
  <si>
    <t xml:space="preserve">G-53C   - G-53C Large C&amp;I High Load Factor             </t>
  </si>
  <si>
    <t>853C</t>
  </si>
  <si>
    <t xml:space="preserve">G-53C Large C&amp;I High Load Factor        </t>
  </si>
  <si>
    <t xml:space="preserve">G-41CT  - G-41C T Small C&amp;I Low Load Factor Monthly    </t>
  </si>
  <si>
    <t>941C</t>
  </si>
  <si>
    <t xml:space="preserve">G-41C T Small C&amp;I Low Load Factor       </t>
  </si>
  <si>
    <t xml:space="preserve">G-42CT  - G-42C T Medium C&amp;I Low Load Factor Monthly   </t>
  </si>
  <si>
    <t>942C</t>
  </si>
  <si>
    <t xml:space="preserve">G-42C T Medium C&amp;I Low Load Factor      </t>
  </si>
  <si>
    <t xml:space="preserve">G-43CT  - G-43C T Large C&amp;I Low Load Factor Monthly    </t>
  </si>
  <si>
    <t>943C</t>
  </si>
  <si>
    <t xml:space="preserve">G-43C T Large C&amp;I Low Load Factor       </t>
  </si>
  <si>
    <t xml:space="preserve">G-51CT  - G-51C T Small C&amp;I High Load Factor Monthly   </t>
  </si>
  <si>
    <t>951C</t>
  </si>
  <si>
    <t xml:space="preserve">G-51C T Small C&amp;I High Load Factor      </t>
  </si>
  <si>
    <t xml:space="preserve">G-52CT  - G-52C T Medium C&amp;I High Load Factor Monthly  </t>
  </si>
  <si>
    <t>952C</t>
  </si>
  <si>
    <t xml:space="preserve">G-52C T Medium C&amp;I High Load Factor     </t>
  </si>
  <si>
    <t xml:space="preserve">G-53CT  - G-53C T Large C&amp;I High Load Factor Monthly   </t>
  </si>
  <si>
    <t>953C</t>
  </si>
  <si>
    <t xml:space="preserve">G-53C T Large C&amp;I High Load Factor      </t>
  </si>
  <si>
    <t xml:space="preserve">R-4C    - R-4C Residential Heating Low-Income          </t>
  </si>
  <si>
    <t>832C</t>
  </si>
  <si>
    <t xml:space="preserve">R-4C Residential Heating Low-Income     </t>
  </si>
  <si>
    <t xml:space="preserve">R-3CT   - R-3C T Residential Heating Monthly           </t>
  </si>
  <si>
    <t>931C</t>
  </si>
  <si>
    <t xml:space="preserve">R-3C T Residential Heating              </t>
  </si>
  <si>
    <t>R-4CT   - R-4C T Residential Heating Low-Income Monthly</t>
  </si>
  <si>
    <t>932C</t>
  </si>
  <si>
    <t xml:space="preserve">R-4C T Residential Heating Low-Income   </t>
  </si>
  <si>
    <t>BOSTON GAS</t>
  </si>
  <si>
    <t>COLONIAL GAS</t>
  </si>
  <si>
    <t>June 23-24</t>
  </si>
  <si>
    <t>July 23-24</t>
  </si>
  <si>
    <t>480</t>
  </si>
  <si>
    <t xml:space="preserve">G-82B   - G-82B Special Contract                       </t>
  </si>
  <si>
    <t>882B</t>
  </si>
  <si>
    <t xml:space="preserve">G-82B Special Contract                  </t>
  </si>
  <si>
    <t>465</t>
  </si>
  <si>
    <t xml:space="preserve">G-44TB  - G-44B T X-Large C&amp;I Low Load Factor Daily    </t>
  </si>
  <si>
    <t xml:space="preserve">G-82CT  - G-82TC Special Contract                      </t>
  </si>
  <si>
    <t>982C</t>
  </si>
  <si>
    <t xml:space="preserve">G-82C T Special Contract                </t>
  </si>
  <si>
    <t>*Note Line Item 11 and 12 not available for Boston and Colonial Due to System Conversion and nature of receivables reporting</t>
  </si>
  <si>
    <t>643</t>
  </si>
  <si>
    <t xml:space="preserve">G-43E   - G-43E Large C&amp;I Low Load Factor              </t>
  </si>
  <si>
    <t>843E</t>
  </si>
  <si>
    <t xml:space="preserve">G-43E Large C&amp;I Low Load Factor         </t>
  </si>
  <si>
    <t>678</t>
  </si>
  <si>
    <t xml:space="preserve">G-53ET  - G-53E T Large C&amp;I High Load Factor Daily     </t>
  </si>
  <si>
    <t>417</t>
  </si>
  <si>
    <t xml:space="preserve">R-4BT   - R-4B T Residential Heating Low-Income Daily  </t>
  </si>
  <si>
    <t>August 23-24</t>
  </si>
  <si>
    <t>NA</t>
  </si>
  <si>
    <t>September 23- 24</t>
  </si>
  <si>
    <t>October 23-24</t>
  </si>
  <si>
    <t>Monthly report for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</si>
</sst>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Arial"/>
    </font>
    <font>
      <sz val="9"/>
      <color rgb="FF333333"/>
      <name val="Arial"/>
    </font>
    <font>
      <sz val="9"/>
      <color rgb="FFFF0000"/>
      <name val="Arial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12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/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ashed">
        <color indexed="64"/>
      </right>
      <top style="dotted">
        <color indexed="64"/>
      </top>
      <bottom/>
      <diagonal/>
    </border>
    <border>
      <left style="thick">
        <color indexed="64"/>
      </left>
      <right style="dashed">
        <color indexed="64"/>
      </right>
      <top/>
      <bottom style="thick">
        <color indexed="64"/>
      </bottom>
      <diagonal/>
    </border>
    <border>
      <left/>
      <right style="dashed">
        <color indexed="64"/>
      </right>
      <top/>
      <bottom style="dotted">
        <color indexed="64"/>
      </bottom>
      <diagonal/>
    </border>
    <border>
      <left/>
      <right style="dash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dotted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dotted">
        <color indexed="64"/>
      </right>
      <top style="dotted">
        <color indexed="64"/>
      </top>
      <bottom/>
      <diagonal/>
    </border>
    <border>
      <left style="dash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dotted">
        <color indexed="64"/>
      </bottom>
      <diagonal/>
    </border>
    <border>
      <left style="dashed">
        <color indexed="64"/>
      </left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</cellStyleXfs>
  <cellXfs count="726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0" fillId="0" borderId="0" xfId="0" applyBorder="1"/>
    <xf numFmtId="0" fontId="0" fillId="0" borderId="85" xfId="0" applyBorder="1"/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9" fontId="0" fillId="0" borderId="86" xfId="2" applyFont="1" applyBorder="1"/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  <xf numFmtId="0" fontId="5" fillId="0" borderId="41" xfId="0" applyFont="1" applyBorder="1" applyAlignment="1">
      <alignment horizontal="center"/>
    </xf>
    <xf numFmtId="38" fontId="2" fillId="0" borderId="89" xfId="0" applyNumberFormat="1" applyFont="1" applyBorder="1"/>
    <xf numFmtId="38" fontId="0" fillId="0" borderId="0" xfId="0" applyNumberFormat="1" applyBorder="1"/>
    <xf numFmtId="0" fontId="5" fillId="0" borderId="0" xfId="0" applyFont="1" applyBorder="1" applyAlignment="1">
      <alignment horizontal="center"/>
    </xf>
    <xf numFmtId="38" fontId="1" fillId="0" borderId="0" xfId="0" applyNumberFormat="1" applyFont="1" applyBorder="1"/>
    <xf numFmtId="6" fontId="0" fillId="3" borderId="0" xfId="0" applyNumberFormat="1" applyFill="1" applyBorder="1"/>
    <xf numFmtId="6" fontId="0" fillId="0" borderId="0" xfId="0" applyNumberFormat="1" applyBorder="1"/>
    <xf numFmtId="6" fontId="1" fillId="0" borderId="0" xfId="0" applyNumberFormat="1" applyFont="1" applyBorder="1"/>
    <xf numFmtId="9" fontId="0" fillId="0" borderId="0" xfId="2" applyFont="1" applyBorder="1"/>
    <xf numFmtId="9" fontId="1" fillId="0" borderId="0" xfId="2" applyFont="1" applyBorder="1"/>
    <xf numFmtId="38" fontId="0" fillId="0" borderId="90" xfId="0" applyNumberFormat="1" applyBorder="1"/>
    <xf numFmtId="38" fontId="0" fillId="0" borderId="68" xfId="0" applyNumberFormat="1" applyBorder="1"/>
    <xf numFmtId="38" fontId="0" fillId="0" borderId="64" xfId="0" applyNumberFormat="1" applyBorder="1"/>
    <xf numFmtId="0" fontId="5" fillId="0" borderId="0" xfId="0" applyFont="1" applyBorder="1" applyAlignment="1">
      <alignment horizontal="center" wrapText="1"/>
    </xf>
    <xf numFmtId="0" fontId="7" fillId="0" borderId="0" xfId="0" applyFont="1" applyBorder="1"/>
    <xf numFmtId="167" fontId="0" fillId="0" borderId="0" xfId="0" applyNumberFormat="1" applyBorder="1"/>
    <xf numFmtId="167" fontId="1" fillId="0" borderId="0" xfId="0" applyNumberFormat="1" applyFont="1" applyBorder="1"/>
    <xf numFmtId="14" fontId="7" fillId="0" borderId="92" xfId="0" applyNumberFormat="1" applyFont="1" applyBorder="1" applyAlignment="1" applyProtection="1">
      <alignment horizontal="center" vertical="center"/>
      <protection locked="0"/>
    </xf>
    <xf numFmtId="0" fontId="7" fillId="0" borderId="93" xfId="0" applyFont="1" applyBorder="1" applyAlignment="1" applyProtection="1">
      <alignment horizontal="center" vertical="center"/>
      <protection locked="0"/>
    </xf>
    <xf numFmtId="17" fontId="7" fillId="0" borderId="73" xfId="0" applyNumberFormat="1" applyFont="1" applyBorder="1"/>
    <xf numFmtId="0" fontId="5" fillId="0" borderId="4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4" fontId="7" fillId="0" borderId="67" xfId="0" applyNumberFormat="1" applyFont="1" applyBorder="1" applyAlignment="1" applyProtection="1">
      <alignment horizontal="center" vertical="center"/>
      <protection locked="0"/>
    </xf>
    <xf numFmtId="14" fontId="7" fillId="0" borderId="94" xfId="0" applyNumberFormat="1" applyFont="1" applyBorder="1" applyAlignment="1" applyProtection="1">
      <alignment horizontal="center" vertical="center"/>
      <protection locked="0"/>
    </xf>
    <xf numFmtId="38" fontId="4" fillId="3" borderId="95" xfId="0" applyNumberFormat="1" applyFont="1" applyFill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3" borderId="96" xfId="0" applyNumberFormat="1" applyFont="1" applyFill="1" applyBorder="1"/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0" fillId="0" borderId="98" xfId="0" applyNumberFormat="1" applyBorder="1"/>
    <xf numFmtId="38" fontId="1" fillId="0" borderId="100" xfId="0" applyNumberFormat="1" applyFont="1" applyBorder="1"/>
    <xf numFmtId="6" fontId="4" fillId="0" borderId="96" xfId="0" applyNumberFormat="1" applyFont="1" applyBorder="1"/>
    <xf numFmtId="6" fontId="2" fillId="0" borderId="96" xfId="0" applyNumberFormat="1" applyFont="1" applyBorder="1"/>
    <xf numFmtId="167" fontId="0" fillId="0" borderId="96" xfId="0" applyNumberFormat="1" applyBorder="1"/>
    <xf numFmtId="167" fontId="1" fillId="0" borderId="100" xfId="0" applyNumberFormat="1" applyFont="1" applyBorder="1"/>
    <xf numFmtId="167" fontId="0" fillId="0" borderId="101" xfId="0" applyNumberFormat="1" applyBorder="1"/>
    <xf numFmtId="167" fontId="1" fillId="0" borderId="102" xfId="0" applyNumberFormat="1" applyFont="1" applyBorder="1"/>
    <xf numFmtId="167" fontId="0" fillId="0" borderId="98" xfId="0" applyNumberFormat="1" applyBorder="1"/>
    <xf numFmtId="0" fontId="7" fillId="0" borderId="56" xfId="0" applyFont="1" applyBorder="1" applyAlignment="1" applyProtection="1">
      <alignment horizontal="center" vertical="center"/>
      <protection locked="0"/>
    </xf>
    <xf numFmtId="0" fontId="7" fillId="0" borderId="94" xfId="0" applyFont="1" applyBorder="1" applyAlignment="1" applyProtection="1">
      <alignment horizontal="center" vertical="center"/>
      <protection locked="0"/>
    </xf>
    <xf numFmtId="0" fontId="7" fillId="0" borderId="43" xfId="0" applyFont="1" applyBorder="1"/>
    <xf numFmtId="0" fontId="7" fillId="0" borderId="42" xfId="0" applyFont="1" applyBorder="1" applyAlignment="1" applyProtection="1">
      <alignment horizontal="center" vertical="center"/>
      <protection locked="0"/>
    </xf>
    <xf numFmtId="0" fontId="5" fillId="0" borderId="41" xfId="0" applyFont="1" applyBorder="1" applyAlignment="1">
      <alignment horizontal="center"/>
    </xf>
    <xf numFmtId="14" fontId="7" fillId="0" borderId="104" xfId="0" applyNumberFormat="1" applyFont="1" applyBorder="1" applyAlignment="1" applyProtection="1">
      <alignment horizontal="center" vertical="center"/>
      <protection locked="0"/>
    </xf>
    <xf numFmtId="38" fontId="4" fillId="3" borderId="105" xfId="0" applyNumberFormat="1" applyFont="1" applyFill="1" applyBorder="1"/>
    <xf numFmtId="38" fontId="4" fillId="0" borderId="101" xfId="0" applyNumberFormat="1" applyFont="1" applyBorder="1"/>
    <xf numFmtId="38" fontId="2" fillId="0" borderId="106" xfId="0" applyNumberFormat="1" applyFont="1" applyBorder="1"/>
    <xf numFmtId="14" fontId="7" fillId="0" borderId="103" xfId="0" applyNumberFormat="1" applyFont="1" applyBorder="1" applyAlignment="1" applyProtection="1">
      <alignment horizontal="center" vertical="center"/>
      <protection locked="0"/>
    </xf>
    <xf numFmtId="38" fontId="4" fillId="0" borderId="107" xfId="0" applyNumberFormat="1" applyFont="1" applyBorder="1"/>
    <xf numFmtId="38" fontId="2" fillId="0" borderId="107" xfId="0" applyNumberFormat="1" applyFont="1" applyBorder="1"/>
    <xf numFmtId="38" fontId="4" fillId="3" borderId="107" xfId="0" applyNumberFormat="1" applyFont="1" applyFill="1" applyBorder="1"/>
    <xf numFmtId="6" fontId="4" fillId="3" borderId="101" xfId="0" applyNumberFormat="1" applyFont="1" applyFill="1" applyBorder="1"/>
    <xf numFmtId="6" fontId="4" fillId="0" borderId="107" xfId="0" applyNumberFormat="1" applyFont="1" applyBorder="1"/>
    <xf numFmtId="6" fontId="2" fillId="0" borderId="107" xfId="0" applyNumberFormat="1" applyFont="1" applyBorder="1"/>
    <xf numFmtId="6" fontId="4" fillId="3" borderId="107" xfId="0" applyNumberFormat="1" applyFont="1" applyFill="1" applyBorder="1"/>
    <xf numFmtId="6" fontId="2" fillId="0" borderId="106" xfId="0" applyNumberFormat="1" applyFont="1" applyBorder="1"/>
    <xf numFmtId="38" fontId="4" fillId="3" borderId="101" xfId="0" applyNumberFormat="1" applyFont="1" applyFill="1" applyBorder="1"/>
    <xf numFmtId="6" fontId="4" fillId="0" borderId="108" xfId="0" applyNumberFormat="1" applyFont="1" applyBorder="1"/>
    <xf numFmtId="6" fontId="2" fillId="0" borderId="108" xfId="0" applyNumberFormat="1" applyFont="1" applyBorder="1"/>
    <xf numFmtId="38" fontId="4" fillId="0" borderId="108" xfId="0" applyNumberFormat="1" applyFont="1" applyBorder="1"/>
    <xf numFmtId="38" fontId="2" fillId="0" borderId="101" xfId="0" applyNumberFormat="1" applyFont="1" applyBorder="1"/>
    <xf numFmtId="38" fontId="0" fillId="0" borderId="101" xfId="0" applyNumberFormat="1" applyBorder="1"/>
    <xf numFmtId="38" fontId="1" fillId="0" borderId="101" xfId="0" applyNumberFormat="1" applyFont="1" applyBorder="1"/>
    <xf numFmtId="38" fontId="0" fillId="0" borderId="107" xfId="0" applyNumberFormat="1" applyBorder="1"/>
    <xf numFmtId="38" fontId="1" fillId="0" borderId="102" xfId="0" applyNumberFormat="1" applyFont="1" applyBorder="1"/>
    <xf numFmtId="6" fontId="4" fillId="0" borderId="101" xfId="0" applyNumberFormat="1" applyFont="1" applyBorder="1"/>
    <xf numFmtId="6" fontId="2" fillId="0" borderId="101" xfId="0" applyNumberFormat="1" applyFont="1" applyBorder="1"/>
    <xf numFmtId="167" fontId="0" fillId="0" borderId="107" xfId="0" applyNumberFormat="1" applyBorder="1"/>
    <xf numFmtId="38" fontId="0" fillId="0" borderId="15" xfId="0" applyNumberFormat="1" applyBorder="1"/>
    <xf numFmtId="6" fontId="4" fillId="0" borderId="29" xfId="0" applyNumberFormat="1" applyFont="1" applyBorder="1"/>
    <xf numFmtId="6" fontId="2" fillId="0" borderId="29" xfId="0" applyNumberFormat="1" applyFont="1" applyBorder="1"/>
    <xf numFmtId="167" fontId="0" fillId="0" borderId="15" xfId="0" applyNumberFormat="1" applyBorder="1"/>
    <xf numFmtId="167" fontId="0" fillId="0" borderId="29" xfId="0" applyNumberFormat="1" applyBorder="1"/>
    <xf numFmtId="167" fontId="1" fillId="0" borderId="30" xfId="0" applyNumberFormat="1" applyFont="1" applyBorder="1"/>
    <xf numFmtId="14" fontId="7" fillId="0" borderId="110" xfId="0" applyNumberFormat="1" applyFont="1" applyBorder="1" applyAlignment="1" applyProtection="1">
      <alignment horizontal="center" vertical="center"/>
      <protection locked="0"/>
    </xf>
    <xf numFmtId="38" fontId="4" fillId="3" borderId="109" xfId="0" applyNumberFormat="1" applyFont="1" applyFill="1" applyBorder="1"/>
    <xf numFmtId="38" fontId="4" fillId="0" borderId="111" xfId="0" applyNumberFormat="1" applyFont="1" applyBorder="1"/>
    <xf numFmtId="38" fontId="2" fillId="0" borderId="112" xfId="0" applyNumberFormat="1" applyFont="1" applyBorder="1"/>
    <xf numFmtId="38" fontId="4" fillId="3" borderId="111" xfId="0" applyNumberFormat="1" applyFont="1" applyFill="1" applyBorder="1"/>
    <xf numFmtId="38" fontId="4" fillId="0" borderId="113" xfId="0" applyNumberFormat="1" applyFont="1" applyBorder="1"/>
    <xf numFmtId="38" fontId="2" fillId="0" borderId="113" xfId="0" applyNumberFormat="1" applyFont="1" applyBorder="1"/>
    <xf numFmtId="38" fontId="4" fillId="3" borderId="113" xfId="0" applyNumberFormat="1" applyFont="1" applyFill="1" applyBorder="1"/>
    <xf numFmtId="6" fontId="4" fillId="3" borderId="111" xfId="0" applyNumberFormat="1" applyFont="1" applyFill="1" applyBorder="1"/>
    <xf numFmtId="6" fontId="4" fillId="0" borderId="113" xfId="0" applyNumberFormat="1" applyFont="1" applyBorder="1"/>
    <xf numFmtId="6" fontId="2" fillId="0" borderId="113" xfId="0" applyNumberFormat="1" applyFont="1" applyBorder="1"/>
    <xf numFmtId="6" fontId="4" fillId="3" borderId="113" xfId="0" applyNumberFormat="1" applyFont="1" applyFill="1" applyBorder="1"/>
    <xf numFmtId="6" fontId="2" fillId="0" borderId="112" xfId="0" applyNumberFormat="1" applyFont="1" applyBorder="1"/>
    <xf numFmtId="6" fontId="4" fillId="0" borderId="114" xfId="0" applyNumberFormat="1" applyFont="1" applyBorder="1"/>
    <xf numFmtId="6" fontId="2" fillId="0" borderId="114" xfId="0" applyNumberFormat="1" applyFont="1" applyBorder="1"/>
    <xf numFmtId="38" fontId="4" fillId="0" borderId="114" xfId="0" applyNumberFormat="1" applyFont="1" applyBorder="1"/>
    <xf numFmtId="38" fontId="2" fillId="0" borderId="111" xfId="0" applyNumberFormat="1" applyFont="1" applyBorder="1"/>
    <xf numFmtId="38" fontId="0" fillId="0" borderId="111" xfId="0" applyNumberFormat="1" applyBorder="1"/>
    <xf numFmtId="38" fontId="1" fillId="0" borderId="111" xfId="0" applyNumberFormat="1" applyFont="1" applyBorder="1"/>
    <xf numFmtId="38" fontId="0" fillId="0" borderId="113" xfId="0" applyNumberFormat="1" applyBorder="1"/>
    <xf numFmtId="38" fontId="1" fillId="0" borderId="115" xfId="0" applyNumberFormat="1" applyFont="1" applyBorder="1"/>
    <xf numFmtId="6" fontId="4" fillId="0" borderId="111" xfId="0" applyNumberFormat="1" applyFont="1" applyBorder="1"/>
    <xf numFmtId="6" fontId="2" fillId="0" borderId="111" xfId="0" applyNumberFormat="1" applyFont="1" applyBorder="1"/>
    <xf numFmtId="167" fontId="0" fillId="0" borderId="111" xfId="0" applyNumberFormat="1" applyBorder="1"/>
    <xf numFmtId="167" fontId="1" fillId="0" borderId="115" xfId="0" applyNumberFormat="1" applyFont="1" applyBorder="1"/>
    <xf numFmtId="0" fontId="5" fillId="0" borderId="41" xfId="0" applyFont="1" applyBorder="1" applyAlignment="1">
      <alignment horizontal="center"/>
    </xf>
    <xf numFmtId="38" fontId="4" fillId="3" borderId="116" xfId="0" applyNumberFormat="1" applyFont="1" applyFill="1" applyBorder="1"/>
    <xf numFmtId="38" fontId="4" fillId="0" borderId="79" xfId="0" applyNumberFormat="1" applyFont="1" applyBorder="1"/>
    <xf numFmtId="38" fontId="2" fillId="0" borderId="117" xfId="0" applyNumberFormat="1" applyFont="1" applyBorder="1"/>
    <xf numFmtId="38" fontId="4" fillId="0" borderId="118" xfId="0" applyNumberFormat="1" applyFont="1" applyBorder="1"/>
    <xf numFmtId="38" fontId="2" fillId="0" borderId="118" xfId="0" applyNumberFormat="1" applyFont="1" applyBorder="1"/>
    <xf numFmtId="38" fontId="4" fillId="3" borderId="118" xfId="0" applyNumberFormat="1" applyFont="1" applyFill="1" applyBorder="1"/>
    <xf numFmtId="6" fontId="4" fillId="3" borderId="79" xfId="0" applyNumberFormat="1" applyFont="1" applyFill="1" applyBorder="1"/>
    <xf numFmtId="6" fontId="4" fillId="0" borderId="118" xfId="0" applyNumberFormat="1" applyFont="1" applyBorder="1"/>
    <xf numFmtId="6" fontId="2" fillId="0" borderId="118" xfId="0" applyNumberFormat="1" applyFont="1" applyBorder="1"/>
    <xf numFmtId="6" fontId="4" fillId="3" borderId="118" xfId="0" applyNumberFormat="1" applyFont="1" applyFill="1" applyBorder="1"/>
    <xf numFmtId="6" fontId="2" fillId="0" borderId="117" xfId="0" applyNumberFormat="1" applyFont="1" applyBorder="1"/>
    <xf numFmtId="38" fontId="4" fillId="3" borderId="79" xfId="0" applyNumberFormat="1" applyFont="1" applyFill="1" applyBorder="1"/>
    <xf numFmtId="6" fontId="4" fillId="0" borderId="119" xfId="0" applyNumberFormat="1" applyFont="1" applyBorder="1"/>
    <xf numFmtId="6" fontId="2" fillId="0" borderId="119" xfId="0" applyNumberFormat="1" applyFont="1" applyBorder="1"/>
    <xf numFmtId="38" fontId="4" fillId="0" borderId="119" xfId="0" applyNumberFormat="1" applyFont="1" applyBorder="1"/>
    <xf numFmtId="38" fontId="2" fillId="0" borderId="79" xfId="0" applyNumberFormat="1" applyFont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38" fontId="0" fillId="0" borderId="118" xfId="0" applyNumberFormat="1" applyBorder="1"/>
    <xf numFmtId="167" fontId="0" fillId="0" borderId="120" xfId="0" applyNumberFormat="1" applyBorder="1"/>
    <xf numFmtId="167" fontId="1" fillId="0" borderId="121" xfId="0" applyNumberFormat="1" applyFont="1" applyBorder="1"/>
    <xf numFmtId="38" fontId="2" fillId="0" borderId="122" xfId="0" applyNumberFormat="1" applyFont="1" applyBorder="1"/>
    <xf numFmtId="6" fontId="4" fillId="0" borderId="123" xfId="0" applyNumberFormat="1" applyFont="1" applyBorder="1"/>
    <xf numFmtId="6" fontId="2" fillId="0" borderId="123" xfId="0" applyNumberFormat="1" applyFont="1" applyBorder="1"/>
    <xf numFmtId="167" fontId="0" fillId="0" borderId="118" xfId="0" applyNumberFormat="1" applyBorder="1"/>
    <xf numFmtId="38" fontId="0" fillId="0" borderId="58" xfId="0" applyNumberFormat="1" applyBorder="1"/>
    <xf numFmtId="6" fontId="2" fillId="0" borderId="25" xfId="0" applyNumberFormat="1" applyFont="1" applyBorder="1" applyAlignment="1">
      <alignment horizontal="right"/>
    </xf>
    <xf numFmtId="0" fontId="19" fillId="6" borderId="71" xfId="8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19" fillId="5" borderId="71" xfId="8" applyNumberFormat="1" applyFont="1" applyFill="1" applyBorder="1" applyAlignment="1">
      <alignment horizontal="left"/>
    </xf>
    <xf numFmtId="0" fontId="4" fillId="0" borderId="0" xfId="0" applyFont="1" applyAlignment="1"/>
    <xf numFmtId="0" fontId="5" fillId="0" borderId="5" xfId="0" applyFont="1" applyBorder="1" applyAlignment="1">
      <alignment horizontal="center"/>
    </xf>
    <xf numFmtId="0" fontId="5" fillId="0" borderId="84" xfId="0" applyFont="1" applyBorder="1" applyAlignment="1">
      <alignment horizontal="center"/>
    </xf>
    <xf numFmtId="0" fontId="5" fillId="0" borderId="124" xfId="0" applyFont="1" applyBorder="1" applyAlignment="1">
      <alignment horizontal="center"/>
    </xf>
    <xf numFmtId="0" fontId="7" fillId="0" borderId="44" xfId="0" applyFont="1" applyBorder="1"/>
    <xf numFmtId="0" fontId="7" fillId="0" borderId="44" xfId="0" applyFont="1" applyBorder="1" applyAlignment="1" applyProtection="1">
      <alignment horizontal="center" vertical="center"/>
      <protection locked="0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Border="1"/>
    <xf numFmtId="0" fontId="6" fillId="0" borderId="0" xfId="0" applyFont="1"/>
    <xf numFmtId="38" fontId="4" fillId="0" borderId="59" xfId="0" applyNumberFormat="1" applyFont="1" applyFill="1" applyBorder="1"/>
    <xf numFmtId="38" fontId="2" fillId="0" borderId="59" xfId="0" applyNumberFormat="1" applyFont="1" applyFill="1" applyBorder="1"/>
    <xf numFmtId="6" fontId="4" fillId="0" borderId="60" xfId="0" applyNumberFormat="1" applyFont="1" applyFill="1" applyBorder="1"/>
    <xf numFmtId="6" fontId="4" fillId="0" borderId="50" xfId="0" applyNumberFormat="1" applyFont="1" applyFill="1" applyBorder="1"/>
    <xf numFmtId="6" fontId="2" fillId="0" borderId="54" xfId="0" applyNumberFormat="1" applyFont="1" applyFill="1" applyBorder="1"/>
    <xf numFmtId="38" fontId="2" fillId="0" borderId="122" xfId="0" applyNumberFormat="1" applyFont="1" applyFill="1" applyBorder="1"/>
    <xf numFmtId="6" fontId="4" fillId="0" borderId="123" xfId="0" applyNumberFormat="1" applyFont="1" applyFill="1" applyBorder="1"/>
    <xf numFmtId="6" fontId="2" fillId="0" borderId="123" xfId="0" applyNumberFormat="1" applyFont="1" applyFill="1" applyBorder="1"/>
    <xf numFmtId="38" fontId="2" fillId="0" borderId="118" xfId="0" applyNumberFormat="1" applyFont="1" applyFill="1" applyBorder="1"/>
    <xf numFmtId="6" fontId="4" fillId="0" borderId="119" xfId="0" applyNumberFormat="1" applyFont="1" applyFill="1" applyBorder="1"/>
    <xf numFmtId="6" fontId="2" fillId="0" borderId="118" xfId="0" applyNumberFormat="1" applyFont="1" applyFill="1" applyBorder="1"/>
    <xf numFmtId="0" fontId="19" fillId="6" borderId="71" xfId="0" applyFont="1" applyFill="1" applyBorder="1" applyAlignment="1">
      <alignment horizontal="right"/>
    </xf>
    <xf numFmtId="49" fontId="19" fillId="6" borderId="71" xfId="0" applyNumberFormat="1" applyFont="1" applyFill="1" applyBorder="1" applyAlignment="1">
      <alignment horizontal="left"/>
    </xf>
    <xf numFmtId="1" fontId="19" fillId="6" borderId="71" xfId="0" applyNumberFormat="1" applyFont="1" applyFill="1" applyBorder="1" applyAlignment="1">
      <alignment horizontal="right"/>
    </xf>
    <xf numFmtId="169" fontId="19" fillId="6" borderId="71" xfId="0" applyNumberFormat="1" applyFont="1" applyFill="1" applyBorder="1" applyAlignment="1">
      <alignment horizontal="right"/>
    </xf>
    <xf numFmtId="170" fontId="19" fillId="6" borderId="71" xfId="0" applyNumberFormat="1" applyFont="1" applyFill="1" applyBorder="1" applyAlignment="1">
      <alignment horizontal="right"/>
    </xf>
    <xf numFmtId="0" fontId="19" fillId="5" borderId="71" xfId="0" applyFont="1" applyFill="1" applyBorder="1" applyAlignment="1">
      <alignment horizontal="right"/>
    </xf>
    <xf numFmtId="49" fontId="19" fillId="5" borderId="71" xfId="0" applyNumberFormat="1" applyFont="1" applyFill="1" applyBorder="1" applyAlignment="1">
      <alignment horizontal="left"/>
    </xf>
    <xf numFmtId="1" fontId="19" fillId="5" borderId="71" xfId="0" applyNumberFormat="1" applyFont="1" applyFill="1" applyBorder="1" applyAlignment="1">
      <alignment horizontal="right"/>
    </xf>
    <xf numFmtId="169" fontId="19" fillId="5" borderId="71" xfId="0" applyNumberFormat="1" applyFont="1" applyFill="1" applyBorder="1" applyAlignment="1">
      <alignment horizontal="right"/>
    </xf>
    <xf numFmtId="170" fontId="19" fillId="5" borderId="71" xfId="0" applyNumberFormat="1" applyFont="1" applyFill="1" applyBorder="1" applyAlignment="1">
      <alignment horizontal="right"/>
    </xf>
    <xf numFmtId="170" fontId="20" fillId="5" borderId="71" xfId="0" applyNumberFormat="1" applyFont="1" applyFill="1" applyBorder="1" applyAlignment="1">
      <alignment horizontal="right"/>
    </xf>
    <xf numFmtId="0" fontId="19" fillId="6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0" applyNumberFormat="1" applyFont="1" applyFill="1" applyBorder="1" applyAlignment="1">
      <alignment horizontal="lef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0" fontId="19" fillId="5" borderId="71" xfId="8" applyFont="1" applyFill="1" applyBorder="1" applyAlignment="1">
      <alignment horizontal="right"/>
    </xf>
    <xf numFmtId="49" fontId="19" fillId="5" borderId="71" xfId="8" applyNumberFormat="1" applyFont="1" applyFill="1" applyBorder="1" applyAlignment="1">
      <alignment horizontal="left"/>
    </xf>
    <xf numFmtId="1" fontId="19" fillId="5" borderId="71" xfId="8" applyNumberFormat="1" applyFont="1" applyFill="1" applyBorder="1" applyAlignment="1">
      <alignment horizontal="right"/>
    </xf>
    <xf numFmtId="169" fontId="19" fillId="5" borderId="71" xfId="8" applyNumberFormat="1" applyFont="1" applyFill="1" applyBorder="1" applyAlignment="1">
      <alignment horizontal="right"/>
    </xf>
    <xf numFmtId="170" fontId="19" fillId="5" borderId="71" xfId="8" applyNumberFormat="1" applyFont="1" applyFill="1" applyBorder="1" applyAlignment="1">
      <alignment horizontal="right"/>
    </xf>
    <xf numFmtId="0" fontId="19" fillId="6" borderId="71" xfId="8" applyFont="1" applyFill="1" applyBorder="1" applyAlignment="1">
      <alignment horizontal="right"/>
    </xf>
    <xf numFmtId="49" fontId="19" fillId="6" borderId="71" xfId="8" applyNumberFormat="1" applyFont="1" applyFill="1" applyBorder="1" applyAlignment="1">
      <alignment horizontal="left"/>
    </xf>
    <xf numFmtId="1" fontId="19" fillId="6" borderId="71" xfId="8" applyNumberFormat="1" applyFont="1" applyFill="1" applyBorder="1" applyAlignment="1">
      <alignment horizontal="right"/>
    </xf>
    <xf numFmtId="169" fontId="19" fillId="6" borderId="71" xfId="8" applyNumberFormat="1" applyFont="1" applyFill="1" applyBorder="1" applyAlignment="1">
      <alignment horizontal="right"/>
    </xf>
    <xf numFmtId="170" fontId="19" fillId="6" borderId="71" xfId="8" applyNumberFormat="1" applyFont="1" applyFill="1" applyBorder="1" applyAlignment="1">
      <alignment horizontal="right"/>
    </xf>
    <xf numFmtId="170" fontId="20" fillId="6" borderId="71" xfId="8" applyNumberFormat="1" applyFont="1" applyFill="1" applyBorder="1" applyAlignment="1">
      <alignment horizontal="right"/>
    </xf>
    <xf numFmtId="170" fontId="20" fillId="5" borderId="71" xfId="8" applyNumberFormat="1" applyFont="1" applyFill="1" applyBorder="1" applyAlignment="1">
      <alignment horizontal="right"/>
    </xf>
    <xf numFmtId="0" fontId="5" fillId="0" borderId="43" xfId="0" applyFont="1" applyBorder="1" applyAlignment="1">
      <alignment horizontal="center"/>
    </xf>
    <xf numFmtId="170" fontId="20" fillId="6" borderId="71" xfId="0" applyNumberFormat="1" applyFont="1" applyFill="1" applyBorder="1" applyAlignment="1">
      <alignment horizontal="right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1" fillId="0" borderId="44" xfId="0" applyFont="1" applyBorder="1" applyAlignment="1">
      <alignment horizontal="center" wrapText="1"/>
    </xf>
    <xf numFmtId="0" fontId="1" fillId="0" borderId="125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5" fillId="0" borderId="12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87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5" fillId="0" borderId="87" xfId="0" applyFont="1" applyBorder="1" applyAlignment="1">
      <alignment horizontal="center"/>
    </xf>
    <xf numFmtId="0" fontId="2" fillId="0" borderId="91" xfId="0" applyFont="1" applyBorder="1" applyAlignment="1">
      <alignment horizontal="center"/>
    </xf>
  </cellXfs>
  <cellStyles count="9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Normal 3" xfId="8" xr:uid="{8BE66FD9-542D-4C00-B1FB-040502F4FDD3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pivotCacheDefinition" Target="pivotCache/pivotCacheDefinition5.xml" Id="rId18" /><Relationship Type="http://schemas.openxmlformats.org/officeDocument/2006/relationships/customXml" Target="../customXml/item3.xml" Id="rId26" /><Relationship Type="http://schemas.openxmlformats.org/officeDocument/2006/relationships/worksheet" Target="worksheets/sheet3.xml" Id="rId3" /><Relationship Type="http://schemas.openxmlformats.org/officeDocument/2006/relationships/styles" Target="styles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4.xml" Id="rId17" /><Relationship Type="http://schemas.openxmlformats.org/officeDocument/2006/relationships/customXml" Target="../customXml/item2.xml" Id="rId25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3.xml" Id="rId16" /><Relationship Type="http://schemas.openxmlformats.org/officeDocument/2006/relationships/theme" Target="theme/theme1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customXml" Target="../customXml/item1.xml" Id="rId24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2.xml" Id="rId15" /><Relationship Type="http://schemas.openxmlformats.org/officeDocument/2006/relationships/calcChain" Target="calcChain.xml" Id="rId23" /><Relationship Type="http://schemas.openxmlformats.org/officeDocument/2006/relationships/worksheet" Target="worksheets/sheet10.xml" Id="rId10" /><Relationship Type="http://schemas.openxmlformats.org/officeDocument/2006/relationships/pivotCacheDefinition" Target="pivotCache/pivotCacheDefinition6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1.xml" Id="rId14" /><Relationship Type="http://schemas.openxmlformats.org/officeDocument/2006/relationships/sharedStrings" Target="sharedStrings.xml" Id="rId22" /><Relationship Type="http://schemas.openxmlformats.org/officeDocument/2006/relationships/customXml" Target="/customXML/item4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219027778" createdVersion="6" refreshedVersion="8" minRefreshableVersion="3" recordCount="184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10-27T00:00:00" count="107">
        <d v="2024-10-26T00:00:00"/>
        <m/>
        <d v="2024-09-28T00:00:00" u="1"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1-05-22T00:00:00" u="1"/>
        <d v="2020-09-05T00:00:00" u="1"/>
        <d v="2024-05-18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210097662"/>
    </cacheField>
    <cacheField name="TRIM_CAT" numFmtId="0">
      <sharedItems containsBlank="1" count="9">
        <s v="Low Income Residential"/>
        <s v="Residential"/>
        <s v="Small C&amp;I"/>
        <s v="Medium C&amp;I"/>
        <s v="Large C&amp;I"/>
        <s v="OTHER"/>
        <m/>
        <s v=""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3047106481" createdVersion="6" refreshedVersion="8" minRefreshableVersion="3" recordCount="188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4-10-27T00:00:00" count="106">
        <d v="2024-10-26T00:00:00"/>
        <d v="2024-09-28T00:00:00"/>
        <m/>
        <d v="2024-08-31T00:00:00" u="1"/>
        <d v="2024-07-27T00:00:00" u="1"/>
        <d v="2024-06-29T00:00:00" u="1"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4-04-27T00:00:00" u="1"/>
        <d v="2021-05-08T00:00:00" u="1"/>
        <d v="2023-07-29T00:00:00" u="1"/>
        <d v="2020-07-25T00:00:00" u="1"/>
        <d v="2021-07-17T00:00:00" u="1"/>
        <d v="2021-01-09T00:00:00" u="1"/>
        <d v="2024-03-30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4-02-24T00:00:00" u="1"/>
        <d v="2021-08-28T00:00:00" u="1"/>
        <d v="2021-02-20T00:00:00" u="1"/>
        <d v="2020-09-05T00:00:00" u="1"/>
        <d v="2022-12-03T00:00:00" u="1"/>
        <d v="2024-01-27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3-12-3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4-05-25T00:00:00" u="1"/>
        <d v="2023-03-04T00:00:00" u="1"/>
        <d v="2023-11-25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ntainsMixedTypes="1" containsNumber="1" containsInteger="1" minValue="6" maxValue="7" count="5">
        <s v="COLONIAL"/>
        <s v="BOSTON"/>
        <m/>
        <n v="6" u="1"/>
        <n v="7" u="1"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63318239"/>
    </cacheField>
    <cacheField name="TRIM_CAT" numFmtId="0">
      <sharedItems containsBlank="1" count="11">
        <s v="Residential"/>
        <s v="Small C&amp;I"/>
        <s v="OTHER"/>
        <s v="Medium C&amp;I"/>
        <s v="Large C&amp;I"/>
        <s v="Low Income Residential"/>
        <m/>
        <s v="TEGORY" u="1"/>
        <s v="HER" u="1"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6049305556" createdVersion="6" refreshedVersion="8" minRefreshableVersion="3" recordCount="3005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1325826.95" maxValue="74136712.349999994"/>
    </cacheField>
    <cacheField name="SUM_OF_AT_DISCOUNT" numFmtId="0">
      <sharedItems containsString="0" containsBlank="1" containsNumber="1" minValue="-2214183.5699999998" maxValue="46994.57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1278832.3799999999" maxValue="71922528.780000001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604.468139467594" createdVersion="6" refreshedVersion="8" minRefreshableVersion="3" recordCount="11168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7" count="5">
        <n v="5"/>
        <n v="4"/>
        <m/>
        <n v="6"/>
        <n v="7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4" count="7">
        <n v="2019"/>
        <n v="2020"/>
        <m/>
        <n v="2021"/>
        <n v="2022"/>
        <n v="2023"/>
        <n v="2024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96" u="1"/>
        <n v="57" u="1"/>
        <n v="34" u="1"/>
        <n v="100" u="1"/>
        <n v="13" u="1"/>
        <n v="59" u="1"/>
        <n v="36" u="1"/>
        <n v="104" u="1"/>
        <n v="61" u="1"/>
        <n v="38" u="1"/>
        <n v="83" u="1"/>
        <n v="108" u="1"/>
        <n v="14" u="1"/>
        <n v="63" u="1"/>
        <n v="40" u="1"/>
        <n v="87" u="1"/>
        <n v="112" u="1"/>
        <n v="66" u="1"/>
        <n v="42" u="1"/>
        <n v="91" u="1"/>
        <n v="15" u="1"/>
        <n v="70" u="1"/>
        <n v="44" u="1"/>
        <n v="95" u="1"/>
        <n v="74" u="1"/>
        <n v="2" u="1"/>
        <n v="46" u="1"/>
        <n v="99" u="1"/>
        <n v="16" u="1"/>
        <n v="78" u="1"/>
        <n v="48" u="1"/>
        <n v="103" u="1"/>
        <n v="17" u="1"/>
        <n v="82" u="1"/>
        <n v="50" u="1"/>
        <n v="107" u="1"/>
        <n v="18" u="1"/>
        <n v="86" u="1"/>
        <n v="52" u="1"/>
        <n v="111" u="1"/>
        <n v="65" u="1"/>
        <n v="19" u="1"/>
        <n v="90" u="1"/>
        <n v="54" u="1"/>
        <n v="115" u="1"/>
        <n v="7" u="1"/>
        <n v="69" u="1"/>
        <n v="20" u="1"/>
        <n v="94" u="1"/>
        <n v="56" u="1"/>
        <n v="33" u="1"/>
        <n v="73" u="1"/>
        <n v="21" u="1"/>
        <n v="98" u="1"/>
        <n v="58" u="1"/>
        <n v="35" u="1"/>
        <n v="22" u="1"/>
        <n v="102" u="1"/>
        <n v="37" u="1"/>
        <n v="81" u="1"/>
        <n v="23" u="1"/>
        <n v="106" u="1"/>
        <n v="62" u="1"/>
        <n v="8" u="1"/>
        <n v="39" u="1"/>
        <n v="85" u="1"/>
        <n v="24" u="1"/>
        <n v="110" u="1"/>
        <n v="64" u="1"/>
        <n v="41" u="1"/>
        <n v="89" u="1"/>
        <n v="25" u="1"/>
        <n v="114" u="1"/>
        <n v="68" u="1"/>
        <n v="9" u="1"/>
        <n v="43" u="1"/>
        <n v="93" u="1"/>
        <n v="26" u="1"/>
        <n v="45" u="1"/>
        <n v="97" u="1"/>
        <n v="27" u="1"/>
        <n v="76" u="1"/>
        <n v="47" u="1"/>
        <n v="101" u="1"/>
        <n v="28" u="1"/>
        <n v="80" u="1"/>
        <n v="49" u="1"/>
        <n v="105" u="1"/>
        <n v="29" u="1"/>
        <n v="84" u="1"/>
        <n v="11" u="1"/>
        <n v="51" u="1"/>
        <n v="109" u="1"/>
        <n v="30" u="1"/>
        <n v="88" u="1"/>
        <n v="53" u="1"/>
        <n v="113" u="1"/>
        <n v="31" u="1"/>
        <n v="67" u="1"/>
        <n v="4" u="1"/>
        <n v="92" u="1"/>
        <n v="12" u="1"/>
        <n v="55" u="1"/>
        <n v="32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86703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62917889"/>
    </cacheField>
    <cacheField name="CATEGORY" numFmtId="0">
      <sharedItems containsBlank="1" containsMixedTypes="1" containsNumber="1" containsInteger="1" minValue="0" maxValue="0" count="10">
        <s v="1-Residential"/>
        <s v="2-Low Income Residential"/>
        <s v="3-Small C&amp;I"/>
        <s v="4-Medium C&amp;I"/>
        <s v="Street"/>
        <s v="5-Large C&amp;I"/>
        <s v="OTHER"/>
        <m/>
        <e v="#N/A"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4">
  <r>
    <x v="0"/>
    <x v="0"/>
    <s v="2-Low Income Residential"/>
    <n v="164"/>
    <x v="0"/>
    <x v="0"/>
  </r>
  <r>
    <x v="0"/>
    <x v="1"/>
    <s v="1-Residential"/>
    <n v="1011558"/>
    <x v="1"/>
    <x v="0"/>
  </r>
  <r>
    <x v="0"/>
    <x v="1"/>
    <s v="2-Low Income Residential"/>
    <n v="159744"/>
    <x v="0"/>
    <x v="0"/>
  </r>
  <r>
    <x v="0"/>
    <x v="0"/>
    <s v="1-Residential"/>
    <n v="12395"/>
    <x v="1"/>
    <x v="0"/>
  </r>
  <r>
    <x v="0"/>
    <x v="1"/>
    <s v="3-Small C&amp;I"/>
    <n v="157027"/>
    <x v="2"/>
    <x v="0"/>
  </r>
  <r>
    <x v="0"/>
    <x v="0"/>
    <s v="4-Medium C&amp;I"/>
    <n v="77"/>
    <x v="3"/>
    <x v="0"/>
  </r>
  <r>
    <x v="0"/>
    <x v="0"/>
    <s v="5-Large C&amp;I"/>
    <n v="9"/>
    <x v="4"/>
    <x v="0"/>
  </r>
  <r>
    <x v="0"/>
    <x v="0"/>
    <s v="6-OTHER"/>
    <n v="191"/>
    <x v="5"/>
    <x v="0"/>
  </r>
  <r>
    <x v="0"/>
    <x v="1"/>
    <s v="4-Medium C&amp;I"/>
    <n v="11244"/>
    <x v="3"/>
    <x v="0"/>
  </r>
  <r>
    <x v="0"/>
    <x v="1"/>
    <s v="6-OTHER"/>
    <n v="26424"/>
    <x v="5"/>
    <x v="0"/>
  </r>
  <r>
    <x v="0"/>
    <x v="0"/>
    <s v="3-Small C&amp;I"/>
    <n v="1619"/>
    <x v="2"/>
    <x v="0"/>
  </r>
  <r>
    <x v="0"/>
    <x v="1"/>
    <s v="5-Large C&amp;I"/>
    <n v="2993"/>
    <x v="4"/>
    <x v="0"/>
  </r>
  <r>
    <x v="0"/>
    <x v="1"/>
    <s v="1-Residential"/>
    <n v="180417"/>
    <x v="1"/>
    <x v="1"/>
  </r>
  <r>
    <x v="0"/>
    <x v="1"/>
    <s v="4-Medium C&amp;I"/>
    <n v="1659"/>
    <x v="3"/>
    <x v="1"/>
  </r>
  <r>
    <x v="0"/>
    <x v="1"/>
    <s v="6-OTHER"/>
    <n v="3491"/>
    <x v="5"/>
    <x v="1"/>
  </r>
  <r>
    <x v="0"/>
    <x v="0"/>
    <s v="2-Low Income Residential"/>
    <n v="44"/>
    <x v="0"/>
    <x v="1"/>
  </r>
  <r>
    <x v="0"/>
    <x v="1"/>
    <s v="2-Low Income Residential"/>
    <n v="66425"/>
    <x v="0"/>
    <x v="1"/>
  </r>
  <r>
    <x v="0"/>
    <x v="1"/>
    <s v="3-Small C&amp;I"/>
    <n v="30496"/>
    <x v="2"/>
    <x v="1"/>
  </r>
  <r>
    <x v="0"/>
    <x v="0"/>
    <s v="4-Medium C&amp;I"/>
    <n v="16"/>
    <x v="3"/>
    <x v="1"/>
  </r>
  <r>
    <x v="0"/>
    <x v="0"/>
    <s v="5-Large C&amp;I"/>
    <n v="2"/>
    <x v="4"/>
    <x v="1"/>
  </r>
  <r>
    <x v="0"/>
    <x v="0"/>
    <s v="6-OTHER"/>
    <n v="5"/>
    <x v="5"/>
    <x v="1"/>
  </r>
  <r>
    <x v="0"/>
    <x v="0"/>
    <s v="3-Small C&amp;I"/>
    <n v="227"/>
    <x v="2"/>
    <x v="1"/>
  </r>
  <r>
    <x v="0"/>
    <x v="1"/>
    <s v="5-Large C&amp;I"/>
    <n v="434"/>
    <x v="4"/>
    <x v="1"/>
  </r>
  <r>
    <x v="0"/>
    <x v="0"/>
    <s v="1-Residential"/>
    <n v="927"/>
    <x v="1"/>
    <x v="1"/>
  </r>
  <r>
    <x v="0"/>
    <x v="1"/>
    <s v="4-Medium C&amp;I"/>
    <n v="929"/>
    <x v="3"/>
    <x v="2"/>
  </r>
  <r>
    <x v="0"/>
    <x v="1"/>
    <s v="6-OTHER"/>
    <n v="1017"/>
    <x v="5"/>
    <x v="2"/>
  </r>
  <r>
    <x v="0"/>
    <x v="0"/>
    <s v="4-Medium C&amp;I"/>
    <n v="12"/>
    <x v="3"/>
    <x v="2"/>
  </r>
  <r>
    <x v="0"/>
    <x v="0"/>
    <s v="5-Large C&amp;I"/>
    <n v="1"/>
    <x v="4"/>
    <x v="2"/>
  </r>
  <r>
    <x v="0"/>
    <x v="0"/>
    <s v="6-OTHER"/>
    <n v="2"/>
    <x v="5"/>
    <x v="2"/>
  </r>
  <r>
    <x v="0"/>
    <x v="0"/>
    <s v="1-Residential"/>
    <n v="474"/>
    <x v="1"/>
    <x v="2"/>
  </r>
  <r>
    <x v="0"/>
    <x v="1"/>
    <s v="2-Low Income Residential"/>
    <n v="12077"/>
    <x v="0"/>
    <x v="2"/>
  </r>
  <r>
    <x v="0"/>
    <x v="0"/>
    <s v="3-Small C&amp;I"/>
    <n v="163"/>
    <x v="2"/>
    <x v="2"/>
  </r>
  <r>
    <x v="0"/>
    <x v="1"/>
    <s v="5-Large C&amp;I"/>
    <n v="236"/>
    <x v="4"/>
    <x v="2"/>
  </r>
  <r>
    <x v="0"/>
    <x v="0"/>
    <s v="2-Low Income Residential"/>
    <n v="12"/>
    <x v="0"/>
    <x v="2"/>
  </r>
  <r>
    <x v="0"/>
    <x v="1"/>
    <s v="3-Small C&amp;I"/>
    <n v="16385"/>
    <x v="2"/>
    <x v="2"/>
  </r>
  <r>
    <x v="0"/>
    <x v="1"/>
    <s v="1-Residential"/>
    <n v="67552"/>
    <x v="1"/>
    <x v="2"/>
  </r>
  <r>
    <x v="0"/>
    <x v="0"/>
    <s v="1-Residential"/>
    <n v="135"/>
    <x v="1"/>
    <x v="3"/>
  </r>
  <r>
    <x v="0"/>
    <x v="1"/>
    <s v="3-Small C&amp;I"/>
    <n v="4808"/>
    <x v="2"/>
    <x v="3"/>
  </r>
  <r>
    <x v="0"/>
    <x v="1"/>
    <s v="1-Residential"/>
    <n v="36236"/>
    <x v="1"/>
    <x v="3"/>
  </r>
  <r>
    <x v="0"/>
    <x v="0"/>
    <s v="3-Small C&amp;I"/>
    <n v="36"/>
    <x v="2"/>
    <x v="3"/>
  </r>
  <r>
    <x v="0"/>
    <x v="1"/>
    <s v="5-Large C&amp;I"/>
    <n v="71"/>
    <x v="4"/>
    <x v="3"/>
  </r>
  <r>
    <x v="0"/>
    <x v="0"/>
    <s v="2-Low Income Residential"/>
    <n v="8"/>
    <x v="0"/>
    <x v="3"/>
  </r>
  <r>
    <x v="0"/>
    <x v="0"/>
    <s v="4-Medium C&amp;I"/>
    <n v="3"/>
    <x v="3"/>
    <x v="3"/>
  </r>
  <r>
    <x v="0"/>
    <x v="0"/>
    <s v="5-Large C&amp;I"/>
    <n v="1"/>
    <x v="4"/>
    <x v="3"/>
  </r>
  <r>
    <x v="0"/>
    <x v="0"/>
    <s v="6-OTHER"/>
    <n v="1"/>
    <x v="5"/>
    <x v="3"/>
  </r>
  <r>
    <x v="0"/>
    <x v="1"/>
    <s v="4-Medium C&amp;I"/>
    <n v="318"/>
    <x v="3"/>
    <x v="3"/>
  </r>
  <r>
    <x v="0"/>
    <x v="1"/>
    <s v="6-OTHER"/>
    <n v="754"/>
    <x v="5"/>
    <x v="3"/>
  </r>
  <r>
    <x v="0"/>
    <x v="1"/>
    <s v="2-Low Income Residential"/>
    <n v="9271"/>
    <x v="0"/>
    <x v="3"/>
  </r>
  <r>
    <x v="0"/>
    <x v="1"/>
    <s v="2-Low Income Residential"/>
    <n v="45077"/>
    <x v="0"/>
    <x v="4"/>
  </r>
  <r>
    <x v="0"/>
    <x v="1"/>
    <s v="4-Medium C&amp;I"/>
    <n v="412"/>
    <x v="3"/>
    <x v="4"/>
  </r>
  <r>
    <x v="0"/>
    <x v="1"/>
    <s v="6-OTHER"/>
    <n v="1720"/>
    <x v="5"/>
    <x v="4"/>
  </r>
  <r>
    <x v="0"/>
    <x v="1"/>
    <s v="3-Small C&amp;I"/>
    <n v="9303"/>
    <x v="2"/>
    <x v="4"/>
  </r>
  <r>
    <x v="0"/>
    <x v="1"/>
    <s v="1-Residential"/>
    <n v="76629"/>
    <x v="1"/>
    <x v="4"/>
  </r>
  <r>
    <x v="0"/>
    <x v="0"/>
    <s v="4-Medium C&amp;I"/>
    <n v="1"/>
    <x v="3"/>
    <x v="4"/>
  </r>
  <r>
    <x v="0"/>
    <x v="0"/>
    <s v="6-OTHER"/>
    <n v="2"/>
    <x v="5"/>
    <x v="4"/>
  </r>
  <r>
    <x v="0"/>
    <x v="0"/>
    <s v="3-Small C&amp;I"/>
    <n v="28"/>
    <x v="2"/>
    <x v="4"/>
  </r>
  <r>
    <x v="0"/>
    <x v="1"/>
    <s v="5-Large C&amp;I"/>
    <n v="127"/>
    <x v="4"/>
    <x v="4"/>
  </r>
  <r>
    <x v="0"/>
    <x v="0"/>
    <s v="2-Low Income Residential"/>
    <n v="24"/>
    <x v="0"/>
    <x v="4"/>
  </r>
  <r>
    <x v="0"/>
    <x v="0"/>
    <s v="1-Residential"/>
    <n v="318"/>
    <x v="1"/>
    <x v="4"/>
  </r>
  <r>
    <x v="0"/>
    <x v="1"/>
    <s v="2-Low Income Residential"/>
    <n v="9613470"/>
    <x v="0"/>
    <x v="5"/>
  </r>
  <r>
    <x v="0"/>
    <x v="0"/>
    <s v="2-Low Income Residential"/>
    <n v="7197"/>
    <x v="0"/>
    <x v="5"/>
  </r>
  <r>
    <x v="0"/>
    <x v="1"/>
    <s v="3-Small C&amp;I"/>
    <n v="7297356"/>
    <x v="2"/>
    <x v="5"/>
  </r>
  <r>
    <x v="0"/>
    <x v="1"/>
    <s v="1-Residential"/>
    <n v="34741130"/>
    <x v="1"/>
    <x v="5"/>
  </r>
  <r>
    <x v="0"/>
    <x v="1"/>
    <s v="4-Medium C&amp;I"/>
    <n v="5284124"/>
    <x v="3"/>
    <x v="5"/>
  </r>
  <r>
    <x v="0"/>
    <x v="1"/>
    <s v="6-OTHER"/>
    <n v="1137971"/>
    <x v="5"/>
    <x v="5"/>
  </r>
  <r>
    <x v="0"/>
    <x v="0"/>
    <s v="1-Residential"/>
    <n v="238419"/>
    <x v="1"/>
    <x v="5"/>
  </r>
  <r>
    <x v="0"/>
    <x v="0"/>
    <s v="4-Medium C&amp;I"/>
    <n v="31298"/>
    <x v="3"/>
    <x v="5"/>
  </r>
  <r>
    <x v="0"/>
    <x v="0"/>
    <s v="5-Large C&amp;I"/>
    <n v="12044"/>
    <x v="4"/>
    <x v="5"/>
  </r>
  <r>
    <x v="0"/>
    <x v="0"/>
    <s v="6-OTHER"/>
    <n v="57795"/>
    <x v="5"/>
    <x v="5"/>
  </r>
  <r>
    <x v="0"/>
    <x v="0"/>
    <s v="3-Small C&amp;I"/>
    <n v="36686"/>
    <x v="2"/>
    <x v="5"/>
  </r>
  <r>
    <x v="0"/>
    <x v="1"/>
    <s v="5-Large C&amp;I"/>
    <n v="9422304"/>
    <x v="4"/>
    <x v="5"/>
  </r>
  <r>
    <x v="0"/>
    <x v="0"/>
    <s v="2-Low Income Residential"/>
    <n v="7477"/>
    <x v="0"/>
    <x v="6"/>
  </r>
  <r>
    <x v="0"/>
    <x v="1"/>
    <s v="4-Medium C&amp;I"/>
    <n v="2455413"/>
    <x v="3"/>
    <x v="6"/>
  </r>
  <r>
    <x v="0"/>
    <x v="1"/>
    <s v="6-OTHER"/>
    <n v="692453"/>
    <x v="5"/>
    <x v="6"/>
  </r>
  <r>
    <x v="0"/>
    <x v="1"/>
    <s v="2-Low Income Residential"/>
    <n v="10416496"/>
    <x v="0"/>
    <x v="6"/>
  </r>
  <r>
    <x v="0"/>
    <x v="1"/>
    <s v="1-Residential"/>
    <n v="27454331"/>
    <x v="1"/>
    <x v="6"/>
  </r>
  <r>
    <x v="0"/>
    <x v="0"/>
    <s v="1-Residential"/>
    <n v="128760"/>
    <x v="1"/>
    <x v="6"/>
  </r>
  <r>
    <x v="0"/>
    <x v="1"/>
    <s v="3-Small C&amp;I"/>
    <n v="4006263"/>
    <x v="2"/>
    <x v="6"/>
  </r>
  <r>
    <x v="0"/>
    <x v="0"/>
    <s v="4-Medium C&amp;I"/>
    <n v="12924"/>
    <x v="3"/>
    <x v="6"/>
  </r>
  <r>
    <x v="0"/>
    <x v="0"/>
    <s v="5-Large C&amp;I"/>
    <n v="13045"/>
    <x v="4"/>
    <x v="6"/>
  </r>
  <r>
    <x v="0"/>
    <x v="0"/>
    <s v="6-OTHER"/>
    <n v="12581"/>
    <x v="5"/>
    <x v="6"/>
  </r>
  <r>
    <x v="0"/>
    <x v="0"/>
    <s v="3-Small C&amp;I"/>
    <n v="16434"/>
    <x v="2"/>
    <x v="6"/>
  </r>
  <r>
    <x v="0"/>
    <x v="1"/>
    <s v="5-Large C&amp;I"/>
    <n v="4608346"/>
    <x v="4"/>
    <x v="6"/>
  </r>
  <r>
    <x v="0"/>
    <x v="0"/>
    <s v="2-Low Income Residential"/>
    <n v="35396"/>
    <x v="0"/>
    <x v="7"/>
  </r>
  <r>
    <x v="0"/>
    <x v="1"/>
    <s v="2-Low Income Residential"/>
    <n v="97471495"/>
    <x v="0"/>
    <x v="7"/>
  </r>
  <r>
    <x v="0"/>
    <x v="1"/>
    <s v="4-Medium C&amp;I"/>
    <n v="12840260"/>
    <x v="3"/>
    <x v="7"/>
  </r>
  <r>
    <x v="0"/>
    <x v="1"/>
    <s v="6-OTHER"/>
    <n v="3097811"/>
    <x v="5"/>
    <x v="7"/>
  </r>
  <r>
    <x v="0"/>
    <x v="0"/>
    <s v="1-Residential"/>
    <n v="500795"/>
    <x v="1"/>
    <x v="7"/>
  </r>
  <r>
    <x v="0"/>
    <x v="1"/>
    <s v="3-Small C&amp;I"/>
    <n v="11369480"/>
    <x v="2"/>
    <x v="7"/>
  </r>
  <r>
    <x v="0"/>
    <x v="0"/>
    <s v="4-Medium C&amp;I"/>
    <n v="2885"/>
    <x v="3"/>
    <x v="7"/>
  </r>
  <r>
    <x v="0"/>
    <x v="0"/>
    <s v="5-Large C&amp;I"/>
    <n v="0"/>
    <x v="4"/>
    <x v="7"/>
  </r>
  <r>
    <x v="0"/>
    <x v="0"/>
    <s v="6-OTHER"/>
    <n v="368"/>
    <x v="5"/>
    <x v="7"/>
  </r>
  <r>
    <x v="0"/>
    <x v="0"/>
    <s v="3-Small C&amp;I"/>
    <n v="23664"/>
    <x v="2"/>
    <x v="7"/>
  </r>
  <r>
    <x v="0"/>
    <x v="1"/>
    <s v="5-Large C&amp;I"/>
    <n v="16251621"/>
    <x v="4"/>
    <x v="7"/>
  </r>
  <r>
    <x v="0"/>
    <x v="1"/>
    <s v="1-Residential"/>
    <n v="147902201"/>
    <x v="1"/>
    <x v="7"/>
  </r>
  <r>
    <x v="0"/>
    <x v="1"/>
    <s v="4-Medium C&amp;I"/>
    <n v="20579797"/>
    <x v="3"/>
    <x v="8"/>
  </r>
  <r>
    <x v="0"/>
    <x v="1"/>
    <s v="6-OTHER"/>
    <n v="4928234"/>
    <x v="5"/>
    <x v="8"/>
  </r>
  <r>
    <x v="0"/>
    <x v="1"/>
    <s v="1-Residential"/>
    <n v="210097662"/>
    <x v="1"/>
    <x v="8"/>
  </r>
  <r>
    <x v="0"/>
    <x v="0"/>
    <s v="2-Low Income Residential"/>
    <n v="50070"/>
    <x v="0"/>
    <x v="8"/>
  </r>
  <r>
    <x v="0"/>
    <x v="0"/>
    <s v="4-Medium C&amp;I"/>
    <n v="47107"/>
    <x v="3"/>
    <x v="8"/>
  </r>
  <r>
    <x v="0"/>
    <x v="0"/>
    <s v="5-Large C&amp;I"/>
    <n v="25089"/>
    <x v="4"/>
    <x v="8"/>
  </r>
  <r>
    <x v="0"/>
    <x v="0"/>
    <s v="6-OTHER"/>
    <n v="70744"/>
    <x v="5"/>
    <x v="8"/>
  </r>
  <r>
    <x v="0"/>
    <x v="0"/>
    <s v="1-Residential"/>
    <n v="867974"/>
    <x v="1"/>
    <x v="8"/>
  </r>
  <r>
    <x v="0"/>
    <x v="1"/>
    <s v="3-Small C&amp;I"/>
    <n v="22673099"/>
    <x v="2"/>
    <x v="8"/>
  </r>
  <r>
    <x v="0"/>
    <x v="0"/>
    <s v="3-Small C&amp;I"/>
    <n v="76784"/>
    <x v="2"/>
    <x v="8"/>
  </r>
  <r>
    <x v="0"/>
    <x v="1"/>
    <s v="5-Large C&amp;I"/>
    <n v="30282272"/>
    <x v="4"/>
    <x v="8"/>
  </r>
  <r>
    <x v="0"/>
    <x v="1"/>
    <s v="2-Low Income Residential"/>
    <n v="117501461"/>
    <x v="0"/>
    <x v="8"/>
  </r>
  <r>
    <x v="0"/>
    <x v="1"/>
    <s v="2-Low Income Residential"/>
    <n v="16288220"/>
    <x v="0"/>
    <x v="9"/>
  </r>
  <r>
    <x v="0"/>
    <x v="0"/>
    <s v="2-Low Income Residential"/>
    <n v="23265"/>
    <x v="0"/>
    <x v="9"/>
  </r>
  <r>
    <x v="0"/>
    <x v="1"/>
    <s v="1-Residential"/>
    <n v="161925856"/>
    <x v="1"/>
    <x v="9"/>
  </r>
  <r>
    <x v="0"/>
    <x v="1"/>
    <s v="3-Small C&amp;I"/>
    <n v="54517441"/>
    <x v="2"/>
    <x v="9"/>
  </r>
  <r>
    <x v="0"/>
    <x v="0"/>
    <s v="4-Medium C&amp;I"/>
    <n v="607193"/>
    <x v="3"/>
    <x v="9"/>
  </r>
  <r>
    <x v="0"/>
    <x v="0"/>
    <s v="5-Large C&amp;I"/>
    <n v="265228"/>
    <x v="4"/>
    <x v="9"/>
  </r>
  <r>
    <x v="0"/>
    <x v="0"/>
    <s v="6-OTHER"/>
    <n v="158106"/>
    <x v="5"/>
    <x v="9"/>
  </r>
  <r>
    <x v="0"/>
    <x v="0"/>
    <s v="3-Small C&amp;I"/>
    <n v="791507"/>
    <x v="2"/>
    <x v="9"/>
  </r>
  <r>
    <x v="0"/>
    <x v="1"/>
    <s v="5-Large C&amp;I"/>
    <n v="72893234"/>
    <x v="4"/>
    <x v="9"/>
  </r>
  <r>
    <x v="0"/>
    <x v="0"/>
    <s v="1-Residential"/>
    <n v="3091550"/>
    <x v="1"/>
    <x v="9"/>
  </r>
  <r>
    <x v="0"/>
    <x v="1"/>
    <s v="4-Medium C&amp;I"/>
    <n v="48970305"/>
    <x v="3"/>
    <x v="9"/>
  </r>
  <r>
    <x v="0"/>
    <x v="1"/>
    <s v="6-OTHER"/>
    <n v="4817166"/>
    <x v="5"/>
    <x v="9"/>
  </r>
  <r>
    <x v="0"/>
    <x v="0"/>
    <s v="2-Low Income Residential"/>
    <n v="22303"/>
    <x v="0"/>
    <x v="10"/>
  </r>
  <r>
    <x v="0"/>
    <x v="1"/>
    <s v="2-Low Income Residential"/>
    <n v="17100995"/>
    <x v="0"/>
    <x v="10"/>
  </r>
  <r>
    <x v="0"/>
    <x v="1"/>
    <s v="3-Small C&amp;I"/>
    <n v="49222159"/>
    <x v="2"/>
    <x v="10"/>
  </r>
  <r>
    <x v="0"/>
    <x v="1"/>
    <s v="1-Residential"/>
    <n v="183740714"/>
    <x v="1"/>
    <x v="10"/>
  </r>
  <r>
    <x v="0"/>
    <x v="0"/>
    <s v="3-Small C&amp;I"/>
    <n v="706849"/>
    <x v="2"/>
    <x v="10"/>
  </r>
  <r>
    <x v="0"/>
    <x v="1"/>
    <s v="5-Large C&amp;I"/>
    <n v="66782048"/>
    <x v="4"/>
    <x v="10"/>
  </r>
  <r>
    <x v="0"/>
    <x v="0"/>
    <s v="4-Medium C&amp;I"/>
    <n v="399701"/>
    <x v="3"/>
    <x v="10"/>
  </r>
  <r>
    <x v="0"/>
    <x v="0"/>
    <s v="5-Large C&amp;I"/>
    <n v="179228"/>
    <x v="4"/>
    <x v="10"/>
  </r>
  <r>
    <x v="0"/>
    <x v="0"/>
    <s v="6-OTHER"/>
    <n v="95057"/>
    <x v="5"/>
    <x v="10"/>
  </r>
  <r>
    <x v="0"/>
    <x v="1"/>
    <s v="4-Medium C&amp;I"/>
    <n v="42380349"/>
    <x v="3"/>
    <x v="10"/>
  </r>
  <r>
    <x v="0"/>
    <x v="1"/>
    <s v="6-OTHER"/>
    <n v="3411753"/>
    <x v="5"/>
    <x v="10"/>
  </r>
  <r>
    <x v="0"/>
    <x v="0"/>
    <s v="1-Residential"/>
    <n v="3844117"/>
    <x v="1"/>
    <x v="10"/>
  </r>
  <r>
    <x v="0"/>
    <x v="0"/>
    <s v="5-Large C&amp;I"/>
    <n v="22"/>
    <x v="4"/>
    <x v="11"/>
  </r>
  <r>
    <x v="0"/>
    <x v="1"/>
    <s v="5-Large C&amp;I"/>
    <n v="9022"/>
    <x v="4"/>
    <x v="11"/>
  </r>
  <r>
    <x v="0"/>
    <x v="1"/>
    <s v="2-Low Income Residential"/>
    <n v="169690"/>
    <x v="0"/>
    <x v="11"/>
  </r>
  <r>
    <x v="0"/>
    <x v="1"/>
    <s v="6-OTHER"/>
    <n v="37931"/>
    <x v="5"/>
    <x v="11"/>
  </r>
  <r>
    <x v="0"/>
    <x v="1"/>
    <s v="3-Small C&amp;I"/>
    <n v="191723"/>
    <x v="2"/>
    <x v="11"/>
  </r>
  <r>
    <x v="0"/>
    <x v="1"/>
    <s v="1-Residential"/>
    <n v="1060858"/>
    <x v="1"/>
    <x v="11"/>
  </r>
  <r>
    <x v="0"/>
    <x v="0"/>
    <s v="1-Residential"/>
    <n v="13275"/>
    <x v="1"/>
    <x v="11"/>
  </r>
  <r>
    <x v="0"/>
    <x v="1"/>
    <s v="4-Medium C&amp;I"/>
    <n v="22914"/>
    <x v="3"/>
    <x v="11"/>
  </r>
  <r>
    <x v="0"/>
    <x v="0"/>
    <s v="4-Medium C&amp;I"/>
    <n v="89"/>
    <x v="3"/>
    <x v="11"/>
  </r>
  <r>
    <x v="0"/>
    <x v="0"/>
    <s v="3-Small C&amp;I"/>
    <n v="2015"/>
    <x v="2"/>
    <x v="11"/>
  </r>
  <r>
    <x v="0"/>
    <x v="0"/>
    <s v="2-Low Income Residential"/>
    <n v="184"/>
    <x v="0"/>
    <x v="11"/>
  </r>
  <r>
    <x v="0"/>
    <x v="0"/>
    <s v="6-OTHER"/>
    <n v="284"/>
    <x v="5"/>
    <x v="11"/>
  </r>
  <r>
    <x v="0"/>
    <x v="1"/>
    <s v="2-Low Income Residential"/>
    <n v="24824"/>
    <x v="0"/>
    <x v="12"/>
  </r>
  <r>
    <x v="0"/>
    <x v="1"/>
    <s v="6-OTHER"/>
    <n v="179"/>
    <x v="5"/>
    <x v="12"/>
  </r>
  <r>
    <x v="0"/>
    <x v="1"/>
    <s v="1-Residential"/>
    <n v="2241"/>
    <x v="1"/>
    <x v="12"/>
  </r>
  <r>
    <x v="0"/>
    <x v="0"/>
    <s v="2-Low Income Residential"/>
    <n v="20"/>
    <x v="0"/>
    <x v="12"/>
  </r>
  <r>
    <x v="0"/>
    <x v="0"/>
    <s v="1-Residential"/>
    <n v="2"/>
    <x v="1"/>
    <x v="12"/>
  </r>
  <r>
    <x v="0"/>
    <x v="1"/>
    <s v="2-Low Income Residential"/>
    <n v="645"/>
    <x v="0"/>
    <x v="13"/>
  </r>
  <r>
    <x v="0"/>
    <x v="1"/>
    <s v="6-OTHER"/>
    <n v="16"/>
    <x v="5"/>
    <x v="13"/>
  </r>
  <r>
    <x v="0"/>
    <x v="1"/>
    <s v="1-Residential"/>
    <n v="1307"/>
    <x v="1"/>
    <x v="13"/>
  </r>
  <r>
    <x v="0"/>
    <x v="0"/>
    <s v="1-Residential"/>
    <n v="6"/>
    <x v="1"/>
    <x v="13"/>
  </r>
  <r>
    <x v="0"/>
    <x v="1"/>
    <s v="3-Small C&amp;I"/>
    <n v="63"/>
    <x v="2"/>
    <x v="13"/>
  </r>
  <r>
    <x v="0"/>
    <x v="1"/>
    <s v="4-Medium C&amp;I"/>
    <n v="2"/>
    <x v="3"/>
    <x v="13"/>
  </r>
  <r>
    <x v="0"/>
    <x v="0"/>
    <s v="1-Residential"/>
    <n v="5"/>
    <x v="1"/>
    <x v="14"/>
  </r>
  <r>
    <x v="0"/>
    <x v="1"/>
    <s v="1-Residential"/>
    <n v="1539"/>
    <x v="1"/>
    <x v="14"/>
  </r>
  <r>
    <x v="0"/>
    <x v="1"/>
    <s v="2-Low Income Residential"/>
    <n v="788"/>
    <x v="0"/>
    <x v="14"/>
  </r>
  <r>
    <x v="0"/>
    <x v="1"/>
    <s v="6-OTHER"/>
    <n v="20"/>
    <x v="5"/>
    <x v="14"/>
  </r>
  <r>
    <x v="0"/>
    <x v="1"/>
    <s v="3-Small C&amp;I"/>
    <n v="78"/>
    <x v="2"/>
    <x v="14"/>
  </r>
  <r>
    <x v="0"/>
    <x v="1"/>
    <s v="4-Medium C&amp;I"/>
    <n v="2"/>
    <x v="3"/>
    <x v="14"/>
  </r>
  <r>
    <x v="0"/>
    <x v="1"/>
    <s v="5-Large C&amp;I"/>
    <n v="17"/>
    <x v="4"/>
    <x v="15"/>
  </r>
  <r>
    <x v="0"/>
    <x v="1"/>
    <s v="2-Low Income Residential"/>
    <n v="10074"/>
    <x v="0"/>
    <x v="15"/>
  </r>
  <r>
    <x v="0"/>
    <x v="1"/>
    <s v="6-OTHER"/>
    <n v="780"/>
    <x v="5"/>
    <x v="15"/>
  </r>
  <r>
    <x v="0"/>
    <x v="1"/>
    <s v="3-Small C&amp;I"/>
    <n v="925"/>
    <x v="2"/>
    <x v="15"/>
  </r>
  <r>
    <x v="0"/>
    <x v="1"/>
    <s v="4-Medium C&amp;I"/>
    <n v="86"/>
    <x v="3"/>
    <x v="15"/>
  </r>
  <r>
    <x v="0"/>
    <x v="0"/>
    <s v="2-Low Income Residential"/>
    <n v="4"/>
    <x v="0"/>
    <x v="15"/>
  </r>
  <r>
    <x v="0"/>
    <x v="0"/>
    <s v="1-Residential"/>
    <n v="52"/>
    <x v="1"/>
    <x v="15"/>
  </r>
  <r>
    <x v="0"/>
    <x v="0"/>
    <s v="3-Small C&amp;I"/>
    <n v="1"/>
    <x v="2"/>
    <x v="15"/>
  </r>
  <r>
    <x v="0"/>
    <x v="1"/>
    <s v="1-Residential"/>
    <n v="28933"/>
    <x v="1"/>
    <x v="15"/>
  </r>
  <r>
    <x v="0"/>
    <x v="1"/>
    <s v="2-Low Income Residential"/>
    <n v="11678458"/>
    <x v="0"/>
    <x v="16"/>
  </r>
  <r>
    <x v="0"/>
    <x v="0"/>
    <s v="2-Low Income Residential"/>
    <n v="14721"/>
    <x v="0"/>
    <x v="16"/>
  </r>
  <r>
    <x v="0"/>
    <x v="1"/>
    <s v="3-Small C&amp;I"/>
    <n v="29568737"/>
    <x v="2"/>
    <x v="16"/>
  </r>
  <r>
    <x v="0"/>
    <x v="1"/>
    <s v="1-Residential"/>
    <n v="107874226"/>
    <x v="1"/>
    <x v="16"/>
  </r>
  <r>
    <x v="0"/>
    <x v="1"/>
    <s v="4-Medium C&amp;I"/>
    <n v="28739028"/>
    <x v="3"/>
    <x v="16"/>
  </r>
  <r>
    <x v="0"/>
    <x v="1"/>
    <s v="6-OTHER"/>
    <n v="2496529"/>
    <x v="5"/>
    <x v="16"/>
  </r>
  <r>
    <x v="0"/>
    <x v="0"/>
    <s v="4-Medium C&amp;I"/>
    <n v="257307"/>
    <x v="3"/>
    <x v="16"/>
  </r>
  <r>
    <x v="0"/>
    <x v="0"/>
    <s v="5-Large C&amp;I"/>
    <n v="180669"/>
    <x v="4"/>
    <x v="16"/>
  </r>
  <r>
    <x v="0"/>
    <x v="0"/>
    <s v="6-OTHER"/>
    <n v="72987"/>
    <x v="5"/>
    <x v="16"/>
  </r>
  <r>
    <x v="0"/>
    <x v="0"/>
    <s v="1-Residential"/>
    <n v="1757197"/>
    <x v="1"/>
    <x v="16"/>
  </r>
  <r>
    <x v="0"/>
    <x v="0"/>
    <s v="3-Small C&amp;I"/>
    <n v="303239"/>
    <x v="2"/>
    <x v="16"/>
  </r>
  <r>
    <x v="0"/>
    <x v="1"/>
    <s v="5-Large C&amp;I"/>
    <n v="43524021"/>
    <x v="4"/>
    <x v="16"/>
  </r>
  <r>
    <x v="1"/>
    <x v="2"/>
    <m/>
    <m/>
    <x v="6"/>
    <x v="17"/>
  </r>
  <r>
    <x v="1"/>
    <x v="2"/>
    <m/>
    <m/>
    <x v="7"/>
    <x v="17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s v="LINE 1"/>
    <x v="0"/>
    <x v="0"/>
    <s v="1-Residential"/>
    <n v="180654"/>
    <x v="0"/>
    <x v="0"/>
  </r>
  <r>
    <s v="LINE 1"/>
    <x v="0"/>
    <x v="1"/>
    <s v="3-Small C&amp;I"/>
    <n v="27582"/>
    <x v="1"/>
    <x v="0"/>
  </r>
  <r>
    <s v="LINE 1"/>
    <x v="0"/>
    <x v="1"/>
    <s v="6-OTHER"/>
    <n v="16188"/>
    <x v="2"/>
    <x v="0"/>
  </r>
  <r>
    <s v="LINE 1"/>
    <x v="0"/>
    <x v="1"/>
    <s v="1-Residential"/>
    <n v="596095"/>
    <x v="0"/>
    <x v="0"/>
  </r>
  <r>
    <s v="LINE 1"/>
    <x v="0"/>
    <x v="0"/>
    <s v="4-Medium C&amp;I"/>
    <n v="445"/>
    <x v="3"/>
    <x v="0"/>
  </r>
  <r>
    <s v="LINE 1"/>
    <x v="0"/>
    <x v="0"/>
    <s v="5-Large C&amp;I"/>
    <n v="60"/>
    <x v="4"/>
    <x v="0"/>
  </r>
  <r>
    <s v="LINE 1"/>
    <x v="0"/>
    <x v="0"/>
    <s v="6-OTHER"/>
    <n v="3404"/>
    <x v="2"/>
    <x v="0"/>
  </r>
  <r>
    <s v="LINE 1"/>
    <x v="0"/>
    <x v="1"/>
    <s v="2- Low Income Residential"/>
    <n v="75641"/>
    <x v="5"/>
    <x v="0"/>
  </r>
  <r>
    <s v="LINE 1"/>
    <x v="0"/>
    <x v="1"/>
    <s v="5-Large C&amp;I"/>
    <n v="7062"/>
    <x v="4"/>
    <x v="0"/>
  </r>
  <r>
    <s v="LINE 1"/>
    <x v="0"/>
    <x v="0"/>
    <s v="2- Low Income Residential"/>
    <n v="19825"/>
    <x v="5"/>
    <x v="0"/>
  </r>
  <r>
    <s v="LINE 1"/>
    <x v="0"/>
    <x v="0"/>
    <s v="3-Small C&amp;I"/>
    <n v="15318"/>
    <x v="1"/>
    <x v="0"/>
  </r>
  <r>
    <s v="LINE 1"/>
    <x v="0"/>
    <x v="1"/>
    <s v="4-Medium C&amp;I"/>
    <n v="10536"/>
    <x v="3"/>
    <x v="0"/>
  </r>
  <r>
    <s v="LINE 2"/>
    <x v="0"/>
    <x v="1"/>
    <s v="6-OTHER"/>
    <n v="2754"/>
    <x v="2"/>
    <x v="1"/>
  </r>
  <r>
    <s v="LINE 2"/>
    <x v="0"/>
    <x v="1"/>
    <s v="2- Low Income Residential"/>
    <n v="32671"/>
    <x v="5"/>
    <x v="1"/>
  </r>
  <r>
    <s v="LINE 2"/>
    <x v="0"/>
    <x v="1"/>
    <s v="5-Large C&amp;I"/>
    <n v="1118"/>
    <x v="4"/>
    <x v="1"/>
  </r>
  <r>
    <s v="LINE 2"/>
    <x v="0"/>
    <x v="0"/>
    <s v="1-Residential"/>
    <n v="20181"/>
    <x v="0"/>
    <x v="1"/>
  </r>
  <r>
    <s v="LINE 2"/>
    <x v="0"/>
    <x v="1"/>
    <s v="3-Small C&amp;I"/>
    <n v="4203"/>
    <x v="1"/>
    <x v="1"/>
  </r>
  <r>
    <s v="LINE 2"/>
    <x v="0"/>
    <x v="1"/>
    <s v="1-Residential"/>
    <n v="94421"/>
    <x v="0"/>
    <x v="1"/>
  </r>
  <r>
    <s v="LINE 2"/>
    <x v="0"/>
    <x v="0"/>
    <s v="4-Medium C&amp;I"/>
    <n v="86"/>
    <x v="3"/>
    <x v="1"/>
  </r>
  <r>
    <s v="LINE 2"/>
    <x v="0"/>
    <x v="0"/>
    <s v="5-Large C&amp;I"/>
    <n v="15"/>
    <x v="4"/>
    <x v="1"/>
  </r>
  <r>
    <s v="LINE 2"/>
    <x v="0"/>
    <x v="0"/>
    <s v="6-OTHER"/>
    <n v="548"/>
    <x v="2"/>
    <x v="1"/>
  </r>
  <r>
    <s v="LINE 2"/>
    <x v="0"/>
    <x v="0"/>
    <s v="2- Low Income Residential"/>
    <n v="7372"/>
    <x v="5"/>
    <x v="1"/>
  </r>
  <r>
    <s v="LINE 2"/>
    <x v="0"/>
    <x v="0"/>
    <s v="3-Small C&amp;I"/>
    <n v="2147"/>
    <x v="1"/>
    <x v="1"/>
  </r>
  <r>
    <s v="LINE 2"/>
    <x v="0"/>
    <x v="1"/>
    <s v="4-Medium C&amp;I"/>
    <n v="1391"/>
    <x v="3"/>
    <x v="1"/>
  </r>
  <r>
    <s v="LINE 3"/>
    <x v="0"/>
    <x v="1"/>
    <s v="2- Low Income Residential"/>
    <n v="4444"/>
    <x v="5"/>
    <x v="2"/>
  </r>
  <r>
    <s v="LINE 3"/>
    <x v="0"/>
    <x v="1"/>
    <s v="5-Large C&amp;I"/>
    <n v="570"/>
    <x v="4"/>
    <x v="2"/>
  </r>
  <r>
    <s v="LINE 3"/>
    <x v="0"/>
    <x v="0"/>
    <s v="4-Medium C&amp;I"/>
    <n v="40"/>
    <x v="3"/>
    <x v="2"/>
  </r>
  <r>
    <s v="LINE 3"/>
    <x v="0"/>
    <x v="0"/>
    <s v="5-Large C&amp;I"/>
    <n v="9"/>
    <x v="4"/>
    <x v="2"/>
  </r>
  <r>
    <s v="LINE 3"/>
    <x v="0"/>
    <x v="0"/>
    <s v="6-OTHER"/>
    <n v="260"/>
    <x v="2"/>
    <x v="2"/>
  </r>
  <r>
    <s v="LINE 3"/>
    <x v="0"/>
    <x v="0"/>
    <s v="2- Low Income Residential"/>
    <n v="945"/>
    <x v="5"/>
    <x v="2"/>
  </r>
  <r>
    <s v="LINE 3"/>
    <x v="0"/>
    <x v="0"/>
    <s v="3-Small C&amp;I"/>
    <n v="1066"/>
    <x v="1"/>
    <x v="2"/>
  </r>
  <r>
    <s v="LINE 3"/>
    <x v="0"/>
    <x v="1"/>
    <s v="4-Medium C&amp;I"/>
    <n v="712"/>
    <x v="3"/>
    <x v="2"/>
  </r>
  <r>
    <s v="LINE 3"/>
    <x v="0"/>
    <x v="0"/>
    <s v="1-Residential"/>
    <n v="8048"/>
    <x v="0"/>
    <x v="2"/>
  </r>
  <r>
    <s v="LINE 3"/>
    <x v="0"/>
    <x v="1"/>
    <s v="3-Small C&amp;I"/>
    <n v="1840"/>
    <x v="1"/>
    <x v="2"/>
  </r>
  <r>
    <s v="LINE 3"/>
    <x v="0"/>
    <x v="1"/>
    <s v="1-Residential"/>
    <n v="36780"/>
    <x v="0"/>
    <x v="2"/>
  </r>
  <r>
    <s v="LINE 3"/>
    <x v="0"/>
    <x v="1"/>
    <s v="6-OTHER"/>
    <n v="1222"/>
    <x v="2"/>
    <x v="2"/>
  </r>
  <r>
    <s v="LINE 4"/>
    <x v="0"/>
    <x v="1"/>
    <s v="1-Residential"/>
    <n v="13865"/>
    <x v="0"/>
    <x v="3"/>
  </r>
  <r>
    <s v="LINE 4"/>
    <x v="0"/>
    <x v="1"/>
    <s v="6-OTHER"/>
    <n v="410"/>
    <x v="2"/>
    <x v="3"/>
  </r>
  <r>
    <s v="LINE 4"/>
    <x v="0"/>
    <x v="0"/>
    <s v="2- Low Income Residential"/>
    <n v="518"/>
    <x v="5"/>
    <x v="3"/>
  </r>
  <r>
    <s v="LINE 4"/>
    <x v="0"/>
    <x v="0"/>
    <s v="3-Small C&amp;I"/>
    <n v="302"/>
    <x v="1"/>
    <x v="3"/>
  </r>
  <r>
    <s v="LINE 4"/>
    <x v="0"/>
    <x v="1"/>
    <s v="4-Medium C&amp;I"/>
    <n v="153"/>
    <x v="3"/>
    <x v="3"/>
  </r>
  <r>
    <s v="LINE 4"/>
    <x v="0"/>
    <x v="0"/>
    <s v="1-Residential"/>
    <n v="2983"/>
    <x v="0"/>
    <x v="3"/>
  </r>
  <r>
    <s v="LINE 4"/>
    <x v="0"/>
    <x v="1"/>
    <s v="3-Small C&amp;I"/>
    <n v="590"/>
    <x v="1"/>
    <x v="3"/>
  </r>
  <r>
    <s v="LINE 4"/>
    <x v="0"/>
    <x v="0"/>
    <s v="4-Medium C&amp;I"/>
    <n v="8"/>
    <x v="3"/>
    <x v="3"/>
  </r>
  <r>
    <s v="LINE 4"/>
    <x v="0"/>
    <x v="0"/>
    <s v="5-Large C&amp;I"/>
    <n v="1"/>
    <x v="4"/>
    <x v="3"/>
  </r>
  <r>
    <s v="LINE 4"/>
    <x v="0"/>
    <x v="0"/>
    <s v="6-OTHER"/>
    <n v="92"/>
    <x v="2"/>
    <x v="3"/>
  </r>
  <r>
    <s v="LINE 4"/>
    <x v="0"/>
    <x v="1"/>
    <s v="2- Low Income Residential"/>
    <n v="2303"/>
    <x v="5"/>
    <x v="3"/>
  </r>
  <r>
    <s v="LINE 4"/>
    <x v="0"/>
    <x v="1"/>
    <s v="5-Large C&amp;I"/>
    <n v="131"/>
    <x v="4"/>
    <x v="3"/>
  </r>
  <r>
    <s v="LINE 5"/>
    <x v="0"/>
    <x v="1"/>
    <s v="2- Low Income Residential"/>
    <n v="25924"/>
    <x v="5"/>
    <x v="4"/>
  </r>
  <r>
    <s v="LINE 5"/>
    <x v="0"/>
    <x v="1"/>
    <s v="5-Large C&amp;I"/>
    <n v="417"/>
    <x v="4"/>
    <x v="4"/>
  </r>
  <r>
    <s v="LINE 5"/>
    <x v="0"/>
    <x v="1"/>
    <s v="1-Residential"/>
    <n v="43776"/>
    <x v="0"/>
    <x v="4"/>
  </r>
  <r>
    <s v="LINE 5"/>
    <x v="0"/>
    <x v="1"/>
    <s v="6-OTHER"/>
    <n v="1122"/>
    <x v="2"/>
    <x v="4"/>
  </r>
  <r>
    <s v="LINE 5"/>
    <x v="0"/>
    <x v="0"/>
    <s v="4-Medium C&amp;I"/>
    <n v="38"/>
    <x v="3"/>
    <x v="4"/>
  </r>
  <r>
    <s v="LINE 5"/>
    <x v="0"/>
    <x v="0"/>
    <s v="5-Large C&amp;I"/>
    <n v="5"/>
    <x v="4"/>
    <x v="4"/>
  </r>
  <r>
    <s v="LINE 5"/>
    <x v="0"/>
    <x v="0"/>
    <s v="6-OTHER"/>
    <n v="196"/>
    <x v="2"/>
    <x v="4"/>
  </r>
  <r>
    <s v="LINE 5"/>
    <x v="0"/>
    <x v="0"/>
    <s v="2- Low Income Residential"/>
    <n v="5909"/>
    <x v="5"/>
    <x v="4"/>
  </r>
  <r>
    <s v="LINE 5"/>
    <x v="0"/>
    <x v="0"/>
    <s v="3-Small C&amp;I"/>
    <n v="779"/>
    <x v="1"/>
    <x v="4"/>
  </r>
  <r>
    <s v="LINE 5"/>
    <x v="0"/>
    <x v="1"/>
    <s v="4-Medium C&amp;I"/>
    <n v="526"/>
    <x v="3"/>
    <x v="4"/>
  </r>
  <r>
    <s v="LINE 5"/>
    <x v="0"/>
    <x v="0"/>
    <s v="1-Residential"/>
    <n v="9150"/>
    <x v="0"/>
    <x v="4"/>
  </r>
  <r>
    <s v="LINE 5"/>
    <x v="0"/>
    <x v="1"/>
    <s v="3-Small C&amp;I"/>
    <n v="1773"/>
    <x v="1"/>
    <x v="4"/>
  </r>
  <r>
    <s v="LINE 6"/>
    <x v="0"/>
    <x v="0"/>
    <s v="1-Residential"/>
    <n v="714782"/>
    <x v="0"/>
    <x v="5"/>
  </r>
  <r>
    <s v="LINE 6"/>
    <x v="0"/>
    <x v="1"/>
    <s v="3-Small C&amp;I"/>
    <n v="247208"/>
    <x v="1"/>
    <x v="5"/>
  </r>
  <r>
    <s v="LINE 6"/>
    <x v="0"/>
    <x v="1"/>
    <s v="1-Residential"/>
    <n v="3577296"/>
    <x v="0"/>
    <x v="5"/>
  </r>
  <r>
    <s v="LINE 6"/>
    <x v="0"/>
    <x v="1"/>
    <s v="6-OTHER"/>
    <n v="1713885"/>
    <x v="2"/>
    <x v="5"/>
  </r>
  <r>
    <s v="LINE 6"/>
    <x v="0"/>
    <x v="1"/>
    <s v="2- Low Income Residential"/>
    <n v="1093155"/>
    <x v="5"/>
    <x v="5"/>
  </r>
  <r>
    <s v="LINE 6"/>
    <x v="0"/>
    <x v="1"/>
    <s v="5-Large C&amp;I"/>
    <n v="459905"/>
    <x v="4"/>
    <x v="5"/>
  </r>
  <r>
    <s v="LINE 6"/>
    <x v="0"/>
    <x v="0"/>
    <s v="4-Medium C&amp;I"/>
    <n v="54974"/>
    <x v="3"/>
    <x v="5"/>
  </r>
  <r>
    <s v="LINE 6"/>
    <x v="0"/>
    <x v="0"/>
    <s v="5-Large C&amp;I"/>
    <n v="20920"/>
    <x v="4"/>
    <x v="5"/>
  </r>
  <r>
    <s v="LINE 6"/>
    <x v="0"/>
    <x v="0"/>
    <s v="6-OTHER"/>
    <n v="186421"/>
    <x v="2"/>
    <x v="5"/>
  </r>
  <r>
    <s v="LINE 6"/>
    <x v="0"/>
    <x v="0"/>
    <s v="2- Low Income Residential"/>
    <n v="220821"/>
    <x v="5"/>
    <x v="5"/>
  </r>
  <r>
    <s v="LINE 6"/>
    <x v="0"/>
    <x v="0"/>
    <s v="3-Small C&amp;I"/>
    <n v="100346"/>
    <x v="1"/>
    <x v="5"/>
  </r>
  <r>
    <s v="LINE 6"/>
    <x v="0"/>
    <x v="1"/>
    <s v="4-Medium C&amp;I"/>
    <n v="180285"/>
    <x v="3"/>
    <x v="5"/>
  </r>
  <r>
    <s v="LINE 7"/>
    <x v="0"/>
    <x v="0"/>
    <s v="1-Residential"/>
    <n v="419670"/>
    <x v="0"/>
    <x v="6"/>
  </r>
  <r>
    <s v="LINE 7"/>
    <x v="0"/>
    <x v="1"/>
    <s v="3-Small C&amp;I"/>
    <n v="129115"/>
    <x v="1"/>
    <x v="6"/>
  </r>
  <r>
    <s v="LINE 7"/>
    <x v="0"/>
    <x v="1"/>
    <s v="2- Low Income Residential"/>
    <n v="962160"/>
    <x v="5"/>
    <x v="6"/>
  </r>
  <r>
    <s v="LINE 7"/>
    <x v="0"/>
    <x v="1"/>
    <s v="5-Large C&amp;I"/>
    <n v="248171"/>
    <x v="4"/>
    <x v="6"/>
  </r>
  <r>
    <s v="LINE 7"/>
    <x v="0"/>
    <x v="1"/>
    <s v="6-OTHER"/>
    <n v="880836"/>
    <x v="2"/>
    <x v="6"/>
  </r>
  <r>
    <s v="LINE 7"/>
    <x v="0"/>
    <x v="1"/>
    <s v="1-Residential"/>
    <n v="2148888"/>
    <x v="0"/>
    <x v="6"/>
  </r>
  <r>
    <s v="LINE 7"/>
    <x v="0"/>
    <x v="0"/>
    <s v="4-Medium C&amp;I"/>
    <n v="26860"/>
    <x v="3"/>
    <x v="6"/>
  </r>
  <r>
    <s v="LINE 7"/>
    <x v="0"/>
    <x v="0"/>
    <s v="5-Large C&amp;I"/>
    <n v="5440"/>
    <x v="4"/>
    <x v="6"/>
  </r>
  <r>
    <s v="LINE 7"/>
    <x v="0"/>
    <x v="0"/>
    <s v="6-OTHER"/>
    <n v="92293"/>
    <x v="2"/>
    <x v="6"/>
  </r>
  <r>
    <s v="LINE 7"/>
    <x v="0"/>
    <x v="0"/>
    <s v="2- Low Income Residential"/>
    <n v="195960"/>
    <x v="5"/>
    <x v="6"/>
  </r>
  <r>
    <s v="LINE 7"/>
    <x v="0"/>
    <x v="0"/>
    <s v="3-Small C&amp;I"/>
    <n v="49391"/>
    <x v="1"/>
    <x v="6"/>
  </r>
  <r>
    <s v="LINE 7"/>
    <x v="0"/>
    <x v="1"/>
    <s v="4-Medium C&amp;I"/>
    <n v="99142"/>
    <x v="3"/>
    <x v="6"/>
  </r>
  <r>
    <s v="LINE 8"/>
    <x v="0"/>
    <x v="0"/>
    <s v="1-Residential"/>
    <n v="11520059"/>
    <x v="0"/>
    <x v="7"/>
  </r>
  <r>
    <s v="LINE 8"/>
    <x v="0"/>
    <x v="1"/>
    <s v="3-Small C&amp;I"/>
    <n v="1855553"/>
    <x v="1"/>
    <x v="7"/>
  </r>
  <r>
    <s v="LINE 8"/>
    <x v="0"/>
    <x v="1"/>
    <s v="2- Low Income Residential"/>
    <n v="49472929"/>
    <x v="5"/>
    <x v="7"/>
  </r>
  <r>
    <s v="LINE 8"/>
    <x v="0"/>
    <x v="1"/>
    <s v="5-Large C&amp;I"/>
    <n v="4248057"/>
    <x v="4"/>
    <x v="7"/>
  </r>
  <r>
    <s v="LINE 8"/>
    <x v="0"/>
    <x v="1"/>
    <s v="1-Residential"/>
    <n v="57592055"/>
    <x v="0"/>
    <x v="7"/>
  </r>
  <r>
    <s v="LINE 8"/>
    <x v="0"/>
    <x v="0"/>
    <s v="4-Medium C&amp;I"/>
    <n v="531284"/>
    <x v="3"/>
    <x v="7"/>
  </r>
  <r>
    <s v="LINE 8"/>
    <x v="0"/>
    <x v="0"/>
    <s v="5-Large C&amp;I"/>
    <n v="91726"/>
    <x v="4"/>
    <x v="7"/>
  </r>
  <r>
    <s v="LINE 8"/>
    <x v="0"/>
    <x v="0"/>
    <s v="6-OTHER"/>
    <n v="417859"/>
    <x v="2"/>
    <x v="7"/>
  </r>
  <r>
    <s v="LINE 8"/>
    <x v="0"/>
    <x v="0"/>
    <s v="2- Low Income Residential"/>
    <n v="9085205"/>
    <x v="5"/>
    <x v="7"/>
  </r>
  <r>
    <s v="LINE 8"/>
    <x v="0"/>
    <x v="0"/>
    <s v="3-Small C&amp;I"/>
    <n v="861366"/>
    <x v="1"/>
    <x v="7"/>
  </r>
  <r>
    <s v="LINE 8"/>
    <x v="0"/>
    <x v="1"/>
    <s v="4-Medium C&amp;I"/>
    <n v="1618138"/>
    <x v="3"/>
    <x v="7"/>
  </r>
  <r>
    <s v="LINE 8"/>
    <x v="0"/>
    <x v="1"/>
    <s v="6-OTHER"/>
    <n v="3935744"/>
    <x v="2"/>
    <x v="7"/>
  </r>
  <r>
    <s v="LINE 9"/>
    <x v="0"/>
    <x v="1"/>
    <s v="2- Low Income Residential"/>
    <n v="51528243"/>
    <x v="5"/>
    <x v="8"/>
  </r>
  <r>
    <s v="LINE 9"/>
    <x v="0"/>
    <x v="1"/>
    <s v="5-Large C&amp;I"/>
    <n v="4956133"/>
    <x v="4"/>
    <x v="8"/>
  </r>
  <r>
    <s v="LINE 9"/>
    <x v="0"/>
    <x v="1"/>
    <s v="6-OTHER"/>
    <n v="6530465"/>
    <x v="2"/>
    <x v="8"/>
  </r>
  <r>
    <s v="LINE 9"/>
    <x v="0"/>
    <x v="0"/>
    <s v="1-Residential"/>
    <n v="12654511"/>
    <x v="0"/>
    <x v="8"/>
  </r>
  <r>
    <s v="LINE 9"/>
    <x v="0"/>
    <x v="1"/>
    <s v="3-Small C&amp;I"/>
    <n v="2231876"/>
    <x v="1"/>
    <x v="8"/>
  </r>
  <r>
    <s v="LINE 9"/>
    <x v="0"/>
    <x v="0"/>
    <s v="4-Medium C&amp;I"/>
    <n v="613117"/>
    <x v="3"/>
    <x v="8"/>
  </r>
  <r>
    <s v="LINE 9"/>
    <x v="0"/>
    <x v="0"/>
    <s v="5-Large C&amp;I"/>
    <n v="118086"/>
    <x v="4"/>
    <x v="8"/>
  </r>
  <r>
    <s v="LINE 9"/>
    <x v="0"/>
    <x v="0"/>
    <s v="6-OTHER"/>
    <n v="696574"/>
    <x v="2"/>
    <x v="8"/>
  </r>
  <r>
    <s v="LINE 9"/>
    <x v="0"/>
    <x v="1"/>
    <s v="1-Residential"/>
    <n v="63318239"/>
    <x v="0"/>
    <x v="8"/>
  </r>
  <r>
    <s v="LINE 9"/>
    <x v="0"/>
    <x v="0"/>
    <s v="2- Low Income Residential"/>
    <n v="9501986"/>
    <x v="5"/>
    <x v="8"/>
  </r>
  <r>
    <s v="LINE 9"/>
    <x v="0"/>
    <x v="0"/>
    <s v="3-Small C&amp;I"/>
    <n v="1011104"/>
    <x v="1"/>
    <x v="8"/>
  </r>
  <r>
    <s v="LINE 9"/>
    <x v="0"/>
    <x v="1"/>
    <s v="4-Medium C&amp;I"/>
    <n v="1897565"/>
    <x v="3"/>
    <x v="8"/>
  </r>
  <r>
    <s v="LINE 13"/>
    <x v="0"/>
    <x v="0"/>
    <s v="1-Residential"/>
    <n v="10745418"/>
    <x v="0"/>
    <x v="9"/>
  </r>
  <r>
    <s v="LINE 13"/>
    <x v="0"/>
    <x v="1"/>
    <s v="3-Small C&amp;I"/>
    <n v="2109637"/>
    <x v="1"/>
    <x v="9"/>
  </r>
  <r>
    <s v="LINE 13"/>
    <x v="0"/>
    <x v="1"/>
    <s v="6-OTHER"/>
    <n v="16296616"/>
    <x v="2"/>
    <x v="9"/>
  </r>
  <r>
    <s v="LINE 13"/>
    <x v="0"/>
    <x v="1"/>
    <s v="1-Residential"/>
    <n v="36063285"/>
    <x v="0"/>
    <x v="9"/>
  </r>
  <r>
    <s v="LINE 13"/>
    <x v="0"/>
    <x v="0"/>
    <s v="4-Medium C&amp;I"/>
    <n v="560893"/>
    <x v="3"/>
    <x v="9"/>
  </r>
  <r>
    <s v="LINE 13"/>
    <x v="0"/>
    <x v="0"/>
    <s v="5-Large C&amp;I"/>
    <n v="776787"/>
    <x v="4"/>
    <x v="9"/>
  </r>
  <r>
    <s v="LINE 13"/>
    <x v="0"/>
    <x v="0"/>
    <s v="6-OTHER"/>
    <n v="2215328"/>
    <x v="2"/>
    <x v="9"/>
  </r>
  <r>
    <s v="LINE 13"/>
    <x v="0"/>
    <x v="0"/>
    <s v="2- Low Income Residential"/>
    <n v="698504"/>
    <x v="5"/>
    <x v="9"/>
  </r>
  <r>
    <s v="LINE 13"/>
    <x v="0"/>
    <x v="0"/>
    <s v="3-Small C&amp;I"/>
    <n v="1279919"/>
    <x v="1"/>
    <x v="9"/>
  </r>
  <r>
    <s v="LINE 13"/>
    <x v="0"/>
    <x v="1"/>
    <s v="4-Medium C&amp;I"/>
    <n v="2644957"/>
    <x v="3"/>
    <x v="9"/>
  </r>
  <r>
    <s v="LINE 13"/>
    <x v="0"/>
    <x v="1"/>
    <s v="2- Low Income Residential"/>
    <n v="2946418"/>
    <x v="5"/>
    <x v="9"/>
  </r>
  <r>
    <s v="LINE 13"/>
    <x v="0"/>
    <x v="1"/>
    <s v="5-Large C&amp;I"/>
    <n v="5961629"/>
    <x v="4"/>
    <x v="9"/>
  </r>
  <r>
    <s v="LINE 14"/>
    <x v="0"/>
    <x v="0"/>
    <s v="1-Residential"/>
    <n v="10477923"/>
    <x v="0"/>
    <x v="10"/>
  </r>
  <r>
    <s v="LINE 14"/>
    <x v="0"/>
    <x v="1"/>
    <s v="3-Small C&amp;I"/>
    <n v="1710037"/>
    <x v="1"/>
    <x v="10"/>
  </r>
  <r>
    <s v="LINE 14"/>
    <x v="0"/>
    <x v="1"/>
    <s v="1-Residential"/>
    <n v="35160249"/>
    <x v="0"/>
    <x v="10"/>
  </r>
  <r>
    <s v="LINE 14"/>
    <x v="0"/>
    <x v="1"/>
    <s v="6-OTHER"/>
    <n v="15321545"/>
    <x v="2"/>
    <x v="10"/>
  </r>
  <r>
    <s v="LINE 14"/>
    <x v="0"/>
    <x v="0"/>
    <s v="2- Low Income Residential"/>
    <n v="750253"/>
    <x v="5"/>
    <x v="10"/>
  </r>
  <r>
    <s v="LINE 14"/>
    <x v="0"/>
    <x v="0"/>
    <s v="3-Small C&amp;I"/>
    <n v="930535"/>
    <x v="1"/>
    <x v="10"/>
  </r>
  <r>
    <s v="LINE 14"/>
    <x v="0"/>
    <x v="1"/>
    <s v="4-Medium C&amp;I"/>
    <n v="2067922"/>
    <x v="3"/>
    <x v="10"/>
  </r>
  <r>
    <s v="LINE 14"/>
    <x v="0"/>
    <x v="0"/>
    <s v="4-Medium C&amp;I"/>
    <n v="367717"/>
    <x v="3"/>
    <x v="10"/>
  </r>
  <r>
    <s v="LINE 14"/>
    <x v="0"/>
    <x v="0"/>
    <s v="5-Large C&amp;I"/>
    <n v="269423"/>
    <x v="4"/>
    <x v="10"/>
  </r>
  <r>
    <s v="LINE 14"/>
    <x v="0"/>
    <x v="0"/>
    <s v="6-OTHER"/>
    <n v="2111367"/>
    <x v="2"/>
    <x v="10"/>
  </r>
  <r>
    <s v="LINE 14"/>
    <x v="0"/>
    <x v="1"/>
    <s v="2- Low Income Residential"/>
    <n v="4093937"/>
    <x v="5"/>
    <x v="10"/>
  </r>
  <r>
    <s v="LINE 14"/>
    <x v="0"/>
    <x v="1"/>
    <s v="5-Large C&amp;I"/>
    <n v="4904108"/>
    <x v="4"/>
    <x v="10"/>
  </r>
  <r>
    <s v="LINE 15"/>
    <x v="0"/>
    <x v="0"/>
    <s v="4-Medium C&amp;I"/>
    <n v="511"/>
    <x v="3"/>
    <x v="11"/>
  </r>
  <r>
    <s v="LINE 15"/>
    <x v="0"/>
    <x v="0"/>
    <s v="2- Low Income Residential"/>
    <n v="18540"/>
    <x v="5"/>
    <x v="11"/>
  </r>
  <r>
    <s v="LINE 15"/>
    <x v="0"/>
    <x v="1"/>
    <s v="2- Low Income Residential"/>
    <n v="67912"/>
    <x v="5"/>
    <x v="11"/>
  </r>
  <r>
    <s v="LINE 15"/>
    <x v="0"/>
    <x v="0"/>
    <s v="6-OTHER"/>
    <n v="3351"/>
    <x v="2"/>
    <x v="11"/>
  </r>
  <r>
    <s v="LINE 15"/>
    <x v="0"/>
    <x v="0"/>
    <s v="3-Small C&amp;I"/>
    <n v="15493"/>
    <x v="1"/>
    <x v="11"/>
  </r>
  <r>
    <s v="LINE 15"/>
    <x v="0"/>
    <x v="1"/>
    <s v="1-Residential"/>
    <n v="561820"/>
    <x v="0"/>
    <x v="11"/>
  </r>
  <r>
    <s v="LINE 15"/>
    <x v="0"/>
    <x v="0"/>
    <s v="1-Residential"/>
    <n v="183831"/>
    <x v="0"/>
    <x v="11"/>
  </r>
  <r>
    <s v="LINE 15"/>
    <x v="0"/>
    <x v="1"/>
    <s v="5-Large C&amp;I"/>
    <n v="8250"/>
    <x v="4"/>
    <x v="11"/>
  </r>
  <r>
    <s v="LINE 15"/>
    <x v="0"/>
    <x v="0"/>
    <s v="5-Large C&amp;I"/>
    <n v="73"/>
    <x v="4"/>
    <x v="11"/>
  </r>
  <r>
    <s v="LINE 15"/>
    <x v="0"/>
    <x v="1"/>
    <s v="3-Small C&amp;I"/>
    <n v="27164"/>
    <x v="1"/>
    <x v="11"/>
  </r>
  <r>
    <s v="LINE 15"/>
    <x v="0"/>
    <x v="1"/>
    <s v="4-Medium C&amp;I"/>
    <n v="11553"/>
    <x v="3"/>
    <x v="11"/>
  </r>
  <r>
    <s v="LINE 15"/>
    <x v="0"/>
    <x v="1"/>
    <s v="6-OTHER"/>
    <n v="15497"/>
    <x v="2"/>
    <x v="11"/>
  </r>
  <r>
    <s v="LINE 17"/>
    <x v="0"/>
    <x v="1"/>
    <s v="1-Residential"/>
    <n v="1520"/>
    <x v="0"/>
    <x v="12"/>
  </r>
  <r>
    <s v="LINE 17"/>
    <x v="0"/>
    <x v="1"/>
    <s v="2- Low Income Residential"/>
    <n v="12660"/>
    <x v="5"/>
    <x v="12"/>
  </r>
  <r>
    <s v="LINE 17"/>
    <x v="0"/>
    <x v="0"/>
    <s v="1-Residential"/>
    <n v="14"/>
    <x v="0"/>
    <x v="12"/>
  </r>
  <r>
    <s v="LINE 17"/>
    <x v="0"/>
    <x v="0"/>
    <s v="2- Low Income Residential"/>
    <n v="2847"/>
    <x v="5"/>
    <x v="12"/>
  </r>
  <r>
    <s v="LINE 18"/>
    <x v="0"/>
    <x v="0"/>
    <s v="3-Small C&amp;I"/>
    <n v="3"/>
    <x v="1"/>
    <x v="13"/>
  </r>
  <r>
    <s v="LINE 18"/>
    <x v="0"/>
    <x v="0"/>
    <s v="2- Low Income Residential"/>
    <n v="22"/>
    <x v="5"/>
    <x v="13"/>
  </r>
  <r>
    <s v="LINE 18"/>
    <x v="0"/>
    <x v="0"/>
    <s v="1-Residential"/>
    <n v="21"/>
    <x v="0"/>
    <x v="13"/>
  </r>
  <r>
    <s v="LINE 18"/>
    <x v="0"/>
    <x v="1"/>
    <s v="3-Small C&amp;I"/>
    <n v="2"/>
    <x v="1"/>
    <x v="13"/>
  </r>
  <r>
    <s v="LINE 18"/>
    <x v="0"/>
    <x v="1"/>
    <s v="6-OTHER"/>
    <n v="3"/>
    <x v="2"/>
    <x v="13"/>
  </r>
  <r>
    <s v="LINE 18"/>
    <x v="0"/>
    <x v="1"/>
    <s v="1-Residential"/>
    <n v="220"/>
    <x v="0"/>
    <x v="13"/>
  </r>
  <r>
    <s v="LINE 18"/>
    <x v="0"/>
    <x v="1"/>
    <s v="2- Low Income Residential"/>
    <n v="170"/>
    <x v="5"/>
    <x v="13"/>
  </r>
  <r>
    <s v="LINE 99"/>
    <x v="0"/>
    <x v="1"/>
    <s v="3-Small C&amp;I"/>
    <n v="3"/>
    <x v="1"/>
    <x v="14"/>
  </r>
  <r>
    <s v="LINE 99"/>
    <x v="0"/>
    <x v="1"/>
    <s v="6-OTHER"/>
    <n v="3"/>
    <x v="2"/>
    <x v="14"/>
  </r>
  <r>
    <s v="LINE 99"/>
    <x v="0"/>
    <x v="0"/>
    <s v="1-Residential"/>
    <n v="22"/>
    <x v="0"/>
    <x v="14"/>
  </r>
  <r>
    <s v="LINE 99"/>
    <x v="0"/>
    <x v="1"/>
    <s v="1-Residential"/>
    <n v="247"/>
    <x v="0"/>
    <x v="14"/>
  </r>
  <r>
    <s v="LINE 99"/>
    <x v="0"/>
    <x v="1"/>
    <s v="2- Low Income Residential"/>
    <n v="192"/>
    <x v="5"/>
    <x v="14"/>
  </r>
  <r>
    <s v="LINE 99"/>
    <x v="0"/>
    <x v="1"/>
    <s v="4-Medium C&amp;I"/>
    <n v="1"/>
    <x v="3"/>
    <x v="14"/>
  </r>
  <r>
    <s v="LINE 99"/>
    <x v="0"/>
    <x v="0"/>
    <s v="3-Small C&amp;I"/>
    <n v="3"/>
    <x v="1"/>
    <x v="14"/>
  </r>
  <r>
    <s v="LINE 99"/>
    <x v="0"/>
    <x v="0"/>
    <s v="2- Low Income Residential"/>
    <n v="18"/>
    <x v="5"/>
    <x v="14"/>
  </r>
  <r>
    <s v="LINE 19"/>
    <x v="0"/>
    <x v="1"/>
    <s v="1-Residential"/>
    <n v="8949"/>
    <x v="0"/>
    <x v="15"/>
  </r>
  <r>
    <s v="LINE 19"/>
    <x v="0"/>
    <x v="1"/>
    <s v="2- Low Income Residential"/>
    <n v="1894"/>
    <x v="5"/>
    <x v="15"/>
  </r>
  <r>
    <s v="LINE 19"/>
    <x v="0"/>
    <x v="1"/>
    <s v="4-Medium C&amp;I"/>
    <n v="39"/>
    <x v="3"/>
    <x v="15"/>
  </r>
  <r>
    <s v="LINE 19"/>
    <x v="0"/>
    <x v="1"/>
    <s v="5-Large C&amp;I"/>
    <n v="22"/>
    <x v="4"/>
    <x v="15"/>
  </r>
  <r>
    <s v="LINE 19"/>
    <x v="0"/>
    <x v="1"/>
    <s v="3-Small C&amp;I"/>
    <n v="111"/>
    <x v="1"/>
    <x v="15"/>
  </r>
  <r>
    <s v="LINE 19"/>
    <x v="0"/>
    <x v="1"/>
    <s v="6-OTHER"/>
    <n v="91"/>
    <x v="2"/>
    <x v="15"/>
  </r>
  <r>
    <s v="LINE 19"/>
    <x v="0"/>
    <x v="0"/>
    <s v="3-Small C&amp;I"/>
    <n v="37"/>
    <x v="1"/>
    <x v="15"/>
  </r>
  <r>
    <s v="LINE 19"/>
    <x v="0"/>
    <x v="0"/>
    <s v="6-OTHER"/>
    <n v="19"/>
    <x v="2"/>
    <x v="15"/>
  </r>
  <r>
    <s v="LINE 19"/>
    <x v="0"/>
    <x v="0"/>
    <s v="1-Residential"/>
    <n v="2118"/>
    <x v="0"/>
    <x v="15"/>
  </r>
  <r>
    <s v="LINE 19"/>
    <x v="0"/>
    <x v="0"/>
    <s v="2- Low Income Residential"/>
    <n v="365"/>
    <x v="5"/>
    <x v="15"/>
  </r>
  <r>
    <s v="LINE 20"/>
    <x v="0"/>
    <x v="0"/>
    <s v="1-Residential"/>
    <n v="6264888"/>
    <x v="0"/>
    <x v="16"/>
  </r>
  <r>
    <s v="LINE 20"/>
    <x v="0"/>
    <x v="1"/>
    <s v="3-Small C&amp;I"/>
    <n v="1206285"/>
    <x v="1"/>
    <x v="16"/>
  </r>
  <r>
    <s v="LINE 20"/>
    <x v="0"/>
    <x v="1"/>
    <s v="1-Residential"/>
    <n v="22324209"/>
    <x v="0"/>
    <x v="16"/>
  </r>
  <r>
    <s v="LINE 20"/>
    <x v="0"/>
    <x v="1"/>
    <s v="6-OTHER"/>
    <n v="7445969"/>
    <x v="2"/>
    <x v="16"/>
  </r>
  <r>
    <s v="LINE 20"/>
    <x v="0"/>
    <x v="1"/>
    <s v="2- Low Income Residential"/>
    <n v="2030443"/>
    <x v="5"/>
    <x v="16"/>
  </r>
  <r>
    <s v="LINE 20"/>
    <x v="0"/>
    <x v="1"/>
    <s v="5-Large C&amp;I"/>
    <n v="3451877"/>
    <x v="4"/>
    <x v="16"/>
  </r>
  <r>
    <s v="LINE 20"/>
    <x v="0"/>
    <x v="0"/>
    <s v="4-Medium C&amp;I"/>
    <n v="345218"/>
    <x v="3"/>
    <x v="16"/>
  </r>
  <r>
    <s v="LINE 20"/>
    <x v="0"/>
    <x v="0"/>
    <s v="5-Large C&amp;I"/>
    <n v="218580"/>
    <x v="4"/>
    <x v="16"/>
  </r>
  <r>
    <s v="LINE 20"/>
    <x v="0"/>
    <x v="0"/>
    <s v="6-OTHER"/>
    <n v="1048436"/>
    <x v="2"/>
    <x v="16"/>
  </r>
  <r>
    <s v="LINE 20"/>
    <x v="0"/>
    <x v="0"/>
    <s v="2- Low Income Residential"/>
    <n v="457696"/>
    <x v="5"/>
    <x v="16"/>
  </r>
  <r>
    <s v="LINE 20"/>
    <x v="0"/>
    <x v="0"/>
    <s v="3-Small C&amp;I"/>
    <n v="699156"/>
    <x v="1"/>
    <x v="16"/>
  </r>
  <r>
    <s v="LINE 20"/>
    <x v="0"/>
    <x v="1"/>
    <s v="4-Medium C&amp;I"/>
    <n v="1599939"/>
    <x v="3"/>
    <x v="16"/>
  </r>
  <r>
    <s v="LINE 20"/>
    <x v="1"/>
    <x v="1"/>
    <s v="6-OTHER"/>
    <n v="8662661"/>
    <x v="2"/>
    <x v="16"/>
  </r>
  <r>
    <m/>
    <x v="2"/>
    <x v="2"/>
    <m/>
    <m/>
    <x v="6"/>
    <x v="17"/>
  </r>
  <r>
    <m/>
    <x v="2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5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6"/>
    <x v="11"/>
    <x v="0"/>
    <n v="201"/>
    <s v="G1A"/>
    <n v="143169.35"/>
    <n v="-3765.38"/>
    <n v="0"/>
    <n v="0"/>
    <n v="0"/>
    <n v="139403.97"/>
    <x v="0"/>
  </r>
  <r>
    <x v="6"/>
    <x v="11"/>
    <x v="0"/>
    <n v="201"/>
    <s v="G1B"/>
    <n v="155.9"/>
    <n v="-4.09"/>
    <n v="0"/>
    <n v="0"/>
    <n v="0"/>
    <n v="151.81"/>
    <x v="0"/>
  </r>
  <r>
    <x v="6"/>
    <x v="11"/>
    <x v="0"/>
    <n v="201"/>
    <s v="G1C"/>
    <n v="32.97"/>
    <n v="-0.87"/>
    <n v="0"/>
    <n v="0"/>
    <n v="0"/>
    <n v="32.1"/>
    <x v="0"/>
  </r>
  <r>
    <x v="6"/>
    <x v="11"/>
    <x v="0"/>
    <n v="201"/>
    <s v="G1D"/>
    <n v="288.04000000000002"/>
    <n v="-7.58"/>
    <n v="0"/>
    <n v="0"/>
    <n v="0"/>
    <n v="280.45999999999998"/>
    <x v="0"/>
  </r>
  <r>
    <x v="6"/>
    <x v="11"/>
    <x v="0"/>
    <n v="201"/>
    <s v="G1F"/>
    <n v="2629.11"/>
    <n v="-69.16"/>
    <n v="0"/>
    <n v="0"/>
    <n v="0"/>
    <n v="2559.9499999999998"/>
    <x v="0"/>
  </r>
  <r>
    <x v="6"/>
    <x v="11"/>
    <x v="0"/>
    <n v="201"/>
    <s v="G2A"/>
    <n v="105210.47"/>
    <n v="-410.32"/>
    <n v="0"/>
    <n v="0"/>
    <n v="0"/>
    <n v="104800.15"/>
    <x v="1"/>
  </r>
  <r>
    <x v="6"/>
    <x v="11"/>
    <x v="0"/>
    <n v="201"/>
    <s v="G3"/>
    <n v="111455.03"/>
    <n v="-434.67"/>
    <n v="0"/>
    <n v="0"/>
    <n v="0"/>
    <n v="111020.36"/>
    <x v="2"/>
  </r>
  <r>
    <x v="6"/>
    <x v="11"/>
    <x v="0"/>
    <n v="201"/>
    <s v="R1A"/>
    <n v="845961.91"/>
    <n v="-16834.740000000002"/>
    <n v="0"/>
    <n v="0"/>
    <n v="0"/>
    <n v="829127.17"/>
    <x v="3"/>
  </r>
  <r>
    <x v="6"/>
    <x v="11"/>
    <x v="0"/>
    <n v="201"/>
    <s v="R2A"/>
    <n v="14282.94"/>
    <n v="-284.20999999999998"/>
    <n v="0"/>
    <n v="0"/>
    <n v="0"/>
    <n v="13998.73"/>
    <x v="4"/>
  </r>
  <r>
    <x v="6"/>
    <x v="11"/>
    <x v="0"/>
    <n v="201"/>
    <s v="S1A"/>
    <n v="1857.81"/>
    <n v="-48.86"/>
    <n v="0"/>
    <n v="0"/>
    <n v="0"/>
    <n v="1808.95"/>
    <x v="5"/>
  </r>
  <r>
    <x v="6"/>
    <x v="11"/>
    <x v="0"/>
    <n v="201"/>
    <s v="S3B"/>
    <n v="795.68"/>
    <n v="-20.92"/>
    <n v="0"/>
    <n v="0"/>
    <n v="0"/>
    <n v="774.76"/>
    <x v="5"/>
  </r>
  <r>
    <x v="6"/>
    <x v="11"/>
    <x v="0"/>
    <n v="201"/>
    <s v="S4A"/>
    <n v="2.4300000000000002"/>
    <n v="-0.06"/>
    <n v="0"/>
    <n v="0"/>
    <n v="0"/>
    <n v="2.37"/>
    <x v="5"/>
  </r>
  <r>
    <x v="6"/>
    <x v="11"/>
    <x v="0"/>
    <n v="201"/>
    <s v="G1A"/>
    <n v="76223.23"/>
    <n v="-2004.71"/>
    <n v="0"/>
    <n v="0"/>
    <n v="0"/>
    <n v="74218.52"/>
    <x v="0"/>
  </r>
  <r>
    <x v="6"/>
    <x v="11"/>
    <x v="0"/>
    <n v="201"/>
    <s v="G1D"/>
    <n v="96.96"/>
    <n v="-2.5499999999999998"/>
    <n v="0"/>
    <n v="0"/>
    <n v="0"/>
    <n v="94.41"/>
    <x v="0"/>
  </r>
  <r>
    <x v="6"/>
    <x v="11"/>
    <x v="0"/>
    <n v="201"/>
    <s v="G1F"/>
    <n v="927.17"/>
    <n v="-24.38"/>
    <n v="0"/>
    <n v="0"/>
    <n v="0"/>
    <n v="902.79"/>
    <x v="0"/>
  </r>
  <r>
    <x v="6"/>
    <x v="11"/>
    <x v="0"/>
    <n v="201"/>
    <s v="G2A"/>
    <n v="51986.35"/>
    <n v="-202.75"/>
    <n v="0"/>
    <n v="0"/>
    <n v="0"/>
    <n v="51783.6"/>
    <x v="1"/>
  </r>
  <r>
    <x v="6"/>
    <x v="11"/>
    <x v="0"/>
    <n v="201"/>
    <s v="R1A"/>
    <n v="229082.05"/>
    <n v="-4558.6000000000004"/>
    <n v="0"/>
    <n v="0"/>
    <n v="0"/>
    <n v="224523.45"/>
    <x v="3"/>
  </r>
  <r>
    <x v="6"/>
    <x v="11"/>
    <x v="0"/>
    <n v="201"/>
    <s v="R2A"/>
    <n v="2182.39"/>
    <n v="-43.44"/>
    <n v="0"/>
    <n v="0"/>
    <n v="0"/>
    <n v="2138.9499999999998"/>
    <x v="4"/>
  </r>
  <r>
    <x v="6"/>
    <x v="11"/>
    <x v="1"/>
    <n v="201"/>
    <s v="G1A"/>
    <n v="12261744.52"/>
    <n v="-321847.96000000002"/>
    <n v="0"/>
    <n v="0"/>
    <n v="0"/>
    <n v="11939896.560000001"/>
    <x v="0"/>
  </r>
  <r>
    <x v="6"/>
    <x v="11"/>
    <x v="1"/>
    <n v="201"/>
    <s v="G1B"/>
    <n v="1034.67"/>
    <n v="-27.23"/>
    <n v="0"/>
    <n v="0"/>
    <n v="0"/>
    <n v="1007.44"/>
    <x v="0"/>
  </r>
  <r>
    <x v="6"/>
    <x v="11"/>
    <x v="1"/>
    <n v="201"/>
    <s v="G1C"/>
    <n v="11800.6"/>
    <n v="-310.43"/>
    <n v="0"/>
    <n v="0"/>
    <n v="0"/>
    <n v="11490.17"/>
    <x v="0"/>
  </r>
  <r>
    <x v="6"/>
    <x v="11"/>
    <x v="1"/>
    <n v="201"/>
    <s v="G1D"/>
    <n v="261836.27"/>
    <n v="-6850.93"/>
    <n v="0"/>
    <n v="0"/>
    <n v="0"/>
    <n v="254985.34"/>
    <x v="0"/>
  </r>
  <r>
    <x v="6"/>
    <x v="11"/>
    <x v="1"/>
    <n v="201"/>
    <s v="G1F"/>
    <n v="1667976.49"/>
    <n v="-43743.31"/>
    <n v="0"/>
    <n v="0"/>
    <n v="0"/>
    <n v="1624233.18"/>
    <x v="0"/>
  </r>
  <r>
    <x v="6"/>
    <x v="11"/>
    <x v="1"/>
    <n v="201"/>
    <s v="G2A"/>
    <n v="16232144"/>
    <n v="-63208.77"/>
    <n v="0"/>
    <n v="0"/>
    <n v="0"/>
    <n v="16168935.23"/>
    <x v="1"/>
  </r>
  <r>
    <x v="6"/>
    <x v="11"/>
    <x v="1"/>
    <n v="201"/>
    <s v="G2B"/>
    <n v="888972.09"/>
    <n v="-3467.03"/>
    <n v="0"/>
    <n v="0"/>
    <n v="0"/>
    <n v="885505.06"/>
    <x v="1"/>
  </r>
  <r>
    <x v="6"/>
    <x v="11"/>
    <x v="1"/>
    <n v="201"/>
    <s v="G2D"/>
    <n v="538999.80000000005"/>
    <n v="-2088"/>
    <n v="0"/>
    <n v="0"/>
    <n v="0"/>
    <n v="536911.80000000005"/>
    <x v="1"/>
  </r>
  <r>
    <x v="6"/>
    <x v="11"/>
    <x v="1"/>
    <n v="201"/>
    <s v="G3"/>
    <n v="26540273.59"/>
    <n v="-103397.15"/>
    <n v="0"/>
    <n v="0"/>
    <n v="0"/>
    <n v="26436876.440000001"/>
    <x v="2"/>
  </r>
  <r>
    <x v="6"/>
    <x v="11"/>
    <x v="1"/>
    <n v="201"/>
    <s v="R1A"/>
    <n v="52581936.060000002"/>
    <n v="-1046413.37"/>
    <n v="0"/>
    <n v="0"/>
    <n v="0"/>
    <n v="51535522.689999998"/>
    <x v="3"/>
  </r>
  <r>
    <x v="6"/>
    <x v="11"/>
    <x v="1"/>
    <n v="201"/>
    <s v="R2A"/>
    <n v="8504357.8699999992"/>
    <n v="-169222.89"/>
    <n v="0"/>
    <n v="0"/>
    <n v="0"/>
    <n v="8335134.9800000004"/>
    <x v="4"/>
  </r>
  <r>
    <x v="6"/>
    <x v="11"/>
    <x v="1"/>
    <n v="201"/>
    <s v="S1A"/>
    <n v="112922.57"/>
    <n v="-2969.83"/>
    <n v="0"/>
    <n v="0"/>
    <n v="0"/>
    <n v="109952.74"/>
    <x v="5"/>
  </r>
  <r>
    <x v="6"/>
    <x v="11"/>
    <x v="1"/>
    <n v="201"/>
    <s v="S2"/>
    <n v="4830.8500000000004"/>
    <n v="-127.05"/>
    <n v="0"/>
    <n v="0"/>
    <n v="0"/>
    <n v="4703.8"/>
    <x v="5"/>
  </r>
  <r>
    <x v="6"/>
    <x v="11"/>
    <x v="1"/>
    <n v="201"/>
    <s v="S3A"/>
    <n v="580.44000000000005"/>
    <n v="-15.26"/>
    <n v="0"/>
    <n v="0"/>
    <n v="0"/>
    <n v="565.17999999999995"/>
    <x v="5"/>
  </r>
  <r>
    <x v="6"/>
    <x v="11"/>
    <x v="1"/>
    <n v="201"/>
    <s v="S3B"/>
    <n v="590.78"/>
    <n v="-15.55"/>
    <n v="0"/>
    <n v="0"/>
    <n v="0"/>
    <n v="575.23"/>
    <x v="5"/>
  </r>
  <r>
    <x v="6"/>
    <x v="11"/>
    <x v="1"/>
    <n v="201"/>
    <s v="S4A"/>
    <n v="210547.4"/>
    <n v="-5542.55"/>
    <n v="0"/>
    <n v="0"/>
    <n v="0"/>
    <n v="205004.85"/>
    <x v="5"/>
  </r>
  <r>
    <x v="6"/>
    <x v="11"/>
    <x v="1"/>
    <n v="201"/>
    <s v="S5"/>
    <n v="261903.14"/>
    <n v="-6888.1"/>
    <n v="0"/>
    <n v="0"/>
    <n v="0"/>
    <n v="255015.04000000001"/>
    <x v="5"/>
  </r>
  <r>
    <x v="6"/>
    <x v="11"/>
    <x v="1"/>
    <n v="201"/>
    <s v="S6A"/>
    <n v="54.75"/>
    <n v="-1.44"/>
    <n v="0"/>
    <n v="0"/>
    <n v="0"/>
    <n v="53.31"/>
    <x v="5"/>
  </r>
  <r>
    <x v="6"/>
    <x v="11"/>
    <x v="1"/>
    <n v="201"/>
    <s v="G1A"/>
    <n v="756168.02"/>
    <n v="-19851.05"/>
    <n v="0"/>
    <n v="0"/>
    <n v="0"/>
    <n v="736316.97"/>
    <x v="0"/>
  </r>
  <r>
    <x v="6"/>
    <x v="11"/>
    <x v="1"/>
    <n v="201"/>
    <s v="G1C"/>
    <n v="2778.37"/>
    <n v="-72.989999999999995"/>
    <n v="0"/>
    <n v="0"/>
    <n v="0"/>
    <n v="2705.38"/>
    <x v="0"/>
  </r>
  <r>
    <x v="6"/>
    <x v="11"/>
    <x v="1"/>
    <n v="201"/>
    <s v="G1D"/>
    <n v="34114.519999999997"/>
    <n v="-897.2"/>
    <n v="0"/>
    <n v="0"/>
    <n v="0"/>
    <n v="33217.32"/>
    <x v="0"/>
  </r>
  <r>
    <x v="6"/>
    <x v="11"/>
    <x v="1"/>
    <n v="201"/>
    <s v="G1F"/>
    <n v="62465.29"/>
    <n v="-1641.14"/>
    <n v="0"/>
    <n v="0"/>
    <n v="0"/>
    <n v="60824.15"/>
    <x v="0"/>
  </r>
  <r>
    <x v="6"/>
    <x v="11"/>
    <x v="1"/>
    <n v="201"/>
    <s v="G2A"/>
    <n v="962639.06"/>
    <n v="-3754.3"/>
    <n v="0"/>
    <n v="0"/>
    <n v="0"/>
    <n v="958884.76"/>
    <x v="1"/>
  </r>
  <r>
    <x v="6"/>
    <x v="11"/>
    <x v="1"/>
    <n v="201"/>
    <s v="G2B"/>
    <n v="50513.919999999998"/>
    <n v="-197.01"/>
    <n v="0"/>
    <n v="0"/>
    <n v="0"/>
    <n v="50316.91"/>
    <x v="1"/>
  </r>
  <r>
    <x v="6"/>
    <x v="11"/>
    <x v="1"/>
    <n v="201"/>
    <s v="G2D"/>
    <n v="17274.03"/>
    <n v="-67.37"/>
    <n v="0"/>
    <n v="0"/>
    <n v="0"/>
    <n v="17206.66"/>
    <x v="1"/>
  </r>
  <r>
    <x v="6"/>
    <x v="11"/>
    <x v="1"/>
    <n v="201"/>
    <s v="G3"/>
    <n v="2129623.4"/>
    <n v="-8301.9"/>
    <n v="0"/>
    <n v="0"/>
    <n v="0"/>
    <n v="2121321.5"/>
    <x v="2"/>
  </r>
  <r>
    <x v="6"/>
    <x v="11"/>
    <x v="1"/>
    <n v="201"/>
    <s v="R1A"/>
    <n v="3104914.82"/>
    <n v="-61768.9"/>
    <n v="0"/>
    <n v="0"/>
    <n v="0"/>
    <n v="3043145.92"/>
    <x v="3"/>
  </r>
  <r>
    <x v="6"/>
    <x v="11"/>
    <x v="1"/>
    <n v="201"/>
    <s v="R2A"/>
    <n v="355930.74"/>
    <n v="-7083.55"/>
    <n v="0"/>
    <n v="0"/>
    <n v="0"/>
    <n v="348847.19"/>
    <x v="4"/>
  </r>
  <r>
    <x v="6"/>
    <x v="0"/>
    <x v="0"/>
    <n v="201"/>
    <s v="G1A"/>
    <n v="94384.12"/>
    <n v="-2481.75"/>
    <n v="0"/>
    <n v="0"/>
    <n v="0"/>
    <n v="91902.37"/>
    <x v="0"/>
  </r>
  <r>
    <x v="6"/>
    <x v="0"/>
    <x v="0"/>
    <n v="201"/>
    <s v="G1B"/>
    <n v="138.43"/>
    <n v="-3.66"/>
    <n v="0"/>
    <n v="0"/>
    <n v="0"/>
    <n v="134.77000000000001"/>
    <x v="0"/>
  </r>
  <r>
    <x v="6"/>
    <x v="0"/>
    <x v="0"/>
    <n v="201"/>
    <s v="G1C"/>
    <n v="32.97"/>
    <n v="-0.87"/>
    <n v="0"/>
    <n v="0"/>
    <n v="0"/>
    <n v="32.1"/>
    <x v="0"/>
  </r>
  <r>
    <x v="6"/>
    <x v="0"/>
    <x v="0"/>
    <n v="201"/>
    <s v="G1D"/>
    <n v="-79.45"/>
    <n v="2.1"/>
    <n v="0"/>
    <n v="0"/>
    <n v="0"/>
    <n v="-77.349999999999994"/>
    <x v="0"/>
  </r>
  <r>
    <x v="6"/>
    <x v="0"/>
    <x v="0"/>
    <n v="201"/>
    <s v="G1F"/>
    <n v="3834.34"/>
    <n v="-100.83"/>
    <n v="0"/>
    <n v="0"/>
    <n v="0"/>
    <n v="3733.51"/>
    <x v="0"/>
  </r>
  <r>
    <x v="6"/>
    <x v="0"/>
    <x v="0"/>
    <n v="201"/>
    <s v="G2A"/>
    <n v="98880.7"/>
    <n v="-385.64"/>
    <n v="0"/>
    <n v="0"/>
    <n v="0"/>
    <n v="98495.06"/>
    <x v="1"/>
  </r>
  <r>
    <x v="6"/>
    <x v="0"/>
    <x v="0"/>
    <n v="201"/>
    <s v="G3"/>
    <n v="110082.42"/>
    <n v="-429.32"/>
    <n v="0"/>
    <n v="0"/>
    <n v="0"/>
    <n v="109653.1"/>
    <x v="2"/>
  </r>
  <r>
    <x v="6"/>
    <x v="0"/>
    <x v="0"/>
    <n v="201"/>
    <s v="R1A"/>
    <n v="645662.73"/>
    <n v="-12848.89"/>
    <n v="0"/>
    <n v="0"/>
    <n v="0"/>
    <n v="632813.84"/>
    <x v="3"/>
  </r>
  <r>
    <x v="6"/>
    <x v="0"/>
    <x v="0"/>
    <n v="201"/>
    <s v="R2A"/>
    <n v="11544.84"/>
    <n v="-229.72"/>
    <n v="0"/>
    <n v="0"/>
    <n v="0"/>
    <n v="11315.12"/>
    <x v="4"/>
  </r>
  <r>
    <x v="6"/>
    <x v="0"/>
    <x v="0"/>
    <n v="201"/>
    <s v="S1A"/>
    <n v="1700.47"/>
    <n v="-44.72"/>
    <n v="0"/>
    <n v="0"/>
    <n v="0"/>
    <n v="1655.75"/>
    <x v="5"/>
  </r>
  <r>
    <x v="6"/>
    <x v="0"/>
    <x v="0"/>
    <n v="201"/>
    <s v="S3B"/>
    <n v="728.3"/>
    <n v="-19.149999999999999"/>
    <n v="0"/>
    <n v="0"/>
    <n v="0"/>
    <n v="709.15"/>
    <x v="5"/>
  </r>
  <r>
    <x v="6"/>
    <x v="0"/>
    <x v="0"/>
    <n v="201"/>
    <s v="S4A"/>
    <n v="2.3199999999999998"/>
    <n v="-0.06"/>
    <n v="0"/>
    <n v="0"/>
    <n v="0"/>
    <n v="2.2599999999999998"/>
    <x v="5"/>
  </r>
  <r>
    <x v="6"/>
    <x v="0"/>
    <x v="0"/>
    <n v="201"/>
    <s v="R1A"/>
    <n v="430.87"/>
    <n v="-8.57"/>
    <n v="0"/>
    <n v="0"/>
    <n v="0"/>
    <n v="422.3"/>
    <x v="3"/>
  </r>
  <r>
    <x v="6"/>
    <x v="0"/>
    <x v="1"/>
    <n v="201"/>
    <s v="G1A"/>
    <n v="12463973.109999999"/>
    <n v="-327159.83"/>
    <n v="0"/>
    <n v="0"/>
    <n v="0"/>
    <n v="12136813.279999999"/>
    <x v="0"/>
  </r>
  <r>
    <x v="6"/>
    <x v="0"/>
    <x v="1"/>
    <n v="201"/>
    <s v="G1B"/>
    <n v="776.32"/>
    <n v="-20.41"/>
    <n v="0"/>
    <n v="0"/>
    <n v="0"/>
    <n v="755.91"/>
    <x v="0"/>
  </r>
  <r>
    <x v="6"/>
    <x v="0"/>
    <x v="1"/>
    <n v="201"/>
    <s v="G1C"/>
    <n v="11624.45"/>
    <n v="-304.33999999999997"/>
    <n v="0"/>
    <n v="0"/>
    <n v="0"/>
    <n v="11320.11"/>
    <x v="0"/>
  </r>
  <r>
    <x v="6"/>
    <x v="0"/>
    <x v="1"/>
    <n v="201"/>
    <s v="G1D"/>
    <n v="237924.99"/>
    <n v="-6242.6"/>
    <n v="0"/>
    <n v="0"/>
    <n v="0"/>
    <n v="231682.39"/>
    <x v="0"/>
  </r>
  <r>
    <x v="6"/>
    <x v="0"/>
    <x v="1"/>
    <n v="201"/>
    <s v="G1F"/>
    <n v="1628437.73"/>
    <n v="-42798.61"/>
    <n v="0"/>
    <n v="0"/>
    <n v="0"/>
    <n v="1585639.12"/>
    <x v="0"/>
  </r>
  <r>
    <x v="6"/>
    <x v="0"/>
    <x v="1"/>
    <n v="201"/>
    <s v="G2A"/>
    <n v="15493550.58"/>
    <n v="-60234.69"/>
    <n v="0"/>
    <n v="0"/>
    <n v="0"/>
    <n v="15433315.890000001"/>
    <x v="1"/>
  </r>
  <r>
    <x v="6"/>
    <x v="0"/>
    <x v="1"/>
    <n v="201"/>
    <s v="G2B"/>
    <n v="708182.5"/>
    <n v="-2756.39"/>
    <n v="0"/>
    <n v="0"/>
    <n v="0"/>
    <n v="705426.11"/>
    <x v="1"/>
  </r>
  <r>
    <x v="6"/>
    <x v="0"/>
    <x v="1"/>
    <n v="201"/>
    <s v="G2D"/>
    <n v="504569.58"/>
    <n v="-1967.93"/>
    <n v="0"/>
    <n v="0"/>
    <n v="0"/>
    <n v="502601.65"/>
    <x v="1"/>
  </r>
  <r>
    <x v="6"/>
    <x v="0"/>
    <x v="1"/>
    <n v="201"/>
    <s v="G3"/>
    <n v="27376082.239999998"/>
    <n v="-106644.83"/>
    <n v="0"/>
    <n v="0"/>
    <n v="0"/>
    <n v="27269437.41"/>
    <x v="2"/>
  </r>
  <r>
    <x v="6"/>
    <x v="0"/>
    <x v="1"/>
    <n v="201"/>
    <s v="R1A"/>
    <n v="48773438.280000001"/>
    <n v="-970412.03"/>
    <n v="0"/>
    <n v="0"/>
    <n v="0"/>
    <n v="47803026.25"/>
    <x v="3"/>
  </r>
  <r>
    <x v="6"/>
    <x v="0"/>
    <x v="1"/>
    <n v="201"/>
    <s v="R2A"/>
    <n v="8368388.9500000002"/>
    <n v="-166534.45000000001"/>
    <n v="0"/>
    <n v="0"/>
    <n v="0"/>
    <n v="8201854.5"/>
    <x v="4"/>
  </r>
  <r>
    <x v="6"/>
    <x v="0"/>
    <x v="1"/>
    <n v="201"/>
    <s v="S1A"/>
    <n v="103352.9"/>
    <n v="-2714.21"/>
    <n v="0"/>
    <n v="0"/>
    <n v="0"/>
    <n v="100638.69"/>
    <x v="5"/>
  </r>
  <r>
    <x v="6"/>
    <x v="0"/>
    <x v="1"/>
    <n v="201"/>
    <s v="S2"/>
    <n v="4408.29"/>
    <n v="-115.94"/>
    <n v="0"/>
    <n v="0"/>
    <n v="0"/>
    <n v="4292.3500000000004"/>
    <x v="5"/>
  </r>
  <r>
    <x v="6"/>
    <x v="0"/>
    <x v="1"/>
    <n v="201"/>
    <s v="S3A"/>
    <n v="531.37"/>
    <n v="-13.98"/>
    <n v="0"/>
    <n v="0"/>
    <n v="0"/>
    <n v="517.39"/>
    <x v="5"/>
  </r>
  <r>
    <x v="6"/>
    <x v="0"/>
    <x v="1"/>
    <n v="201"/>
    <s v="S3B"/>
    <n v="541.4"/>
    <n v="-14.25"/>
    <n v="0"/>
    <n v="0"/>
    <n v="0"/>
    <n v="527.15"/>
    <x v="5"/>
  </r>
  <r>
    <x v="6"/>
    <x v="0"/>
    <x v="1"/>
    <n v="201"/>
    <s v="S4A"/>
    <n v="195565.72"/>
    <n v="-5144.01"/>
    <n v="0"/>
    <n v="0"/>
    <n v="0"/>
    <n v="190421.71"/>
    <x v="5"/>
  </r>
  <r>
    <x v="6"/>
    <x v="0"/>
    <x v="1"/>
    <n v="201"/>
    <s v="S5"/>
    <n v="238100.15"/>
    <n v="-6250.32"/>
    <n v="0"/>
    <n v="0"/>
    <n v="0"/>
    <n v="231849.83"/>
    <x v="5"/>
  </r>
  <r>
    <x v="6"/>
    <x v="0"/>
    <x v="1"/>
    <n v="201"/>
    <s v="S6A"/>
    <n v="51.06"/>
    <n v="-1.35"/>
    <n v="0"/>
    <n v="0"/>
    <n v="0"/>
    <n v="49.71"/>
    <x v="5"/>
  </r>
  <r>
    <x v="6"/>
    <x v="0"/>
    <x v="1"/>
    <n v="201"/>
    <s v="G1A"/>
    <n v="585087.63"/>
    <n v="-15338.02"/>
    <n v="0"/>
    <n v="0"/>
    <n v="0"/>
    <n v="569749.61"/>
    <x v="0"/>
  </r>
  <r>
    <x v="6"/>
    <x v="0"/>
    <x v="1"/>
    <n v="201"/>
    <s v="G1C"/>
    <n v="2461.92"/>
    <n v="-64.69"/>
    <n v="0"/>
    <n v="0"/>
    <n v="0"/>
    <n v="2397.23"/>
    <x v="0"/>
  </r>
  <r>
    <x v="6"/>
    <x v="0"/>
    <x v="1"/>
    <n v="201"/>
    <s v="G1D"/>
    <n v="8418.2099999999991"/>
    <n v="-221.39"/>
    <n v="0"/>
    <n v="0"/>
    <n v="0"/>
    <n v="8196.82"/>
    <x v="0"/>
  </r>
  <r>
    <x v="6"/>
    <x v="0"/>
    <x v="1"/>
    <n v="201"/>
    <s v="G1F"/>
    <n v="65188.78"/>
    <n v="-1712.7"/>
    <n v="0"/>
    <n v="0"/>
    <n v="0"/>
    <n v="63476.08"/>
    <x v="0"/>
  </r>
  <r>
    <x v="6"/>
    <x v="0"/>
    <x v="1"/>
    <n v="201"/>
    <s v="G2A"/>
    <n v="588092.73"/>
    <n v="-2274.89"/>
    <n v="0"/>
    <n v="0"/>
    <n v="0"/>
    <n v="585817.84"/>
    <x v="1"/>
  </r>
  <r>
    <x v="6"/>
    <x v="0"/>
    <x v="1"/>
    <n v="201"/>
    <s v="G2B"/>
    <n v="21383"/>
    <n v="-83.41"/>
    <n v="0"/>
    <n v="0"/>
    <n v="0"/>
    <n v="21299.59"/>
    <x v="1"/>
  </r>
  <r>
    <x v="6"/>
    <x v="0"/>
    <x v="1"/>
    <n v="201"/>
    <s v="G2D"/>
    <n v="24480.79"/>
    <n v="-95.47"/>
    <n v="0"/>
    <n v="0"/>
    <n v="0"/>
    <n v="24385.32"/>
    <x v="1"/>
  </r>
  <r>
    <x v="6"/>
    <x v="0"/>
    <x v="1"/>
    <n v="201"/>
    <s v="G3"/>
    <n v="1483657.74"/>
    <n v="-5786.26"/>
    <n v="0"/>
    <n v="0"/>
    <n v="0"/>
    <n v="1477871.48"/>
    <x v="2"/>
  </r>
  <r>
    <x v="6"/>
    <x v="0"/>
    <x v="1"/>
    <n v="201"/>
    <s v="R1A"/>
    <n v="2070824.97"/>
    <n v="-41207.019999999997"/>
    <n v="0"/>
    <n v="0"/>
    <n v="0"/>
    <n v="2029617.95"/>
    <x v="3"/>
  </r>
  <r>
    <x v="6"/>
    <x v="0"/>
    <x v="1"/>
    <n v="201"/>
    <s v="R2A"/>
    <n v="245776.03"/>
    <n v="-4893.8599999999997"/>
    <n v="0"/>
    <n v="0"/>
    <n v="0"/>
    <n v="240882.17"/>
    <x v="4"/>
  </r>
  <r>
    <x v="6"/>
    <x v="1"/>
    <x v="0"/>
    <n v="201"/>
    <s v="G1A"/>
    <n v="158258.1"/>
    <n v="-4162.1400000000003"/>
    <n v="0"/>
    <n v="0"/>
    <n v="0"/>
    <n v="154095.96"/>
    <x v="0"/>
  </r>
  <r>
    <x v="6"/>
    <x v="1"/>
    <x v="0"/>
    <n v="201"/>
    <s v="G1B"/>
    <n v="140.63"/>
    <n v="-3.7"/>
    <n v="0"/>
    <n v="0"/>
    <n v="0"/>
    <n v="136.93"/>
    <x v="0"/>
  </r>
  <r>
    <x v="6"/>
    <x v="1"/>
    <x v="0"/>
    <n v="201"/>
    <s v="G1C"/>
    <n v="32.97"/>
    <n v="-0.87"/>
    <n v="0"/>
    <n v="0"/>
    <n v="0"/>
    <n v="32.1"/>
    <x v="0"/>
  </r>
  <r>
    <x v="6"/>
    <x v="1"/>
    <x v="0"/>
    <n v="201"/>
    <s v="G1D"/>
    <n v="308.62"/>
    <n v="-8.1199999999999992"/>
    <n v="0"/>
    <n v="0"/>
    <n v="0"/>
    <n v="300.5"/>
    <x v="0"/>
  </r>
  <r>
    <x v="6"/>
    <x v="1"/>
    <x v="0"/>
    <n v="201"/>
    <s v="G1F"/>
    <n v="3690.37"/>
    <n v="-97.08"/>
    <n v="0"/>
    <n v="0"/>
    <n v="0"/>
    <n v="3593.29"/>
    <x v="0"/>
  </r>
  <r>
    <x v="6"/>
    <x v="1"/>
    <x v="0"/>
    <n v="201"/>
    <s v="G2A"/>
    <n v="132499.14000000001"/>
    <n v="-516.71"/>
    <n v="0"/>
    <n v="0"/>
    <n v="0"/>
    <n v="131982.43"/>
    <x v="1"/>
  </r>
  <r>
    <x v="6"/>
    <x v="1"/>
    <x v="0"/>
    <n v="201"/>
    <s v="G3"/>
    <n v="148754.1"/>
    <n v="-580.16"/>
    <n v="0"/>
    <n v="0"/>
    <n v="0"/>
    <n v="148173.94"/>
    <x v="2"/>
  </r>
  <r>
    <x v="6"/>
    <x v="1"/>
    <x v="0"/>
    <n v="201"/>
    <s v="R1A"/>
    <n v="836691.26"/>
    <n v="-16649.810000000001"/>
    <n v="0"/>
    <n v="0"/>
    <n v="0"/>
    <n v="820041.45"/>
    <x v="3"/>
  </r>
  <r>
    <x v="6"/>
    <x v="1"/>
    <x v="0"/>
    <n v="201"/>
    <s v="R2A"/>
    <n v="12327.8"/>
    <n v="-245.34"/>
    <n v="0"/>
    <n v="0"/>
    <n v="0"/>
    <n v="12082.46"/>
    <x v="4"/>
  </r>
  <r>
    <x v="6"/>
    <x v="1"/>
    <x v="0"/>
    <n v="201"/>
    <s v="S1A"/>
    <n v="1731.67"/>
    <n v="-45.54"/>
    <n v="0"/>
    <n v="0"/>
    <n v="0"/>
    <n v="1686.13"/>
    <x v="5"/>
  </r>
  <r>
    <x v="6"/>
    <x v="1"/>
    <x v="0"/>
    <n v="201"/>
    <s v="S3B"/>
    <n v="741.8"/>
    <n v="-19.510000000000002"/>
    <n v="0"/>
    <n v="0"/>
    <n v="0"/>
    <n v="722.29"/>
    <x v="5"/>
  </r>
  <r>
    <x v="6"/>
    <x v="1"/>
    <x v="0"/>
    <n v="201"/>
    <s v="S4A"/>
    <n v="2.3199999999999998"/>
    <n v="-0.06"/>
    <n v="0"/>
    <n v="0"/>
    <n v="0"/>
    <n v="2.2599999999999998"/>
    <x v="5"/>
  </r>
  <r>
    <x v="6"/>
    <x v="1"/>
    <x v="0"/>
    <n v="201"/>
    <s v="G1A"/>
    <n v="-1927.52"/>
    <n v="50.72"/>
    <n v="0"/>
    <n v="0"/>
    <n v="0"/>
    <n v="-1876.8"/>
    <x v="0"/>
  </r>
  <r>
    <x v="6"/>
    <x v="1"/>
    <x v="0"/>
    <n v="201"/>
    <s v="G3"/>
    <n v="13286.9"/>
    <n v="-51.82"/>
    <n v="0"/>
    <n v="0"/>
    <n v="0"/>
    <n v="13235.08"/>
    <x v="2"/>
  </r>
  <r>
    <x v="6"/>
    <x v="1"/>
    <x v="0"/>
    <n v="201"/>
    <s v="R1A"/>
    <n v="616.79999999999995"/>
    <n v="-12.28"/>
    <n v="0"/>
    <n v="0"/>
    <n v="0"/>
    <n v="604.52"/>
    <x v="3"/>
  </r>
  <r>
    <x v="6"/>
    <x v="1"/>
    <x v="1"/>
    <n v="201"/>
    <s v="G1A"/>
    <n v="12173732.1"/>
    <n v="-319470.92"/>
    <n v="0"/>
    <n v="0"/>
    <n v="0"/>
    <n v="11854261.18"/>
    <x v="0"/>
  </r>
  <r>
    <x v="6"/>
    <x v="1"/>
    <x v="1"/>
    <n v="201"/>
    <s v="G1B"/>
    <n v="696.44"/>
    <n v="-18.3"/>
    <n v="0"/>
    <n v="0"/>
    <n v="0"/>
    <n v="678.14"/>
    <x v="0"/>
  </r>
  <r>
    <x v="6"/>
    <x v="1"/>
    <x v="1"/>
    <n v="201"/>
    <s v="G1C"/>
    <n v="13524.16"/>
    <n v="-355.01"/>
    <n v="0"/>
    <n v="0"/>
    <n v="0"/>
    <n v="13169.15"/>
    <x v="0"/>
  </r>
  <r>
    <x v="6"/>
    <x v="1"/>
    <x v="1"/>
    <n v="201"/>
    <s v="G1D"/>
    <n v="228183.76"/>
    <n v="-6001.27"/>
    <n v="0"/>
    <n v="0"/>
    <n v="0"/>
    <n v="222182.49"/>
    <x v="0"/>
  </r>
  <r>
    <x v="6"/>
    <x v="1"/>
    <x v="1"/>
    <n v="201"/>
    <s v="G1F"/>
    <n v="1454522.01"/>
    <n v="-38265.25"/>
    <n v="0"/>
    <n v="0"/>
    <n v="0"/>
    <n v="1416256.76"/>
    <x v="0"/>
  </r>
  <r>
    <x v="6"/>
    <x v="1"/>
    <x v="1"/>
    <n v="201"/>
    <s v="G2A"/>
    <n v="15343015.57"/>
    <n v="-59680.39"/>
    <n v="0"/>
    <n v="0"/>
    <n v="0"/>
    <n v="15283335.18"/>
    <x v="1"/>
  </r>
  <r>
    <x v="6"/>
    <x v="1"/>
    <x v="1"/>
    <n v="201"/>
    <s v="G2B"/>
    <n v="791415.32"/>
    <n v="-3086.45"/>
    <n v="0"/>
    <n v="0"/>
    <n v="0"/>
    <n v="788328.87"/>
    <x v="1"/>
  </r>
  <r>
    <x v="6"/>
    <x v="1"/>
    <x v="1"/>
    <n v="201"/>
    <s v="G2D"/>
    <n v="438595.01"/>
    <n v="-1710.51"/>
    <n v="0"/>
    <n v="0"/>
    <n v="0"/>
    <n v="436884.5"/>
    <x v="1"/>
  </r>
  <r>
    <x v="6"/>
    <x v="1"/>
    <x v="1"/>
    <n v="201"/>
    <s v="G3"/>
    <n v="27048300.280000001"/>
    <n v="-105488.25"/>
    <n v="0"/>
    <n v="0"/>
    <n v="0"/>
    <n v="26942812.030000001"/>
    <x v="2"/>
  </r>
  <r>
    <x v="6"/>
    <x v="1"/>
    <x v="1"/>
    <n v="201"/>
    <s v="R1A"/>
    <n v="45489941.640000001"/>
    <n v="-905073.51"/>
    <n v="0"/>
    <n v="0"/>
    <n v="0"/>
    <n v="44584868.130000003"/>
    <x v="3"/>
  </r>
  <r>
    <x v="6"/>
    <x v="1"/>
    <x v="1"/>
    <n v="201"/>
    <s v="R2A"/>
    <n v="7669792.2999999998"/>
    <n v="-152632.4"/>
    <n v="0"/>
    <n v="0"/>
    <n v="0"/>
    <n v="7517159.9000000004"/>
    <x v="4"/>
  </r>
  <r>
    <x v="6"/>
    <x v="1"/>
    <x v="1"/>
    <n v="201"/>
    <s v="S1A"/>
    <n v="105688.51"/>
    <n v="-2779.65"/>
    <n v="0"/>
    <n v="0"/>
    <n v="0"/>
    <n v="102908.86"/>
    <x v="5"/>
  </r>
  <r>
    <x v="6"/>
    <x v="1"/>
    <x v="1"/>
    <n v="201"/>
    <s v="S2"/>
    <n v="4489.84"/>
    <n v="-118.08"/>
    <n v="0"/>
    <n v="0"/>
    <n v="0"/>
    <n v="4371.76"/>
    <x v="5"/>
  </r>
  <r>
    <x v="6"/>
    <x v="1"/>
    <x v="1"/>
    <n v="201"/>
    <s v="S3A"/>
    <n v="541.1"/>
    <n v="-14.23"/>
    <n v="0"/>
    <n v="0"/>
    <n v="0"/>
    <n v="526.87"/>
    <x v="5"/>
  </r>
  <r>
    <x v="6"/>
    <x v="1"/>
    <x v="1"/>
    <n v="201"/>
    <s v="S3B"/>
    <n v="551.16999999999996"/>
    <n v="-14.51"/>
    <n v="0"/>
    <n v="0"/>
    <n v="0"/>
    <n v="536.66"/>
    <x v="5"/>
  </r>
  <r>
    <x v="6"/>
    <x v="1"/>
    <x v="1"/>
    <n v="201"/>
    <s v="S4A"/>
    <n v="196229.59"/>
    <n v="-5156.58"/>
    <n v="0"/>
    <n v="0"/>
    <n v="0"/>
    <n v="191073.01"/>
    <x v="5"/>
  </r>
  <r>
    <x v="6"/>
    <x v="1"/>
    <x v="1"/>
    <n v="201"/>
    <s v="S5"/>
    <n v="253031.38"/>
    <n v="-6487.62"/>
    <n v="0"/>
    <n v="0"/>
    <n v="0"/>
    <n v="246543.76"/>
    <x v="5"/>
  </r>
  <r>
    <x v="6"/>
    <x v="1"/>
    <x v="1"/>
    <n v="201"/>
    <s v="S6A"/>
    <n v="52.19"/>
    <n v="-1.37"/>
    <n v="0"/>
    <n v="0"/>
    <n v="0"/>
    <n v="50.82"/>
    <x v="5"/>
  </r>
  <r>
    <x v="6"/>
    <x v="1"/>
    <x v="1"/>
    <n v="201"/>
    <s v="G1A"/>
    <n v="839554.77"/>
    <n v="-22005.279999999999"/>
    <n v="0"/>
    <n v="0"/>
    <n v="0"/>
    <n v="817549.49"/>
    <x v="0"/>
  </r>
  <r>
    <x v="6"/>
    <x v="1"/>
    <x v="1"/>
    <n v="201"/>
    <s v="G1C"/>
    <n v="2676.78"/>
    <n v="-70.33"/>
    <n v="0"/>
    <n v="0"/>
    <n v="0"/>
    <n v="2606.4499999999998"/>
    <x v="0"/>
  </r>
  <r>
    <x v="6"/>
    <x v="1"/>
    <x v="1"/>
    <n v="201"/>
    <s v="G1D"/>
    <n v="7181.55"/>
    <n v="-188.88"/>
    <n v="0"/>
    <n v="0"/>
    <n v="0"/>
    <n v="6992.67"/>
    <x v="0"/>
  </r>
  <r>
    <x v="6"/>
    <x v="1"/>
    <x v="1"/>
    <n v="201"/>
    <s v="G1F"/>
    <n v="96144.13"/>
    <n v="-2528.6"/>
    <n v="0"/>
    <n v="0"/>
    <n v="0"/>
    <n v="93615.53"/>
    <x v="0"/>
  </r>
  <r>
    <x v="6"/>
    <x v="1"/>
    <x v="1"/>
    <n v="201"/>
    <s v="G2A"/>
    <n v="978414.39"/>
    <n v="-3815.85"/>
    <n v="0"/>
    <n v="0"/>
    <n v="0"/>
    <n v="974598.54"/>
    <x v="1"/>
  </r>
  <r>
    <x v="6"/>
    <x v="1"/>
    <x v="1"/>
    <n v="201"/>
    <s v="G2B"/>
    <n v="22944.63"/>
    <n v="-89.47"/>
    <n v="0"/>
    <n v="0"/>
    <n v="0"/>
    <n v="22855.16"/>
    <x v="1"/>
  </r>
  <r>
    <x v="6"/>
    <x v="1"/>
    <x v="1"/>
    <n v="201"/>
    <s v="G2D"/>
    <n v="11779.36"/>
    <n v="-45.93"/>
    <n v="0"/>
    <n v="0"/>
    <n v="0"/>
    <n v="11733.43"/>
    <x v="1"/>
  </r>
  <r>
    <x v="6"/>
    <x v="1"/>
    <x v="1"/>
    <n v="201"/>
    <s v="G3"/>
    <n v="1741174.01"/>
    <n v="-6790.62"/>
    <n v="0"/>
    <n v="0"/>
    <n v="0"/>
    <n v="1734383.39"/>
    <x v="2"/>
  </r>
  <r>
    <x v="6"/>
    <x v="1"/>
    <x v="1"/>
    <n v="201"/>
    <s v="R1A"/>
    <n v="2747412.23"/>
    <n v="-54732.18"/>
    <n v="0"/>
    <n v="0"/>
    <n v="0"/>
    <n v="2692680.05"/>
    <x v="3"/>
  </r>
  <r>
    <x v="6"/>
    <x v="1"/>
    <x v="1"/>
    <n v="201"/>
    <s v="R2A"/>
    <n v="427259.09"/>
    <n v="-8499.75"/>
    <n v="0"/>
    <n v="0"/>
    <n v="0"/>
    <n v="418759.34"/>
    <x v="4"/>
  </r>
  <r>
    <x v="6"/>
    <x v="1"/>
    <x v="1"/>
    <n v="201"/>
    <s v="S5"/>
    <n v="254.16"/>
    <n v="-6.68"/>
    <n v="0"/>
    <n v="0"/>
    <n v="0"/>
    <n v="247.48"/>
    <x v="5"/>
  </r>
  <r>
    <x v="6"/>
    <x v="2"/>
    <x v="0"/>
    <n v="201"/>
    <s v="G1A"/>
    <n v="165398.78"/>
    <n v="-5838.26"/>
    <n v="0"/>
    <n v="0"/>
    <n v="0"/>
    <n v="159560.51999999999"/>
    <x v="0"/>
  </r>
  <r>
    <x v="6"/>
    <x v="2"/>
    <x v="0"/>
    <n v="201"/>
    <s v="G1B"/>
    <n v="115.85"/>
    <n v="-4.09"/>
    <n v="0"/>
    <n v="0"/>
    <n v="0"/>
    <n v="111.76"/>
    <x v="0"/>
  </r>
  <r>
    <x v="6"/>
    <x v="2"/>
    <x v="0"/>
    <n v="201"/>
    <s v="G1C"/>
    <n v="32.97"/>
    <n v="-1.1599999999999999"/>
    <n v="0"/>
    <n v="0"/>
    <n v="0"/>
    <n v="31.81"/>
    <x v="0"/>
  </r>
  <r>
    <x v="6"/>
    <x v="2"/>
    <x v="0"/>
    <n v="201"/>
    <s v="G1D"/>
    <n v="327.06"/>
    <n v="-11.54"/>
    <n v="0"/>
    <n v="0"/>
    <n v="0"/>
    <n v="315.52"/>
    <x v="0"/>
  </r>
  <r>
    <x v="6"/>
    <x v="2"/>
    <x v="0"/>
    <n v="201"/>
    <s v="G1F"/>
    <n v="3796.32"/>
    <n v="-134.04"/>
    <n v="0"/>
    <n v="0"/>
    <n v="0"/>
    <n v="3662.28"/>
    <x v="0"/>
  </r>
  <r>
    <x v="6"/>
    <x v="2"/>
    <x v="0"/>
    <n v="201"/>
    <s v="G2A"/>
    <n v="144771.32"/>
    <n v="-507.41"/>
    <n v="0"/>
    <n v="0"/>
    <n v="0"/>
    <n v="144263.91"/>
    <x v="1"/>
  </r>
  <r>
    <x v="6"/>
    <x v="2"/>
    <x v="0"/>
    <n v="201"/>
    <s v="G3"/>
    <n v="103255.41"/>
    <n v="-361.39"/>
    <n v="0"/>
    <n v="0"/>
    <n v="0"/>
    <n v="102894.02"/>
    <x v="2"/>
  </r>
  <r>
    <x v="6"/>
    <x v="2"/>
    <x v="0"/>
    <n v="201"/>
    <s v="R1A"/>
    <n v="802046.54"/>
    <n v="-23980.74"/>
    <n v="0"/>
    <n v="0"/>
    <n v="0"/>
    <n v="778065.8"/>
    <x v="3"/>
  </r>
  <r>
    <x v="6"/>
    <x v="2"/>
    <x v="0"/>
    <n v="201"/>
    <s v="R2A"/>
    <n v="10794.89"/>
    <n v="-322.77"/>
    <n v="0"/>
    <n v="0"/>
    <n v="0"/>
    <n v="10472.120000000001"/>
    <x v="4"/>
  </r>
  <r>
    <x v="6"/>
    <x v="2"/>
    <x v="0"/>
    <n v="201"/>
    <s v="S1A"/>
    <n v="1324.03"/>
    <n v="-46.74"/>
    <n v="0"/>
    <n v="0"/>
    <n v="0"/>
    <n v="1277.29"/>
    <x v="5"/>
  </r>
  <r>
    <x v="6"/>
    <x v="2"/>
    <x v="0"/>
    <n v="201"/>
    <s v="S3B"/>
    <n v="567.07000000000005"/>
    <n v="-20.010000000000002"/>
    <n v="0"/>
    <n v="0"/>
    <n v="0"/>
    <n v="547.05999999999995"/>
    <x v="5"/>
  </r>
  <r>
    <x v="6"/>
    <x v="2"/>
    <x v="0"/>
    <n v="201"/>
    <s v="S4A"/>
    <n v="1.77"/>
    <n v="-0.06"/>
    <n v="0"/>
    <n v="0"/>
    <n v="0"/>
    <n v="1.71"/>
    <x v="5"/>
  </r>
  <r>
    <x v="6"/>
    <x v="2"/>
    <x v="0"/>
    <n v="201"/>
    <s v="G1A"/>
    <n v="47898.83"/>
    <n v="-1691.84"/>
    <n v="0"/>
    <n v="0"/>
    <n v="0"/>
    <n v="46206.99"/>
    <x v="0"/>
  </r>
  <r>
    <x v="6"/>
    <x v="2"/>
    <x v="0"/>
    <n v="201"/>
    <s v="G1D"/>
    <n v="69.5"/>
    <n v="-2.4500000000000002"/>
    <n v="0"/>
    <n v="0"/>
    <n v="0"/>
    <n v="67.05"/>
    <x v="0"/>
  </r>
  <r>
    <x v="6"/>
    <x v="2"/>
    <x v="0"/>
    <n v="201"/>
    <s v="G1F"/>
    <n v="444.97"/>
    <n v="-15.7"/>
    <n v="0"/>
    <n v="0"/>
    <n v="0"/>
    <n v="429.27"/>
    <x v="0"/>
  </r>
  <r>
    <x v="6"/>
    <x v="2"/>
    <x v="0"/>
    <n v="201"/>
    <s v="G2A"/>
    <n v="41924.47"/>
    <n v="-146.74"/>
    <n v="0"/>
    <n v="0"/>
    <n v="0"/>
    <n v="41777.730000000003"/>
    <x v="1"/>
  </r>
  <r>
    <x v="6"/>
    <x v="2"/>
    <x v="0"/>
    <n v="201"/>
    <s v="R1A"/>
    <n v="89603.23"/>
    <n v="-2682.97"/>
    <n v="0"/>
    <n v="0"/>
    <n v="0"/>
    <n v="86920.26"/>
    <x v="3"/>
  </r>
  <r>
    <x v="6"/>
    <x v="2"/>
    <x v="0"/>
    <n v="201"/>
    <s v="R2A"/>
    <n v="228.82"/>
    <n v="-6.84"/>
    <n v="0"/>
    <n v="0"/>
    <n v="0"/>
    <n v="221.98"/>
    <x v="4"/>
  </r>
  <r>
    <x v="6"/>
    <x v="2"/>
    <x v="1"/>
    <n v="201"/>
    <s v="G1A"/>
    <n v="10875119.869999999"/>
    <n v="-380255"/>
    <n v="0"/>
    <n v="0"/>
    <n v="0"/>
    <n v="10494864.869999999"/>
    <x v="0"/>
  </r>
  <r>
    <x v="6"/>
    <x v="2"/>
    <x v="1"/>
    <n v="201"/>
    <s v="G1B"/>
    <n v="585.61"/>
    <n v="-20.69"/>
    <n v="0"/>
    <n v="0"/>
    <n v="0"/>
    <n v="564.91999999999996"/>
    <x v="0"/>
  </r>
  <r>
    <x v="6"/>
    <x v="2"/>
    <x v="1"/>
    <n v="201"/>
    <s v="G1C"/>
    <n v="13435.61"/>
    <n v="-472.6"/>
    <n v="0"/>
    <n v="0"/>
    <n v="0"/>
    <n v="12963.01"/>
    <x v="0"/>
  </r>
  <r>
    <x v="6"/>
    <x v="2"/>
    <x v="1"/>
    <n v="201"/>
    <s v="G1D"/>
    <n v="170911.79"/>
    <n v="-6020.97"/>
    <n v="0"/>
    <n v="0"/>
    <n v="0"/>
    <n v="164890.82"/>
    <x v="0"/>
  </r>
  <r>
    <x v="6"/>
    <x v="2"/>
    <x v="1"/>
    <n v="201"/>
    <s v="G1F"/>
    <n v="1202376.93"/>
    <n v="-41962.37"/>
    <n v="0"/>
    <n v="0"/>
    <n v="0"/>
    <n v="1160414.56"/>
    <x v="0"/>
  </r>
  <r>
    <x v="6"/>
    <x v="2"/>
    <x v="1"/>
    <n v="201"/>
    <s v="G2A"/>
    <n v="13972847.880000001"/>
    <n v="-49231.28"/>
    <n v="0"/>
    <n v="0"/>
    <n v="0"/>
    <n v="13923616.6"/>
    <x v="1"/>
  </r>
  <r>
    <x v="6"/>
    <x v="2"/>
    <x v="1"/>
    <n v="201"/>
    <s v="G2B"/>
    <n v="575190.4"/>
    <n v="-2033.13"/>
    <n v="0"/>
    <n v="0"/>
    <n v="0"/>
    <n v="573157.27"/>
    <x v="1"/>
  </r>
  <r>
    <x v="6"/>
    <x v="2"/>
    <x v="1"/>
    <n v="201"/>
    <s v="G2D"/>
    <n v="417403.82"/>
    <n v="-1484.58"/>
    <n v="0"/>
    <n v="0"/>
    <n v="0"/>
    <n v="415919.24"/>
    <x v="1"/>
  </r>
  <r>
    <x v="6"/>
    <x v="2"/>
    <x v="1"/>
    <n v="201"/>
    <s v="G3"/>
    <n v="25959802.18"/>
    <n v="-91672.8"/>
    <n v="0"/>
    <n v="0"/>
    <n v="0"/>
    <n v="25868129.379999999"/>
    <x v="2"/>
  </r>
  <r>
    <x v="6"/>
    <x v="2"/>
    <x v="1"/>
    <n v="201"/>
    <s v="R1A"/>
    <n v="38449156.009999998"/>
    <n v="-1141441.8500000001"/>
    <n v="0"/>
    <n v="0"/>
    <n v="0"/>
    <n v="37307714.159999996"/>
    <x v="3"/>
  </r>
  <r>
    <x v="6"/>
    <x v="2"/>
    <x v="1"/>
    <n v="201"/>
    <s v="R2A"/>
    <n v="6338855.2999999998"/>
    <n v="-188090.77"/>
    <n v="0"/>
    <n v="0"/>
    <n v="0"/>
    <n v="6150764.5300000003"/>
    <x v="4"/>
  </r>
  <r>
    <x v="6"/>
    <x v="2"/>
    <x v="1"/>
    <n v="201"/>
    <s v="S1A"/>
    <n v="79544.679999999993"/>
    <n v="-2807.82"/>
    <n v="0"/>
    <n v="0"/>
    <n v="0"/>
    <n v="76736.86"/>
    <x v="5"/>
  </r>
  <r>
    <x v="6"/>
    <x v="2"/>
    <x v="1"/>
    <n v="201"/>
    <s v="S2"/>
    <n v="3436.34"/>
    <n v="-121.31"/>
    <n v="0"/>
    <n v="0"/>
    <n v="0"/>
    <n v="3315.03"/>
    <x v="5"/>
  </r>
  <r>
    <x v="6"/>
    <x v="2"/>
    <x v="1"/>
    <n v="201"/>
    <s v="S3A"/>
    <n v="409.59"/>
    <n v="-14.45"/>
    <n v="0"/>
    <n v="0"/>
    <n v="0"/>
    <n v="395.14"/>
    <x v="5"/>
  </r>
  <r>
    <x v="6"/>
    <x v="2"/>
    <x v="1"/>
    <n v="201"/>
    <s v="S3B"/>
    <n v="421.43"/>
    <n v="-14.88"/>
    <n v="0"/>
    <n v="0"/>
    <n v="0"/>
    <n v="406.55"/>
    <x v="5"/>
  </r>
  <r>
    <x v="6"/>
    <x v="2"/>
    <x v="1"/>
    <n v="201"/>
    <s v="S4A"/>
    <n v="162691.51999999999"/>
    <n v="-5594.33"/>
    <n v="0"/>
    <n v="0"/>
    <n v="0"/>
    <n v="157097.19"/>
    <x v="5"/>
  </r>
  <r>
    <x v="6"/>
    <x v="2"/>
    <x v="1"/>
    <n v="201"/>
    <s v="S5"/>
    <n v="207829.36"/>
    <n v="-7188.55"/>
    <n v="0"/>
    <n v="0"/>
    <n v="0"/>
    <n v="200640.81"/>
    <x v="5"/>
  </r>
  <r>
    <x v="6"/>
    <x v="2"/>
    <x v="1"/>
    <n v="201"/>
    <s v="S6A"/>
    <n v="38.49"/>
    <n v="-1.36"/>
    <n v="0"/>
    <n v="0"/>
    <n v="0"/>
    <n v="37.130000000000003"/>
    <x v="5"/>
  </r>
  <r>
    <x v="6"/>
    <x v="2"/>
    <x v="1"/>
    <n v="201"/>
    <s v="G1A"/>
    <n v="1219462.53"/>
    <n v="-42796.92"/>
    <n v="0"/>
    <n v="0"/>
    <n v="0"/>
    <n v="1176665.6100000001"/>
    <x v="0"/>
  </r>
  <r>
    <x v="6"/>
    <x v="2"/>
    <x v="1"/>
    <n v="201"/>
    <s v="G1C"/>
    <n v="2942.3"/>
    <n v="-103.58"/>
    <n v="0"/>
    <n v="0"/>
    <n v="0"/>
    <n v="2838.72"/>
    <x v="0"/>
  </r>
  <r>
    <x v="6"/>
    <x v="2"/>
    <x v="1"/>
    <n v="201"/>
    <s v="G1D"/>
    <n v="10070.08"/>
    <n v="-355.52"/>
    <n v="0"/>
    <n v="0"/>
    <n v="0"/>
    <n v="9714.56"/>
    <x v="0"/>
  </r>
  <r>
    <x v="6"/>
    <x v="2"/>
    <x v="1"/>
    <n v="201"/>
    <s v="G1F"/>
    <n v="107901.53"/>
    <n v="-3775.68"/>
    <n v="0"/>
    <n v="0"/>
    <n v="0"/>
    <n v="104125.85"/>
    <x v="0"/>
  </r>
  <r>
    <x v="6"/>
    <x v="2"/>
    <x v="1"/>
    <n v="201"/>
    <s v="G2A"/>
    <n v="1297542.3400000001"/>
    <n v="-4567.71"/>
    <n v="0"/>
    <n v="0"/>
    <n v="0"/>
    <n v="1292974.6299999999"/>
    <x v="1"/>
  </r>
  <r>
    <x v="6"/>
    <x v="2"/>
    <x v="1"/>
    <n v="201"/>
    <s v="G2B"/>
    <n v="39689.089999999997"/>
    <n v="-138.91"/>
    <n v="0"/>
    <n v="0"/>
    <n v="0"/>
    <n v="39550.18"/>
    <x v="1"/>
  </r>
  <r>
    <x v="6"/>
    <x v="2"/>
    <x v="1"/>
    <n v="201"/>
    <s v="G2D"/>
    <n v="37317.51"/>
    <n v="-132.76"/>
    <n v="0"/>
    <n v="0"/>
    <n v="0"/>
    <n v="37184.75"/>
    <x v="1"/>
  </r>
  <r>
    <x v="6"/>
    <x v="2"/>
    <x v="1"/>
    <n v="201"/>
    <s v="G3"/>
    <n v="2724408.41"/>
    <n v="-9583.33"/>
    <n v="0"/>
    <n v="0"/>
    <n v="0"/>
    <n v="2714825.08"/>
    <x v="2"/>
  </r>
  <r>
    <x v="6"/>
    <x v="3"/>
    <x v="0"/>
    <n v="201"/>
    <s v="G1A"/>
    <n v="131858.01"/>
    <n v="-4661.0600000000004"/>
    <n v="0"/>
    <n v="0"/>
    <n v="0"/>
    <n v="127196.95"/>
    <x v="0"/>
  </r>
  <r>
    <x v="6"/>
    <x v="3"/>
    <x v="0"/>
    <n v="201"/>
    <s v="G1B"/>
    <n v="108.65"/>
    <n v="-3.82"/>
    <n v="0"/>
    <n v="0"/>
    <n v="0"/>
    <n v="104.83"/>
    <x v="0"/>
  </r>
  <r>
    <x v="6"/>
    <x v="3"/>
    <x v="0"/>
    <n v="201"/>
    <s v="G1C"/>
    <n v="32.97"/>
    <n v="-1.1599999999999999"/>
    <n v="0"/>
    <n v="0"/>
    <n v="0"/>
    <n v="31.81"/>
    <x v="0"/>
  </r>
  <r>
    <x v="6"/>
    <x v="3"/>
    <x v="0"/>
    <n v="201"/>
    <s v="G1D"/>
    <n v="252.18"/>
    <n v="-8.9"/>
    <n v="0"/>
    <n v="0"/>
    <n v="0"/>
    <n v="243.28"/>
    <x v="0"/>
  </r>
  <r>
    <x v="6"/>
    <x v="3"/>
    <x v="0"/>
    <n v="201"/>
    <s v="G1F"/>
    <n v="2893.82"/>
    <n v="-102.1"/>
    <n v="0"/>
    <n v="0"/>
    <n v="0"/>
    <n v="2791.72"/>
    <x v="0"/>
  </r>
  <r>
    <x v="6"/>
    <x v="3"/>
    <x v="0"/>
    <n v="201"/>
    <s v="G2A"/>
    <n v="105602.48"/>
    <n v="-369.6"/>
    <n v="0"/>
    <n v="0"/>
    <n v="0"/>
    <n v="105232.88"/>
    <x v="1"/>
  </r>
  <r>
    <x v="6"/>
    <x v="3"/>
    <x v="0"/>
    <n v="201"/>
    <s v="G3"/>
    <n v="127264.17"/>
    <n v="-448.59"/>
    <n v="0"/>
    <n v="0"/>
    <n v="0"/>
    <n v="126815.58"/>
    <x v="2"/>
  </r>
  <r>
    <x v="6"/>
    <x v="3"/>
    <x v="0"/>
    <n v="201"/>
    <s v="R1A"/>
    <n v="803229.22"/>
    <n v="-24017.29"/>
    <n v="0"/>
    <n v="0"/>
    <n v="0"/>
    <n v="779211.93"/>
    <x v="3"/>
  </r>
  <r>
    <x v="6"/>
    <x v="3"/>
    <x v="0"/>
    <n v="201"/>
    <s v="R2A"/>
    <n v="8667.57"/>
    <n v="-259.14"/>
    <n v="0"/>
    <n v="0"/>
    <n v="0"/>
    <n v="8408.43"/>
    <x v="4"/>
  </r>
  <r>
    <x v="6"/>
    <x v="3"/>
    <x v="0"/>
    <n v="201"/>
    <s v="S1A"/>
    <n v="1341.29"/>
    <n v="-47.35"/>
    <n v="0"/>
    <n v="0"/>
    <n v="0"/>
    <n v="1293.94"/>
    <x v="5"/>
  </r>
  <r>
    <x v="6"/>
    <x v="3"/>
    <x v="0"/>
    <n v="201"/>
    <s v="S3B"/>
    <n v="574.26"/>
    <n v="-20.28"/>
    <n v="0"/>
    <n v="0"/>
    <n v="0"/>
    <n v="553.98"/>
    <x v="5"/>
  </r>
  <r>
    <x v="6"/>
    <x v="3"/>
    <x v="0"/>
    <n v="201"/>
    <s v="S4A"/>
    <n v="1.77"/>
    <n v="-0.06"/>
    <n v="0"/>
    <n v="0"/>
    <n v="0"/>
    <n v="1.71"/>
    <x v="5"/>
  </r>
  <r>
    <x v="6"/>
    <x v="3"/>
    <x v="0"/>
    <n v="201"/>
    <s v="G1A"/>
    <n v="102.57"/>
    <n v="-3.62"/>
    <n v="0"/>
    <n v="0"/>
    <n v="0"/>
    <n v="98.95"/>
    <x v="0"/>
  </r>
  <r>
    <x v="6"/>
    <x v="3"/>
    <x v="0"/>
    <n v="201"/>
    <s v="R1A"/>
    <n v="105.45"/>
    <n v="-3.15"/>
    <n v="0"/>
    <n v="0"/>
    <n v="0"/>
    <n v="102.3"/>
    <x v="3"/>
  </r>
  <r>
    <x v="6"/>
    <x v="3"/>
    <x v="1"/>
    <n v="201"/>
    <s v="G1A"/>
    <n v="11674668.34"/>
    <n v="-410645.17"/>
    <n v="0"/>
    <n v="0"/>
    <n v="0"/>
    <n v="11264023.17"/>
    <x v="0"/>
  </r>
  <r>
    <x v="6"/>
    <x v="3"/>
    <x v="1"/>
    <n v="201"/>
    <s v="G1B"/>
    <n v="526.15"/>
    <n v="-18.57"/>
    <n v="0"/>
    <n v="0"/>
    <n v="0"/>
    <n v="507.58"/>
    <x v="0"/>
  </r>
  <r>
    <x v="6"/>
    <x v="3"/>
    <x v="1"/>
    <n v="201"/>
    <s v="G1C"/>
    <n v="13313.98"/>
    <n v="-469.89"/>
    <n v="0"/>
    <n v="0"/>
    <n v="0"/>
    <n v="12844.09"/>
    <x v="0"/>
  </r>
  <r>
    <x v="6"/>
    <x v="3"/>
    <x v="1"/>
    <n v="201"/>
    <s v="G1D"/>
    <n v="149884.65"/>
    <n v="-5271.73"/>
    <n v="0"/>
    <n v="0"/>
    <n v="0"/>
    <n v="144612.92000000001"/>
    <x v="0"/>
  </r>
  <r>
    <x v="6"/>
    <x v="3"/>
    <x v="1"/>
    <n v="201"/>
    <s v="G1F"/>
    <n v="1125362.01"/>
    <n v="-39512.720000000001"/>
    <n v="0"/>
    <n v="0"/>
    <n v="0"/>
    <n v="1085849.29"/>
    <x v="0"/>
  </r>
  <r>
    <x v="6"/>
    <x v="3"/>
    <x v="1"/>
    <n v="201"/>
    <s v="G2A"/>
    <n v="14280860.76"/>
    <n v="-50075.88"/>
    <n v="0"/>
    <n v="0"/>
    <n v="0"/>
    <n v="14230784.880000001"/>
    <x v="1"/>
  </r>
  <r>
    <x v="6"/>
    <x v="3"/>
    <x v="1"/>
    <n v="201"/>
    <s v="G2B"/>
    <n v="519932.14"/>
    <n v="-1817.23"/>
    <n v="0"/>
    <n v="0"/>
    <n v="0"/>
    <n v="518114.91"/>
    <x v="1"/>
  </r>
  <r>
    <x v="6"/>
    <x v="3"/>
    <x v="1"/>
    <n v="201"/>
    <s v="G2D"/>
    <n v="356348.43"/>
    <n v="-1254.3599999999999"/>
    <n v="0"/>
    <n v="0"/>
    <n v="0"/>
    <n v="355094.07"/>
    <x v="1"/>
  </r>
  <r>
    <x v="6"/>
    <x v="3"/>
    <x v="1"/>
    <n v="201"/>
    <s v="G3"/>
    <n v="27920278.23"/>
    <n v="-97705"/>
    <n v="0"/>
    <n v="0"/>
    <n v="0"/>
    <n v="27822573.23"/>
    <x v="2"/>
  </r>
  <r>
    <x v="6"/>
    <x v="3"/>
    <x v="1"/>
    <n v="201"/>
    <s v="R1A"/>
    <n v="44388047.770000003"/>
    <n v="-1323884.06"/>
    <n v="0"/>
    <n v="0"/>
    <n v="0"/>
    <n v="43064163.710000001"/>
    <x v="3"/>
  </r>
  <r>
    <x v="6"/>
    <x v="3"/>
    <x v="1"/>
    <n v="201"/>
    <s v="R2A"/>
    <n v="6748759.7400000002"/>
    <n v="-201265.06"/>
    <n v="0"/>
    <n v="0"/>
    <n v="0"/>
    <n v="6547494.6799999997"/>
    <x v="4"/>
  </r>
  <r>
    <x v="6"/>
    <x v="3"/>
    <x v="1"/>
    <n v="201"/>
    <s v="S1A"/>
    <n v="79687.11"/>
    <n v="-2812.96"/>
    <n v="0"/>
    <n v="0"/>
    <n v="0"/>
    <n v="76874.149999999994"/>
    <x v="5"/>
  </r>
  <r>
    <x v="6"/>
    <x v="3"/>
    <x v="1"/>
    <n v="201"/>
    <s v="S2"/>
    <n v="3474.02"/>
    <n v="-122.63"/>
    <n v="0"/>
    <n v="0"/>
    <n v="0"/>
    <n v="3351.39"/>
    <x v="5"/>
  </r>
  <r>
    <x v="6"/>
    <x v="3"/>
    <x v="1"/>
    <n v="201"/>
    <s v="S3A"/>
    <n v="415.04"/>
    <n v="-14.64"/>
    <n v="0"/>
    <n v="0"/>
    <n v="0"/>
    <n v="400.4"/>
    <x v="5"/>
  </r>
  <r>
    <x v="6"/>
    <x v="3"/>
    <x v="1"/>
    <n v="201"/>
    <s v="S3B"/>
    <n v="426.87"/>
    <n v="-15.06"/>
    <n v="0"/>
    <n v="0"/>
    <n v="0"/>
    <n v="411.81"/>
    <x v="5"/>
  </r>
  <r>
    <x v="6"/>
    <x v="3"/>
    <x v="1"/>
    <n v="201"/>
    <s v="S4A"/>
    <n v="158121.04"/>
    <n v="-5478.52"/>
    <n v="0"/>
    <n v="0"/>
    <n v="0"/>
    <n v="152642.51999999999"/>
    <x v="5"/>
  </r>
  <r>
    <x v="6"/>
    <x v="3"/>
    <x v="1"/>
    <n v="201"/>
    <s v="S5"/>
    <n v="194887.34"/>
    <n v="-6879.3"/>
    <n v="0"/>
    <n v="0"/>
    <n v="0"/>
    <n v="188008.04"/>
    <x v="5"/>
  </r>
  <r>
    <x v="6"/>
    <x v="3"/>
    <x v="1"/>
    <n v="201"/>
    <s v="S6A"/>
    <n v="73.819999999999993"/>
    <n v="-2.61"/>
    <n v="0"/>
    <n v="0"/>
    <n v="0"/>
    <n v="71.209999999999994"/>
    <x v="5"/>
  </r>
  <r>
    <x v="6"/>
    <x v="3"/>
    <x v="1"/>
    <n v="201"/>
    <s v="G1A"/>
    <n v="801359.18"/>
    <n v="-28234.79"/>
    <n v="0"/>
    <n v="0"/>
    <n v="0"/>
    <n v="773124.39"/>
    <x v="0"/>
  </r>
  <r>
    <x v="6"/>
    <x v="3"/>
    <x v="1"/>
    <n v="201"/>
    <s v="G1C"/>
    <n v="2614.21"/>
    <n v="-92.28"/>
    <n v="0"/>
    <n v="0"/>
    <n v="0"/>
    <n v="2521.9299999999998"/>
    <x v="0"/>
  </r>
  <r>
    <x v="6"/>
    <x v="3"/>
    <x v="1"/>
    <n v="201"/>
    <s v="G1D"/>
    <n v="14006.04"/>
    <n v="-494.4"/>
    <n v="0"/>
    <n v="0"/>
    <n v="0"/>
    <n v="13511.64"/>
    <x v="0"/>
  </r>
  <r>
    <x v="6"/>
    <x v="3"/>
    <x v="1"/>
    <n v="201"/>
    <s v="G1F"/>
    <n v="63967.12"/>
    <n v="-2256.56"/>
    <n v="0"/>
    <n v="0"/>
    <n v="0"/>
    <n v="61710.559999999998"/>
    <x v="0"/>
  </r>
  <r>
    <x v="6"/>
    <x v="3"/>
    <x v="1"/>
    <n v="201"/>
    <s v="G2A"/>
    <n v="796585.45"/>
    <n v="-2791.64"/>
    <n v="0"/>
    <n v="0"/>
    <n v="0"/>
    <n v="793793.81"/>
    <x v="1"/>
  </r>
  <r>
    <x v="6"/>
    <x v="3"/>
    <x v="1"/>
    <n v="201"/>
    <s v="G2B"/>
    <n v="33731.4"/>
    <n v="-118.04"/>
    <n v="0"/>
    <n v="0"/>
    <n v="0"/>
    <n v="33613.360000000001"/>
    <x v="1"/>
  </r>
  <r>
    <x v="6"/>
    <x v="3"/>
    <x v="1"/>
    <n v="201"/>
    <s v="G2D"/>
    <n v="12929.12"/>
    <n v="-46.14"/>
    <n v="0"/>
    <n v="0"/>
    <n v="0"/>
    <n v="12882.98"/>
    <x v="1"/>
  </r>
  <r>
    <x v="6"/>
    <x v="3"/>
    <x v="1"/>
    <n v="201"/>
    <s v="G3"/>
    <n v="1364199.73"/>
    <n v="-4822.24"/>
    <n v="0"/>
    <n v="0"/>
    <n v="0"/>
    <n v="1359377.49"/>
    <x v="2"/>
  </r>
  <r>
    <x v="6"/>
    <x v="3"/>
    <x v="1"/>
    <n v="201"/>
    <s v="R1A"/>
    <n v="2769246.42"/>
    <n v="-82680.399999999994"/>
    <n v="0"/>
    <n v="0"/>
    <n v="0"/>
    <n v="2686566.02"/>
    <x v="3"/>
  </r>
  <r>
    <x v="6"/>
    <x v="3"/>
    <x v="1"/>
    <n v="201"/>
    <s v="R2A"/>
    <n v="414491.85"/>
    <n v="-12368.33"/>
    <n v="0"/>
    <n v="0"/>
    <n v="0"/>
    <n v="402123.52000000002"/>
    <x v="4"/>
  </r>
  <r>
    <x v="6"/>
    <x v="4"/>
    <x v="0"/>
    <n v="201"/>
    <s v="G1A"/>
    <n v="246745.08"/>
    <n v="-8709.09"/>
    <n v="0"/>
    <n v="0"/>
    <n v="0"/>
    <n v="238035.99"/>
    <x v="0"/>
  </r>
  <r>
    <x v="6"/>
    <x v="4"/>
    <x v="0"/>
    <n v="201"/>
    <s v="G1B"/>
    <n v="91.83"/>
    <n v="-3.25"/>
    <n v="0"/>
    <n v="0"/>
    <n v="0"/>
    <n v="88.58"/>
    <x v="0"/>
  </r>
  <r>
    <x v="6"/>
    <x v="4"/>
    <x v="0"/>
    <n v="201"/>
    <s v="G1C"/>
    <n v="32.97"/>
    <n v="-1.1599999999999999"/>
    <n v="0"/>
    <n v="0"/>
    <n v="0"/>
    <n v="31.81"/>
    <x v="0"/>
  </r>
  <r>
    <x v="6"/>
    <x v="4"/>
    <x v="0"/>
    <n v="201"/>
    <s v="G1D"/>
    <n v="481.01"/>
    <n v="-16.98"/>
    <n v="0"/>
    <n v="0"/>
    <n v="0"/>
    <n v="464.03"/>
    <x v="0"/>
  </r>
  <r>
    <x v="6"/>
    <x v="4"/>
    <x v="0"/>
    <n v="201"/>
    <s v="G1F"/>
    <n v="3067.81"/>
    <n v="-108.31"/>
    <n v="0"/>
    <n v="0"/>
    <n v="0"/>
    <n v="2959.5"/>
    <x v="0"/>
  </r>
  <r>
    <x v="6"/>
    <x v="4"/>
    <x v="0"/>
    <n v="201"/>
    <s v="G2A"/>
    <n v="174645.73"/>
    <n v="-611.28"/>
    <n v="0"/>
    <n v="0"/>
    <n v="0"/>
    <n v="174034.45"/>
    <x v="1"/>
  </r>
  <r>
    <x v="6"/>
    <x v="4"/>
    <x v="0"/>
    <n v="201"/>
    <s v="G3"/>
    <n v="211945.12"/>
    <n v="-741.81"/>
    <n v="0"/>
    <n v="0"/>
    <n v="0"/>
    <n v="211203.31"/>
    <x v="2"/>
  </r>
  <r>
    <x v="6"/>
    <x v="4"/>
    <x v="0"/>
    <n v="201"/>
    <s v="R1A"/>
    <n v="1394561.1"/>
    <n v="-41720.620000000003"/>
    <n v="0"/>
    <n v="0"/>
    <n v="0"/>
    <n v="1352840.48"/>
    <x v="3"/>
  </r>
  <r>
    <x v="6"/>
    <x v="4"/>
    <x v="0"/>
    <n v="201"/>
    <s v="R2A"/>
    <n v="10927.81"/>
    <n v="-326.77"/>
    <n v="0"/>
    <n v="0"/>
    <n v="0"/>
    <n v="10601.04"/>
    <x v="4"/>
  </r>
  <r>
    <x v="6"/>
    <x v="4"/>
    <x v="0"/>
    <n v="201"/>
    <s v="S1A"/>
    <n v="1304.3399999999999"/>
    <n v="-46.05"/>
    <n v="0"/>
    <n v="0"/>
    <n v="0"/>
    <n v="1258.29"/>
    <x v="5"/>
  </r>
  <r>
    <x v="6"/>
    <x v="4"/>
    <x v="0"/>
    <n v="201"/>
    <s v="S3B"/>
    <n v="558.66"/>
    <n v="-19.73"/>
    <n v="0"/>
    <n v="0"/>
    <n v="0"/>
    <n v="538.92999999999995"/>
    <x v="5"/>
  </r>
  <r>
    <x v="6"/>
    <x v="4"/>
    <x v="0"/>
    <n v="201"/>
    <s v="S4A"/>
    <n v="1.77"/>
    <n v="-0.06"/>
    <n v="0"/>
    <n v="0"/>
    <n v="0"/>
    <n v="1.71"/>
    <x v="5"/>
  </r>
  <r>
    <x v="6"/>
    <x v="4"/>
    <x v="0"/>
    <n v="201"/>
    <s v="G1A"/>
    <n v="206.14"/>
    <n v="-7.28"/>
    <n v="0"/>
    <n v="0"/>
    <n v="0"/>
    <n v="198.86"/>
    <x v="0"/>
  </r>
  <r>
    <x v="6"/>
    <x v="4"/>
    <x v="0"/>
    <n v="201"/>
    <s v="G1F"/>
    <n v="67.05"/>
    <n v="-2.37"/>
    <n v="0"/>
    <n v="0"/>
    <n v="0"/>
    <n v="64.680000000000007"/>
    <x v="0"/>
  </r>
  <r>
    <x v="6"/>
    <x v="4"/>
    <x v="0"/>
    <n v="201"/>
    <s v="R1A"/>
    <n v="-24.56"/>
    <n v="0.74"/>
    <n v="0"/>
    <n v="0"/>
    <n v="0"/>
    <n v="-23.82"/>
    <x v="3"/>
  </r>
  <r>
    <x v="6"/>
    <x v="4"/>
    <x v="1"/>
    <n v="201"/>
    <s v="G1A"/>
    <n v="16001513.039999999"/>
    <n v="-563772.32999999996"/>
    <n v="0"/>
    <n v="0"/>
    <n v="0"/>
    <n v="15437740.710000001"/>
    <x v="0"/>
  </r>
  <r>
    <x v="6"/>
    <x v="4"/>
    <x v="1"/>
    <n v="201"/>
    <s v="G1B"/>
    <n v="541.87"/>
    <n v="-19.14"/>
    <n v="0"/>
    <n v="0"/>
    <n v="0"/>
    <n v="522.73"/>
    <x v="0"/>
  </r>
  <r>
    <x v="6"/>
    <x v="4"/>
    <x v="1"/>
    <n v="201"/>
    <s v="G1C"/>
    <n v="14653.68"/>
    <n v="-517.19000000000005"/>
    <n v="0"/>
    <n v="0"/>
    <n v="0"/>
    <n v="14136.49"/>
    <x v="0"/>
  </r>
  <r>
    <x v="6"/>
    <x v="4"/>
    <x v="1"/>
    <n v="201"/>
    <s v="G1D"/>
    <n v="185577.98"/>
    <n v="-6505.6"/>
    <n v="0"/>
    <n v="0"/>
    <n v="0"/>
    <n v="179072.38"/>
    <x v="0"/>
  </r>
  <r>
    <x v="6"/>
    <x v="4"/>
    <x v="1"/>
    <n v="201"/>
    <s v="G1F"/>
    <n v="1296809.5900000001"/>
    <n v="-46126.07"/>
    <n v="0"/>
    <n v="0"/>
    <n v="0"/>
    <n v="1250683.52"/>
    <x v="0"/>
  </r>
  <r>
    <x v="6"/>
    <x v="4"/>
    <x v="1"/>
    <n v="201"/>
    <s v="G2A"/>
    <n v="18427484.129999999"/>
    <n v="-64587.02"/>
    <n v="0"/>
    <n v="0"/>
    <n v="0"/>
    <n v="18362897.109999999"/>
    <x v="1"/>
  </r>
  <r>
    <x v="6"/>
    <x v="4"/>
    <x v="1"/>
    <n v="201"/>
    <s v="G2B"/>
    <n v="661966.72"/>
    <n v="-2309.9"/>
    <n v="0"/>
    <n v="0"/>
    <n v="0"/>
    <n v="659656.81999999995"/>
    <x v="1"/>
  </r>
  <r>
    <x v="6"/>
    <x v="4"/>
    <x v="1"/>
    <n v="201"/>
    <s v="G2D"/>
    <n v="509936.09"/>
    <n v="-1787.2"/>
    <n v="0"/>
    <n v="0"/>
    <n v="0"/>
    <n v="508148.89"/>
    <x v="1"/>
  </r>
  <r>
    <x v="6"/>
    <x v="4"/>
    <x v="1"/>
    <n v="201"/>
    <s v="G3"/>
    <n v="32088190.780000001"/>
    <n v="-112394.43"/>
    <n v="0"/>
    <n v="0"/>
    <n v="0"/>
    <n v="31975796.350000001"/>
    <x v="2"/>
  </r>
  <r>
    <x v="6"/>
    <x v="4"/>
    <x v="1"/>
    <n v="201"/>
    <s v="R1A"/>
    <n v="74136712.349999994"/>
    <n v="-2214183.5699999998"/>
    <n v="0"/>
    <n v="0"/>
    <n v="0"/>
    <n v="71922528.780000001"/>
    <x v="3"/>
  </r>
  <r>
    <x v="6"/>
    <x v="4"/>
    <x v="1"/>
    <n v="201"/>
    <s v="R2A"/>
    <n v="10585134.02"/>
    <n v="-316091.05"/>
    <n v="0"/>
    <n v="0"/>
    <n v="0"/>
    <n v="10269042.970000001"/>
    <x v="4"/>
  </r>
  <r>
    <x v="6"/>
    <x v="4"/>
    <x v="1"/>
    <n v="201"/>
    <s v="S1A"/>
    <n v="78393.149999999994"/>
    <n v="-2767.42"/>
    <n v="0"/>
    <n v="0"/>
    <n v="0"/>
    <n v="75625.73"/>
    <x v="5"/>
  </r>
  <r>
    <x v="6"/>
    <x v="4"/>
    <x v="1"/>
    <n v="201"/>
    <s v="S2"/>
    <n v="3375.71"/>
    <n v="-119.16"/>
    <n v="0"/>
    <n v="0"/>
    <n v="0"/>
    <n v="3256.55"/>
    <x v="5"/>
  </r>
  <r>
    <x v="6"/>
    <x v="4"/>
    <x v="1"/>
    <n v="201"/>
    <s v="S3A"/>
    <n v="4358.99"/>
    <n v="-153.87"/>
    <n v="0"/>
    <n v="0"/>
    <n v="0"/>
    <n v="4205.12"/>
    <x v="5"/>
  </r>
  <r>
    <x v="6"/>
    <x v="4"/>
    <x v="1"/>
    <n v="201"/>
    <s v="S3B"/>
    <n v="408.9"/>
    <n v="-14.44"/>
    <n v="0"/>
    <n v="0"/>
    <n v="0"/>
    <n v="394.46"/>
    <x v="5"/>
  </r>
  <r>
    <x v="6"/>
    <x v="4"/>
    <x v="1"/>
    <n v="201"/>
    <s v="S4A"/>
    <n v="154933.24"/>
    <n v="-5460.05"/>
    <n v="0"/>
    <n v="0"/>
    <n v="0"/>
    <n v="149473.19"/>
    <x v="5"/>
  </r>
  <r>
    <x v="6"/>
    <x v="4"/>
    <x v="1"/>
    <n v="201"/>
    <s v="S5"/>
    <n v="206301.57"/>
    <n v="-7282.46"/>
    <n v="0"/>
    <n v="0"/>
    <n v="0"/>
    <n v="199019.11"/>
    <x v="5"/>
  </r>
  <r>
    <x v="6"/>
    <x v="4"/>
    <x v="1"/>
    <n v="201"/>
    <s v="S6A"/>
    <n v="71.91"/>
    <n v="-2.5299999999999998"/>
    <n v="0"/>
    <n v="0"/>
    <n v="0"/>
    <n v="69.38"/>
    <x v="5"/>
  </r>
  <r>
    <x v="6"/>
    <x v="4"/>
    <x v="1"/>
    <n v="201"/>
    <s v="G1A"/>
    <n v="908176.46"/>
    <n v="-31970.49"/>
    <n v="0"/>
    <n v="0"/>
    <n v="0"/>
    <n v="876205.97"/>
    <x v="0"/>
  </r>
  <r>
    <x v="6"/>
    <x v="4"/>
    <x v="1"/>
    <n v="201"/>
    <s v="G1C"/>
    <n v="2647.45"/>
    <n v="-93.46"/>
    <n v="0"/>
    <n v="0"/>
    <n v="0"/>
    <n v="2553.9899999999998"/>
    <x v="0"/>
  </r>
  <r>
    <x v="6"/>
    <x v="4"/>
    <x v="1"/>
    <n v="201"/>
    <s v="G1D"/>
    <n v="6908.34"/>
    <n v="-243.84"/>
    <n v="0"/>
    <n v="0"/>
    <n v="0"/>
    <n v="6664.5"/>
    <x v="0"/>
  </r>
  <r>
    <x v="6"/>
    <x v="4"/>
    <x v="1"/>
    <n v="201"/>
    <s v="G1F"/>
    <n v="61322.52"/>
    <n v="-2165.59"/>
    <n v="0"/>
    <n v="0"/>
    <n v="0"/>
    <n v="59156.93"/>
    <x v="0"/>
  </r>
  <r>
    <x v="6"/>
    <x v="4"/>
    <x v="1"/>
    <n v="201"/>
    <s v="G2A"/>
    <n v="975388.1"/>
    <n v="-3420.74"/>
    <n v="0"/>
    <n v="0"/>
    <n v="0"/>
    <n v="971967.36"/>
    <x v="1"/>
  </r>
  <r>
    <x v="6"/>
    <x v="4"/>
    <x v="1"/>
    <n v="201"/>
    <s v="G2B"/>
    <n v="22578.97"/>
    <n v="-79.03"/>
    <n v="0"/>
    <n v="0"/>
    <n v="0"/>
    <n v="22499.94"/>
    <x v="1"/>
  </r>
  <r>
    <x v="6"/>
    <x v="4"/>
    <x v="1"/>
    <n v="201"/>
    <s v="G2D"/>
    <n v="28896.37"/>
    <n v="-101.43"/>
    <n v="0"/>
    <n v="0"/>
    <n v="0"/>
    <n v="28794.94"/>
    <x v="1"/>
  </r>
  <r>
    <x v="6"/>
    <x v="4"/>
    <x v="1"/>
    <n v="201"/>
    <s v="G3"/>
    <n v="1505378.89"/>
    <n v="-5262.69"/>
    <n v="0"/>
    <n v="0"/>
    <n v="0"/>
    <n v="1500116.2"/>
    <x v="2"/>
  </r>
  <r>
    <x v="6"/>
    <x v="4"/>
    <x v="1"/>
    <n v="201"/>
    <s v="R1A"/>
    <n v="3356718.35"/>
    <n v="-100234.36"/>
    <n v="0"/>
    <n v="0"/>
    <n v="0"/>
    <n v="3256483.99"/>
    <x v="3"/>
  </r>
  <r>
    <x v="6"/>
    <x v="4"/>
    <x v="1"/>
    <n v="201"/>
    <s v="R2A"/>
    <n v="381389.53"/>
    <n v="-11380.18"/>
    <n v="0"/>
    <n v="0"/>
    <n v="0"/>
    <n v="370009.35"/>
    <x v="4"/>
  </r>
  <r>
    <x v="6"/>
    <x v="5"/>
    <x v="0"/>
    <n v="201"/>
    <s v="G1A"/>
    <n v="288046.83"/>
    <n v="-10165.17"/>
    <n v="0"/>
    <n v="0"/>
    <n v="0"/>
    <n v="277881.65999999997"/>
    <x v="0"/>
  </r>
  <r>
    <x v="6"/>
    <x v="5"/>
    <x v="0"/>
    <n v="201"/>
    <s v="G1B"/>
    <n v="101.91"/>
    <n v="-3.6"/>
    <n v="0"/>
    <n v="0"/>
    <n v="0"/>
    <n v="98.31"/>
    <x v="0"/>
  </r>
  <r>
    <x v="6"/>
    <x v="5"/>
    <x v="0"/>
    <n v="201"/>
    <s v="G1C"/>
    <n v="32.97"/>
    <n v="-1.1599999999999999"/>
    <n v="0"/>
    <n v="0"/>
    <n v="0"/>
    <n v="31.81"/>
    <x v="0"/>
  </r>
  <r>
    <x v="6"/>
    <x v="5"/>
    <x v="0"/>
    <n v="201"/>
    <s v="G1D"/>
    <n v="555.12"/>
    <n v="-19.579999999999998"/>
    <n v="0"/>
    <n v="0"/>
    <n v="0"/>
    <n v="535.54"/>
    <x v="0"/>
  </r>
  <r>
    <x v="6"/>
    <x v="5"/>
    <x v="0"/>
    <n v="201"/>
    <s v="G1F"/>
    <n v="3702.6"/>
    <n v="-130.69"/>
    <n v="0"/>
    <n v="0"/>
    <n v="0"/>
    <n v="3571.91"/>
    <x v="0"/>
  </r>
  <r>
    <x v="6"/>
    <x v="5"/>
    <x v="0"/>
    <n v="201"/>
    <s v="G2A"/>
    <n v="214055.49"/>
    <n v="-749.21"/>
    <n v="0"/>
    <n v="0"/>
    <n v="0"/>
    <n v="213306.28"/>
    <x v="1"/>
  </r>
  <r>
    <x v="6"/>
    <x v="5"/>
    <x v="0"/>
    <n v="201"/>
    <s v="G3"/>
    <n v="161091.22"/>
    <n v="-563.82000000000005"/>
    <n v="0"/>
    <n v="0"/>
    <n v="0"/>
    <n v="160527.4"/>
    <x v="2"/>
  </r>
  <r>
    <x v="6"/>
    <x v="5"/>
    <x v="0"/>
    <n v="201"/>
    <s v="R1A"/>
    <n v="1597970.21"/>
    <n v="-47776.69"/>
    <n v="0"/>
    <n v="0"/>
    <n v="0"/>
    <n v="1550193.52"/>
    <x v="3"/>
  </r>
  <r>
    <x v="6"/>
    <x v="5"/>
    <x v="0"/>
    <n v="201"/>
    <s v="R2A"/>
    <n v="11330.83"/>
    <n v="-334.25"/>
    <n v="0"/>
    <n v="0"/>
    <n v="0"/>
    <n v="10996.58"/>
    <x v="4"/>
  </r>
  <r>
    <x v="6"/>
    <x v="5"/>
    <x v="0"/>
    <n v="201"/>
    <s v="S1A"/>
    <n v="1350.81"/>
    <n v="-47.68"/>
    <n v="0"/>
    <n v="0"/>
    <n v="0"/>
    <n v="1303.1300000000001"/>
    <x v="5"/>
  </r>
  <r>
    <x v="6"/>
    <x v="5"/>
    <x v="0"/>
    <n v="201"/>
    <s v="S3B"/>
    <n v="578.58000000000004"/>
    <n v="-20.420000000000002"/>
    <n v="0"/>
    <n v="0"/>
    <n v="0"/>
    <n v="558.16"/>
    <x v="5"/>
  </r>
  <r>
    <x v="6"/>
    <x v="5"/>
    <x v="0"/>
    <n v="201"/>
    <s v="S4A"/>
    <n v="1.77"/>
    <n v="-0.06"/>
    <n v="0"/>
    <n v="0"/>
    <n v="0"/>
    <n v="1.71"/>
    <x v="5"/>
  </r>
  <r>
    <x v="6"/>
    <x v="5"/>
    <x v="0"/>
    <n v="201"/>
    <s v="G1A"/>
    <n v="85476.14"/>
    <n v="-3012.41"/>
    <n v="0"/>
    <n v="0"/>
    <n v="0"/>
    <n v="82463.73"/>
    <x v="0"/>
  </r>
  <r>
    <x v="6"/>
    <x v="5"/>
    <x v="0"/>
    <n v="201"/>
    <s v="G1D"/>
    <n v="152.05000000000001"/>
    <n v="-5.37"/>
    <n v="0"/>
    <n v="0"/>
    <n v="0"/>
    <n v="146.68"/>
    <x v="0"/>
  </r>
  <r>
    <x v="6"/>
    <x v="5"/>
    <x v="0"/>
    <n v="201"/>
    <s v="G1F"/>
    <n v="988.08"/>
    <n v="-34.880000000000003"/>
    <n v="0"/>
    <n v="0"/>
    <n v="0"/>
    <n v="953.2"/>
    <x v="0"/>
  </r>
  <r>
    <x v="6"/>
    <x v="5"/>
    <x v="0"/>
    <n v="201"/>
    <s v="G2A"/>
    <n v="72076.490000000005"/>
    <n v="-252.26"/>
    <n v="0"/>
    <n v="0"/>
    <n v="0"/>
    <n v="71824.23"/>
    <x v="1"/>
  </r>
  <r>
    <x v="6"/>
    <x v="5"/>
    <x v="0"/>
    <n v="201"/>
    <s v="R1A"/>
    <n v="238707.36"/>
    <n v="-7137.24"/>
    <n v="0"/>
    <n v="0"/>
    <n v="0"/>
    <n v="231570.12"/>
    <x v="3"/>
  </r>
  <r>
    <x v="6"/>
    <x v="5"/>
    <x v="0"/>
    <n v="201"/>
    <s v="R2A"/>
    <n v="170.18"/>
    <n v="-5.09"/>
    <n v="0"/>
    <n v="0"/>
    <n v="0"/>
    <n v="165.09"/>
    <x v="4"/>
  </r>
  <r>
    <x v="6"/>
    <x v="5"/>
    <x v="1"/>
    <n v="201"/>
    <s v="G1A"/>
    <n v="15976410.17"/>
    <n v="-562251.15"/>
    <n v="0"/>
    <n v="0"/>
    <n v="0"/>
    <n v="15414159.02"/>
    <x v="0"/>
  </r>
  <r>
    <x v="6"/>
    <x v="5"/>
    <x v="1"/>
    <n v="201"/>
    <s v="G1B"/>
    <n v="601.02"/>
    <n v="-21.22"/>
    <n v="0"/>
    <n v="0"/>
    <n v="0"/>
    <n v="579.79999999999995"/>
    <x v="0"/>
  </r>
  <r>
    <x v="6"/>
    <x v="5"/>
    <x v="1"/>
    <n v="201"/>
    <s v="G1C"/>
    <n v="14640.67"/>
    <n v="-516.73"/>
    <n v="0"/>
    <n v="0"/>
    <n v="0"/>
    <n v="14123.94"/>
    <x v="0"/>
  </r>
  <r>
    <x v="6"/>
    <x v="5"/>
    <x v="1"/>
    <n v="201"/>
    <s v="G1D"/>
    <n v="185295.44"/>
    <n v="-6540.53"/>
    <n v="0"/>
    <n v="0"/>
    <n v="0"/>
    <n v="178754.91"/>
    <x v="0"/>
  </r>
  <r>
    <x v="6"/>
    <x v="5"/>
    <x v="1"/>
    <n v="201"/>
    <s v="G1F"/>
    <n v="1339745.68"/>
    <n v="-47226.48"/>
    <n v="0"/>
    <n v="0"/>
    <n v="0"/>
    <n v="1292519.2"/>
    <x v="0"/>
  </r>
  <r>
    <x v="6"/>
    <x v="5"/>
    <x v="1"/>
    <n v="201"/>
    <s v="G2A"/>
    <n v="18844637.5"/>
    <n v="-66071.94"/>
    <n v="0"/>
    <n v="0"/>
    <n v="0"/>
    <n v="18778565.559999999"/>
    <x v="1"/>
  </r>
  <r>
    <x v="6"/>
    <x v="5"/>
    <x v="1"/>
    <n v="201"/>
    <s v="G2B"/>
    <n v="797608.4"/>
    <n v="-2804.5"/>
    <n v="0"/>
    <n v="0"/>
    <n v="0"/>
    <n v="794803.9"/>
    <x v="1"/>
  </r>
  <r>
    <x v="6"/>
    <x v="5"/>
    <x v="1"/>
    <n v="201"/>
    <s v="G2D"/>
    <n v="593792.22"/>
    <n v="-2081.06"/>
    <n v="0"/>
    <n v="0"/>
    <n v="0"/>
    <n v="591711.16"/>
    <x v="1"/>
  </r>
  <r>
    <x v="6"/>
    <x v="5"/>
    <x v="1"/>
    <n v="201"/>
    <s v="G3"/>
    <n v="34285691.630000003"/>
    <n v="-120292.71"/>
    <n v="0"/>
    <n v="0"/>
    <n v="0"/>
    <n v="34165398.920000002"/>
    <x v="2"/>
  </r>
  <r>
    <x v="6"/>
    <x v="5"/>
    <x v="1"/>
    <n v="201"/>
    <s v="R1A"/>
    <n v="71634955.069999993"/>
    <n v="-2138929.7000000002"/>
    <n v="0"/>
    <n v="0"/>
    <n v="0"/>
    <n v="69496025.370000005"/>
    <x v="3"/>
  </r>
  <r>
    <x v="6"/>
    <x v="5"/>
    <x v="1"/>
    <n v="201"/>
    <s v="R2A"/>
    <n v="10616785.74"/>
    <n v="-316795.15999999997"/>
    <n v="0"/>
    <n v="0"/>
    <n v="0"/>
    <n v="10299990.58"/>
    <x v="4"/>
  </r>
  <r>
    <x v="6"/>
    <x v="5"/>
    <x v="1"/>
    <n v="201"/>
    <s v="S1A"/>
    <n v="81272.259999999995"/>
    <n v="-2868.84"/>
    <n v="0"/>
    <n v="0"/>
    <n v="0"/>
    <n v="78403.42"/>
    <x v="5"/>
  </r>
  <r>
    <x v="6"/>
    <x v="5"/>
    <x v="1"/>
    <n v="201"/>
    <s v="S2"/>
    <n v="3496.42"/>
    <n v="-123.42"/>
    <n v="0"/>
    <n v="0"/>
    <n v="0"/>
    <n v="3373"/>
    <x v="5"/>
  </r>
  <r>
    <x v="6"/>
    <x v="5"/>
    <x v="1"/>
    <n v="201"/>
    <s v="S3A"/>
    <n v="4514.8"/>
    <n v="-159.38"/>
    <n v="0"/>
    <n v="0"/>
    <n v="0"/>
    <n v="4355.42"/>
    <x v="5"/>
  </r>
  <r>
    <x v="6"/>
    <x v="5"/>
    <x v="1"/>
    <n v="201"/>
    <s v="S3B"/>
    <n v="423.4"/>
    <n v="-14.95"/>
    <n v="0"/>
    <n v="0"/>
    <n v="0"/>
    <n v="408.45"/>
    <x v="5"/>
  </r>
  <r>
    <x v="6"/>
    <x v="5"/>
    <x v="1"/>
    <n v="201"/>
    <s v="S4A"/>
    <n v="161307.54"/>
    <n v="-5652.54"/>
    <n v="0"/>
    <n v="0"/>
    <n v="0"/>
    <n v="155655"/>
    <x v="5"/>
  </r>
  <r>
    <x v="6"/>
    <x v="5"/>
    <x v="1"/>
    <n v="201"/>
    <s v="S5"/>
    <n v="213458.55"/>
    <n v="-7535.12"/>
    <n v="0"/>
    <n v="0"/>
    <n v="0"/>
    <n v="205923.43"/>
    <x v="5"/>
  </r>
  <r>
    <x v="6"/>
    <x v="5"/>
    <x v="1"/>
    <n v="201"/>
    <s v="S6A"/>
    <n v="74.38"/>
    <n v="-2.63"/>
    <n v="0"/>
    <n v="0"/>
    <n v="0"/>
    <n v="71.75"/>
    <x v="5"/>
  </r>
  <r>
    <x v="6"/>
    <x v="5"/>
    <x v="1"/>
    <n v="201"/>
    <s v="G1A"/>
    <n v="1351291.89"/>
    <n v="-47507.26"/>
    <n v="0"/>
    <n v="0"/>
    <n v="0"/>
    <n v="1303784.6299999999"/>
    <x v="0"/>
  </r>
  <r>
    <x v="6"/>
    <x v="5"/>
    <x v="1"/>
    <n v="201"/>
    <s v="G1C"/>
    <n v="2961.81"/>
    <n v="-104.55"/>
    <n v="0"/>
    <n v="0"/>
    <n v="0"/>
    <n v="2857.26"/>
    <x v="0"/>
  </r>
  <r>
    <x v="6"/>
    <x v="5"/>
    <x v="1"/>
    <n v="201"/>
    <s v="G1D"/>
    <n v="7710.54"/>
    <n v="-272.2"/>
    <n v="0"/>
    <n v="0"/>
    <n v="0"/>
    <n v="7438.34"/>
    <x v="0"/>
  </r>
  <r>
    <x v="6"/>
    <x v="5"/>
    <x v="1"/>
    <n v="201"/>
    <s v="G1F"/>
    <n v="83892.34"/>
    <n v="-2933.04"/>
    <n v="0"/>
    <n v="0"/>
    <n v="0"/>
    <n v="80959.3"/>
    <x v="0"/>
  </r>
  <r>
    <x v="6"/>
    <x v="5"/>
    <x v="1"/>
    <n v="201"/>
    <s v="G2A"/>
    <n v="1351438.49"/>
    <n v="-4735.09"/>
    <n v="0"/>
    <n v="0"/>
    <n v="0"/>
    <n v="1346703.4"/>
    <x v="1"/>
  </r>
  <r>
    <x v="6"/>
    <x v="5"/>
    <x v="1"/>
    <n v="201"/>
    <s v="G2B"/>
    <n v="34422.230000000003"/>
    <n v="-120.49"/>
    <n v="0"/>
    <n v="0"/>
    <n v="0"/>
    <n v="34301.74"/>
    <x v="1"/>
  </r>
  <r>
    <x v="6"/>
    <x v="5"/>
    <x v="1"/>
    <n v="201"/>
    <s v="G2D"/>
    <n v="40859.96"/>
    <n v="-143"/>
    <n v="0"/>
    <n v="0"/>
    <n v="0"/>
    <n v="40716.959999999999"/>
    <x v="1"/>
  </r>
  <r>
    <x v="6"/>
    <x v="5"/>
    <x v="1"/>
    <n v="201"/>
    <s v="G3"/>
    <n v="3567763.19"/>
    <n v="-12496.75"/>
    <n v="0"/>
    <n v="0"/>
    <n v="0"/>
    <n v="3555266.44"/>
    <x v="2"/>
  </r>
  <r>
    <x v="6"/>
    <x v="5"/>
    <x v="1"/>
    <n v="201"/>
    <s v="R1A"/>
    <n v="4663104.5999999996"/>
    <n v="-139007.92000000001"/>
    <n v="0"/>
    <n v="0"/>
    <n v="0"/>
    <n v="4524096.68"/>
    <x v="3"/>
  </r>
  <r>
    <x v="6"/>
    <x v="5"/>
    <x v="1"/>
    <n v="201"/>
    <s v="R2A"/>
    <n v="527449.66"/>
    <n v="-15671.88"/>
    <n v="0"/>
    <n v="0"/>
    <n v="0"/>
    <n v="511777.78"/>
    <x v="4"/>
  </r>
  <r>
    <x v="6"/>
    <x v="5"/>
    <x v="1"/>
    <n v="201"/>
    <s v="S4A"/>
    <n v="874.48"/>
    <n v="-19.05"/>
    <n v="0"/>
    <n v="0"/>
    <n v="0"/>
    <n v="855.43"/>
    <x v="5"/>
  </r>
  <r>
    <x v="6"/>
    <x v="6"/>
    <x v="0"/>
    <n v="201"/>
    <s v="G1A"/>
    <n v="177220.87"/>
    <n v="-6243.97"/>
    <n v="0"/>
    <n v="0"/>
    <n v="0"/>
    <n v="170976.9"/>
    <x v="0"/>
  </r>
  <r>
    <x v="6"/>
    <x v="6"/>
    <x v="0"/>
    <n v="201"/>
    <s v="G1B"/>
    <n v="119.27"/>
    <n v="-4.2"/>
    <n v="0"/>
    <n v="0"/>
    <n v="0"/>
    <n v="115.07"/>
    <x v="0"/>
  </r>
  <r>
    <x v="6"/>
    <x v="6"/>
    <x v="0"/>
    <n v="201"/>
    <s v="G1C"/>
    <n v="32.97"/>
    <n v="-1.1599999999999999"/>
    <n v="0"/>
    <n v="0"/>
    <n v="0"/>
    <n v="31.81"/>
    <x v="0"/>
  </r>
  <r>
    <x v="6"/>
    <x v="6"/>
    <x v="0"/>
    <n v="201"/>
    <s v="G1D"/>
    <n v="354.73"/>
    <n v="-12.52"/>
    <n v="0"/>
    <n v="0"/>
    <n v="0"/>
    <n v="342.21"/>
    <x v="0"/>
  </r>
  <r>
    <x v="6"/>
    <x v="6"/>
    <x v="0"/>
    <n v="201"/>
    <s v="G1F"/>
    <n v="2656.92"/>
    <n v="-93.81"/>
    <n v="0"/>
    <n v="0"/>
    <n v="0"/>
    <n v="2563.11"/>
    <x v="0"/>
  </r>
  <r>
    <x v="6"/>
    <x v="6"/>
    <x v="0"/>
    <n v="201"/>
    <s v="G2A"/>
    <n v="118807.62"/>
    <n v="-415.81"/>
    <n v="0"/>
    <n v="0"/>
    <n v="0"/>
    <n v="118391.81"/>
    <x v="1"/>
  </r>
  <r>
    <x v="6"/>
    <x v="6"/>
    <x v="0"/>
    <n v="201"/>
    <s v="G3"/>
    <n v="103192.61"/>
    <n v="-361.19"/>
    <n v="0"/>
    <n v="0"/>
    <n v="0"/>
    <n v="102831.42"/>
    <x v="2"/>
  </r>
  <r>
    <x v="6"/>
    <x v="6"/>
    <x v="0"/>
    <n v="201"/>
    <s v="R1A"/>
    <n v="1098358.19"/>
    <n v="-32840.480000000003"/>
    <n v="0"/>
    <n v="0"/>
    <n v="0"/>
    <n v="1065517.71"/>
    <x v="3"/>
  </r>
  <r>
    <x v="6"/>
    <x v="6"/>
    <x v="0"/>
    <n v="201"/>
    <s v="R2A"/>
    <n v="9743.0499999999993"/>
    <n v="-291.43"/>
    <n v="0"/>
    <n v="0"/>
    <n v="0"/>
    <n v="9451.6200000000008"/>
    <x v="4"/>
  </r>
  <r>
    <x v="6"/>
    <x v="6"/>
    <x v="0"/>
    <n v="201"/>
    <s v="S1A"/>
    <n v="1654.33"/>
    <n v="-58.4"/>
    <n v="0"/>
    <n v="0"/>
    <n v="0"/>
    <n v="1595.93"/>
    <x v="5"/>
  </r>
  <r>
    <x v="6"/>
    <x v="6"/>
    <x v="0"/>
    <n v="201"/>
    <s v="S3B"/>
    <n v="708.5"/>
    <n v="-25.01"/>
    <n v="0"/>
    <n v="0"/>
    <n v="0"/>
    <n v="683.49"/>
    <x v="5"/>
  </r>
  <r>
    <x v="6"/>
    <x v="6"/>
    <x v="0"/>
    <n v="201"/>
    <s v="S4A"/>
    <n v="2.21"/>
    <n v="-0.08"/>
    <n v="0"/>
    <n v="0"/>
    <n v="0"/>
    <n v="2.13"/>
    <x v="5"/>
  </r>
  <r>
    <x v="6"/>
    <x v="6"/>
    <x v="0"/>
    <n v="201"/>
    <s v="G1A"/>
    <n v="62252.03"/>
    <n v="-2197.54"/>
    <n v="0"/>
    <n v="0"/>
    <n v="0"/>
    <n v="60054.49"/>
    <x v="0"/>
  </r>
  <r>
    <x v="6"/>
    <x v="6"/>
    <x v="0"/>
    <n v="201"/>
    <s v="G1D"/>
    <n v="119.26"/>
    <n v="-4.21"/>
    <n v="0"/>
    <n v="0"/>
    <n v="0"/>
    <n v="115.05"/>
    <x v="0"/>
  </r>
  <r>
    <x v="6"/>
    <x v="6"/>
    <x v="0"/>
    <n v="201"/>
    <s v="G1F"/>
    <n v="829.68"/>
    <n v="-28.9"/>
    <n v="0"/>
    <n v="0"/>
    <n v="0"/>
    <n v="800.78"/>
    <x v="0"/>
  </r>
  <r>
    <x v="6"/>
    <x v="6"/>
    <x v="0"/>
    <n v="201"/>
    <s v="G2A"/>
    <n v="58171.13"/>
    <n v="-203.62"/>
    <n v="0"/>
    <n v="0"/>
    <n v="0"/>
    <n v="57967.51"/>
    <x v="1"/>
  </r>
  <r>
    <x v="6"/>
    <x v="6"/>
    <x v="0"/>
    <n v="201"/>
    <s v="R1A"/>
    <n v="157212.64000000001"/>
    <n v="-4700.63"/>
    <n v="0"/>
    <n v="0"/>
    <n v="0"/>
    <n v="152512.01"/>
    <x v="3"/>
  </r>
  <r>
    <x v="6"/>
    <x v="6"/>
    <x v="0"/>
    <n v="201"/>
    <s v="R2A"/>
    <n v="145.83000000000001"/>
    <n v="-4.37"/>
    <n v="0"/>
    <n v="0"/>
    <n v="0"/>
    <n v="141.46"/>
    <x v="4"/>
  </r>
  <r>
    <x v="6"/>
    <x v="6"/>
    <x v="1"/>
    <n v="201"/>
    <s v="G1A"/>
    <n v="12683323.43"/>
    <n v="-446911.57"/>
    <n v="0"/>
    <n v="0"/>
    <n v="0"/>
    <n v="12236411.859999999"/>
    <x v="0"/>
  </r>
  <r>
    <x v="6"/>
    <x v="6"/>
    <x v="1"/>
    <n v="201"/>
    <s v="G1B"/>
    <n v="677.6"/>
    <n v="-23.92"/>
    <n v="0"/>
    <n v="0"/>
    <n v="0"/>
    <n v="653.67999999999995"/>
    <x v="0"/>
  </r>
  <r>
    <x v="6"/>
    <x v="6"/>
    <x v="1"/>
    <n v="201"/>
    <s v="G1C"/>
    <n v="14422.45"/>
    <n v="-509.04"/>
    <n v="0"/>
    <n v="0"/>
    <n v="0"/>
    <n v="13913.41"/>
    <x v="0"/>
  </r>
  <r>
    <x v="6"/>
    <x v="6"/>
    <x v="1"/>
    <n v="201"/>
    <s v="G1D"/>
    <n v="154096.81"/>
    <n v="-5426.51"/>
    <n v="0"/>
    <n v="0"/>
    <n v="0"/>
    <n v="148670.29999999999"/>
    <x v="0"/>
  </r>
  <r>
    <x v="6"/>
    <x v="6"/>
    <x v="1"/>
    <n v="201"/>
    <s v="G1F"/>
    <n v="1182317.6100000001"/>
    <n v="-41645.370000000003"/>
    <n v="0"/>
    <n v="0"/>
    <n v="0"/>
    <n v="1140672.24"/>
    <x v="0"/>
  </r>
  <r>
    <x v="6"/>
    <x v="6"/>
    <x v="1"/>
    <n v="201"/>
    <s v="G2A"/>
    <n v="15432029.48"/>
    <n v="-54066.78"/>
    <n v="0"/>
    <n v="0"/>
    <n v="0"/>
    <n v="15377962.699999999"/>
    <x v="1"/>
  </r>
  <r>
    <x v="6"/>
    <x v="6"/>
    <x v="1"/>
    <n v="201"/>
    <s v="G2B"/>
    <n v="662554.02"/>
    <n v="-2319.41"/>
    <n v="0"/>
    <n v="0"/>
    <n v="0"/>
    <n v="660234.61"/>
    <x v="1"/>
  </r>
  <r>
    <x v="6"/>
    <x v="6"/>
    <x v="1"/>
    <n v="201"/>
    <s v="G2D"/>
    <n v="424968.3"/>
    <n v="-1488.1"/>
    <n v="0"/>
    <n v="0"/>
    <n v="0"/>
    <n v="423480.2"/>
    <x v="1"/>
  </r>
  <r>
    <x v="6"/>
    <x v="6"/>
    <x v="1"/>
    <n v="201"/>
    <s v="G3"/>
    <n v="28212263"/>
    <n v="-98825.46"/>
    <n v="0"/>
    <n v="0"/>
    <n v="0"/>
    <n v="28113437.539999999"/>
    <x v="2"/>
  </r>
  <r>
    <x v="6"/>
    <x v="6"/>
    <x v="1"/>
    <n v="201"/>
    <s v="R1A"/>
    <n v="48261715.259999998"/>
    <n v="-1440324.93"/>
    <n v="0"/>
    <n v="0"/>
    <n v="0"/>
    <n v="46821390.329999998"/>
    <x v="3"/>
  </r>
  <r>
    <x v="6"/>
    <x v="6"/>
    <x v="1"/>
    <n v="201"/>
    <s v="R2A"/>
    <n v="7444686.4699999997"/>
    <n v="-222022.52"/>
    <n v="0"/>
    <n v="0"/>
    <n v="0"/>
    <n v="7222663.9500000002"/>
    <x v="4"/>
  </r>
  <r>
    <x v="6"/>
    <x v="6"/>
    <x v="1"/>
    <n v="201"/>
    <s v="S1A"/>
    <n v="98879.15"/>
    <n v="-3490.43"/>
    <n v="0"/>
    <n v="0"/>
    <n v="0"/>
    <n v="95388.72"/>
    <x v="5"/>
  </r>
  <r>
    <x v="6"/>
    <x v="6"/>
    <x v="1"/>
    <n v="201"/>
    <s v="S2"/>
    <n v="4282.4399999999996"/>
    <n v="-151.18"/>
    <n v="0"/>
    <n v="0"/>
    <n v="0"/>
    <n v="4131.26"/>
    <x v="5"/>
  </r>
  <r>
    <x v="6"/>
    <x v="6"/>
    <x v="1"/>
    <n v="201"/>
    <s v="S3A"/>
    <n v="5529.53"/>
    <n v="-195.2"/>
    <n v="0"/>
    <n v="0"/>
    <n v="0"/>
    <n v="5334.33"/>
    <x v="5"/>
  </r>
  <r>
    <x v="6"/>
    <x v="6"/>
    <x v="1"/>
    <n v="201"/>
    <s v="S3B"/>
    <n v="519.04"/>
    <n v="-18.309999999999999"/>
    <n v="0"/>
    <n v="0"/>
    <n v="0"/>
    <n v="500.73"/>
    <x v="5"/>
  </r>
  <r>
    <x v="6"/>
    <x v="6"/>
    <x v="1"/>
    <n v="201"/>
    <s v="S4A"/>
    <n v="195853.54"/>
    <n v="-6898.47"/>
    <n v="0"/>
    <n v="0"/>
    <n v="0"/>
    <n v="188955.07"/>
    <x v="5"/>
  </r>
  <r>
    <x v="6"/>
    <x v="6"/>
    <x v="1"/>
    <n v="201"/>
    <s v="S5"/>
    <n v="261999.3"/>
    <n v="-9248.6"/>
    <n v="0"/>
    <n v="0"/>
    <n v="0"/>
    <n v="252750.7"/>
    <x v="5"/>
  </r>
  <r>
    <x v="6"/>
    <x v="6"/>
    <x v="1"/>
    <n v="201"/>
    <s v="S6A"/>
    <n v="90.86"/>
    <n v="-3.21"/>
    <n v="0"/>
    <n v="0"/>
    <n v="0"/>
    <n v="87.65"/>
    <x v="5"/>
  </r>
  <r>
    <x v="6"/>
    <x v="6"/>
    <x v="1"/>
    <n v="201"/>
    <s v="G1A"/>
    <n v="1289263.73"/>
    <n v="-45368.07"/>
    <n v="0"/>
    <n v="0"/>
    <n v="0"/>
    <n v="1243895.6599999999"/>
    <x v="0"/>
  </r>
  <r>
    <x v="6"/>
    <x v="6"/>
    <x v="1"/>
    <n v="201"/>
    <s v="G1C"/>
    <n v="2794.03"/>
    <n v="-98.63"/>
    <n v="0"/>
    <n v="0"/>
    <n v="0"/>
    <n v="2695.4"/>
    <x v="0"/>
  </r>
  <r>
    <x v="6"/>
    <x v="6"/>
    <x v="1"/>
    <n v="201"/>
    <s v="G1D"/>
    <n v="5548.39"/>
    <n v="-195.87"/>
    <n v="0"/>
    <n v="0"/>
    <n v="0"/>
    <n v="5352.52"/>
    <x v="0"/>
  </r>
  <r>
    <x v="6"/>
    <x v="6"/>
    <x v="1"/>
    <n v="201"/>
    <s v="G1F"/>
    <n v="86997.04"/>
    <n v="-3054.03"/>
    <n v="0"/>
    <n v="0"/>
    <n v="0"/>
    <n v="83943.01"/>
    <x v="0"/>
  </r>
  <r>
    <x v="6"/>
    <x v="6"/>
    <x v="1"/>
    <n v="201"/>
    <s v="G2A"/>
    <n v="1568445.26"/>
    <n v="-5495.46"/>
    <n v="0"/>
    <n v="0"/>
    <n v="0"/>
    <n v="1562949.8"/>
    <x v="1"/>
  </r>
  <r>
    <x v="6"/>
    <x v="6"/>
    <x v="1"/>
    <n v="201"/>
    <s v="G2B"/>
    <n v="64560.73"/>
    <n v="-225.99"/>
    <n v="0"/>
    <n v="0"/>
    <n v="0"/>
    <n v="64334.74"/>
    <x v="1"/>
  </r>
  <r>
    <x v="6"/>
    <x v="6"/>
    <x v="1"/>
    <n v="201"/>
    <s v="G2D"/>
    <n v="33194.230000000003"/>
    <n v="-116.18"/>
    <n v="0"/>
    <n v="0"/>
    <n v="0"/>
    <n v="33078.050000000003"/>
    <x v="1"/>
  </r>
  <r>
    <x v="6"/>
    <x v="6"/>
    <x v="1"/>
    <n v="201"/>
    <s v="G3"/>
    <n v="2734204.75"/>
    <n v="-9577.86"/>
    <n v="0"/>
    <n v="0"/>
    <n v="0"/>
    <n v="2724626.89"/>
    <x v="2"/>
  </r>
  <r>
    <x v="6"/>
    <x v="6"/>
    <x v="1"/>
    <n v="201"/>
    <s v="R1A"/>
    <n v="4122933.36"/>
    <n v="-123025.62"/>
    <n v="0"/>
    <n v="0"/>
    <n v="0"/>
    <n v="3999907.74"/>
    <x v="3"/>
  </r>
  <r>
    <x v="6"/>
    <x v="6"/>
    <x v="1"/>
    <n v="201"/>
    <s v="R2A"/>
    <n v="497895.29"/>
    <n v="-14867.3"/>
    <n v="0"/>
    <n v="0"/>
    <n v="0"/>
    <n v="483027.99"/>
    <x v="4"/>
  </r>
  <r>
    <x v="6"/>
    <x v="6"/>
    <x v="1"/>
    <n v="201"/>
    <s v="S4A"/>
    <n v="-3809.11"/>
    <n v="70.42"/>
    <n v="0"/>
    <n v="0"/>
    <n v="0"/>
    <n v="-3738.69"/>
    <x v="5"/>
  </r>
  <r>
    <x v="6"/>
    <x v="7"/>
    <x v="0"/>
    <n v="201"/>
    <s v="G1A"/>
    <n v="146485.21"/>
    <n v="-5175.7700000000004"/>
    <n v="0"/>
    <n v="0"/>
    <n v="0"/>
    <n v="141309.44"/>
    <x v="0"/>
  </r>
  <r>
    <x v="6"/>
    <x v="7"/>
    <x v="0"/>
    <n v="201"/>
    <s v="G1B"/>
    <n v="119.93"/>
    <n v="-4.22"/>
    <n v="0"/>
    <n v="0"/>
    <n v="0"/>
    <n v="115.71"/>
    <x v="0"/>
  </r>
  <r>
    <x v="6"/>
    <x v="7"/>
    <x v="0"/>
    <n v="201"/>
    <s v="G1C"/>
    <n v="32.97"/>
    <n v="-1.1599999999999999"/>
    <n v="0"/>
    <n v="0"/>
    <n v="0"/>
    <n v="31.81"/>
    <x v="0"/>
  </r>
  <r>
    <x v="6"/>
    <x v="7"/>
    <x v="0"/>
    <n v="201"/>
    <s v="G1D"/>
    <n v="310.49"/>
    <n v="-10.96"/>
    <n v="0"/>
    <n v="0"/>
    <n v="0"/>
    <n v="299.52999999999997"/>
    <x v="0"/>
  </r>
  <r>
    <x v="6"/>
    <x v="7"/>
    <x v="0"/>
    <n v="201"/>
    <s v="G1F"/>
    <n v="3007.23"/>
    <n v="-106.15"/>
    <n v="0"/>
    <n v="0"/>
    <n v="0"/>
    <n v="2901.08"/>
    <x v="0"/>
  </r>
  <r>
    <x v="6"/>
    <x v="7"/>
    <x v="0"/>
    <n v="201"/>
    <s v="G2A"/>
    <n v="104338.23"/>
    <n v="-365.16"/>
    <n v="0"/>
    <n v="0"/>
    <n v="0"/>
    <n v="103973.07"/>
    <x v="1"/>
  </r>
  <r>
    <x v="6"/>
    <x v="7"/>
    <x v="0"/>
    <n v="201"/>
    <s v="G2B"/>
    <n v="320.33"/>
    <n v="-1.1299999999999999"/>
    <n v="0"/>
    <n v="0"/>
    <n v="0"/>
    <n v="319.2"/>
    <x v="1"/>
  </r>
  <r>
    <x v="6"/>
    <x v="7"/>
    <x v="0"/>
    <n v="201"/>
    <s v="G3"/>
    <n v="127440.12"/>
    <n v="-446.03"/>
    <n v="0"/>
    <n v="0"/>
    <n v="0"/>
    <n v="126994.09"/>
    <x v="2"/>
  </r>
  <r>
    <x v="6"/>
    <x v="7"/>
    <x v="0"/>
    <n v="201"/>
    <s v="R1A"/>
    <n v="752943.59"/>
    <n v="-22507.040000000001"/>
    <n v="0"/>
    <n v="0"/>
    <n v="0"/>
    <n v="730436.55"/>
    <x v="3"/>
  </r>
  <r>
    <x v="6"/>
    <x v="7"/>
    <x v="0"/>
    <n v="201"/>
    <s v="R2A"/>
    <n v="8990.6200000000008"/>
    <n v="-268.82"/>
    <n v="0"/>
    <n v="0"/>
    <n v="0"/>
    <n v="8721.7999999999993"/>
    <x v="4"/>
  </r>
  <r>
    <x v="6"/>
    <x v="7"/>
    <x v="0"/>
    <n v="201"/>
    <s v="S1A"/>
    <n v="1815.99"/>
    <n v="-64.099999999999994"/>
    <n v="0"/>
    <n v="0"/>
    <n v="0"/>
    <n v="1751.89"/>
    <x v="5"/>
  </r>
  <r>
    <x v="6"/>
    <x v="7"/>
    <x v="0"/>
    <n v="201"/>
    <s v="S3B"/>
    <n v="777.87"/>
    <n v="-27.46"/>
    <n v="0"/>
    <n v="0"/>
    <n v="0"/>
    <n v="750.41"/>
    <x v="5"/>
  </r>
  <r>
    <x v="6"/>
    <x v="7"/>
    <x v="0"/>
    <n v="201"/>
    <s v="S4A"/>
    <n v="2.4300000000000002"/>
    <n v="-0.09"/>
    <n v="0"/>
    <n v="0"/>
    <n v="0"/>
    <n v="2.34"/>
    <x v="5"/>
  </r>
  <r>
    <x v="6"/>
    <x v="7"/>
    <x v="0"/>
    <n v="201"/>
    <s v="G1A"/>
    <n v="87825.21"/>
    <n v="-3100.1"/>
    <n v="0"/>
    <n v="0"/>
    <n v="0"/>
    <n v="84725.11"/>
    <x v="0"/>
  </r>
  <r>
    <x v="6"/>
    <x v="7"/>
    <x v="0"/>
    <n v="201"/>
    <s v="G1B"/>
    <n v="143.5"/>
    <n v="-5.09"/>
    <n v="0"/>
    <n v="0"/>
    <n v="0"/>
    <n v="138.41"/>
    <x v="0"/>
  </r>
  <r>
    <x v="6"/>
    <x v="7"/>
    <x v="0"/>
    <n v="201"/>
    <s v="G1D"/>
    <n v="95.22"/>
    <n v="-3.37"/>
    <n v="0"/>
    <n v="0"/>
    <n v="0"/>
    <n v="91.85"/>
    <x v="0"/>
  </r>
  <r>
    <x v="6"/>
    <x v="7"/>
    <x v="0"/>
    <n v="201"/>
    <s v="G1F"/>
    <n v="1033.83"/>
    <n v="-36.5"/>
    <n v="0"/>
    <n v="0"/>
    <n v="0"/>
    <n v="997.33"/>
    <x v="0"/>
  </r>
  <r>
    <x v="6"/>
    <x v="7"/>
    <x v="0"/>
    <n v="201"/>
    <s v="G2A"/>
    <n v="66649.009999999995"/>
    <n v="-233.26"/>
    <n v="0"/>
    <n v="0"/>
    <n v="0"/>
    <n v="66415.75"/>
    <x v="1"/>
  </r>
  <r>
    <x v="6"/>
    <x v="7"/>
    <x v="0"/>
    <n v="201"/>
    <s v="G2B"/>
    <n v="917.95"/>
    <n v="-3.22"/>
    <n v="0"/>
    <n v="0"/>
    <n v="0"/>
    <n v="914.73"/>
    <x v="1"/>
  </r>
  <r>
    <x v="6"/>
    <x v="7"/>
    <x v="0"/>
    <n v="201"/>
    <s v="R1A"/>
    <n v="192510.52"/>
    <n v="-5756.06"/>
    <n v="0"/>
    <n v="0"/>
    <n v="0"/>
    <n v="186754.46"/>
    <x v="3"/>
  </r>
  <r>
    <x v="6"/>
    <x v="7"/>
    <x v="0"/>
    <n v="201"/>
    <s v="R2A"/>
    <n v="1293.5"/>
    <n v="-38.68"/>
    <n v="0"/>
    <n v="0"/>
    <n v="0"/>
    <n v="1254.82"/>
    <x v="4"/>
  </r>
  <r>
    <x v="6"/>
    <x v="7"/>
    <x v="1"/>
    <n v="201"/>
    <s v="G1A"/>
    <n v="13841076.26"/>
    <n v="-487525.22"/>
    <n v="0"/>
    <n v="0"/>
    <n v="0"/>
    <n v="13353551.039999999"/>
    <x v="0"/>
  </r>
  <r>
    <x v="6"/>
    <x v="7"/>
    <x v="1"/>
    <n v="201"/>
    <s v="G1B"/>
    <n v="779.36"/>
    <n v="-27.52"/>
    <n v="0"/>
    <n v="0"/>
    <n v="0"/>
    <n v="751.84"/>
    <x v="0"/>
  </r>
  <r>
    <x v="6"/>
    <x v="7"/>
    <x v="1"/>
    <n v="201"/>
    <s v="G1C"/>
    <n v="14429.87"/>
    <n v="-509.3"/>
    <n v="0"/>
    <n v="0"/>
    <n v="0"/>
    <n v="13920.57"/>
    <x v="0"/>
  </r>
  <r>
    <x v="6"/>
    <x v="7"/>
    <x v="1"/>
    <n v="201"/>
    <s v="G1D"/>
    <n v="155602.03"/>
    <n v="-5467.08"/>
    <n v="0"/>
    <n v="0"/>
    <n v="0"/>
    <n v="150134.95000000001"/>
    <x v="0"/>
  </r>
  <r>
    <x v="6"/>
    <x v="7"/>
    <x v="1"/>
    <n v="201"/>
    <s v="G1F"/>
    <n v="1155346.21"/>
    <n v="-40516.04"/>
    <n v="0"/>
    <n v="0"/>
    <n v="0"/>
    <n v="1114830.17"/>
    <x v="0"/>
  </r>
  <r>
    <x v="6"/>
    <x v="7"/>
    <x v="1"/>
    <n v="201"/>
    <s v="G2A"/>
    <n v="15043047.960000001"/>
    <n v="-52663.22"/>
    <n v="0"/>
    <n v="0"/>
    <n v="0"/>
    <n v="14990384.74"/>
    <x v="1"/>
  </r>
  <r>
    <x v="6"/>
    <x v="7"/>
    <x v="1"/>
    <n v="201"/>
    <s v="G2B"/>
    <n v="605049.44999999995"/>
    <n v="-2119.7199999999998"/>
    <n v="0"/>
    <n v="0"/>
    <n v="0"/>
    <n v="602929.73"/>
    <x v="1"/>
  </r>
  <r>
    <x v="6"/>
    <x v="7"/>
    <x v="1"/>
    <n v="201"/>
    <s v="G2D"/>
    <n v="396167.13"/>
    <n v="-1386.57"/>
    <n v="0"/>
    <n v="0"/>
    <n v="0"/>
    <n v="394780.56"/>
    <x v="1"/>
  </r>
  <r>
    <x v="6"/>
    <x v="7"/>
    <x v="1"/>
    <n v="201"/>
    <s v="G3"/>
    <n v="26656870.629999999"/>
    <n v="-93327.76"/>
    <n v="0"/>
    <n v="0"/>
    <n v="0"/>
    <n v="26563542.870000001"/>
    <x v="2"/>
  </r>
  <r>
    <x v="6"/>
    <x v="7"/>
    <x v="1"/>
    <n v="201"/>
    <s v="R1A"/>
    <n v="39882632.770000003"/>
    <n v="-1189779.1000000001"/>
    <n v="0"/>
    <n v="0"/>
    <n v="0"/>
    <n v="38692853.670000002"/>
    <x v="3"/>
  </r>
  <r>
    <x v="6"/>
    <x v="7"/>
    <x v="1"/>
    <n v="201"/>
    <s v="R2A"/>
    <n v="6385786.9699999997"/>
    <n v="-190544.66"/>
    <n v="0"/>
    <n v="0"/>
    <n v="0"/>
    <n v="6195242.3099999996"/>
    <x v="4"/>
  </r>
  <r>
    <x v="6"/>
    <x v="7"/>
    <x v="1"/>
    <n v="201"/>
    <s v="S1A"/>
    <n v="108866.36"/>
    <n v="-3842.95"/>
    <n v="0"/>
    <n v="0"/>
    <n v="0"/>
    <n v="105023.41"/>
    <x v="5"/>
  </r>
  <r>
    <x v="6"/>
    <x v="7"/>
    <x v="1"/>
    <n v="201"/>
    <s v="S2"/>
    <n v="4696.33"/>
    <n v="-165.78"/>
    <n v="0"/>
    <n v="0"/>
    <n v="0"/>
    <n v="4530.55"/>
    <x v="5"/>
  </r>
  <r>
    <x v="6"/>
    <x v="7"/>
    <x v="1"/>
    <n v="201"/>
    <s v="S3A"/>
    <n v="6069.58"/>
    <n v="-214.24"/>
    <n v="0"/>
    <n v="0"/>
    <n v="0"/>
    <n v="5855.34"/>
    <x v="5"/>
  </r>
  <r>
    <x v="6"/>
    <x v="7"/>
    <x v="1"/>
    <n v="201"/>
    <s v="S3B"/>
    <n v="569.73"/>
    <n v="-20.100000000000001"/>
    <n v="0"/>
    <n v="0"/>
    <n v="0"/>
    <n v="549.63"/>
    <x v="5"/>
  </r>
  <r>
    <x v="6"/>
    <x v="7"/>
    <x v="1"/>
    <n v="201"/>
    <s v="S4A"/>
    <n v="215102.33"/>
    <n v="-7584.6"/>
    <n v="0"/>
    <n v="0"/>
    <n v="0"/>
    <n v="207517.73"/>
    <x v="5"/>
  </r>
  <r>
    <x v="6"/>
    <x v="7"/>
    <x v="1"/>
    <n v="201"/>
    <s v="S5"/>
    <n v="287698.3"/>
    <n v="-10155.64"/>
    <n v="0"/>
    <n v="0"/>
    <n v="0"/>
    <n v="277542.65999999997"/>
    <x v="5"/>
  </r>
  <r>
    <x v="6"/>
    <x v="7"/>
    <x v="1"/>
    <n v="201"/>
    <s v="S6A"/>
    <n v="99.55"/>
    <n v="-3.51"/>
    <n v="0"/>
    <n v="0"/>
    <n v="0"/>
    <n v="96.04"/>
    <x v="5"/>
  </r>
  <r>
    <x v="6"/>
    <x v="7"/>
    <x v="1"/>
    <n v="201"/>
    <s v="G1A"/>
    <n v="-1325826.95"/>
    <n v="46994.57"/>
    <n v="0"/>
    <n v="0"/>
    <n v="0"/>
    <n v="-1278832.3799999999"/>
    <x v="0"/>
  </r>
  <r>
    <x v="6"/>
    <x v="7"/>
    <x v="1"/>
    <n v="201"/>
    <s v="G1B"/>
    <n v="450.52"/>
    <n v="-15.9"/>
    <n v="0"/>
    <n v="0"/>
    <n v="0"/>
    <n v="434.62"/>
    <x v="0"/>
  </r>
  <r>
    <x v="6"/>
    <x v="7"/>
    <x v="1"/>
    <n v="201"/>
    <s v="G1C"/>
    <n v="3101.68"/>
    <n v="-109.5"/>
    <n v="0"/>
    <n v="0"/>
    <n v="0"/>
    <n v="2992.18"/>
    <x v="0"/>
  </r>
  <r>
    <x v="6"/>
    <x v="7"/>
    <x v="1"/>
    <n v="201"/>
    <s v="G1D"/>
    <n v="16680.060000000001"/>
    <n v="-588.84"/>
    <n v="0"/>
    <n v="0"/>
    <n v="0"/>
    <n v="16091.22"/>
    <x v="0"/>
  </r>
  <r>
    <x v="6"/>
    <x v="7"/>
    <x v="1"/>
    <n v="201"/>
    <s v="G1F"/>
    <n v="126533.44"/>
    <n v="-4452.54"/>
    <n v="0"/>
    <n v="0"/>
    <n v="0"/>
    <n v="122080.9"/>
    <x v="0"/>
  </r>
  <r>
    <x v="6"/>
    <x v="7"/>
    <x v="1"/>
    <n v="201"/>
    <s v="G2A"/>
    <n v="1830760.21"/>
    <n v="-6414.19"/>
    <n v="0"/>
    <n v="0"/>
    <n v="0"/>
    <n v="1824346.02"/>
    <x v="1"/>
  </r>
  <r>
    <x v="6"/>
    <x v="7"/>
    <x v="1"/>
    <n v="201"/>
    <s v="G2B"/>
    <n v="45329.81"/>
    <n v="-158.68"/>
    <n v="0"/>
    <n v="0"/>
    <n v="0"/>
    <n v="45171.13"/>
    <x v="1"/>
  </r>
  <r>
    <x v="6"/>
    <x v="7"/>
    <x v="1"/>
    <n v="201"/>
    <s v="G2D"/>
    <n v="40298.629999999997"/>
    <n v="-141.04"/>
    <n v="0"/>
    <n v="0"/>
    <n v="0"/>
    <n v="40157.589999999997"/>
    <x v="1"/>
  </r>
  <r>
    <x v="2"/>
    <x v="12"/>
    <x v="2"/>
    <m/>
    <m/>
    <m/>
    <m/>
    <m/>
    <m/>
    <m/>
    <m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168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1"/>
    <s v="NANTUCKET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5"/>
    <n v="470471.85"/>
    <n v="1332162"/>
    <x v="0"/>
  </r>
  <r>
    <x v="1"/>
    <s v="NANTUCKET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22.46"/>
    <n v="3885"/>
    <x v="0"/>
  </r>
  <r>
    <x v="1"/>
    <s v="NANTUCKET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181.1099999999997"/>
    <n v="13334"/>
    <x v="2"/>
  </r>
  <r>
    <x v="1"/>
    <s v="NANTUCKET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8561.6299999999992"/>
    <n v="38300"/>
    <x v="1"/>
  </r>
  <r>
    <x v="1"/>
    <s v="NANTUCKET ELECTRIC"/>
    <x v="6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6.9"/>
    <n v="1677"/>
    <x v="2"/>
  </r>
  <r>
    <x v="1"/>
    <s v="NANTUCKET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51"/>
    <n v="1417864.18"/>
    <n v="8282358"/>
    <x v="0"/>
  </r>
  <r>
    <x v="1"/>
    <s v="NANTUCKET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7153.69"/>
    <n v="111867"/>
    <x v="1"/>
  </r>
  <r>
    <x v="1"/>
    <s v="NANTUCKET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-76.27"/>
    <n v="21397"/>
    <x v="2"/>
  </r>
  <r>
    <x v="1"/>
    <s v="NANTUCKET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25"/>
    <n v="1325"/>
    <x v="2"/>
  </r>
  <r>
    <x v="1"/>
    <s v="NANTUCKET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140.97"/>
    <n v="3146"/>
    <x v="0"/>
  </r>
  <r>
    <x v="1"/>
    <s v="NANTUCKET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41439.14"/>
    <n v="131507"/>
    <x v="2"/>
  </r>
  <r>
    <x v="1"/>
    <s v="NANTUCKET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31.37"/>
    <n v="402"/>
    <x v="2"/>
  </r>
  <r>
    <x v="1"/>
    <s v="NANTUCKET ELECTRIC"/>
    <x v="6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7077.69"/>
    <n v="22582"/>
    <x v="2"/>
  </r>
  <r>
    <x v="1"/>
    <s v="NANTUCKET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214.04"/>
    <n v="17370"/>
    <x v="3"/>
  </r>
  <r>
    <x v="1"/>
    <s v="NANTUCKET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95"/>
    <n v="28"/>
    <x v="4"/>
  </r>
  <r>
    <x v="1"/>
    <s v="NANTUCKET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50.15"/>
    <n v="1476"/>
    <x v="2"/>
  </r>
  <r>
    <x v="1"/>
    <s v="NANTUCKET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851.89"/>
    <n v="1115877"/>
    <x v="5"/>
  </r>
  <r>
    <x v="1"/>
    <s v="NANTUCKET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042.75"/>
    <n v="29934"/>
    <x v="0"/>
  </r>
  <r>
    <x v="1"/>
    <s v="NANTUCKET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15074.24"/>
    <n v="1584716"/>
    <x v="2"/>
  </r>
  <r>
    <x v="1"/>
    <s v="NANTUCKET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4.48"/>
    <n v="1664"/>
    <x v="2"/>
  </r>
  <r>
    <x v="1"/>
    <s v="NANTUCKET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81.33000000000004"/>
    <n v="3620"/>
    <x v="2"/>
  </r>
  <r>
    <x v="1"/>
    <s v="NANTUCKET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4435.0600000000004"/>
    <n v="29949"/>
    <x v="2"/>
  </r>
  <r>
    <x v="1"/>
    <s v="NANTUCKET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50.51999999999"/>
    <n v="1287345"/>
    <x v="3"/>
  </r>
  <r>
    <x v="1"/>
    <s v="NANTUCKET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95.18"/>
    <n v="1800"/>
    <x v="3"/>
  </r>
  <r>
    <x v="1"/>
    <s v="NANTUCKET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25.48"/>
    <n v="68753"/>
    <x v="5"/>
  </r>
  <r>
    <x v="1"/>
    <s v="NANTUCKET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37"/>
    <n v="72"/>
    <x v="2"/>
  </r>
  <r>
    <x v="1"/>
    <s v="NANTUCKET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8105.61"/>
    <n v="20911"/>
    <x v="4"/>
  </r>
  <r>
    <x v="1"/>
    <s v="NANTUCKET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748.23"/>
    <n v="8794"/>
    <x v="4"/>
  </r>
  <r>
    <x v="1"/>
    <s v="NANTUCKET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8"/>
    <n v="2855.31"/>
    <n v="7795"/>
    <x v="0"/>
  </r>
  <r>
    <x v="1"/>
    <s v="NANTUCKET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122.21"/>
    <n v="117098"/>
    <x v="0"/>
  </r>
  <r>
    <x v="1"/>
    <s v="NANTUCKET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96.77"/>
    <n v="11115"/>
    <x v="1"/>
  </r>
  <r>
    <x v="1"/>
    <s v="NANTUCKET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5.16"/>
    <n v="39"/>
    <x v="4"/>
  </r>
  <r>
    <x v="1"/>
    <s v="NANTUCKET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7.99"/>
    <n v="179"/>
    <x v="4"/>
  </r>
  <r>
    <x v="0"/>
    <s v="MASSACHUSETTS ELECTRIC"/>
    <x v="6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375"/>
    <n v="85044253.930000007"/>
    <n v="240506960"/>
    <x v="0"/>
  </r>
  <r>
    <x v="0"/>
    <s v="MASSACHUSETTS ELECTRIC"/>
    <x v="6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75055.899999999994"/>
    <n v="184667"/>
    <x v="0"/>
  </r>
  <r>
    <x v="0"/>
    <s v="MASSACHUSETTS ELECTRIC"/>
    <x v="6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94"/>
    <n v="20603.849999999999"/>
    <n v="668458"/>
    <x v="2"/>
  </r>
  <r>
    <x v="0"/>
    <s v="MASSACHUSETTS ELECTRIC"/>
    <x v="6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36"/>
    <n v="9151158.7100000009"/>
    <n v="40584969"/>
    <x v="1"/>
  </r>
  <r>
    <x v="0"/>
    <s v="MASSACHUSETTS ELECTRIC"/>
    <x v="6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3637.37"/>
    <n v="89743"/>
    <x v="1"/>
  </r>
  <r>
    <x v="0"/>
    <s v="MASSACHUSETTS ELECTRIC"/>
    <x v="6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8"/>
    <n v="127684.55"/>
    <n v="395699"/>
    <x v="2"/>
  </r>
  <r>
    <x v="0"/>
    <s v="MASSACHUSETTS ELECTRIC"/>
    <x v="6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1546.66"/>
    <n v="7628"/>
    <x v="2"/>
  </r>
  <r>
    <x v="0"/>
    <s v="MASSACHUSETTS ELECTRIC"/>
    <x v="6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97"/>
    <n v="316"/>
    <x v="2"/>
  </r>
  <r>
    <x v="0"/>
    <s v="MASSACHUSETTS ELECTRIC"/>
    <x v="6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9252.7000000000007"/>
    <n v="18904"/>
    <x v="4"/>
  </r>
  <r>
    <x v="0"/>
    <s v="MASSACHUSETTS ELECTRIC"/>
    <x v="6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6"/>
    <n v="26168.85"/>
    <n v="46877"/>
    <x v="4"/>
  </r>
  <r>
    <x v="0"/>
    <s v="MASSACHUSETTS ELECTRIC"/>
    <x v="6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6"/>
    <n v="31929.24"/>
    <n v="94518"/>
    <x v="4"/>
  </r>
  <r>
    <x v="0"/>
    <s v="MASSACHUSETTS ELECTRIC"/>
    <x v="6"/>
    <x v="0"/>
    <s v="JANUARY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24"/>
    <n v="65"/>
    <x v="6"/>
  </r>
  <r>
    <x v="0"/>
    <s v="MASSACHUSETTS ELECTRIC"/>
    <x v="6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8413"/>
    <n v="57612090.670000002"/>
    <n v="338829668"/>
    <x v="0"/>
  </r>
  <r>
    <x v="0"/>
    <s v="MASSACHUSETTS ELECTRIC"/>
    <x v="6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743"/>
    <n v="2276454.12"/>
    <n v="49386247"/>
    <x v="1"/>
  </r>
  <r>
    <x v="0"/>
    <s v="MASSACHUSETTS ELECTRIC"/>
    <x v="6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8"/>
    <n v="-26183.88"/>
    <n v="765425"/>
    <x v="2"/>
  </r>
  <r>
    <x v="0"/>
    <s v="MASSACHUSETTS ELECTRIC"/>
    <x v="6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2"/>
    <n v="60507.82"/>
    <n v="405787"/>
    <x v="2"/>
  </r>
  <r>
    <x v="0"/>
    <s v="MASSACHUSETTS ELECTRIC"/>
    <x v="6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7"/>
    <n v="386915"/>
    <n v="1117774"/>
    <x v="0"/>
  </r>
  <r>
    <x v="0"/>
    <s v="MASSACHUSETTS ELECTRIC"/>
    <x v="6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15"/>
    <n v="15"/>
    <x v="0"/>
  </r>
  <r>
    <x v="0"/>
    <s v="MASSACHUSETTS ELECTRIC"/>
    <x v="6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663"/>
    <n v="6947247.4800000004"/>
    <n v="45064950"/>
    <x v="2"/>
  </r>
  <r>
    <x v="0"/>
    <s v="MASSACHUSETTS ELECTRIC"/>
    <x v="6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7.10000000000002"/>
    <n v="1275"/>
    <x v="1"/>
  </r>
  <r>
    <x v="0"/>
    <s v="MASSACHUSETTS ELECTRIC"/>
    <x v="6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7291.47"/>
    <n v="84005"/>
    <x v="2"/>
  </r>
  <r>
    <x v="0"/>
    <s v="MASSACHUSETTS ELECTRIC"/>
    <x v="6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6"/>
    <n v="-147627.04999999999"/>
    <n v="620454"/>
    <x v="2"/>
  </r>
  <r>
    <x v="0"/>
    <s v="MASSACHUSETTS ELECTRIC"/>
    <x v="6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47"/>
    <n v="2285528.17"/>
    <n v="7932098"/>
    <x v="2"/>
  </r>
  <r>
    <x v="0"/>
    <s v="MASSACHUSETTS ELECTRIC"/>
    <x v="6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38124.49"/>
    <n v="178037"/>
    <x v="2"/>
  </r>
  <r>
    <x v="0"/>
    <s v="MASSACHUSETTS ELECTRIC"/>
    <x v="6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8"/>
    <n v="226135.01"/>
    <n v="731193"/>
    <x v="3"/>
  </r>
  <r>
    <x v="0"/>
    <s v="MASSACHUSETTS ELECTRIC"/>
    <x v="6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6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9839.07"/>
    <n v="25144"/>
    <x v="2"/>
  </r>
  <r>
    <x v="0"/>
    <s v="MASSACHUSETTS ELECTRIC"/>
    <x v="6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326.1799999999998"/>
    <n v="7600"/>
    <x v="3"/>
  </r>
  <r>
    <x v="0"/>
    <s v="MASSACHUSETTS ELECTRIC"/>
    <x v="6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0"/>
    <n v="8683200.8100000005"/>
    <n v="26136860"/>
    <x v="3"/>
  </r>
  <r>
    <x v="0"/>
    <s v="MASSACHUSETTS ELECTRIC"/>
    <x v="6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1"/>
    <n v="252218.92"/>
    <n v="781985"/>
    <x v="3"/>
  </r>
  <r>
    <x v="0"/>
    <s v="MASSACHUSETTS ELECTRIC"/>
    <x v="6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85047.19"/>
    <n v="578591"/>
    <x v="3"/>
  </r>
  <r>
    <x v="0"/>
    <s v="MASSACHUSETTS ELECTRIC"/>
    <x v="6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3"/>
    <n v="126005.45"/>
    <n v="292068"/>
    <x v="4"/>
  </r>
  <r>
    <x v="0"/>
    <s v="MASSACHUSETTS ELECTRIC"/>
    <x v="6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89"/>
    <n v="228343.23"/>
    <n v="462234"/>
    <x v="4"/>
  </r>
  <r>
    <x v="0"/>
    <s v="MASSACHUSETTS ELECTRIC"/>
    <x v="6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95723.22"/>
    <n v="1534049"/>
    <x v="4"/>
  </r>
  <r>
    <x v="0"/>
    <s v="MASSACHUSETTS ELECTRIC"/>
    <x v="6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51.46"/>
    <n v="6462"/>
    <x v="2"/>
  </r>
  <r>
    <x v="0"/>
    <s v="MASSACHUSETTS ELECTRIC"/>
    <x v="6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16797.28"/>
    <n v="58648"/>
    <x v="5"/>
  </r>
  <r>
    <x v="0"/>
    <s v="MASSACHUSETTS ELECTRIC"/>
    <x v="6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8"/>
    <n v="3831055.45"/>
    <n v="13393566"/>
    <x v="5"/>
  </r>
  <r>
    <x v="0"/>
    <s v="MASSACHUSETTS ELECTRIC"/>
    <x v="6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0"/>
    <n v="26544254.629999999"/>
    <n v="338080033"/>
    <x v="5"/>
  </r>
  <r>
    <x v="0"/>
    <s v="MASSACHUSETTS ELECTRIC"/>
    <x v="6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538103.18000000005"/>
    <n v="3319001"/>
    <x v="0"/>
  </r>
  <r>
    <x v="0"/>
    <s v="MASSACHUSETTS ELECTRIC"/>
    <x v="6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398.07"/>
    <n v="7682"/>
    <x v="6"/>
  </r>
  <r>
    <x v="0"/>
    <s v="MASSACHUSETTS ELECTRIC"/>
    <x v="6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750"/>
    <n v="9150432.3499999996"/>
    <n v="105394360"/>
    <x v="2"/>
  </r>
  <r>
    <x v="0"/>
    <s v="MASSACHUSETTS ELECTRIC"/>
    <x v="6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160.23"/>
    <n v="402371"/>
    <x v="2"/>
  </r>
  <r>
    <x v="0"/>
    <s v="MASSACHUSETTS ELECTRIC"/>
    <x v="6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4"/>
    <n v="194606.11"/>
    <n v="2097384"/>
    <x v="2"/>
  </r>
  <r>
    <x v="0"/>
    <s v="MASSACHUSETTS ELECTRIC"/>
    <x v="6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38"/>
    <n v="1529661.04"/>
    <n v="12004951"/>
    <x v="2"/>
  </r>
  <r>
    <x v="0"/>
    <s v="MASSACHUSETTS ELECTRIC"/>
    <x v="6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54"/>
    <n v="16865473.359999999"/>
    <n v="161729306"/>
    <x v="3"/>
  </r>
  <r>
    <x v="0"/>
    <s v="MASSACHUSETTS ELECTRIC"/>
    <x v="6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804566.88"/>
    <n v="8035579"/>
    <x v="3"/>
  </r>
  <r>
    <x v="0"/>
    <s v="MASSACHUSETTS ELECTRIC"/>
    <x v="6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4"/>
    <n v="536445.82999999996"/>
    <n v="5339307"/>
    <x v="3"/>
  </r>
  <r>
    <x v="0"/>
    <s v="MASSACHUSETTS ELECTRIC"/>
    <x v="6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6"/>
    <n v="295611.21000000002"/>
    <n v="1377913"/>
    <x v="2"/>
  </r>
  <r>
    <x v="0"/>
    <s v="MASSACHUSETTS ELECTRIC"/>
    <x v="6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33"/>
    <n v="292"/>
    <x v="2"/>
  </r>
  <r>
    <x v="0"/>
    <s v="MASSACHUSETTS ELECTRIC"/>
    <x v="6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6"/>
    <n v="111"/>
    <x v="2"/>
  </r>
  <r>
    <x v="0"/>
    <s v="MASSACHUSETTS ELECTRIC"/>
    <x v="6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499.69"/>
    <n v="7680"/>
    <x v="3"/>
  </r>
  <r>
    <x v="0"/>
    <s v="MASSACHUSETTS ELECTRIC"/>
    <x v="6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1140767.3899999999"/>
    <n v="3317650"/>
    <x v="3"/>
  </r>
  <r>
    <x v="0"/>
    <s v="MASSACHUSETTS ELECTRIC"/>
    <x v="6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5000.8999999999996"/>
    <n v="11993"/>
    <x v="4"/>
  </r>
  <r>
    <x v="0"/>
    <s v="MASSACHUSETTS ELECTRIC"/>
    <x v="6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7347.6"/>
    <n v="15037"/>
    <x v="4"/>
  </r>
  <r>
    <x v="0"/>
    <s v="MASSACHUSETTS ELECTRIC"/>
    <x v="6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21030.45"/>
    <n v="84532"/>
    <x v="4"/>
  </r>
  <r>
    <x v="0"/>
    <s v="MASSACHUSETTS ELECTRIC"/>
    <x v="6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788.68"/>
    <n v="20800"/>
    <x v="5"/>
  </r>
  <r>
    <x v="0"/>
    <s v="MASSACHUSETTS ELECTRIC"/>
    <x v="6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207222.6299999999"/>
    <n v="3977255"/>
    <x v="5"/>
  </r>
  <r>
    <x v="0"/>
    <s v="MASSACHUSETTS ELECTRIC"/>
    <x v="6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043738.560000001"/>
    <n v="169311354"/>
    <x v="5"/>
  </r>
  <r>
    <x v="0"/>
    <s v="MASSACHUSETTS ELECTRIC"/>
    <x v="6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3150.01"/>
    <n v="3999220"/>
    <x v="2"/>
  </r>
  <r>
    <x v="0"/>
    <s v="MASSACHUSETTS ELECTRIC"/>
    <x v="6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56"/>
    <n v="300"/>
    <x v="2"/>
  </r>
  <r>
    <x v="0"/>
    <s v="MASSACHUSETTS ELECTRIC"/>
    <x v="6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8"/>
    <n v="1486746.7"/>
    <n v="13023677"/>
    <x v="3"/>
  </r>
  <r>
    <x v="0"/>
    <s v="MASSACHUSETTS ELECTRIC"/>
    <x v="6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2.78"/>
    <n v="4281"/>
    <x v="2"/>
  </r>
  <r>
    <x v="0"/>
    <s v="MASSACHUSETTS ELECTRIC"/>
    <x v="6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65.54"/>
    <n v="109055"/>
    <x v="4"/>
  </r>
  <r>
    <x v="0"/>
    <s v="MASSACHUSETTS ELECTRIC"/>
    <x v="6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9943.42"/>
    <n v="98774"/>
    <x v="4"/>
  </r>
  <r>
    <x v="0"/>
    <s v="MASSACHUSETTS ELECTRIC"/>
    <x v="6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9"/>
    <n v="41795.629999999997"/>
    <n v="93349"/>
    <x v="4"/>
  </r>
  <r>
    <x v="0"/>
    <s v="MASSACHUSETTS ELECTRIC"/>
    <x v="6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1"/>
    <n v="84146.53"/>
    <n v="150079"/>
    <x v="4"/>
  </r>
  <r>
    <x v="0"/>
    <s v="MASSACHUSETTS ELECTRIC"/>
    <x v="6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15.78"/>
    <n v="1832"/>
    <x v="4"/>
  </r>
  <r>
    <x v="0"/>
    <s v="MASSACHUSETTS ELECTRIC"/>
    <x v="6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584.82"/>
    <n v="51653"/>
    <x v="4"/>
  </r>
  <r>
    <x v="0"/>
    <s v="MASSACHUSETTS ELECTRIC"/>
    <x v="6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61913.65"/>
    <n v="204176"/>
    <x v="4"/>
  </r>
  <r>
    <x v="0"/>
    <s v="MASSACHUSETTS ELECTRIC"/>
    <x v="6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007.82"/>
    <n v="2730"/>
    <x v="4"/>
  </r>
  <r>
    <x v="0"/>
    <s v="MASSACHUSETTS ELECTRIC"/>
    <x v="6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4.61"/>
    <n v="24"/>
    <x v="2"/>
  </r>
  <r>
    <x v="0"/>
    <s v="MASSACHUSETTS ELECTRIC"/>
    <x v="6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52.71"/>
    <n v="897"/>
    <x v="2"/>
  </r>
  <r>
    <x v="0"/>
    <s v="MASSACHUSETTS ELECTRIC"/>
    <x v="6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629825.15"/>
    <n v="1200949"/>
    <x v="4"/>
  </r>
  <r>
    <x v="0"/>
    <s v="MASSACHUSETTS ELECTRIC"/>
    <x v="6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96158.41"/>
    <n v="358980"/>
    <x v="4"/>
  </r>
  <r>
    <x v="0"/>
    <s v="MASSACHUSETTS ELECTRIC"/>
    <x v="6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1079.11"/>
    <n v="47735"/>
    <x v="4"/>
  </r>
  <r>
    <x v="0"/>
    <s v="MASSACHUSETTS ELECTRIC"/>
    <x v="6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90.46"/>
    <n v="5060"/>
    <x v="4"/>
  </r>
  <r>
    <x v="0"/>
    <s v="MASSACHUSETTS ELECTRIC"/>
    <x v="6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8"/>
    <n v="406202.35"/>
    <n v="3109499"/>
    <x v="4"/>
  </r>
  <r>
    <x v="0"/>
    <s v="MASSACHUSETTS ELECTRIC"/>
    <x v="6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7.49"/>
    <n v="2107"/>
    <x v="2"/>
  </r>
  <r>
    <x v="0"/>
    <s v="MASSACHUSETTS ELECTRIC"/>
    <x v="6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143.6"/>
    <n v="7838"/>
    <x v="4"/>
  </r>
  <r>
    <x v="0"/>
    <s v="MASSACHUSETTS ELECTRIC"/>
    <x v="6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98.54"/>
    <n v="5436"/>
    <x v="4"/>
  </r>
  <r>
    <x v="0"/>
    <s v="MASSACHUSETTS ELECTRIC"/>
    <x v="6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475.64"/>
    <n v="655"/>
    <x v="4"/>
  </r>
  <r>
    <x v="0"/>
    <s v="MASSACHUSETTS ELECTRIC"/>
    <x v="6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9.51"/>
    <n v="485"/>
    <x v="4"/>
  </r>
  <r>
    <x v="0"/>
    <s v="MASSACHUSETTS ELECTRIC"/>
    <x v="6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1689.42"/>
    <n v="11087"/>
    <x v="2"/>
  </r>
  <r>
    <x v="0"/>
    <s v="MASSACHUSETTS ELECTRIC"/>
    <x v="6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11"/>
    <n v="10014762.189999999"/>
    <n v="28744912"/>
    <x v="0"/>
  </r>
  <r>
    <x v="0"/>
    <s v="MASSACHUSETTS ELECTRIC"/>
    <x v="6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7414.09"/>
    <n v="18414"/>
    <x v="0"/>
  </r>
  <r>
    <x v="0"/>
    <s v="MASSACHUSETTS ELECTRIC"/>
    <x v="6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88.12"/>
    <n v="7687"/>
    <x v="2"/>
  </r>
  <r>
    <x v="0"/>
    <s v="MASSACHUSETTS ELECTRIC"/>
    <x v="6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31"/>
    <n v="1355581.41"/>
    <n v="6099429"/>
    <x v="1"/>
  </r>
  <r>
    <x v="0"/>
    <s v="MASSACHUSETTS ELECTRIC"/>
    <x v="6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3591.59"/>
    <n v="13877"/>
    <x v="1"/>
  </r>
  <r>
    <x v="0"/>
    <s v="MASSACHUSETTS ELECTRIC"/>
    <x v="6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8.55"/>
    <n v="194"/>
    <x v="4"/>
  </r>
  <r>
    <x v="0"/>
    <s v="MASSACHUSETTS ELECTRIC"/>
    <x v="6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3.4"/>
    <n v="1642"/>
    <x v="4"/>
  </r>
  <r>
    <x v="0"/>
    <s v="MASSACHUSETTS ELECTRIC"/>
    <x v="6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20.01"/>
    <n v="501"/>
    <x v="4"/>
  </r>
  <r>
    <x v="0"/>
    <s v="MASSACHUSETTS ELECTRIC"/>
    <x v="6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24"/>
    <n v="6756572.9400000004"/>
    <n v="40863464"/>
    <x v="0"/>
  </r>
  <r>
    <x v="0"/>
    <s v="MASSACHUSETTS ELECTRIC"/>
    <x v="6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88"/>
    <n v="289331.08"/>
    <n v="6608038"/>
    <x v="1"/>
  </r>
  <r>
    <x v="0"/>
    <s v="MASSACHUSETTS ELECTRIC"/>
    <x v="6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87.08"/>
    <n v="20420"/>
    <x v="2"/>
  </r>
  <r>
    <x v="0"/>
    <s v="MASSACHUSETTS ELECTRIC"/>
    <x v="6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587.97"/>
    <n v="2804"/>
    <x v="4"/>
  </r>
  <r>
    <x v="0"/>
    <s v="MASSACHUSETTS ELECTRIC"/>
    <x v="6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739.9"/>
    <n v="2262"/>
    <x v="4"/>
  </r>
  <r>
    <x v="0"/>
    <s v="MASSACHUSETTS ELECTRIC"/>
    <x v="6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630.93"/>
    <n v="15172"/>
    <x v="4"/>
  </r>
  <r>
    <x v="0"/>
    <s v="MASSACHUSETTS ELECTRIC"/>
    <x v="6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8"/>
    <n v="11"/>
    <x v="2"/>
  </r>
  <r>
    <x v="0"/>
    <s v="MASSACHUSETTS ELECTRIC"/>
    <x v="6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93.6"/>
    <n v="513"/>
    <x v="4"/>
  </r>
  <r>
    <x v="0"/>
    <s v="MASSACHUSETTS ELECTRIC"/>
    <x v="6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6.97"/>
    <n v="380"/>
    <x v="0"/>
  </r>
  <r>
    <x v="0"/>
    <s v="MASSACHUSETTS ELECTRIC"/>
    <x v="6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2.23"/>
    <n v="17979"/>
    <x v="2"/>
  </r>
  <r>
    <x v="0"/>
    <s v="MASSACHUSETTS ELECTRIC"/>
    <x v="6"/>
    <x v="0"/>
    <s v="JANUARY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7933.71"/>
    <n v="26040"/>
    <x v="3"/>
  </r>
  <r>
    <x v="0"/>
    <s v="MASSACHUSETTS ELECTRIC"/>
    <x v="6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64269.68"/>
    <n v="193200"/>
    <x v="5"/>
  </r>
  <r>
    <x v="0"/>
    <s v="MASSACHUSETTS ELECTRIC"/>
    <x v="6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539.51"/>
    <n v="27980"/>
    <x v="2"/>
  </r>
  <r>
    <x v="0"/>
    <s v="MASSACHUSETTS ELECTRIC"/>
    <x v="6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595.55"/>
    <n v="56070"/>
    <x v="3"/>
  </r>
  <r>
    <x v="0"/>
    <s v="MASSACHUSETTS ELECTRIC"/>
    <x v="6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405.85"/>
    <n v="4742"/>
    <x v="2"/>
  </r>
  <r>
    <x v="0"/>
    <s v="MASSACHUSETTS ELECTRIC"/>
    <x v="6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94.9499999999998"/>
    <n v="7800"/>
    <x v="3"/>
  </r>
  <r>
    <x v="0"/>
    <s v="MASSACHUSETTS ELECTRIC"/>
    <x v="6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263.26"/>
    <n v="44600"/>
    <x v="3"/>
  </r>
  <r>
    <x v="0"/>
    <s v="MASSACHUSETTS ELECTRIC"/>
    <x v="6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125.92"/>
    <n v="3025000"/>
    <x v="6"/>
  </r>
  <r>
    <x v="0"/>
    <s v="MASSACHUSETTS ELECTRIC"/>
    <x v="6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32.62"/>
    <n v="57533"/>
    <x v="5"/>
  </r>
  <r>
    <x v="0"/>
    <s v="MASSACHUSETTS ELECTRIC"/>
    <x v="6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781.97"/>
    <n v="152782"/>
    <x v="2"/>
  </r>
  <r>
    <x v="0"/>
    <s v="MASSACHUSETTS ELECTRIC"/>
    <x v="6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2.97"/>
    <n v="2844"/>
    <x v="2"/>
  </r>
  <r>
    <x v="0"/>
    <s v="MASSACHUSETTS ELECTRIC"/>
    <x v="6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615.93"/>
    <n v="67640"/>
    <x v="3"/>
  </r>
  <r>
    <x v="1"/>
    <s v="NANTUCKET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4"/>
    <n v="507292.63"/>
    <n v="1444024"/>
    <x v="0"/>
  </r>
  <r>
    <x v="1"/>
    <s v="NANTUCKET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86.29"/>
    <n v="3846"/>
    <x v="0"/>
  </r>
  <r>
    <x v="1"/>
    <s v="NANTUCKET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5685.3"/>
    <n v="18506"/>
    <x v="2"/>
  </r>
  <r>
    <x v="1"/>
    <s v="NANTUCKET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971.2"/>
    <n v="35883"/>
    <x v="1"/>
  </r>
  <r>
    <x v="1"/>
    <s v="NANTUCKET ELECTRIC"/>
    <x v="6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18.48"/>
    <n v="1962"/>
    <x v="2"/>
  </r>
  <r>
    <x v="1"/>
    <s v="NANTUCKET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32"/>
    <n v="1418995.58"/>
    <n v="8388532"/>
    <x v="0"/>
  </r>
  <r>
    <x v="1"/>
    <s v="NANTUCKET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7435.67"/>
    <n v="119641"/>
    <x v="1"/>
  </r>
  <r>
    <x v="1"/>
    <s v="NANTUCKET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55.09"/>
    <n v="22115"/>
    <x v="2"/>
  </r>
  <r>
    <x v="1"/>
    <s v="NANTUCKET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0.86"/>
    <n v="1343"/>
    <x v="2"/>
  </r>
  <r>
    <x v="1"/>
    <s v="NANTUCKET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93.61"/>
    <n v="102"/>
    <x v="0"/>
  </r>
  <r>
    <x v="1"/>
    <s v="NANTUCKET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36617.730000000003"/>
    <n v="116440"/>
    <x v="2"/>
  </r>
  <r>
    <x v="1"/>
    <s v="NANTUCKET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156.94999999999999"/>
    <n v="491"/>
    <x v="2"/>
  </r>
  <r>
    <x v="1"/>
    <s v="NANTUCKET ELECTRIC"/>
    <x v="6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8348.58"/>
    <n v="26990"/>
    <x v="2"/>
  </r>
  <r>
    <x v="1"/>
    <s v="NANTUCKET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7735.01"/>
    <n v="20232"/>
    <x v="3"/>
  </r>
  <r>
    <x v="1"/>
    <s v="NANTUCKET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29"/>
    <n v="22"/>
    <x v="4"/>
  </r>
  <r>
    <x v="1"/>
    <s v="NANTUCKET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7.73"/>
    <n v="1409"/>
    <x v="2"/>
  </r>
  <r>
    <x v="1"/>
    <s v="NANTUCKET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9180.17"/>
    <n v="881555"/>
    <x v="5"/>
  </r>
  <r>
    <x v="1"/>
    <s v="NANTUCKET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5183.97"/>
    <n v="31268"/>
    <x v="0"/>
  </r>
  <r>
    <x v="1"/>
    <s v="NANTUCKET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30405.2"/>
    <n v="1728361"/>
    <x v="2"/>
  </r>
  <r>
    <x v="1"/>
    <s v="NANTUCKET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2.17"/>
    <n v="1664"/>
    <x v="2"/>
  </r>
  <r>
    <x v="1"/>
    <s v="NANTUCKET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74.54"/>
    <n v="3639"/>
    <x v="2"/>
  </r>
  <r>
    <x v="1"/>
    <s v="NANTUCKET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4223.8500000000004"/>
    <n v="28996"/>
    <x v="2"/>
  </r>
  <r>
    <x v="1"/>
    <s v="NANTUCKET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43070.35999999999"/>
    <n v="1318355"/>
    <x v="3"/>
  </r>
  <r>
    <x v="1"/>
    <s v="NANTUCKET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5.05"/>
    <n v="18"/>
    <x v="2"/>
  </r>
  <r>
    <x v="1"/>
    <s v="NANTUCKET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4.43"/>
    <n v="1640"/>
    <x v="3"/>
  </r>
  <r>
    <x v="1"/>
    <s v="NANTUCKET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38.87"/>
    <n v="54867"/>
    <x v="5"/>
  </r>
  <r>
    <x v="1"/>
    <s v="NANTUCKET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7.54"/>
    <n v="59"/>
    <x v="2"/>
  </r>
  <r>
    <x v="1"/>
    <s v="NANTUCKET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82.62"/>
    <n v="16758"/>
    <x v="4"/>
  </r>
  <r>
    <x v="1"/>
    <s v="NANTUCKET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78.27"/>
    <n v="7047"/>
    <x v="4"/>
  </r>
  <r>
    <x v="1"/>
    <s v="NANTUCKET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070.5200000000004"/>
    <n v="14063"/>
    <x v="0"/>
  </r>
  <r>
    <x v="1"/>
    <s v="NANTUCKET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21436.82"/>
    <n v="127347"/>
    <x v="0"/>
  </r>
  <r>
    <x v="1"/>
    <s v="NANTUCKET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71.28"/>
    <n v="11021"/>
    <x v="1"/>
  </r>
  <r>
    <x v="1"/>
    <s v="NANTUCKET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4"/>
    <n v="32"/>
    <x v="4"/>
  </r>
  <r>
    <x v="1"/>
    <s v="NANTUCKET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2"/>
    <n v="144"/>
    <x v="4"/>
  </r>
  <r>
    <x v="0"/>
    <s v="MASSACHUSETTS ELECTRIC"/>
    <x v="6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276"/>
    <n v="82411497.879999995"/>
    <n v="234071803"/>
    <x v="0"/>
  </r>
  <r>
    <x v="0"/>
    <s v="MASSACHUSETTS ELECTRIC"/>
    <x v="6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76512.73"/>
    <n v="180442"/>
    <x v="0"/>
  </r>
  <r>
    <x v="0"/>
    <s v="MASSACHUSETTS ELECTRIC"/>
    <x v="6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3"/>
    <n v="46970.26"/>
    <n v="675510"/>
    <x v="2"/>
  </r>
  <r>
    <x v="0"/>
    <s v="MASSACHUSETTS ELECTRIC"/>
    <x v="6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85"/>
    <n v="8821343.4900000002"/>
    <n v="39283964"/>
    <x v="1"/>
  </r>
  <r>
    <x v="0"/>
    <s v="MASSACHUSETTS ELECTRIC"/>
    <x v="6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2940.3"/>
    <n v="84076"/>
    <x v="1"/>
  </r>
  <r>
    <x v="0"/>
    <s v="MASSACHUSETTS ELECTRIC"/>
    <x v="6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2"/>
    <n v="134504.39000000001"/>
    <n v="417721"/>
    <x v="2"/>
  </r>
  <r>
    <x v="0"/>
    <s v="MASSACHUSETTS ELECTRIC"/>
    <x v="6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6295.09"/>
    <n v="9908"/>
    <x v="2"/>
  </r>
  <r>
    <x v="0"/>
    <s v="MASSACHUSETTS ELECTRIC"/>
    <x v="6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89.95"/>
    <n v="433"/>
    <x v="2"/>
  </r>
  <r>
    <x v="0"/>
    <s v="MASSACHUSETTS ELECTRIC"/>
    <x v="6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7537.75"/>
    <n v="14661"/>
    <x v="4"/>
  </r>
  <r>
    <x v="0"/>
    <s v="MASSACHUSETTS ELECTRIC"/>
    <x v="6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21635.61"/>
    <n v="37242"/>
    <x v="4"/>
  </r>
  <r>
    <x v="0"/>
    <s v="MASSACHUSETTS ELECTRIC"/>
    <x v="6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5"/>
    <n v="25895.39"/>
    <n v="73129"/>
    <x v="4"/>
  </r>
  <r>
    <x v="0"/>
    <s v="MASSACHUSETTS ELECTRIC"/>
    <x v="6"/>
    <x v="1"/>
    <s v="FEBRUARY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08"/>
    <n v="65"/>
    <x v="6"/>
  </r>
  <r>
    <x v="0"/>
    <s v="MASSACHUSETTS ELECTRIC"/>
    <x v="6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0606"/>
    <n v="52813850.43"/>
    <n v="313321127"/>
    <x v="0"/>
  </r>
  <r>
    <x v="0"/>
    <s v="MASSACHUSETTS ELECTRIC"/>
    <x v="6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240"/>
    <n v="2027115.76"/>
    <n v="46255239"/>
    <x v="1"/>
  </r>
  <r>
    <x v="0"/>
    <s v="MASSACHUSETTS ELECTRIC"/>
    <x v="6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58"/>
    <n v="10751.08"/>
    <n v="748782"/>
    <x v="2"/>
  </r>
  <r>
    <x v="0"/>
    <s v="MASSACHUSETTS ELECTRIC"/>
    <x v="6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8"/>
    <n v="56790.3"/>
    <n v="382315"/>
    <x v="2"/>
  </r>
  <r>
    <x v="0"/>
    <s v="MASSACHUSETTS ELECTRIC"/>
    <x v="6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82"/>
    <n v="439603.35"/>
    <n v="1271730"/>
    <x v="0"/>
  </r>
  <r>
    <x v="0"/>
    <s v="MASSACHUSETTS ELECTRIC"/>
    <x v="6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5"/>
    <n v="16"/>
    <x v="0"/>
  </r>
  <r>
    <x v="0"/>
    <s v="MASSACHUSETTS ELECTRIC"/>
    <x v="6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844"/>
    <n v="7317650.9699999997"/>
    <n v="44731217"/>
    <x v="2"/>
  </r>
  <r>
    <x v="0"/>
    <s v="MASSACHUSETTS ELECTRIC"/>
    <x v="6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86.77"/>
    <n v="1282"/>
    <x v="1"/>
  </r>
  <r>
    <x v="0"/>
    <s v="MASSACHUSETTS ELECTRIC"/>
    <x v="6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30"/>
    <n v="27179.78"/>
    <n v="84004"/>
    <x v="2"/>
  </r>
  <r>
    <x v="0"/>
    <s v="MASSACHUSETTS ELECTRIC"/>
    <x v="6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0"/>
    <n v="-101618.96"/>
    <n v="740704"/>
    <x v="2"/>
  </r>
  <r>
    <x v="0"/>
    <s v="MASSACHUSETTS ELECTRIC"/>
    <x v="6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44"/>
    <n v="2465218.41"/>
    <n v="8407264"/>
    <x v="2"/>
  </r>
  <r>
    <x v="0"/>
    <s v="MASSACHUSETTS ELECTRIC"/>
    <x v="6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0"/>
    <n v="56874.92"/>
    <n v="227802"/>
    <x v="2"/>
  </r>
  <r>
    <x v="0"/>
    <s v="MASSACHUSETTS ELECTRIC"/>
    <x v="6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71816.82"/>
    <n v="919285"/>
    <x v="3"/>
  </r>
  <r>
    <x v="0"/>
    <s v="MASSACHUSETTS ELECTRIC"/>
    <x v="6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58.53"/>
    <n v="382"/>
    <x v="2"/>
  </r>
  <r>
    <x v="0"/>
    <s v="MASSACHUSETTS ELECTRIC"/>
    <x v="6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5330.83"/>
    <n v="44053"/>
    <x v="2"/>
  </r>
  <r>
    <x v="0"/>
    <s v="MASSACHUSETTS ELECTRIC"/>
    <x v="6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00.2800000000002"/>
    <n v="7520"/>
    <x v="3"/>
  </r>
  <r>
    <x v="0"/>
    <s v="MASSACHUSETTS ELECTRIC"/>
    <x v="6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3"/>
    <n v="9570003.8699999992"/>
    <n v="28853654"/>
    <x v="3"/>
  </r>
  <r>
    <x v="0"/>
    <s v="MASSACHUSETTS ELECTRIC"/>
    <x v="6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298706.12"/>
    <n v="907887"/>
    <x v="3"/>
  </r>
  <r>
    <x v="0"/>
    <s v="MASSACHUSETTS ELECTRIC"/>
    <x v="6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244225.68"/>
    <n v="744459"/>
    <x v="3"/>
  </r>
  <r>
    <x v="0"/>
    <s v="MASSACHUSETTS ELECTRIC"/>
    <x v="6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103610.3"/>
    <n v="230959"/>
    <x v="4"/>
  </r>
  <r>
    <x v="0"/>
    <s v="MASSACHUSETTS ELECTRIC"/>
    <x v="6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73"/>
    <n v="179012.89"/>
    <n v="350166"/>
    <x v="4"/>
  </r>
  <r>
    <x v="0"/>
    <s v="MASSACHUSETTS ELECTRIC"/>
    <x v="6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8"/>
    <n v="330459.31"/>
    <n v="1212138"/>
    <x v="4"/>
  </r>
  <r>
    <x v="0"/>
    <s v="MASSACHUSETTS ELECTRIC"/>
    <x v="6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93.66"/>
    <n v="7749"/>
    <x v="2"/>
  </r>
  <r>
    <x v="0"/>
    <s v="MASSACHUSETTS ELECTRIC"/>
    <x v="6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366.45"/>
    <n v="13760"/>
    <x v="5"/>
  </r>
  <r>
    <x v="0"/>
    <s v="MASSACHUSETTS ELECTRIC"/>
    <x v="6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3476372.74"/>
    <n v="10426173"/>
    <x v="5"/>
  </r>
  <r>
    <x v="0"/>
    <s v="MASSACHUSETTS ELECTRIC"/>
    <x v="6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2"/>
    <n v="23857135.609999999"/>
    <n v="309251595"/>
    <x v="5"/>
  </r>
  <r>
    <x v="0"/>
    <s v="MASSACHUSETTS ELECTRIC"/>
    <x v="6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6"/>
    <n v="493401.78"/>
    <n v="3086466"/>
    <x v="0"/>
  </r>
  <r>
    <x v="0"/>
    <s v="MASSACHUSETTS ELECTRIC"/>
    <x v="6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531.46"/>
    <n v="10885"/>
    <x v="6"/>
  </r>
  <r>
    <x v="0"/>
    <s v="MASSACHUSETTS ELECTRIC"/>
    <x v="6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863"/>
    <n v="9204197.0899999999"/>
    <n v="104139118"/>
    <x v="2"/>
  </r>
  <r>
    <x v="0"/>
    <s v="MASSACHUSETTS ELECTRIC"/>
    <x v="6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8339.59"/>
    <n v="401315"/>
    <x v="2"/>
  </r>
  <r>
    <x v="0"/>
    <s v="MASSACHUSETTS ELECTRIC"/>
    <x v="6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7"/>
    <n v="178962.77"/>
    <n v="2106290"/>
    <x v="2"/>
  </r>
  <r>
    <x v="0"/>
    <s v="MASSACHUSETTS ELECTRIC"/>
    <x v="6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68"/>
    <n v="1678117.26"/>
    <n v="12695692"/>
    <x v="2"/>
  </r>
  <r>
    <x v="0"/>
    <s v="MASSACHUSETTS ELECTRIC"/>
    <x v="6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9"/>
    <n v="16893524.09"/>
    <n v="163216939"/>
    <x v="3"/>
  </r>
  <r>
    <x v="0"/>
    <s v="MASSACHUSETTS ELECTRIC"/>
    <x v="6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0"/>
    <n v="809515.79"/>
    <n v="8175666"/>
    <x v="3"/>
  </r>
  <r>
    <x v="0"/>
    <s v="MASSACHUSETTS ELECTRIC"/>
    <x v="6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454283.5"/>
    <n v="4572817"/>
    <x v="3"/>
  </r>
  <r>
    <x v="0"/>
    <s v="MASSACHUSETTS ELECTRIC"/>
    <x v="6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338772.66"/>
    <n v="1512858"/>
    <x v="2"/>
  </r>
  <r>
    <x v="0"/>
    <s v="MASSACHUSETTS ELECTRIC"/>
    <x v="6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3.7"/>
    <n v="292"/>
    <x v="2"/>
  </r>
  <r>
    <x v="0"/>
    <s v="MASSACHUSETTS ELECTRIC"/>
    <x v="6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49.78"/>
    <n v="111"/>
    <x v="2"/>
  </r>
  <r>
    <x v="0"/>
    <s v="MASSACHUSETTS ELECTRIC"/>
    <x v="6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063.84"/>
    <n v="7200"/>
    <x v="3"/>
  </r>
  <r>
    <x v="0"/>
    <s v="MASSACHUSETTS ELECTRIC"/>
    <x v="6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0"/>
    <n v="1179808.5900000001"/>
    <n v="3383407"/>
    <x v="3"/>
  </r>
  <r>
    <x v="0"/>
    <s v="MASSACHUSETTS ELECTRIC"/>
    <x v="6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4156.18"/>
    <n v="9613"/>
    <x v="4"/>
  </r>
  <r>
    <x v="0"/>
    <s v="MASSACHUSETTS ELECTRIC"/>
    <x v="6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6102.87"/>
    <n v="12118"/>
    <x v="4"/>
  </r>
  <r>
    <x v="0"/>
    <s v="MASSACHUSETTS ELECTRIC"/>
    <x v="6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633.55"/>
    <n v="66478"/>
    <x v="4"/>
  </r>
  <r>
    <x v="0"/>
    <s v="MASSACHUSETTS ELECTRIC"/>
    <x v="6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2.76"/>
    <n v="22400"/>
    <x v="5"/>
  </r>
  <r>
    <x v="0"/>
    <s v="MASSACHUSETTS ELECTRIC"/>
    <x v="6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975400.82"/>
    <n v="3003472"/>
    <x v="5"/>
  </r>
  <r>
    <x v="0"/>
    <s v="MASSACHUSETTS ELECTRIC"/>
    <x v="6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1832282.74"/>
    <n v="156095684"/>
    <x v="5"/>
  </r>
  <r>
    <x v="0"/>
    <s v="MASSACHUSETTS ELECTRIC"/>
    <x v="6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3"/>
    <n v="530630.79"/>
    <n v="4208594"/>
    <x v="2"/>
  </r>
  <r>
    <x v="0"/>
    <s v="MASSACHUSETTS ELECTRIC"/>
    <x v="6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27"/>
    <n v="300"/>
    <x v="2"/>
  </r>
  <r>
    <x v="0"/>
    <s v="MASSACHUSETTS ELECTRIC"/>
    <x v="6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593079.67"/>
    <n v="14533686"/>
    <x v="3"/>
  </r>
  <r>
    <x v="0"/>
    <s v="MASSACHUSETTS ELECTRIC"/>
    <x v="6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3.05"/>
    <n v="4381"/>
    <x v="2"/>
  </r>
  <r>
    <x v="0"/>
    <s v="MASSACHUSETTS ELECTRIC"/>
    <x v="6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0942.69"/>
    <n v="92419"/>
    <x v="4"/>
  </r>
  <r>
    <x v="0"/>
    <s v="MASSACHUSETTS ELECTRIC"/>
    <x v="6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9869.38"/>
    <n v="79966"/>
    <x v="4"/>
  </r>
  <r>
    <x v="0"/>
    <s v="MASSACHUSETTS ELECTRIC"/>
    <x v="6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2426.75"/>
    <n v="69455"/>
    <x v="4"/>
  </r>
  <r>
    <x v="0"/>
    <s v="MASSACHUSETTS ELECTRIC"/>
    <x v="6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1168.61"/>
    <n v="122453"/>
    <x v="4"/>
  </r>
  <r>
    <x v="0"/>
    <s v="MASSACHUSETTS ELECTRIC"/>
    <x v="6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43.8"/>
    <n v="1468"/>
    <x v="4"/>
  </r>
  <r>
    <x v="0"/>
    <s v="MASSACHUSETTS ELECTRIC"/>
    <x v="6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800.66"/>
    <n v="41394"/>
    <x v="4"/>
  </r>
  <r>
    <x v="0"/>
    <s v="MASSACHUSETTS ELECTRIC"/>
    <x v="6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49512.639999999999"/>
    <n v="163604"/>
    <x v="4"/>
  </r>
  <r>
    <x v="0"/>
    <s v="MASSACHUSETTS ELECTRIC"/>
    <x v="6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05.19"/>
    <n v="2189"/>
    <x v="4"/>
  </r>
  <r>
    <x v="0"/>
    <s v="MASSACHUSETTS ELECTRIC"/>
    <x v="6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4"/>
    <n v="20"/>
    <x v="2"/>
  </r>
  <r>
    <x v="0"/>
    <s v="MASSACHUSETTS ELECTRIC"/>
    <x v="6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8.73"/>
    <n v="772"/>
    <x v="2"/>
  </r>
  <r>
    <x v="0"/>
    <s v="MASSACHUSETTS ELECTRIC"/>
    <x v="6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4374.81000000006"/>
    <n v="955778"/>
    <x v="4"/>
  </r>
  <r>
    <x v="0"/>
    <s v="MASSACHUSETTS ELECTRIC"/>
    <x v="6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0"/>
    <n v="80958.600000000006"/>
    <n v="283168"/>
    <x v="4"/>
  </r>
  <r>
    <x v="0"/>
    <s v="MASSACHUSETTS ELECTRIC"/>
    <x v="6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24.6200000000008"/>
    <n v="38254"/>
    <x v="4"/>
  </r>
  <r>
    <x v="0"/>
    <s v="MASSACHUSETTS ELECTRIC"/>
    <x v="6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03.41"/>
    <n v="4056"/>
    <x v="4"/>
  </r>
  <r>
    <x v="0"/>
    <s v="MASSACHUSETTS ELECTRIC"/>
    <x v="6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7"/>
    <n v="323975.98"/>
    <n v="2491454"/>
    <x v="4"/>
  </r>
  <r>
    <x v="0"/>
    <s v="MASSACHUSETTS ELECTRIC"/>
    <x v="6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9.92"/>
    <n v="1823"/>
    <x v="2"/>
  </r>
  <r>
    <x v="0"/>
    <s v="MASSACHUSETTS ELECTRIC"/>
    <x v="6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3.0100000000002"/>
    <n v="6281"/>
    <x v="4"/>
  </r>
  <r>
    <x v="0"/>
    <s v="MASSACHUSETTS ELECTRIC"/>
    <x v="6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2.13"/>
    <n v="4356"/>
    <x v="4"/>
  </r>
  <r>
    <x v="0"/>
    <s v="MASSACHUSETTS ELECTRIC"/>
    <x v="6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57.71"/>
    <n v="526"/>
    <x v="4"/>
  </r>
  <r>
    <x v="0"/>
    <s v="MASSACHUSETTS ELECTRIC"/>
    <x v="6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0"/>
    <n v="389"/>
    <x v="4"/>
  </r>
  <r>
    <x v="0"/>
    <s v="MASSACHUSETTS ELECTRIC"/>
    <x v="6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82.79"/>
    <n v="4897"/>
    <x v="2"/>
  </r>
  <r>
    <x v="0"/>
    <s v="MASSACHUSETTS ELECTRIC"/>
    <x v="6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445"/>
    <n v="10443450.130000001"/>
    <n v="30121843"/>
    <x v="0"/>
  </r>
  <r>
    <x v="0"/>
    <s v="MASSACHUSETTS ELECTRIC"/>
    <x v="6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6"/>
    <n v="7297.34"/>
    <n v="17472"/>
    <x v="0"/>
  </r>
  <r>
    <x v="0"/>
    <s v="MASSACHUSETTS ELECTRIC"/>
    <x v="6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398.88"/>
    <n v="7757"/>
    <x v="2"/>
  </r>
  <r>
    <x v="0"/>
    <s v="MASSACHUSETTS ELECTRIC"/>
    <x v="6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19"/>
    <n v="1421685.97"/>
    <n v="6440441"/>
    <x v="1"/>
  </r>
  <r>
    <x v="0"/>
    <s v="MASSACHUSETTS ELECTRIC"/>
    <x v="6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7"/>
    <n v="4095.69"/>
    <n v="15125"/>
    <x v="1"/>
  </r>
  <r>
    <x v="0"/>
    <s v="MASSACHUSETTS ELECTRIC"/>
    <x v="6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41"/>
    <n v="155"/>
    <x v="4"/>
  </r>
  <r>
    <x v="0"/>
    <s v="MASSACHUSETTS ELECTRIC"/>
    <x v="6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50.46"/>
    <n v="1311"/>
    <x v="4"/>
  </r>
  <r>
    <x v="0"/>
    <s v="MASSACHUSETTS ELECTRIC"/>
    <x v="6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18"/>
    <n v="401"/>
    <x v="4"/>
  </r>
  <r>
    <x v="0"/>
    <s v="MASSACHUSETTS ELECTRIC"/>
    <x v="6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30"/>
    <n v="6751705.1500000004"/>
    <n v="41368093"/>
    <x v="0"/>
  </r>
  <r>
    <x v="0"/>
    <s v="MASSACHUSETTS ELECTRIC"/>
    <x v="6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76"/>
    <n v="277033.77"/>
    <n v="6706409"/>
    <x v="1"/>
  </r>
  <r>
    <x v="0"/>
    <s v="MASSACHUSETTS ELECTRIC"/>
    <x v="6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479.34"/>
    <n v="19012"/>
    <x v="2"/>
  </r>
  <r>
    <x v="0"/>
    <s v="MASSACHUSETTS ELECTRIC"/>
    <x v="6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39.63"/>
    <n v="2248"/>
    <x v="4"/>
  </r>
  <r>
    <x v="0"/>
    <s v="MASSACHUSETTS ELECTRIC"/>
    <x v="6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68.83"/>
    <n v="1806"/>
    <x v="4"/>
  </r>
  <r>
    <x v="0"/>
    <s v="MASSACHUSETTS ELECTRIC"/>
    <x v="6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352.27"/>
    <n v="12123"/>
    <x v="4"/>
  </r>
  <r>
    <x v="0"/>
    <s v="MASSACHUSETTS ELECTRIC"/>
    <x v="6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3"/>
    <n v="9"/>
    <x v="2"/>
  </r>
  <r>
    <x v="0"/>
    <s v="MASSACHUSETTS ELECTRIC"/>
    <x v="6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30000000000007"/>
    <n v="411"/>
    <x v="4"/>
  </r>
  <r>
    <x v="0"/>
    <s v="MASSACHUSETTS ELECTRIC"/>
    <x v="6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4.5"/>
    <n v="494"/>
    <x v="0"/>
  </r>
  <r>
    <x v="0"/>
    <s v="MASSACHUSETTS ELECTRIC"/>
    <x v="6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3205.26"/>
    <n v="44446"/>
    <x v="2"/>
  </r>
  <r>
    <x v="0"/>
    <s v="MASSACHUSETTS ELECTRIC"/>
    <x v="6"/>
    <x v="1"/>
    <s v="FEBRUARY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147.22"/>
    <n v="14520"/>
    <x v="3"/>
  </r>
  <r>
    <x v="0"/>
    <s v="MASSACHUSETTS ELECTRIC"/>
    <x v="6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757.300000000003"/>
    <n v="147000"/>
    <x v="5"/>
  </r>
  <r>
    <x v="0"/>
    <s v="MASSACHUSETTS ELECTRIC"/>
    <x v="6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03.56"/>
    <n v="19850"/>
    <x v="2"/>
  </r>
  <r>
    <x v="0"/>
    <s v="MASSACHUSETTS ELECTRIC"/>
    <x v="6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02.8900000000003"/>
    <n v="51870"/>
    <x v="3"/>
  </r>
  <r>
    <x v="0"/>
    <s v="MASSACHUSETTS ELECTRIC"/>
    <x v="6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343.47"/>
    <n v="17853"/>
    <x v="2"/>
  </r>
  <r>
    <x v="0"/>
    <s v="MASSACHUSETTS ELECTRIC"/>
    <x v="6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233.4899999999998"/>
    <n v="5600"/>
    <x v="3"/>
  </r>
  <r>
    <x v="0"/>
    <s v="MASSACHUSETTS ELECTRIC"/>
    <x v="6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844.23"/>
    <n v="6540"/>
    <x v="2"/>
  </r>
  <r>
    <x v="0"/>
    <s v="MASSACHUSETTS ELECTRIC"/>
    <x v="6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5548.83"/>
    <n v="44000"/>
    <x v="3"/>
  </r>
  <r>
    <x v="0"/>
    <s v="MASSACHUSETTS ELECTRIC"/>
    <x v="6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09.09"/>
    <n v="3034701"/>
    <x v="6"/>
  </r>
  <r>
    <x v="0"/>
    <s v="MASSACHUSETTS ELECTRIC"/>
    <x v="6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87.47"/>
    <n v="52216"/>
    <x v="5"/>
  </r>
  <r>
    <x v="0"/>
    <s v="MASSACHUSETTS ELECTRIC"/>
    <x v="6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22456.17"/>
    <n v="177057"/>
    <x v="2"/>
  </r>
  <r>
    <x v="0"/>
    <s v="MASSACHUSETTS ELECTRIC"/>
    <x v="6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9.06"/>
    <n v="2844"/>
    <x v="2"/>
  </r>
  <r>
    <x v="0"/>
    <s v="MASSACHUSETTS ELECTRIC"/>
    <x v="6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8258.05"/>
    <n v="180280"/>
    <x v="3"/>
  </r>
  <r>
    <x v="1"/>
    <s v="NANTUCKET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9"/>
    <n v="482830.04"/>
    <n v="1361396"/>
    <x v="0"/>
  </r>
  <r>
    <x v="1"/>
    <s v="NANTUCKET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70.42"/>
    <n v="3575"/>
    <x v="0"/>
  </r>
  <r>
    <x v="1"/>
    <s v="NANTUCKET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4674.95"/>
    <n v="15084"/>
    <x v="2"/>
  </r>
  <r>
    <x v="1"/>
    <s v="NANTUCKET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7594.96"/>
    <n v="33830"/>
    <x v="1"/>
  </r>
  <r>
    <x v="1"/>
    <s v="NANTUCKET ELECTRIC"/>
    <x v="6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30.97"/>
    <n v="1657"/>
    <x v="2"/>
  </r>
  <r>
    <x v="1"/>
    <s v="NANTUCKET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299779.1100000001"/>
    <n v="7534909"/>
    <x v="0"/>
  </r>
  <r>
    <x v="1"/>
    <s v="NANTUCKET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7235.97"/>
    <n v="110875"/>
    <x v="1"/>
  </r>
  <r>
    <x v="1"/>
    <s v="NANTUCKET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320.11"/>
    <n v="19625"/>
    <x v="2"/>
  </r>
  <r>
    <x v="1"/>
    <s v="NANTUCKET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57.2"/>
    <n v="4564"/>
    <x v="2"/>
  </r>
  <r>
    <x v="1"/>
    <s v="NANTUCKET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232.0899999999999"/>
    <n v="3361"/>
    <x v="0"/>
  </r>
  <r>
    <x v="1"/>
    <s v="NANTUCKET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58.660000000003"/>
    <n v="119300"/>
    <x v="2"/>
  </r>
  <r>
    <x v="1"/>
    <s v="NANTUCKET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295.06"/>
    <n v="1052"/>
    <x v="2"/>
  </r>
  <r>
    <x v="1"/>
    <s v="NANTUCKET ELECTRIC"/>
    <x v="6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945.51"/>
    <n v="15447"/>
    <x v="2"/>
  </r>
  <r>
    <x v="1"/>
    <s v="NANTUCKET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5451.4"/>
    <n v="18725"/>
    <x v="3"/>
  </r>
  <r>
    <x v="1"/>
    <s v="NANTUCKET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1"/>
    <x v="4"/>
  </r>
  <r>
    <x v="1"/>
    <s v="NANTUCKET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8.25"/>
    <n v="1251"/>
    <x v="2"/>
  </r>
  <r>
    <x v="1"/>
    <s v="NANTUCKET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3182.63"/>
    <n v="876422"/>
    <x v="5"/>
  </r>
  <r>
    <x v="1"/>
    <s v="NANTUCKET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25.5600000000004"/>
    <n v="26146"/>
    <x v="0"/>
  </r>
  <r>
    <x v="1"/>
    <s v="NANTUCKET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2"/>
    <n v="220726.08"/>
    <n v="1642997"/>
    <x v="2"/>
  </r>
  <r>
    <x v="1"/>
    <s v="NANTUCKET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3.08999999999997"/>
    <n v="1664"/>
    <x v="2"/>
  </r>
  <r>
    <x v="1"/>
    <s v="NANTUCKET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0.11"/>
    <n v="543"/>
    <x v="2"/>
  </r>
  <r>
    <x v="1"/>
    <s v="NANTUCKET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5521.14"/>
    <n v="38537"/>
    <x v="2"/>
  </r>
  <r>
    <x v="1"/>
    <s v="NANTUCKET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1157.66"/>
    <n v="1397972"/>
    <x v="3"/>
  </r>
  <r>
    <x v="1"/>
    <s v="NANTUCKET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2.34"/>
    <n v="9"/>
    <x v="2"/>
  </r>
  <r>
    <x v="1"/>
    <s v="NANTUCKET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7.23"/>
    <n v="2280"/>
    <x v="3"/>
  </r>
  <r>
    <x v="1"/>
    <s v="NANTUCKET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878.5200000000004"/>
    <n v="51448"/>
    <x v="5"/>
  </r>
  <r>
    <x v="1"/>
    <s v="NANTUCKET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9.739999999999998"/>
    <n v="75"/>
    <x v="2"/>
  </r>
  <r>
    <x v="1"/>
    <s v="NANTUCKET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59.79"/>
    <n v="15339"/>
    <x v="4"/>
  </r>
  <r>
    <x v="1"/>
    <s v="NANTUCKET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10.75"/>
    <n v="6450"/>
    <x v="4"/>
  </r>
  <r>
    <x v="1"/>
    <s v="NANTUCKET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44.47"/>
    <n v="10887"/>
    <x v="0"/>
  </r>
  <r>
    <x v="1"/>
    <s v="NANTUCKET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981.47"/>
    <n v="122066"/>
    <x v="0"/>
  </r>
  <r>
    <x v="1"/>
    <s v="NANTUCKET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685.47"/>
    <n v="10849"/>
    <x v="1"/>
  </r>
  <r>
    <x v="1"/>
    <s v="NANTUCKET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27"/>
    <n v="29"/>
    <x v="4"/>
  </r>
  <r>
    <x v="1"/>
    <s v="NANTUCKET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92"/>
    <n v="132"/>
    <x v="4"/>
  </r>
  <r>
    <x v="0"/>
    <s v="MASSACHUSETTS ELECTRIC"/>
    <x v="6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6503"/>
    <n v="73443071.569999993"/>
    <n v="207043104"/>
    <x v="0"/>
  </r>
  <r>
    <x v="0"/>
    <s v="MASSACHUSETTS ELECTRIC"/>
    <x v="6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61008.3"/>
    <n v="156246"/>
    <x v="0"/>
  </r>
  <r>
    <x v="0"/>
    <s v="MASSACHUSETTS ELECTRIC"/>
    <x v="6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0"/>
    <n v="-166878.35"/>
    <n v="603999"/>
    <x v="2"/>
  </r>
  <r>
    <x v="0"/>
    <s v="MASSACHUSETTS ELECTRIC"/>
    <x v="6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042"/>
    <n v="8312111.71"/>
    <n v="36607310"/>
    <x v="1"/>
  </r>
  <r>
    <x v="0"/>
    <s v="MASSACHUSETTS ELECTRIC"/>
    <x v="6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192.7"/>
    <n v="80968"/>
    <x v="1"/>
  </r>
  <r>
    <x v="0"/>
    <s v="MASSACHUSETTS ELECTRIC"/>
    <x v="6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0"/>
    <n v="124596.74"/>
    <n v="383084"/>
    <x v="2"/>
  </r>
  <r>
    <x v="0"/>
    <s v="MASSACHUSETTS ELECTRIC"/>
    <x v="6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827.59"/>
    <n v="7473"/>
    <x v="2"/>
  </r>
  <r>
    <x v="0"/>
    <s v="MASSACHUSETTS ELECTRIC"/>
    <x v="6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6.07"/>
    <n v="296"/>
    <x v="2"/>
  </r>
  <r>
    <x v="0"/>
    <s v="MASSACHUSETTS ELECTRIC"/>
    <x v="6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502.69"/>
    <n v="13680"/>
    <x v="4"/>
  </r>
  <r>
    <x v="0"/>
    <s v="MASSACHUSETTS ELECTRIC"/>
    <x v="6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3"/>
    <n v="19356.64"/>
    <n v="34235"/>
    <x v="4"/>
  </r>
  <r>
    <x v="0"/>
    <s v="MASSACHUSETTS ELECTRIC"/>
    <x v="6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83"/>
    <n v="23097.93"/>
    <n v="69123"/>
    <x v="4"/>
  </r>
  <r>
    <x v="0"/>
    <s v="MASSACHUSETTS ELECTRIC"/>
    <x v="6"/>
    <x v="2"/>
    <s v="MARCH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88"/>
    <n v="54"/>
    <x v="6"/>
  </r>
  <r>
    <x v="0"/>
    <s v="MASSACHUSETTS ELECTRIC"/>
    <x v="6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0679"/>
    <n v="48577818.079999998"/>
    <n v="283090978"/>
    <x v="0"/>
  </r>
  <r>
    <x v="0"/>
    <s v="MASSACHUSETTS ELECTRIC"/>
    <x v="6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8822"/>
    <n v="2051540.31"/>
    <n v="43630008"/>
    <x v="1"/>
  </r>
  <r>
    <x v="0"/>
    <s v="MASSACHUSETTS ELECTRIC"/>
    <x v="6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7"/>
    <n v="-16638.189999999999"/>
    <n v="713560"/>
    <x v="2"/>
  </r>
  <r>
    <x v="0"/>
    <s v="MASSACHUSETTS ELECTRIC"/>
    <x v="6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34"/>
    <n v="60006.95"/>
    <n v="396548"/>
    <x v="2"/>
  </r>
  <r>
    <x v="0"/>
    <s v="MASSACHUSETTS ELECTRIC"/>
    <x v="6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5"/>
    <n v="404378.3"/>
    <n v="1160981"/>
    <x v="0"/>
  </r>
  <r>
    <x v="0"/>
    <s v="MASSACHUSETTS ELECTRIC"/>
    <x v="6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-4.01"/>
    <n v="-7"/>
    <x v="0"/>
  </r>
  <r>
    <x v="0"/>
    <s v="MASSACHUSETTS ELECTRIC"/>
    <x v="6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173"/>
    <n v="1573147.07"/>
    <n v="46623094"/>
    <x v="2"/>
  </r>
  <r>
    <x v="0"/>
    <s v="MASSACHUSETTS ELECTRIC"/>
    <x v="6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821.92"/>
    <n v="3709"/>
    <x v="1"/>
  </r>
  <r>
    <x v="0"/>
    <s v="MASSACHUSETTS ELECTRIC"/>
    <x v="6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6942.06"/>
    <n v="81457"/>
    <x v="2"/>
  </r>
  <r>
    <x v="0"/>
    <s v="MASSACHUSETTS ELECTRIC"/>
    <x v="6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314989"/>
    <n v="531635"/>
    <x v="2"/>
  </r>
  <r>
    <x v="0"/>
    <s v="MASSACHUSETTS ELECTRIC"/>
    <x v="6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609"/>
    <n v="2395752.52"/>
    <n v="8616169"/>
    <x v="2"/>
  </r>
  <r>
    <x v="0"/>
    <s v="MASSACHUSETTS ELECTRIC"/>
    <x v="6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3"/>
    <n v="-584.52"/>
    <n v="174778"/>
    <x v="2"/>
  </r>
  <r>
    <x v="0"/>
    <s v="MASSACHUSETTS ELECTRIC"/>
    <x v="6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209924.69"/>
    <n v="792105"/>
    <x v="3"/>
  </r>
  <r>
    <x v="0"/>
    <s v="MASSACHUSETTS ELECTRIC"/>
    <x v="6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209.64"/>
    <n v="580"/>
    <x v="2"/>
  </r>
  <r>
    <x v="0"/>
    <s v="MASSACHUSETTS ELECTRIC"/>
    <x v="6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6158.12"/>
    <n v="15587"/>
    <x v="2"/>
  </r>
  <r>
    <x v="0"/>
    <s v="MASSACHUSETTS ELECTRIC"/>
    <x v="6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4105.31"/>
    <n v="45520"/>
    <x v="3"/>
  </r>
  <r>
    <x v="0"/>
    <s v="MASSACHUSETTS ELECTRIC"/>
    <x v="6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5"/>
    <n v="6373819.5700000003"/>
    <n v="22907760"/>
    <x v="3"/>
  </r>
  <r>
    <x v="0"/>
    <s v="MASSACHUSETTS ELECTRIC"/>
    <x v="6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82727.33"/>
    <n v="702358"/>
    <x v="3"/>
  </r>
  <r>
    <x v="0"/>
    <s v="MASSACHUSETTS ELECTRIC"/>
    <x v="6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49886.92"/>
    <n v="891307"/>
    <x v="3"/>
  </r>
  <r>
    <x v="0"/>
    <s v="MASSACHUSETTS ELECTRIC"/>
    <x v="6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7"/>
    <n v="99992.91"/>
    <n v="208425"/>
    <x v="4"/>
  </r>
  <r>
    <x v="0"/>
    <s v="MASSACHUSETTS ELECTRIC"/>
    <x v="6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6"/>
    <n v="160136.9"/>
    <n v="327146"/>
    <x v="4"/>
  </r>
  <r>
    <x v="0"/>
    <s v="MASSACHUSETTS ELECTRIC"/>
    <x v="6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7"/>
    <n v="347109.52"/>
    <n v="1142104"/>
    <x v="4"/>
  </r>
  <r>
    <x v="0"/>
    <s v="MASSACHUSETTS ELECTRIC"/>
    <x v="6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00.87"/>
    <n v="5303"/>
    <x v="2"/>
  </r>
  <r>
    <x v="0"/>
    <s v="MASSACHUSETTS ELECTRIC"/>
    <x v="6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1840.639999999999"/>
    <n v="125660"/>
    <x v="5"/>
  </r>
  <r>
    <x v="0"/>
    <s v="MASSACHUSETTS ELECTRIC"/>
    <x v="6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2"/>
    <n v="3553334.62"/>
    <n v="15782200"/>
    <x v="5"/>
  </r>
  <r>
    <x v="0"/>
    <s v="MASSACHUSETTS ELECTRIC"/>
    <x v="6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5994428.550000001"/>
    <n v="319516935"/>
    <x v="5"/>
  </r>
  <r>
    <x v="0"/>
    <s v="MASSACHUSETTS ELECTRIC"/>
    <x v="6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60"/>
    <n v="491452.43"/>
    <n v="3010544"/>
    <x v="0"/>
  </r>
  <r>
    <x v="0"/>
    <s v="MASSACHUSETTS ELECTRIC"/>
    <x v="6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27.80999999999995"/>
    <n v="9269"/>
    <x v="6"/>
  </r>
  <r>
    <x v="0"/>
    <s v="MASSACHUSETTS ELECTRIC"/>
    <x v="6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52"/>
    <n v="5551580.8600000003"/>
    <n v="102396756"/>
    <x v="2"/>
  </r>
  <r>
    <x v="0"/>
    <s v="MASSACHUSETTS ELECTRIC"/>
    <x v="6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0131.62"/>
    <n v="399385"/>
    <x v="2"/>
  </r>
  <r>
    <x v="0"/>
    <s v="MASSACHUSETTS ELECTRIC"/>
    <x v="6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60"/>
    <n v="121010.67"/>
    <n v="2072541"/>
    <x v="2"/>
  </r>
  <r>
    <x v="0"/>
    <s v="MASSACHUSETTS ELECTRIC"/>
    <x v="6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07"/>
    <n v="1519814.95"/>
    <n v="11828072"/>
    <x v="2"/>
  </r>
  <r>
    <x v="0"/>
    <s v="MASSACHUSETTS ELECTRIC"/>
    <x v="6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52"/>
    <n v="16929424.280000001"/>
    <n v="156454988"/>
    <x v="3"/>
  </r>
  <r>
    <x v="0"/>
    <s v="MASSACHUSETTS ELECTRIC"/>
    <x v="6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5"/>
    <n v="740654.52"/>
    <n v="7181938"/>
    <x v="3"/>
  </r>
  <r>
    <x v="0"/>
    <s v="MASSACHUSETTS ELECTRIC"/>
    <x v="6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9"/>
    <n v="480306.07"/>
    <n v="4513354"/>
    <x v="3"/>
  </r>
  <r>
    <x v="0"/>
    <s v="MASSACHUSETTS ELECTRIC"/>
    <x v="6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57506.97"/>
    <n v="1557170"/>
    <x v="2"/>
  </r>
  <r>
    <x v="0"/>
    <s v="MASSACHUSETTS ELECTRIC"/>
    <x v="6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49"/>
    <n v="292"/>
    <x v="2"/>
  </r>
  <r>
    <x v="0"/>
    <s v="MASSACHUSETTS ELECTRIC"/>
    <x v="6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9.9"/>
    <n v="94"/>
    <x v="2"/>
  </r>
  <r>
    <x v="0"/>
    <s v="MASSACHUSETTS ELECTRIC"/>
    <x v="6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45.05"/>
    <n v="6720"/>
    <x v="3"/>
  </r>
  <r>
    <x v="0"/>
    <s v="MASSACHUSETTS ELECTRIC"/>
    <x v="6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6"/>
    <n v="866686.59"/>
    <n v="3102788"/>
    <x v="3"/>
  </r>
  <r>
    <x v="0"/>
    <s v="MASSACHUSETTS ELECTRIC"/>
    <x v="6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976.25"/>
    <n v="8614"/>
    <x v="4"/>
  </r>
  <r>
    <x v="0"/>
    <s v="MASSACHUSETTS ELECTRIC"/>
    <x v="6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48.24"/>
    <n v="11090"/>
    <x v="4"/>
  </r>
  <r>
    <x v="0"/>
    <s v="MASSACHUSETTS ELECTRIC"/>
    <x v="6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403.71"/>
    <n v="58928"/>
    <x v="4"/>
  </r>
  <r>
    <x v="0"/>
    <s v="MASSACHUSETTS ELECTRIC"/>
    <x v="6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04.67"/>
    <n v="19000"/>
    <x v="5"/>
  </r>
  <r>
    <x v="0"/>
    <s v="MASSACHUSETTS ELECTRIC"/>
    <x v="6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758856.22"/>
    <n v="3056072"/>
    <x v="5"/>
  </r>
  <r>
    <x v="0"/>
    <s v="MASSACHUSETTS ELECTRIC"/>
    <x v="6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124862.390000001"/>
    <n v="163938420"/>
    <x v="5"/>
  </r>
  <r>
    <x v="0"/>
    <s v="MASSACHUSETTS ELECTRIC"/>
    <x v="6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9"/>
    <n v="530078.48"/>
    <n v="4032427"/>
    <x v="2"/>
  </r>
  <r>
    <x v="0"/>
    <s v="MASSACHUSETTS ELECTRIC"/>
    <x v="6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3"/>
    <n v="300"/>
    <x v="2"/>
  </r>
  <r>
    <x v="0"/>
    <s v="MASSACHUSETTS ELECTRIC"/>
    <x v="6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9"/>
    <n v="1509624.01"/>
    <n v="12933667"/>
    <x v="3"/>
  </r>
  <r>
    <x v="0"/>
    <s v="MASSACHUSETTS ELECTRIC"/>
    <x v="6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37.66"/>
    <n v="4286"/>
    <x v="2"/>
  </r>
  <r>
    <x v="0"/>
    <s v="MASSACHUSETTS ELECTRIC"/>
    <x v="6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1"/>
    <n v="48883.9"/>
    <n v="83743"/>
    <x v="4"/>
  </r>
  <r>
    <x v="0"/>
    <s v="MASSACHUSETTS ELECTRIC"/>
    <x v="6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1"/>
    <n v="54902.61"/>
    <n v="73182"/>
    <x v="4"/>
  </r>
  <r>
    <x v="0"/>
    <s v="MASSACHUSETTS ELECTRIC"/>
    <x v="6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32897.980000000003"/>
    <n v="66435"/>
    <x v="4"/>
  </r>
  <r>
    <x v="0"/>
    <s v="MASSACHUSETTS ELECTRIC"/>
    <x v="6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63951.66"/>
    <n v="111392"/>
    <x v="4"/>
  </r>
  <r>
    <x v="0"/>
    <s v="MASSACHUSETTS ELECTRIC"/>
    <x v="6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29.36"/>
    <n v="1344"/>
    <x v="4"/>
  </r>
  <r>
    <x v="0"/>
    <s v="MASSACHUSETTS ELECTRIC"/>
    <x v="6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224.53"/>
    <n v="37889"/>
    <x v="4"/>
  </r>
  <r>
    <x v="0"/>
    <s v="MASSACHUSETTS ELECTRIC"/>
    <x v="6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53357.1"/>
    <n v="176296"/>
    <x v="4"/>
  </r>
  <r>
    <x v="0"/>
    <s v="MASSACHUSETTS ELECTRIC"/>
    <x v="6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58.31"/>
    <n v="2001"/>
    <x v="4"/>
  </r>
  <r>
    <x v="0"/>
    <s v="MASSACHUSETTS ELECTRIC"/>
    <x v="6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88"/>
    <n v="18"/>
    <x v="2"/>
  </r>
  <r>
    <x v="0"/>
    <s v="MASSACHUSETTS ELECTRIC"/>
    <x v="6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91.99"/>
    <n v="761"/>
    <x v="2"/>
  </r>
  <r>
    <x v="0"/>
    <s v="MASSACHUSETTS ELECTRIC"/>
    <x v="6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47349.9"/>
    <n v="870961"/>
    <x v="4"/>
  </r>
  <r>
    <x v="0"/>
    <s v="MASSACHUSETTS ELECTRIC"/>
    <x v="6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4"/>
    <n v="83414.89"/>
    <n v="263798"/>
    <x v="4"/>
  </r>
  <r>
    <x v="0"/>
    <s v="MASSACHUSETTS ELECTRIC"/>
    <x v="6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583.2900000000009"/>
    <n v="34907"/>
    <x v="4"/>
  </r>
  <r>
    <x v="0"/>
    <s v="MASSACHUSETTS ELECTRIC"/>
    <x v="6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2.57"/>
    <n v="3713"/>
    <x v="4"/>
  </r>
  <r>
    <x v="0"/>
    <s v="MASSACHUSETTS ELECTRIC"/>
    <x v="6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324849.65999999997"/>
    <n v="2284921"/>
    <x v="4"/>
  </r>
  <r>
    <x v="0"/>
    <s v="MASSACHUSETTS ELECTRIC"/>
    <x v="6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75"/>
    <n v="1668"/>
    <x v="2"/>
  </r>
  <r>
    <x v="0"/>
    <s v="MASSACHUSETTS ELECTRIC"/>
    <x v="6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172.0500000000002"/>
    <n v="5749"/>
    <x v="4"/>
  </r>
  <r>
    <x v="0"/>
    <s v="MASSACHUSETTS ELECTRIC"/>
    <x v="6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62.88"/>
    <n v="3990"/>
    <x v="4"/>
  </r>
  <r>
    <x v="0"/>
    <s v="MASSACHUSETTS ELECTRIC"/>
    <x v="6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4.88"/>
    <n v="481"/>
    <x v="4"/>
  </r>
  <r>
    <x v="0"/>
    <s v="MASSACHUSETTS ELECTRIC"/>
    <x v="6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1.84"/>
    <n v="356"/>
    <x v="4"/>
  </r>
  <r>
    <x v="0"/>
    <s v="MASSACHUSETTS ELECTRIC"/>
    <x v="6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4.81"/>
    <n v="4611"/>
    <x v="2"/>
  </r>
  <r>
    <x v="0"/>
    <s v="MASSACHUSETTS ELECTRIC"/>
    <x v="6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5"/>
    <n v="9040312"/>
    <n v="25753469"/>
    <x v="0"/>
  </r>
  <r>
    <x v="0"/>
    <s v="MASSACHUSETTS ELECTRIC"/>
    <x v="6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796.22"/>
    <n v="14925"/>
    <x v="0"/>
  </r>
  <r>
    <x v="0"/>
    <s v="MASSACHUSETTS ELECTRIC"/>
    <x v="6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060.6"/>
    <n v="6500"/>
    <x v="2"/>
  </r>
  <r>
    <x v="0"/>
    <s v="MASSACHUSETTS ELECTRIC"/>
    <x v="6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1"/>
    <n v="1271237.9099999999"/>
    <n v="5684883"/>
    <x v="1"/>
  </r>
  <r>
    <x v="0"/>
    <s v="MASSACHUSETTS ELECTRIC"/>
    <x v="6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3890.49"/>
    <n v="15469"/>
    <x v="1"/>
  </r>
  <r>
    <x v="0"/>
    <s v="MASSACHUSETTS ELECTRIC"/>
    <x v="6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13"/>
    <n v="143"/>
    <x v="4"/>
  </r>
  <r>
    <x v="0"/>
    <s v="MASSACHUSETTS ELECTRIC"/>
    <x v="6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72.35"/>
    <n v="1213"/>
    <x v="4"/>
  </r>
  <r>
    <x v="0"/>
    <s v="MASSACHUSETTS ELECTRIC"/>
    <x v="6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1"/>
    <n v="368"/>
    <x v="4"/>
  </r>
  <r>
    <x v="0"/>
    <s v="MASSACHUSETTS ELECTRIC"/>
    <x v="6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870"/>
    <n v="5971941.6100000003"/>
    <n v="35586111"/>
    <x v="0"/>
  </r>
  <r>
    <x v="0"/>
    <s v="MASSACHUSETTS ELECTRIC"/>
    <x v="6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067"/>
    <n v="272742.8"/>
    <n v="6091834"/>
    <x v="1"/>
  </r>
  <r>
    <x v="0"/>
    <s v="MASSACHUSETTS ELECTRIC"/>
    <x v="6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04.0300000000002"/>
    <n v="15246"/>
    <x v="2"/>
  </r>
  <r>
    <x v="0"/>
    <s v="MASSACHUSETTS ELECTRIC"/>
    <x v="6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16.95"/>
    <n v="2056"/>
    <x v="4"/>
  </r>
  <r>
    <x v="0"/>
    <s v="MASSACHUSETTS ELECTRIC"/>
    <x v="6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59.74"/>
    <n v="1666"/>
    <x v="4"/>
  </r>
  <r>
    <x v="0"/>
    <s v="MASSACHUSETTS ELECTRIC"/>
    <x v="6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10.34"/>
    <n v="11108"/>
    <x v="4"/>
  </r>
  <r>
    <x v="0"/>
    <s v="MASSACHUSETTS ELECTRIC"/>
    <x v="6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3"/>
    <n v="9"/>
    <x v="2"/>
  </r>
  <r>
    <x v="0"/>
    <s v="MASSACHUSETTS ELECTRIC"/>
    <x v="6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03"/>
    <n v="378"/>
    <x v="4"/>
  </r>
  <r>
    <x v="0"/>
    <s v="MASSACHUSETTS ELECTRIC"/>
    <x v="6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7.23"/>
    <n v="472"/>
    <x v="0"/>
  </r>
  <r>
    <x v="0"/>
    <s v="MASSACHUSETTS ELECTRIC"/>
    <x v="6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82.76"/>
    <n v="24635"/>
    <x v="2"/>
  </r>
  <r>
    <x v="0"/>
    <s v="MASSACHUSETTS ELECTRIC"/>
    <x v="6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316.65"/>
    <n v="11960"/>
    <x v="3"/>
  </r>
  <r>
    <x v="0"/>
    <s v="MASSACHUSETTS ELECTRIC"/>
    <x v="6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6577.83"/>
    <n v="170100"/>
    <x v="5"/>
  </r>
  <r>
    <x v="0"/>
    <s v="MASSACHUSETTS ELECTRIC"/>
    <x v="6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753.89"/>
    <n v="20460"/>
    <x v="2"/>
  </r>
  <r>
    <x v="0"/>
    <s v="MASSACHUSETTS ELECTRIC"/>
    <x v="6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14.2299999999996"/>
    <n v="44240"/>
    <x v="3"/>
  </r>
  <r>
    <x v="0"/>
    <s v="MASSACHUSETTS ELECTRIC"/>
    <x v="6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59"/>
    <n v="7166"/>
    <x v="2"/>
  </r>
  <r>
    <x v="0"/>
    <s v="MASSACHUSETTS ELECTRIC"/>
    <x v="6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012.78"/>
    <n v="6800"/>
    <x v="3"/>
  </r>
  <r>
    <x v="0"/>
    <s v="MASSACHUSETTS ELECTRIC"/>
    <x v="6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1.74"/>
    <n v="2298"/>
    <x v="2"/>
  </r>
  <r>
    <x v="0"/>
    <s v="MASSACHUSETTS ELECTRIC"/>
    <x v="6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244.95"/>
    <n v="43200"/>
    <x v="3"/>
  </r>
  <r>
    <x v="0"/>
    <s v="MASSACHUSETTS ELECTRIC"/>
    <x v="6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740.04"/>
    <n v="2734281"/>
    <x v="6"/>
  </r>
  <r>
    <x v="0"/>
    <s v="MASSACHUSETTS ELECTRIC"/>
    <x v="6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83.07"/>
    <n v="56327"/>
    <x v="5"/>
  </r>
  <r>
    <x v="0"/>
    <s v="MASSACHUSETTS ELECTRIC"/>
    <x v="6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055.200000000001"/>
    <n v="183709"/>
    <x v="2"/>
  </r>
  <r>
    <x v="0"/>
    <s v="MASSACHUSETTS ELECTRIC"/>
    <x v="6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18.33"/>
    <n v="2844"/>
    <x v="2"/>
  </r>
  <r>
    <x v="0"/>
    <s v="MASSACHUSETTS ELECTRIC"/>
    <x v="6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0498.74"/>
    <n v="97200"/>
    <x v="3"/>
  </r>
  <r>
    <x v="1"/>
    <s v="NANTUCKET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9"/>
    <n v="453660.46"/>
    <n v="1261073"/>
    <x v="0"/>
  </r>
  <r>
    <x v="1"/>
    <s v="NANTUCKET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13.46"/>
    <n v="4022"/>
    <x v="0"/>
  </r>
  <r>
    <x v="1"/>
    <s v="NANTUCKET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4877.33"/>
    <n v="15144"/>
    <x v="2"/>
  </r>
  <r>
    <x v="1"/>
    <s v="NANTUCKET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7768.38"/>
    <n v="33894"/>
    <x v="1"/>
  </r>
  <r>
    <x v="1"/>
    <s v="NANTUCKET ELECTRIC"/>
    <x v="6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01.18"/>
    <n v="1505"/>
    <x v="2"/>
  </r>
  <r>
    <x v="1"/>
    <s v="NANTUCKET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3"/>
    <n v="1292877.48"/>
    <n v="7242988"/>
    <x v="0"/>
  </r>
  <r>
    <x v="1"/>
    <s v="NANTUCKET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6"/>
    <n v="6694.12"/>
    <n v="96515"/>
    <x v="1"/>
  </r>
  <r>
    <x v="1"/>
    <s v="NANTUCKET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6"/>
    <n v="2711.43"/>
    <n v="20622"/>
    <x v="2"/>
  </r>
  <r>
    <x v="1"/>
    <s v="NANTUCKET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73.61"/>
    <n v="2374"/>
    <x v="2"/>
  </r>
  <r>
    <x v="1"/>
    <s v="NANTUCKET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547.85"/>
    <n v="4192"/>
    <x v="0"/>
  </r>
  <r>
    <x v="1"/>
    <s v="NANTUCKET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40183.11"/>
    <n v="123069"/>
    <x v="2"/>
  </r>
  <r>
    <x v="1"/>
    <s v="NANTUCKET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0.01"/>
    <n v="704"/>
    <x v="2"/>
  </r>
  <r>
    <x v="1"/>
    <s v="NANTUCKET ELECTRIC"/>
    <x v="6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3958.52"/>
    <n v="11812"/>
    <x v="2"/>
  </r>
  <r>
    <x v="1"/>
    <s v="NANTUCKET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4494.4399999999996"/>
    <n v="17099"/>
    <x v="3"/>
  </r>
  <r>
    <x v="1"/>
    <s v="NANTUCKET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7"/>
    <n v="21"/>
    <x v="4"/>
  </r>
  <r>
    <x v="1"/>
    <s v="NANTUCKET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6.99"/>
    <n v="1271"/>
    <x v="2"/>
  </r>
  <r>
    <x v="1"/>
    <s v="NANTUCKET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6767.66"/>
    <n v="1172173"/>
    <x v="5"/>
  </r>
  <r>
    <x v="1"/>
    <s v="NANTUCKET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10.84"/>
    <n v="25575"/>
    <x v="0"/>
  </r>
  <r>
    <x v="1"/>
    <s v="NANTUCKET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5"/>
    <n v="224333.03"/>
    <n v="1549415"/>
    <x v="2"/>
  </r>
  <r>
    <x v="1"/>
    <s v="NANTUCKET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4.13"/>
    <n v="1664"/>
    <x v="2"/>
  </r>
  <r>
    <x v="1"/>
    <s v="NANTUCKET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99.66"/>
    <n v="3227"/>
    <x v="2"/>
  </r>
  <r>
    <x v="1"/>
    <s v="NANTUCKET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4759.21"/>
    <n v="30849"/>
    <x v="2"/>
  </r>
  <r>
    <x v="1"/>
    <s v="NANTUCKET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47537.01"/>
    <n v="1242505"/>
    <x v="3"/>
  </r>
  <r>
    <x v="1"/>
    <s v="NANTUCKET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4.32"/>
    <n v="15"/>
    <x v="2"/>
  </r>
  <r>
    <x v="1"/>
    <s v="NANTUCKET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57.41"/>
    <n v="2320"/>
    <x v="3"/>
  </r>
  <r>
    <x v="1"/>
    <s v="NANTUCKET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01.83"/>
    <n v="40853"/>
    <x v="5"/>
  </r>
  <r>
    <x v="1"/>
    <s v="NANTUCKET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00000000000003"/>
    <n v="165"/>
    <x v="2"/>
  </r>
  <r>
    <x v="1"/>
    <s v="NANTUCKET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929.76"/>
    <n v="15621"/>
    <x v="4"/>
  </r>
  <r>
    <x v="1"/>
    <s v="NANTUCKET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75.64"/>
    <n v="6570"/>
    <x v="4"/>
  </r>
  <r>
    <x v="1"/>
    <s v="NANTUCKET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739.36"/>
    <n v="10118"/>
    <x v="0"/>
  </r>
  <r>
    <x v="1"/>
    <s v="NANTUCKET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9551.919999999998"/>
    <n v="108904"/>
    <x v="0"/>
  </r>
  <r>
    <x v="1"/>
    <s v="NANTUCKET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782.03"/>
    <n v="11539"/>
    <x v="1"/>
  </r>
  <r>
    <x v="1"/>
    <s v="NANTUCKET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85"/>
    <n v="29"/>
    <x v="4"/>
  </r>
  <r>
    <x v="1"/>
    <s v="NANTUCKET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6.56"/>
    <n v="134"/>
    <x v="4"/>
  </r>
  <r>
    <x v="0"/>
    <s v="MASSACHUSETTS ELECTRIC"/>
    <x v="6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2855"/>
    <n v="67074737.450000003"/>
    <n v="187234632"/>
    <x v="0"/>
  </r>
  <r>
    <x v="0"/>
    <s v="MASSACHUSETTS ELECTRIC"/>
    <x v="6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6"/>
    <n v="51890.080000000002"/>
    <n v="151555"/>
    <x v="0"/>
  </r>
  <r>
    <x v="0"/>
    <s v="MASSACHUSETTS ELECTRIC"/>
    <x v="6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0"/>
    <n v="-228245.38"/>
    <n v="513860"/>
    <x v="2"/>
  </r>
  <r>
    <x v="0"/>
    <s v="MASSACHUSETTS ELECTRIC"/>
    <x v="6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116"/>
    <n v="7522217.25"/>
    <n v="32566545"/>
    <x v="1"/>
  </r>
  <r>
    <x v="0"/>
    <s v="MASSACHUSETTS ELECTRIC"/>
    <x v="6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6164.24"/>
    <n v="73703"/>
    <x v="1"/>
  </r>
  <r>
    <x v="0"/>
    <s v="MASSACHUSETTS ELECTRIC"/>
    <x v="6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15032.42"/>
    <n v="346538"/>
    <x v="2"/>
  </r>
  <r>
    <x v="0"/>
    <s v="MASSACHUSETTS ELECTRIC"/>
    <x v="6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715.51"/>
    <n v="7733"/>
    <x v="2"/>
  </r>
  <r>
    <x v="0"/>
    <s v="MASSACHUSETTS ELECTRIC"/>
    <x v="6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02"/>
    <n v="281"/>
    <x v="2"/>
  </r>
  <r>
    <x v="0"/>
    <s v="MASSACHUSETTS ELECTRIC"/>
    <x v="6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7"/>
    <n v="9771.91"/>
    <n v="14778"/>
    <x v="4"/>
  </r>
  <r>
    <x v="0"/>
    <s v="MASSACHUSETTS ELECTRIC"/>
    <x v="6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4"/>
    <n v="19720.03"/>
    <n v="34654"/>
    <x v="4"/>
  </r>
  <r>
    <x v="0"/>
    <s v="MASSACHUSETTS ELECTRIC"/>
    <x v="6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30770.1"/>
    <n v="69840"/>
    <x v="4"/>
  </r>
  <r>
    <x v="0"/>
    <s v="MASSACHUSETTS ELECTRIC"/>
    <x v="6"/>
    <x v="3"/>
    <s v="APRIL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21"/>
    <n v="52"/>
    <x v="6"/>
  </r>
  <r>
    <x v="0"/>
    <s v="MASSACHUSETTS ELECTRIC"/>
    <x v="6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5699"/>
    <n v="46676690.490000002"/>
    <n v="265972583"/>
    <x v="0"/>
  </r>
  <r>
    <x v="0"/>
    <s v="MASSACHUSETTS ELECTRIC"/>
    <x v="6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770"/>
    <n v="2106367.87"/>
    <n v="40765698"/>
    <x v="1"/>
  </r>
  <r>
    <x v="0"/>
    <s v="MASSACHUSETTS ELECTRIC"/>
    <x v="6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12"/>
    <n v="-256872.08"/>
    <n v="738016"/>
    <x v="2"/>
  </r>
  <r>
    <x v="0"/>
    <s v="MASSACHUSETTS ELECTRIC"/>
    <x v="6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1"/>
    <n v="58716.79"/>
    <n v="367828"/>
    <x v="2"/>
  </r>
  <r>
    <x v="0"/>
    <s v="MASSACHUSETTS ELECTRIC"/>
    <x v="6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8"/>
    <n v="345075.78"/>
    <n v="972007"/>
    <x v="0"/>
  </r>
  <r>
    <x v="0"/>
    <s v="MASSACHUSETTS ELECTRIC"/>
    <x v="6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8.93"/>
    <n v="13"/>
    <x v="0"/>
  </r>
  <r>
    <x v="0"/>
    <s v="MASSACHUSETTS ELECTRIC"/>
    <x v="6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451"/>
    <n v="-2767421.57"/>
    <n v="42660729"/>
    <x v="2"/>
  </r>
  <r>
    <x v="0"/>
    <s v="MASSACHUSETTS ELECTRIC"/>
    <x v="6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92.2"/>
    <n v="1268"/>
    <x v="1"/>
  </r>
  <r>
    <x v="0"/>
    <s v="MASSACHUSETTS ELECTRIC"/>
    <x v="6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3"/>
    <n v="27530.59"/>
    <n v="81697"/>
    <x v="2"/>
  </r>
  <r>
    <x v="0"/>
    <s v="MASSACHUSETTS ELECTRIC"/>
    <x v="6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958798.4"/>
    <n v="470354"/>
    <x v="2"/>
  </r>
  <r>
    <x v="0"/>
    <s v="MASSACHUSETTS ELECTRIC"/>
    <x v="6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897"/>
    <n v="1753054.52"/>
    <n v="7011894"/>
    <x v="2"/>
  </r>
  <r>
    <x v="0"/>
    <s v="MASSACHUSETTS ELECTRIC"/>
    <x v="6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2"/>
    <n v="-4949.4799999999996"/>
    <n v="168379"/>
    <x v="2"/>
  </r>
  <r>
    <x v="0"/>
    <s v="MASSACHUSETTS ELECTRIC"/>
    <x v="6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57331.57999999999"/>
    <n v="600651"/>
    <x v="3"/>
  </r>
  <r>
    <x v="0"/>
    <s v="MASSACHUSETTS ELECTRIC"/>
    <x v="6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69.44"/>
    <n v="788"/>
    <x v="2"/>
  </r>
  <r>
    <x v="0"/>
    <s v="MASSACHUSETTS ELECTRIC"/>
    <x v="6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6671.05"/>
    <n v="19011"/>
    <x v="2"/>
  </r>
  <r>
    <x v="0"/>
    <s v="MASSACHUSETTS ELECTRIC"/>
    <x v="6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336.03"/>
    <n v="15680"/>
    <x v="3"/>
  </r>
  <r>
    <x v="0"/>
    <s v="MASSACHUSETTS ELECTRIC"/>
    <x v="6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4"/>
    <n v="5077359.8600000003"/>
    <n v="21378755"/>
    <x v="3"/>
  </r>
  <r>
    <x v="0"/>
    <s v="MASSACHUSETTS ELECTRIC"/>
    <x v="6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157502.84"/>
    <n v="668072"/>
    <x v="3"/>
  </r>
  <r>
    <x v="0"/>
    <s v="MASSACHUSETTS ELECTRIC"/>
    <x v="6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86495.14"/>
    <n v="723871"/>
    <x v="3"/>
  </r>
  <r>
    <x v="0"/>
    <s v="MASSACHUSETTS ELECTRIC"/>
    <x v="6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105635"/>
    <n v="207670"/>
    <x v="4"/>
  </r>
  <r>
    <x v="0"/>
    <s v="MASSACHUSETTS ELECTRIC"/>
    <x v="6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61"/>
    <n v="159111.74"/>
    <n v="329759"/>
    <x v="4"/>
  </r>
  <r>
    <x v="0"/>
    <s v="MASSACHUSETTS ELECTRIC"/>
    <x v="6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0"/>
    <n v="375246.83"/>
    <n v="1144292"/>
    <x v="4"/>
  </r>
  <r>
    <x v="0"/>
    <s v="MASSACHUSETTS ELECTRIC"/>
    <x v="6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65.95"/>
    <n v="4571"/>
    <x v="2"/>
  </r>
  <r>
    <x v="0"/>
    <s v="MASSACHUSETTS ELECTRIC"/>
    <x v="6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335.6"/>
    <n v="37980"/>
    <x v="5"/>
  </r>
  <r>
    <x v="0"/>
    <s v="MASSACHUSETTS ELECTRIC"/>
    <x v="6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7"/>
    <n v="3416701.68"/>
    <n v="15718272"/>
    <x v="5"/>
  </r>
  <r>
    <x v="0"/>
    <s v="MASSACHUSETTS ELECTRIC"/>
    <x v="6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9"/>
    <n v="28305301.34"/>
    <n v="321305152"/>
    <x v="5"/>
  </r>
  <r>
    <x v="0"/>
    <s v="MASSACHUSETTS ELECTRIC"/>
    <x v="6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3"/>
    <n v="435344.98"/>
    <n v="2569280"/>
    <x v="0"/>
  </r>
  <r>
    <x v="0"/>
    <s v="MASSACHUSETTS ELECTRIC"/>
    <x v="6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546.65"/>
    <n v="9051"/>
    <x v="6"/>
  </r>
  <r>
    <x v="0"/>
    <s v="MASSACHUSETTS ELECTRIC"/>
    <x v="6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73"/>
    <n v="3060034.88"/>
    <n v="98915666"/>
    <x v="2"/>
  </r>
  <r>
    <x v="0"/>
    <s v="MASSACHUSETTS ELECTRIC"/>
    <x v="6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0"/>
    <n v="63989.23"/>
    <n v="403870"/>
    <x v="2"/>
  </r>
  <r>
    <x v="0"/>
    <s v="MASSACHUSETTS ELECTRIC"/>
    <x v="6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6"/>
    <n v="6906.06"/>
    <n v="1816530"/>
    <x v="2"/>
  </r>
  <r>
    <x v="0"/>
    <s v="MASSACHUSETTS ELECTRIC"/>
    <x v="6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06"/>
    <n v="1374485.1"/>
    <n v="10835849"/>
    <x v="2"/>
  </r>
  <r>
    <x v="0"/>
    <s v="MASSACHUSETTS ELECTRIC"/>
    <x v="6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7"/>
    <n v="17312281.870000001"/>
    <n v="153917414"/>
    <x v="3"/>
  </r>
  <r>
    <x v="0"/>
    <s v="MASSACHUSETTS ELECTRIC"/>
    <x v="6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779067.51"/>
    <n v="7179925"/>
    <x v="3"/>
  </r>
  <r>
    <x v="0"/>
    <s v="MASSACHUSETTS ELECTRIC"/>
    <x v="6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8"/>
    <n v="446874.33"/>
    <n v="4064677"/>
    <x v="3"/>
  </r>
  <r>
    <x v="0"/>
    <s v="MASSACHUSETTS ELECTRIC"/>
    <x v="6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8"/>
    <n v="272677.8"/>
    <n v="1506324"/>
    <x v="2"/>
  </r>
  <r>
    <x v="0"/>
    <s v="MASSACHUSETTS ELECTRIC"/>
    <x v="6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56"/>
    <n v="292"/>
    <x v="2"/>
  </r>
  <r>
    <x v="0"/>
    <s v="MASSACHUSETTS ELECTRIC"/>
    <x v="6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38.97"/>
    <n v="102"/>
    <x v="2"/>
  </r>
  <r>
    <x v="0"/>
    <s v="MASSACHUSETTS ELECTRIC"/>
    <x v="6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95.29"/>
    <n v="7360"/>
    <x v="3"/>
  </r>
  <r>
    <x v="0"/>
    <s v="MASSACHUSETTS ELECTRIC"/>
    <x v="6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4"/>
    <n v="771415.16"/>
    <n v="3070539"/>
    <x v="3"/>
  </r>
  <r>
    <x v="0"/>
    <s v="MASSACHUSETTS ELECTRIC"/>
    <x v="6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108.2700000000004"/>
    <n v="8415"/>
    <x v="4"/>
  </r>
  <r>
    <x v="0"/>
    <s v="MASSACHUSETTS ELECTRIC"/>
    <x v="6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5355.49"/>
    <n v="11294"/>
    <x v="4"/>
  </r>
  <r>
    <x v="0"/>
    <s v="MASSACHUSETTS ELECTRIC"/>
    <x v="6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9352.88"/>
    <n v="59805"/>
    <x v="4"/>
  </r>
  <r>
    <x v="0"/>
    <s v="MASSACHUSETTS ELECTRIC"/>
    <x v="6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070.21"/>
    <n v="18200"/>
    <x v="5"/>
  </r>
  <r>
    <x v="0"/>
    <s v="MASSACHUSETTS ELECTRIC"/>
    <x v="6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824048.58"/>
    <n v="3946771"/>
    <x v="5"/>
  </r>
  <r>
    <x v="0"/>
    <s v="MASSACHUSETTS ELECTRIC"/>
    <x v="6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4476100.91"/>
    <n v="167068811"/>
    <x v="5"/>
  </r>
  <r>
    <x v="0"/>
    <s v="MASSACHUSETTS ELECTRIC"/>
    <x v="6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7"/>
    <n v="594094.9"/>
    <n v="4352268"/>
    <x v="2"/>
  </r>
  <r>
    <x v="0"/>
    <s v="MASSACHUSETTS ELECTRIC"/>
    <x v="6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8.25"/>
    <n v="300"/>
    <x v="2"/>
  </r>
  <r>
    <x v="0"/>
    <s v="MASSACHUSETTS ELECTRIC"/>
    <x v="6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548936.1"/>
    <n v="12701582"/>
    <x v="3"/>
  </r>
  <r>
    <x v="0"/>
    <s v="MASSACHUSETTS ELECTRIC"/>
    <x v="6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08.56"/>
    <n v="3077"/>
    <x v="2"/>
  </r>
  <r>
    <x v="0"/>
    <s v="MASSACHUSETTS ELECTRIC"/>
    <x v="6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52118.3"/>
    <n v="82258"/>
    <x v="4"/>
  </r>
  <r>
    <x v="0"/>
    <s v="MASSACHUSETTS ELECTRIC"/>
    <x v="6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70297.740000000005"/>
    <n v="90206"/>
    <x v="4"/>
  </r>
  <r>
    <x v="0"/>
    <s v="MASSACHUSETTS ELECTRIC"/>
    <x v="6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2"/>
    <n v="34951.64"/>
    <n v="66910"/>
    <x v="4"/>
  </r>
  <r>
    <x v="0"/>
    <s v="MASSACHUSETTS ELECTRIC"/>
    <x v="6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7"/>
    <n v="62650.84"/>
    <n v="111401"/>
    <x v="4"/>
  </r>
  <r>
    <x v="0"/>
    <s v="MASSACHUSETTS ELECTRIC"/>
    <x v="6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20.7"/>
    <n v="1368"/>
    <x v="4"/>
  </r>
  <r>
    <x v="0"/>
    <s v="MASSACHUSETTS ELECTRIC"/>
    <x v="6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654.05"/>
    <n v="38588"/>
    <x v="4"/>
  </r>
  <r>
    <x v="0"/>
    <s v="MASSACHUSETTS ELECTRIC"/>
    <x v="6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1"/>
    <n v="139840.81"/>
    <n v="489984"/>
    <x v="4"/>
  </r>
  <r>
    <x v="0"/>
    <s v="MASSACHUSETTS ELECTRIC"/>
    <x v="6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7592.31"/>
    <n v="16904"/>
    <x v="4"/>
  </r>
  <r>
    <x v="0"/>
    <s v="MASSACHUSETTS ELECTRIC"/>
    <x v="6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3.06"/>
    <n v="18"/>
    <x v="2"/>
  </r>
  <r>
    <x v="0"/>
    <s v="MASSACHUSETTS ELECTRIC"/>
    <x v="6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64.62"/>
    <n v="754"/>
    <x v="2"/>
  </r>
  <r>
    <x v="0"/>
    <s v="MASSACHUSETTS ELECTRIC"/>
    <x v="6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615697.76"/>
    <n v="883121"/>
    <x v="4"/>
  </r>
  <r>
    <x v="0"/>
    <s v="MASSACHUSETTS ELECTRIC"/>
    <x v="6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2"/>
    <n v="88826.92"/>
    <n v="274043"/>
    <x v="4"/>
  </r>
  <r>
    <x v="0"/>
    <s v="MASSACHUSETTS ELECTRIC"/>
    <x v="6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674.37"/>
    <n v="35553"/>
    <x v="4"/>
  </r>
  <r>
    <x v="0"/>
    <s v="MASSACHUSETTS ELECTRIC"/>
    <x v="6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2049.4499999999998"/>
    <n v="3781"/>
    <x v="4"/>
  </r>
  <r>
    <x v="0"/>
    <s v="MASSACHUSETTS ELECTRIC"/>
    <x v="6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340709.56"/>
    <n v="2343178"/>
    <x v="4"/>
  </r>
  <r>
    <x v="0"/>
    <s v="MASSACHUSETTS ELECTRIC"/>
    <x v="6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4.14"/>
    <n v="1604"/>
    <x v="2"/>
  </r>
  <r>
    <x v="0"/>
    <s v="MASSACHUSETTS ELECTRIC"/>
    <x v="6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92.89"/>
    <n v="5856"/>
    <x v="4"/>
  </r>
  <r>
    <x v="0"/>
    <s v="MASSACHUSETTS ELECTRIC"/>
    <x v="6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55.53"/>
    <n v="4063"/>
    <x v="4"/>
  </r>
  <r>
    <x v="0"/>
    <s v="MASSACHUSETTS ELECTRIC"/>
    <x v="6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386.35"/>
    <n v="490"/>
    <x v="4"/>
  </r>
  <r>
    <x v="0"/>
    <s v="MASSACHUSETTS ELECTRIC"/>
    <x v="6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524.77"/>
    <n v="364"/>
    <x v="4"/>
  </r>
  <r>
    <x v="0"/>
    <s v="MASSACHUSETTS ELECTRIC"/>
    <x v="6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882.56"/>
    <n v="4429"/>
    <x v="2"/>
  </r>
  <r>
    <x v="0"/>
    <s v="MASSACHUSETTS ELECTRIC"/>
    <x v="6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708"/>
    <n v="7632273.1399999997"/>
    <n v="21388674"/>
    <x v="0"/>
  </r>
  <r>
    <x v="0"/>
    <s v="MASSACHUSETTS ELECTRIC"/>
    <x v="6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4792.58"/>
    <n v="14124"/>
    <x v="0"/>
  </r>
  <r>
    <x v="0"/>
    <s v="MASSACHUSETTS ELECTRIC"/>
    <x v="6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828.44"/>
    <n v="5608"/>
    <x v="2"/>
  </r>
  <r>
    <x v="0"/>
    <s v="MASSACHUSETTS ELECTRIC"/>
    <x v="6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15"/>
    <n v="1067765.72"/>
    <n v="4745068"/>
    <x v="1"/>
  </r>
  <r>
    <x v="0"/>
    <s v="MASSACHUSETTS ELECTRIC"/>
    <x v="6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58.2600000000002"/>
    <n v="10355"/>
    <x v="1"/>
  </r>
  <r>
    <x v="0"/>
    <s v="MASSACHUSETTS ELECTRIC"/>
    <x v="6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52"/>
    <n v="145"/>
    <x v="4"/>
  </r>
  <r>
    <x v="0"/>
    <s v="MASSACHUSETTS ELECTRIC"/>
    <x v="6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82.58"/>
    <n v="1224"/>
    <x v="4"/>
  </r>
  <r>
    <x v="0"/>
    <s v="MASSACHUSETTS ELECTRIC"/>
    <x v="6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5.94"/>
    <n v="374"/>
    <x v="4"/>
  </r>
  <r>
    <x v="0"/>
    <s v="MASSACHUSETTS ELECTRIC"/>
    <x v="6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974"/>
    <n v="5298148.9400000004"/>
    <n v="30524637"/>
    <x v="0"/>
  </r>
  <r>
    <x v="0"/>
    <s v="MASSACHUSETTS ELECTRIC"/>
    <x v="6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170"/>
    <n v="261236.05"/>
    <n v="5197719"/>
    <x v="1"/>
  </r>
  <r>
    <x v="0"/>
    <s v="MASSACHUSETTS ELECTRIC"/>
    <x v="6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3579.33"/>
    <n v="25390"/>
    <x v="2"/>
  </r>
  <r>
    <x v="0"/>
    <s v="MASSACHUSETTS ELECTRIC"/>
    <x v="6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27.94"/>
    <n v="468"/>
    <x v="4"/>
  </r>
  <r>
    <x v="0"/>
    <s v="MASSACHUSETTS ELECTRIC"/>
    <x v="6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36.08"/>
    <n v="1690"/>
    <x v="4"/>
  </r>
  <r>
    <x v="0"/>
    <s v="MASSACHUSETTS ELECTRIC"/>
    <x v="6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10431.530000000001"/>
    <n v="12935"/>
    <x v="4"/>
  </r>
  <r>
    <x v="0"/>
    <s v="MASSACHUSETTS ELECTRIC"/>
    <x v="6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100000000000009"/>
    <n v="8"/>
    <x v="2"/>
  </r>
  <r>
    <x v="0"/>
    <s v="MASSACHUSETTS ELECTRIC"/>
    <x v="6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9.64"/>
    <n v="384"/>
    <x v="4"/>
  </r>
  <r>
    <x v="0"/>
    <s v="MASSACHUSETTS ELECTRIC"/>
    <x v="6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17"/>
    <n v="325"/>
    <x v="0"/>
  </r>
  <r>
    <x v="0"/>
    <s v="MASSACHUSETTS ELECTRIC"/>
    <x v="6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39.87"/>
    <n v="12229"/>
    <x v="2"/>
  </r>
  <r>
    <x v="0"/>
    <s v="MASSACHUSETTS ELECTRIC"/>
    <x v="6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134.73"/>
    <n v="12800"/>
    <x v="3"/>
  </r>
  <r>
    <x v="0"/>
    <s v="MASSACHUSETTS ELECTRIC"/>
    <x v="6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897.58"/>
    <n v="151900"/>
    <x v="5"/>
  </r>
  <r>
    <x v="0"/>
    <s v="MASSACHUSETTS ELECTRIC"/>
    <x v="6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055.82"/>
    <n v="21990"/>
    <x v="2"/>
  </r>
  <r>
    <x v="0"/>
    <s v="MASSACHUSETTS ELECTRIC"/>
    <x v="6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195.45"/>
    <n v="47880"/>
    <x v="3"/>
  </r>
  <r>
    <x v="0"/>
    <s v="MASSACHUSETTS ELECTRIC"/>
    <x v="6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20.34"/>
    <n v="6171"/>
    <x v="2"/>
  </r>
  <r>
    <x v="0"/>
    <s v="MASSACHUSETTS ELECTRIC"/>
    <x v="6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40.58"/>
    <n v="17200"/>
    <x v="3"/>
  </r>
  <r>
    <x v="0"/>
    <s v="MASSACHUSETTS ELECTRIC"/>
    <x v="6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37.36"/>
    <n v="2419"/>
    <x v="2"/>
  </r>
  <r>
    <x v="0"/>
    <s v="MASSACHUSETTS ELECTRIC"/>
    <x v="6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8.56"/>
    <n v="0"/>
    <x v="2"/>
  </r>
  <r>
    <x v="0"/>
    <s v="MASSACHUSETTS ELECTRIC"/>
    <x v="6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063.68"/>
    <n v="45600"/>
    <x v="3"/>
  </r>
  <r>
    <x v="0"/>
    <s v="MASSACHUSETTS ELECTRIC"/>
    <x v="6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76"/>
    <n v="2569748"/>
    <x v="6"/>
  </r>
  <r>
    <x v="0"/>
    <s v="MASSACHUSETTS ELECTRIC"/>
    <x v="6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720.3"/>
    <n v="56551"/>
    <x v="5"/>
  </r>
  <r>
    <x v="0"/>
    <s v="MASSACHUSETTS ELECTRIC"/>
    <x v="6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8745.099999999999"/>
    <n v="132375"/>
    <x v="2"/>
  </r>
  <r>
    <x v="0"/>
    <s v="MASSACHUSETTS ELECTRIC"/>
    <x v="6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6.34"/>
    <n v="2844"/>
    <x v="2"/>
  </r>
  <r>
    <x v="0"/>
    <s v="MASSACHUSETTS ELECTRIC"/>
    <x v="6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1807.02"/>
    <n v="107660"/>
    <x v="3"/>
  </r>
  <r>
    <x v="1"/>
    <s v="NANTUCKET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0"/>
    <n v="425725.49"/>
    <n v="1174938"/>
    <x v="0"/>
  </r>
  <r>
    <x v="1"/>
    <s v="NANTUCKET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406.22"/>
    <n v="1271"/>
    <x v="0"/>
  </r>
  <r>
    <x v="1"/>
    <s v="NANTUCKET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72.35"/>
    <n v="5648"/>
    <x v="2"/>
  </r>
  <r>
    <x v="1"/>
    <s v="NANTUCKET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6554.46"/>
    <n v="28452"/>
    <x v="1"/>
  </r>
  <r>
    <x v="1"/>
    <s v="NANTUCKET ELECTRIC"/>
    <x v="6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3.66999999999996"/>
    <n v="1581"/>
    <x v="2"/>
  </r>
  <r>
    <x v="1"/>
    <s v="NANTUCKET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67"/>
    <n v="1247181.45"/>
    <n v="6948574"/>
    <x v="0"/>
  </r>
  <r>
    <x v="1"/>
    <s v="NANTUCKET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0"/>
    <n v="6105.57"/>
    <n v="86518"/>
    <x v="1"/>
  </r>
  <r>
    <x v="1"/>
    <s v="NANTUCKET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1464.34"/>
    <n v="13444"/>
    <x v="2"/>
  </r>
  <r>
    <x v="1"/>
    <s v="NANTUCKET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523.54"/>
    <n v="3475"/>
    <x v="2"/>
  </r>
  <r>
    <x v="1"/>
    <s v="NANTUCKET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849.38"/>
    <n v="4839"/>
    <x v="0"/>
  </r>
  <r>
    <x v="1"/>
    <s v="NANTUCKET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8088.49"/>
    <n v="117340"/>
    <x v="2"/>
  </r>
  <r>
    <x v="1"/>
    <s v="NANTUCKET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45.17"/>
    <n v="722"/>
    <x v="2"/>
  </r>
  <r>
    <x v="1"/>
    <s v="NANTUCKET ELECTRIC"/>
    <x v="6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3207.52"/>
    <n v="9581"/>
    <x v="2"/>
  </r>
  <r>
    <x v="1"/>
    <s v="NANTUCKET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7936.97"/>
    <n v="30877"/>
    <x v="3"/>
  </r>
  <r>
    <x v="1"/>
    <s v="NANTUCKET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39999999999999"/>
    <n v="16"/>
    <x v="4"/>
  </r>
  <r>
    <x v="1"/>
    <s v="NANTUCKET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5.22"/>
    <n v="1047"/>
    <x v="2"/>
  </r>
  <r>
    <x v="1"/>
    <s v="NANTUCKET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4052.86"/>
    <n v="961642"/>
    <x v="5"/>
  </r>
  <r>
    <x v="1"/>
    <s v="NANTUCKET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593.46"/>
    <n v="25601"/>
    <x v="0"/>
  </r>
  <r>
    <x v="1"/>
    <s v="NANTUCKET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2840.51"/>
    <n v="1575046"/>
    <x v="2"/>
  </r>
  <r>
    <x v="1"/>
    <s v="NANTUCKET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80.8"/>
    <n v="1664"/>
    <x v="2"/>
  </r>
  <r>
    <x v="1"/>
    <s v="NANTUCKET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12.17999999999995"/>
    <n v="3565"/>
    <x v="2"/>
  </r>
  <r>
    <x v="1"/>
    <s v="NANTUCKET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4683.43"/>
    <n v="30700"/>
    <x v="2"/>
  </r>
  <r>
    <x v="1"/>
    <s v="NANTUCKET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0100.76"/>
    <n v="1353704"/>
    <x v="3"/>
  </r>
  <r>
    <x v="1"/>
    <s v="NANTUCKET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1"/>
    <n v="19.010000000000002"/>
    <n v="30"/>
    <x v="2"/>
  </r>
  <r>
    <x v="1"/>
    <s v="NANTUCKET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9.35"/>
    <n v="2440"/>
    <x v="3"/>
  </r>
  <r>
    <x v="1"/>
    <s v="NANTUCKET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471.23"/>
    <n v="6140"/>
    <x v="5"/>
  </r>
  <r>
    <x v="1"/>
    <s v="NANTUCKET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5.340000000000003"/>
    <n v="181"/>
    <x v="2"/>
  </r>
  <r>
    <x v="1"/>
    <s v="NANTUCKET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67.58"/>
    <n v="11943"/>
    <x v="4"/>
  </r>
  <r>
    <x v="1"/>
    <s v="NANTUCKET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7.89"/>
    <n v="5022"/>
    <x v="4"/>
  </r>
  <r>
    <x v="1"/>
    <s v="NANTUCKET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3820.07"/>
    <n v="10340"/>
    <x v="0"/>
  </r>
  <r>
    <x v="1"/>
    <s v="NANTUCKET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9886.52"/>
    <n v="109504"/>
    <x v="0"/>
  </r>
  <r>
    <x v="1"/>
    <s v="NANTUCKET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587.26"/>
    <n v="8462"/>
    <x v="1"/>
  </r>
  <r>
    <x v="1"/>
    <s v="NANTUCKET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2"/>
    <n v="23"/>
    <x v="4"/>
  </r>
  <r>
    <x v="1"/>
    <s v="NANTUCKET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9"/>
    <n v="103"/>
    <x v="4"/>
  </r>
  <r>
    <x v="0"/>
    <s v="MASSACHUSETTS ELECTRIC"/>
    <x v="6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3503"/>
    <n v="59208730.100000001"/>
    <n v="167331548"/>
    <x v="0"/>
  </r>
  <r>
    <x v="0"/>
    <s v="MASSACHUSETTS ELECTRIC"/>
    <x v="6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1"/>
    <n v="40579.32"/>
    <n v="128501"/>
    <x v="0"/>
  </r>
  <r>
    <x v="0"/>
    <s v="MASSACHUSETTS ELECTRIC"/>
    <x v="6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2"/>
    <n v="-356645.77"/>
    <n v="492194"/>
    <x v="2"/>
  </r>
  <r>
    <x v="0"/>
    <s v="MASSACHUSETTS ELECTRIC"/>
    <x v="6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4461"/>
    <n v="6493347.3600000003"/>
    <n v="28227709"/>
    <x v="1"/>
  </r>
  <r>
    <x v="0"/>
    <s v="MASSACHUSETTS ELECTRIC"/>
    <x v="6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012.05"/>
    <n v="65610"/>
    <x v="1"/>
  </r>
  <r>
    <x v="0"/>
    <s v="MASSACHUSETTS ELECTRIC"/>
    <x v="6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4"/>
    <n v="95807.88"/>
    <n v="286740"/>
    <x v="2"/>
  </r>
  <r>
    <x v="0"/>
    <s v="MASSACHUSETTS ELECTRIC"/>
    <x v="6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42524.65"/>
    <n v="4112"/>
    <x v="2"/>
  </r>
  <r>
    <x v="0"/>
    <s v="MASSACHUSETTS ELECTRIC"/>
    <x v="6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97.03"/>
    <n v="555"/>
    <x v="2"/>
  </r>
  <r>
    <x v="0"/>
    <s v="MASSACHUSETTS ELECTRIC"/>
    <x v="6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4793.07"/>
    <n v="9595"/>
    <x v="4"/>
  </r>
  <r>
    <x v="0"/>
    <s v="MASSACHUSETTS ELECTRIC"/>
    <x v="6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2"/>
    <n v="15452.39"/>
    <n v="26432"/>
    <x v="4"/>
  </r>
  <r>
    <x v="0"/>
    <s v="MASSACHUSETTS ELECTRIC"/>
    <x v="6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7"/>
    <n v="25275.09"/>
    <n v="51959"/>
    <x v="4"/>
  </r>
  <r>
    <x v="0"/>
    <s v="MASSACHUSETTS ELECTRIC"/>
    <x v="6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64"/>
    <n v="48"/>
    <x v="6"/>
  </r>
  <r>
    <x v="0"/>
    <s v="MASSACHUSETTS ELECTRIC"/>
    <x v="6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28342"/>
    <n v="40479055.350000001"/>
    <n v="236400548"/>
    <x v="0"/>
  </r>
  <r>
    <x v="0"/>
    <s v="MASSACHUSETTS ELECTRIC"/>
    <x v="6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882"/>
    <n v="1818758.85"/>
    <n v="35596748"/>
    <x v="1"/>
  </r>
  <r>
    <x v="0"/>
    <s v="MASSACHUSETTS ELECTRIC"/>
    <x v="6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05"/>
    <n v="-239033.8"/>
    <n v="666533"/>
    <x v="2"/>
  </r>
  <r>
    <x v="0"/>
    <s v="MASSACHUSETTS ELECTRIC"/>
    <x v="6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53"/>
    <n v="50219.14"/>
    <n v="317364"/>
    <x v="2"/>
  </r>
  <r>
    <x v="0"/>
    <s v="MASSACHUSETTS ELECTRIC"/>
    <x v="6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7"/>
    <n v="304596.59000000003"/>
    <n v="846995"/>
    <x v="0"/>
  </r>
  <r>
    <x v="0"/>
    <s v="MASSACHUSETTS ELECTRIC"/>
    <x v="6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78"/>
    <n v="23"/>
    <x v="0"/>
  </r>
  <r>
    <x v="0"/>
    <s v="MASSACHUSETTS ELECTRIC"/>
    <x v="6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72"/>
    <n v="-7316496.3099999996"/>
    <n v="37109089"/>
    <x v="2"/>
  </r>
  <r>
    <x v="0"/>
    <s v="MASSACHUSETTS ELECTRIC"/>
    <x v="6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4.84"/>
    <n v="1098"/>
    <x v="1"/>
  </r>
  <r>
    <x v="0"/>
    <s v="MASSACHUSETTS ELECTRIC"/>
    <x v="6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4"/>
    <n v="27419.32"/>
    <n v="81847"/>
    <x v="2"/>
  </r>
  <r>
    <x v="0"/>
    <s v="MASSACHUSETTS ELECTRIC"/>
    <x v="6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4"/>
    <n v="-833254.01"/>
    <n v="416127"/>
    <x v="2"/>
  </r>
  <r>
    <x v="0"/>
    <s v="MASSACHUSETTS ELECTRIC"/>
    <x v="6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48"/>
    <n v="1353789.96"/>
    <n v="6016137"/>
    <x v="2"/>
  </r>
  <r>
    <x v="0"/>
    <s v="MASSACHUSETTS ELECTRIC"/>
    <x v="6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9"/>
    <n v="-21103.13"/>
    <n v="143714"/>
    <x v="2"/>
  </r>
  <r>
    <x v="0"/>
    <s v="MASSACHUSETTS ELECTRIC"/>
    <x v="6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2"/>
    <n v="127694.84"/>
    <n v="512765"/>
    <x v="3"/>
  </r>
  <r>
    <x v="0"/>
    <s v="MASSACHUSETTS ELECTRIC"/>
    <x v="6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92.74"/>
    <n v="537"/>
    <x v="2"/>
  </r>
  <r>
    <x v="0"/>
    <s v="MASSACHUSETTS ELECTRIC"/>
    <x v="6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603.63"/>
    <n v="13669"/>
    <x v="2"/>
  </r>
  <r>
    <x v="0"/>
    <s v="MASSACHUSETTS ELECTRIC"/>
    <x v="6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034.41"/>
    <n v="15400"/>
    <x v="3"/>
  </r>
  <r>
    <x v="0"/>
    <s v="MASSACHUSETTS ELECTRIC"/>
    <x v="6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10"/>
    <n v="4391778.4800000004"/>
    <n v="19423232"/>
    <x v="3"/>
  </r>
  <r>
    <x v="0"/>
    <s v="MASSACHUSETTS ELECTRIC"/>
    <x v="6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5"/>
    <n v="95062.1"/>
    <n v="466784"/>
    <x v="3"/>
  </r>
  <r>
    <x v="0"/>
    <s v="MASSACHUSETTS ELECTRIC"/>
    <x v="6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0"/>
    <n v="93541.05"/>
    <n v="413510"/>
    <x v="3"/>
  </r>
  <r>
    <x v="0"/>
    <s v="MASSACHUSETTS ELECTRIC"/>
    <x v="6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89275.76"/>
    <n v="165970"/>
    <x v="4"/>
  </r>
  <r>
    <x v="0"/>
    <s v="MASSACHUSETTS ELECTRIC"/>
    <x v="6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57"/>
    <n v="127932.8"/>
    <n v="262983"/>
    <x v="4"/>
  </r>
  <r>
    <x v="0"/>
    <s v="MASSACHUSETTS ELECTRIC"/>
    <x v="6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23"/>
    <n v="341848.31"/>
    <n v="946134"/>
    <x v="4"/>
  </r>
  <r>
    <x v="0"/>
    <s v="MASSACHUSETTS ELECTRIC"/>
    <x v="6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71.29"/>
    <n v="3957"/>
    <x v="2"/>
  </r>
  <r>
    <x v="0"/>
    <s v="MASSACHUSETTS ELECTRIC"/>
    <x v="6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6080.78"/>
    <n v="53360"/>
    <x v="5"/>
  </r>
  <r>
    <x v="0"/>
    <s v="MASSACHUSETTS ELECTRIC"/>
    <x v="6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9"/>
    <n v="3427455.43"/>
    <n v="17507479"/>
    <x v="5"/>
  </r>
  <r>
    <x v="0"/>
    <s v="MASSACHUSETTS ELECTRIC"/>
    <x v="6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56"/>
    <n v="26525816.760000002"/>
    <n v="302276509"/>
    <x v="5"/>
  </r>
  <r>
    <x v="0"/>
    <s v="MASSACHUSETTS ELECTRIC"/>
    <x v="6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8"/>
    <n v="376398.36"/>
    <n v="2230312"/>
    <x v="0"/>
  </r>
  <r>
    <x v="0"/>
    <s v="MASSACHUSETTS ELECTRIC"/>
    <x v="6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602.29999999999995"/>
    <n v="10080"/>
    <x v="6"/>
  </r>
  <r>
    <x v="0"/>
    <s v="MASSACHUSETTS ELECTRIC"/>
    <x v="6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199"/>
    <n v="364848.44"/>
    <n v="92499385"/>
    <x v="2"/>
  </r>
  <r>
    <x v="0"/>
    <s v="MASSACHUSETTS ELECTRIC"/>
    <x v="6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51"/>
    <n v="63534.76"/>
    <n v="404950"/>
    <x v="2"/>
  </r>
  <r>
    <x v="0"/>
    <s v="MASSACHUSETTS ELECTRIC"/>
    <x v="6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55"/>
    <n v="-80841.59"/>
    <n v="1400174"/>
    <x v="2"/>
  </r>
  <r>
    <x v="0"/>
    <s v="MASSACHUSETTS ELECTRIC"/>
    <x v="6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88"/>
    <n v="1248961.58"/>
    <n v="9163749"/>
    <x v="2"/>
  </r>
  <r>
    <x v="0"/>
    <s v="MASSACHUSETTS ELECTRIC"/>
    <x v="6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98"/>
    <n v="16782128.52"/>
    <n v="146536346"/>
    <x v="3"/>
  </r>
  <r>
    <x v="0"/>
    <s v="MASSACHUSETTS ELECTRIC"/>
    <x v="6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4"/>
    <n v="595334.99"/>
    <n v="5332971"/>
    <x v="3"/>
  </r>
  <r>
    <x v="0"/>
    <s v="MASSACHUSETTS ELECTRIC"/>
    <x v="6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99699.32"/>
    <n v="3621612"/>
    <x v="3"/>
  </r>
  <r>
    <x v="0"/>
    <s v="MASSACHUSETTS ELECTRIC"/>
    <x v="6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0"/>
    <n v="735662.14"/>
    <n v="3182763"/>
    <x v="2"/>
  </r>
  <r>
    <x v="0"/>
    <s v="MASSACHUSETTS ELECTRIC"/>
    <x v="6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7.31"/>
    <n v="292"/>
    <x v="2"/>
  </r>
  <r>
    <x v="0"/>
    <s v="MASSACHUSETTS ELECTRIC"/>
    <x v="6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2.2"/>
    <n v="49"/>
    <x v="2"/>
  </r>
  <r>
    <x v="0"/>
    <s v="MASSACHUSETTS ELECTRIC"/>
    <x v="6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099.73"/>
    <n v="4320"/>
    <x v="3"/>
  </r>
  <r>
    <x v="0"/>
    <s v="MASSACHUSETTS ELECTRIC"/>
    <x v="6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91194.09"/>
    <n v="2982717"/>
    <x v="3"/>
  </r>
  <r>
    <x v="0"/>
    <s v="MASSACHUSETTS ELECTRIC"/>
    <x v="6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336.65"/>
    <n v="6433"/>
    <x v="4"/>
  </r>
  <r>
    <x v="0"/>
    <s v="MASSACHUSETTS ELECTRIC"/>
    <x v="6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17040.759999999998"/>
    <n v="35267"/>
    <x v="4"/>
  </r>
  <r>
    <x v="0"/>
    <s v="MASSACHUSETTS ELECTRIC"/>
    <x v="6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242.67"/>
    <n v="45729"/>
    <x v="4"/>
  </r>
  <r>
    <x v="0"/>
    <s v="MASSACHUSETTS ELECTRIC"/>
    <x v="6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321.17"/>
    <n v="8400"/>
    <x v="5"/>
  </r>
  <r>
    <x v="0"/>
    <s v="MASSACHUSETTS ELECTRIC"/>
    <x v="6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109087.93"/>
    <n v="5397577"/>
    <x v="5"/>
  </r>
  <r>
    <x v="0"/>
    <s v="MASSACHUSETTS ELECTRIC"/>
    <x v="6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8"/>
    <n v="14039725.65"/>
    <n v="163645057"/>
    <x v="5"/>
  </r>
  <r>
    <x v="0"/>
    <s v="MASSACHUSETTS ELECTRIC"/>
    <x v="6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4"/>
    <n v="510475.8"/>
    <n v="3788684"/>
    <x v="2"/>
  </r>
  <r>
    <x v="0"/>
    <s v="MASSACHUSETTS ELECTRIC"/>
    <x v="6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47"/>
    <n v="300"/>
    <x v="2"/>
  </r>
  <r>
    <x v="0"/>
    <s v="MASSACHUSETTS ELECTRIC"/>
    <x v="6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507052.36"/>
    <n v="12314565"/>
    <x v="3"/>
  </r>
  <r>
    <x v="0"/>
    <s v="MASSACHUSETTS ELECTRIC"/>
    <x v="6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087.21"/>
    <n v="3342"/>
    <x v="2"/>
  </r>
  <r>
    <x v="0"/>
    <s v="MASSACHUSETTS ELECTRIC"/>
    <x v="6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43026.78"/>
    <n v="62678"/>
    <x v="4"/>
  </r>
  <r>
    <x v="0"/>
    <s v="MASSACHUSETTS ELECTRIC"/>
    <x v="6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41843.760000000002"/>
    <n v="56954"/>
    <x v="4"/>
  </r>
  <r>
    <x v="0"/>
    <s v="MASSACHUSETTS ELECTRIC"/>
    <x v="6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58"/>
    <n v="23828.720000000001"/>
    <n v="45417"/>
    <x v="4"/>
  </r>
  <r>
    <x v="0"/>
    <s v="MASSACHUSETTS ELECTRIC"/>
    <x v="6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3"/>
    <n v="51438.91"/>
    <n v="86703"/>
    <x v="4"/>
  </r>
  <r>
    <x v="0"/>
    <s v="MASSACHUSETTS ELECTRIC"/>
    <x v="6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2.62"/>
    <n v="1046"/>
    <x v="4"/>
  </r>
  <r>
    <x v="0"/>
    <s v="MASSACHUSETTS ELECTRIC"/>
    <x v="6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027.37"/>
    <n v="29499"/>
    <x v="4"/>
  </r>
  <r>
    <x v="0"/>
    <s v="MASSACHUSETTS ELECTRIC"/>
    <x v="6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0"/>
    <n v="36702.81"/>
    <n v="116202"/>
    <x v="4"/>
  </r>
  <r>
    <x v="0"/>
    <s v="MASSACHUSETTS ELECTRIC"/>
    <x v="6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05.57"/>
    <n v="1530"/>
    <x v="4"/>
  </r>
  <r>
    <x v="0"/>
    <s v="MASSACHUSETTS ELECTRIC"/>
    <x v="6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.1"/>
    <n v="15"/>
    <x v="2"/>
  </r>
  <r>
    <x v="0"/>
    <s v="MASSACHUSETTS ELECTRIC"/>
    <x v="6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5.01"/>
    <n v="681"/>
    <x v="2"/>
  </r>
  <r>
    <x v="0"/>
    <s v="MASSACHUSETTS ELECTRIC"/>
    <x v="6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29347.21"/>
    <n v="672627"/>
    <x v="4"/>
  </r>
  <r>
    <x v="0"/>
    <s v="MASSACHUSETTS ELECTRIC"/>
    <x v="6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4"/>
    <n v="82703.009999999995"/>
    <n v="215352"/>
    <x v="4"/>
  </r>
  <r>
    <x v="0"/>
    <s v="MASSACHUSETTS ELECTRIC"/>
    <x v="6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9.4699999999993"/>
    <n v="27211"/>
    <x v="4"/>
  </r>
  <r>
    <x v="0"/>
    <s v="MASSACHUSETTS ELECTRIC"/>
    <x v="6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3.01"/>
    <n v="2858"/>
    <x v="4"/>
  </r>
  <r>
    <x v="0"/>
    <s v="MASSACHUSETTS ELECTRIC"/>
    <x v="6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7"/>
    <n v="277019.69"/>
    <n v="1947364"/>
    <x v="4"/>
  </r>
  <r>
    <x v="0"/>
    <s v="MASSACHUSETTS ELECTRIC"/>
    <x v="6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5.44"/>
    <n v="1340"/>
    <x v="2"/>
  </r>
  <r>
    <x v="0"/>
    <s v="MASSACHUSETTS ELECTRIC"/>
    <x v="6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35.23"/>
    <n v="4476"/>
    <x v="4"/>
  </r>
  <r>
    <x v="0"/>
    <s v="MASSACHUSETTS ELECTRIC"/>
    <x v="6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7.88"/>
    <n v="3106"/>
    <x v="4"/>
  </r>
  <r>
    <x v="0"/>
    <s v="MASSACHUSETTS ELECTRIC"/>
    <x v="6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71.54"/>
    <n v="374"/>
    <x v="4"/>
  </r>
  <r>
    <x v="0"/>
    <s v="MASSACHUSETTS ELECTRIC"/>
    <x v="6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35.13"/>
    <n v="277"/>
    <x v="4"/>
  </r>
  <r>
    <x v="0"/>
    <s v="MASSACHUSETTS ELECTRIC"/>
    <x v="6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29.61"/>
    <n v="3990"/>
    <x v="2"/>
  </r>
  <r>
    <x v="0"/>
    <s v="MASSACHUSETTS ELECTRIC"/>
    <x v="6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576"/>
    <n v="5361455.47"/>
    <n v="15093685"/>
    <x v="0"/>
  </r>
  <r>
    <x v="0"/>
    <s v="MASSACHUSETTS ELECTRIC"/>
    <x v="6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2320.8200000000002"/>
    <n v="7514"/>
    <x v="0"/>
  </r>
  <r>
    <x v="0"/>
    <s v="MASSACHUSETTS ELECTRIC"/>
    <x v="6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260.8599999999999"/>
    <n v="3759"/>
    <x v="2"/>
  </r>
  <r>
    <x v="0"/>
    <s v="MASSACHUSETTS ELECTRIC"/>
    <x v="6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00"/>
    <n v="766017.04"/>
    <n v="3279649"/>
    <x v="1"/>
  </r>
  <r>
    <x v="0"/>
    <s v="MASSACHUSETTS ELECTRIC"/>
    <x v="6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719.83"/>
    <n v="8542"/>
    <x v="1"/>
  </r>
  <r>
    <x v="0"/>
    <s v="MASSACHUSETTS ELECTRIC"/>
    <x v="6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92"/>
    <n v="111"/>
    <x v="4"/>
  </r>
  <r>
    <x v="0"/>
    <s v="MASSACHUSETTS ELECTRIC"/>
    <x v="6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23"/>
    <n v="940"/>
    <x v="4"/>
  </r>
  <r>
    <x v="0"/>
    <s v="MASSACHUSETTS ELECTRIC"/>
    <x v="6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18"/>
    <n v="286"/>
    <x v="4"/>
  </r>
  <r>
    <x v="0"/>
    <s v="MASSACHUSETTS ELECTRIC"/>
    <x v="6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222"/>
    <n v="3646738.6"/>
    <n v="21192282"/>
    <x v="0"/>
  </r>
  <r>
    <x v="0"/>
    <s v="MASSACHUSETTS ELECTRIC"/>
    <x v="6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26"/>
    <n v="192694.67"/>
    <n v="3761060"/>
    <x v="1"/>
  </r>
  <r>
    <x v="0"/>
    <s v="MASSACHUSETTS ELECTRIC"/>
    <x v="6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432.7800000000002"/>
    <n v="16863"/>
    <x v="2"/>
  </r>
  <r>
    <x v="0"/>
    <s v="MASSACHUSETTS ELECTRIC"/>
    <x v="6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5.16"/>
    <n v="358"/>
    <x v="4"/>
  </r>
  <r>
    <x v="0"/>
    <s v="MASSACHUSETTS ELECTRIC"/>
    <x v="6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7"/>
    <n v="1160.28"/>
    <n v="1265"/>
    <x v="4"/>
  </r>
  <r>
    <x v="0"/>
    <s v="MASSACHUSETTS ELECTRIC"/>
    <x v="6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2"/>
    <n v="9001.59"/>
    <n v="9885"/>
    <x v="4"/>
  </r>
  <r>
    <x v="0"/>
    <s v="MASSACHUSETTS ELECTRIC"/>
    <x v="6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3.92"/>
    <n v="294"/>
    <x v="4"/>
  </r>
  <r>
    <x v="0"/>
    <s v="MASSACHUSETTS ELECTRIC"/>
    <x v="6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2.91"/>
    <n v="447"/>
    <x v="0"/>
  </r>
  <r>
    <x v="0"/>
    <s v="MASSACHUSETTS ELECTRIC"/>
    <x v="6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792.0600000000004"/>
    <n v="15506"/>
    <x v="2"/>
  </r>
  <r>
    <x v="0"/>
    <s v="MASSACHUSETTS ELECTRIC"/>
    <x v="6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625.79"/>
    <n v="11160"/>
    <x v="3"/>
  </r>
  <r>
    <x v="0"/>
    <s v="MASSACHUSETTS ELECTRIC"/>
    <x v="6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678.490000000002"/>
    <n v="113400"/>
    <x v="5"/>
  </r>
  <r>
    <x v="0"/>
    <s v="MASSACHUSETTS ELECTRIC"/>
    <x v="6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71.18"/>
    <n v="14280"/>
    <x v="2"/>
  </r>
  <r>
    <x v="0"/>
    <s v="MASSACHUSETTS ELECTRIC"/>
    <x v="6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995.22"/>
    <n v="34090"/>
    <x v="3"/>
  </r>
  <r>
    <x v="0"/>
    <s v="MASSACHUSETTS ELECTRIC"/>
    <x v="6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35.96"/>
    <n v="6861"/>
    <x v="2"/>
  </r>
  <r>
    <x v="0"/>
    <s v="MASSACHUSETTS ELECTRIC"/>
    <x v="6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13"/>
    <n v="2137"/>
    <x v="2"/>
  </r>
  <r>
    <x v="0"/>
    <s v="MASSACHUSETTS ELECTRIC"/>
    <x v="6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716.39"/>
    <n v="2575475"/>
    <x v="6"/>
  </r>
  <r>
    <x v="0"/>
    <s v="MASSACHUSETTS ELECTRIC"/>
    <x v="6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7.66"/>
    <n v="43064"/>
    <x v="5"/>
  </r>
  <r>
    <x v="0"/>
    <s v="MASSACHUSETTS ELECTRIC"/>
    <x v="6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1424.88"/>
    <n v="79203"/>
    <x v="2"/>
  </r>
  <r>
    <x v="0"/>
    <s v="MASSACHUSETTS ELECTRIC"/>
    <x v="6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30.48"/>
    <n v="2844"/>
    <x v="2"/>
  </r>
  <r>
    <x v="0"/>
    <s v="MASSACHUSETTS ELECTRIC"/>
    <x v="6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5233.16"/>
    <n v="45620"/>
    <x v="3"/>
  </r>
  <r>
    <x v="1"/>
    <s v="NANTUCKET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28"/>
    <n v="456622.31"/>
    <n v="1242410"/>
    <x v="0"/>
  </r>
  <r>
    <x v="1"/>
    <s v="NANTUCKET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545.91"/>
    <n v="1686"/>
    <x v="0"/>
  </r>
  <r>
    <x v="1"/>
    <s v="NANTUCKET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564.41"/>
    <n v="4801"/>
    <x v="2"/>
  </r>
  <r>
    <x v="1"/>
    <s v="NANTUCKET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5194.82"/>
    <n v="22265"/>
    <x v="1"/>
  </r>
  <r>
    <x v="1"/>
    <s v="NANTUCKET ELECTRIC"/>
    <x v="6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7.28"/>
    <n v="1124"/>
    <x v="2"/>
  </r>
  <r>
    <x v="1"/>
    <s v="NANTUCKET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22"/>
    <n v="1422656.42"/>
    <n v="7803636"/>
    <x v="0"/>
  </r>
  <r>
    <x v="1"/>
    <s v="NANTUCKET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9"/>
    <n v="5138.29"/>
    <n v="71656"/>
    <x v="1"/>
  </r>
  <r>
    <x v="1"/>
    <s v="NANTUCKET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8"/>
    <n v="2217.9"/>
    <n v="20592"/>
    <x v="2"/>
  </r>
  <r>
    <x v="1"/>
    <s v="NANTUCKET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2.78"/>
    <n v="4999"/>
    <x v="2"/>
  </r>
  <r>
    <x v="1"/>
    <s v="NANTUCKET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231.13"/>
    <n v="5988"/>
    <x v="0"/>
  </r>
  <r>
    <x v="1"/>
    <s v="NANTUCKET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2"/>
    <n v="37152.17"/>
    <n v="115769"/>
    <x v="2"/>
  </r>
  <r>
    <x v="1"/>
    <s v="NANTUCKET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880000000000003"/>
    <n v="101"/>
    <x v="2"/>
  </r>
  <r>
    <x v="1"/>
    <s v="NANTUCKET ELECTRIC"/>
    <x v="6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362.23"/>
    <n v="8635"/>
    <x v="2"/>
  </r>
  <r>
    <x v="1"/>
    <s v="NANTUCKET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794.17"/>
    <n v="24195"/>
    <x v="3"/>
  </r>
  <r>
    <x v="1"/>
    <s v="NANTUCKET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16"/>
    <x v="4"/>
  </r>
  <r>
    <x v="1"/>
    <s v="NANTUCKET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2.33"/>
    <n v="982"/>
    <x v="2"/>
  </r>
  <r>
    <x v="1"/>
    <s v="NANTUCKET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1034.03"/>
    <n v="1064640"/>
    <x v="5"/>
  </r>
  <r>
    <x v="1"/>
    <s v="NANTUCKET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803.69"/>
    <n v="20319"/>
    <x v="0"/>
  </r>
  <r>
    <x v="1"/>
    <s v="NANTUCKET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229281.65"/>
    <n v="1675776"/>
    <x v="2"/>
  </r>
  <r>
    <x v="1"/>
    <s v="NANTUCKET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45"/>
    <n v="1664"/>
    <x v="2"/>
  </r>
  <r>
    <x v="1"/>
    <s v="NANTUCKET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59.25"/>
    <n v="3385"/>
    <x v="2"/>
  </r>
  <r>
    <x v="1"/>
    <s v="NANTUCKET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3"/>
    <n v="3717.98"/>
    <n v="25090"/>
    <x v="2"/>
  </r>
  <r>
    <x v="1"/>
    <s v="NANTUCKET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58516.06"/>
    <n v="1389124"/>
    <x v="3"/>
  </r>
  <r>
    <x v="1"/>
    <s v="NANTUCKET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83.03"/>
    <n v="2160"/>
    <x v="3"/>
  </r>
  <r>
    <x v="1"/>
    <s v="NANTUCKET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585.7"/>
    <n v="17419"/>
    <x v="5"/>
  </r>
  <r>
    <x v="1"/>
    <s v="NANTUCKET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9"/>
    <n v="166"/>
    <x v="2"/>
  </r>
  <r>
    <x v="1"/>
    <s v="NANTUCKET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60.77"/>
    <n v="12099"/>
    <x v="4"/>
  </r>
  <r>
    <x v="1"/>
    <s v="NANTUCKET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86.36"/>
    <n v="5086"/>
    <x v="4"/>
  </r>
  <r>
    <x v="1"/>
    <s v="NANTUCKET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542.21"/>
    <n v="9406"/>
    <x v="0"/>
  </r>
  <r>
    <x v="1"/>
    <s v="NANTUCKET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509.240000000002"/>
    <n v="88307"/>
    <x v="0"/>
  </r>
  <r>
    <x v="1"/>
    <s v="NANTUCKET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1.87"/>
    <n v="6281"/>
    <x v="1"/>
  </r>
  <r>
    <x v="1"/>
    <s v="NANTUCKET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"/>
    <n v="23"/>
    <x v="4"/>
  </r>
  <r>
    <x v="1"/>
    <s v="NANTUCKET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61"/>
    <n v="104"/>
    <x v="4"/>
  </r>
  <r>
    <x v="0"/>
    <s v="MASSACHUSETTS ELECTRIC"/>
    <x v="6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10913"/>
    <n v="68354454.959999993"/>
    <n v="191551763"/>
    <x v="0"/>
  </r>
  <r>
    <x v="0"/>
    <s v="MASSACHUSETTS ELECTRIC"/>
    <x v="6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1"/>
    <n v="48394.37"/>
    <n v="158434"/>
    <x v="0"/>
  </r>
  <r>
    <x v="0"/>
    <s v="MASSACHUSETTS ELECTRIC"/>
    <x v="6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04"/>
    <n v="-257314.54"/>
    <n v="542803"/>
    <x v="2"/>
  </r>
  <r>
    <x v="0"/>
    <s v="MASSACHUSETTS ELECTRIC"/>
    <x v="6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702"/>
    <n v="7083440.6100000003"/>
    <n v="30904317"/>
    <x v="1"/>
  </r>
  <r>
    <x v="0"/>
    <s v="MASSACHUSETTS ELECTRIC"/>
    <x v="6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12848.71"/>
    <n v="66117"/>
    <x v="1"/>
  </r>
  <r>
    <x v="0"/>
    <s v="MASSACHUSETTS ELECTRIC"/>
    <x v="6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1"/>
    <n v="85263.47"/>
    <n v="258214"/>
    <x v="2"/>
  </r>
  <r>
    <x v="0"/>
    <s v="MASSACHUSETTS ELECTRIC"/>
    <x v="6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106.22"/>
    <n v="3138"/>
    <x v="2"/>
  </r>
  <r>
    <x v="0"/>
    <s v="MASSACHUSETTS ELECTRIC"/>
    <x v="6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4"/>
    <n v="93.93"/>
    <n v="243"/>
    <x v="2"/>
  </r>
  <r>
    <x v="0"/>
    <s v="MASSACHUSETTS ELECTRIC"/>
    <x v="6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5"/>
    <n v="7102.36"/>
    <n v="10585"/>
    <x v="4"/>
  </r>
  <r>
    <x v="0"/>
    <s v="MASSACHUSETTS ELECTRIC"/>
    <x v="6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47"/>
    <n v="16429.419999999998"/>
    <n v="26508"/>
    <x v="4"/>
  </r>
  <r>
    <x v="0"/>
    <s v="MASSACHUSETTS ELECTRIC"/>
    <x v="6"/>
    <x v="5"/>
    <s v="JUNE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24.36"/>
    <n v="50"/>
    <x v="6"/>
  </r>
  <r>
    <x v="0"/>
    <s v="MASSACHUSETTS ELECTRIC"/>
    <x v="6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78"/>
    <n v="26964.880000000001"/>
    <n v="51381"/>
    <x v="4"/>
  </r>
  <r>
    <x v="0"/>
    <s v="MASSACHUSETTS ELECTRIC"/>
    <x v="6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.28"/>
    <n v="5"/>
    <x v="6"/>
  </r>
  <r>
    <x v="0"/>
    <s v="MASSACHUSETTS ELECTRIC"/>
    <x v="6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31983"/>
    <n v="49679132.259999998"/>
    <n v="284724548"/>
    <x v="0"/>
  </r>
  <r>
    <x v="0"/>
    <s v="MASSACHUSETTS ELECTRIC"/>
    <x v="6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0885"/>
    <n v="2010149.64"/>
    <n v="39435155"/>
    <x v="1"/>
  </r>
  <r>
    <x v="0"/>
    <s v="MASSACHUSETTS ELECTRIC"/>
    <x v="6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234"/>
    <n v="-370237.82"/>
    <n v="735845"/>
    <x v="2"/>
  </r>
  <r>
    <x v="0"/>
    <s v="MASSACHUSETTS ELECTRIC"/>
    <x v="6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44"/>
    <n v="55720.34"/>
    <n v="365166"/>
    <x v="2"/>
  </r>
  <r>
    <x v="0"/>
    <s v="MASSACHUSETTS ELECTRIC"/>
    <x v="6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298088.42"/>
    <n v="831043"/>
    <x v="0"/>
  </r>
  <r>
    <x v="0"/>
    <s v="MASSACHUSETTS ELECTRIC"/>
    <x v="6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53"/>
    <n v="3"/>
    <x v="0"/>
  </r>
  <r>
    <x v="0"/>
    <s v="MASSACHUSETTS ELECTRIC"/>
    <x v="6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4844"/>
    <n v="-8300961.3700000001"/>
    <n v="38669113"/>
    <x v="2"/>
  </r>
  <r>
    <x v="0"/>
    <s v="MASSACHUSETTS ELECTRIC"/>
    <x v="6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32.2"/>
    <n v="1436"/>
    <x v="1"/>
  </r>
  <r>
    <x v="0"/>
    <s v="MASSACHUSETTS ELECTRIC"/>
    <x v="6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05"/>
    <n v="26442.86"/>
    <n v="79633"/>
    <x v="2"/>
  </r>
  <r>
    <x v="0"/>
    <s v="MASSACHUSETTS ELECTRIC"/>
    <x v="6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5"/>
    <n v="-1082962.6200000001"/>
    <n v="440042"/>
    <x v="2"/>
  </r>
  <r>
    <x v="0"/>
    <s v="MASSACHUSETTS ELECTRIC"/>
    <x v="6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258"/>
    <n v="3480154.85"/>
    <n v="13235205"/>
    <x v="2"/>
  </r>
  <r>
    <x v="0"/>
    <s v="MASSACHUSETTS ELECTRIC"/>
    <x v="6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51"/>
    <n v="-23476.65"/>
    <n v="129354"/>
    <x v="2"/>
  </r>
  <r>
    <x v="0"/>
    <s v="MASSACHUSETTS ELECTRIC"/>
    <x v="6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7"/>
    <n v="122911.25"/>
    <n v="538223"/>
    <x v="3"/>
  </r>
  <r>
    <x v="0"/>
    <s v="MASSACHUSETTS ELECTRIC"/>
    <x v="6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39.72999999999999"/>
    <n v="470"/>
    <x v="2"/>
  </r>
  <r>
    <x v="0"/>
    <s v="MASSACHUSETTS ELECTRIC"/>
    <x v="6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4"/>
    <n v="2182.9899999999998"/>
    <n v="12287"/>
    <x v="2"/>
  </r>
  <r>
    <x v="0"/>
    <s v="MASSACHUSETTS ELECTRIC"/>
    <x v="6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238.37"/>
    <n v="13880"/>
    <x v="3"/>
  </r>
  <r>
    <x v="0"/>
    <s v="MASSACHUSETTS ELECTRIC"/>
    <x v="6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319"/>
    <n v="4170604.66"/>
    <n v="19522716"/>
    <x v="3"/>
  </r>
  <r>
    <x v="0"/>
    <s v="MASSACHUSETTS ELECTRIC"/>
    <x v="6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5594.57"/>
    <n v="687888"/>
    <x v="3"/>
  </r>
  <r>
    <x v="0"/>
    <s v="MASSACHUSETTS ELECTRIC"/>
    <x v="6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1814.01"/>
    <n v="430272"/>
    <x v="3"/>
  </r>
  <r>
    <x v="0"/>
    <s v="MASSACHUSETTS ELECTRIC"/>
    <x v="6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6"/>
    <n v="106723.43"/>
    <n v="202149"/>
    <x v="4"/>
  </r>
  <r>
    <x v="0"/>
    <s v="MASSACHUSETTS ELECTRIC"/>
    <x v="6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32"/>
    <n v="133906.59"/>
    <n v="266919"/>
    <x v="4"/>
  </r>
  <r>
    <x v="0"/>
    <s v="MASSACHUSETTS ELECTRIC"/>
    <x v="6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0"/>
    <n v="354041.83"/>
    <n v="941113"/>
    <x v="4"/>
  </r>
  <r>
    <x v="0"/>
    <s v="MASSACHUSETTS ELECTRIC"/>
    <x v="6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04.1"/>
    <n v="3552"/>
    <x v="2"/>
  </r>
  <r>
    <x v="0"/>
    <s v="MASSACHUSETTS ELECTRIC"/>
    <x v="6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049.9100000000001"/>
    <n v="3400"/>
    <x v="5"/>
  </r>
  <r>
    <x v="0"/>
    <s v="MASSACHUSETTS ELECTRIC"/>
    <x v="6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3"/>
    <n v="2282526.63"/>
    <n v="13625347"/>
    <x v="5"/>
  </r>
  <r>
    <x v="0"/>
    <s v="MASSACHUSETTS ELECTRIC"/>
    <x v="6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30"/>
    <n v="28607598.120000001"/>
    <n v="333999238"/>
    <x v="5"/>
  </r>
  <r>
    <x v="0"/>
    <s v="MASSACHUSETTS ELECTRIC"/>
    <x v="6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5"/>
    <n v="364328.49"/>
    <n v="2127834"/>
    <x v="0"/>
  </r>
  <r>
    <x v="0"/>
    <s v="MASSACHUSETTS ELECTRIC"/>
    <x v="6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6"/>
    <n v="-382.94"/>
    <n v="-6253"/>
    <x v="6"/>
  </r>
  <r>
    <x v="0"/>
    <s v="MASSACHUSETTS ELECTRIC"/>
    <x v="6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547"/>
    <n v="490502.58"/>
    <n v="101022071"/>
    <x v="2"/>
  </r>
  <r>
    <x v="0"/>
    <s v="MASSACHUSETTS ELECTRIC"/>
    <x v="6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69"/>
    <n v="62739.26"/>
    <n v="405544"/>
    <x v="2"/>
  </r>
  <r>
    <x v="0"/>
    <s v="MASSACHUSETTS ELECTRIC"/>
    <x v="6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70"/>
    <n v="-124392.1"/>
    <n v="1279159"/>
    <x v="2"/>
  </r>
  <r>
    <x v="0"/>
    <s v="MASSACHUSETTS ELECTRIC"/>
    <x v="6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383"/>
    <n v="1163150.57"/>
    <n v="8585613"/>
    <x v="2"/>
  </r>
  <r>
    <x v="0"/>
    <s v="MASSACHUSETTS ELECTRIC"/>
    <x v="6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61"/>
    <n v="17230773.239999998"/>
    <n v="152502386"/>
    <x v="3"/>
  </r>
  <r>
    <x v="0"/>
    <s v="MASSACHUSETTS ELECTRIC"/>
    <x v="6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556737.86"/>
    <n v="5020719"/>
    <x v="3"/>
  </r>
  <r>
    <x v="0"/>
    <s v="MASSACHUSETTS ELECTRIC"/>
    <x v="6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73355.12"/>
    <n v="3368213"/>
    <x v="3"/>
  </r>
  <r>
    <x v="0"/>
    <s v="MASSACHUSETTS ELECTRIC"/>
    <x v="6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26"/>
    <n v="-572039.01"/>
    <n v="-952015"/>
    <x v="2"/>
  </r>
  <r>
    <x v="0"/>
    <s v="MASSACHUSETTS ELECTRIC"/>
    <x v="6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39"/>
    <n v="292"/>
    <x v="2"/>
  </r>
  <r>
    <x v="0"/>
    <s v="MASSACHUSETTS ELECTRIC"/>
    <x v="6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19.559999999999999"/>
    <n v="39"/>
    <x v="2"/>
  </r>
  <r>
    <x v="0"/>
    <s v="MASSACHUSETTS ELECTRIC"/>
    <x v="6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1484.41"/>
    <n v="6000"/>
    <x v="3"/>
  </r>
  <r>
    <x v="0"/>
    <s v="MASSACHUSETTS ELECTRIC"/>
    <x v="6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2"/>
    <n v="557850.02"/>
    <n v="2577441"/>
    <x v="3"/>
  </r>
  <r>
    <x v="0"/>
    <s v="MASSACHUSETTS ELECTRIC"/>
    <x v="6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539.07"/>
    <n v="6546"/>
    <x v="4"/>
  </r>
  <r>
    <x v="0"/>
    <s v="MASSACHUSETTS ELECTRIC"/>
    <x v="6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1"/>
    <n v="4734.3900000000003"/>
    <n v="9488"/>
    <x v="4"/>
  </r>
  <r>
    <x v="0"/>
    <s v="MASSACHUSETTS ELECTRIC"/>
    <x v="6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7475.830000000002"/>
    <n v="46021"/>
    <x v="4"/>
  </r>
  <r>
    <x v="0"/>
    <s v="MASSACHUSETTS ELECTRIC"/>
    <x v="6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0072.52"/>
    <n v="41856"/>
    <x v="5"/>
  </r>
  <r>
    <x v="0"/>
    <s v="MASSACHUSETTS ELECTRIC"/>
    <x v="6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110991.53"/>
    <n v="-75297"/>
    <x v="5"/>
  </r>
  <r>
    <x v="0"/>
    <s v="MASSACHUSETTS ELECTRIC"/>
    <x v="6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4126315.91"/>
    <n v="169693920"/>
    <x v="5"/>
  </r>
  <r>
    <x v="0"/>
    <s v="MASSACHUSETTS ELECTRIC"/>
    <x v="6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5"/>
    <n v="517845.62"/>
    <n v="3964785"/>
    <x v="2"/>
  </r>
  <r>
    <x v="0"/>
    <s v="MASSACHUSETTS ELECTRIC"/>
    <x v="6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5"/>
    <n v="300"/>
    <x v="2"/>
  </r>
  <r>
    <x v="0"/>
    <s v="MASSACHUSETTS ELECTRIC"/>
    <x v="6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7"/>
    <n v="1597583.96"/>
    <n v="13118542"/>
    <x v="3"/>
  </r>
  <r>
    <x v="0"/>
    <s v="MASSACHUSETTS ELECTRIC"/>
    <x v="6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46.25"/>
    <n v="1927"/>
    <x v="2"/>
  </r>
  <r>
    <x v="0"/>
    <s v="MASSACHUSETTS ELECTRIC"/>
    <x v="6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5407.87"/>
    <n v="62486"/>
    <x v="4"/>
  </r>
  <r>
    <x v="0"/>
    <s v="MASSACHUSETTS ELECTRIC"/>
    <x v="6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3"/>
    <n v="49347.74"/>
    <n v="55202"/>
    <x v="4"/>
  </r>
  <r>
    <x v="0"/>
    <s v="MASSACHUSETTS ELECTRIC"/>
    <x v="6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0"/>
    <n v="28749.13"/>
    <n v="50186"/>
    <x v="4"/>
  </r>
  <r>
    <x v="0"/>
    <s v="MASSACHUSETTS ELECTRIC"/>
    <x v="6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9"/>
    <n v="53595.71"/>
    <n v="85204"/>
    <x v="4"/>
  </r>
  <r>
    <x v="0"/>
    <s v="MASSACHUSETTS ELECTRIC"/>
    <x v="6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15.31"/>
    <n v="1060"/>
    <x v="4"/>
  </r>
  <r>
    <x v="0"/>
    <s v="MASSACHUSETTS ELECTRIC"/>
    <x v="6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17.82"/>
    <n v="29885"/>
    <x v="4"/>
  </r>
  <r>
    <x v="0"/>
    <s v="MASSACHUSETTS ELECTRIC"/>
    <x v="6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7203.17"/>
    <n v="118071"/>
    <x v="4"/>
  </r>
  <r>
    <x v="0"/>
    <s v="MASSACHUSETTS ELECTRIC"/>
    <x v="6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1.71"/>
    <n v="1554"/>
    <x v="4"/>
  </r>
  <r>
    <x v="0"/>
    <s v="MASSACHUSETTS ELECTRIC"/>
    <x v="6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75"/>
    <n v="14"/>
    <x v="2"/>
  </r>
  <r>
    <x v="0"/>
    <s v="MASSACHUSETTS ELECTRIC"/>
    <x v="6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52.85"/>
    <n v="446"/>
    <x v="2"/>
  </r>
  <r>
    <x v="0"/>
    <s v="MASSACHUSETTS ELECTRIC"/>
    <x v="6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7136.47"/>
    <n v="674730"/>
    <x v="4"/>
  </r>
  <r>
    <x v="0"/>
    <s v="MASSACHUSETTS ELECTRIC"/>
    <x v="6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0"/>
    <n v="89629.62"/>
    <n v="219242"/>
    <x v="4"/>
  </r>
  <r>
    <x v="0"/>
    <s v="MASSACHUSETTS ELECTRIC"/>
    <x v="6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02.4"/>
    <n v="27487"/>
    <x v="4"/>
  </r>
  <r>
    <x v="0"/>
    <s v="MASSACHUSETTS ELECTRIC"/>
    <x v="6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98.16"/>
    <n v="2896"/>
    <x v="4"/>
  </r>
  <r>
    <x v="0"/>
    <s v="MASSACHUSETTS ELECTRIC"/>
    <x v="6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0"/>
    <n v="257142.53"/>
    <n v="1801893"/>
    <x v="4"/>
  </r>
  <r>
    <x v="0"/>
    <s v="MASSACHUSETTS ELECTRIC"/>
    <x v="6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1.38"/>
    <n v="1252"/>
    <x v="2"/>
  </r>
  <r>
    <x v="0"/>
    <s v="MASSACHUSETTS ELECTRIC"/>
    <x v="6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7.53"/>
    <n v="4535"/>
    <x v="4"/>
  </r>
  <r>
    <x v="0"/>
    <s v="MASSACHUSETTS ELECTRIC"/>
    <x v="6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98"/>
    <n v="3146"/>
    <x v="4"/>
  </r>
  <r>
    <x v="0"/>
    <s v="MASSACHUSETTS ELECTRIC"/>
    <x v="6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82.95"/>
    <n v="129"/>
    <x v="4"/>
  </r>
  <r>
    <x v="0"/>
    <s v="MASSACHUSETTS ELECTRIC"/>
    <x v="6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235.84"/>
    <n v="531"/>
    <x v="4"/>
  </r>
  <r>
    <x v="0"/>
    <s v="MASSACHUSETTS ELECTRIC"/>
    <x v="6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04.47"/>
    <n v="3962"/>
    <x v="2"/>
  </r>
  <r>
    <x v="0"/>
    <s v="MASSACHUSETTS ELECTRIC"/>
    <x v="6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437"/>
    <n v="4793199.4800000004"/>
    <n v="13551121"/>
    <x v="0"/>
  </r>
  <r>
    <x v="0"/>
    <s v="MASSACHUSETTS ELECTRIC"/>
    <x v="6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132.54"/>
    <n v="10813"/>
    <x v="0"/>
  </r>
  <r>
    <x v="0"/>
    <s v="MASSACHUSETTS ELECTRIC"/>
    <x v="6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215.32"/>
    <n v="3627"/>
    <x v="2"/>
  </r>
  <r>
    <x v="0"/>
    <s v="MASSACHUSETTS ELECTRIC"/>
    <x v="6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40"/>
    <n v="676794.26"/>
    <n v="2966078"/>
    <x v="1"/>
  </r>
  <r>
    <x v="0"/>
    <s v="MASSACHUSETTS ELECTRIC"/>
    <x v="6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841.61"/>
    <n v="5189"/>
    <x v="1"/>
  </r>
  <r>
    <x v="0"/>
    <s v="MASSACHUSETTS ELECTRIC"/>
    <x v="6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7.57"/>
    <n v="112"/>
    <x v="4"/>
  </r>
  <r>
    <x v="0"/>
    <s v="MASSACHUSETTS ELECTRIC"/>
    <x v="6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4.03"/>
    <n v="948"/>
    <x v="4"/>
  </r>
  <r>
    <x v="0"/>
    <s v="MASSACHUSETTS ELECTRIC"/>
    <x v="6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67"/>
    <n v="289"/>
    <x v="4"/>
  </r>
  <r>
    <x v="0"/>
    <s v="MASSACHUSETTS ELECTRIC"/>
    <x v="6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6757"/>
    <n v="3458414.24"/>
    <n v="20345153"/>
    <x v="0"/>
  </r>
  <r>
    <x v="0"/>
    <s v="MASSACHUSETTS ELECTRIC"/>
    <x v="6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286"/>
    <n v="172137.18"/>
    <n v="3383705"/>
    <x v="1"/>
  </r>
  <r>
    <x v="0"/>
    <s v="MASSACHUSETTS ELECTRIC"/>
    <x v="6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22.9699999999998"/>
    <n v="18021"/>
    <x v="2"/>
  </r>
  <r>
    <x v="0"/>
    <s v="MASSACHUSETTS ELECTRIC"/>
    <x v="6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95.7"/>
    <n v="363"/>
    <x v="4"/>
  </r>
  <r>
    <x v="0"/>
    <s v="MASSACHUSETTS ELECTRIC"/>
    <x v="6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6"/>
    <n v="1212.78"/>
    <n v="1262"/>
    <x v="4"/>
  </r>
  <r>
    <x v="0"/>
    <s v="MASSACHUSETTS ELECTRIC"/>
    <x v="6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3"/>
    <n v="9968.92"/>
    <n v="10065"/>
    <x v="4"/>
  </r>
  <r>
    <x v="0"/>
    <s v="MASSACHUSETTS ELECTRIC"/>
    <x v="6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8.95"/>
    <n v="298"/>
    <x v="4"/>
  </r>
  <r>
    <x v="0"/>
    <s v="MASSACHUSETTS ELECTRIC"/>
    <x v="6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6.57"/>
    <n v="476"/>
    <x v="0"/>
  </r>
  <r>
    <x v="0"/>
    <s v="MASSACHUSETTS ELECTRIC"/>
    <x v="6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341.96"/>
    <n v="14219"/>
    <x v="2"/>
  </r>
  <r>
    <x v="0"/>
    <s v="MASSACHUSETTS ELECTRIC"/>
    <x v="6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73.599999999999"/>
    <n v="102900"/>
    <x v="5"/>
  </r>
  <r>
    <x v="0"/>
    <s v="MASSACHUSETTS ELECTRIC"/>
    <x v="6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05.77"/>
    <n v="21520"/>
    <x v="2"/>
  </r>
  <r>
    <x v="0"/>
    <s v="MASSACHUSETTS ELECTRIC"/>
    <x v="6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88.5600000000004"/>
    <n v="40950"/>
    <x v="3"/>
  </r>
  <r>
    <x v="0"/>
    <s v="MASSACHUSETTS ELECTRIC"/>
    <x v="6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21.81"/>
    <n v="5586"/>
    <x v="2"/>
  </r>
  <r>
    <x v="0"/>
    <s v="MASSACHUSETTS ELECTRIC"/>
    <x v="6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64.58"/>
    <n v="14600"/>
    <x v="3"/>
  </r>
  <r>
    <x v="0"/>
    <s v="MASSACHUSETTS ELECTRIC"/>
    <x v="6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99.6"/>
    <n v="1436"/>
    <x v="2"/>
  </r>
  <r>
    <x v="0"/>
    <s v="MASSACHUSETTS ELECTRIC"/>
    <x v="6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3676.11"/>
    <n v="2614601"/>
    <x v="6"/>
  </r>
  <r>
    <x v="0"/>
    <s v="MASSACHUSETTS ELECTRIC"/>
    <x v="6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12.41"/>
    <n v="38824"/>
    <x v="5"/>
  </r>
  <r>
    <x v="0"/>
    <s v="MASSACHUSETTS ELECTRIC"/>
    <x v="6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13272.95"/>
    <n v="94114"/>
    <x v="2"/>
  </r>
  <r>
    <x v="0"/>
    <s v="MASSACHUSETTS ELECTRIC"/>
    <x v="6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05"/>
    <n v="2844"/>
    <x v="2"/>
  </r>
  <r>
    <x v="0"/>
    <s v="MASSACHUSETTS ELECTRIC"/>
    <x v="6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10513.47"/>
    <n v="74740"/>
    <x v="3"/>
  </r>
  <r>
    <x v="3"/>
    <s v="BOSTON GAS"/>
    <x v="6"/>
    <x v="5"/>
    <s v="JUNE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112"/>
    <n v="2233.02"/>
    <n v="1283"/>
    <x v="0"/>
  </r>
  <r>
    <x v="3"/>
    <s v="BOSTON GAS"/>
    <x v="6"/>
    <x v="5"/>
    <s v="JUNE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263"/>
    <n v="1717970.62"/>
    <n v="527003"/>
    <x v="0"/>
  </r>
  <r>
    <x v="3"/>
    <s v="BOSTON GAS"/>
    <x v="6"/>
    <x v="5"/>
    <s v="JUNE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"/>
    <n v="31.44"/>
    <n v="21"/>
    <x v="0"/>
  </r>
  <r>
    <x v="3"/>
    <s v="BOSTON GAS"/>
    <x v="6"/>
    <x v="5"/>
    <s v="JUNE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428"/>
    <n v="205608.06"/>
    <n v="92820"/>
    <x v="1"/>
  </r>
  <r>
    <x v="3"/>
    <s v="BOSTON GAS"/>
    <x v="6"/>
    <x v="5"/>
    <s v="JUNE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46"/>
    <n v="31531.01"/>
    <n v="11990"/>
    <x v="0"/>
  </r>
  <r>
    <x v="3"/>
    <s v="BOSTON GAS"/>
    <x v="6"/>
    <x v="5"/>
    <s v="JUNE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83"/>
    <n v="5350.53"/>
    <n v="3264"/>
    <x v="1"/>
  </r>
  <r>
    <x v="3"/>
    <s v="BOSTON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108"/>
    <x v="6"/>
  </r>
  <r>
    <x v="3"/>
    <s v="BOSTON GAS"/>
    <x v="6"/>
    <x v="5"/>
    <s v="JUNE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2"/>
    <n v="-3.97"/>
    <n v="5"/>
    <x v="0"/>
  </r>
  <r>
    <x v="3"/>
    <s v="BOSTON GAS"/>
    <x v="6"/>
    <x v="5"/>
    <s v="JUNE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748"/>
    <n v="986075.64"/>
    <n v="424060"/>
    <x v="2"/>
  </r>
  <r>
    <x v="3"/>
    <s v="BOSTON GAS"/>
    <x v="6"/>
    <x v="5"/>
    <s v="JUNE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01"/>
    <n v="1022730.92"/>
    <n v="636861"/>
    <x v="3"/>
  </r>
  <r>
    <x v="3"/>
    <s v="BOSTON GAS"/>
    <x v="6"/>
    <x v="5"/>
    <s v="JUNE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49"/>
    <n v="2047608.91"/>
    <n v="1455203"/>
    <x v="5"/>
  </r>
  <r>
    <x v="3"/>
    <s v="BOSTON GAS"/>
    <x v="6"/>
    <x v="5"/>
    <s v="JUNE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72"/>
    <n v="594006.38"/>
    <n v="786577"/>
    <x v="5"/>
  </r>
  <r>
    <x v="3"/>
    <s v="BOSTON GAS"/>
    <x v="6"/>
    <x v="5"/>
    <s v="JUNE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92"/>
    <n v="379436.76"/>
    <n v="315710"/>
    <x v="2"/>
  </r>
  <r>
    <x v="3"/>
    <s v="BOSTON GAS"/>
    <x v="6"/>
    <x v="5"/>
    <s v="JUNE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47"/>
    <n v="499271.71"/>
    <n v="448611"/>
    <x v="3"/>
  </r>
  <r>
    <x v="3"/>
    <s v="BOSTON GAS"/>
    <x v="6"/>
    <x v="5"/>
    <s v="JUNE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1"/>
    <n v="518339.58"/>
    <n v="533749"/>
    <x v="5"/>
  </r>
  <r>
    <x v="3"/>
    <s v="BOSTON GAS"/>
    <x v="6"/>
    <x v="5"/>
    <s v="JUNE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4"/>
    <n v="319782.88"/>
    <n v="327044"/>
    <x v="5"/>
  </r>
  <r>
    <x v="3"/>
    <s v="BOSTON GAS"/>
    <x v="6"/>
    <x v="5"/>
    <s v="JUNE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3"/>
    <n v="161918.35999999999"/>
    <n v="135273"/>
    <x v="2"/>
  </r>
  <r>
    <x v="3"/>
    <s v="BOSTON GAS"/>
    <x v="6"/>
    <x v="5"/>
    <s v="JUNE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7"/>
    <n v="489282.91"/>
    <n v="478863"/>
    <x v="3"/>
  </r>
  <r>
    <x v="3"/>
    <s v="BOSTON GAS"/>
    <x v="6"/>
    <x v="5"/>
    <s v="JUNE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3"/>
    <n v="1930261.64"/>
    <n v="2152336"/>
    <x v="5"/>
  </r>
  <r>
    <x v="3"/>
    <s v="BOSTON GAS"/>
    <x v="6"/>
    <x v="5"/>
    <s v="JUNE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23"/>
    <n v="836014.39"/>
    <n v="1463400"/>
    <x v="5"/>
  </r>
  <r>
    <x v="3"/>
    <s v="BOSTON GAS"/>
    <x v="6"/>
    <x v="5"/>
    <s v="JUNE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303"/>
    <n v="58396.28"/>
    <n v="79997"/>
    <x v="2"/>
  </r>
  <r>
    <x v="3"/>
    <s v="BOSTON GAS"/>
    <x v="6"/>
    <x v="5"/>
    <s v="JUNE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43"/>
    <n v="127873.8"/>
    <n v="182936"/>
    <x v="3"/>
  </r>
  <r>
    <x v="3"/>
    <s v="BOSTON GAS"/>
    <x v="6"/>
    <x v="5"/>
    <s v="JUNE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528035.18999999994"/>
    <n v="938265"/>
    <x v="5"/>
  </r>
  <r>
    <x v="3"/>
    <s v="BOSTON GAS"/>
    <x v="6"/>
    <x v="5"/>
    <s v="JUNE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2"/>
    <n v="748425.36"/>
    <n v="2207089"/>
    <x v="5"/>
  </r>
  <r>
    <x v="3"/>
    <s v="BOSTON GAS"/>
    <x v="6"/>
    <x v="5"/>
    <s v="JUNE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5"/>
    <n v="220251.1"/>
    <n v="241589"/>
    <x v="6"/>
  </r>
  <r>
    <x v="3"/>
    <s v="BOSTON GAS"/>
    <x v="6"/>
    <x v="5"/>
    <s v="JUNE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9"/>
    <n v="104454.73"/>
    <n v="44006"/>
    <x v="2"/>
  </r>
  <r>
    <x v="3"/>
    <s v="BOSTON GAS"/>
    <x v="6"/>
    <x v="5"/>
    <s v="JUNE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5"/>
    <n v="42735.45"/>
    <n v="35705"/>
    <x v="3"/>
  </r>
  <r>
    <x v="3"/>
    <s v="BOSTON GAS"/>
    <x v="6"/>
    <x v="5"/>
    <s v="JUNE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4"/>
    <n v="73903.63"/>
    <n v="63523"/>
    <x v="2"/>
  </r>
  <r>
    <x v="3"/>
    <s v="BOSTON GAS"/>
    <x v="6"/>
    <x v="5"/>
    <s v="JUNE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5947.5"/>
    <n v="27230"/>
    <x v="3"/>
  </r>
  <r>
    <x v="3"/>
    <s v="BOSTON GAS"/>
    <x v="6"/>
    <x v="5"/>
    <s v="JUNE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80"/>
    <n v="38101.15"/>
    <n v="37029"/>
    <x v="2"/>
  </r>
  <r>
    <x v="3"/>
    <s v="BOSTON GAS"/>
    <x v="6"/>
    <x v="5"/>
    <s v="JUNE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60"/>
    <n v="46206.65"/>
    <n v="56128"/>
    <x v="3"/>
  </r>
  <r>
    <x v="3"/>
    <s v="BOSTON GAS"/>
    <x v="6"/>
    <x v="5"/>
    <s v="JUNE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45830.63"/>
    <n v="59667"/>
    <x v="5"/>
  </r>
  <r>
    <x v="3"/>
    <s v="BOSTON GAS"/>
    <x v="6"/>
    <x v="5"/>
    <s v="JUNE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5"/>
    <n v="34873.980000000003"/>
    <n v="49383"/>
    <x v="2"/>
  </r>
  <r>
    <x v="3"/>
    <s v="BOSTON GAS"/>
    <x v="6"/>
    <x v="5"/>
    <s v="JUNE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0759.68"/>
    <n v="36406"/>
    <x v="3"/>
  </r>
  <r>
    <x v="3"/>
    <s v="BOSTON GAS"/>
    <x v="6"/>
    <x v="5"/>
    <s v="JUNE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5"/>
    <n v="68063.91"/>
    <n v="183103"/>
    <x v="5"/>
  </r>
  <r>
    <x v="3"/>
    <s v="BOSTON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9"/>
    <n v="0"/>
    <n v="491740"/>
    <x v="6"/>
  </r>
  <r>
    <x v="3"/>
    <s v="BOSTON GAS"/>
    <x v="6"/>
    <x v="5"/>
    <s v="JUNE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8"/>
    <n v="858.56"/>
    <n v="383"/>
    <x v="6"/>
  </r>
  <r>
    <x v="3"/>
    <s v="BOSTON GAS"/>
    <x v="6"/>
    <x v="5"/>
    <s v="JUNE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5"/>
    <n v="250476.05"/>
    <n v="118200"/>
    <x v="2"/>
  </r>
  <r>
    <x v="3"/>
    <s v="BOSTON GAS"/>
    <x v="6"/>
    <x v="5"/>
    <s v="JUNE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94"/>
    <n v="243617.86"/>
    <n v="150756"/>
    <x v="3"/>
  </r>
  <r>
    <x v="3"/>
    <s v="BOSTON GAS"/>
    <x v="6"/>
    <x v="5"/>
    <s v="JUNE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62"/>
    <n v="539134.69999999995"/>
    <n v="397702"/>
    <x v="5"/>
  </r>
  <r>
    <x v="3"/>
    <s v="BOSTON GAS"/>
    <x v="6"/>
    <x v="5"/>
    <s v="JUNE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81"/>
    <n v="247673.63"/>
    <n v="276613"/>
    <x v="5"/>
  </r>
  <r>
    <x v="3"/>
    <s v="BOSTON GAS"/>
    <x v="6"/>
    <x v="5"/>
    <s v="JUNE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82"/>
    <n v="477786.06"/>
    <n v="402086"/>
    <x v="2"/>
  </r>
  <r>
    <x v="3"/>
    <s v="BOSTON GAS"/>
    <x v="6"/>
    <x v="5"/>
    <s v="JUNE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33"/>
    <n v="617794.81999999995"/>
    <n v="566015"/>
    <x v="3"/>
  </r>
  <r>
    <x v="3"/>
    <s v="BOSTON GAS"/>
    <x v="6"/>
    <x v="5"/>
    <s v="JUNE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3"/>
    <n v="542357.13"/>
    <n v="543461"/>
    <x v="5"/>
  </r>
  <r>
    <x v="3"/>
    <s v="BOSTON GAS"/>
    <x v="6"/>
    <x v="5"/>
    <s v="JUNE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4802.39"/>
    <n v="501276"/>
    <x v="5"/>
  </r>
  <r>
    <x v="3"/>
    <s v="BOSTON GAS"/>
    <x v="6"/>
    <x v="5"/>
    <s v="JUNE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1"/>
    <n v="33094.19"/>
    <n v="29959"/>
    <x v="2"/>
  </r>
  <r>
    <x v="3"/>
    <s v="BOSTON GAS"/>
    <x v="6"/>
    <x v="5"/>
    <s v="JUNE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5"/>
    <n v="57537.91"/>
    <n v="56990"/>
    <x v="3"/>
  </r>
  <r>
    <x v="3"/>
    <s v="BOSTON GAS"/>
    <x v="6"/>
    <x v="5"/>
    <s v="JUNE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70780.83"/>
    <n v="431713"/>
    <x v="5"/>
  </r>
  <r>
    <x v="3"/>
    <s v="BOSTON GAS"/>
    <x v="6"/>
    <x v="5"/>
    <s v="JUNE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60206.56"/>
    <n v="382075"/>
    <x v="5"/>
  </r>
  <r>
    <x v="3"/>
    <s v="BOSTON GAS"/>
    <x v="6"/>
    <x v="5"/>
    <s v="JUNE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60"/>
    <n v="82909.83"/>
    <n v="116609"/>
    <x v="2"/>
  </r>
  <r>
    <x v="3"/>
    <s v="BOSTON GAS"/>
    <x v="6"/>
    <x v="5"/>
    <s v="JUNE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8"/>
    <n v="141152.95999999999"/>
    <n v="206512"/>
    <x v="3"/>
  </r>
  <r>
    <x v="3"/>
    <s v="BOSTON GAS"/>
    <x v="6"/>
    <x v="5"/>
    <s v="JUNE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61"/>
    <n v="460154.8"/>
    <n v="835450"/>
    <x v="5"/>
  </r>
  <r>
    <x v="3"/>
    <s v="BOSTON GAS"/>
    <x v="6"/>
    <x v="5"/>
    <s v="JUNE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8"/>
    <n v="739441.3"/>
    <n v="2064400"/>
    <x v="5"/>
  </r>
  <r>
    <x v="3"/>
    <s v="BOSTON GAS"/>
    <x v="6"/>
    <x v="5"/>
    <s v="JUNE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2"/>
    <n v="307297.28000000003"/>
    <n v="190365"/>
    <x v="6"/>
  </r>
  <r>
    <x v="3"/>
    <s v="BOSTON GAS"/>
    <x v="6"/>
    <x v="5"/>
    <s v="JUNE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6"/>
    <n v="58346.19"/>
    <n v="33658"/>
    <x v="2"/>
  </r>
  <r>
    <x v="3"/>
    <s v="BOSTON GAS"/>
    <x v="6"/>
    <x v="5"/>
    <s v="JUNE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12768.28"/>
    <n v="10572"/>
    <x v="3"/>
  </r>
  <r>
    <x v="3"/>
    <s v="BOSTON GAS"/>
    <x v="6"/>
    <x v="5"/>
    <s v="JUNE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8"/>
    <n v="128636.96"/>
    <n v="112404"/>
    <x v="2"/>
  </r>
  <r>
    <x v="3"/>
    <s v="BOSTON GAS"/>
    <x v="6"/>
    <x v="5"/>
    <s v="JUNE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3"/>
    <n v="20892.72"/>
    <n v="23179"/>
    <x v="3"/>
  </r>
  <r>
    <x v="3"/>
    <s v="BOSTON GAS"/>
    <x v="6"/>
    <x v="5"/>
    <s v="JUNE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23693.61"/>
    <n v="25792"/>
    <x v="2"/>
  </r>
  <r>
    <x v="3"/>
    <s v="BOSTON GAS"/>
    <x v="6"/>
    <x v="5"/>
    <s v="JUNE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21198.95"/>
    <n v="26131"/>
    <x v="3"/>
  </r>
  <r>
    <x v="3"/>
    <s v="BOSTON GAS"/>
    <x v="6"/>
    <x v="5"/>
    <s v="JUNE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2336.61"/>
    <n v="2903"/>
    <x v="5"/>
  </r>
  <r>
    <x v="3"/>
    <s v="BOSTON GAS"/>
    <x v="6"/>
    <x v="5"/>
    <s v="JUNE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2"/>
    <n v="38072.51"/>
    <n v="53463"/>
    <x v="2"/>
  </r>
  <r>
    <x v="3"/>
    <s v="BOSTON GAS"/>
    <x v="6"/>
    <x v="5"/>
    <s v="JUNE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317.9"/>
    <n v="110586"/>
    <x v="3"/>
  </r>
  <r>
    <x v="3"/>
    <s v="BOSTON GAS"/>
    <x v="6"/>
    <x v="5"/>
    <s v="JUNE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3"/>
    <n v="23097.22"/>
    <n v="57006"/>
    <x v="5"/>
  </r>
  <r>
    <x v="3"/>
    <s v="BOSTON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8"/>
    <n v="0"/>
    <n v="58710"/>
    <x v="6"/>
  </r>
  <r>
    <x v="3"/>
    <s v="BOSTON GAS"/>
    <x v="6"/>
    <x v="5"/>
    <s v="JUNE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11728"/>
    <n v="20272369.949999999"/>
    <n v="10595388"/>
    <x v="0"/>
  </r>
  <r>
    <x v="3"/>
    <s v="BOSTON GAS"/>
    <x v="6"/>
    <x v="5"/>
    <s v="JUNE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2422"/>
    <n v="2314768.7999999998"/>
    <n v="1648917"/>
    <x v="0"/>
  </r>
  <r>
    <x v="3"/>
    <s v="BOSTON GAS"/>
    <x v="6"/>
    <x v="5"/>
    <s v="JUNE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2"/>
    <n v="-160.19"/>
    <n v="-76"/>
    <x v="1"/>
  </r>
  <r>
    <x v="3"/>
    <s v="BOSTON GAS"/>
    <x v="6"/>
    <x v="5"/>
    <s v="JUNE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76"/>
    <n v="271295.76"/>
    <n v="192705"/>
    <x v="0"/>
  </r>
  <r>
    <x v="3"/>
    <s v="BOSTON GAS"/>
    <x v="6"/>
    <x v="5"/>
    <s v="JUNE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74"/>
    <n v="23347.34"/>
    <n v="27690"/>
    <x v="1"/>
  </r>
  <r>
    <x v="3"/>
    <s v="BOSTON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5355"/>
    <x v="6"/>
  </r>
  <r>
    <x v="4"/>
    <s v="COLONIAL GAS"/>
    <x v="6"/>
    <x v="5"/>
    <s v="JUNE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39"/>
    <n v="649.01"/>
    <n v="384"/>
    <x v="0"/>
  </r>
  <r>
    <x v="4"/>
    <s v="COLONIAL GAS"/>
    <x v="6"/>
    <x v="5"/>
    <s v="JUNE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554"/>
    <n v="173252.01"/>
    <n v="59495"/>
    <x v="1"/>
  </r>
  <r>
    <x v="4"/>
    <s v="COLONIAL GAS"/>
    <x v="6"/>
    <x v="5"/>
    <s v="JUNE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58"/>
    <n v="8927.7900000000009"/>
    <n v="4244"/>
    <x v="1"/>
  </r>
  <r>
    <x v="4"/>
    <s v="COLONIAL GAS"/>
    <x v="6"/>
    <x v="5"/>
    <s v="JUNE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49"/>
    <n v="1205.49"/>
    <n v="452"/>
    <x v="0"/>
  </r>
  <r>
    <x v="4"/>
    <s v="COLONIAL GAS"/>
    <x v="6"/>
    <x v="5"/>
    <s v="JUNE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90.23"/>
    <n v="213"/>
    <x v="1"/>
  </r>
  <r>
    <x v="4"/>
    <s v="COLONIAL GAS"/>
    <x v="6"/>
    <x v="5"/>
    <s v="JUNE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5"/>
    <x v="6"/>
  </r>
  <r>
    <x v="4"/>
    <s v="COLONIAL GAS"/>
    <x v="6"/>
    <x v="5"/>
    <s v="JUNE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53.73"/>
    <n v="23"/>
    <x v="1"/>
  </r>
  <r>
    <x v="4"/>
    <s v="COLONIAL GAS"/>
    <x v="6"/>
    <x v="5"/>
    <s v="JUNE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25"/>
    <n v="573842.07999999996"/>
    <n v="332178"/>
    <x v="2"/>
  </r>
  <r>
    <x v="4"/>
    <s v="COLONIAL GAS"/>
    <x v="6"/>
    <x v="5"/>
    <s v="JUNE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6"/>
    <n v="144210.94"/>
    <n v="133430"/>
    <x v="3"/>
  </r>
  <r>
    <x v="4"/>
    <s v="COLONIAL GAS"/>
    <x v="6"/>
    <x v="5"/>
    <s v="JUNE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193596.21"/>
    <n v="79828"/>
    <x v="5"/>
  </r>
  <r>
    <x v="4"/>
    <s v="COLONIAL GAS"/>
    <x v="6"/>
    <x v="5"/>
    <s v="JUNE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55"/>
    <n v="230134.34"/>
    <n v="216053"/>
    <x v="2"/>
  </r>
  <r>
    <x v="4"/>
    <s v="COLONIAL GAS"/>
    <x v="6"/>
    <x v="5"/>
    <s v="JUNE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18"/>
    <n v="41564.379999999997"/>
    <n v="44615"/>
    <x v="3"/>
  </r>
  <r>
    <x v="4"/>
    <s v="COLONIAL GAS"/>
    <x v="6"/>
    <x v="5"/>
    <s v="JUNE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4495.3"/>
    <n v="18786"/>
    <x v="5"/>
  </r>
  <r>
    <x v="4"/>
    <s v="COLONIAL GAS"/>
    <x v="6"/>
    <x v="5"/>
    <s v="JUNE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77"/>
    <n v="140568.81"/>
    <n v="160514"/>
    <x v="2"/>
  </r>
  <r>
    <x v="4"/>
    <s v="COLONIAL GAS"/>
    <x v="6"/>
    <x v="5"/>
    <s v="JUNE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08"/>
    <n v="166722.51"/>
    <n v="237758"/>
    <x v="3"/>
  </r>
  <r>
    <x v="4"/>
    <s v="COLONIAL GAS"/>
    <x v="6"/>
    <x v="5"/>
    <s v="JUNE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6"/>
    <n v="96778.9"/>
    <n v="180293"/>
    <x v="5"/>
  </r>
  <r>
    <x v="4"/>
    <s v="COLONIAL GAS"/>
    <x v="6"/>
    <x v="5"/>
    <s v="JUNE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09"/>
    <n v="67948.490000000005"/>
    <n v="106992"/>
    <x v="2"/>
  </r>
  <r>
    <x v="4"/>
    <s v="COLONIAL GAS"/>
    <x v="6"/>
    <x v="5"/>
    <s v="JUNE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50"/>
    <n v="99749.21"/>
    <n v="183521"/>
    <x v="3"/>
  </r>
  <r>
    <x v="4"/>
    <s v="COLONIAL GAS"/>
    <x v="6"/>
    <x v="5"/>
    <s v="JUNE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8"/>
    <n v="204546.25"/>
    <n v="557697"/>
    <x v="5"/>
  </r>
  <r>
    <x v="4"/>
    <s v="COLONIAL GAS"/>
    <x v="6"/>
    <x v="5"/>
    <s v="JUNE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39"/>
    <n v="0"/>
    <n v="2711"/>
    <x v="6"/>
  </r>
  <r>
    <x v="4"/>
    <s v="COLONIAL GAS"/>
    <x v="6"/>
    <x v="5"/>
    <s v="JUNE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1"/>
    <n v="169418.02"/>
    <n v="116736"/>
    <x v="2"/>
  </r>
  <r>
    <x v="4"/>
    <s v="COLONIAL GAS"/>
    <x v="6"/>
    <x v="5"/>
    <s v="JUNE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75475.34"/>
    <n v="70154"/>
    <x v="3"/>
  </r>
  <r>
    <x v="4"/>
    <s v="COLONIAL GAS"/>
    <x v="6"/>
    <x v="5"/>
    <s v="JUNE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6173.65"/>
    <n v="28299"/>
    <x v="5"/>
  </r>
  <r>
    <x v="4"/>
    <s v="COLONIAL GAS"/>
    <x v="6"/>
    <x v="5"/>
    <s v="JUNE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53"/>
    <n v="323454.51"/>
    <n v="315718"/>
    <x v="2"/>
  </r>
  <r>
    <x v="4"/>
    <s v="COLONIAL GAS"/>
    <x v="6"/>
    <x v="5"/>
    <s v="JUNE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29"/>
    <n v="52924.7"/>
    <n v="56492"/>
    <x v="3"/>
  </r>
  <r>
    <x v="4"/>
    <s v="COLONIAL GAS"/>
    <x v="6"/>
    <x v="5"/>
    <s v="JUNE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68703.89"/>
    <n v="90927"/>
    <x v="5"/>
  </r>
  <r>
    <x v="4"/>
    <s v="COLONIAL GAS"/>
    <x v="6"/>
    <x v="5"/>
    <s v="JUNE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292"/>
    <n v="44281.34"/>
    <n v="55363"/>
    <x v="2"/>
  </r>
  <r>
    <x v="4"/>
    <s v="COLONIAL GAS"/>
    <x v="6"/>
    <x v="5"/>
    <s v="JUNE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8"/>
    <n v="43770.32"/>
    <n v="63674"/>
    <x v="3"/>
  </r>
  <r>
    <x v="4"/>
    <s v="COLONIAL GAS"/>
    <x v="6"/>
    <x v="5"/>
    <s v="JUNE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2"/>
    <n v="162102.64000000001"/>
    <n v="309845"/>
    <x v="5"/>
  </r>
  <r>
    <x v="4"/>
    <s v="COLONIAL GAS"/>
    <x v="6"/>
    <x v="5"/>
    <s v="JUNE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283"/>
    <n v="94289.81"/>
    <n v="153323"/>
    <x v="2"/>
  </r>
  <r>
    <x v="4"/>
    <s v="COLONIAL GAS"/>
    <x v="6"/>
    <x v="5"/>
    <s v="JUNE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37"/>
    <n v="61675.75"/>
    <n v="112922"/>
    <x v="3"/>
  </r>
  <r>
    <x v="4"/>
    <s v="COLONIAL GAS"/>
    <x v="6"/>
    <x v="5"/>
    <s v="JUNE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9"/>
    <n v="368909.07"/>
    <n v="1016334"/>
    <x v="5"/>
  </r>
  <r>
    <x v="4"/>
    <s v="COLONIAL GAS"/>
    <x v="6"/>
    <x v="5"/>
    <s v="JUNE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5"/>
    <n v="0"/>
    <n v="67643"/>
    <x v="6"/>
  </r>
  <r>
    <x v="4"/>
    <s v="COLONIAL GAS"/>
    <x v="6"/>
    <x v="5"/>
    <s v="JUNE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68848"/>
    <n v="6979870.8600000003"/>
    <n v="4167223"/>
    <x v="0"/>
  </r>
  <r>
    <x v="4"/>
    <s v="COLONIAL GAS"/>
    <x v="6"/>
    <x v="5"/>
    <s v="JUNE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1"/>
    <n v="23.68"/>
    <n v="11"/>
    <x v="1"/>
  </r>
  <r>
    <x v="4"/>
    <s v="COLONIAL GAS"/>
    <x v="6"/>
    <x v="5"/>
    <s v="JUNE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8826"/>
    <n v="565629.54"/>
    <n v="446017"/>
    <x v="1"/>
  </r>
  <r>
    <x v="4"/>
    <s v="COLONIAL GAS"/>
    <x v="6"/>
    <x v="5"/>
    <s v="JUNE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25"/>
    <n v="54800.84"/>
    <n v="42370"/>
    <x v="0"/>
  </r>
  <r>
    <x v="4"/>
    <s v="COLONIAL GAS"/>
    <x v="6"/>
    <x v="5"/>
    <s v="JUNE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1"/>
    <n v="2945.01"/>
    <n v="4018"/>
    <x v="1"/>
  </r>
  <r>
    <x v="4"/>
    <s v="COLONIAL GAS"/>
    <x v="6"/>
    <x v="5"/>
    <s v="JUNE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1010"/>
    <x v="6"/>
  </r>
  <r>
    <x v="1"/>
    <s v="NANTUCKET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4"/>
    <n v="786289.59"/>
    <n v="2147211"/>
    <x v="0"/>
  </r>
  <r>
    <x v="1"/>
    <s v="NANTUCKET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61.49"/>
    <n v="2631"/>
    <x v="0"/>
  </r>
  <r>
    <x v="1"/>
    <s v="NANTUCKET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770.95"/>
    <n v="11637"/>
    <x v="2"/>
  </r>
  <r>
    <x v="1"/>
    <s v="NANTUCKET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6589.03"/>
    <n v="28351"/>
    <x v="1"/>
  </r>
  <r>
    <x v="1"/>
    <s v="NANTUCKET ELECTRIC"/>
    <x v="6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71.98"/>
    <n v="1430"/>
    <x v="2"/>
  </r>
  <r>
    <x v="1"/>
    <s v="NANTUCKET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77"/>
    <n v="2219802.04"/>
    <n v="12186184"/>
    <x v="0"/>
  </r>
  <r>
    <x v="1"/>
    <s v="NANTUCKET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178.7"/>
    <n v="88757"/>
    <x v="1"/>
  </r>
  <r>
    <x v="1"/>
    <s v="NANTUCKET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4134.8100000000004"/>
    <n v="32226"/>
    <x v="2"/>
  </r>
  <r>
    <x v="1"/>
    <s v="NANTUCKET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25.18"/>
    <n v="1430"/>
    <x v="2"/>
  </r>
  <r>
    <x v="1"/>
    <s v="NANTUCKET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2750.78"/>
    <n v="7456"/>
    <x v="0"/>
  </r>
  <r>
    <x v="1"/>
    <s v="NANTUCKET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53118.18"/>
    <n v="167275"/>
    <x v="2"/>
  </r>
  <r>
    <x v="1"/>
    <s v="NANTUCKET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25.71"/>
    <n v="52"/>
    <x v="2"/>
  </r>
  <r>
    <x v="1"/>
    <s v="NANTUCKET ELECTRIC"/>
    <x v="6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2773.53"/>
    <n v="10405"/>
    <x v="2"/>
  </r>
  <r>
    <x v="1"/>
    <s v="NANTUCKET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0267.81"/>
    <n v="186552"/>
    <x v="3"/>
  </r>
  <r>
    <x v="1"/>
    <s v="NANTUCKET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4"/>
    <n v="16"/>
    <x v="4"/>
  </r>
  <r>
    <x v="1"/>
    <s v="NANTUCKET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1.58"/>
    <n v="830"/>
    <x v="2"/>
  </r>
  <r>
    <x v="1"/>
    <s v="NANTUCKET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49831.75"/>
    <n v="1696622"/>
    <x v="5"/>
  </r>
  <r>
    <x v="1"/>
    <s v="NANTUCKET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4627.4799999999996"/>
    <n v="25107"/>
    <x v="0"/>
  </r>
  <r>
    <x v="1"/>
    <s v="NANTUCKET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1"/>
    <n v="305477.24"/>
    <n v="2231395"/>
    <x v="2"/>
  </r>
  <r>
    <x v="1"/>
    <s v="NANTUCKET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63"/>
    <n v="1664"/>
    <x v="2"/>
  </r>
  <r>
    <x v="1"/>
    <s v="NANTUCKET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750.41"/>
    <n v="4650"/>
    <x v="2"/>
  </r>
  <r>
    <x v="1"/>
    <s v="NANTUCKET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3894.93"/>
    <n v="26348"/>
    <x v="2"/>
  </r>
  <r>
    <x v="1"/>
    <s v="NANTUCKET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89012.81"/>
    <n v="1631818"/>
    <x v="3"/>
  </r>
  <r>
    <x v="1"/>
    <s v="NANTUCKET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5.52"/>
    <n v="2240"/>
    <x v="3"/>
  </r>
  <r>
    <x v="1"/>
    <s v="NANTUCKET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753.06"/>
    <n v="49310"/>
    <x v="5"/>
  </r>
  <r>
    <x v="1"/>
    <s v="NANTUCKET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4"/>
    <n v="172"/>
    <x v="2"/>
  </r>
  <r>
    <x v="1"/>
    <s v="NANTUCKET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37.73"/>
    <n v="11766"/>
    <x v="4"/>
  </r>
  <r>
    <x v="1"/>
    <s v="NANTUCKET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42.98"/>
    <n v="4948"/>
    <x v="4"/>
  </r>
  <r>
    <x v="1"/>
    <s v="NANTUCKET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6134.15"/>
    <n v="16600"/>
    <x v="0"/>
  </r>
  <r>
    <x v="1"/>
    <s v="NANTUCKET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2562.03"/>
    <n v="120722"/>
    <x v="0"/>
  </r>
  <r>
    <x v="1"/>
    <s v="NANTUCKET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52.54"/>
    <n v="6284"/>
    <x v="1"/>
  </r>
  <r>
    <x v="1"/>
    <s v="NANTUCKET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7"/>
    <n v="22"/>
    <x v="4"/>
  </r>
  <r>
    <x v="1"/>
    <s v="NANTUCKET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64"/>
    <n v="101"/>
    <x v="4"/>
  </r>
  <r>
    <x v="0"/>
    <s v="MASSACHUSETTS ELECTRIC"/>
    <x v="6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2727"/>
    <n v="91543754.340000004"/>
    <n v="253799293"/>
    <x v="0"/>
  </r>
  <r>
    <x v="0"/>
    <s v="MASSACHUSETTS ELECTRIC"/>
    <x v="6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66"/>
    <n v="51532.2"/>
    <n v="163410"/>
    <x v="0"/>
  </r>
  <r>
    <x v="0"/>
    <s v="MASSACHUSETTS ELECTRIC"/>
    <x v="6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45"/>
    <n v="-196383.71"/>
    <n v="683917"/>
    <x v="2"/>
  </r>
  <r>
    <x v="0"/>
    <s v="MASSACHUSETTS ELECTRIC"/>
    <x v="6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371"/>
    <n v="9362931.2899999991"/>
    <n v="40806900"/>
    <x v="1"/>
  </r>
  <r>
    <x v="0"/>
    <s v="MASSACHUSETTS ELECTRIC"/>
    <x v="6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4"/>
    <n v="17933.63"/>
    <n v="91930"/>
    <x v="1"/>
  </r>
  <r>
    <x v="0"/>
    <s v="MASSACHUSETTS ELECTRIC"/>
    <x v="6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58"/>
    <n v="97456.93"/>
    <n v="292624"/>
    <x v="2"/>
  </r>
  <r>
    <x v="0"/>
    <s v="MASSACHUSETTS ELECTRIC"/>
    <x v="6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6825.25"/>
    <n v="6054"/>
    <x v="2"/>
  </r>
  <r>
    <x v="0"/>
    <s v="MASSACHUSETTS ELECTRIC"/>
    <x v="6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6"/>
    <n v="6547.76"/>
    <n v="9804"/>
    <x v="4"/>
  </r>
  <r>
    <x v="0"/>
    <s v="MASSACHUSETTS ELECTRIC"/>
    <x v="6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2"/>
    <n v="14330.87"/>
    <n v="22979"/>
    <x v="4"/>
  </r>
  <r>
    <x v="0"/>
    <s v="MASSACHUSETTS ELECTRIC"/>
    <x v="6"/>
    <x v="6"/>
    <s v="JULY  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1.14"/>
    <n v="23"/>
    <x v="6"/>
  </r>
  <r>
    <x v="0"/>
    <s v="MASSACHUSETTS ELECTRIC"/>
    <x v="6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7479.22"/>
    <n v="52331"/>
    <x v="4"/>
  </r>
  <r>
    <x v="0"/>
    <s v="MASSACHUSETTS ELECTRIC"/>
    <x v="6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6703"/>
    <n v="82864624.450000003"/>
    <n v="462917889"/>
    <x v="0"/>
  </r>
  <r>
    <x v="0"/>
    <s v="MASSACHUSETTS ELECTRIC"/>
    <x v="6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207"/>
    <n v="3219973.95"/>
    <n v="61097576"/>
    <x v="1"/>
  </r>
  <r>
    <x v="0"/>
    <s v="MASSACHUSETTS ELECTRIC"/>
    <x v="6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43"/>
    <n v="-327072.95"/>
    <n v="986150"/>
    <x v="2"/>
  </r>
  <r>
    <x v="0"/>
    <s v="MASSACHUSETTS ELECTRIC"/>
    <x v="6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7"/>
    <n v="75890.429999999993"/>
    <n v="511450"/>
    <x v="2"/>
  </r>
  <r>
    <x v="0"/>
    <s v="MASSACHUSETTS ELECTRIC"/>
    <x v="6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3"/>
    <n v="365380.41"/>
    <n v="1015369"/>
    <x v="0"/>
  </r>
  <r>
    <x v="0"/>
    <s v="MASSACHUSETTS ELECTRIC"/>
    <x v="6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5"/>
    <n v="2"/>
    <x v="0"/>
  </r>
  <r>
    <x v="0"/>
    <s v="MASSACHUSETTS ELECTRIC"/>
    <x v="6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126"/>
    <n v="-8418168.6199999992"/>
    <n v="42468119"/>
    <x v="2"/>
  </r>
  <r>
    <x v="0"/>
    <s v="MASSACHUSETTS ELECTRIC"/>
    <x v="6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417.79"/>
    <n v="1816"/>
    <x v="1"/>
  </r>
  <r>
    <x v="0"/>
    <s v="MASSACHUSETTS ELECTRIC"/>
    <x v="6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6"/>
    <n v="23860.720000000001"/>
    <n v="72041"/>
    <x v="2"/>
  </r>
  <r>
    <x v="0"/>
    <s v="MASSACHUSETTS ELECTRIC"/>
    <x v="6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1033335.54"/>
    <n v="439895"/>
    <x v="2"/>
  </r>
  <r>
    <x v="0"/>
    <s v="MASSACHUSETTS ELECTRIC"/>
    <x v="6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656"/>
    <n v="-1345270.63"/>
    <n v="-2534022"/>
    <x v="2"/>
  </r>
  <r>
    <x v="0"/>
    <s v="MASSACHUSETTS ELECTRIC"/>
    <x v="6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5"/>
    <n v="-27652.31"/>
    <n v="132210"/>
    <x v="2"/>
  </r>
  <r>
    <x v="0"/>
    <s v="MASSACHUSETTS ELECTRIC"/>
    <x v="6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2"/>
    <n v="127184.81"/>
    <n v="575863"/>
    <x v="3"/>
  </r>
  <r>
    <x v="0"/>
    <s v="MASSACHUSETTS ELECTRIC"/>
    <x v="6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3"/>
    <n v="231.09"/>
    <n v="696"/>
    <x v="2"/>
  </r>
  <r>
    <x v="0"/>
    <s v="MASSACHUSETTS ELECTRIC"/>
    <x v="6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4"/>
    <n v="2418.4299999999998"/>
    <n v="54987"/>
    <x v="2"/>
  </r>
  <r>
    <x v="0"/>
    <s v="MASSACHUSETTS ELECTRIC"/>
    <x v="6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08"/>
    <n v="4879181.82"/>
    <n v="20876335"/>
    <x v="3"/>
  </r>
  <r>
    <x v="0"/>
    <s v="MASSACHUSETTS ELECTRIC"/>
    <x v="6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7"/>
    <n v="94291.7"/>
    <n v="423281"/>
    <x v="3"/>
  </r>
  <r>
    <x v="0"/>
    <s v="MASSACHUSETTS ELECTRIC"/>
    <x v="6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48196.22"/>
    <n v="208018"/>
    <x v="3"/>
  </r>
  <r>
    <x v="0"/>
    <s v="MASSACHUSETTS ELECTRIC"/>
    <x v="6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8352.320000000007"/>
    <n v="151499"/>
    <x v="4"/>
  </r>
  <r>
    <x v="0"/>
    <s v="MASSACHUSETTS ELECTRIC"/>
    <x v="6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6"/>
    <n v="112929.95"/>
    <n v="218314"/>
    <x v="4"/>
  </r>
  <r>
    <x v="0"/>
    <s v="MASSACHUSETTS ELECTRIC"/>
    <x v="6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4"/>
    <n v="356691.38"/>
    <n v="912173"/>
    <x v="4"/>
  </r>
  <r>
    <x v="0"/>
    <s v="MASSACHUSETTS ELECTRIC"/>
    <x v="6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33.47"/>
    <n v="3774"/>
    <x v="2"/>
  </r>
  <r>
    <x v="0"/>
    <s v="MASSACHUSETTS ELECTRIC"/>
    <x v="6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1606.37"/>
    <n v="5600"/>
    <x v="5"/>
  </r>
  <r>
    <x v="0"/>
    <s v="MASSACHUSETTS ELECTRIC"/>
    <x v="6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1"/>
    <n v="3322188.47"/>
    <n v="17471568"/>
    <x v="5"/>
  </r>
  <r>
    <x v="0"/>
    <s v="MASSACHUSETTS ELECTRIC"/>
    <x v="6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31120282.969999999"/>
    <n v="371620000"/>
    <x v="5"/>
  </r>
  <r>
    <x v="0"/>
    <s v="MASSACHUSETTS ELECTRIC"/>
    <x v="6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49"/>
    <n v="538532.66"/>
    <n v="3097828"/>
    <x v="0"/>
  </r>
  <r>
    <x v="0"/>
    <s v="MASSACHUSETTS ELECTRIC"/>
    <x v="6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66.57"/>
    <n v="3268"/>
    <x v="6"/>
  </r>
  <r>
    <x v="0"/>
    <s v="MASSACHUSETTS ELECTRIC"/>
    <x v="6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053"/>
    <n v="2795330.1"/>
    <n v="129253713"/>
    <x v="2"/>
  </r>
  <r>
    <x v="0"/>
    <s v="MASSACHUSETTS ELECTRIC"/>
    <x v="6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3961.57"/>
    <n v="412566"/>
    <x v="2"/>
  </r>
  <r>
    <x v="0"/>
    <s v="MASSACHUSETTS ELECTRIC"/>
    <x v="6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93593.59"/>
    <n v="1578302"/>
    <x v="2"/>
  </r>
  <r>
    <x v="0"/>
    <s v="MASSACHUSETTS ELECTRIC"/>
    <x v="6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91"/>
    <n v="1206412.67"/>
    <n v="9351674"/>
    <x v="2"/>
  </r>
  <r>
    <x v="0"/>
    <s v="MASSACHUSETTS ELECTRIC"/>
    <x v="6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73"/>
    <n v="20638627.109999999"/>
    <n v="187095682"/>
    <x v="3"/>
  </r>
  <r>
    <x v="0"/>
    <s v="MASSACHUSETTS ELECTRIC"/>
    <x v="6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669852.77"/>
    <n v="6208702"/>
    <x v="3"/>
  </r>
  <r>
    <x v="0"/>
    <s v="MASSACHUSETTS ELECTRIC"/>
    <x v="6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5"/>
    <n v="488573.12"/>
    <n v="4607071"/>
    <x v="3"/>
  </r>
  <r>
    <x v="0"/>
    <s v="MASSACHUSETTS ELECTRIC"/>
    <x v="6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0"/>
    <n v="107836.82"/>
    <n v="1288756"/>
    <x v="2"/>
  </r>
  <r>
    <x v="0"/>
    <s v="MASSACHUSETTS ELECTRIC"/>
    <x v="6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6.4"/>
    <n v="292"/>
    <x v="2"/>
  </r>
  <r>
    <x v="0"/>
    <s v="MASSACHUSETTS ELECTRIC"/>
    <x v="6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8.37"/>
    <n v="71"/>
    <x v="2"/>
  </r>
  <r>
    <x v="0"/>
    <s v="MASSACHUSETTS ELECTRIC"/>
    <x v="6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3342.26"/>
    <n v="12760"/>
    <x v="3"/>
  </r>
  <r>
    <x v="0"/>
    <s v="MASSACHUSETTS ELECTRIC"/>
    <x v="6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0"/>
    <n v="739056.15"/>
    <n v="3022307"/>
    <x v="3"/>
  </r>
  <r>
    <x v="0"/>
    <s v="MASSACHUSETTS ELECTRIC"/>
    <x v="6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222.75"/>
    <n v="5962"/>
    <x v="4"/>
  </r>
  <r>
    <x v="0"/>
    <s v="MASSACHUSETTS ELECTRIC"/>
    <x v="6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238.59"/>
    <n v="8412"/>
    <x v="4"/>
  </r>
  <r>
    <x v="0"/>
    <s v="MASSACHUSETTS ELECTRIC"/>
    <x v="6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7798"/>
    <n v="47005"/>
    <x v="4"/>
  </r>
  <r>
    <x v="0"/>
    <s v="MASSACHUSETTS ELECTRIC"/>
    <x v="6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1966.96"/>
    <n v="8000"/>
    <x v="5"/>
  </r>
  <r>
    <x v="0"/>
    <s v="MASSACHUSETTS ELECTRIC"/>
    <x v="6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-60856.71"/>
    <n v="-861201"/>
    <x v="5"/>
  </r>
  <r>
    <x v="0"/>
    <s v="MASSACHUSETTS ELECTRIC"/>
    <x v="6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4832235.449999999"/>
    <n v="178500756"/>
    <x v="5"/>
  </r>
  <r>
    <x v="0"/>
    <s v="MASSACHUSETTS ELECTRIC"/>
    <x v="6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08"/>
    <n v="609249.74"/>
    <n v="4602223"/>
    <x v="2"/>
  </r>
  <r>
    <x v="0"/>
    <s v="MASSACHUSETTS ELECTRIC"/>
    <x v="6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09"/>
    <n v="300"/>
    <x v="2"/>
  </r>
  <r>
    <x v="0"/>
    <s v="MASSACHUSETTS ELECTRIC"/>
    <x v="6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8"/>
    <n v="1764399.36"/>
    <n v="14976202"/>
    <x v="3"/>
  </r>
  <r>
    <x v="0"/>
    <s v="MASSACHUSETTS ELECTRIC"/>
    <x v="6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299.85000000000002"/>
    <n v="822"/>
    <x v="2"/>
  </r>
  <r>
    <x v="0"/>
    <s v="MASSACHUSETTS ELECTRIC"/>
    <x v="6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2302.79"/>
    <n v="58294"/>
    <x v="4"/>
  </r>
  <r>
    <x v="0"/>
    <s v="MASSACHUSETTS ELECTRIC"/>
    <x v="6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8"/>
    <n v="64185.43"/>
    <n v="75568"/>
    <x v="4"/>
  </r>
  <r>
    <x v="0"/>
    <s v="MASSACHUSETTS ELECTRIC"/>
    <x v="6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2"/>
    <n v="24699.599999999999"/>
    <n v="42024"/>
    <x v="4"/>
  </r>
  <r>
    <x v="0"/>
    <s v="MASSACHUSETTS ELECTRIC"/>
    <x v="6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6"/>
    <n v="50656.47"/>
    <n v="78703"/>
    <x v="4"/>
  </r>
  <r>
    <x v="0"/>
    <s v="MASSACHUSETTS ELECTRIC"/>
    <x v="6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88.07"/>
    <n v="1031"/>
    <x v="4"/>
  </r>
  <r>
    <x v="0"/>
    <s v="MASSACHUSETTS ELECTRIC"/>
    <x v="6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40.83"/>
    <n v="404"/>
    <x v="4"/>
  </r>
  <r>
    <x v="0"/>
    <s v="MASSACHUSETTS ELECTRIC"/>
    <x v="6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5113.699999999997"/>
    <n v="111352"/>
    <x v="4"/>
  </r>
  <r>
    <x v="0"/>
    <s v="MASSACHUSETTS ELECTRIC"/>
    <x v="6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578.67"/>
    <n v="17419"/>
    <x v="4"/>
  </r>
  <r>
    <x v="0"/>
    <s v="MASSACHUSETTS ELECTRIC"/>
    <x v="6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46"/>
    <n v="13"/>
    <x v="2"/>
  </r>
  <r>
    <x v="0"/>
    <s v="MASSACHUSETTS ELECTRIC"/>
    <x v="6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5.81"/>
    <n v="586"/>
    <x v="2"/>
  </r>
  <r>
    <x v="0"/>
    <s v="MASSACHUSETTS ELECTRIC"/>
    <x v="6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5"/>
    <n v="568436.87"/>
    <n v="662086"/>
    <x v="4"/>
  </r>
  <r>
    <x v="0"/>
    <s v="MASSACHUSETTS ELECTRIC"/>
    <x v="6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938.46"/>
    <n v="215331"/>
    <x v="4"/>
  </r>
  <r>
    <x v="0"/>
    <s v="MASSACHUSETTS ELECTRIC"/>
    <x v="6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12.4"/>
    <n v="26709"/>
    <x v="4"/>
  </r>
  <r>
    <x v="0"/>
    <s v="MASSACHUSETTS ELECTRIC"/>
    <x v="6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755.06"/>
    <n v="31470"/>
    <x v="4"/>
  </r>
  <r>
    <x v="0"/>
    <s v="MASSACHUSETTS ELECTRIC"/>
    <x v="6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0589.33"/>
    <n v="1755338"/>
    <x v="4"/>
  </r>
  <r>
    <x v="0"/>
    <s v="MASSACHUSETTS ELECTRIC"/>
    <x v="6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87.29000000000002"/>
    <n v="1220"/>
    <x v="2"/>
  </r>
  <r>
    <x v="0"/>
    <s v="MASSACHUSETTS ELECTRIC"/>
    <x v="6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05.06"/>
    <n v="4410"/>
    <x v="4"/>
  </r>
  <r>
    <x v="0"/>
    <s v="MASSACHUSETTS ELECTRIC"/>
    <x v="6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7.01"/>
    <n v="3013"/>
    <x v="4"/>
  </r>
  <r>
    <x v="0"/>
    <s v="MASSACHUSETTS ELECTRIC"/>
    <x v="6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9.08"/>
    <n v="125"/>
    <x v="4"/>
  </r>
  <r>
    <x v="0"/>
    <s v="MASSACHUSETTS ELECTRIC"/>
    <x v="6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135.08"/>
    <n v="517"/>
    <x v="4"/>
  </r>
  <r>
    <x v="0"/>
    <s v="MASSACHUSETTS ELECTRIC"/>
    <x v="6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8.37"/>
    <n v="3838"/>
    <x v="2"/>
  </r>
  <r>
    <x v="0"/>
    <s v="MASSACHUSETTS ELECTRIC"/>
    <x v="6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905"/>
    <n v="5609942.0899999999"/>
    <n v="15700795"/>
    <x v="0"/>
  </r>
  <r>
    <x v="0"/>
    <s v="MASSACHUSETTS ELECTRIC"/>
    <x v="6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5"/>
    <n v="4133.16"/>
    <n v="13766"/>
    <x v="0"/>
  </r>
  <r>
    <x v="0"/>
    <s v="MASSACHUSETTS ELECTRIC"/>
    <x v="6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990.64"/>
    <n v="6181"/>
    <x v="2"/>
  </r>
  <r>
    <x v="0"/>
    <s v="MASSACHUSETTS ELECTRIC"/>
    <x v="6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74"/>
    <n v="770393.71"/>
    <n v="3372472"/>
    <x v="1"/>
  </r>
  <r>
    <x v="0"/>
    <s v="MASSACHUSETTS ELECTRIC"/>
    <x v="6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288.39"/>
    <n v="12700"/>
    <x v="1"/>
  </r>
  <r>
    <x v="0"/>
    <s v="MASSACHUSETTS ELECTRIC"/>
    <x v="6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5.25"/>
    <n v="110"/>
    <x v="4"/>
  </r>
  <r>
    <x v="0"/>
    <s v="MASSACHUSETTS ELECTRIC"/>
    <x v="6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3"/>
    <n v="441.65"/>
    <n v="654"/>
    <x v="4"/>
  </r>
  <r>
    <x v="0"/>
    <s v="MASSACHUSETTS ELECTRIC"/>
    <x v="6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90.54"/>
    <n v="554"/>
    <x v="4"/>
  </r>
  <r>
    <x v="0"/>
    <s v="MASSACHUSETTS ELECTRIC"/>
    <x v="6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276"/>
    <n v="5206064.82"/>
    <n v="29702771"/>
    <x v="0"/>
  </r>
  <r>
    <x v="0"/>
    <s v="MASSACHUSETTS ELECTRIC"/>
    <x v="6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11"/>
    <n v="244999.02"/>
    <n v="4729397"/>
    <x v="1"/>
  </r>
  <r>
    <x v="0"/>
    <s v="MASSACHUSETTS ELECTRIC"/>
    <x v="6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154.63"/>
    <n v="15140"/>
    <x v="2"/>
  </r>
  <r>
    <x v="0"/>
    <s v="MASSACHUSETTS ELECTRIC"/>
    <x v="6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9.96"/>
    <n v="353"/>
    <x v="4"/>
  </r>
  <r>
    <x v="0"/>
    <s v="MASSACHUSETTS ELECTRIC"/>
    <x v="6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64.8800000000001"/>
    <n v="1204"/>
    <x v="4"/>
  </r>
  <r>
    <x v="0"/>
    <s v="MASSACHUSETTS ELECTRIC"/>
    <x v="6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5"/>
    <n v="9352.99"/>
    <n v="9571"/>
    <x v="4"/>
  </r>
  <r>
    <x v="0"/>
    <s v="MASSACHUSETTS ELECTRIC"/>
    <x v="6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56"/>
    <n v="288"/>
    <x v="4"/>
  </r>
  <r>
    <x v="0"/>
    <s v="MASSACHUSETTS ELECTRIC"/>
    <x v="6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6.6"/>
    <n v="504"/>
    <x v="0"/>
  </r>
  <r>
    <x v="0"/>
    <s v="MASSACHUSETTS ELECTRIC"/>
    <x v="6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515.5"/>
    <n v="18087"/>
    <x v="2"/>
  </r>
  <r>
    <x v="0"/>
    <s v="MASSACHUSETTS ELECTRIC"/>
    <x v="6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967.8"/>
    <n v="29550"/>
    <x v="2"/>
  </r>
  <r>
    <x v="0"/>
    <s v="MASSACHUSETTS ELECTRIC"/>
    <x v="6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6002.35"/>
    <n v="55300"/>
    <x v="3"/>
  </r>
  <r>
    <x v="0"/>
    <s v="MASSACHUSETTS ELECTRIC"/>
    <x v="6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21.08"/>
    <n v="5260"/>
    <x v="2"/>
  </r>
  <r>
    <x v="0"/>
    <s v="MASSACHUSETTS ELECTRIC"/>
    <x v="6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9556.93"/>
    <n v="43000"/>
    <x v="3"/>
  </r>
  <r>
    <x v="0"/>
    <s v="MASSACHUSETTS ELECTRIC"/>
    <x v="6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9.73"/>
    <n v="1288"/>
    <x v="2"/>
  </r>
  <r>
    <x v="0"/>
    <s v="MASSACHUSETTS ELECTRIC"/>
    <x v="6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6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29.26"/>
    <n v="2267653"/>
    <x v="6"/>
  </r>
  <r>
    <x v="0"/>
    <s v="MASSACHUSETTS ELECTRIC"/>
    <x v="6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372.65"/>
    <n v="39855"/>
    <x v="5"/>
  </r>
  <r>
    <x v="0"/>
    <s v="MASSACHUSETTS ELECTRIC"/>
    <x v="6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86.16"/>
    <n v="61249"/>
    <x v="2"/>
  </r>
  <r>
    <x v="0"/>
    <s v="MASSACHUSETTS ELECTRIC"/>
    <x v="6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35"/>
    <n v="2844"/>
    <x v="2"/>
  </r>
  <r>
    <x v="0"/>
    <s v="MASSACHUSETTS ELECTRIC"/>
    <x v="6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2808.54"/>
    <n v="27900"/>
    <x v="3"/>
  </r>
  <r>
    <x v="3"/>
    <s v="BOSTON GAS"/>
    <x v="6"/>
    <x v="6"/>
    <s v="JULY  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393"/>
    <n v="7942.06"/>
    <n v="3357"/>
    <x v="0"/>
  </r>
  <r>
    <x v="3"/>
    <s v="BOSTON GAS"/>
    <x v="6"/>
    <x v="6"/>
    <s v="JULY  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3039"/>
    <n v="1542936.57"/>
    <n v="438779"/>
    <x v="0"/>
  </r>
  <r>
    <x v="3"/>
    <s v="BOSTON GAS"/>
    <x v="6"/>
    <x v="6"/>
    <s v="JULY  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7"/>
    <n v="133.76"/>
    <n v="68"/>
    <x v="0"/>
  </r>
  <r>
    <x v="3"/>
    <s v="BOSTON GAS"/>
    <x v="6"/>
    <x v="6"/>
    <s v="JULY  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138"/>
    <n v="183411.98"/>
    <n v="78100"/>
    <x v="1"/>
  </r>
  <r>
    <x v="3"/>
    <s v="BOSTON GAS"/>
    <x v="6"/>
    <x v="6"/>
    <s v="JULY  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079"/>
    <n v="27643.33"/>
    <n v="9823"/>
    <x v="0"/>
  </r>
  <r>
    <x v="3"/>
    <s v="BOSTON GAS"/>
    <x v="6"/>
    <x v="6"/>
    <s v="JULY  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3"/>
    <n v="4798.6899999999996"/>
    <n v="2694"/>
    <x v="1"/>
  </r>
  <r>
    <x v="3"/>
    <s v="BOSTON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6"/>
    <n v="0"/>
    <n v="71"/>
    <x v="6"/>
  </r>
  <r>
    <x v="3"/>
    <s v="BOSTON GAS"/>
    <x v="6"/>
    <x v="6"/>
    <s v="JULY  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1"/>
    <n v="173.69"/>
    <n v="118"/>
    <x v="0"/>
  </r>
  <r>
    <x v="3"/>
    <s v="BOSTON GAS"/>
    <x v="6"/>
    <x v="6"/>
    <s v="JULY  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387"/>
    <n v="851934.99"/>
    <n v="274384"/>
    <x v="2"/>
  </r>
  <r>
    <x v="3"/>
    <s v="BOSTON GAS"/>
    <x v="6"/>
    <x v="6"/>
    <s v="JULY  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476"/>
    <n v="744519.95"/>
    <n v="393905"/>
    <x v="3"/>
  </r>
  <r>
    <x v="3"/>
    <s v="BOSTON GAS"/>
    <x v="6"/>
    <x v="6"/>
    <s v="JULY  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006"/>
    <n v="1510400.12"/>
    <n v="971307"/>
    <x v="5"/>
  </r>
  <r>
    <x v="3"/>
    <s v="BOSTON GAS"/>
    <x v="6"/>
    <x v="6"/>
    <s v="JULY  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0"/>
    <n v="491855.42"/>
    <n v="583952"/>
    <x v="5"/>
  </r>
  <r>
    <x v="3"/>
    <s v="BOSTON GAS"/>
    <x v="6"/>
    <x v="6"/>
    <s v="JULY  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248"/>
    <n v="346318.71"/>
    <n v="281394"/>
    <x v="2"/>
  </r>
  <r>
    <x v="3"/>
    <s v="BOSTON GAS"/>
    <x v="6"/>
    <x v="6"/>
    <s v="JULY  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15"/>
    <n v="457648.95"/>
    <n v="405343"/>
    <x v="3"/>
  </r>
  <r>
    <x v="3"/>
    <s v="BOSTON GAS"/>
    <x v="6"/>
    <x v="6"/>
    <s v="JULY  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70"/>
    <n v="488114.88"/>
    <n v="476492"/>
    <x v="5"/>
  </r>
  <r>
    <x v="3"/>
    <s v="BOSTON GAS"/>
    <x v="6"/>
    <x v="6"/>
    <s v="JULY  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21"/>
    <n v="-14862.1"/>
    <n v="-101604"/>
    <x v="5"/>
  </r>
  <r>
    <x v="3"/>
    <s v="BOSTON GAS"/>
    <x v="6"/>
    <x v="6"/>
    <s v="JULY  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793"/>
    <n v="117551"/>
    <n v="78919"/>
    <x v="2"/>
  </r>
  <r>
    <x v="3"/>
    <s v="BOSTON GAS"/>
    <x v="6"/>
    <x v="6"/>
    <s v="JULY  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1967"/>
    <n v="329602.09000000003"/>
    <n v="278912"/>
    <x v="3"/>
  </r>
  <r>
    <x v="3"/>
    <s v="BOSTON GAS"/>
    <x v="6"/>
    <x v="6"/>
    <s v="JULY  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37"/>
    <n v="1352616.41"/>
    <n v="1371414"/>
    <x v="5"/>
  </r>
  <r>
    <x v="3"/>
    <s v="BOSTON GAS"/>
    <x v="6"/>
    <x v="6"/>
    <s v="JULY  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0"/>
    <n v="490604.33"/>
    <n v="823068"/>
    <x v="5"/>
  </r>
  <r>
    <x v="3"/>
    <s v="BOSTON GAS"/>
    <x v="6"/>
    <x v="6"/>
    <s v="JULY  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3"/>
    <n v="55620.68"/>
    <n v="75493"/>
    <x v="2"/>
  </r>
  <r>
    <x v="3"/>
    <s v="BOSTON GAS"/>
    <x v="6"/>
    <x v="6"/>
    <s v="JULY  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34"/>
    <n v="116394.46"/>
    <n v="164029"/>
    <x v="3"/>
  </r>
  <r>
    <x v="3"/>
    <s v="BOSTON GAS"/>
    <x v="6"/>
    <x v="6"/>
    <s v="JULY  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69"/>
    <n v="507770.61"/>
    <n v="898267"/>
    <x v="5"/>
  </r>
  <r>
    <x v="3"/>
    <s v="BOSTON GAS"/>
    <x v="6"/>
    <x v="6"/>
    <s v="JULY  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48"/>
    <n v="558788.29"/>
    <n v="1503214"/>
    <x v="5"/>
  </r>
  <r>
    <x v="3"/>
    <s v="BOSTON GAS"/>
    <x v="6"/>
    <x v="6"/>
    <s v="JULY      "/>
    <x v="2"/>
    <s v="COMMERCIAL        "/>
    <s v="480"/>
    <s v="G-82B   - G-82B Special Contract                       "/>
    <s v="882B"/>
    <s v="G-82B Special Contract                  "/>
    <s v="1603"/>
    <s v="COMMERCIAL GAS TRANSPORTATION "/>
    <n v="1"/>
    <n v="151684.41"/>
    <n v="638"/>
    <x v="8"/>
  </r>
  <r>
    <x v="3"/>
    <s v="BOSTON GAS"/>
    <x v="6"/>
    <x v="6"/>
    <s v="JULY  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6"/>
    <n v="3733745.26"/>
    <n v="13108827"/>
    <x v="6"/>
  </r>
  <r>
    <x v="3"/>
    <s v="BOSTON GAS"/>
    <x v="6"/>
    <x v="6"/>
    <s v="JULY  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25"/>
    <n v="159159.22"/>
    <n v="61609"/>
    <x v="2"/>
  </r>
  <r>
    <x v="3"/>
    <s v="BOSTON GAS"/>
    <x v="6"/>
    <x v="6"/>
    <s v="JULY  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400.03"/>
    <n v="23790"/>
    <x v="3"/>
  </r>
  <r>
    <x v="3"/>
    <s v="BOSTON GAS"/>
    <x v="6"/>
    <x v="6"/>
    <s v="JULY  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78"/>
    <n v="66757.64"/>
    <n v="56356"/>
    <x v="2"/>
  </r>
  <r>
    <x v="3"/>
    <s v="BOSTON GAS"/>
    <x v="6"/>
    <x v="6"/>
    <s v="JULY  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20107.95"/>
    <n v="21083"/>
    <x v="3"/>
  </r>
  <r>
    <x v="3"/>
    <s v="BOSTON GAS"/>
    <x v="6"/>
    <x v="6"/>
    <s v="JULY  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75"/>
    <n v="35025.18"/>
    <n v="29884"/>
    <x v="2"/>
  </r>
  <r>
    <x v="3"/>
    <s v="BOSTON GAS"/>
    <x v="6"/>
    <x v="6"/>
    <s v="JULY  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8"/>
    <n v="27231.05"/>
    <n v="31234"/>
    <x v="3"/>
  </r>
  <r>
    <x v="3"/>
    <s v="BOSTON GAS"/>
    <x v="6"/>
    <x v="6"/>
    <s v="JULY  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7728.14"/>
    <n v="49043"/>
    <x v="5"/>
  </r>
  <r>
    <x v="3"/>
    <s v="BOSTON GAS"/>
    <x v="6"/>
    <x v="6"/>
    <s v="JULY  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1"/>
    <n v="32096.69"/>
    <n v="45271"/>
    <x v="2"/>
  </r>
  <r>
    <x v="3"/>
    <s v="BOSTON GAS"/>
    <x v="6"/>
    <x v="6"/>
    <s v="JULY  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109.08"/>
    <n v="37016"/>
    <x v="3"/>
  </r>
  <r>
    <x v="3"/>
    <s v="BOSTON GAS"/>
    <x v="6"/>
    <x v="6"/>
    <s v="JULY  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3"/>
    <n v="28095.69"/>
    <n v="74529"/>
    <x v="5"/>
  </r>
  <r>
    <x v="3"/>
    <s v="BOSTON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1002"/>
    <n v="0"/>
    <n v="440331"/>
    <x v="6"/>
  </r>
  <r>
    <x v="3"/>
    <s v="BOSTON GAS"/>
    <x v="6"/>
    <x v="6"/>
    <s v="JULY      "/>
    <x v="4"/>
    <s v="INDUSTRIAL        "/>
    <s v="401"/>
    <s v="R-1B    - R-1B Residential Non-Heat                    "/>
    <s v="0000"/>
    <s v="N/A                                     "/>
    <s v="0000"/>
    <s v="N/A                           "/>
    <n v="1"/>
    <n v="10.67"/>
    <n v="0"/>
    <x v="6"/>
  </r>
  <r>
    <x v="3"/>
    <s v="BOSTON GAS"/>
    <x v="6"/>
    <x v="6"/>
    <s v="JULY  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043"/>
    <n v="212996.74"/>
    <n v="82289"/>
    <x v="2"/>
  </r>
  <r>
    <x v="3"/>
    <s v="BOSTON GAS"/>
    <x v="6"/>
    <x v="6"/>
    <s v="JULY  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273"/>
    <n v="188491.64"/>
    <n v="102888"/>
    <x v="3"/>
  </r>
  <r>
    <x v="3"/>
    <s v="BOSTON GAS"/>
    <x v="6"/>
    <x v="6"/>
    <s v="JULY  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57"/>
    <n v="449712.44"/>
    <n v="295006"/>
    <x v="5"/>
  </r>
  <r>
    <x v="3"/>
    <s v="BOSTON GAS"/>
    <x v="6"/>
    <x v="6"/>
    <s v="JULY  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2"/>
    <n v="203871.18"/>
    <n v="215950"/>
    <x v="5"/>
  </r>
  <r>
    <x v="3"/>
    <s v="BOSTON GAS"/>
    <x v="6"/>
    <x v="6"/>
    <s v="JULY  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626"/>
    <n v="444292.16"/>
    <n v="368439"/>
    <x v="2"/>
  </r>
  <r>
    <x v="3"/>
    <s v="BOSTON GAS"/>
    <x v="6"/>
    <x v="6"/>
    <s v="JULY  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08"/>
    <n v="606976.91"/>
    <n v="551768"/>
    <x v="3"/>
  </r>
  <r>
    <x v="3"/>
    <s v="BOSTON GAS"/>
    <x v="6"/>
    <x v="6"/>
    <s v="JULY  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04"/>
    <n v="573574.37"/>
    <n v="564291"/>
    <x v="5"/>
  </r>
  <r>
    <x v="3"/>
    <s v="BOSTON GAS"/>
    <x v="6"/>
    <x v="6"/>
    <s v="JULY  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7"/>
    <n v="347079.67"/>
    <n v="497278"/>
    <x v="5"/>
  </r>
  <r>
    <x v="3"/>
    <s v="BOSTON GAS"/>
    <x v="6"/>
    <x v="6"/>
    <s v="JULY  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296"/>
    <n v="27102.68"/>
    <n v="22267"/>
    <x v="2"/>
  </r>
  <r>
    <x v="3"/>
    <s v="BOSTON GAS"/>
    <x v="6"/>
    <x v="6"/>
    <s v="JULY  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27"/>
    <n v="50304.11"/>
    <n v="47105"/>
    <x v="3"/>
  </r>
  <r>
    <x v="3"/>
    <s v="BOSTON GAS"/>
    <x v="6"/>
    <x v="6"/>
    <s v="JULY  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49"/>
    <n v="303057.01"/>
    <n v="337649"/>
    <x v="5"/>
  </r>
  <r>
    <x v="3"/>
    <s v="BOSTON GAS"/>
    <x v="6"/>
    <x v="6"/>
    <s v="JULY  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39"/>
    <n v="132259.26"/>
    <n v="273619"/>
    <x v="5"/>
  </r>
  <r>
    <x v="3"/>
    <s v="BOSTON GAS"/>
    <x v="6"/>
    <x v="6"/>
    <s v="JULY  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1"/>
    <n v="1129.3699999999999"/>
    <n v="2066"/>
    <x v="5"/>
  </r>
  <r>
    <x v="3"/>
    <s v="BOSTON GAS"/>
    <x v="6"/>
    <x v="6"/>
    <s v="JULY  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4"/>
    <n v="69758"/>
    <n v="95728"/>
    <x v="2"/>
  </r>
  <r>
    <x v="3"/>
    <s v="BOSTON GAS"/>
    <x v="6"/>
    <x v="6"/>
    <s v="JULY  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05"/>
    <n v="90816.98"/>
    <n v="126745"/>
    <x v="3"/>
  </r>
  <r>
    <x v="3"/>
    <s v="BOSTON GAS"/>
    <x v="6"/>
    <x v="6"/>
    <s v="JULY  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5"/>
    <n v="417071.43"/>
    <n v="751752"/>
    <x v="5"/>
  </r>
  <r>
    <x v="3"/>
    <s v="BOSTON GAS"/>
    <x v="6"/>
    <x v="6"/>
    <s v="JULY  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0"/>
    <n v="619188.24"/>
    <n v="1728298"/>
    <x v="5"/>
  </r>
  <r>
    <x v="3"/>
    <s v="BOSTON GAS"/>
    <x v="6"/>
    <x v="6"/>
    <s v="JULY  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399059.88"/>
    <n v="0"/>
    <x v="8"/>
  </r>
  <r>
    <x v="3"/>
    <s v="BOSTON GAS"/>
    <x v="6"/>
    <x v="6"/>
    <s v="JULY  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802987.57"/>
    <n v="1977815"/>
    <x v="6"/>
  </r>
  <r>
    <x v="3"/>
    <s v="BOSTON GAS"/>
    <x v="6"/>
    <x v="6"/>
    <s v="JULY  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22"/>
    <n v="64782.239999999998"/>
    <n v="33817"/>
    <x v="2"/>
  </r>
  <r>
    <x v="3"/>
    <s v="BOSTON GAS"/>
    <x v="6"/>
    <x v="6"/>
    <s v="JULY  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36.02"/>
    <n v="5458"/>
    <x v="3"/>
  </r>
  <r>
    <x v="3"/>
    <s v="BOSTON GAS"/>
    <x v="6"/>
    <x v="6"/>
    <s v="JULY  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404"/>
    <n v="131844.5"/>
    <n v="114600"/>
    <x v="2"/>
  </r>
  <r>
    <x v="3"/>
    <s v="BOSTON GAS"/>
    <x v="6"/>
    <x v="6"/>
    <s v="JULY  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2"/>
    <n v="17472.990000000002"/>
    <n v="19917"/>
    <x v="3"/>
  </r>
  <r>
    <x v="3"/>
    <s v="BOSTON GAS"/>
    <x v="6"/>
    <x v="6"/>
    <s v="JULY  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1"/>
    <n v="17469.810000000001"/>
    <n v="17863"/>
    <x v="2"/>
  </r>
  <r>
    <x v="3"/>
    <s v="BOSTON GAS"/>
    <x v="6"/>
    <x v="6"/>
    <s v="JULY  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3323.66"/>
    <n v="15974"/>
    <x v="3"/>
  </r>
  <r>
    <x v="3"/>
    <s v="BOSTON GAS"/>
    <x v="6"/>
    <x v="6"/>
    <s v="JULY  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703.05"/>
    <n v="762"/>
    <x v="5"/>
  </r>
  <r>
    <x v="3"/>
    <s v="BOSTON GAS"/>
    <x v="6"/>
    <x v="6"/>
    <s v="JULY  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4869.42"/>
    <n v="48587"/>
    <x v="2"/>
  </r>
  <r>
    <x v="3"/>
    <s v="BOSTON GAS"/>
    <x v="6"/>
    <x v="6"/>
    <s v="JULY  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1"/>
    <n v="63989.52"/>
    <n v="111779"/>
    <x v="3"/>
  </r>
  <r>
    <x v="3"/>
    <s v="BOSTON GAS"/>
    <x v="6"/>
    <x v="6"/>
    <s v="JULY  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3873.43"/>
    <n v="35439"/>
    <x v="5"/>
  </r>
  <r>
    <x v="3"/>
    <s v="BOSTON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1"/>
    <n v="0"/>
    <n v="20280"/>
    <x v="6"/>
  </r>
  <r>
    <x v="3"/>
    <s v="BOSTON GAS"/>
    <x v="6"/>
    <x v="6"/>
    <s v="JULY  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05239"/>
    <n v="18147380.75"/>
    <n v="8539145"/>
    <x v="0"/>
  </r>
  <r>
    <x v="3"/>
    <s v="BOSTON GAS"/>
    <x v="6"/>
    <x v="6"/>
    <s v="JULY  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2"/>
    <n v="55.01"/>
    <n v="18"/>
    <x v="0"/>
  </r>
  <r>
    <x v="3"/>
    <s v="BOSTON GAS"/>
    <x v="6"/>
    <x v="6"/>
    <s v="JULY  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69978"/>
    <n v="2024266.15"/>
    <n v="1302997"/>
    <x v="0"/>
  </r>
  <r>
    <x v="3"/>
    <s v="BOSTON GAS"/>
    <x v="6"/>
    <x v="6"/>
    <s v="JULY  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1"/>
    <n v="19.98"/>
    <n v="8"/>
    <x v="1"/>
  </r>
  <r>
    <x v="3"/>
    <s v="BOSTON GAS"/>
    <x v="6"/>
    <x v="6"/>
    <s v="JULY  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757"/>
    <n v="231384.43"/>
    <n v="144705"/>
    <x v="0"/>
  </r>
  <r>
    <x v="3"/>
    <s v="BOSTON GAS"/>
    <x v="6"/>
    <x v="6"/>
    <s v="JULY  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091"/>
    <n v="20378.14"/>
    <n v="20622"/>
    <x v="1"/>
  </r>
  <r>
    <x v="3"/>
    <s v="BOSTON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83"/>
    <n v="0"/>
    <n v="3556"/>
    <x v="6"/>
  </r>
  <r>
    <x v="4"/>
    <s v="COLONIAL GAS"/>
    <x v="6"/>
    <x v="6"/>
    <s v="JULY  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93"/>
    <n v="1799.65"/>
    <n v="770"/>
    <x v="0"/>
  </r>
  <r>
    <x v="4"/>
    <s v="COLONIAL GAS"/>
    <x v="6"/>
    <x v="6"/>
    <s v="JULY  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54"/>
    <n v="175187.36"/>
    <n v="58846"/>
    <x v="1"/>
  </r>
  <r>
    <x v="4"/>
    <s v="COLONIAL GAS"/>
    <x v="6"/>
    <x v="6"/>
    <s v="JULY  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5"/>
    <n v="7908.75"/>
    <n v="3500"/>
    <x v="1"/>
  </r>
  <r>
    <x v="4"/>
    <s v="COLONIAL GAS"/>
    <x v="6"/>
    <x v="6"/>
    <s v="JULY  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2"/>
    <n v="1757.96"/>
    <n v="751"/>
    <x v="0"/>
  </r>
  <r>
    <x v="4"/>
    <s v="COLONIAL GAS"/>
    <x v="6"/>
    <x v="6"/>
    <s v="JULY  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8.69"/>
    <n v="177"/>
    <x v="1"/>
  </r>
  <r>
    <x v="4"/>
    <s v="COLONIAL GAS"/>
    <x v="6"/>
    <x v="6"/>
    <s v="JULY  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2"/>
    <n v="0"/>
    <n v="7"/>
    <x v="6"/>
  </r>
  <r>
    <x v="4"/>
    <s v="COLONIAL GAS"/>
    <x v="6"/>
    <x v="6"/>
    <s v="JULY  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1"/>
    <n v="2.77"/>
    <n v="1"/>
    <x v="0"/>
  </r>
  <r>
    <x v="4"/>
    <s v="COLONIAL GAS"/>
    <x v="6"/>
    <x v="6"/>
    <s v="JULY  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1"/>
    <n v="9.67"/>
    <n v="0"/>
    <x v="1"/>
  </r>
  <r>
    <x v="4"/>
    <s v="COLONIAL GAS"/>
    <x v="6"/>
    <x v="6"/>
    <s v="JULY  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316"/>
    <n v="412262.62"/>
    <n v="172141"/>
    <x v="2"/>
  </r>
  <r>
    <x v="4"/>
    <s v="COLONIAL GAS"/>
    <x v="6"/>
    <x v="6"/>
    <s v="JULY  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7"/>
    <n v="84748.160000000003"/>
    <n v="75004"/>
    <x v="3"/>
  </r>
  <r>
    <x v="4"/>
    <s v="COLONIAL GAS"/>
    <x v="6"/>
    <x v="6"/>
    <s v="JULY  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62888.94"/>
    <n v="78458"/>
    <x v="5"/>
  </r>
  <r>
    <x v="4"/>
    <s v="COLONIAL GAS"/>
    <x v="6"/>
    <x v="6"/>
    <s v="JULY  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81"/>
    <n v="241376.46"/>
    <n v="226555"/>
    <x v="2"/>
  </r>
  <r>
    <x v="4"/>
    <s v="COLONIAL GAS"/>
    <x v="6"/>
    <x v="6"/>
    <s v="JULY  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7394.74"/>
    <n v="50297"/>
    <x v="3"/>
  </r>
  <r>
    <x v="4"/>
    <s v="COLONIAL GAS"/>
    <x v="6"/>
    <x v="6"/>
    <s v="JULY  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4"/>
    <n v="10778.7"/>
    <n v="13780"/>
    <x v="5"/>
  </r>
  <r>
    <x v="4"/>
    <s v="COLONIAL GAS"/>
    <x v="6"/>
    <x v="6"/>
    <s v="JULY  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9"/>
    <n v="99584.56"/>
    <n v="98870"/>
    <x v="2"/>
  </r>
  <r>
    <x v="4"/>
    <s v="COLONIAL GAS"/>
    <x v="6"/>
    <x v="6"/>
    <s v="JULY  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1"/>
    <n v="104117.04"/>
    <n v="141887"/>
    <x v="3"/>
  </r>
  <r>
    <x v="4"/>
    <s v="COLONIAL GAS"/>
    <x v="6"/>
    <x v="6"/>
    <s v="JULY  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65561.87"/>
    <n v="119223"/>
    <x v="5"/>
  </r>
  <r>
    <x v="4"/>
    <s v="COLONIAL GAS"/>
    <x v="6"/>
    <x v="6"/>
    <s v="JULY  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8"/>
    <n v="77222.92"/>
    <n v="120652"/>
    <x v="2"/>
  </r>
  <r>
    <x v="4"/>
    <s v="COLONIAL GAS"/>
    <x v="6"/>
    <x v="6"/>
    <s v="JULY  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88951.679999999993"/>
    <n v="163184"/>
    <x v="3"/>
  </r>
  <r>
    <x v="4"/>
    <s v="COLONIAL GAS"/>
    <x v="6"/>
    <x v="6"/>
    <s v="JULY  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6839.33"/>
    <n v="481893"/>
    <x v="5"/>
  </r>
  <r>
    <x v="4"/>
    <s v="COLONIAL GAS"/>
    <x v="6"/>
    <x v="6"/>
    <s v="JULY  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184282.71"/>
    <n v="613362"/>
    <x v="8"/>
  </r>
  <r>
    <x v="4"/>
    <s v="COLONIAL GAS"/>
    <x v="6"/>
    <x v="6"/>
    <s v="JULY  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40"/>
    <n v="0"/>
    <n v="11121"/>
    <x v="6"/>
  </r>
  <r>
    <x v="4"/>
    <s v="COLONIAL GAS"/>
    <x v="6"/>
    <x v="6"/>
    <s v="JULY  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91"/>
    <n v="127642.29"/>
    <n v="75733"/>
    <x v="2"/>
  </r>
  <r>
    <x v="4"/>
    <s v="COLONIAL GAS"/>
    <x v="6"/>
    <x v="6"/>
    <s v="JULY  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9"/>
    <n v="56615.13"/>
    <n v="51813"/>
    <x v="3"/>
  </r>
  <r>
    <x v="4"/>
    <s v="COLONIAL GAS"/>
    <x v="6"/>
    <x v="6"/>
    <s v="JULY  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4625.5"/>
    <n v="26541"/>
    <x v="5"/>
  </r>
  <r>
    <x v="4"/>
    <s v="COLONIAL GAS"/>
    <x v="6"/>
    <x v="6"/>
    <s v="JULY  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6"/>
    <n v="356276.14"/>
    <n v="347793"/>
    <x v="2"/>
  </r>
  <r>
    <x v="4"/>
    <s v="COLONIAL GAS"/>
    <x v="6"/>
    <x v="6"/>
    <s v="JULY  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57212.29"/>
    <n v="60943"/>
    <x v="3"/>
  </r>
  <r>
    <x v="4"/>
    <s v="COLONIAL GAS"/>
    <x v="6"/>
    <x v="6"/>
    <s v="JULY  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7756.93"/>
    <n v="76221"/>
    <x v="5"/>
  </r>
  <r>
    <x v="4"/>
    <s v="COLONIAL GAS"/>
    <x v="6"/>
    <x v="6"/>
    <s v="JULY  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34693.75"/>
    <n v="40407"/>
    <x v="2"/>
  </r>
  <r>
    <x v="4"/>
    <s v="COLONIAL GAS"/>
    <x v="6"/>
    <x v="6"/>
    <s v="JULY  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39"/>
    <n v="34751.29"/>
    <n v="49803"/>
    <x v="3"/>
  </r>
  <r>
    <x v="4"/>
    <s v="COLONIAL GAS"/>
    <x v="6"/>
    <x v="6"/>
    <s v="JULY  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1"/>
    <n v="125627.38"/>
    <n v="239879"/>
    <x v="5"/>
  </r>
  <r>
    <x v="4"/>
    <s v="COLONIAL GAS"/>
    <x v="6"/>
    <x v="6"/>
    <s v="JULY  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12"/>
    <n v="117161.16"/>
    <n v="190556"/>
    <x v="2"/>
  </r>
  <r>
    <x v="4"/>
    <s v="COLONIAL GAS"/>
    <x v="6"/>
    <x v="6"/>
    <s v="JULY  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83518.45"/>
    <n v="152581"/>
    <x v="3"/>
  </r>
  <r>
    <x v="4"/>
    <s v="COLONIAL GAS"/>
    <x v="6"/>
    <x v="6"/>
    <s v="JULY  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83063.46000000002"/>
    <n v="781583"/>
    <x v="5"/>
  </r>
  <r>
    <x v="4"/>
    <s v="COLONIAL GAS"/>
    <x v="6"/>
    <x v="6"/>
    <s v="JULY  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1"/>
    <n v="0"/>
    <n v="3626"/>
    <x v="6"/>
  </r>
  <r>
    <x v="4"/>
    <s v="COLONIAL GAS"/>
    <x v="6"/>
    <x v="6"/>
    <s v="JULY  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477"/>
    <n v="6069735.46"/>
    <n v="3274976"/>
    <x v="0"/>
  </r>
  <r>
    <x v="4"/>
    <s v="COLONIAL GAS"/>
    <x v="6"/>
    <x v="6"/>
    <s v="JULY  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3"/>
    <n v="81.78"/>
    <n v="26"/>
    <x v="1"/>
  </r>
  <r>
    <x v="4"/>
    <s v="COLONIAL GAS"/>
    <x v="6"/>
    <x v="6"/>
    <s v="JULY  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329"/>
    <n v="477627.87"/>
    <n v="332340"/>
    <x v="1"/>
  </r>
  <r>
    <x v="4"/>
    <s v="COLONIAL GAS"/>
    <x v="6"/>
    <x v="6"/>
    <s v="JULY  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39"/>
    <n v="47698.67"/>
    <n v="32135"/>
    <x v="0"/>
  </r>
  <r>
    <x v="4"/>
    <s v="COLONIAL GAS"/>
    <x v="6"/>
    <x v="6"/>
    <s v="JULY  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23"/>
    <n v="3646.93"/>
    <n v="4174"/>
    <x v="1"/>
  </r>
  <r>
    <x v="4"/>
    <s v="COLONIAL GAS"/>
    <x v="6"/>
    <x v="6"/>
    <s v="JULY  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4"/>
    <n v="0"/>
    <n v="556"/>
    <x v="6"/>
  </r>
  <r>
    <x v="1"/>
    <s v="NANTUCKET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99"/>
    <n v="921520.66"/>
    <n v="2575267"/>
    <x v="0"/>
  </r>
  <r>
    <x v="1"/>
    <s v="NANTUCKET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27.24"/>
    <n v="3955"/>
    <x v="0"/>
  </r>
  <r>
    <x v="1"/>
    <s v="NANTUCKET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5125.59"/>
    <n v="16330"/>
    <x v="2"/>
  </r>
  <r>
    <x v="1"/>
    <s v="NANTUCKET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727.25"/>
    <n v="25136"/>
    <x v="1"/>
  </r>
  <r>
    <x v="1"/>
    <s v="NANTUCKET ELECTRIC"/>
    <x v="6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95.04999999999995"/>
    <n v="1861"/>
    <x v="2"/>
  </r>
  <r>
    <x v="1"/>
    <s v="NANTUCKET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9"/>
    <n v="2560990.25"/>
    <n v="14016746"/>
    <x v="0"/>
  </r>
  <r>
    <x v="1"/>
    <s v="NANTUCKET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6132.89"/>
    <n v="89316"/>
    <x v="1"/>
  </r>
  <r>
    <x v="1"/>
    <s v="NANTUCKET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5387.62"/>
    <n v="39795"/>
    <x v="2"/>
  </r>
  <r>
    <x v="1"/>
    <s v="NANTUCKET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73.11"/>
    <n v="1779"/>
    <x v="2"/>
  </r>
  <r>
    <x v="1"/>
    <s v="NANTUCKET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3359.66"/>
    <n v="9418"/>
    <x v="0"/>
  </r>
  <r>
    <x v="1"/>
    <s v="NANTUCKET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3"/>
    <n v="68168.06"/>
    <n v="217655"/>
    <x v="2"/>
  </r>
  <r>
    <x v="1"/>
    <s v="NANTUCKET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2.47"/>
    <n v="75"/>
    <x v="2"/>
  </r>
  <r>
    <x v="1"/>
    <s v="NANTUCKET ELECTRIC"/>
    <x v="6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8"/>
    <n v="2894.25"/>
    <n v="10064"/>
    <x v="2"/>
  </r>
  <r>
    <x v="1"/>
    <s v="NANTUCKET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5026"/>
    <n v="62219"/>
    <x v="3"/>
  </r>
  <r>
    <x v="1"/>
    <s v="NANTUCKET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050000000000001"/>
    <n v="16"/>
    <x v="4"/>
  </r>
  <r>
    <x v="1"/>
    <s v="NANTUCKET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4.27"/>
    <n v="921"/>
    <x v="2"/>
  </r>
  <r>
    <x v="1"/>
    <s v="NANTUCKET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25379.21"/>
    <n v="1372720"/>
    <x v="5"/>
  </r>
  <r>
    <x v="1"/>
    <s v="NANTUCKET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4503.7"/>
    <n v="24357"/>
    <x v="0"/>
  </r>
  <r>
    <x v="1"/>
    <s v="NANTUCKET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3"/>
    <n v="360048.34"/>
    <n v="2605222"/>
    <x v="2"/>
  </r>
  <r>
    <x v="1"/>
    <s v="NANTUCKET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18.15"/>
    <n v="5153"/>
    <x v="2"/>
  </r>
  <r>
    <x v="1"/>
    <s v="NANTUCKET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730.1899999999996"/>
    <n v="32173"/>
    <x v="2"/>
  </r>
  <r>
    <x v="1"/>
    <s v="NANTUCKET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2"/>
    <n v="221496.32000000001"/>
    <n v="1990704"/>
    <x v="3"/>
  </r>
  <r>
    <x v="1"/>
    <s v="NANTUCKET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7.97"/>
    <n v="2880"/>
    <x v="3"/>
  </r>
  <r>
    <x v="1"/>
    <s v="NANTUCKET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715.18"/>
    <n v="63181"/>
    <x v="5"/>
  </r>
  <r>
    <x v="1"/>
    <s v="NANTUCKET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6.06"/>
    <n v="193"/>
    <x v="2"/>
  </r>
  <r>
    <x v="1"/>
    <s v="NANTUCKET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784.2"/>
    <n v="12185"/>
    <x v="4"/>
  </r>
  <r>
    <x v="1"/>
    <s v="NANTUCKET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94.93"/>
    <n v="5124"/>
    <x v="4"/>
  </r>
  <r>
    <x v="1"/>
    <s v="NANTUCKET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7624.35"/>
    <n v="21028"/>
    <x v="0"/>
  </r>
  <r>
    <x v="1"/>
    <s v="NANTUCKET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28253.79"/>
    <n v="152554"/>
    <x v="0"/>
  </r>
  <r>
    <x v="1"/>
    <s v="NANTUCKET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415.1"/>
    <n v="5718"/>
    <x v="1"/>
  </r>
  <r>
    <x v="1"/>
    <s v="NANTUCKET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71"/>
    <n v="23"/>
    <x v="4"/>
  </r>
  <r>
    <x v="1"/>
    <s v="NANTUCKET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53"/>
    <n v="105"/>
    <x v="4"/>
  </r>
  <r>
    <x v="0"/>
    <s v="MASSACHUSETTS ELECTRIC"/>
    <x v="6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81026"/>
    <n v="96462334.040000007"/>
    <n v="271842102"/>
    <x v="0"/>
  </r>
  <r>
    <x v="0"/>
    <s v="MASSACHUSETTS ELECTRIC"/>
    <x v="6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7"/>
    <n v="62298.02"/>
    <n v="189482"/>
    <x v="0"/>
  </r>
  <r>
    <x v="0"/>
    <s v="MASSACHUSETTS ELECTRIC"/>
    <x v="6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9"/>
    <n v="-12573.68"/>
    <n v="644962"/>
    <x v="2"/>
  </r>
  <r>
    <x v="0"/>
    <s v="MASSACHUSETTS ELECTRIC"/>
    <x v="6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140"/>
    <n v="9845873.1699999999"/>
    <n v="43900674"/>
    <x v="1"/>
  </r>
  <r>
    <x v="0"/>
    <s v="MASSACHUSETTS ELECTRIC"/>
    <x v="6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27"/>
    <n v="19689.27"/>
    <n v="96147"/>
    <x v="1"/>
  </r>
  <r>
    <x v="0"/>
    <s v="MASSACHUSETTS ELECTRIC"/>
    <x v="6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00"/>
    <n v="103732.27"/>
    <n v="323839"/>
    <x v="2"/>
  </r>
  <r>
    <x v="0"/>
    <s v="MASSACHUSETTS ELECTRIC"/>
    <x v="6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5486.58"/>
    <n v="5747"/>
    <x v="2"/>
  </r>
  <r>
    <x v="0"/>
    <s v="MASSACHUSETTS ELECTRIC"/>
    <x v="6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73.06"/>
    <n v="423"/>
    <x v="2"/>
  </r>
  <r>
    <x v="0"/>
    <s v="MASSACHUSETTS ELECTRIC"/>
    <x v="6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8"/>
    <n v="3668.58"/>
    <n v="8438"/>
    <x v="4"/>
  </r>
  <r>
    <x v="0"/>
    <s v="MASSACHUSETTS ELECTRIC"/>
    <x v="6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10"/>
    <n v="13045.12"/>
    <n v="21672"/>
    <x v="4"/>
  </r>
  <r>
    <x v="0"/>
    <s v="MASSACHUSETTS ELECTRIC"/>
    <x v="6"/>
    <x v="7"/>
    <s v="AUGUST    "/>
    <x v="0"/>
    <s v="RESIDENTIAL       "/>
    <s v="612"/>
    <s v="G1B     - Lighting G-1 Non Conforming-Fixed            "/>
    <s v="0000"/>
    <s v="N/A                                     "/>
    <s v="0000"/>
    <s v="N/A                           "/>
    <n v="1"/>
    <n v="19.760000000000002"/>
    <n v="42"/>
    <x v="6"/>
  </r>
  <r>
    <x v="0"/>
    <s v="MASSACHUSETTS ELECTRIC"/>
    <x v="6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16"/>
    <n v="25945.83"/>
    <n v="53496"/>
    <x v="4"/>
  </r>
  <r>
    <x v="0"/>
    <s v="MASSACHUSETTS ELECTRIC"/>
    <x v="6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77895"/>
    <n v="82288334.680000007"/>
    <n v="453649975"/>
    <x v="0"/>
  </r>
  <r>
    <x v="0"/>
    <s v="MASSACHUSETTS ELECTRIC"/>
    <x v="6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7056"/>
    <n v="3268217.87"/>
    <n v="61189642"/>
    <x v="1"/>
  </r>
  <r>
    <x v="0"/>
    <s v="MASSACHUSETTS ELECTRIC"/>
    <x v="6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14"/>
    <n v="-261199.71"/>
    <n v="972893"/>
    <x v="2"/>
  </r>
  <r>
    <x v="0"/>
    <s v="MASSACHUSETTS ELECTRIC"/>
    <x v="6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65"/>
    <n v="73582.31"/>
    <n v="481866"/>
    <x v="2"/>
  </r>
  <r>
    <x v="0"/>
    <s v="MASSACHUSETTS ELECTRIC"/>
    <x v="6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14"/>
    <n v="379076.07"/>
    <n v="1071391"/>
    <x v="0"/>
  </r>
  <r>
    <x v="0"/>
    <s v="MASSACHUSETTS ELECTRIC"/>
    <x v="6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7"/>
    <n v="2"/>
    <x v="0"/>
  </r>
  <r>
    <x v="0"/>
    <s v="MASSACHUSETTS ELECTRIC"/>
    <x v="6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2328"/>
    <n v="-3780997.05"/>
    <n v="43441120"/>
    <x v="2"/>
  </r>
  <r>
    <x v="0"/>
    <s v="MASSACHUSETTS ELECTRIC"/>
    <x v="6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41.63"/>
    <n v="1527"/>
    <x v="1"/>
  </r>
  <r>
    <x v="0"/>
    <s v="MASSACHUSETTS ELECTRIC"/>
    <x v="6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67"/>
    <n v="22950.79"/>
    <n v="72121"/>
    <x v="2"/>
  </r>
  <r>
    <x v="0"/>
    <s v="MASSACHUSETTS ELECTRIC"/>
    <x v="6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9"/>
    <n v="-821530.88"/>
    <n v="444793"/>
    <x v="2"/>
  </r>
  <r>
    <x v="0"/>
    <s v="MASSACHUSETTS ELECTRIC"/>
    <x v="6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973"/>
    <n v="1174116.22"/>
    <n v="5674960"/>
    <x v="2"/>
  </r>
  <r>
    <x v="0"/>
    <s v="MASSACHUSETTS ELECTRIC"/>
    <x v="6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38"/>
    <n v="-16460.32"/>
    <n v="145425"/>
    <x v="2"/>
  </r>
  <r>
    <x v="0"/>
    <s v="MASSACHUSETTS ELECTRIC"/>
    <x v="6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41"/>
    <n v="117461.26"/>
    <n v="521273"/>
    <x v="3"/>
  </r>
  <r>
    <x v="0"/>
    <s v="MASSACHUSETTS ELECTRIC"/>
    <x v="6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142.46"/>
    <n v="454"/>
    <x v="2"/>
  </r>
  <r>
    <x v="0"/>
    <s v="MASSACHUSETTS ELECTRIC"/>
    <x v="6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7"/>
    <n v="-532.55999999999995"/>
    <n v="9847"/>
    <x v="2"/>
  </r>
  <r>
    <x v="0"/>
    <s v="MASSACHUSETTS ELECTRIC"/>
    <x v="6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226"/>
    <n v="5632376.5099999998"/>
    <n v="23521930"/>
    <x v="3"/>
  </r>
  <r>
    <x v="0"/>
    <s v="MASSACHUSETTS ELECTRIC"/>
    <x v="6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124494.04"/>
    <n v="525953"/>
    <x v="3"/>
  </r>
  <r>
    <x v="0"/>
    <s v="MASSACHUSETTS ELECTRIC"/>
    <x v="6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3"/>
    <n v="109545.33"/>
    <n v="461325"/>
    <x v="3"/>
  </r>
  <r>
    <x v="0"/>
    <s v="MASSACHUSETTS ELECTRIC"/>
    <x v="6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6"/>
    <n v="79267.789999999994"/>
    <n v="157409"/>
    <x v="4"/>
  </r>
  <r>
    <x v="0"/>
    <s v="MASSACHUSETTS ELECTRIC"/>
    <x v="6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4"/>
    <n v="110026.07"/>
    <n v="220554"/>
    <x v="4"/>
  </r>
  <r>
    <x v="0"/>
    <s v="MASSACHUSETTS ELECTRIC"/>
    <x v="6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09"/>
    <n v="335587.93"/>
    <n v="947866"/>
    <x v="4"/>
  </r>
  <r>
    <x v="0"/>
    <s v="MASSACHUSETTS ELECTRIC"/>
    <x v="6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596.52"/>
    <n v="4247"/>
    <x v="2"/>
  </r>
  <r>
    <x v="0"/>
    <s v="MASSACHUSETTS ELECTRIC"/>
    <x v="6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3391"/>
    <n v="16200"/>
    <x v="5"/>
  </r>
  <r>
    <x v="0"/>
    <s v="MASSACHUSETTS ELECTRIC"/>
    <x v="6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3"/>
    <n v="3385889.59"/>
    <n v="17339217"/>
    <x v="5"/>
  </r>
  <r>
    <x v="0"/>
    <s v="MASSACHUSETTS ELECTRIC"/>
    <x v="6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93"/>
    <n v="33002730.760000002"/>
    <n v="393596373"/>
    <x v="5"/>
  </r>
  <r>
    <x v="0"/>
    <s v="MASSACHUSETTS ELECTRIC"/>
    <x v="6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33"/>
    <n v="527630.48"/>
    <n v="3008475"/>
    <x v="0"/>
  </r>
  <r>
    <x v="0"/>
    <s v="MASSACHUSETTS ELECTRIC"/>
    <x v="6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177.66"/>
    <n v="3514"/>
    <x v="6"/>
  </r>
  <r>
    <x v="0"/>
    <s v="MASSACHUSETTS ELECTRIC"/>
    <x v="6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9513"/>
    <n v="5674829.3899999997"/>
    <n v="129986399"/>
    <x v="2"/>
  </r>
  <r>
    <x v="0"/>
    <s v="MASSACHUSETTS ELECTRIC"/>
    <x v="6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07"/>
    <n v="64032.71"/>
    <n v="412799"/>
    <x v="2"/>
  </r>
  <r>
    <x v="0"/>
    <s v="MASSACHUSETTS ELECTRIC"/>
    <x v="6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07"/>
    <n v="-27242.560000000001"/>
    <n v="1522021"/>
    <x v="2"/>
  </r>
  <r>
    <x v="0"/>
    <s v="MASSACHUSETTS ELECTRIC"/>
    <x v="6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118"/>
    <n v="1300304.57"/>
    <n v="9771266"/>
    <x v="2"/>
  </r>
  <r>
    <x v="0"/>
    <s v="MASSACHUSETTS ELECTRIC"/>
    <x v="6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33"/>
    <n v="20884368.09"/>
    <n v="190790743"/>
    <x v="3"/>
  </r>
  <r>
    <x v="0"/>
    <s v="MASSACHUSETTS ELECTRIC"/>
    <x v="6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77829.54"/>
    <n v="7258991"/>
    <x v="3"/>
  </r>
  <r>
    <x v="0"/>
    <s v="MASSACHUSETTS ELECTRIC"/>
    <x v="6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555956.82999999996"/>
    <n v="5143374"/>
    <x v="3"/>
  </r>
  <r>
    <x v="0"/>
    <s v="MASSACHUSETTS ELECTRIC"/>
    <x v="6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97"/>
    <n v="210704.87"/>
    <n v="1386068"/>
    <x v="2"/>
  </r>
  <r>
    <x v="0"/>
    <s v="MASSACHUSETTS ELECTRIC"/>
    <x v="6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79"/>
    <n v="292"/>
    <x v="2"/>
  </r>
  <r>
    <x v="0"/>
    <s v="MASSACHUSETTS ELECTRIC"/>
    <x v="6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56.45"/>
    <n v="174"/>
    <x v="2"/>
  </r>
  <r>
    <x v="0"/>
    <s v="MASSACHUSETTS ELECTRIC"/>
    <x v="6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3455.11"/>
    <n v="13400"/>
    <x v="3"/>
  </r>
  <r>
    <x v="0"/>
    <s v="MASSACHUSETTS ELECTRIC"/>
    <x v="6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24"/>
    <n v="751185.61"/>
    <n v="2968059"/>
    <x v="3"/>
  </r>
  <r>
    <x v="0"/>
    <s v="MASSACHUSETTS ELECTRIC"/>
    <x v="6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27.42"/>
    <n v="5920"/>
    <x v="4"/>
  </r>
  <r>
    <x v="0"/>
    <s v="MASSACHUSETTS ELECTRIC"/>
    <x v="6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190.1000000000004"/>
    <n v="8716"/>
    <x v="4"/>
  </r>
  <r>
    <x v="0"/>
    <s v="MASSACHUSETTS ELECTRIC"/>
    <x v="6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59.39"/>
    <n v="48965"/>
    <x v="4"/>
  </r>
  <r>
    <x v="0"/>
    <s v="MASSACHUSETTS ELECTRIC"/>
    <x v="6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118.98"/>
    <n v="8800"/>
    <x v="5"/>
  </r>
  <r>
    <x v="0"/>
    <s v="MASSACHUSETTS ELECTRIC"/>
    <x v="6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1"/>
    <n v="457044"/>
    <n v="1873458"/>
    <x v="5"/>
  </r>
  <r>
    <x v="0"/>
    <s v="MASSACHUSETTS ELECTRIC"/>
    <x v="6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2"/>
    <n v="16377300.369999999"/>
    <n v="199858495"/>
    <x v="5"/>
  </r>
  <r>
    <x v="0"/>
    <s v="MASSACHUSETTS ELECTRIC"/>
    <x v="6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85"/>
    <n v="677347.23"/>
    <n v="5050505"/>
    <x v="2"/>
  </r>
  <r>
    <x v="0"/>
    <s v="MASSACHUSETTS ELECTRIC"/>
    <x v="6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2"/>
    <n v="1972074.07"/>
    <n v="16777957"/>
    <x v="3"/>
  </r>
  <r>
    <x v="0"/>
    <s v="MASSACHUSETTS ELECTRIC"/>
    <x v="6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06.52999999999997"/>
    <n v="854"/>
    <x v="2"/>
  </r>
  <r>
    <x v="0"/>
    <s v="MASSACHUSETTS ELECTRIC"/>
    <x v="6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49.339999999997"/>
    <n v="60395"/>
    <x v="4"/>
  </r>
  <r>
    <x v="0"/>
    <s v="MASSACHUSETTS ELECTRIC"/>
    <x v="6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6"/>
    <n v="53339.14"/>
    <n v="69803"/>
    <x v="4"/>
  </r>
  <r>
    <x v="0"/>
    <s v="MASSACHUSETTS ELECTRIC"/>
    <x v="6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41"/>
    <n v="23994.39"/>
    <n v="44522"/>
    <x v="4"/>
  </r>
  <r>
    <x v="0"/>
    <s v="MASSACHUSETTS ELECTRIC"/>
    <x v="6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49506.49"/>
    <n v="81679"/>
    <x v="4"/>
  </r>
  <r>
    <x v="0"/>
    <s v="MASSACHUSETTS ELECTRIC"/>
    <x v="6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37.26"/>
    <n v="1068"/>
    <x v="4"/>
  </r>
  <r>
    <x v="0"/>
    <s v="MASSACHUSETTS ELECTRIC"/>
    <x v="6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36.16"/>
    <n v="419"/>
    <x v="4"/>
  </r>
  <r>
    <x v="0"/>
    <s v="MASSACHUSETTS ELECTRIC"/>
    <x v="6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59"/>
    <n v="34147.42"/>
    <n v="115339"/>
    <x v="4"/>
  </r>
  <r>
    <x v="0"/>
    <s v="MASSACHUSETTS ELECTRIC"/>
    <x v="6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1570.18"/>
    <n v="5642"/>
    <x v="4"/>
  </r>
  <r>
    <x v="0"/>
    <s v="MASSACHUSETTS ELECTRIC"/>
    <x v="6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1.36"/>
    <n v="13"/>
    <x v="2"/>
  </r>
  <r>
    <x v="0"/>
    <s v="MASSACHUSETTS ELECTRIC"/>
    <x v="6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19.3"/>
    <n v="657"/>
    <x v="2"/>
  </r>
  <r>
    <x v="0"/>
    <s v="MASSACHUSETTS ELECTRIC"/>
    <x v="6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56"/>
    <n v="537625.4"/>
    <n v="685428"/>
    <x v="4"/>
  </r>
  <r>
    <x v="0"/>
    <s v="MASSACHUSETTS ELECTRIC"/>
    <x v="6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68"/>
    <n v="86431.57"/>
    <n v="228605"/>
    <x v="4"/>
  </r>
  <r>
    <x v="0"/>
    <s v="MASSACHUSETTS ELECTRIC"/>
    <x v="6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51.57"/>
    <n v="27664"/>
    <x v="4"/>
  </r>
  <r>
    <x v="0"/>
    <s v="MASSACHUSETTS ELECTRIC"/>
    <x v="6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7"/>
    <n v="15021.62"/>
    <n v="32595"/>
    <x v="4"/>
  </r>
  <r>
    <x v="0"/>
    <s v="MASSACHUSETTS ELECTRIC"/>
    <x v="6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48"/>
    <n v="259839.64"/>
    <n v="1819354"/>
    <x v="4"/>
  </r>
  <r>
    <x v="0"/>
    <s v="MASSACHUSETTS ELECTRIC"/>
    <x v="6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299.13"/>
    <n v="1309"/>
    <x v="2"/>
  </r>
  <r>
    <x v="0"/>
    <s v="MASSACHUSETTS ELECTRIC"/>
    <x v="6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18.81"/>
    <n v="4567"/>
    <x v="4"/>
  </r>
  <r>
    <x v="0"/>
    <s v="MASSACHUSETTS ELECTRIC"/>
    <x v="6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1.87"/>
    <n v="3119"/>
    <x v="4"/>
  </r>
  <r>
    <x v="0"/>
    <s v="MASSACHUSETTS ELECTRIC"/>
    <x v="6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42.34"/>
    <n v="130"/>
    <x v="4"/>
  </r>
  <r>
    <x v="0"/>
    <s v="MASSACHUSETTS ELECTRIC"/>
    <x v="6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2937.31"/>
    <n v="535"/>
    <x v="4"/>
  </r>
  <r>
    <x v="0"/>
    <s v="MASSACHUSETTS ELECTRIC"/>
    <x v="6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19.43"/>
    <n v="4069"/>
    <x v="2"/>
  </r>
  <r>
    <x v="0"/>
    <s v="MASSACHUSETTS ELECTRIC"/>
    <x v="6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202"/>
    <n v="5842449.21"/>
    <n v="16524092"/>
    <x v="0"/>
  </r>
  <r>
    <x v="0"/>
    <s v="MASSACHUSETTS ELECTRIC"/>
    <x v="6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5077.6400000000003"/>
    <n v="16713"/>
    <x v="0"/>
  </r>
  <r>
    <x v="0"/>
    <s v="MASSACHUSETTS ELECTRIC"/>
    <x v="6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160.2199999999998"/>
    <n v="6931"/>
    <x v="2"/>
  </r>
  <r>
    <x v="0"/>
    <s v="MASSACHUSETTS ELECTRIC"/>
    <x v="6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81"/>
    <n v="807223.37"/>
    <n v="3619747"/>
    <x v="1"/>
  </r>
  <r>
    <x v="0"/>
    <s v="MASSACHUSETTS ELECTRIC"/>
    <x v="6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106.34"/>
    <n v="10284"/>
    <x v="1"/>
  </r>
  <r>
    <x v="0"/>
    <s v="MASSACHUSETTS ELECTRIC"/>
    <x v="6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0.23"/>
    <n v="113"/>
    <x v="4"/>
  </r>
  <r>
    <x v="0"/>
    <s v="MASSACHUSETTS ELECTRIC"/>
    <x v="6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05.02"/>
    <n v="639"/>
    <x v="4"/>
  </r>
  <r>
    <x v="0"/>
    <s v="MASSACHUSETTS ELECTRIC"/>
    <x v="6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183.14"/>
    <n v="573"/>
    <x v="4"/>
  </r>
  <r>
    <x v="0"/>
    <s v="MASSACHUSETTS ELECTRIC"/>
    <x v="6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0550"/>
    <n v="5031349.4000000004"/>
    <n v="28092579"/>
    <x v="0"/>
  </r>
  <r>
    <x v="0"/>
    <s v="MASSACHUSETTS ELECTRIC"/>
    <x v="6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868"/>
    <n v="249122.44"/>
    <n v="4672563"/>
    <x v="1"/>
  </r>
  <r>
    <x v="0"/>
    <s v="MASSACHUSETTS ELECTRIC"/>
    <x v="6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3550.63"/>
    <n v="25712"/>
    <x v="2"/>
  </r>
  <r>
    <x v="0"/>
    <s v="MASSACHUSETTS ELECTRIC"/>
    <x v="6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180.08"/>
    <n v="366"/>
    <x v="4"/>
  </r>
  <r>
    <x v="0"/>
    <s v="MASSACHUSETTS ELECTRIC"/>
    <x v="6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4"/>
    <n v="1119.75"/>
    <n v="1238"/>
    <x v="4"/>
  </r>
  <r>
    <x v="0"/>
    <s v="MASSACHUSETTS ELECTRIC"/>
    <x v="6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135.44"/>
    <n v="10144"/>
    <x v="4"/>
  </r>
  <r>
    <x v="0"/>
    <s v="MASSACHUSETTS ELECTRIC"/>
    <x v="6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7"/>
    <n v="7"/>
    <x v="2"/>
  </r>
  <r>
    <x v="0"/>
    <s v="MASSACHUSETTS ELECTRIC"/>
    <x v="6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299"/>
    <x v="4"/>
  </r>
  <r>
    <x v="0"/>
    <s v="MASSACHUSETTS ELECTRIC"/>
    <x v="6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5.61"/>
    <n v="529"/>
    <x v="0"/>
  </r>
  <r>
    <x v="0"/>
    <s v="MASSACHUSETTS ELECTRIC"/>
    <x v="6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8712.99"/>
    <n v="28574"/>
    <x v="2"/>
  </r>
  <r>
    <x v="0"/>
    <s v="MASSACHUSETTS ELECTRIC"/>
    <x v="6"/>
    <x v="7"/>
    <s v="AUGUST 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7405.89"/>
    <n v="84700"/>
    <x v="6"/>
  </r>
  <r>
    <x v="0"/>
    <s v="MASSACHUSETTS ELECTRIC"/>
    <x v="6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40.56"/>
    <n v="25540"/>
    <x v="2"/>
  </r>
  <r>
    <x v="0"/>
    <s v="MASSACHUSETTS ELECTRIC"/>
    <x v="6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5640.18"/>
    <n v="48160"/>
    <x v="3"/>
  </r>
  <r>
    <x v="0"/>
    <s v="MASSACHUSETTS ELECTRIC"/>
    <x v="6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20.45"/>
    <n v="3975"/>
    <x v="2"/>
  </r>
  <r>
    <x v="0"/>
    <s v="MASSACHUSETTS ELECTRIC"/>
    <x v="6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85.96"/>
    <n v="15800"/>
    <x v="3"/>
  </r>
  <r>
    <x v="0"/>
    <s v="MASSACHUSETTS ELECTRIC"/>
    <x v="6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5"/>
    <n v="2932.96"/>
    <n v="2314097"/>
    <x v="6"/>
  </r>
  <r>
    <x v="0"/>
    <s v="MASSACHUSETTS ELECTRIC"/>
    <x v="6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8.2"/>
    <n v="36283"/>
    <x v="5"/>
  </r>
  <r>
    <x v="0"/>
    <s v="MASSACHUSETTS ELECTRIC"/>
    <x v="6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38.48"/>
    <n v="62072"/>
    <x v="2"/>
  </r>
  <r>
    <x v="0"/>
    <s v="MASSACHUSETTS ELECTRIC"/>
    <x v="6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577.12"/>
    <n v="31900"/>
    <x v="3"/>
  </r>
  <r>
    <x v="3"/>
    <s v="BOSTON GAS"/>
    <x v="6"/>
    <x v="7"/>
    <s v="AUGUST    "/>
    <x v="0"/>
    <s v="RESIDENTIAL       "/>
    <s v="400"/>
    <s v="R-3B    - R-3B Residential Heating                     "/>
    <s v="831B"/>
    <s v="R-3B Residential Heating                "/>
    <s v="0207"/>
    <s v="RESIDENCE SERVICE - WITH HEAT "/>
    <n v="739"/>
    <n v="18734.759999999998"/>
    <n v="8117"/>
    <x v="0"/>
  </r>
  <r>
    <x v="3"/>
    <s v="BOSTON GAS"/>
    <x v="6"/>
    <x v="7"/>
    <s v="AUGUST    "/>
    <x v="0"/>
    <s v="RESIDENTIAL       "/>
    <s v="401"/>
    <s v="R-1B    - R-1B Residential Non-Heat                    "/>
    <s v="801B"/>
    <s v="R-1B Residential Non-Heat               "/>
    <s v="0200"/>
    <s v="RESIDENCE SERVICE - NO HEAT   "/>
    <n v="64817"/>
    <n v="1558323.77"/>
    <n v="443629"/>
    <x v="0"/>
  </r>
  <r>
    <x v="3"/>
    <s v="BOSTON GAS"/>
    <x v="6"/>
    <x v="7"/>
    <s v="AUGUST    "/>
    <x v="0"/>
    <s v="RESIDENTIAL       "/>
    <s v="402"/>
    <s v="R-4B    - R-4B Residential Heating Low-Income          "/>
    <s v="832B"/>
    <s v="R-4B Residential Heating Low-Income     "/>
    <s v="0207"/>
    <s v="RESIDENCE SERVICE - WITH HEAT "/>
    <n v="16"/>
    <n v="331.12"/>
    <n v="182"/>
    <x v="0"/>
  </r>
  <r>
    <x v="3"/>
    <s v="BOSTON GAS"/>
    <x v="6"/>
    <x v="7"/>
    <s v="AUGUST    "/>
    <x v="0"/>
    <s v="RESIDENTIAL       "/>
    <s v="403"/>
    <s v="R-2B    - R-2B Residential Non-Heat Low-Income         "/>
    <s v="802B"/>
    <s v="R-2B Residential Non-Heat Low-Income    "/>
    <s v="0200"/>
    <s v="RESIDENCE SERVICE - NO HEAT   "/>
    <n v="8292"/>
    <n v="181831.64"/>
    <n v="76443"/>
    <x v="1"/>
  </r>
  <r>
    <x v="3"/>
    <s v="BOSTON GAS"/>
    <x v="6"/>
    <x v="7"/>
    <s v="AUGUST    "/>
    <x v="0"/>
    <s v="RESIDENTIAL       "/>
    <s v="411"/>
    <s v="R-1BT   - R-1B T Residential Non-Heat Monthly          "/>
    <s v="901B"/>
    <s v="R-1B T Residential Non-Heat             "/>
    <s v="1601"/>
    <s v="RESIDENTIAL GS TRANSPORTATION "/>
    <n v="1119"/>
    <n v="28115.42"/>
    <n v="9767"/>
    <x v="0"/>
  </r>
  <r>
    <x v="3"/>
    <s v="BOSTON GAS"/>
    <x v="6"/>
    <x v="7"/>
    <s v="AUGUST    "/>
    <x v="0"/>
    <s v="RESIDENTIAL       "/>
    <s v="413"/>
    <s v="R-2BT   - R-2B T Residential NonHeat Low-Income Monthly"/>
    <s v="902B"/>
    <s v="R-2B T Residential NonHeat Low-Income   "/>
    <s v="1601"/>
    <s v="RESIDENTIAL GS TRANSPORTATION "/>
    <n v="279"/>
    <n v="4711.18"/>
    <n v="2567"/>
    <x v="1"/>
  </r>
  <r>
    <x v="3"/>
    <s v="BOSTON GAS"/>
    <x v="6"/>
    <x v="7"/>
    <s v="AUGUST    "/>
    <x v="0"/>
    <s v="RESIDENTIAL       "/>
    <s v="699"/>
    <s v="ZZZ     - Combine Sub-Account                          "/>
    <s v="CSUB"/>
    <s v="N/A                                     "/>
    <s v="0200"/>
    <s v="RESIDENCE SERVICE - NO HEAT   "/>
    <n v="5"/>
    <n v="0"/>
    <n v="34"/>
    <x v="6"/>
  </r>
  <r>
    <x v="3"/>
    <s v="BOSTON GAS"/>
    <x v="6"/>
    <x v="7"/>
    <s v="AUGUST    "/>
    <x v="2"/>
    <s v="COMMERCIAL        "/>
    <s v="400"/>
    <s v="R-3B    - R-3B Residential Heating                     "/>
    <s v="831B"/>
    <s v="R-3B Residential Heating                "/>
    <s v="0207"/>
    <s v="RESIDENCE SERVICE - WITH HEAT "/>
    <n v="4"/>
    <n v="208.2"/>
    <n v="125"/>
    <x v="0"/>
  </r>
  <r>
    <x v="3"/>
    <s v="BOSTON GAS"/>
    <x v="6"/>
    <x v="7"/>
    <s v="AUGUST    "/>
    <x v="2"/>
    <s v="COMMERCIAL        "/>
    <s v="441"/>
    <s v="G-41B   - G-41B Small C&amp;I Low Load Factor              "/>
    <s v="841B"/>
    <s v="G-41B Small C&amp;I Low Load Factor         "/>
    <s v="0300"/>
    <s v="COMMERCIAL-NO BUILDING HEAT   "/>
    <n v="18906"/>
    <n v="830290.02"/>
    <n v="253852"/>
    <x v="2"/>
  </r>
  <r>
    <x v="3"/>
    <s v="BOSTON GAS"/>
    <x v="6"/>
    <x v="7"/>
    <s v="AUGUST    "/>
    <x v="2"/>
    <s v="COMMERCIAL        "/>
    <s v="442"/>
    <s v="G-42B   - G-42B Medium C&amp;I Low Load Factor             "/>
    <s v="842B"/>
    <s v="G-42B Medium C&amp;I Low Load Factor        "/>
    <s v="0200"/>
    <s v="RESIDENCE SERVICE - NO HEAT   "/>
    <n v="5647"/>
    <n v="756438.02"/>
    <n v="391829"/>
    <x v="3"/>
  </r>
  <r>
    <x v="3"/>
    <s v="BOSTON GAS"/>
    <x v="6"/>
    <x v="7"/>
    <s v="AUGUST    "/>
    <x v="2"/>
    <s v="COMMERCIAL        "/>
    <s v="443"/>
    <s v="G-43B   - G-43B Large C&amp;I Low Load Factor              "/>
    <s v="843B"/>
    <s v="G-43B Large C&amp;I Low Load Factor         "/>
    <s v="0307"/>
    <s v="COMMERCIAL-WITH BUILDING HEAT "/>
    <n v="3102"/>
    <n v="1151981.19"/>
    <n v="666187"/>
    <x v="5"/>
  </r>
  <r>
    <x v="3"/>
    <s v="BOSTON GAS"/>
    <x v="6"/>
    <x v="7"/>
    <s v="AUGUST    "/>
    <x v="2"/>
    <s v="COMMERCIAL        "/>
    <s v="444"/>
    <s v="G-44B   - G-44B X-Large C&amp;I Low Load Factor            "/>
    <s v="844B"/>
    <s v="G-44B X-Large C&amp;I Low Load Factor       "/>
    <s v="0307"/>
    <s v="COMMERCIAL-WITH BUILDING HEAT "/>
    <n v="169"/>
    <n v="401095.64"/>
    <n v="229087"/>
    <x v="5"/>
  </r>
  <r>
    <x v="3"/>
    <s v="BOSTON GAS"/>
    <x v="6"/>
    <x v="7"/>
    <s v="AUGUST    "/>
    <x v="2"/>
    <s v="COMMERCIAL        "/>
    <s v="451"/>
    <s v="G-51B   - G-51B Small C&amp;I High Load Factor             "/>
    <s v="851B"/>
    <s v="G-51B Small C&amp;I High Load Factor        "/>
    <s v="0300"/>
    <s v="COMMERCIAL-NO BUILDING HEAT   "/>
    <n v="2324"/>
    <n v="344861.61"/>
    <n v="281506"/>
    <x v="2"/>
  </r>
  <r>
    <x v="3"/>
    <s v="BOSTON GAS"/>
    <x v="6"/>
    <x v="7"/>
    <s v="AUGUST    "/>
    <x v="2"/>
    <s v="COMMERCIAL        "/>
    <s v="452"/>
    <s v="G-52B   - G-52B Medium C&amp;I High Load Factor            "/>
    <s v="852B"/>
    <s v="G-52B Medium C&amp;I High Load Factor       "/>
    <s v="0300"/>
    <s v="COMMERCIAL-NO BUILDING HEAT   "/>
    <n v="1166"/>
    <n v="415481.29"/>
    <n v="376536"/>
    <x v="3"/>
  </r>
  <r>
    <x v="3"/>
    <s v="BOSTON GAS"/>
    <x v="6"/>
    <x v="7"/>
    <s v="AUGUST    "/>
    <x v="2"/>
    <s v="COMMERCIAL        "/>
    <s v="453"/>
    <s v="G-53B   - G-53B Large C&amp;I High Load Factor             "/>
    <s v="853B"/>
    <s v="G-53B Large C&amp;I High Load Factor        "/>
    <s v="0300"/>
    <s v="COMMERCIAL-NO BUILDING HEAT   "/>
    <n v="585"/>
    <n v="543513.49"/>
    <n v="523176"/>
    <x v="5"/>
  </r>
  <r>
    <x v="3"/>
    <s v="BOSTON GAS"/>
    <x v="6"/>
    <x v="7"/>
    <s v="AUGUST    "/>
    <x v="2"/>
    <s v="COMMERCIAL        "/>
    <s v="454"/>
    <s v="G-54B   - G-54B X-Large C&amp;I High Load Factor           "/>
    <s v="854B"/>
    <s v="G-54B X-Large C&amp;I High Load Factor      "/>
    <s v="0300"/>
    <s v="COMMERCIAL-NO BUILDING HEAT   "/>
    <n v="19"/>
    <n v="67030.95"/>
    <n v="63283"/>
    <x v="5"/>
  </r>
  <r>
    <x v="3"/>
    <s v="BOSTON GAS"/>
    <x v="6"/>
    <x v="7"/>
    <s v="AUGUST    "/>
    <x v="2"/>
    <s v="COMMERCIAL        "/>
    <s v="461"/>
    <s v="G-41BT  - G-41B T Small C&amp;I Low Load Factor Monthly    "/>
    <s v="941B"/>
    <s v="G-41B T Small C&amp;I Low Load Factor       "/>
    <s v="0307"/>
    <s v="COMMERCIAL-WITH BUILDING HEAT "/>
    <n v="1846"/>
    <n v="115086.87"/>
    <n v="75280"/>
    <x v="2"/>
  </r>
  <r>
    <x v="3"/>
    <s v="BOSTON GAS"/>
    <x v="6"/>
    <x v="7"/>
    <s v="AUGUST    "/>
    <x v="2"/>
    <s v="COMMERCIAL        "/>
    <s v="462"/>
    <s v="G-42BT  - G-42B T Medium C&amp;I Low Load Factor Monthly   "/>
    <s v="942B"/>
    <s v="G-42B T Medium C&amp;I Low Load Factor      "/>
    <s v="0307"/>
    <s v="COMMERCIAL-WITH BUILDING HEAT "/>
    <n v="2018"/>
    <n v="318104.32000000001"/>
    <n v="261808"/>
    <x v="3"/>
  </r>
  <r>
    <x v="3"/>
    <s v="BOSTON GAS"/>
    <x v="6"/>
    <x v="7"/>
    <s v="AUGUST    "/>
    <x v="2"/>
    <s v="COMMERCIAL        "/>
    <s v="463"/>
    <s v="G-43BT  - G-43B T Large C&amp;I Low Load Factor Monthly    "/>
    <s v="943B"/>
    <s v="G-43B T Large C&amp;I Low Load Factor       "/>
    <s v="1603"/>
    <s v="COMMERCIAL GAS TRANSPORTATION "/>
    <n v="2399"/>
    <n v="1273374.45"/>
    <n v="1249569"/>
    <x v="5"/>
  </r>
  <r>
    <x v="3"/>
    <s v="BOSTON GAS"/>
    <x v="6"/>
    <x v="7"/>
    <s v="AUGUST    "/>
    <x v="2"/>
    <s v="COMMERCIAL        "/>
    <s v="464"/>
    <s v="G-44TB  - G-44B T X-Large C&amp;I Low Load Factor Monthly  "/>
    <s v="944B"/>
    <s v="G-44B T X-Large C&amp;I Low Load Factor     "/>
    <s v="1603"/>
    <s v="COMMERCIAL GAS TRANSPORTATION "/>
    <n v="218"/>
    <n v="607233.06000000006"/>
    <n v="1115056"/>
    <x v="5"/>
  </r>
  <r>
    <x v="3"/>
    <s v="BOSTON GAS"/>
    <x v="6"/>
    <x v="7"/>
    <s v="AUGUST    "/>
    <x v="2"/>
    <s v="COMMERCIAL        "/>
    <s v="465"/>
    <s v="G-44TB  - G-44B T X-Large C&amp;I Low Load Factor Daily    "/>
    <s v="944B"/>
    <s v="G-44B T X-Large C&amp;I Low Load Factor     "/>
    <s v="1603"/>
    <s v="COMMERCIAL GAS TRANSPORTATION "/>
    <n v="1"/>
    <n v="8127.31"/>
    <n v="14989"/>
    <x v="5"/>
  </r>
  <r>
    <x v="3"/>
    <s v="BOSTON GAS"/>
    <x v="6"/>
    <x v="7"/>
    <s v="AUGUST    "/>
    <x v="2"/>
    <s v="COMMERCIAL        "/>
    <s v="471"/>
    <s v="G-51BT  - G-51B T Small C&amp;I High Load Factor Monthly   "/>
    <s v="951B"/>
    <s v="G-51B T Small C&amp;I High Load Factor      "/>
    <s v="1603"/>
    <s v="COMMERCIAL GAS TRANSPORTATION "/>
    <n v="297"/>
    <n v="54960.83"/>
    <n v="74317"/>
    <x v="2"/>
  </r>
  <r>
    <x v="3"/>
    <s v="BOSTON GAS"/>
    <x v="6"/>
    <x v="7"/>
    <s v="AUGUST    "/>
    <x v="2"/>
    <s v="COMMERCIAL        "/>
    <s v="472"/>
    <s v="G-52BT  - G-52B T Medium C&amp;I High Load Factor Monthly  "/>
    <s v="952B"/>
    <s v="G-52B T Medium C&amp;I High Load Factor     "/>
    <s v="1603"/>
    <s v="COMMERCIAL GAS TRANSPORTATION "/>
    <n v="350"/>
    <n v="125159.79"/>
    <n v="176205"/>
    <x v="3"/>
  </r>
  <r>
    <x v="3"/>
    <s v="BOSTON GAS"/>
    <x v="6"/>
    <x v="7"/>
    <s v="AUGUST    "/>
    <x v="2"/>
    <s v="COMMERCIAL        "/>
    <s v="473"/>
    <s v="G-53BT  - G-53B T Large C&amp;I High Load Factor Monthly   "/>
    <s v="953B"/>
    <s v="G-53B T Large C&amp;I High Load Factor      "/>
    <s v="1603"/>
    <s v="COMMERCIAL GAS TRANSPORTATION "/>
    <n v="383"/>
    <n v="490885.85"/>
    <n v="860575"/>
    <x v="5"/>
  </r>
  <r>
    <x v="3"/>
    <s v="BOSTON GAS"/>
    <x v="6"/>
    <x v="7"/>
    <s v="AUGUST    "/>
    <x v="2"/>
    <s v="COMMERCIAL        "/>
    <s v="474"/>
    <s v="G-54BT  - G-54B T X-Large High Load Factor Monthly     "/>
    <s v="954B"/>
    <s v="G-54B T X-Large High Load Factor        "/>
    <s v="1603"/>
    <s v="COMMERCIAL GAS TRANSPORTATION "/>
    <n v="56"/>
    <n v="812458.14"/>
    <n v="2198309"/>
    <x v="5"/>
  </r>
  <r>
    <x v="3"/>
    <s v="BOSTON GAS"/>
    <x v="6"/>
    <x v="7"/>
    <s v="AUGUST    "/>
    <x v="2"/>
    <s v="COMMERCIAL        "/>
    <s v="485"/>
    <s v="G-82BT  - G-82TB Special Contract                      "/>
    <s v="982B"/>
    <s v="G-82B T Special Contract                "/>
    <s v="1603"/>
    <s v="COMMERCIAL GAS TRANSPORTATION "/>
    <n v="25"/>
    <n v="1622948.19"/>
    <n v="6059796"/>
    <x v="6"/>
  </r>
  <r>
    <x v="3"/>
    <s v="BOSTON GAS"/>
    <x v="6"/>
    <x v="7"/>
    <s v="AUGUST    "/>
    <x v="2"/>
    <s v="COMMERCIAL        "/>
    <s v="641"/>
    <s v="G-41E   - G-41E Small C&amp;I Low Load Factor              "/>
    <s v="841E"/>
    <s v="G-41E Small C&amp;I Low Load Factor         "/>
    <s v="0300"/>
    <s v="COMMERCIAL-NO BUILDING HEAT   "/>
    <n v="2717"/>
    <n v="128285.59"/>
    <n v="46468"/>
    <x v="2"/>
  </r>
  <r>
    <x v="3"/>
    <s v="BOSTON GAS"/>
    <x v="6"/>
    <x v="7"/>
    <s v="AUGUST    "/>
    <x v="2"/>
    <s v="COMMERCIAL        "/>
    <s v="642"/>
    <s v="G-42E   - G-42E Medium C&amp;I Low Load Factor             "/>
    <s v="842E"/>
    <s v="G-42E Medium C&amp;I Low Load Factor        "/>
    <s v="0300"/>
    <s v="COMMERCIAL-NO BUILDING HEAT   "/>
    <n v="36"/>
    <n v="29024.79"/>
    <n v="23978"/>
    <x v="3"/>
  </r>
  <r>
    <x v="3"/>
    <s v="BOSTON GAS"/>
    <x v="6"/>
    <x v="7"/>
    <s v="AUGUST    "/>
    <x v="2"/>
    <s v="COMMERCIAL        "/>
    <s v="643"/>
    <s v="G-43E   - G-43E Large C&amp;I Low Load Factor              "/>
    <s v="843E"/>
    <s v="G-43E Large C&amp;I Low Load Factor         "/>
    <s v="0300"/>
    <s v="COMMERCIAL-NO BUILDING HEAT   "/>
    <n v="1"/>
    <n v="137.12"/>
    <n v="0"/>
    <x v="8"/>
  </r>
  <r>
    <x v="3"/>
    <s v="BOSTON GAS"/>
    <x v="6"/>
    <x v="7"/>
    <s v="AUGUST    "/>
    <x v="2"/>
    <s v="COMMERCIAL        "/>
    <s v="651"/>
    <s v="G-51E   - G-51E Small C&amp;I High Load Factor             "/>
    <s v="851E"/>
    <s v="G-51E Small C&amp;I High Load Factor        "/>
    <s v="0300"/>
    <s v="COMMERCIAL-NO BUILDING HEAT   "/>
    <n v="284"/>
    <n v="65959.08"/>
    <n v="56564"/>
    <x v="2"/>
  </r>
  <r>
    <x v="3"/>
    <s v="BOSTON GAS"/>
    <x v="6"/>
    <x v="7"/>
    <s v="AUGUST    "/>
    <x v="2"/>
    <s v="COMMERCIAL        "/>
    <s v="652"/>
    <s v="G-52E   - G-52E Medium C&amp;I High Load Factor            "/>
    <s v="852E"/>
    <s v="G-52E Medium C&amp;I High Load Factor       "/>
    <s v="0300"/>
    <s v="COMMERCIAL-NO BUILDING HEAT   "/>
    <n v="2"/>
    <n v="19934.650000000001"/>
    <n v="21199"/>
    <x v="3"/>
  </r>
  <r>
    <x v="3"/>
    <s v="BOSTON GAS"/>
    <x v="6"/>
    <x v="7"/>
    <s v="AUGUST    "/>
    <x v="2"/>
    <s v="COMMERCIAL        "/>
    <s v="661"/>
    <s v="G-41ET  - G-41E T Small C&amp;I Low Load Factor Monthly    "/>
    <s v="941E"/>
    <s v="G-41E T Small C&amp;I Low Load Factor       "/>
    <s v="1603"/>
    <s v="COMMERCIAL GAS TRANSPORTATION "/>
    <n v="367"/>
    <n v="25975.18"/>
    <n v="20272"/>
    <x v="2"/>
  </r>
  <r>
    <x v="3"/>
    <s v="BOSTON GAS"/>
    <x v="6"/>
    <x v="7"/>
    <s v="AUGUST    "/>
    <x v="2"/>
    <s v="COMMERCIAL        "/>
    <s v="662"/>
    <s v="G-42ET  - G-42E T Medium C&amp;I Low Load Factor Monthly   "/>
    <s v="942E"/>
    <s v="G-42E T Medium C&amp;I Low Load Factor      "/>
    <s v="1603"/>
    <s v="COMMERCIAL GAS TRANSPORTATION "/>
    <n v="57"/>
    <n v="22299.53"/>
    <n v="25261"/>
    <x v="3"/>
  </r>
  <r>
    <x v="3"/>
    <s v="BOSTON GAS"/>
    <x v="6"/>
    <x v="7"/>
    <s v="AUGUST    "/>
    <x v="2"/>
    <s v="COMMERCIAL        "/>
    <s v="663"/>
    <s v="G-43ET  - G-43E T Large C&amp;I Low Load Factor Monthly    "/>
    <s v="943E"/>
    <s v="G-43E T Large C&amp;I Low Load Factor       "/>
    <s v="1603"/>
    <s v="COMMERCIAL GAS TRANSPORTATION "/>
    <n v="4"/>
    <n v="38023.769999999997"/>
    <n v="49405"/>
    <x v="5"/>
  </r>
  <r>
    <x v="3"/>
    <s v="BOSTON GAS"/>
    <x v="6"/>
    <x v="7"/>
    <s v="AUGUST    "/>
    <x v="2"/>
    <s v="COMMERCIAL        "/>
    <s v="671"/>
    <s v="G-51ET  - G-51E T Small C&amp;I High Load Factor Monthly   "/>
    <s v="951E"/>
    <s v="G-51E T Small C&amp;I High Load Factor      "/>
    <s v="1603"/>
    <s v="COMMERCIAL GAS TRANSPORTATION "/>
    <n v="60"/>
    <n v="31738.83"/>
    <n v="44854"/>
    <x v="2"/>
  </r>
  <r>
    <x v="3"/>
    <s v="BOSTON GAS"/>
    <x v="6"/>
    <x v="7"/>
    <s v="AUGUST    "/>
    <x v="2"/>
    <s v="COMMERCIAL        "/>
    <s v="672"/>
    <s v="G-52ET  - G-52E T Medium C&amp;I High Load Factor Monthly  "/>
    <s v="952E"/>
    <s v="G-52E Medium C&amp;I High Load Factor       "/>
    <s v="1603"/>
    <s v="COMMERCIAL GAS TRANSPORTATION "/>
    <n v="2"/>
    <n v="21449.18"/>
    <n v="37618"/>
    <x v="3"/>
  </r>
  <r>
    <x v="3"/>
    <s v="BOSTON GAS"/>
    <x v="6"/>
    <x v="7"/>
    <s v="AUGUST    "/>
    <x v="2"/>
    <s v="COMMERCIAL        "/>
    <s v="673"/>
    <s v="G-53ET  - G-53E T Large C&amp;I High Load Factor Monthly   "/>
    <s v="953E"/>
    <s v="G-53E T Large C&amp;I High Load Factor      "/>
    <s v="1603"/>
    <s v="COMMERCIAL GAS TRANSPORTATION "/>
    <n v="2"/>
    <n v="15428.2"/>
    <n v="39491"/>
    <x v="5"/>
  </r>
  <r>
    <x v="3"/>
    <s v="BOSTON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888"/>
    <n v="0"/>
    <n v="343397"/>
    <x v="6"/>
  </r>
  <r>
    <x v="3"/>
    <s v="BOSTON GAS"/>
    <x v="6"/>
    <x v="7"/>
    <s v="AUGUST    "/>
    <x v="4"/>
    <s v="INDUSTRIAL        "/>
    <s v="441"/>
    <s v="G-41B   - G-41B Small C&amp;I Low Load Factor              "/>
    <s v="841B"/>
    <s v="G-41B Small C&amp;I Low Load Factor         "/>
    <s v="0400"/>
    <s v="INDUSTRIAL                    "/>
    <n v="4137"/>
    <n v="207290.7"/>
    <n v="76520"/>
    <x v="2"/>
  </r>
  <r>
    <x v="3"/>
    <s v="BOSTON GAS"/>
    <x v="6"/>
    <x v="7"/>
    <s v="AUGUST    "/>
    <x v="4"/>
    <s v="INDUSTRIAL        "/>
    <s v="442"/>
    <s v="G-42B   - G-42B Medium C&amp;I Low Load Factor             "/>
    <s v="842B"/>
    <s v="G-42B Medium C&amp;I Low Load Factor        "/>
    <s v="0200"/>
    <s v="RESIDENCE SERVICE - NO HEAT   "/>
    <n v="1305"/>
    <n v="184020.7"/>
    <n v="99002"/>
    <x v="3"/>
  </r>
  <r>
    <x v="3"/>
    <s v="BOSTON GAS"/>
    <x v="6"/>
    <x v="7"/>
    <s v="AUGUST    "/>
    <x v="4"/>
    <s v="INDUSTRIAL        "/>
    <s v="443"/>
    <s v="G-43B   - G-43B Large C&amp;I Low Load Factor              "/>
    <s v="843B"/>
    <s v="G-43B Large C&amp;I Low Load Factor         "/>
    <s v="0400"/>
    <s v="INDUSTRIAL                    "/>
    <n v="878"/>
    <n v="426534.73"/>
    <n v="288765"/>
    <x v="5"/>
  </r>
  <r>
    <x v="3"/>
    <s v="BOSTON GAS"/>
    <x v="6"/>
    <x v="7"/>
    <s v="AUGUST    "/>
    <x v="4"/>
    <s v="INDUSTRIAL        "/>
    <s v="444"/>
    <s v="G-44B   - G-44B X-Large C&amp;I Low Load Factor            "/>
    <s v="844B"/>
    <s v="G-44B X-Large C&amp;I Low Load Factor       "/>
    <s v="0400"/>
    <s v="INDUSTRIAL                    "/>
    <n v="75"/>
    <n v="237930.66"/>
    <n v="273407"/>
    <x v="5"/>
  </r>
  <r>
    <x v="3"/>
    <s v="BOSTON GAS"/>
    <x v="6"/>
    <x v="7"/>
    <s v="AUGUST    "/>
    <x v="4"/>
    <s v="INDUSTRIAL        "/>
    <s v="451"/>
    <s v="G-51B   - G-51B Small C&amp;I High Load Factor             "/>
    <s v="851B"/>
    <s v="G-51B Small C&amp;I High Load Factor        "/>
    <s v="0400"/>
    <s v="INDUSTRIAL                    "/>
    <n v="2717"/>
    <n v="455613.71"/>
    <n v="380859"/>
    <x v="2"/>
  </r>
  <r>
    <x v="3"/>
    <s v="BOSTON GAS"/>
    <x v="6"/>
    <x v="7"/>
    <s v="AUGUST    "/>
    <x v="4"/>
    <s v="INDUSTRIAL        "/>
    <s v="452"/>
    <s v="G-52B   - G-52B Medium C&amp;I High Load Factor            "/>
    <s v="852B"/>
    <s v="G-52B Medium C&amp;I High Load Factor       "/>
    <s v="0400"/>
    <s v="INDUSTRIAL                    "/>
    <n v="1249"/>
    <n v="670560.06000000006"/>
    <n v="611582"/>
    <x v="3"/>
  </r>
  <r>
    <x v="3"/>
    <s v="BOSTON GAS"/>
    <x v="6"/>
    <x v="7"/>
    <s v="AUGUST    "/>
    <x v="4"/>
    <s v="INDUSTRIAL        "/>
    <s v="453"/>
    <s v="G-53B   - G-53B Large C&amp;I High Load Factor             "/>
    <s v="853B"/>
    <s v="G-53B Large C&amp;I High Load Factor        "/>
    <s v="0400"/>
    <s v="INDUSTRIAL                    "/>
    <n v="519"/>
    <n v="479980.46"/>
    <n v="466485"/>
    <x v="5"/>
  </r>
  <r>
    <x v="3"/>
    <s v="BOSTON GAS"/>
    <x v="6"/>
    <x v="7"/>
    <s v="AUGUST    "/>
    <x v="4"/>
    <s v="INDUSTRIAL        "/>
    <s v="454"/>
    <s v="G-54B   - G-54B X-Large C&amp;I High Load Factor           "/>
    <s v="854B"/>
    <s v="G-54B X-Large C&amp;I High Load Factor      "/>
    <s v="0400"/>
    <s v="INDUSTRIAL                    "/>
    <n v="25"/>
    <n v="351181.92"/>
    <n v="539092"/>
    <x v="5"/>
  </r>
  <r>
    <x v="3"/>
    <s v="BOSTON GAS"/>
    <x v="6"/>
    <x v="7"/>
    <s v="AUGUST    "/>
    <x v="4"/>
    <s v="INDUSTRIAL        "/>
    <s v="461"/>
    <s v="G-41BT  - G-41B T Small C&amp;I Low Load Factor Monthly    "/>
    <s v="941B"/>
    <s v="G-41B T Small C&amp;I Low Load Factor       "/>
    <s v="1605"/>
    <s v="N/A                           "/>
    <n v="304"/>
    <n v="25619.55"/>
    <n v="20093"/>
    <x v="2"/>
  </r>
  <r>
    <x v="3"/>
    <s v="BOSTON GAS"/>
    <x v="6"/>
    <x v="7"/>
    <s v="AUGUST    "/>
    <x v="4"/>
    <s v="INDUSTRIAL        "/>
    <s v="462"/>
    <s v="G-42BT  - G-42B T Medium C&amp;I Low Load Factor Monthly   "/>
    <s v="942B"/>
    <s v="G-42B T Medium C&amp;I Low Load Factor      "/>
    <s v="1605"/>
    <s v="N/A                           "/>
    <n v="233"/>
    <n v="47601.17"/>
    <n v="43797"/>
    <x v="3"/>
  </r>
  <r>
    <x v="3"/>
    <s v="BOSTON GAS"/>
    <x v="6"/>
    <x v="7"/>
    <s v="AUGUST    "/>
    <x v="4"/>
    <s v="INDUSTRIAL        "/>
    <s v="463"/>
    <s v="G-43BT  - G-43B T Large C&amp;I Low Load Factor Monthly    "/>
    <s v="943B"/>
    <s v="G-43B T Large C&amp;I Low Load Factor       "/>
    <s v="1605"/>
    <s v="N/A                           "/>
    <n v="352"/>
    <n v="277431.21999999997"/>
    <n v="304340"/>
    <x v="5"/>
  </r>
  <r>
    <x v="3"/>
    <s v="BOSTON GAS"/>
    <x v="6"/>
    <x v="7"/>
    <s v="AUGUST    "/>
    <x v="4"/>
    <s v="INDUSTRIAL        "/>
    <s v="464"/>
    <s v="G-44TB  - G-44B T X-Large C&amp;I Low Load Factor Monthly  "/>
    <s v="944B"/>
    <s v="G-44B T X-Large C&amp;I Low Load Factor     "/>
    <s v="1605"/>
    <s v="N/A                           "/>
    <n v="40"/>
    <n v="125679.35"/>
    <n v="238419"/>
    <x v="5"/>
  </r>
  <r>
    <x v="3"/>
    <s v="BOSTON GAS"/>
    <x v="6"/>
    <x v="7"/>
    <s v="AUGUST    "/>
    <x v="4"/>
    <s v="INDUSTRIAL        "/>
    <s v="465"/>
    <s v="G-44TB  - G-44B T X-Large C&amp;I Low Load Factor Daily    "/>
    <s v="944B"/>
    <s v="G-44B T X-Large C&amp;I Low Load Factor     "/>
    <s v="1605"/>
    <s v="N/A                           "/>
    <n v="2"/>
    <n v="3794.57"/>
    <n v="3505"/>
    <x v="5"/>
  </r>
  <r>
    <x v="3"/>
    <s v="BOSTON GAS"/>
    <x v="6"/>
    <x v="7"/>
    <s v="AUGUST    "/>
    <x v="4"/>
    <s v="INDUSTRIAL        "/>
    <s v="471"/>
    <s v="G-51BT  - G-51B T Small C&amp;I High Load Factor Monthly   "/>
    <s v="951B"/>
    <s v="G-51B T Small C&amp;I High Load Factor      "/>
    <s v="1605"/>
    <s v="N/A                           "/>
    <n v="348"/>
    <n v="68734.75"/>
    <n v="94286"/>
    <x v="2"/>
  </r>
  <r>
    <x v="3"/>
    <s v="BOSTON GAS"/>
    <x v="6"/>
    <x v="7"/>
    <s v="AUGUST    "/>
    <x v="4"/>
    <s v="INDUSTRIAL        "/>
    <s v="472"/>
    <s v="G-52BT  - G-52B T Medium C&amp;I High Load Factor Monthly  "/>
    <s v="952B"/>
    <s v="G-52B T Medium C&amp;I High Load Factor     "/>
    <s v="1605"/>
    <s v="N/A                           "/>
    <n v="316"/>
    <n v="125381.08"/>
    <n v="179883"/>
    <x v="3"/>
  </r>
  <r>
    <x v="3"/>
    <s v="BOSTON GAS"/>
    <x v="6"/>
    <x v="7"/>
    <s v="AUGUST    "/>
    <x v="4"/>
    <s v="INDUSTRIAL        "/>
    <s v="473"/>
    <s v="G-53BT  - G-53B T Large C&amp;I High Load Factor Monthly   "/>
    <s v="953B"/>
    <s v="G-53B T Large C&amp;I High Load Factor      "/>
    <s v="1605"/>
    <s v="N/A                           "/>
    <n v="256"/>
    <n v="405967.79"/>
    <n v="728950"/>
    <x v="5"/>
  </r>
  <r>
    <x v="3"/>
    <s v="BOSTON GAS"/>
    <x v="6"/>
    <x v="7"/>
    <s v="AUGUST    "/>
    <x v="4"/>
    <s v="INDUSTRIAL        "/>
    <s v="474"/>
    <s v="G-54BT  - G-54B T X-Large High Load Factor Monthly     "/>
    <s v="954B"/>
    <s v="G-54B T X-Large High Load Factor        "/>
    <s v="1605"/>
    <s v="N/A                           "/>
    <n v="45"/>
    <n v="764566.01"/>
    <n v="2080414"/>
    <x v="5"/>
  </r>
  <r>
    <x v="3"/>
    <s v="BOSTON GAS"/>
    <x v="6"/>
    <x v="7"/>
    <s v="AUGUST    "/>
    <x v="4"/>
    <s v="INDUSTRIAL        "/>
    <s v="480"/>
    <s v="G-82B   - G-82B Special Contract                       "/>
    <s v="882B"/>
    <s v="G-82B Special Contract                  "/>
    <s v="1605"/>
    <s v="N/A                           "/>
    <n v="1"/>
    <n v="199612.62"/>
    <n v="0"/>
    <x v="8"/>
  </r>
  <r>
    <x v="3"/>
    <s v="BOSTON GAS"/>
    <x v="6"/>
    <x v="7"/>
    <s v="AUGUST    "/>
    <x v="4"/>
    <s v="INDUSTRIAL        "/>
    <s v="485"/>
    <s v="G-82BT  - G-82TB Special Contract                      "/>
    <s v="982B"/>
    <s v="G-82B T Special Contract                "/>
    <s v="1605"/>
    <s v="N/A                           "/>
    <n v="8"/>
    <n v="630564.65"/>
    <n v="1570958"/>
    <x v="6"/>
  </r>
  <r>
    <x v="3"/>
    <s v="BOSTON GAS"/>
    <x v="6"/>
    <x v="7"/>
    <s v="AUGUST    "/>
    <x v="4"/>
    <s v="INDUSTRIAL        "/>
    <s v="641"/>
    <s v="G-41E   - G-41E Small C&amp;I Low Load Factor              "/>
    <s v="841E"/>
    <s v="G-41E Small C&amp;I Low Load Factor         "/>
    <s v="0400"/>
    <s v="INDUSTRIAL                    "/>
    <n v="819"/>
    <n v="80693.679999999993"/>
    <n v="51153"/>
    <x v="2"/>
  </r>
  <r>
    <x v="3"/>
    <s v="BOSTON GAS"/>
    <x v="6"/>
    <x v="7"/>
    <s v="AUGUST    "/>
    <x v="4"/>
    <s v="INDUSTRIAL        "/>
    <s v="642"/>
    <s v="G-42E   - G-42E Medium C&amp;I Low Load Factor             "/>
    <s v="842E"/>
    <s v="G-42E Medium C&amp;I Low Load Factor        "/>
    <s v="0400"/>
    <s v="INDUSTRIAL                    "/>
    <n v="11"/>
    <n v="6814.24"/>
    <n v="5503"/>
    <x v="3"/>
  </r>
  <r>
    <x v="3"/>
    <s v="BOSTON GAS"/>
    <x v="6"/>
    <x v="7"/>
    <s v="AUGUST    "/>
    <x v="4"/>
    <s v="INDUSTRIAL        "/>
    <s v="643"/>
    <s v="G-43E   - G-43E Large C&amp;I Low Load Factor              "/>
    <s v="843E"/>
    <s v="G-43E Large C&amp;I Low Load Factor         "/>
    <s v="0400"/>
    <s v="INDUSTRIAL                    "/>
    <n v="1"/>
    <n v="175.56"/>
    <n v="34"/>
    <x v="8"/>
  </r>
  <r>
    <x v="3"/>
    <s v="BOSTON GAS"/>
    <x v="6"/>
    <x v="7"/>
    <s v="AUGUST    "/>
    <x v="4"/>
    <s v="INDUSTRIAL        "/>
    <s v="651"/>
    <s v="G-51E   - G-51E Small C&amp;I High Load Factor             "/>
    <s v="851E"/>
    <s v="G-51E Small C&amp;I High Load Factor        "/>
    <s v="0400"/>
    <s v="INDUSTRIAL                    "/>
    <n v="399"/>
    <n v="122290.37"/>
    <n v="107687"/>
    <x v="2"/>
  </r>
  <r>
    <x v="3"/>
    <s v="BOSTON GAS"/>
    <x v="6"/>
    <x v="7"/>
    <s v="AUGUST    "/>
    <x v="4"/>
    <s v="INDUSTRIAL        "/>
    <s v="652"/>
    <s v="G-52E   - G-52E Medium C&amp;I High Load Factor            "/>
    <s v="852E"/>
    <s v="G-52E Medium C&amp;I High Load Factor       "/>
    <s v="0400"/>
    <s v="INDUSTRIAL                    "/>
    <n v="1"/>
    <n v="3773.24"/>
    <n v="4025"/>
    <x v="3"/>
  </r>
  <r>
    <x v="3"/>
    <s v="BOSTON GAS"/>
    <x v="6"/>
    <x v="7"/>
    <s v="AUGUST    "/>
    <x v="4"/>
    <s v="INDUSTRIAL        "/>
    <s v="661"/>
    <s v="G-41ET  - G-41E T Small C&amp;I Low Load Factor Monthly    "/>
    <s v="941E"/>
    <s v="G-41E T Small C&amp;I Low Load Factor       "/>
    <s v="1605"/>
    <s v="N/A                           "/>
    <n v="120"/>
    <n v="16675.099999999999"/>
    <n v="17017"/>
    <x v="2"/>
  </r>
  <r>
    <x v="3"/>
    <s v="BOSTON GAS"/>
    <x v="6"/>
    <x v="7"/>
    <s v="AUGUST    "/>
    <x v="4"/>
    <s v="INDUSTRIAL        "/>
    <s v="662"/>
    <s v="G-42ET  - G-42E T Medium C&amp;I Low Load Factor Monthly   "/>
    <s v="942E"/>
    <s v="G-42E T Medium C&amp;I Low Load Factor      "/>
    <s v="1605"/>
    <s v="N/A                           "/>
    <n v="20"/>
    <n v="11637.22"/>
    <n v="13762"/>
    <x v="3"/>
  </r>
  <r>
    <x v="3"/>
    <s v="BOSTON GAS"/>
    <x v="6"/>
    <x v="7"/>
    <s v="AUGUST    "/>
    <x v="4"/>
    <s v="INDUSTRIAL        "/>
    <s v="663"/>
    <s v="G-43ET  - G-43E T Large C&amp;I Low Load Factor Monthly    "/>
    <s v="943E"/>
    <s v="G-43E T Large C&amp;I Low Load Factor       "/>
    <s v="1605"/>
    <s v="N/A                           "/>
    <n v="1"/>
    <n v="660.16"/>
    <n v="700"/>
    <x v="5"/>
  </r>
  <r>
    <x v="3"/>
    <s v="BOSTON GAS"/>
    <x v="6"/>
    <x v="7"/>
    <s v="AUGUST    "/>
    <x v="4"/>
    <s v="INDUSTRIAL        "/>
    <s v="671"/>
    <s v="G-51ET  - G-51E T Small C&amp;I High Load Factor Monthly   "/>
    <s v="951E"/>
    <s v="G-51E T Small C&amp;I High Load Factor      "/>
    <s v="1605"/>
    <s v="N/A                           "/>
    <n v="81"/>
    <n v="32571.41"/>
    <n v="45364"/>
    <x v="2"/>
  </r>
  <r>
    <x v="3"/>
    <s v="BOSTON GAS"/>
    <x v="6"/>
    <x v="7"/>
    <s v="AUGUST    "/>
    <x v="4"/>
    <s v="INDUSTRIAL        "/>
    <s v="672"/>
    <s v="G-52ET  - G-52E T Medium C&amp;I High Load Factor Monthly  "/>
    <s v="952E"/>
    <s v="G-52E Medium C&amp;I High Load Factor       "/>
    <s v="1605"/>
    <s v="N/A                           "/>
    <n v="12"/>
    <n v="59574.16"/>
    <n v="105316"/>
    <x v="3"/>
  </r>
  <r>
    <x v="3"/>
    <s v="BOSTON GAS"/>
    <x v="6"/>
    <x v="7"/>
    <s v="AUGUST    "/>
    <x v="4"/>
    <s v="INDUSTRIAL        "/>
    <s v="673"/>
    <s v="G-53ET  - G-53E T Large C&amp;I High Load Factor Monthly   "/>
    <s v="953E"/>
    <s v="G-53E T Large C&amp;I High Load Factor      "/>
    <s v="1605"/>
    <s v="N/A                           "/>
    <n v="2"/>
    <n v="1611.96"/>
    <n v="6755"/>
    <x v="5"/>
  </r>
  <r>
    <x v="3"/>
    <s v="BOSTON GAS"/>
    <x v="6"/>
    <x v="7"/>
    <s v="AUGUST    "/>
    <x v="4"/>
    <s v="INDUSTRIAL        "/>
    <s v="678"/>
    <s v="G-53ET  - G-53E T Large C&amp;I High Load Factor Daily     "/>
    <s v="953E"/>
    <s v="G-53E T Large C&amp;I High Load Factor      "/>
    <s v="1605"/>
    <s v="N/A                           "/>
    <n v="1"/>
    <n v="3472.75"/>
    <n v="8380"/>
    <x v="5"/>
  </r>
  <r>
    <x v="3"/>
    <s v="BOSTON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77"/>
    <n v="0"/>
    <n v="18972"/>
    <x v="6"/>
  </r>
  <r>
    <x v="3"/>
    <s v="BOSTON GAS"/>
    <x v="6"/>
    <x v="7"/>
    <s v="AUGUST    "/>
    <x v="1"/>
    <s v="STEAM-HEAT        "/>
    <s v="400"/>
    <s v="R-3B    - R-3B Residential Heating                     "/>
    <s v="831B"/>
    <s v="R-3B Residential Heating                "/>
    <s v="0207"/>
    <s v="RESIDENCE SERVICE - WITH HEAT "/>
    <n v="524379"/>
    <n v="17282142.620000001"/>
    <n v="7965767"/>
    <x v="0"/>
  </r>
  <r>
    <x v="3"/>
    <s v="BOSTON GAS"/>
    <x v="6"/>
    <x v="7"/>
    <s v="AUGUST    "/>
    <x v="1"/>
    <s v="STEAM-HEAT        "/>
    <s v="401"/>
    <s v="R-1B    - R-1B Residential Non-Heat                    "/>
    <s v="801B"/>
    <s v="R-1B Residential Non-Heat               "/>
    <s v="0200"/>
    <s v="RESIDENCE SERVICE - NO HEAT   "/>
    <n v="11"/>
    <n v="259.67"/>
    <n v="84"/>
    <x v="0"/>
  </r>
  <r>
    <x v="3"/>
    <s v="BOSTON GAS"/>
    <x v="6"/>
    <x v="7"/>
    <s v="AUGUST    "/>
    <x v="1"/>
    <s v="STEAM-HEAT        "/>
    <s v="402"/>
    <s v="R-4B    - R-4B Residential Heating Low-Income          "/>
    <s v="832B"/>
    <s v="R-4B Residential Heating Low-Income     "/>
    <s v="0207"/>
    <s v="RESIDENCE SERVICE - WITH HEAT "/>
    <n v="71764"/>
    <n v="1928533.41"/>
    <n v="1224316"/>
    <x v="0"/>
  </r>
  <r>
    <x v="3"/>
    <s v="BOSTON GAS"/>
    <x v="6"/>
    <x v="7"/>
    <s v="AUGUST    "/>
    <x v="1"/>
    <s v="STEAM-HEAT        "/>
    <s v="403"/>
    <s v="R-2B    - R-2B Residential Non-Heat Low-Income         "/>
    <s v="802B"/>
    <s v="R-2B Residential Non-Heat Low-Income    "/>
    <s v="0200"/>
    <s v="RESIDENCE SERVICE - NO HEAT   "/>
    <n v="3"/>
    <n v="86.01"/>
    <n v="42"/>
    <x v="1"/>
  </r>
  <r>
    <x v="3"/>
    <s v="BOSTON GAS"/>
    <x v="6"/>
    <x v="7"/>
    <s v="AUGUST    "/>
    <x v="1"/>
    <s v="STEAM-HEAT        "/>
    <s v="410"/>
    <s v="R-3BT   - R-3B T Residential Heating Monthly           "/>
    <s v="931B"/>
    <s v="R-3B T Residential Heating              "/>
    <s v="1601"/>
    <s v="RESIDENTIAL GS TRANSPORTATION "/>
    <n v="6934"/>
    <n v="210004.26"/>
    <n v="126874"/>
    <x v="0"/>
  </r>
  <r>
    <x v="3"/>
    <s v="BOSTON GAS"/>
    <x v="6"/>
    <x v="7"/>
    <s v="AUGUST    "/>
    <x v="1"/>
    <s v="STEAM-HEAT        "/>
    <s v="412"/>
    <s v="R-4BT   - R-4B T Residential Heating Low-Income Monthly"/>
    <s v="932B"/>
    <s v="R-4B T Residential Heating Low-Income   "/>
    <s v="1601"/>
    <s v="RESIDENTIAL GS TRANSPORTATION "/>
    <n v="1106"/>
    <n v="19898.3"/>
    <n v="19577"/>
    <x v="1"/>
  </r>
  <r>
    <x v="3"/>
    <s v="BOSTON GAS"/>
    <x v="6"/>
    <x v="7"/>
    <s v="AUGUST    "/>
    <x v="1"/>
    <s v="STEAM-HEAT        "/>
    <s v="417"/>
    <s v="R-4BT   - R-4B T Residential Heating Low-Income Daily  "/>
    <s v="932B"/>
    <s v="R-4B T Residential Heating Low-Income   "/>
    <s v="1601"/>
    <s v="RESIDENTIAL GS TRANSPORTATION "/>
    <n v="3"/>
    <n v="48.17"/>
    <n v="47"/>
    <x v="1"/>
  </r>
  <r>
    <x v="3"/>
    <s v="BOSTON GAS"/>
    <x v="6"/>
    <x v="7"/>
    <s v="AUGUST    "/>
    <x v="1"/>
    <s v="STEAM-HEAT        "/>
    <s v="441"/>
    <s v="G-41B   - G-41B Small C&amp;I Low Load Factor              "/>
    <s v="841B"/>
    <s v="G-41B Small C&amp;I Low Load Factor         "/>
    <s v="0300"/>
    <s v="COMMERCIAL-NO BUILDING HEAT   "/>
    <n v="1"/>
    <n v="49.37"/>
    <n v="14"/>
    <x v="2"/>
  </r>
  <r>
    <x v="3"/>
    <s v="BOSTON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71"/>
    <n v="0"/>
    <n v="2981"/>
    <x v="6"/>
  </r>
  <r>
    <x v="4"/>
    <s v="COLONIAL GAS"/>
    <x v="6"/>
    <x v="7"/>
    <s v="AUGUST    "/>
    <x v="0"/>
    <s v="RESIDENTIAL       "/>
    <s v="400"/>
    <s v="R-3C    - R-3C Residential Heating                     "/>
    <s v="831C"/>
    <s v="R-3C Residential Heating                "/>
    <s v="0207"/>
    <s v="RESIDENCE SERVICE - WITH HEAT "/>
    <n v="193"/>
    <n v="4742.3"/>
    <n v="2263"/>
    <x v="0"/>
  </r>
  <r>
    <x v="4"/>
    <s v="COLONIAL GAS"/>
    <x v="6"/>
    <x v="7"/>
    <s v="AUGUST    "/>
    <x v="0"/>
    <s v="RESIDENTIAL       "/>
    <s v="401"/>
    <s v="R-1C    - R-1C Residential Non-Heat                    "/>
    <s v="801C"/>
    <s v="R-1C Residential Non-Heat               "/>
    <s v="0200"/>
    <s v="RESIDENCE SERVICE - NO HEAT   "/>
    <n v="5704"/>
    <n v="158553.04"/>
    <n v="52639"/>
    <x v="1"/>
  </r>
  <r>
    <x v="4"/>
    <s v="COLONIAL GAS"/>
    <x v="6"/>
    <x v="7"/>
    <s v="AUGUST    "/>
    <x v="0"/>
    <s v="RESIDENTIAL       "/>
    <s v="402"/>
    <s v="R-4C    - R-4C Residential Heating Low-Income          "/>
    <s v="832C"/>
    <s v="R-4C Residential Heating Low-Income     "/>
    <s v="0207"/>
    <s v="RESIDENCE SERVICE - WITH HEAT "/>
    <n v="1"/>
    <n v="22.04"/>
    <n v="16"/>
    <x v="1"/>
  </r>
  <r>
    <x v="4"/>
    <s v="COLONIAL GAS"/>
    <x v="6"/>
    <x v="7"/>
    <s v="AUGUST    "/>
    <x v="0"/>
    <s v="RESIDENTIAL       "/>
    <s v="403"/>
    <s v="R-2C    - R-2C Residential Non-Heat Low Income         "/>
    <s v="802C"/>
    <s v="R-2C Residential Non-Heat Low Income    "/>
    <s v="0200"/>
    <s v="RESIDENCE SERVICE - NO HEAT   "/>
    <n v="363"/>
    <n v="7387.17"/>
    <n v="3147"/>
    <x v="1"/>
  </r>
  <r>
    <x v="4"/>
    <s v="COLONIAL GAS"/>
    <x v="6"/>
    <x v="7"/>
    <s v="AUGUST    "/>
    <x v="0"/>
    <s v="RESIDENTIAL       "/>
    <s v="411"/>
    <s v="R-1CT   - R-1C T Residential Non-Heat Monthly          "/>
    <s v="901C"/>
    <s v="R-1C T Residential Non-Heat             "/>
    <s v="1601"/>
    <s v="RESIDENTIAL GS TRANSPORTATION "/>
    <n v="51"/>
    <n v="1347.92"/>
    <n v="533"/>
    <x v="0"/>
  </r>
  <r>
    <x v="4"/>
    <s v="COLONIAL GAS"/>
    <x v="6"/>
    <x v="7"/>
    <s v="AUGUST    "/>
    <x v="0"/>
    <s v="RESIDENTIAL       "/>
    <s v="413"/>
    <s v="R-2CT   - R-2C T Residential NonHeat Low-Income Monthly"/>
    <s v="902C"/>
    <s v="R-2C T Residential NonHeat Low-Income   "/>
    <s v="1601"/>
    <s v="RESIDENTIAL GS TRANSPORTATION "/>
    <n v="13"/>
    <n v="250.3"/>
    <n v="166"/>
    <x v="1"/>
  </r>
  <r>
    <x v="4"/>
    <s v="COLONIAL GAS"/>
    <x v="6"/>
    <x v="7"/>
    <s v="AUGUST    "/>
    <x v="2"/>
    <s v="COMMERCIAL        "/>
    <s v="400"/>
    <s v="R-3C    - R-3C Residential Heating                     "/>
    <s v="831C"/>
    <s v="R-3C Residential Heating                "/>
    <s v="0207"/>
    <s v="RESIDENCE SERVICE - WITH HEAT "/>
    <n v="2"/>
    <n v="52.6"/>
    <n v="22"/>
    <x v="0"/>
  </r>
  <r>
    <x v="4"/>
    <s v="COLONIAL GAS"/>
    <x v="6"/>
    <x v="7"/>
    <s v="AUGUST    "/>
    <x v="2"/>
    <s v="COMMERCIAL        "/>
    <s v="401"/>
    <s v="R-1C    - R-1C Residential Non-Heat                    "/>
    <s v="801C"/>
    <s v="R-1C Residential Non-Heat               "/>
    <s v="0200"/>
    <s v="RESIDENCE SERVICE - NO HEAT   "/>
    <n v="2"/>
    <n v="67.62"/>
    <n v="20"/>
    <x v="1"/>
  </r>
  <r>
    <x v="4"/>
    <s v="COLONIAL GAS"/>
    <x v="6"/>
    <x v="7"/>
    <s v="AUGUST    "/>
    <x v="2"/>
    <s v="COMMERCIAL        "/>
    <s v="441"/>
    <s v="G-41C   - G-41C Small C&amp;I Low Load Factor              "/>
    <s v="841C"/>
    <s v="G-41C Small C&amp;I Low Load Factor         "/>
    <s v="0300"/>
    <s v="COMMERCIAL-NO BUILDING HEAT   "/>
    <n v="11274"/>
    <n v="358134.83"/>
    <n v="132430"/>
    <x v="2"/>
  </r>
  <r>
    <x v="4"/>
    <s v="COLONIAL GAS"/>
    <x v="6"/>
    <x v="7"/>
    <s v="AUGUST    "/>
    <x v="2"/>
    <s v="COMMERCIAL        "/>
    <s v="442"/>
    <s v="G-42C   - G-42C Medium C&amp;I Low Load Factor             "/>
    <s v="842C"/>
    <s v="G-42C Medium C&amp;I Low Load Factor        "/>
    <s v="0300"/>
    <s v="COMMERCIAL-NO BUILDING HEAT   "/>
    <n v="125"/>
    <n v="65771.38"/>
    <n v="58006"/>
    <x v="3"/>
  </r>
  <r>
    <x v="4"/>
    <s v="COLONIAL GAS"/>
    <x v="6"/>
    <x v="7"/>
    <s v="AUGUST    "/>
    <x v="2"/>
    <s v="COMMERCIAL        "/>
    <s v="443"/>
    <s v="G-43C   - G-43C Large C&amp;I Low Load Factor              "/>
    <s v="843C"/>
    <s v="G-43C Large C&amp;I Low Load Factor         "/>
    <s v="0300"/>
    <s v="COMMERCIAL-NO BUILDING HEAT   "/>
    <n v="11"/>
    <n v="87594.559999999998"/>
    <n v="98213"/>
    <x v="5"/>
  </r>
  <r>
    <x v="4"/>
    <s v="COLONIAL GAS"/>
    <x v="6"/>
    <x v="7"/>
    <s v="AUGUST    "/>
    <x v="2"/>
    <s v="COMMERCIAL        "/>
    <s v="451"/>
    <s v="G-51C   - G-51C Small C&amp;I High Load Factor             "/>
    <s v="851C"/>
    <s v="G-51C Small C&amp;I High Load Factor        "/>
    <s v="0300"/>
    <s v="COMMERCIAL-NO BUILDING HEAT   "/>
    <n v="1174"/>
    <n v="230798.42"/>
    <n v="219288"/>
    <x v="2"/>
  </r>
  <r>
    <x v="4"/>
    <s v="COLONIAL GAS"/>
    <x v="6"/>
    <x v="7"/>
    <s v="AUGUST    "/>
    <x v="2"/>
    <s v="COMMERCIAL        "/>
    <s v="452"/>
    <s v="G-52C   - G-52C Medium C&amp;I High Load Factor            "/>
    <s v="852C"/>
    <s v="G-52C Medium C&amp;I High Load Factor       "/>
    <s v="0300"/>
    <s v="COMMERCIAL-NO BUILDING HEAT   "/>
    <n v="20"/>
    <n v="42689.25"/>
    <n v="46412"/>
    <x v="3"/>
  </r>
  <r>
    <x v="4"/>
    <s v="COLONIAL GAS"/>
    <x v="6"/>
    <x v="7"/>
    <s v="AUGUST    "/>
    <x v="2"/>
    <s v="COMMERCIAL        "/>
    <s v="453"/>
    <s v="G-53C   - G-53C Large C&amp;I High Load Factor             "/>
    <s v="853C"/>
    <s v="G-53C Large C&amp;I High Load Factor        "/>
    <s v="0300"/>
    <s v="COMMERCIAL-NO BUILDING HEAT   "/>
    <n v="5"/>
    <n v="49105.83"/>
    <n v="65075"/>
    <x v="5"/>
  </r>
  <r>
    <x v="4"/>
    <s v="COLONIAL GAS"/>
    <x v="6"/>
    <x v="7"/>
    <s v="AUGUST    "/>
    <x v="2"/>
    <s v="COMMERCIAL        "/>
    <s v="461"/>
    <s v="G-41CT  - G-41C T Small C&amp;I Low Load Factor Monthly    "/>
    <s v="941C"/>
    <s v="G-41C T Small C&amp;I Low Load Factor       "/>
    <s v="1603"/>
    <s v="COMMERCIAL GAS TRANSPORTATION "/>
    <n v="1483"/>
    <n v="68964.59"/>
    <n v="62774"/>
    <x v="2"/>
  </r>
  <r>
    <x v="4"/>
    <s v="COLONIAL GAS"/>
    <x v="6"/>
    <x v="7"/>
    <s v="AUGUST    "/>
    <x v="2"/>
    <s v="COMMERCIAL        "/>
    <s v="462"/>
    <s v="G-42CT  - G-42C T Medium C&amp;I Low Load Factor Monthly   "/>
    <s v="942C"/>
    <s v="G-42C T Medium C&amp;I Low Load Factor      "/>
    <s v="1603"/>
    <s v="COMMERCIAL GAS TRANSPORTATION "/>
    <n v="215"/>
    <n v="-6701.4"/>
    <n v="330"/>
    <x v="3"/>
  </r>
  <r>
    <x v="4"/>
    <s v="COLONIAL GAS"/>
    <x v="6"/>
    <x v="7"/>
    <s v="AUGUST    "/>
    <x v="2"/>
    <s v="COMMERCIAL        "/>
    <s v="463"/>
    <s v="G-43CT  - G-43C T Large C&amp;I Low Load Factor Monthly    "/>
    <s v="943C"/>
    <s v="G-43C T Large C&amp;I Low Load Factor       "/>
    <s v="1603"/>
    <s v="COMMERCIAL GAS TRANSPORTATION "/>
    <n v="27"/>
    <n v="-55435.11"/>
    <n v="-67921"/>
    <x v="5"/>
  </r>
  <r>
    <x v="4"/>
    <s v="COLONIAL GAS"/>
    <x v="6"/>
    <x v="7"/>
    <s v="AUGUST    "/>
    <x v="2"/>
    <s v="COMMERCIAL        "/>
    <s v="471"/>
    <s v="G-51CT  - G-51C T Small C&amp;I High Load Factor Monthly   "/>
    <s v="951C"/>
    <s v="G-51C T Small C&amp;I High Load Factor      "/>
    <s v="1603"/>
    <s v="COMMERCIAL GAS TRANSPORTATION "/>
    <n v="326"/>
    <n v="62481.120000000003"/>
    <n v="97223"/>
    <x v="2"/>
  </r>
  <r>
    <x v="4"/>
    <s v="COLONIAL GAS"/>
    <x v="6"/>
    <x v="7"/>
    <s v="AUGUST    "/>
    <x v="2"/>
    <s v="COMMERCIAL        "/>
    <s v="472"/>
    <s v="G-52CT  - G-52C T Medium C&amp;I High Load Factor Monthly  "/>
    <s v="952C"/>
    <s v="G-52C T Medium C&amp;I High Load Factor     "/>
    <s v="1603"/>
    <s v="COMMERCIAL GAS TRANSPORTATION "/>
    <n v="49"/>
    <n v="48688"/>
    <n v="98510"/>
    <x v="3"/>
  </r>
  <r>
    <x v="4"/>
    <s v="COLONIAL GAS"/>
    <x v="6"/>
    <x v="7"/>
    <s v="AUGUST    "/>
    <x v="2"/>
    <s v="COMMERCIAL        "/>
    <s v="473"/>
    <s v="G-53CT  - G-53C T Large C&amp;I High Load Factor Monthly   "/>
    <s v="953C"/>
    <s v="G-53C T Large C&amp;I High Load Factor      "/>
    <s v="1603"/>
    <s v="COMMERCIAL GAS TRANSPORTATION "/>
    <n v="16"/>
    <n v="172415.74"/>
    <n v="469622"/>
    <x v="5"/>
  </r>
  <r>
    <x v="4"/>
    <s v="COLONIAL GAS"/>
    <x v="6"/>
    <x v="7"/>
    <s v="AUGUST    "/>
    <x v="2"/>
    <s v="COMMERCIAL        "/>
    <s v="485"/>
    <s v="G-82CT  - G-82TC Special Contract                      "/>
    <s v="982C"/>
    <s v="G-82C T Special Contract                "/>
    <s v="1603"/>
    <s v="COMMERCIAL GAS TRANSPORTATION "/>
    <n v="3"/>
    <n v="91883.44"/>
    <n v="334608"/>
    <x v="8"/>
  </r>
  <r>
    <x v="4"/>
    <s v="COLONIAL GAS"/>
    <x v="6"/>
    <x v="7"/>
    <s v="AUGUST    "/>
    <x v="2"/>
    <s v="COMMERCIAL        "/>
    <s v="699"/>
    <s v="ZZZ     - Combine Sub-Account                          "/>
    <s v="CSUB"/>
    <s v="N/A                                     "/>
    <s v="0300"/>
    <s v="COMMERCIAL-NO BUILDING HEAT   "/>
    <n v="22"/>
    <n v="0"/>
    <n v="698"/>
    <x v="6"/>
  </r>
  <r>
    <x v="4"/>
    <s v="COLONIAL GAS"/>
    <x v="6"/>
    <x v="7"/>
    <s v="AUGUST    "/>
    <x v="4"/>
    <s v="INDUSTRIAL        "/>
    <s v="441"/>
    <s v="G-41C   - G-41C Small C&amp;I Low Load Factor              "/>
    <s v="841C"/>
    <s v="G-41C Small C&amp;I Low Load Factor         "/>
    <s v="0400"/>
    <s v="INDUSTRIAL                    "/>
    <n v="2277"/>
    <n v="107964.99"/>
    <n v="64372"/>
    <x v="2"/>
  </r>
  <r>
    <x v="4"/>
    <s v="COLONIAL GAS"/>
    <x v="6"/>
    <x v="7"/>
    <s v="AUGUST    "/>
    <x v="4"/>
    <s v="INDUSTRIAL        "/>
    <s v="442"/>
    <s v="G-42C   - G-42C Medium C&amp;I Low Load Factor             "/>
    <s v="842C"/>
    <s v="G-42C Medium C&amp;I Low Load Factor        "/>
    <s v="0400"/>
    <s v="INDUSTRIAL                    "/>
    <n v="57"/>
    <n v="51040.23"/>
    <n v="47086"/>
    <x v="3"/>
  </r>
  <r>
    <x v="4"/>
    <s v="COLONIAL GAS"/>
    <x v="6"/>
    <x v="7"/>
    <s v="AUGUST    "/>
    <x v="4"/>
    <s v="INDUSTRIAL        "/>
    <s v="443"/>
    <s v="G-43C   - G-43C Large C&amp;I Low Load Factor              "/>
    <s v="843C"/>
    <s v="G-43C Large C&amp;I Low Load Factor         "/>
    <s v="0400"/>
    <s v="INDUSTRIAL                    "/>
    <n v="6"/>
    <n v="27711.53"/>
    <n v="30012"/>
    <x v="5"/>
  </r>
  <r>
    <x v="4"/>
    <s v="COLONIAL GAS"/>
    <x v="6"/>
    <x v="7"/>
    <s v="AUGUST    "/>
    <x v="4"/>
    <s v="INDUSTRIAL        "/>
    <s v="451"/>
    <s v="G-51C   - G-51C Small C&amp;I High Load Factor             "/>
    <s v="851C"/>
    <s v="G-51C Small C&amp;I High Load Factor        "/>
    <s v="0400"/>
    <s v="INDUSTRIAL                    "/>
    <n v="1087"/>
    <n v="330954.19"/>
    <n v="326884"/>
    <x v="2"/>
  </r>
  <r>
    <x v="4"/>
    <s v="COLONIAL GAS"/>
    <x v="6"/>
    <x v="7"/>
    <s v="AUGUST    "/>
    <x v="4"/>
    <s v="INDUSTRIAL        "/>
    <s v="452"/>
    <s v="G-52C   - G-52C Medium C&amp;I High Load Factor            "/>
    <s v="852C"/>
    <s v="G-52C Medium C&amp;I High Load Factor       "/>
    <s v="0400"/>
    <s v="INDUSTRIAL                    "/>
    <n v="31"/>
    <n v="49820.69"/>
    <n v="53695"/>
    <x v="3"/>
  </r>
  <r>
    <x v="4"/>
    <s v="COLONIAL GAS"/>
    <x v="6"/>
    <x v="7"/>
    <s v="AUGUST    "/>
    <x v="4"/>
    <s v="INDUSTRIAL        "/>
    <s v="453"/>
    <s v="G-53C   - G-53C Large C&amp;I High Load Factor             "/>
    <s v="853C"/>
    <s v="G-53C Large C&amp;I High Load Factor        "/>
    <s v="0400"/>
    <s v="INDUSTRIAL                    "/>
    <n v="8"/>
    <n v="52323.02"/>
    <n v="69755"/>
    <x v="5"/>
  </r>
  <r>
    <x v="4"/>
    <s v="COLONIAL GAS"/>
    <x v="6"/>
    <x v="7"/>
    <s v="AUGUST    "/>
    <x v="4"/>
    <s v="INDUSTRIAL        "/>
    <s v="461"/>
    <s v="G-41CT  - G-41C T Small C&amp;I Low Load Factor Monthly    "/>
    <s v="941C"/>
    <s v="G-41C T Small C&amp;I Low Load Factor       "/>
    <s v="1605"/>
    <s v="N/A                           "/>
    <n v="308"/>
    <n v="29988.6"/>
    <n v="34512"/>
    <x v="2"/>
  </r>
  <r>
    <x v="4"/>
    <s v="COLONIAL GAS"/>
    <x v="6"/>
    <x v="7"/>
    <s v="AUGUST    "/>
    <x v="4"/>
    <s v="INDUSTRIAL        "/>
    <s v="462"/>
    <s v="G-42CT  - G-42C T Medium C&amp;I Low Load Factor Monthly   "/>
    <s v="942C"/>
    <s v="G-42C T Medium C&amp;I Low Load Factor      "/>
    <s v="1605"/>
    <s v="N/A                           "/>
    <n v="40"/>
    <n v="30268.86"/>
    <n v="43054"/>
    <x v="3"/>
  </r>
  <r>
    <x v="4"/>
    <s v="COLONIAL GAS"/>
    <x v="6"/>
    <x v="7"/>
    <s v="AUGUST    "/>
    <x v="4"/>
    <s v="INDUSTRIAL        "/>
    <s v="463"/>
    <s v="G-43CT  - G-43C T Large C&amp;I Low Load Factor Monthly    "/>
    <s v="943C"/>
    <s v="G-43C T Large C&amp;I Low Load Factor       "/>
    <s v="1605"/>
    <s v="N/A                           "/>
    <n v="10"/>
    <n v="126330.47"/>
    <n v="241381"/>
    <x v="5"/>
  </r>
  <r>
    <x v="4"/>
    <s v="COLONIAL GAS"/>
    <x v="6"/>
    <x v="7"/>
    <s v="AUGUST    "/>
    <x v="4"/>
    <s v="INDUSTRIAL        "/>
    <s v="471"/>
    <s v="G-51CT  - G-51C T Small C&amp;I High Load Factor Monthly   "/>
    <s v="951C"/>
    <s v="G-51C T Small C&amp;I High Load Factor      "/>
    <s v="1605"/>
    <s v="N/A                           "/>
    <n v="308"/>
    <n v="98213.93"/>
    <n v="159905"/>
    <x v="2"/>
  </r>
  <r>
    <x v="4"/>
    <s v="COLONIAL GAS"/>
    <x v="6"/>
    <x v="7"/>
    <s v="AUGUST    "/>
    <x v="4"/>
    <s v="INDUSTRIAL        "/>
    <s v="472"/>
    <s v="G-52CT  - G-52C T Medium C&amp;I High Load Factor Monthly  "/>
    <s v="952C"/>
    <s v="G-52C T Medium C&amp;I High Load Factor     "/>
    <s v="1605"/>
    <s v="N/A                           "/>
    <n v="40"/>
    <n v="64294.97"/>
    <n v="117713"/>
    <x v="3"/>
  </r>
  <r>
    <x v="4"/>
    <s v="COLONIAL GAS"/>
    <x v="6"/>
    <x v="7"/>
    <s v="AUGUST    "/>
    <x v="4"/>
    <s v="INDUSTRIAL        "/>
    <s v="473"/>
    <s v="G-53CT  - G-53C T Large C&amp;I High Load Factor Monthly   "/>
    <s v="953C"/>
    <s v="G-53C T Large C&amp;I High Load Factor      "/>
    <s v="1605"/>
    <s v="N/A                           "/>
    <n v="24"/>
    <n v="279567.53999999998"/>
    <n v="766790"/>
    <x v="5"/>
  </r>
  <r>
    <x v="4"/>
    <s v="COLONIAL GAS"/>
    <x v="6"/>
    <x v="7"/>
    <s v="AUGUST    "/>
    <x v="4"/>
    <s v="INDUSTRIAL        "/>
    <s v="699"/>
    <s v="ZZZ     - Combine Sub-Account                          "/>
    <s v="CSUB"/>
    <s v="N/A                                     "/>
    <s v="0400"/>
    <s v="INDUSTRIAL                    "/>
    <n v="56"/>
    <n v="0"/>
    <n v="107486"/>
    <x v="6"/>
  </r>
  <r>
    <x v="4"/>
    <s v="COLONIAL GAS"/>
    <x v="6"/>
    <x v="7"/>
    <s v="AUGUST    "/>
    <x v="1"/>
    <s v="STEAM-HEAT        "/>
    <s v="400"/>
    <s v="R-3C    - R-3C Residential Heating                     "/>
    <s v="831C"/>
    <s v="R-3C Residential Heating                "/>
    <s v="0207"/>
    <s v="RESIDENCE SERVICE - WITH HEAT "/>
    <n v="173355"/>
    <n v="5452956.3899999997"/>
    <n v="2893425"/>
    <x v="0"/>
  </r>
  <r>
    <x v="4"/>
    <s v="COLONIAL GAS"/>
    <x v="6"/>
    <x v="7"/>
    <s v="AUGUST    "/>
    <x v="1"/>
    <s v="STEAM-HEAT        "/>
    <s v="401"/>
    <s v="R-1C    - R-1C Residential Non-Heat                    "/>
    <s v="801C"/>
    <s v="R-1C Residential Non-Heat               "/>
    <s v="0200"/>
    <s v="RESIDENCE SERVICE - NO HEAT   "/>
    <n v="5"/>
    <n v="138.01"/>
    <n v="46"/>
    <x v="1"/>
  </r>
  <r>
    <x v="4"/>
    <s v="COLONIAL GAS"/>
    <x v="6"/>
    <x v="7"/>
    <s v="AUGUST    "/>
    <x v="1"/>
    <s v="STEAM-HEAT        "/>
    <s v="402"/>
    <s v="R-4C    - R-4C Residential Heating Low-Income          "/>
    <s v="832C"/>
    <s v="R-4C Residential Heating Low-Income     "/>
    <s v="0207"/>
    <s v="RESIDENCE SERVICE - WITH HEAT "/>
    <n v="19293"/>
    <n v="431819.01"/>
    <n v="291305"/>
    <x v="1"/>
  </r>
  <r>
    <x v="4"/>
    <s v="COLONIAL GAS"/>
    <x v="6"/>
    <x v="7"/>
    <s v="AUGUST    "/>
    <x v="1"/>
    <s v="STEAM-HEAT        "/>
    <s v="410"/>
    <s v="R-3CT   - R-3C T Residential Heating Monthly           "/>
    <s v="931C"/>
    <s v="R-3C T Residential Heating              "/>
    <s v="1601"/>
    <s v="RESIDENTIAL GS TRANSPORTATION "/>
    <n v="1712"/>
    <n v="42877.29"/>
    <n v="27658"/>
    <x v="0"/>
  </r>
  <r>
    <x v="4"/>
    <s v="COLONIAL GAS"/>
    <x v="6"/>
    <x v="7"/>
    <s v="AUGUST    "/>
    <x v="1"/>
    <s v="STEAM-HEAT        "/>
    <s v="412"/>
    <s v="R-4CT   - R-4C T Residential Heating Low-Income Monthly"/>
    <s v="932C"/>
    <s v="R-4C T Residential Heating Low-Income   "/>
    <s v="1601"/>
    <s v="RESIDENTIAL GS TRANSPORTATION "/>
    <n v="213"/>
    <n v="3119.3"/>
    <n v="3326"/>
    <x v="1"/>
  </r>
  <r>
    <x v="4"/>
    <s v="COLONIAL GAS"/>
    <x v="6"/>
    <x v="7"/>
    <s v="AUGUST    "/>
    <x v="1"/>
    <s v="STEAM-HEAT        "/>
    <s v="441"/>
    <s v="G-41C   - G-41C Small C&amp;I Low Load Factor              "/>
    <s v="0000"/>
    <s v="N/A                                     "/>
    <s v="0000"/>
    <s v="N/A                           "/>
    <n v="1"/>
    <n v="49.44"/>
    <n v="16"/>
    <x v="6"/>
  </r>
  <r>
    <x v="4"/>
    <s v="COLONIAL GAS"/>
    <x v="6"/>
    <x v="7"/>
    <s v="AUGUST    "/>
    <x v="1"/>
    <s v="STEAM-HEAT        "/>
    <s v="699"/>
    <s v="ZZZ     - Combine Sub-Account                          "/>
    <s v="CSUB"/>
    <s v="N/A                                     "/>
    <s v="0207"/>
    <s v="RESIDENCE SERVICE - WITH HEAT "/>
    <n v="22"/>
    <n v="0"/>
    <n v="541"/>
    <x v="6"/>
  </r>
  <r>
    <x v="1"/>
    <s v="NANTUCKET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1889"/>
    <n v="752134.35"/>
    <n v="2181188"/>
    <x v="0"/>
  </r>
  <r>
    <x v="1"/>
    <s v="NANTUCKET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"/>
    <n v="988.95"/>
    <n v="2971"/>
    <x v="0"/>
  </r>
  <r>
    <x v="1"/>
    <s v="NANTUCKET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4"/>
    <n v="4030.94"/>
    <n v="13658"/>
    <x v="2"/>
  </r>
  <r>
    <x v="1"/>
    <s v="NANTUCKET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40"/>
    <n v="5906.91"/>
    <n v="27083"/>
    <x v="1"/>
  </r>
  <r>
    <x v="1"/>
    <s v="NANTUCKET ELECTRIC"/>
    <x v="6"/>
    <x v="8"/>
    <s v="SEPTEMBER "/>
    <x v="0"/>
    <s v="RESIDENTIAL       "/>
    <n v="10"/>
    <s v="G1F     - Elec G-1 Sm C&amp;I House Meter-Fixed            "/>
    <s v="G1F "/>
    <s v="ELEC G-1F                               "/>
    <s v="0200"/>
    <s v="RESIDENCE SERVICE - NO HEAT   "/>
    <n v="3"/>
    <n v="488.09"/>
    <n v="1608"/>
    <x v="2"/>
  </r>
  <r>
    <x v="1"/>
    <s v="NANTUCKET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10481"/>
    <n v="2146771.44"/>
    <n v="11730183"/>
    <x v="0"/>
  </r>
  <r>
    <x v="1"/>
    <s v="NANTUCKET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122"/>
    <n v="5572.02"/>
    <n v="80222"/>
    <x v="1"/>
  </r>
  <r>
    <x v="1"/>
    <s v="NANTUCKET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37"/>
    <n v="4045.22"/>
    <n v="31298"/>
    <x v="2"/>
  </r>
  <r>
    <x v="1"/>
    <s v="NANTUCKET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3"/>
    <n v="225.9"/>
    <n v="1434"/>
    <x v="2"/>
  </r>
  <r>
    <x v="1"/>
    <s v="NANTUCKET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11"/>
    <n v="3384.49"/>
    <n v="9768"/>
    <x v="0"/>
  </r>
  <r>
    <x v="1"/>
    <s v="NANTUCKET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184"/>
    <n v="54153.15"/>
    <n v="184520"/>
    <x v="2"/>
  </r>
  <r>
    <x v="1"/>
    <s v="NANTUCKET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1"/>
    <n v="29.3"/>
    <n v="69"/>
    <x v="2"/>
  </r>
  <r>
    <x v="1"/>
    <s v="NANTUCKET ELECTRIC"/>
    <x v="6"/>
    <x v="8"/>
    <s v="SEPTEMBER "/>
    <x v="2"/>
    <s v="COMMERCIAL        "/>
    <n v="10"/>
    <s v="G1F     - Elec G-1 Sm C&amp;I House Meter-Fixed            "/>
    <s v="G1F "/>
    <s v="ELEC G-1F                               "/>
    <s v="0300"/>
    <s v="COMMERCIAL-NO BUILDING HEAT   "/>
    <n v="30"/>
    <n v="3084.88"/>
    <n v="11430"/>
    <x v="2"/>
  </r>
  <r>
    <x v="1"/>
    <s v="NANTUCKET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4"/>
    <n v="14115.2"/>
    <n v="53940"/>
    <x v="3"/>
  </r>
  <r>
    <x v="1"/>
    <s v="NANTUCKET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12"/>
    <s v="DELIVERY ONLY - RESIDENTIAL   "/>
    <n v="1"/>
    <n v="10.98"/>
    <n v="20"/>
    <x v="4"/>
  </r>
  <r>
    <x v="1"/>
    <s v="NANTUCKET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8"/>
    <n v="205.74"/>
    <n v="1078"/>
    <x v="2"/>
  </r>
  <r>
    <x v="1"/>
    <s v="NANTUCKET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7"/>
    <n v="99661.56"/>
    <n v="1057642"/>
    <x v="5"/>
  </r>
  <r>
    <x v="1"/>
    <s v="NANTUCKET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28"/>
    <n v="3924.33"/>
    <n v="21155"/>
    <x v="0"/>
  </r>
  <r>
    <x v="1"/>
    <s v="NANTUCKET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1272"/>
    <n v="332361.71999999997"/>
    <n v="2398219"/>
    <x v="2"/>
  </r>
  <r>
    <x v="1"/>
    <s v="NANTUCKET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7"/>
    <n v="277.77999999999997"/>
    <n v="1664"/>
    <x v="2"/>
  </r>
  <r>
    <x v="1"/>
    <s v="NANTUCKET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11"/>
    <n v="711.16"/>
    <n v="4765"/>
    <x v="2"/>
  </r>
  <r>
    <x v="1"/>
    <s v="NANTUCKET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63"/>
    <n v="4714.79"/>
    <n v="31449"/>
    <x v="2"/>
  </r>
  <r>
    <x v="1"/>
    <s v="NANTUCKET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63"/>
    <n v="200436.61"/>
    <n v="1773731"/>
    <x v="3"/>
  </r>
  <r>
    <x v="1"/>
    <s v="NANTUCKET ELECTRIC"/>
    <x v="6"/>
    <x v="8"/>
    <s v="SEPTEMBER "/>
    <x v="2"/>
    <s v="COMMERCIAL        "/>
    <n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"/>
    <n v="520.92999999999995"/>
    <n v="1520"/>
    <x v="3"/>
  </r>
  <r>
    <x v="1"/>
    <s v="NANTUCKET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1"/>
    <n v="5708.29"/>
    <n v="50033"/>
    <x v="5"/>
  </r>
  <r>
    <x v="1"/>
    <s v="NANTUCKET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2"/>
    <n v="45.77"/>
    <n v="191"/>
    <x v="2"/>
  </r>
  <r>
    <x v="1"/>
    <s v="NANTUCKET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1"/>
    <n v="7423.36"/>
    <n v="14923"/>
    <x v="4"/>
  </r>
  <r>
    <x v="1"/>
    <s v="NANTUCKET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2"/>
    <n v="1563.08"/>
    <n v="6275"/>
    <x v="4"/>
  </r>
  <r>
    <x v="1"/>
    <s v="NANTUCKET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0"/>
    <n v="6114.86"/>
    <n v="17587"/>
    <x v="0"/>
  </r>
  <r>
    <x v="1"/>
    <s v="NANTUCKET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143"/>
    <n v="23909.57"/>
    <n v="128303"/>
    <x v="0"/>
  </r>
  <r>
    <x v="1"/>
    <s v="NANTUCKET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7"/>
    <n v="381.02"/>
    <n v="5209"/>
    <x v="1"/>
  </r>
  <r>
    <x v="1"/>
    <s v="NANTUCKET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1"/>
    <n v="13.9"/>
    <n v="28"/>
    <x v="4"/>
  </r>
  <r>
    <x v="1"/>
    <s v="NANTUCKET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2"/>
    <n v="34.090000000000003"/>
    <n v="128"/>
    <x v="4"/>
  </r>
  <r>
    <x v="0"/>
    <s v="MASSACHUSETTS ELECTRIC"/>
    <x v="6"/>
    <x v="8"/>
    <s v="SEPTEMBER "/>
    <x v="0"/>
    <s v="RESIDENTIAL       "/>
    <n v="1"/>
    <s v="R1A     - Elec R-1 Residential-Fixed                   "/>
    <s v="R1A "/>
    <s v="ELEC R-1A                               "/>
    <s v="0200"/>
    <s v="RESIDENCE SERVICE - NO HEAT   "/>
    <n v="385243"/>
    <n v="64534848.280000001"/>
    <n v="188835049"/>
    <x v="0"/>
  </r>
  <r>
    <x v="0"/>
    <s v="MASSACHUSETTS ELECTRIC"/>
    <x v="6"/>
    <x v="8"/>
    <s v="SEPTEMBER "/>
    <x v="0"/>
    <s v="RESIDENTIAL       "/>
    <n v="2"/>
    <s v="R1A     - Elec R-1 Residential-Variable                "/>
    <s v="R1A "/>
    <s v="ELEC R-1A                               "/>
    <s v="0200"/>
    <s v="RESIDENCE SERVICE - NO HEAT   "/>
    <n v="280"/>
    <n v="44895.22"/>
    <n v="134146"/>
    <x v="0"/>
  </r>
  <r>
    <x v="0"/>
    <s v="MASSACHUSETTS ELECTRIC"/>
    <x v="6"/>
    <x v="8"/>
    <s v="SEPTEMBER "/>
    <x v="0"/>
    <s v="RESIDENTIAL       "/>
    <n v="5"/>
    <s v="G1A     - Elec G-1 Sm C&amp;I-Fixed                        "/>
    <s v="G1A "/>
    <s v="ELEC G-1A                               "/>
    <s v="0200"/>
    <s v="RESIDENCE SERVICE - NO HEAT   "/>
    <n v="1064"/>
    <n v="-320610.39"/>
    <n v="507380"/>
    <x v="2"/>
  </r>
  <r>
    <x v="0"/>
    <s v="MASSACHUSETTS ELECTRIC"/>
    <x v="6"/>
    <x v="8"/>
    <s v="SEPTEMBER "/>
    <x v="0"/>
    <s v="RESIDENTIAL       "/>
    <n v="6"/>
    <s v="R2A     - Elec R-2 Residential Low Income-Fixed        "/>
    <s v="R2A "/>
    <s v="ELEC R-2A                               "/>
    <s v="0200"/>
    <s v="RESIDENCE SERVICE - NO HEAT   "/>
    <n v="61684"/>
    <n v="6822262.5099999998"/>
    <n v="31418874"/>
    <x v="1"/>
  </r>
  <r>
    <x v="0"/>
    <s v="MASSACHUSETTS ELECTRIC"/>
    <x v="6"/>
    <x v="8"/>
    <s v="SEPTEMBER "/>
    <x v="0"/>
    <s v="RESIDENTIAL       "/>
    <n v="7"/>
    <s v="R2A     - Elec R-2 Residential Low Income-Variable     "/>
    <s v="R2A "/>
    <s v="ELEC R-2A                               "/>
    <s v="0200"/>
    <s v="RESIDENCE SERVICE - NO HEAT   "/>
    <n v="120"/>
    <n v="12911.36"/>
    <n v="61605"/>
    <x v="1"/>
  </r>
  <r>
    <x v="0"/>
    <s v="MASSACHUSETTS ELECTRIC"/>
    <x v="6"/>
    <x v="8"/>
    <s v="SEPTEMBER "/>
    <x v="0"/>
    <s v="RESIDENTIAL       "/>
    <n v="10"/>
    <s v="G1F     - Elec G-1 Sm C&amp;I House Meter-Fixed            "/>
    <s v="G1D "/>
    <s v="ELEC G-1D                               "/>
    <s v="0200"/>
    <s v="RESIDENCE SERVICE - NO HEAT   "/>
    <n v="1020"/>
    <n v="76323.64"/>
    <n v="249441"/>
    <x v="2"/>
  </r>
  <r>
    <x v="0"/>
    <s v="MASSACHUSETTS ELECTRIC"/>
    <x v="6"/>
    <x v="8"/>
    <s v="SEPTEMBER "/>
    <x v="0"/>
    <s v="RESIDENTIAL       "/>
    <n v="11"/>
    <s v="G1A     - Elec G-1 Sm C&amp;I-Variable                     "/>
    <s v="G1A "/>
    <s v="ELEC G-1A                               "/>
    <s v="0200"/>
    <s v="RESIDENCE SERVICE - NO HEAT   "/>
    <n v="9"/>
    <n v="-36708.230000000003"/>
    <n v="3872"/>
    <x v="2"/>
  </r>
  <r>
    <x v="0"/>
    <s v="MASSACHUSETTS ELECTRIC"/>
    <x v="6"/>
    <x v="8"/>
    <s v="SEPTEMBER "/>
    <x v="0"/>
    <s v="RESIDENTIAL       "/>
    <n v="15"/>
    <s v="G1F     - Elec G-1 Sm C&amp;I House Meter-Variable         "/>
    <s v="G1F "/>
    <s v="ELEC G-1F                               "/>
    <s v="0200"/>
    <s v="RESIDENCE SERVICE - NO HEAT   "/>
    <n v="3"/>
    <n v="95.7"/>
    <n v="252"/>
    <x v="2"/>
  </r>
  <r>
    <x v="0"/>
    <s v="MASSACHUSETTS ELECTRIC"/>
    <x v="6"/>
    <x v="8"/>
    <s v="SEPTEMBER "/>
    <x v="0"/>
    <s v="RESIDENTIAL       "/>
    <n v="602"/>
    <s v="S4A     - Lighting S-1 (S4) Co Owned Non Muni-Fixed    "/>
    <s v="S4A "/>
    <s v="LIGHTING S-4A                           "/>
    <s v="0200"/>
    <s v="RESIDENCE SERVICE - NO HEAT   "/>
    <n v="138"/>
    <n v="9544.65"/>
    <n v="14561"/>
    <x v="4"/>
  </r>
  <r>
    <x v="0"/>
    <s v="MASSACHUSETTS ELECTRIC"/>
    <x v="6"/>
    <x v="8"/>
    <s v="SEPTEMBER "/>
    <x v="0"/>
    <s v="RESIDENTIAL       "/>
    <n v="603"/>
    <s v="S4A     - Lighting S-1 (S4) Co Owned Non Muni-Variable "/>
    <s v="S4A "/>
    <s v="LIGHTING S-4A                           "/>
    <s v="0200"/>
    <s v="RESIDENCE SERVICE - NO HEAT   "/>
    <n v="407"/>
    <n v="15846.29"/>
    <n v="29600"/>
    <x v="4"/>
  </r>
  <r>
    <x v="0"/>
    <s v="MASSACHUSETTS ELECTRIC"/>
    <x v="6"/>
    <x v="8"/>
    <s v="SEPTEMBER "/>
    <x v="0"/>
    <s v="RESIDENTIAL       "/>
    <n v="612"/>
    <s v="G1B     - Lighting G-1 Non Conforming-Fixed            "/>
    <s v="0000"/>
    <s v="N/A                                     "/>
    <s v="0000"/>
    <s v="N/A                           "/>
    <n v="1"/>
    <n v="19.760000000000002"/>
    <n v="45"/>
    <x v="6"/>
  </r>
  <r>
    <x v="0"/>
    <s v="MASSACHUSETTS ELECTRIC"/>
    <x v="6"/>
    <x v="8"/>
    <s v="SEPTEMBER "/>
    <x v="0"/>
    <s v="RESIDENTIAL       "/>
    <n v="616"/>
    <s v="S4A     - Lighting S-1 (S4) T&amp;D Co Owned Non Muni      "/>
    <s v="S4A "/>
    <s v="LIGHTING S-4A                           "/>
    <s v="4512"/>
    <s v="DELIVERY ONLY - RESIDENTIAL   "/>
    <n v="715"/>
    <n v="28501.119999999999"/>
    <n v="65687"/>
    <x v="4"/>
  </r>
  <r>
    <x v="0"/>
    <s v="MASSACHUSETTS ELECTRIC"/>
    <x v="6"/>
    <x v="8"/>
    <s v="SEPTEMBER "/>
    <x v="0"/>
    <s v="RESIDENTIAL       "/>
    <n v="903"/>
    <s v="R1A     - Elec R-1 T&amp;D Residential                     "/>
    <s v="R1A "/>
    <s v="ELEC R-1A                               "/>
    <s v="4512"/>
    <s v="DELIVERY ONLY - RESIDENTIAL   "/>
    <n v="572353"/>
    <n v="57604983.850000001"/>
    <n v="319141278"/>
    <x v="0"/>
  </r>
  <r>
    <x v="0"/>
    <s v="MASSACHUSETTS ELECTRIC"/>
    <x v="6"/>
    <x v="8"/>
    <s v="SEPTEMBER "/>
    <x v="0"/>
    <s v="RESIDENTIAL       "/>
    <n v="905"/>
    <s v="R2A     - Elec R-2 T&amp;D Residential Low Income          "/>
    <s v="R2A "/>
    <s v="ELEC R-2A                               "/>
    <s v="4512"/>
    <s v="DELIVERY ONLY - RESIDENTIAL   "/>
    <n v="86305"/>
    <n v="2386443.2599999998"/>
    <n v="44131464"/>
    <x v="1"/>
  </r>
  <r>
    <x v="0"/>
    <s v="MASSACHUSETTS ELECTRIC"/>
    <x v="6"/>
    <x v="8"/>
    <s v="SEPTEMBER "/>
    <x v="0"/>
    <s v="RESIDENTIAL       "/>
    <n v="950"/>
    <s v="G1A     - Elec G-1 T&amp;D Sm C&amp;I                          "/>
    <s v="G1A "/>
    <s v="ELEC G-1A                               "/>
    <s v="4512"/>
    <s v="DELIVERY ONLY - RESIDENTIAL   "/>
    <n v="1317"/>
    <n v="-251623.1"/>
    <n v="838498"/>
    <x v="2"/>
  </r>
  <r>
    <x v="0"/>
    <s v="MASSACHUSETTS ELECTRIC"/>
    <x v="6"/>
    <x v="8"/>
    <s v="SEPTEMBER "/>
    <x v="0"/>
    <s v="RESIDENTIAL       "/>
    <n v="953"/>
    <s v="G1F     - Elec G-1 T&amp;D Sm C&amp;I House Meter              "/>
    <s v="G1F "/>
    <s v="ELEC G-1F                               "/>
    <s v="4512"/>
    <s v="DELIVERY ONLY - RESIDENTIAL   "/>
    <n v="1151"/>
    <n v="59848.27"/>
    <n v="382778"/>
    <x v="2"/>
  </r>
  <r>
    <x v="0"/>
    <s v="MASSACHUSETTS ELECTRIC"/>
    <x v="6"/>
    <x v="8"/>
    <s v="SEPTEMBER "/>
    <x v="2"/>
    <s v="COMMERCIAL        "/>
    <n v="1"/>
    <s v="R1A     - Elec R-1 Residential-Fixed                   "/>
    <s v="R1A "/>
    <s v="ELEC R-1A                               "/>
    <s v="0300"/>
    <s v="COMMERCIAL-NO BUILDING HEAT   "/>
    <n v="907"/>
    <n v="292492.83"/>
    <n v="859356"/>
    <x v="0"/>
  </r>
  <r>
    <x v="0"/>
    <s v="MASSACHUSETTS ELECTRIC"/>
    <x v="6"/>
    <x v="8"/>
    <s v="SEPTEMBER "/>
    <x v="2"/>
    <s v="COMMERCIAL        "/>
    <n v="2"/>
    <s v="R1A     - Elec R-1 Residential-Variable                "/>
    <s v="R1A "/>
    <s v="ELEC R-1A                               "/>
    <s v="0300"/>
    <s v="COMMERCIAL-NO BUILDING HEAT   "/>
    <n v="1"/>
    <n v="7.29"/>
    <n v="2"/>
    <x v="0"/>
  </r>
  <r>
    <x v="0"/>
    <s v="MASSACHUSETTS ELECTRIC"/>
    <x v="6"/>
    <x v="8"/>
    <s v="SEPTEMBER "/>
    <x v="2"/>
    <s v="COMMERCIAL        "/>
    <n v="5"/>
    <s v="G1A     - Elec G-1 Sm C&amp;I-Fixed                        "/>
    <s v="G1A "/>
    <s v="ELEC G-1A                               "/>
    <s v="0300"/>
    <s v="COMMERCIAL-NO BUILDING HEAT   "/>
    <n v="32576"/>
    <n v="-5297998.87"/>
    <n v="37229629"/>
    <x v="2"/>
  </r>
  <r>
    <x v="0"/>
    <s v="MASSACHUSETTS ELECTRIC"/>
    <x v="6"/>
    <x v="8"/>
    <s v="SEPTEMBER "/>
    <x v="2"/>
    <s v="COMMERCIAL        "/>
    <n v="6"/>
    <s v="R2A     - Elec R-2 Residential Low Income-Fixed        "/>
    <s v="R2A "/>
    <s v="ELEC R-2A                               "/>
    <s v="0300"/>
    <s v="COMMERCIAL-NO BUILDING HEAT   "/>
    <n v="3"/>
    <n v="418.83"/>
    <n v="1926"/>
    <x v="1"/>
  </r>
  <r>
    <x v="0"/>
    <s v="MASSACHUSETTS ELECTRIC"/>
    <x v="6"/>
    <x v="8"/>
    <s v="SEPTEMBER "/>
    <x v="2"/>
    <s v="COMMERCIAL        "/>
    <n v="8"/>
    <s v="G1C     - Elec G-1 Sm C&amp;I Unmtrd Fix kWh-Fixed         "/>
    <s v="G1C "/>
    <s v="ELEC G-1C                               "/>
    <s v="0300"/>
    <s v="COMMERCIAL-NO BUILDING HEAT   "/>
    <n v="266"/>
    <n v="22117.42"/>
    <n v="72052"/>
    <x v="2"/>
  </r>
  <r>
    <x v="0"/>
    <s v="MASSACHUSETTS ELECTRIC"/>
    <x v="6"/>
    <x v="8"/>
    <s v="SEPTEMBER "/>
    <x v="2"/>
    <s v="COMMERCIAL        "/>
    <n v="9"/>
    <s v="G1D     - Elec G-1 Sm C&amp;I Master Mtr-Fixed             "/>
    <s v="G1D "/>
    <s v="ELEC G-1D                               "/>
    <s v="0300"/>
    <s v="COMMERCIAL-NO BUILDING HEAT   "/>
    <n v="325"/>
    <n v="-692626.51"/>
    <n v="385997"/>
    <x v="2"/>
  </r>
  <r>
    <x v="0"/>
    <s v="MASSACHUSETTS ELECTRIC"/>
    <x v="6"/>
    <x v="8"/>
    <s v="SEPTEMBER "/>
    <x v="2"/>
    <s v="COMMERCIAL        "/>
    <n v="10"/>
    <s v="G1F     - Elec G-1 Sm C&amp;I House Meter-Fixed            "/>
    <s v="G1D "/>
    <s v="ELEC G-1D                               "/>
    <s v="0300"/>
    <s v="COMMERCIAL-NO BUILDING HEAT   "/>
    <n v="17129"/>
    <n v="899340.47"/>
    <n v="4469894"/>
    <x v="2"/>
  </r>
  <r>
    <x v="0"/>
    <s v="MASSACHUSETTS ELECTRIC"/>
    <x v="6"/>
    <x v="8"/>
    <s v="SEPTEMBER "/>
    <x v="2"/>
    <s v="COMMERCIAL        "/>
    <n v="11"/>
    <s v="G1A     - Elec G-1 Sm C&amp;I-Variable                     "/>
    <s v="G1A "/>
    <s v="ELEC G-1A                               "/>
    <s v="0300"/>
    <s v="COMMERCIAL-NO BUILDING HEAT   "/>
    <n v="134"/>
    <n v="-22597.27"/>
    <n v="136866"/>
    <x v="2"/>
  </r>
  <r>
    <x v="0"/>
    <s v="MASSACHUSETTS ELECTRIC"/>
    <x v="6"/>
    <x v="8"/>
    <s v="SEPTEMBER "/>
    <x v="2"/>
    <s v="COMMERCIAL        "/>
    <n v="13"/>
    <s v="G2A     - Elec G-2 Dem-Fixed                           "/>
    <s v="G2A "/>
    <s v="ELEC G-2A                               "/>
    <s v="0300"/>
    <s v="COMMERCIAL-NO BUILDING HEAT   "/>
    <n v="40"/>
    <n v="115880.4"/>
    <n v="493709"/>
    <x v="3"/>
  </r>
  <r>
    <x v="0"/>
    <s v="MASSACHUSETTS ELECTRIC"/>
    <x v="6"/>
    <x v="8"/>
    <s v="SEPTEMBER "/>
    <x v="2"/>
    <s v="COMMERCIAL        "/>
    <n v="14"/>
    <s v="G1D     - Elec G-1 Sm C&amp;I Master Mtr-Variable          "/>
    <s v="G1D "/>
    <s v="ELEC G-1D                               "/>
    <s v="0300"/>
    <s v="COMMERCIAL-NO BUILDING HEAT   "/>
    <n v="2"/>
    <n v="137.61000000000001"/>
    <n v="445"/>
    <x v="2"/>
  </r>
  <r>
    <x v="0"/>
    <s v="MASSACHUSETTS ELECTRIC"/>
    <x v="6"/>
    <x v="8"/>
    <s v="SEPTEMBER "/>
    <x v="2"/>
    <s v="COMMERCIAL        "/>
    <n v="15"/>
    <s v="G1F     - Elec G-1 Sm C&amp;I House Meter-Variable         "/>
    <s v="G1F "/>
    <s v="ELEC G-1F                               "/>
    <s v="0300"/>
    <s v="COMMERCIAL-NO BUILDING HEAT   "/>
    <n v="66"/>
    <n v="370.52"/>
    <n v="9052"/>
    <x v="2"/>
  </r>
  <r>
    <x v="0"/>
    <s v="MASSACHUSETTS ELECTRIC"/>
    <x v="6"/>
    <x v="8"/>
    <s v="SEPTEMBER "/>
    <x v="2"/>
    <s v="COMMERCIAL        "/>
    <n v="17"/>
    <s v="G2D     - Elec G-2 Dem Res Heat Ind Mtr Apt-Fix        "/>
    <s v="G2D "/>
    <s v="ELEC G-2D                               "/>
    <s v="0300"/>
    <s v="COMMERCIAL-NO BUILDING HEAT   "/>
    <n v="1"/>
    <n v="2124.23"/>
    <n v="7680"/>
    <x v="3"/>
  </r>
  <r>
    <x v="0"/>
    <s v="MASSACHUSETTS ELECTRIC"/>
    <x v="6"/>
    <x v="8"/>
    <s v="SEPTEMBER "/>
    <x v="2"/>
    <s v="COMMERCIAL        "/>
    <n v="18"/>
    <s v="G2A     - Elec G-2 Dem-Variable                        "/>
    <s v="G2A "/>
    <s v="ELEC G-2A                               "/>
    <s v="0300"/>
    <s v="COMMERCIAL-NO BUILDING HEAT   "/>
    <n v="1220"/>
    <n v="4753643.92"/>
    <n v="19492597"/>
    <x v="3"/>
  </r>
  <r>
    <x v="0"/>
    <s v="MASSACHUSETTS ELECTRIC"/>
    <x v="6"/>
    <x v="8"/>
    <s v="SEPTEMBER "/>
    <x v="2"/>
    <s v="COMMERCIAL        "/>
    <n v="19"/>
    <s v="G2B     - Elec G-2 Dem Master Mtr Apts-Variable        "/>
    <s v="G2B "/>
    <s v="ELEC G-2B                               "/>
    <s v="0300"/>
    <s v="COMMERCIAL-NO BUILDING HEAT   "/>
    <n v="28"/>
    <n v="92969.89"/>
    <n v="383922"/>
    <x v="3"/>
  </r>
  <r>
    <x v="0"/>
    <s v="MASSACHUSETTS ELECTRIC"/>
    <x v="6"/>
    <x v="8"/>
    <s v="SEPTEMBER "/>
    <x v="2"/>
    <s v="COMMERCIAL        "/>
    <n v="20"/>
    <s v="G2D     - Elec G-2 Dem Res Heat Ind Mtr Apt-Var        "/>
    <s v="G2D "/>
    <s v="ELEC G-2D                               "/>
    <s v="0300"/>
    <s v="COMMERCIAL-NO BUILDING HEAT   "/>
    <n v="31"/>
    <n v="46917.11"/>
    <n v="190590"/>
    <x v="3"/>
  </r>
  <r>
    <x v="0"/>
    <s v="MASSACHUSETTS ELECTRIC"/>
    <x v="6"/>
    <x v="8"/>
    <s v="SEPTEMBER "/>
    <x v="2"/>
    <s v="COMMERCIAL        "/>
    <n v="602"/>
    <s v="S4A     - Lighting S-1 (S4) Co Owned Non Muni-Fixed    "/>
    <s v="S4A "/>
    <s v="LIGHTING S-4A                           "/>
    <s v="0300"/>
    <s v="COMMERCIAL-NO BUILDING HEAT   "/>
    <n v="663"/>
    <n v="91415.58"/>
    <n v="193898"/>
    <x v="4"/>
  </r>
  <r>
    <x v="0"/>
    <s v="MASSACHUSETTS ELECTRIC"/>
    <x v="6"/>
    <x v="8"/>
    <s v="SEPTEMBER "/>
    <x v="2"/>
    <s v="COMMERCIAL        "/>
    <n v="603"/>
    <s v="S4A     - Lighting S-1 (S4) Co Owned Non Muni-Variable "/>
    <s v="S4A "/>
    <s v="LIGHTING S-4A                           "/>
    <s v="0300"/>
    <s v="COMMERCIAL-NO BUILDING HEAT   "/>
    <n v="1095"/>
    <n v="126359.72"/>
    <n v="278098"/>
    <x v="4"/>
  </r>
  <r>
    <x v="0"/>
    <s v="MASSACHUSETTS ELECTRIC"/>
    <x v="6"/>
    <x v="8"/>
    <s v="SEPTEMBER "/>
    <x v="2"/>
    <s v="COMMERCIAL        "/>
    <n v="616"/>
    <s v="S4A     - Lighting S-1 (S4) T&amp;D Co Owned Non Muni      "/>
    <s v="S4A "/>
    <s v="LIGHTING S-4A                           "/>
    <s v="4532"/>
    <s v="DELIVERY ONLY - COMMERCIAL    "/>
    <n v="3700"/>
    <n v="377680.88"/>
    <n v="1152652"/>
    <x v="4"/>
  </r>
  <r>
    <x v="0"/>
    <s v="MASSACHUSETTS ELECTRIC"/>
    <x v="6"/>
    <x v="8"/>
    <s v="SEPTEMBER "/>
    <x v="2"/>
    <s v="COMMERCIAL        "/>
    <n v="621"/>
    <s v="G1B     - Lighting G-1 T&amp;D Non Conforming              "/>
    <s v="G1B "/>
    <s v="LIGHTING G-1B                           "/>
    <s v="4532"/>
    <s v="DELIVERY ONLY - COMMERCIAL    "/>
    <n v="5"/>
    <n v="666.88"/>
    <n v="4780"/>
    <x v="2"/>
  </r>
  <r>
    <x v="0"/>
    <s v="MASSACHUSETTS ELECTRIC"/>
    <x v="6"/>
    <x v="8"/>
    <s v="SEPTEMBER "/>
    <x v="2"/>
    <s v="COMMERCIAL        "/>
    <n v="700"/>
    <s v="G3A     - Elec G-3 Large TOU-Fixed                     "/>
    <s v="G3A "/>
    <s v="ELEC G-3A                               "/>
    <s v="0300"/>
    <s v="COMMERCIAL-NO BUILDING HEAT   "/>
    <n v="1"/>
    <n v="48423.58"/>
    <n v="207200"/>
    <x v="5"/>
  </r>
  <r>
    <x v="0"/>
    <s v="MASSACHUSETTS ELECTRIC"/>
    <x v="6"/>
    <x v="8"/>
    <s v="SEPTEMBER "/>
    <x v="2"/>
    <s v="COMMERCIAL        "/>
    <n v="701"/>
    <s v="G3A     - Elec G-3 Large TOU-Variable                  "/>
    <s v="G3A "/>
    <s v="ELEC G-3A                               "/>
    <s v="0300"/>
    <s v="COMMERCIAL-NO BUILDING HEAT   "/>
    <n v="130"/>
    <n v="2776643.38"/>
    <n v="14411589"/>
    <x v="5"/>
  </r>
  <r>
    <x v="0"/>
    <s v="MASSACHUSETTS ELECTRIC"/>
    <x v="6"/>
    <x v="8"/>
    <s v="SEPTEMBER "/>
    <x v="2"/>
    <s v="COMMERCIAL        "/>
    <n v="710"/>
    <s v="G3A     - Elec G-3 T&amp;D Large TOU                       "/>
    <s v="G3A "/>
    <s v="ELEC G-3A                               "/>
    <s v="4532"/>
    <s v="DELIVERY ONLY - COMMERCIAL    "/>
    <n v="2081"/>
    <n v="30263277.219999999"/>
    <n v="354935654"/>
    <x v="5"/>
  </r>
  <r>
    <x v="0"/>
    <s v="MASSACHUSETTS ELECTRIC"/>
    <x v="6"/>
    <x v="8"/>
    <s v="SEPTEMBER "/>
    <x v="2"/>
    <s v="COMMERCIAL        "/>
    <n v="903"/>
    <s v="R1A     - Elec R-1 T&amp;D Residential                     "/>
    <s v="R1A "/>
    <s v="ELEC R-1A                               "/>
    <s v="4532"/>
    <s v="DELIVERY ONLY - COMMERCIAL    "/>
    <n v="1436"/>
    <n v="416656.3"/>
    <n v="2392137"/>
    <x v="0"/>
  </r>
  <r>
    <x v="0"/>
    <s v="MASSACHUSETTS ELECTRIC"/>
    <x v="6"/>
    <x v="8"/>
    <s v="SEPTEMBER "/>
    <x v="2"/>
    <s v="COMMERCIAL        "/>
    <n v="905"/>
    <s v="R2A     - Elec R-2 T&amp;D Residential Low Income          "/>
    <s v="0000"/>
    <s v="N/A                                     "/>
    <s v="0000"/>
    <s v="N/A                           "/>
    <n v="6"/>
    <n v="156.35"/>
    <n v="2832"/>
    <x v="6"/>
  </r>
  <r>
    <x v="0"/>
    <s v="MASSACHUSETTS ELECTRIC"/>
    <x v="6"/>
    <x v="8"/>
    <s v="SEPTEMBER "/>
    <x v="2"/>
    <s v="COMMERCIAL        "/>
    <n v="950"/>
    <s v="G1A     - Elec G-1 T&amp;D Sm C&amp;I                          "/>
    <s v="G1A "/>
    <s v="ELEC G-1A                               "/>
    <s v="4532"/>
    <s v="DELIVERY ONLY - COMMERCIAL    "/>
    <n v="69418"/>
    <n v="4147331.85"/>
    <n v="109638011"/>
    <x v="2"/>
  </r>
  <r>
    <x v="0"/>
    <s v="MASSACHUSETTS ELECTRIC"/>
    <x v="6"/>
    <x v="8"/>
    <s v="SEPTEMBER "/>
    <x v="2"/>
    <s v="COMMERCIAL        "/>
    <n v="951"/>
    <s v="G1C     - Elec G-1 T&amp;D Sm C&amp;I Unmtrd Fix kWh           "/>
    <s v="G1C "/>
    <s v="ELEC G-1C                               "/>
    <s v="4532"/>
    <s v="DELIVERY ONLY - COMMERCIAL    "/>
    <n v="1308"/>
    <n v="64136.7"/>
    <n v="413472"/>
    <x v="2"/>
  </r>
  <r>
    <x v="0"/>
    <s v="MASSACHUSETTS ELECTRIC"/>
    <x v="6"/>
    <x v="8"/>
    <s v="SEPTEMBER "/>
    <x v="2"/>
    <s v="COMMERCIAL        "/>
    <n v="952"/>
    <s v="G1D     - Elec G-1 T&amp;D Sm C&amp;I Master Mtr               "/>
    <s v="G1D "/>
    <s v="ELEC G-1D                               "/>
    <s v="4532"/>
    <s v="DELIVERY ONLY - COMMERCIAL    "/>
    <n v="605"/>
    <n v="-69596.84"/>
    <n v="1300268"/>
    <x v="2"/>
  </r>
  <r>
    <x v="0"/>
    <s v="MASSACHUSETTS ELECTRIC"/>
    <x v="6"/>
    <x v="8"/>
    <s v="SEPTEMBER "/>
    <x v="2"/>
    <s v="COMMERCIAL        "/>
    <n v="953"/>
    <s v="G1F     - Elec G-1 T&amp;D Sm C&amp;I House Meter              "/>
    <s v="G1F "/>
    <s v="ELEC G-1F                               "/>
    <s v="4532"/>
    <s v="DELIVERY ONLY - COMMERCIAL    "/>
    <n v="23873"/>
    <n v="1191499.92"/>
    <n v="8865357"/>
    <x v="2"/>
  </r>
  <r>
    <x v="0"/>
    <s v="MASSACHUSETTS ELECTRIC"/>
    <x v="6"/>
    <x v="8"/>
    <s v="SEPTEMBER "/>
    <x v="2"/>
    <s v="COMMERCIAL        "/>
    <n v="954"/>
    <s v="G2A     - Elec G-2 T&amp;D Dem                             "/>
    <s v="G2A "/>
    <s v="ELEC G-2A                               "/>
    <s v="4532"/>
    <s v="DELIVERY ONLY - COMMERCIAL    "/>
    <n v="7818"/>
    <n v="18368781.82"/>
    <n v="162294839"/>
    <x v="3"/>
  </r>
  <r>
    <x v="0"/>
    <s v="MASSACHUSETTS ELECTRIC"/>
    <x v="6"/>
    <x v="8"/>
    <s v="SEPTEMBER "/>
    <x v="2"/>
    <s v="COMMERCIAL        "/>
    <n v="955"/>
    <s v="G2B     - Elec G-2 T&amp;D Dem Master Mtr Apts             "/>
    <s v="G2A "/>
    <s v="ELEC G-2A                               "/>
    <s v="4532"/>
    <s v="DELIVERY ONLY - COMMERCIAL    "/>
    <n v="329"/>
    <n v="673539.24"/>
    <n v="6111455"/>
    <x v="3"/>
  </r>
  <r>
    <x v="0"/>
    <s v="MASSACHUSETTS ELECTRIC"/>
    <x v="6"/>
    <x v="8"/>
    <s v="SEPTEMBER "/>
    <x v="2"/>
    <s v="COMMERCIAL        "/>
    <n v="956"/>
    <s v="G2D     - Elec G-2 T&amp;D Dem Res Heat Ind Mtr Apt        "/>
    <s v="G2A "/>
    <s v="ELEC G-2A                               "/>
    <s v="4532"/>
    <s v="DELIVERY ONLY - COMMERCIAL    "/>
    <n v="229"/>
    <n v="435483.79"/>
    <n v="3948782"/>
    <x v="3"/>
  </r>
  <r>
    <x v="0"/>
    <s v="MASSACHUSETTS ELECTRIC"/>
    <x v="6"/>
    <x v="8"/>
    <s v="SEPTEMBER "/>
    <x v="4"/>
    <s v="INDUSTRIAL        "/>
    <n v="5"/>
    <s v="G1A     - Elec G-1 Sm C&amp;I-Fixed                        "/>
    <s v="G1A "/>
    <s v="ELEC G-1A                               "/>
    <s v="0460"/>
    <s v="INDUSTRIAL GENERAL - 60 HERTZ "/>
    <n v="698"/>
    <n v="201784.02"/>
    <n v="1218216"/>
    <x v="2"/>
  </r>
  <r>
    <x v="0"/>
    <s v="MASSACHUSETTS ELECTRIC"/>
    <x v="6"/>
    <x v="8"/>
    <s v="SEPTEMBER "/>
    <x v="4"/>
    <s v="INDUSTRIAL        "/>
    <n v="8"/>
    <s v="G1C     - Elec G-1 Sm C&amp;I Unmtrd Fix kWh-Fixed         "/>
    <s v="G1C "/>
    <s v="ELEC G-1C                               "/>
    <s v="0460"/>
    <s v="INDUSTRIAL GENERAL - 60 HERTZ "/>
    <n v="1"/>
    <n v="89.33"/>
    <n v="292"/>
    <x v="2"/>
  </r>
  <r>
    <x v="0"/>
    <s v="MASSACHUSETTS ELECTRIC"/>
    <x v="6"/>
    <x v="8"/>
    <s v="SEPTEMBER "/>
    <x v="4"/>
    <s v="INDUSTRIAL        "/>
    <n v="11"/>
    <s v="G1A     - Elec G-1 Sm C&amp;I-Variable                     "/>
    <s v="G1A "/>
    <s v="ELEC G-1A                               "/>
    <s v="0460"/>
    <s v="INDUSTRIAL GENERAL - 60 HERTZ "/>
    <n v="1"/>
    <n v="22.51"/>
    <n v="49"/>
    <x v="2"/>
  </r>
  <r>
    <x v="0"/>
    <s v="MASSACHUSETTS ELECTRIC"/>
    <x v="6"/>
    <x v="8"/>
    <s v="SEPTEMBER "/>
    <x v="4"/>
    <s v="INDUSTRIAL        "/>
    <n v="13"/>
    <s v="G2A     - Elec G-2 Dem-Fixed                           "/>
    <s v="G2A "/>
    <s v="ELEC G-2A                               "/>
    <s v="0460"/>
    <s v="INDUSTRIAL GENERAL - 60 HERTZ "/>
    <n v="2"/>
    <n v="1814.57"/>
    <n v="6680"/>
    <x v="3"/>
  </r>
  <r>
    <x v="0"/>
    <s v="MASSACHUSETTS ELECTRIC"/>
    <x v="6"/>
    <x v="8"/>
    <s v="SEPTEMBER "/>
    <x v="4"/>
    <s v="INDUSTRIAL        "/>
    <n v="18"/>
    <s v="G2A     - Elec G-2 Dem-Variable                        "/>
    <s v="G2A "/>
    <s v="ELEC G-2A                               "/>
    <s v="0460"/>
    <s v="INDUSTRIAL GENERAL - 60 HERTZ "/>
    <n v="119"/>
    <n v="614898.54"/>
    <n v="2426523"/>
    <x v="3"/>
  </r>
  <r>
    <x v="0"/>
    <s v="MASSACHUSETTS ELECTRIC"/>
    <x v="6"/>
    <x v="8"/>
    <s v="SEPTEMBER "/>
    <x v="4"/>
    <s v="INDUSTRIAL        "/>
    <n v="602"/>
    <s v="S4A     - Lighting S-1 (S4) Co Owned Non Muni-Fixed    "/>
    <s v="S4A "/>
    <s v="LIGHTING S-4A                           "/>
    <s v="0460"/>
    <s v="INDUSTRIAL GENERAL - 60 HERTZ "/>
    <n v="19"/>
    <n v="3315.78"/>
    <n v="7249"/>
    <x v="4"/>
  </r>
  <r>
    <x v="0"/>
    <s v="MASSACHUSETTS ELECTRIC"/>
    <x v="6"/>
    <x v="8"/>
    <s v="SEPTEMBER "/>
    <x v="4"/>
    <s v="INDUSTRIAL        "/>
    <n v="603"/>
    <s v="S4A     - Lighting S-1 (S4) Co Owned Non Muni-Variable "/>
    <s v="S4A "/>
    <s v="LIGHTING S-4A                           "/>
    <s v="0460"/>
    <s v="INDUSTRIAL GENERAL - 60 HERTZ "/>
    <n v="30"/>
    <n v="4709.91"/>
    <n v="10672"/>
    <x v="4"/>
  </r>
  <r>
    <x v="0"/>
    <s v="MASSACHUSETTS ELECTRIC"/>
    <x v="6"/>
    <x v="8"/>
    <s v="SEPTEMBER "/>
    <x v="4"/>
    <s v="INDUSTRIAL        "/>
    <n v="616"/>
    <s v="S4A     - Lighting S-1 (S4) T&amp;D Co Owned Non Muni      "/>
    <s v="S4A "/>
    <s v="LIGHTING S-4A                           "/>
    <s v="4552"/>
    <s v="DELIVERY ONLY - INDUSTRIAL    "/>
    <n v="116"/>
    <n v="19023.310000000001"/>
    <n v="59977"/>
    <x v="4"/>
  </r>
  <r>
    <x v="0"/>
    <s v="MASSACHUSETTS ELECTRIC"/>
    <x v="6"/>
    <x v="8"/>
    <s v="SEPTEMBER "/>
    <x v="4"/>
    <s v="INDUSTRIAL        "/>
    <n v="700"/>
    <s v="G3A     - Elec G-3 Large TOU-Fixed                     "/>
    <s v="G3A "/>
    <s v="ELEC G-3A                               "/>
    <s v="0460"/>
    <s v="INDUSTRIAL GENERAL - 60 HERTZ "/>
    <n v="1"/>
    <n v="2051.4"/>
    <n v="8000"/>
    <x v="5"/>
  </r>
  <r>
    <x v="0"/>
    <s v="MASSACHUSETTS ELECTRIC"/>
    <x v="6"/>
    <x v="8"/>
    <s v="SEPTEMBER "/>
    <x v="4"/>
    <s v="INDUSTRIAL        "/>
    <n v="701"/>
    <s v="G3A     - Elec G-3 Large TOU-Variable                  "/>
    <s v="G3A "/>
    <s v="ELEC G-3A                               "/>
    <s v="0460"/>
    <s v="INDUSTRIAL GENERAL - 60 HERTZ "/>
    <n v="38"/>
    <n v="508214.36"/>
    <n v="2282584"/>
    <x v="5"/>
  </r>
  <r>
    <x v="0"/>
    <s v="MASSACHUSETTS ELECTRIC"/>
    <x v="6"/>
    <x v="8"/>
    <s v="SEPTEMBER "/>
    <x v="4"/>
    <s v="INDUSTRIAL        "/>
    <n v="710"/>
    <s v="G3A     - Elec G-3 T&amp;D Large TOU                       "/>
    <s v="G3A "/>
    <s v="ELEC G-3A                               "/>
    <s v="4552"/>
    <s v="DELIVERY ONLY - INDUSTRIAL    "/>
    <n v="619"/>
    <n v="14545537.220000001"/>
    <n v="174549287"/>
    <x v="5"/>
  </r>
  <r>
    <x v="0"/>
    <s v="MASSACHUSETTS ELECTRIC"/>
    <x v="6"/>
    <x v="8"/>
    <s v="SEPTEMBER "/>
    <x v="4"/>
    <s v="INDUSTRIAL        "/>
    <n v="950"/>
    <s v="G1A     - Elec G-1 T&amp;D Sm C&amp;I                          "/>
    <s v="G1A "/>
    <s v="ELEC G-1A                               "/>
    <s v="4552"/>
    <s v="DELIVERY ONLY - INDUSTRIAL    "/>
    <n v="1496"/>
    <n v="559296.97"/>
    <n v="4203417"/>
    <x v="2"/>
  </r>
  <r>
    <x v="0"/>
    <s v="MASSACHUSETTS ELECTRIC"/>
    <x v="6"/>
    <x v="8"/>
    <s v="SEPTEMBER "/>
    <x v="4"/>
    <s v="INDUSTRIAL        "/>
    <n v="951"/>
    <s v="G1C     - Elec G-1 T&amp;D Sm C&amp;I Unmtrd Fix kWh           "/>
    <s v="G1C "/>
    <s v="ELEC G-1C                               "/>
    <s v="4552"/>
    <s v="DELIVERY ONLY - INDUSTRIAL    "/>
    <n v="1"/>
    <n v="47.11"/>
    <n v="300"/>
    <x v="2"/>
  </r>
  <r>
    <x v="0"/>
    <s v="MASSACHUSETTS ELECTRIC"/>
    <x v="6"/>
    <x v="8"/>
    <s v="SEPTEMBER "/>
    <x v="4"/>
    <s v="INDUSTRIAL        "/>
    <n v="954"/>
    <s v="G2A     - Elec G-2 T&amp;D Dem                             "/>
    <s v="G2A "/>
    <s v="ELEC G-2A                               "/>
    <s v="4552"/>
    <s v="DELIVERY ONLY - INDUSTRIAL    "/>
    <n v="507"/>
    <n v="1650700.81"/>
    <n v="13681256"/>
    <x v="3"/>
  </r>
  <r>
    <x v="0"/>
    <s v="MASSACHUSETTS ELECTRIC"/>
    <x v="6"/>
    <x v="8"/>
    <s v="SEPTEMBER "/>
    <x v="5"/>
    <s v="STRT-AND-HWY-LT   "/>
    <n v="5"/>
    <s v="G1A     - Elec G-1 Sm C&amp;I-Fixed                        "/>
    <s v="G1A "/>
    <s v="ELEC G-1A                               "/>
    <s v="0700"/>
    <s v="PUBLIC STREET &amp; HIWAY LIGHTING"/>
    <n v="5"/>
    <n v="295.60000000000002"/>
    <n v="878"/>
    <x v="2"/>
  </r>
  <r>
    <x v="0"/>
    <s v="MASSACHUSETTS ELECTRIC"/>
    <x v="6"/>
    <x v="8"/>
    <s v="SEPTEMBER "/>
    <x v="5"/>
    <s v="STRT-AND-HWY-LT   "/>
    <n v="600"/>
    <s v="S1A     - Lighting S-1 Co Owned-Fixed                  "/>
    <s v="S1A "/>
    <s v="LIGHTING S-1A                           "/>
    <s v="0700"/>
    <s v="PUBLIC STREET &amp; HIWAY LIGHTING"/>
    <n v="61"/>
    <n v="47834.89"/>
    <n v="77174"/>
    <x v="4"/>
  </r>
  <r>
    <x v="0"/>
    <s v="MASSACHUSETTS ELECTRIC"/>
    <x v="6"/>
    <x v="8"/>
    <s v="SEPTEMBER "/>
    <x v="5"/>
    <s v="STRT-AND-HWY-LT   "/>
    <n v="601"/>
    <s v="S1A     - Lighting S-1 Co Owned-Variable               "/>
    <s v="S1A "/>
    <s v="LIGHTING S-1A                           "/>
    <s v="0700"/>
    <s v="PUBLIC STREET &amp; HIWAY LIGHTING"/>
    <n v="75"/>
    <n v="43621.39"/>
    <n v="61368"/>
    <x v="4"/>
  </r>
  <r>
    <x v="0"/>
    <s v="MASSACHUSETTS ELECTRIC"/>
    <x v="6"/>
    <x v="8"/>
    <s v="SEPTEMBER "/>
    <x v="5"/>
    <s v="STRT-AND-HWY-LT   "/>
    <n v="602"/>
    <s v="S4A     - Lighting S-1 (S4) Co Owned Non Muni-Fixed    "/>
    <s v="S4A "/>
    <s v="LIGHTING S-4A                           "/>
    <s v="0700"/>
    <s v="PUBLIC STREET &amp; HIWAY LIGHTING"/>
    <n v="246"/>
    <n v="27040.27"/>
    <n v="54469"/>
    <x v="4"/>
  </r>
  <r>
    <x v="0"/>
    <s v="MASSACHUSETTS ELECTRIC"/>
    <x v="6"/>
    <x v="8"/>
    <s v="SEPTEMBER "/>
    <x v="5"/>
    <s v="STRT-AND-HWY-LT   "/>
    <n v="603"/>
    <s v="S4A     - Lighting S-1 (S4) Co Owned Non Muni-Variable "/>
    <s v="S4A "/>
    <s v="LIGHTING S-4A                           "/>
    <s v="0700"/>
    <s v="PUBLIC STREET &amp; HIWAY LIGHTING"/>
    <n v="491"/>
    <n v="56535.86"/>
    <n v="103018"/>
    <x v="4"/>
  </r>
  <r>
    <x v="0"/>
    <s v="MASSACHUSETTS ELECTRIC"/>
    <x v="6"/>
    <x v="8"/>
    <s v="SEPTEMBER "/>
    <x v="5"/>
    <s v="STRT-AND-HWY-LT   "/>
    <n v="606"/>
    <s v="S3A     - Lighting S-3 UG Div of Ownrshp Opt A-Fixed   "/>
    <s v="S3A "/>
    <s v="LIGHTING S-3A                           "/>
    <s v="0700"/>
    <s v="PUBLIC STREET &amp; HIWAY LIGHTING"/>
    <n v="2"/>
    <n v="928.48"/>
    <n v="1307"/>
    <x v="4"/>
  </r>
  <r>
    <x v="0"/>
    <s v="MASSACHUSETTS ELECTRIC"/>
    <x v="6"/>
    <x v="8"/>
    <s v="SEPTEMBER "/>
    <x v="5"/>
    <s v="STRT-AND-HWY-LT   "/>
    <n v="607"/>
    <s v="S3A     - Lighting S-3 UG Div of Ownrshp Opt A-Var     "/>
    <s v="S3A "/>
    <s v="LIGHTING S-3A                           "/>
    <s v="0700"/>
    <s v="PUBLIC STREET &amp; HIWAY LIGHTING"/>
    <n v="1"/>
    <n v="263.51"/>
    <n v="513"/>
    <x v="4"/>
  </r>
  <r>
    <x v="0"/>
    <s v="MASSACHUSETTS ELECTRIC"/>
    <x v="6"/>
    <x v="8"/>
    <s v="SEPTEMBER "/>
    <x v="5"/>
    <s v="STRT-AND-HWY-LT   "/>
    <n v="608"/>
    <s v="S5A     - Lighting S-5 Cust Owned-Fixed                "/>
    <s v="S5A "/>
    <s v="N/A                                     "/>
    <s v="0700"/>
    <s v="PUBLIC STREET &amp; HIWAY LIGHTING"/>
    <n v="53"/>
    <n v="41034.839999999997"/>
    <n v="140995"/>
    <x v="4"/>
  </r>
  <r>
    <x v="0"/>
    <s v="MASSACHUSETTS ELECTRIC"/>
    <x v="6"/>
    <x v="8"/>
    <s v="SEPTEMBER "/>
    <x v="5"/>
    <s v="STRT-AND-HWY-LT   "/>
    <n v="609"/>
    <s v="S5A     - Lighting S-5 Cust Owned-Variable             "/>
    <s v="S5A "/>
    <s v="N/A                                     "/>
    <s v="0700"/>
    <s v="PUBLIC STREET &amp; HIWAY LIGHTING"/>
    <n v="11"/>
    <n v="798.55"/>
    <n v="2932"/>
    <x v="4"/>
  </r>
  <r>
    <x v="0"/>
    <s v="MASSACHUSETTS ELECTRIC"/>
    <x v="6"/>
    <x v="8"/>
    <s v="SEPTEMBER "/>
    <x v="5"/>
    <s v="STRT-AND-HWY-LT   "/>
    <n v="612"/>
    <s v="G1B     - Lighting G-1 Non Conforming-Fixed            "/>
    <s v="G1B "/>
    <s v="LIGHTING G-1B                           "/>
    <s v="0700"/>
    <s v="PUBLIC STREET &amp; HIWAY LIGHTING"/>
    <n v="1"/>
    <n v="11.99"/>
    <n v="16"/>
    <x v="2"/>
  </r>
  <r>
    <x v="0"/>
    <s v="MASSACHUSETTS ELECTRIC"/>
    <x v="6"/>
    <x v="8"/>
    <s v="SEPTEMBER "/>
    <x v="5"/>
    <s v="STRT-AND-HWY-LT   "/>
    <n v="613"/>
    <s v="G1B     - Lighting G-1 Non Conforming-Variable         "/>
    <s v="G1B "/>
    <s v="LIGHTING G-1B                           "/>
    <s v="0700"/>
    <s v="PUBLIC STREET &amp; HIWAY LIGHTING"/>
    <n v="6"/>
    <n v="229.4"/>
    <n v="702"/>
    <x v="2"/>
  </r>
  <r>
    <x v="0"/>
    <s v="MASSACHUSETTS ELECTRIC"/>
    <x v="6"/>
    <x v="8"/>
    <s v="SEPTEMBER "/>
    <x v="5"/>
    <s v="STRT-AND-HWY-LT   "/>
    <n v="615"/>
    <s v="S1A     - Lighting S-1 T&amp;D Co Owned                    "/>
    <s v="S1A "/>
    <s v="LIGHTING S-1A                           "/>
    <s v="4562"/>
    <s v="DELIVERY ONLY - STREET LIGHT  "/>
    <n v="555"/>
    <n v="581837.56999999995"/>
    <n v="836210"/>
    <x v="4"/>
  </r>
  <r>
    <x v="0"/>
    <s v="MASSACHUSETTS ELECTRIC"/>
    <x v="6"/>
    <x v="8"/>
    <s v="SEPTEMBER "/>
    <x v="5"/>
    <s v="STRT-AND-HWY-LT   "/>
    <n v="616"/>
    <s v="S4A     - Lighting S-1 (S4) T&amp;D Co Owned Non Muni      "/>
    <s v="S4A "/>
    <s v="LIGHTING S-4A                           "/>
    <s v="4562"/>
    <s v="DELIVERY ONLY - STREET LIGHT  "/>
    <n v="1067"/>
    <n v="95275.19"/>
    <n v="279119"/>
    <x v="4"/>
  </r>
  <r>
    <x v="0"/>
    <s v="MASSACHUSETTS ELECTRIC"/>
    <x v="6"/>
    <x v="8"/>
    <s v="SEPTEMBER "/>
    <x v="5"/>
    <s v="STRT-AND-HWY-LT   "/>
    <n v="617"/>
    <s v="S2A     - Lighting S-2 T&amp;D OH Customer Owned           "/>
    <s v="S2A "/>
    <s v="LIGHTING S-2A                           "/>
    <s v="4562"/>
    <s v="DELIVERY ONLY - STREET LIGHT  "/>
    <n v="5"/>
    <n v="9952.7999999999993"/>
    <n v="33883"/>
    <x v="4"/>
  </r>
  <r>
    <x v="0"/>
    <s v="MASSACHUSETTS ELECTRIC"/>
    <x v="6"/>
    <x v="8"/>
    <s v="SEPTEMBER "/>
    <x v="5"/>
    <s v="STRT-AND-HWY-LT   "/>
    <n v="618"/>
    <s v="S3A     - Lighting S-3 T&amp;D UG Div of Ownrshp Opt A     "/>
    <s v="S3A "/>
    <s v="LIGHTING S-3A                           "/>
    <s v="4562"/>
    <s v="DELIVERY ONLY - STREET LIGHT  "/>
    <n v="7"/>
    <n v="16509.88"/>
    <n v="39921"/>
    <x v="4"/>
  </r>
  <r>
    <x v="0"/>
    <s v="MASSACHUSETTS ELECTRIC"/>
    <x v="6"/>
    <x v="8"/>
    <s v="SEPTEMBER "/>
    <x v="5"/>
    <s v="STRT-AND-HWY-LT   "/>
    <n v="619"/>
    <s v="S5A     - Lighting S-5 T&amp;D Cust Owned                  "/>
    <s v="S5A "/>
    <s v="N/A                                     "/>
    <s v="4562"/>
    <s v="DELIVERY ONLY - STREET LIGHT  "/>
    <n v="455"/>
    <n v="318570.94"/>
    <n v="2230557"/>
    <x v="4"/>
  </r>
  <r>
    <x v="0"/>
    <s v="MASSACHUSETTS ELECTRIC"/>
    <x v="6"/>
    <x v="8"/>
    <s v="SEPTEMBER "/>
    <x v="5"/>
    <s v="STRT-AND-HWY-LT   "/>
    <n v="621"/>
    <s v="G1B     - Lighting G-1 T&amp;D Non Conforming              "/>
    <s v="G1B "/>
    <s v="LIGHTING G-1B                           "/>
    <s v="4562"/>
    <s v="DELIVERY ONLY - STREET LIGHT  "/>
    <n v="17"/>
    <n v="322.36"/>
    <n v="1485"/>
    <x v="2"/>
  </r>
  <r>
    <x v="0"/>
    <s v="MASSACHUSETTS ELECTRIC"/>
    <x v="6"/>
    <x v="8"/>
    <s v="SEPTEMBER "/>
    <x v="5"/>
    <s v="STRT-AND-HWY-LT   "/>
    <n v="623"/>
    <s v="S3B     - Lighting S-3 UG Div of Ownrshp Opt B-Var     "/>
    <s v="S3B "/>
    <s v="LIGHTING S-3B                           "/>
    <s v="0700"/>
    <s v="PUBLIC STREET &amp; HIWAY LIGHTING"/>
    <n v="1"/>
    <n v="1851.93"/>
    <n v="5594"/>
    <x v="4"/>
  </r>
  <r>
    <x v="0"/>
    <s v="MASSACHUSETTS ELECTRIC"/>
    <x v="6"/>
    <x v="8"/>
    <s v="SEPTEMBER "/>
    <x v="5"/>
    <s v="STRT-AND-HWY-LT   "/>
    <n v="624"/>
    <s v="S3B     - Lighting S-3 T&amp;D UG Div of Ownrshp Opt B     "/>
    <s v="S3B "/>
    <s v="LIGHTING S-3B                           "/>
    <s v="4562"/>
    <s v="DELIVERY ONLY - STREET LIGHT  "/>
    <n v="10"/>
    <n v="879.4"/>
    <n v="3823"/>
    <x v="4"/>
  </r>
  <r>
    <x v="0"/>
    <s v="MASSACHUSETTS ELECTRIC"/>
    <x v="6"/>
    <x v="8"/>
    <s v="SEPTEMBER "/>
    <x v="5"/>
    <s v="STRT-AND-HWY-LT   "/>
    <n v="626"/>
    <s v="S6A     - Lighting S-6 Decorative-Variable             "/>
    <s v="S6A "/>
    <s v="N/A                                     "/>
    <s v="0700"/>
    <s v="PUBLIC STREET &amp; HIWAY LIGHTING"/>
    <n v="1"/>
    <n v="476.19"/>
    <n v="159"/>
    <x v="4"/>
  </r>
  <r>
    <x v="0"/>
    <s v="MASSACHUSETTS ELECTRIC"/>
    <x v="6"/>
    <x v="8"/>
    <s v="SEPTEMBER "/>
    <x v="5"/>
    <s v="STRT-AND-HWY-LT   "/>
    <n v="627"/>
    <s v="S6A     - Lighting S-6 T&amp;D Decorative                  "/>
    <s v="S6A "/>
    <s v="N/A                                     "/>
    <s v="4562"/>
    <s v="DELIVERY ONLY - STREET LIGHT  "/>
    <n v="4"/>
    <n v="3147.49"/>
    <n v="657"/>
    <x v="4"/>
  </r>
  <r>
    <x v="0"/>
    <s v="MASSACHUSETTS ELECTRIC"/>
    <x v="6"/>
    <x v="8"/>
    <s v="SEPTEMBER "/>
    <x v="5"/>
    <s v="STRT-AND-HWY-LT   "/>
    <n v="950"/>
    <s v="G1A     - Elec G-1 T&amp;D Sm C&amp;I                          "/>
    <s v="G1A "/>
    <s v="ELEC G-1A                               "/>
    <s v="4562"/>
    <s v="DELIVERY ONLY - STREET LIGHT  "/>
    <n v="29"/>
    <n v="792.71"/>
    <n v="3867"/>
    <x v="2"/>
  </r>
  <r>
    <x v="0"/>
    <s v="MASSACHUSETTS ELECTRIC"/>
    <x v="6"/>
    <x v="8"/>
    <s v="SEPTEMBER "/>
    <x v="1"/>
    <s v="STEAM-HEAT        "/>
    <n v="1"/>
    <s v="R1A     - Elec R-1 Residential-Fixed                   "/>
    <s v="R1A "/>
    <s v="ELEC R-1A                               "/>
    <s v="0207"/>
    <s v="RESIDENCE SERVICE - WITH HEAT "/>
    <n v="26626"/>
    <n v="4274432.9800000004"/>
    <n v="12594462"/>
    <x v="0"/>
  </r>
  <r>
    <x v="0"/>
    <s v="MASSACHUSETTS ELECTRIC"/>
    <x v="6"/>
    <x v="8"/>
    <s v="SEPTEMBER "/>
    <x v="1"/>
    <s v="STEAM-HEAT        "/>
    <n v="2"/>
    <s v="R1A     - Elec R-1 Residential-Variable                "/>
    <s v="R1A "/>
    <s v="ELEC R-1A                               "/>
    <s v="0207"/>
    <s v="RESIDENCE SERVICE - WITH HEAT "/>
    <n v="17"/>
    <n v="4408.18"/>
    <n v="13822"/>
    <x v="0"/>
  </r>
  <r>
    <x v="0"/>
    <s v="MASSACHUSETTS ELECTRIC"/>
    <x v="6"/>
    <x v="8"/>
    <s v="SEPTEMBER "/>
    <x v="1"/>
    <s v="STEAM-HEAT        "/>
    <n v="5"/>
    <s v="G1A     - Elec G-1 Sm C&amp;I-Fixed                        "/>
    <s v="G1A "/>
    <s v="ELEC G-1A                               "/>
    <s v="0207"/>
    <s v="RESIDENCE SERVICE - WITH HEAT "/>
    <n v="11"/>
    <n v="914"/>
    <n v="2873"/>
    <x v="2"/>
  </r>
  <r>
    <x v="0"/>
    <s v="MASSACHUSETTS ELECTRIC"/>
    <x v="6"/>
    <x v="8"/>
    <s v="SEPTEMBER "/>
    <x v="1"/>
    <s v="STEAM-HEAT        "/>
    <n v="6"/>
    <s v="R2A     - Elec R-2 Residential Low Income-Fixed        "/>
    <s v="R2A "/>
    <s v="ELEC R-2A                               "/>
    <s v="0207"/>
    <s v="RESIDENCE SERVICE - WITH HEAT "/>
    <n v="5160"/>
    <n v="595414.34"/>
    <n v="2762431"/>
    <x v="1"/>
  </r>
  <r>
    <x v="0"/>
    <s v="MASSACHUSETTS ELECTRIC"/>
    <x v="6"/>
    <x v="8"/>
    <s v="SEPTEMBER "/>
    <x v="1"/>
    <s v="STEAM-HEAT        "/>
    <n v="7"/>
    <s v="R2A     - Elec R-2 Residential Low Income-Variable     "/>
    <s v="R2A "/>
    <s v="ELEC R-2A                               "/>
    <s v="0207"/>
    <s v="RESIDENCE SERVICE - WITH HEAT "/>
    <n v="13"/>
    <n v="1561.71"/>
    <n v="8424"/>
    <x v="1"/>
  </r>
  <r>
    <x v="0"/>
    <s v="MASSACHUSETTS ELECTRIC"/>
    <x v="6"/>
    <x v="8"/>
    <s v="SEPTEMBER "/>
    <x v="1"/>
    <s v="STEAM-HEAT        "/>
    <n v="602"/>
    <s v="S4A     - Lighting S-1 (S4) Co Owned Non Muni-Fixed    "/>
    <s v="S4A "/>
    <s v="LIGHTING S-4A                           "/>
    <s v="0207"/>
    <s v="RESIDENCE SERVICE - WITH HEAT "/>
    <n v="2"/>
    <n v="89.25"/>
    <n v="138"/>
    <x v="4"/>
  </r>
  <r>
    <x v="0"/>
    <s v="MASSACHUSETTS ELECTRIC"/>
    <x v="6"/>
    <x v="8"/>
    <s v="SEPTEMBER "/>
    <x v="1"/>
    <s v="STEAM-HEAT        "/>
    <n v="603"/>
    <s v="S4A     - Lighting S-1 (S4) Co Owned Non Muni-Variable "/>
    <s v="S4A "/>
    <s v="LIGHTING S-4A                           "/>
    <s v="0207"/>
    <s v="RESIDENCE SERVICE - WITH HEAT "/>
    <n v="22"/>
    <n v="451.45"/>
    <n v="790"/>
    <x v="4"/>
  </r>
  <r>
    <x v="0"/>
    <s v="MASSACHUSETTS ELECTRIC"/>
    <x v="6"/>
    <x v="8"/>
    <s v="SEPTEMBER "/>
    <x v="1"/>
    <s v="STEAM-HEAT        "/>
    <n v="616"/>
    <s v="S4A     - Lighting S-1 (S4) T&amp;D Co Owned Non Muni      "/>
    <s v="S4A "/>
    <s v="LIGHTING S-4A                           "/>
    <s v="4513"/>
    <s v="DELIVERY ONLY - RESIDENT HEAT "/>
    <n v="5"/>
    <n v="203.94"/>
    <n v="704"/>
    <x v="4"/>
  </r>
  <r>
    <x v="0"/>
    <s v="MASSACHUSETTS ELECTRIC"/>
    <x v="6"/>
    <x v="8"/>
    <s v="SEPTEMBER "/>
    <x v="1"/>
    <s v="STEAM-HEAT        "/>
    <n v="903"/>
    <s v="R1A     - Elec R-1 T&amp;D Residential                     "/>
    <s v="R1A "/>
    <s v="ELEC R-1A                               "/>
    <s v="4513"/>
    <s v="DELIVERY ONLY - RESIDENT HEAT "/>
    <n v="40500"/>
    <n v="3821033.89"/>
    <n v="21605571"/>
    <x v="0"/>
  </r>
  <r>
    <x v="0"/>
    <s v="MASSACHUSETTS ELECTRIC"/>
    <x v="6"/>
    <x v="8"/>
    <s v="SEPTEMBER "/>
    <x v="1"/>
    <s v="STEAM-HEAT        "/>
    <n v="905"/>
    <s v="R2A     - Elec R-2 T&amp;D Residential Low Income          "/>
    <s v="R2A "/>
    <s v="ELEC R-2A                               "/>
    <s v="4513"/>
    <s v="DELIVERY ONLY - RESIDENT HEAT "/>
    <n v="6873"/>
    <n v="188207.46"/>
    <n v="3596719"/>
    <x v="1"/>
  </r>
  <r>
    <x v="0"/>
    <s v="MASSACHUSETTS ELECTRIC"/>
    <x v="6"/>
    <x v="8"/>
    <s v="SEPTEMBER "/>
    <x v="1"/>
    <s v="STEAM-HEAT        "/>
    <n v="950"/>
    <s v="G1A     - Elec G-1 T&amp;D Sm C&amp;I                          "/>
    <s v="G1A "/>
    <s v="ELEC G-1A                               "/>
    <s v="4513"/>
    <s v="DELIVERY ONLY - RESIDENT HEAT "/>
    <n v="16"/>
    <n v="2327.6799999999998"/>
    <n v="16439"/>
    <x v="2"/>
  </r>
  <r>
    <x v="0"/>
    <s v="MASSACHUSETTS ELECTRIC"/>
    <x v="6"/>
    <x v="8"/>
    <s v="SEPTEMBER "/>
    <x v="6"/>
    <s v="N/A               "/>
    <n v="600"/>
    <s v="S1A     - Lighting S-1 Co Owned-Fixed                  "/>
    <s v="S1A "/>
    <s v="LIGHTING S-1A                           "/>
    <s v="0360"/>
    <s v="PRIVATE LIGHTING              "/>
    <n v="4"/>
    <n v="203.67"/>
    <n v="447"/>
    <x v="4"/>
  </r>
  <r>
    <x v="0"/>
    <s v="MASSACHUSETTS ELECTRIC"/>
    <x v="6"/>
    <x v="8"/>
    <s v="SEPTEMBER "/>
    <x v="6"/>
    <s v="N/A               "/>
    <n v="601"/>
    <s v="S1A     - Lighting S-1 Co Owned-Variable               "/>
    <s v="S1A "/>
    <s v="LIGHTING S-1A                           "/>
    <s v="0360"/>
    <s v="PRIVATE LIGHTING              "/>
    <n v="24"/>
    <n v="1230.21"/>
    <n v="1519"/>
    <x v="4"/>
  </r>
  <r>
    <x v="0"/>
    <s v="MASSACHUSETTS ELECTRIC"/>
    <x v="6"/>
    <x v="8"/>
    <s v="SEPTEMBER "/>
    <x v="6"/>
    <s v="N/A               "/>
    <n v="615"/>
    <s v="S1A     - Lighting S-1 T&amp;D Co Owned                    "/>
    <s v="S1A "/>
    <s v="LIGHTING S-1A                           "/>
    <s v="4563"/>
    <s v="DELIVERY ONLY - PRIVATE LIGHT "/>
    <n v="54"/>
    <n v="9665.3700000000008"/>
    <n v="11733"/>
    <x v="4"/>
  </r>
  <r>
    <x v="0"/>
    <s v="MASSACHUSETTS ELECTRIC"/>
    <x v="6"/>
    <x v="8"/>
    <s v="SEPTEMBER "/>
    <x v="6"/>
    <s v="N/A               "/>
    <n v="621"/>
    <s v="G1B     - Lighting G-1 T&amp;D Non Conforming              "/>
    <s v="G1B "/>
    <s v="LIGHTING G-1B                           "/>
    <s v="4563"/>
    <s v="DELIVERY ONLY - PRIVATE LIGHT "/>
    <n v="1"/>
    <n v="8.17"/>
    <n v="8"/>
    <x v="2"/>
  </r>
  <r>
    <x v="0"/>
    <s v="MASSACHUSETTS ELECTRIC"/>
    <x v="6"/>
    <x v="8"/>
    <s v="SEPTEMBER "/>
    <x v="6"/>
    <s v="N/A               "/>
    <n v="624"/>
    <s v="S3B     - Lighting S-3 T&amp;D UG Div of Ownrshp Opt B     "/>
    <s v="S3B "/>
    <s v="LIGHTING S-3B                           "/>
    <s v="4563"/>
    <s v="DELIVERY ONLY - PRIVATE LIGHT "/>
    <n v="4"/>
    <n v="83.59"/>
    <n v="367"/>
    <x v="4"/>
  </r>
  <r>
    <x v="0"/>
    <s v="MASSACHUSETTS ELECTRIC"/>
    <x v="6"/>
    <x v="8"/>
    <s v="SEPTEMBER "/>
    <x v="9"/>
    <s v="N/A               "/>
    <n v="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8"/>
    <s v="SEPTEMBER "/>
    <x v="7"/>
    <s v="N/A               "/>
    <n v="1"/>
    <s v="R1A     - Elec R-1 Residential-Fixed                   "/>
    <s v="R1A "/>
    <s v="ELEC R-1A                               "/>
    <s v="1572"/>
    <s v="SALE FOR RESALE - HINGHAM ELE "/>
    <n v="1"/>
    <n v="163"/>
    <n v="466"/>
    <x v="0"/>
  </r>
  <r>
    <x v="0"/>
    <s v="MASSACHUSETTS ELECTRIC"/>
    <x v="6"/>
    <x v="8"/>
    <s v="SEPTEMBER "/>
    <x v="7"/>
    <s v="N/A               "/>
    <n v="5"/>
    <s v="G1A     - Elec G-1 Sm C&amp;I-Fixed                        "/>
    <s v="G1A "/>
    <s v="ELEC G-1A                               "/>
    <s v="1572"/>
    <s v="SALE FOR RESALE - HINGHAM ELE "/>
    <n v="1"/>
    <n v="5016.41"/>
    <n v="17718"/>
    <x v="2"/>
  </r>
  <r>
    <x v="0"/>
    <s v="MASSACHUSETTS ELECTRIC"/>
    <x v="6"/>
    <x v="8"/>
    <s v="SEPTEMBER "/>
    <x v="8"/>
    <s v="N/A               "/>
    <n v="710"/>
    <s v="G3A     - Elec G-3 T&amp;D Large TOU                       "/>
    <s v="0000"/>
    <s v="N/A                                     "/>
    <s v="0000"/>
    <s v="N/A                           "/>
    <n v="1"/>
    <n v="7469.04"/>
    <n v="84700"/>
    <x v="6"/>
  </r>
  <r>
    <x v="0"/>
    <s v="MASSACHUSETTS ELECTRIC"/>
    <x v="6"/>
    <x v="8"/>
    <s v="SEPTEMBER "/>
    <x v="8"/>
    <s v="N/A               "/>
    <n v="950"/>
    <s v="G1A     - Elec G-1 T&amp;D Sm C&amp;I                          "/>
    <s v="G1A "/>
    <s v="ELEC G-1A                               "/>
    <s v="4575"/>
    <s v="N/A                           "/>
    <n v="7"/>
    <n v="2946.92"/>
    <n v="21800"/>
    <x v="2"/>
  </r>
  <r>
    <x v="0"/>
    <s v="MASSACHUSETTS ELECTRIC"/>
    <x v="6"/>
    <x v="8"/>
    <s v="SEPTEMBER "/>
    <x v="8"/>
    <s v="N/A               "/>
    <n v="954"/>
    <s v="G2A     - Elec G-2 T&amp;D Dem                             "/>
    <s v="G2A "/>
    <s v="ELEC G-2A                               "/>
    <s v="4575"/>
    <s v="N/A                           "/>
    <n v="1"/>
    <n v="3963.12"/>
    <n v="32550"/>
    <x v="3"/>
  </r>
  <r>
    <x v="0"/>
    <s v="MASSACHUSETTS ELECTRIC"/>
    <x v="6"/>
    <x v="8"/>
    <s v="SEPTEMBER "/>
    <x v="10"/>
    <s v="N/A               "/>
    <n v="5"/>
    <s v="G1A     - Elec G-1 Sm C&amp;I-Fixed                        "/>
    <s v="G1A "/>
    <s v="ELEC G-1A                               "/>
    <s v="1577"/>
    <s v="SALE FOR RESALE - WESTRN MASS "/>
    <n v="2"/>
    <n v="4250.3100000000004"/>
    <n v="14361"/>
    <x v="2"/>
  </r>
  <r>
    <x v="0"/>
    <s v="MASSACHUSETTS ELECTRIC"/>
    <x v="6"/>
    <x v="8"/>
    <s v="SEPTEMBER "/>
    <x v="10"/>
    <s v="N/A               "/>
    <n v="18"/>
    <s v="G2A     - Elec G-2 Dem-Variable                        "/>
    <s v="G2A "/>
    <s v="ELEC G-2A                               "/>
    <s v="1577"/>
    <s v="SALE FOR RESALE - WESTRN MASS "/>
    <n v="1"/>
    <n v="4070.34"/>
    <n v="17200"/>
    <x v="3"/>
  </r>
  <r>
    <x v="0"/>
    <s v="MASSACHUSETTS ELECTRIC"/>
    <x v="6"/>
    <x v="8"/>
    <s v="SEPTEMBER "/>
    <x v="10"/>
    <s v="N/A               "/>
    <n v="950"/>
    <s v="G1A     - Elec G-1 T&amp;D Sm C&amp;I                          "/>
    <s v="G1A "/>
    <s v="ELEC G-1A                               "/>
    <s v="4577"/>
    <s v="N/A                           "/>
    <n v="1"/>
    <n v="454.92"/>
    <n v="3296"/>
    <x v="2"/>
  </r>
  <r>
    <x v="0"/>
    <s v="MASSACHUSETTS ELECTRIC"/>
    <x v="6"/>
    <x v="8"/>
    <s v="SEPTEMBER "/>
    <x v="3"/>
    <s v="N/A               "/>
    <n v="153"/>
    <s v="MBTA    - Elec MBTA Ind Neg                            "/>
    <s v="MBTA"/>
    <s v="MBTA                                    "/>
    <s v="1579"/>
    <s v="SALE FOR RESALE - M.B.T.A.    "/>
    <n v="16"/>
    <n v="3027.88"/>
    <n v="3537705"/>
    <x v="6"/>
  </r>
  <r>
    <x v="0"/>
    <s v="MASSACHUSETTS ELECTRIC"/>
    <x v="6"/>
    <x v="8"/>
    <s v="SEPTEMBER "/>
    <x v="3"/>
    <s v="N/A               "/>
    <n v="710"/>
    <s v="G3A     - Elec G-3 T&amp;D Large TOU                       "/>
    <s v="G3A "/>
    <s v="ELEC G-3A                               "/>
    <s v="4579"/>
    <s v="DELIVERY ONLY - MBTA          "/>
    <n v="1"/>
    <n v="3168.1"/>
    <n v="36880"/>
    <x v="5"/>
  </r>
  <r>
    <x v="0"/>
    <s v="MASSACHUSETTS ELECTRIC"/>
    <x v="6"/>
    <x v="8"/>
    <s v="SEPTEMBER "/>
    <x v="3"/>
    <s v="N/A               "/>
    <n v="950"/>
    <s v="G1A     - Elec G-1 T&amp;D Sm C&amp;I                          "/>
    <s v="G1A "/>
    <s v="ELEC G-1A                               "/>
    <s v="4579"/>
    <s v="DELIVERY ONLY - MBTA          "/>
    <n v="81"/>
    <n v="8630.99"/>
    <n v="58535"/>
    <x v="2"/>
  </r>
  <r>
    <x v="0"/>
    <s v="MASSACHUSETTS ELECTRIC"/>
    <x v="6"/>
    <x v="8"/>
    <s v="SEPTEMBER "/>
    <x v="3"/>
    <s v="N/A               "/>
    <n v="951"/>
    <s v="G1C     - Elec G-1 T&amp;D Sm C&amp;I Unmtrd Fix kWh           "/>
    <s v="G1C "/>
    <s v="ELEC G-1C                               "/>
    <s v="4579"/>
    <s v="DELIVERY ONLY - MBTA          "/>
    <n v="7"/>
    <n v="425.62"/>
    <n v="2844"/>
    <x v="2"/>
  </r>
  <r>
    <x v="0"/>
    <s v="MASSACHUSETTS ELECTRIC"/>
    <x v="6"/>
    <x v="8"/>
    <s v="SEPTEMBER "/>
    <x v="3"/>
    <s v="N/A               "/>
    <n v="954"/>
    <s v="G2A     - Elec G-2 T&amp;D Dem                             "/>
    <s v="G2A "/>
    <s v="ELEC G-2A                               "/>
    <s v="4579"/>
    <s v="DELIVERY ONLY - MBTA          "/>
    <n v="4"/>
    <n v="3242.35"/>
    <n v="31060"/>
    <x v="3"/>
  </r>
  <r>
    <x v="1"/>
    <s v="NANTUCKET ELECTRIC"/>
    <x v="6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49"/>
    <n v="517191.84"/>
    <n v="1483647"/>
    <x v="0"/>
  </r>
  <r>
    <x v="1"/>
    <s v="NANTUCKET ELECTRIC"/>
    <x v="6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46.11"/>
    <n v="2887"/>
    <x v="0"/>
  </r>
  <r>
    <x v="1"/>
    <s v="NANTUCKET ELECTRIC"/>
    <x v="6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355.5300000000002"/>
    <n v="7780"/>
    <x v="2"/>
  </r>
  <r>
    <x v="1"/>
    <s v="NANTUCKET ELECTRIC"/>
    <x v="6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5034.1099999999997"/>
    <n v="22940"/>
    <x v="1"/>
  </r>
  <r>
    <x v="1"/>
    <s v="NANTUCKET ELECTRIC"/>
    <x v="6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523.59"/>
    <n v="1696"/>
    <x v="2"/>
  </r>
  <r>
    <x v="1"/>
    <s v="NANTUCKET ELECTRIC"/>
    <x v="6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549"/>
    <n v="1480643.11"/>
    <n v="7963370"/>
    <x v="0"/>
  </r>
  <r>
    <x v="1"/>
    <s v="NANTUCKET ELECTRIC"/>
    <x v="6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5"/>
    <n v="5304.69"/>
    <n v="74796"/>
    <x v="1"/>
  </r>
  <r>
    <x v="1"/>
    <s v="NANTUCKET ELECTRIC"/>
    <x v="6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3009.2"/>
    <n v="22452"/>
    <x v="2"/>
  </r>
  <r>
    <x v="1"/>
    <s v="NANTUCKET ELECTRIC"/>
    <x v="6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92.88"/>
    <n v="1190"/>
    <x v="2"/>
  </r>
  <r>
    <x v="1"/>
    <s v="NANTUCKET ELECTRIC"/>
    <x v="6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2104.36"/>
    <n v="5993"/>
    <x v="0"/>
  </r>
  <r>
    <x v="1"/>
    <s v="NANTUCKET ELECTRIC"/>
    <x v="6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6"/>
    <n v="33984.19"/>
    <n v="116959"/>
    <x v="2"/>
  </r>
  <r>
    <x v="1"/>
    <s v="NANTUCKET ELECTRIC"/>
    <x v="6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30"/>
    <n v="3476.93"/>
    <n v="11146"/>
    <x v="2"/>
  </r>
  <r>
    <x v="1"/>
    <s v="NANTUCKET ELECTRIC"/>
    <x v="6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0200.4"/>
    <n v="43155"/>
    <x v="3"/>
  </r>
  <r>
    <x v="1"/>
    <s v="NANTUCKET ELECTRIC"/>
    <x v="6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"/>
    <n v="22"/>
    <x v="4"/>
  </r>
  <r>
    <x v="1"/>
    <s v="NANTUCKET ELECTRIC"/>
    <x v="6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6.6"/>
    <n v="1084"/>
    <x v="2"/>
  </r>
  <r>
    <x v="1"/>
    <s v="NANTUCKET ELECTRIC"/>
    <x v="6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16230.93"/>
    <n v="1211533"/>
    <x v="5"/>
  </r>
  <r>
    <x v="1"/>
    <s v="NANTUCKET ELECTRIC"/>
    <x v="6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3312.26"/>
    <n v="17657"/>
    <x v="0"/>
  </r>
  <r>
    <x v="1"/>
    <s v="NANTUCKET ELECTRIC"/>
    <x v="6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9"/>
    <n v="267807.32"/>
    <n v="1912818"/>
    <x v="2"/>
  </r>
  <r>
    <x v="1"/>
    <s v="NANTUCKET ELECTRIC"/>
    <x v="6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78.64"/>
    <n v="1664"/>
    <x v="2"/>
  </r>
  <r>
    <x v="1"/>
    <s v="NANTUCKET ELECTRIC"/>
    <x v="6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608.65"/>
    <n v="4115"/>
    <x v="2"/>
  </r>
  <r>
    <x v="1"/>
    <s v="NANTUCKET ELECTRIC"/>
    <x v="6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4"/>
    <n v="4772.0600000000004"/>
    <n v="33436"/>
    <x v="2"/>
  </r>
  <r>
    <x v="1"/>
    <s v="NANTUCKET ELECTRIC"/>
    <x v="6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78955.81"/>
    <n v="1521028"/>
    <x v="3"/>
  </r>
  <r>
    <x v="1"/>
    <s v="NANTUCKET ELECTRIC"/>
    <x v="6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474.97"/>
    <n v="2895"/>
    <x v="3"/>
  </r>
  <r>
    <x v="1"/>
    <s v="NANTUCKET ELECTRIC"/>
    <x v="6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20.44"/>
    <n v="1560"/>
    <x v="3"/>
  </r>
  <r>
    <x v="1"/>
    <s v="NANTUCKET ELECTRIC"/>
    <x v="6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844.71"/>
    <n v="51887"/>
    <x v="5"/>
  </r>
  <r>
    <x v="1"/>
    <s v="NANTUCKET ELECTRIC"/>
    <x v="6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2.23"/>
    <n v="165"/>
    <x v="2"/>
  </r>
  <r>
    <x v="1"/>
    <s v="NANTUCKET ELECTRIC"/>
    <x v="6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78.63"/>
    <n v="16381"/>
    <x v="4"/>
  </r>
  <r>
    <x v="1"/>
    <s v="NANTUCKET ELECTRIC"/>
    <x v="6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4.64"/>
    <n v="6889"/>
    <x v="4"/>
  </r>
  <r>
    <x v="1"/>
    <s v="NANTUCKET ELECTRIC"/>
    <x v="6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3160.79"/>
    <n v="8905"/>
    <x v="0"/>
  </r>
  <r>
    <x v="1"/>
    <s v="NANTUCKET ELECTRIC"/>
    <x v="6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6723.509999999998"/>
    <n v="87929"/>
    <x v="0"/>
  </r>
  <r>
    <x v="1"/>
    <s v="NANTUCKET ELECTRIC"/>
    <x v="6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8"/>
    <n v="322.44"/>
    <n v="4244"/>
    <x v="1"/>
  </r>
  <r>
    <x v="1"/>
    <s v="NANTUCKET ELECTRIC"/>
    <x v="6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6"/>
    <n v="31"/>
    <x v="4"/>
  </r>
  <r>
    <x v="1"/>
    <s v="NANTUCKET ELECTRIC"/>
    <x v="6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700000000000003"/>
    <n v="141"/>
    <x v="4"/>
  </r>
  <r>
    <x v="0"/>
    <s v="MASSACHUSETTS ELECTRIC"/>
    <x v="6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377014"/>
    <n v="50347369.590000004"/>
    <n v="145148891"/>
    <x v="0"/>
  </r>
  <r>
    <x v="0"/>
    <s v="MASSACHUSETTS ELECTRIC"/>
    <x v="6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72"/>
    <n v="34349.81"/>
    <n v="102830"/>
    <x v="0"/>
  </r>
  <r>
    <x v="0"/>
    <s v="MASSACHUSETTS ELECTRIC"/>
    <x v="6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57"/>
    <n v="-70668.03"/>
    <n v="641417"/>
    <x v="2"/>
  </r>
  <r>
    <x v="0"/>
    <s v="MASSACHUSETTS ELECTRIC"/>
    <x v="6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86"/>
    <n v="5517079.6799999997"/>
    <n v="25145311"/>
    <x v="1"/>
  </r>
  <r>
    <x v="0"/>
    <s v="MASSACHUSETTS ELECTRIC"/>
    <x v="6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18"/>
    <n v="9781.51"/>
    <n v="46267"/>
    <x v="1"/>
  </r>
  <r>
    <x v="0"/>
    <s v="MASSACHUSETTS ELECTRIC"/>
    <x v="6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6"/>
    <n v="67990.210000000006"/>
    <n v="214107"/>
    <x v="2"/>
  </r>
  <r>
    <x v="0"/>
    <s v="MASSACHUSETTS ELECTRIC"/>
    <x v="6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28694.7"/>
    <n v="3661"/>
    <x v="2"/>
  </r>
  <r>
    <x v="0"/>
    <s v="MASSACHUSETTS ELECTRIC"/>
    <x v="6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33"/>
    <n v="7121.8"/>
    <n v="13496"/>
    <x v="4"/>
  </r>
  <r>
    <x v="0"/>
    <s v="MASSACHUSETTS ELECTRIC"/>
    <x v="6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08"/>
    <n v="15784.12"/>
    <n v="31975"/>
    <x v="4"/>
  </r>
  <r>
    <x v="0"/>
    <s v="MASSACHUSETTS ELECTRIC"/>
    <x v="6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20"/>
    <n v="28433.759999999998"/>
    <n v="72290"/>
    <x v="4"/>
  </r>
  <r>
    <x v="0"/>
    <s v="MASSACHUSETTS ELECTRIC"/>
    <x v="6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51"/>
    <n v="48"/>
    <x v="6"/>
  </r>
  <r>
    <x v="0"/>
    <s v="MASSACHUSETTS ELECTRIC"/>
    <x v="6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85095"/>
    <n v="48820030.200000003"/>
    <n v="262493172"/>
    <x v="0"/>
  </r>
  <r>
    <x v="0"/>
    <s v="MASSACHUSETTS ELECTRIC"/>
    <x v="6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88460"/>
    <n v="2181248.11"/>
    <n v="37933335"/>
    <x v="1"/>
  </r>
  <r>
    <x v="0"/>
    <s v="MASSACHUSETTS ELECTRIC"/>
    <x v="6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351"/>
    <n v="-78845.440000000002"/>
    <n v="701717"/>
    <x v="2"/>
  </r>
  <r>
    <x v="0"/>
    <s v="MASSACHUSETTS ELECTRIC"/>
    <x v="6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179"/>
    <n v="55151.73"/>
    <n v="340536"/>
    <x v="2"/>
  </r>
  <r>
    <x v="0"/>
    <s v="MASSACHUSETTS ELECTRIC"/>
    <x v="6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97"/>
    <n v="245975.46"/>
    <n v="715239"/>
    <x v="0"/>
  </r>
  <r>
    <x v="0"/>
    <s v="MASSACHUSETTS ELECTRIC"/>
    <x v="6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8"/>
    <n v="2"/>
    <x v="0"/>
  </r>
  <r>
    <x v="0"/>
    <s v="MASSACHUSETTS ELECTRIC"/>
    <x v="6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1974"/>
    <n v="-3416759.38"/>
    <n v="32437299"/>
    <x v="2"/>
  </r>
  <r>
    <x v="0"/>
    <s v="MASSACHUSETTS ELECTRIC"/>
    <x v="6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50.68"/>
    <n v="1146"/>
    <x v="1"/>
  </r>
  <r>
    <x v="0"/>
    <s v="MASSACHUSETTS ELECTRIC"/>
    <x v="6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235"/>
    <n v="20025.259999999998"/>
    <n v="65313"/>
    <x v="2"/>
  </r>
  <r>
    <x v="0"/>
    <s v="MASSACHUSETTS ELECTRIC"/>
    <x v="6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8"/>
    <n v="-725413.77"/>
    <n v="430206"/>
    <x v="2"/>
  </r>
  <r>
    <x v="0"/>
    <s v="MASSACHUSETTS ELECTRIC"/>
    <x v="6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6760"/>
    <n v="907225.12"/>
    <n v="4239713"/>
    <x v="2"/>
  </r>
  <r>
    <x v="0"/>
    <s v="MASSACHUSETTS ELECTRIC"/>
    <x v="6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28"/>
    <n v="-17775.18"/>
    <n v="83547"/>
    <x v="2"/>
  </r>
  <r>
    <x v="0"/>
    <s v="MASSACHUSETTS ELECTRIC"/>
    <x v="6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39"/>
    <n v="104017.63"/>
    <n v="436516"/>
    <x v="3"/>
  </r>
  <r>
    <x v="0"/>
    <s v="MASSACHUSETTS ELECTRIC"/>
    <x v="6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3"/>
    <n v="0"/>
    <x v="2"/>
  </r>
  <r>
    <x v="0"/>
    <s v="MASSACHUSETTS ELECTRIC"/>
    <x v="6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66"/>
    <n v="787.19"/>
    <n v="10312"/>
    <x v="2"/>
  </r>
  <r>
    <x v="0"/>
    <s v="MASSACHUSETTS ELECTRIC"/>
    <x v="6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6283.34"/>
    <n v="22560"/>
    <x v="3"/>
  </r>
  <r>
    <x v="0"/>
    <s v="MASSACHUSETTS ELECTRIC"/>
    <x v="6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156"/>
    <n v="4085000.09"/>
    <n v="17979944"/>
    <x v="3"/>
  </r>
  <r>
    <x v="0"/>
    <s v="MASSACHUSETTS ELECTRIC"/>
    <x v="6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3"/>
    <n v="59703.95"/>
    <n v="259483"/>
    <x v="3"/>
  </r>
  <r>
    <x v="0"/>
    <s v="MASSACHUSETTS ELECTRIC"/>
    <x v="6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31"/>
    <n v="56393.2"/>
    <n v="248683"/>
    <x v="3"/>
  </r>
  <r>
    <x v="0"/>
    <s v="MASSACHUSETTS ELECTRIC"/>
    <x v="6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655"/>
    <n v="96541.440000000002"/>
    <n v="216409"/>
    <x v="4"/>
  </r>
  <r>
    <x v="0"/>
    <s v="MASSACHUSETTS ELECTRIC"/>
    <x v="6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091"/>
    <n v="127670.66"/>
    <n v="302932"/>
    <x v="4"/>
  </r>
  <r>
    <x v="0"/>
    <s v="MASSACHUSETTS ELECTRIC"/>
    <x v="6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720"/>
    <n v="374225.93"/>
    <n v="1240837"/>
    <x v="4"/>
  </r>
  <r>
    <x v="0"/>
    <s v="MASSACHUSETTS ELECTRIC"/>
    <x v="6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5"/>
    <n v="767.42"/>
    <n v="5538"/>
    <x v="2"/>
  </r>
  <r>
    <x v="0"/>
    <s v="MASSACHUSETTS ELECTRIC"/>
    <x v="6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28"/>
    <n v="1908062.99"/>
    <n v="10628928"/>
    <x v="5"/>
  </r>
  <r>
    <x v="0"/>
    <s v="MASSACHUSETTS ELECTRIC"/>
    <x v="6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101"/>
    <n v="28181100.52"/>
    <n v="329625334"/>
    <x v="5"/>
  </r>
  <r>
    <x v="0"/>
    <s v="MASSACHUSETTS ELECTRIC"/>
    <x v="6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462"/>
    <n v="404494.47"/>
    <n v="2294085"/>
    <x v="0"/>
  </r>
  <r>
    <x v="0"/>
    <s v="MASSACHUSETTS ELECTRIC"/>
    <x v="6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190.03"/>
    <n v="3362"/>
    <x v="6"/>
  </r>
  <r>
    <x v="0"/>
    <s v="MASSACHUSETTS ELECTRIC"/>
    <x v="6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70598"/>
    <n v="7178205.4299999997"/>
    <n v="117779034"/>
    <x v="2"/>
  </r>
  <r>
    <x v="0"/>
    <s v="MASSACHUSETTS ELECTRIC"/>
    <x v="6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338"/>
    <n v="65273.15"/>
    <n v="419092"/>
    <x v="2"/>
  </r>
  <r>
    <x v="0"/>
    <s v="MASSACHUSETTS ELECTRIC"/>
    <x v="6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610"/>
    <n v="-1068.05"/>
    <n v="1298377"/>
    <x v="2"/>
  </r>
  <r>
    <x v="0"/>
    <s v="MASSACHUSETTS ELECTRIC"/>
    <x v="6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4342"/>
    <n v="1177987.93"/>
    <n v="8814072"/>
    <x v="2"/>
  </r>
  <r>
    <x v="0"/>
    <s v="MASSACHUSETTS ELECTRIC"/>
    <x v="6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925"/>
    <n v="18277386.719999999"/>
    <n v="159582772"/>
    <x v="3"/>
  </r>
  <r>
    <x v="0"/>
    <s v="MASSACHUSETTS ELECTRIC"/>
    <x v="6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8"/>
    <n v="649404.38"/>
    <n v="5814535"/>
    <x v="3"/>
  </r>
  <r>
    <x v="0"/>
    <s v="MASSACHUSETTS ELECTRIC"/>
    <x v="6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31"/>
    <n v="429503.13"/>
    <n v="3803092"/>
    <x v="3"/>
  </r>
  <r>
    <x v="0"/>
    <s v="MASSACHUSETTS ELECTRIC"/>
    <x v="6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685"/>
    <n v="186432.26"/>
    <n v="1045472"/>
    <x v="2"/>
  </r>
  <r>
    <x v="0"/>
    <s v="MASSACHUSETTS ELECTRIC"/>
    <x v="6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9.38"/>
    <n v="292"/>
    <x v="2"/>
  </r>
  <r>
    <x v="0"/>
    <s v="MASSACHUSETTS ELECTRIC"/>
    <x v="6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6.33"/>
    <n v="65"/>
    <x v="2"/>
  </r>
  <r>
    <x v="0"/>
    <s v="MASSACHUSETTS ELECTRIC"/>
    <x v="6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625"/>
    <n v="6360"/>
    <x v="3"/>
  </r>
  <r>
    <x v="0"/>
    <s v="MASSACHUSETTS ELECTRIC"/>
    <x v="6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16"/>
    <n v="567927.22"/>
    <n v="2442634"/>
    <x v="3"/>
  </r>
  <r>
    <x v="0"/>
    <s v="MASSACHUSETTS ELECTRIC"/>
    <x v="6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7"/>
    <n v="3346.15"/>
    <n v="7758"/>
    <x v="4"/>
  </r>
  <r>
    <x v="0"/>
    <s v="MASSACHUSETTS ELECTRIC"/>
    <x v="6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0"/>
    <n v="4800.04"/>
    <n v="11708"/>
    <x v="4"/>
  </r>
  <r>
    <x v="0"/>
    <s v="MASSACHUSETTS ELECTRIC"/>
    <x v="6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244.7"/>
    <n v="66011"/>
    <x v="4"/>
  </r>
  <r>
    <x v="0"/>
    <s v="MASSACHUSETTS ELECTRIC"/>
    <x v="6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17.31"/>
    <n v="7600"/>
    <x v="5"/>
  </r>
  <r>
    <x v="0"/>
    <s v="MASSACHUSETTS ELECTRIC"/>
    <x v="6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4"/>
    <n v="376045.72"/>
    <n v="1852463"/>
    <x v="5"/>
  </r>
  <r>
    <x v="0"/>
    <s v="MASSACHUSETTS ELECTRIC"/>
    <x v="6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7"/>
    <n v="13895227.369999999"/>
    <n v="165544145"/>
    <x v="5"/>
  </r>
  <r>
    <x v="0"/>
    <s v="MASSACHUSETTS ELECTRIC"/>
    <x v="6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510"/>
    <n v="486437.85"/>
    <n v="3593798"/>
    <x v="2"/>
  </r>
  <r>
    <x v="0"/>
    <s v="MASSACHUSETTS ELECTRIC"/>
    <x v="6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7.3"/>
    <n v="300"/>
    <x v="2"/>
  </r>
  <r>
    <x v="0"/>
    <s v="MASSACHUSETTS ELECTRIC"/>
    <x v="6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670123.25"/>
    <n v="13684640"/>
    <x v="3"/>
  </r>
  <r>
    <x v="0"/>
    <s v="MASSACHUSETTS ELECTRIC"/>
    <x v="6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5"/>
    <n v="331.35"/>
    <n v="1005"/>
    <x v="2"/>
  </r>
  <r>
    <x v="0"/>
    <s v="MASSACHUSETTS ELECTRIC"/>
    <x v="6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14666.92"/>
    <n v="25670"/>
    <x v="4"/>
  </r>
  <r>
    <x v="0"/>
    <s v="MASSACHUSETTS ELECTRIC"/>
    <x v="6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74"/>
    <n v="42823.79"/>
    <n v="65670"/>
    <x v="4"/>
  </r>
  <r>
    <x v="0"/>
    <s v="MASSACHUSETTS ELECTRIC"/>
    <x v="6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38"/>
    <n v="26914.94"/>
    <n v="57175"/>
    <x v="4"/>
  </r>
  <r>
    <x v="0"/>
    <s v="MASSACHUSETTS ELECTRIC"/>
    <x v="6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488"/>
    <n v="55069.599999999999"/>
    <n v="108420"/>
    <x v="4"/>
  </r>
  <r>
    <x v="0"/>
    <s v="MASSACHUSETTS ELECTRIC"/>
    <x v="6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1"/>
    <n v="612.87"/>
    <n v="738"/>
    <x v="4"/>
  </r>
  <r>
    <x v="0"/>
    <s v="MASSACHUSETTS ELECTRIC"/>
    <x v="6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1"/>
    <n v="266.70999999999998"/>
    <n v="563"/>
    <x v="4"/>
  </r>
  <r>
    <x v="0"/>
    <s v="MASSACHUSETTS ELECTRIC"/>
    <x v="6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47"/>
    <n v="29662.79"/>
    <n v="101505"/>
    <x v="4"/>
  </r>
  <r>
    <x v="0"/>
    <s v="MASSACHUSETTS ELECTRIC"/>
    <x v="6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8"/>
    <n v="674.49"/>
    <n v="2525"/>
    <x v="4"/>
  </r>
  <r>
    <x v="0"/>
    <s v="MASSACHUSETTS ELECTRIC"/>
    <x v="6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12"/>
    <n v="16"/>
    <x v="2"/>
  </r>
  <r>
    <x v="0"/>
    <s v="MASSACHUSETTS ELECTRIC"/>
    <x v="6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47.71"/>
    <n v="793"/>
    <x v="2"/>
  </r>
  <r>
    <x v="0"/>
    <s v="MASSACHUSETTS ELECTRIC"/>
    <x v="6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60"/>
    <n v="598187.72"/>
    <n v="971149"/>
    <x v="4"/>
  </r>
  <r>
    <x v="0"/>
    <s v="MASSACHUSETTS ELECTRIC"/>
    <x v="6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83"/>
    <n v="95452.479999999996"/>
    <n v="305380"/>
    <x v="4"/>
  </r>
  <r>
    <x v="0"/>
    <s v="MASSACHUSETTS ELECTRIC"/>
    <x v="6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058.98"/>
    <n v="37158"/>
    <x v="4"/>
  </r>
  <r>
    <x v="0"/>
    <s v="MASSACHUSETTS ELECTRIC"/>
    <x v="6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8"/>
    <n v="16716.46"/>
    <n v="44517"/>
    <x v="4"/>
  </r>
  <r>
    <x v="0"/>
    <s v="MASSACHUSETTS ELECTRIC"/>
    <x v="6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64"/>
    <n v="360561.43"/>
    <n v="2503427"/>
    <x v="4"/>
  </r>
  <r>
    <x v="0"/>
    <s v="MASSACHUSETTS ELECTRIC"/>
    <x v="6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42.38"/>
    <n v="1629"/>
    <x v="2"/>
  </r>
  <r>
    <x v="0"/>
    <s v="MASSACHUSETTS ELECTRIC"/>
    <x v="6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19.88"/>
    <n v="6140"/>
    <x v="4"/>
  </r>
  <r>
    <x v="0"/>
    <s v="MASSACHUSETTS ELECTRIC"/>
    <x v="6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00.25"/>
    <n v="4197"/>
    <x v="4"/>
  </r>
  <r>
    <x v="0"/>
    <s v="MASSACHUSETTS ELECTRIC"/>
    <x v="6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1"/>
    <n v="464.56"/>
    <n v="175"/>
    <x v="4"/>
  </r>
  <r>
    <x v="0"/>
    <s v="MASSACHUSETTS ELECTRIC"/>
    <x v="6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4"/>
    <n v="3069.32"/>
    <n v="720"/>
    <x v="4"/>
  </r>
  <r>
    <x v="0"/>
    <s v="MASSACHUSETTS ELECTRIC"/>
    <x v="6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9.87"/>
    <n v="3761"/>
    <x v="2"/>
  </r>
  <r>
    <x v="0"/>
    <s v="MASSACHUSETTS ELECTRIC"/>
    <x v="6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154"/>
    <n v="3684448.73"/>
    <n v="10663262"/>
    <x v="0"/>
  </r>
  <r>
    <x v="0"/>
    <s v="MASSACHUSETTS ELECTRIC"/>
    <x v="6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7"/>
    <n v="2733.37"/>
    <n v="8420"/>
    <x v="0"/>
  </r>
  <r>
    <x v="0"/>
    <s v="MASSACHUSETTS ELECTRIC"/>
    <x v="6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498.67"/>
    <n v="4922"/>
    <x v="2"/>
  </r>
  <r>
    <x v="0"/>
    <s v="MASSACHUSETTS ELECTRIC"/>
    <x v="6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48"/>
    <n v="509839.46"/>
    <n v="2334086"/>
    <x v="1"/>
  </r>
  <r>
    <x v="0"/>
    <s v="MASSACHUSETTS ELECTRIC"/>
    <x v="6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677.52"/>
    <n v="3744"/>
    <x v="1"/>
  </r>
  <r>
    <x v="0"/>
    <s v="MASSACHUSETTS ELECTRIC"/>
    <x v="6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0.95"/>
    <n v="152"/>
    <x v="4"/>
  </r>
  <r>
    <x v="0"/>
    <s v="MASSACHUSETTS ELECTRIC"/>
    <x v="6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2"/>
    <n v="454.08"/>
    <n v="863"/>
    <x v="4"/>
  </r>
  <r>
    <x v="0"/>
    <s v="MASSACHUSETTS ELECTRIC"/>
    <x v="6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5"/>
    <n v="206.28"/>
    <n v="772"/>
    <x v="4"/>
  </r>
  <r>
    <x v="0"/>
    <s v="MASSACHUSETTS ELECTRIC"/>
    <x v="6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41152"/>
    <n v="3641833.35"/>
    <n v="19768855"/>
    <x v="0"/>
  </r>
  <r>
    <x v="0"/>
    <s v="MASSACHUSETTS ELECTRIC"/>
    <x v="6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978"/>
    <n v="187612.28"/>
    <n v="3311963"/>
    <x v="1"/>
  </r>
  <r>
    <x v="0"/>
    <s v="MASSACHUSETTS ELECTRIC"/>
    <x v="6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26.1799999999998"/>
    <n v="15566"/>
    <x v="2"/>
  </r>
  <r>
    <x v="0"/>
    <s v="MASSACHUSETTS ELECTRIC"/>
    <x v="6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4"/>
    <n v="211.53"/>
    <n v="491"/>
    <x v="4"/>
  </r>
  <r>
    <x v="0"/>
    <s v="MASSACHUSETTS ELECTRIC"/>
    <x v="6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3"/>
    <n v="1175.8"/>
    <n v="1559"/>
    <x v="4"/>
  </r>
  <r>
    <x v="0"/>
    <s v="MASSACHUSETTS ELECTRIC"/>
    <x v="6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4"/>
    <n v="9691.77"/>
    <n v="13426"/>
    <x v="4"/>
  </r>
  <r>
    <x v="0"/>
    <s v="MASSACHUSETTS ELECTRIC"/>
    <x v="6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1"/>
    <n v="9"/>
    <x v="2"/>
  </r>
  <r>
    <x v="0"/>
    <s v="MASSACHUSETTS ELECTRIC"/>
    <x v="6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49"/>
    <n v="402"/>
    <x v="4"/>
  </r>
  <r>
    <x v="0"/>
    <s v="MASSACHUSETTS ELECTRIC"/>
    <x v="6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6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61.71"/>
    <n v="462"/>
    <x v="0"/>
  </r>
  <r>
    <x v="0"/>
    <s v="MASSACHUSETTS ELECTRIC"/>
    <x v="6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487.79"/>
    <n v="23360"/>
    <x v="3"/>
  </r>
  <r>
    <x v="0"/>
    <s v="MASSACHUSETTS ELECTRIC"/>
    <x v="6"/>
    <x v="9"/>
    <s v="OCTOBER   "/>
    <x v="8"/>
    <s v="N/A               "/>
    <s v="710"/>
    <s v="G3A     - Elec G-3 T&amp;D Large TOU                       "/>
    <s v="0000"/>
    <s v="N/A                                     "/>
    <s v="0000"/>
    <s v="N/A                           "/>
    <n v="1"/>
    <n v="5786.23"/>
    <n v="60900"/>
    <x v="6"/>
  </r>
  <r>
    <x v="0"/>
    <s v="MASSACHUSETTS ELECTRIC"/>
    <x v="6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208.06"/>
    <n v="16200"/>
    <x v="2"/>
  </r>
  <r>
    <x v="0"/>
    <s v="MASSACHUSETTS ELECTRIC"/>
    <x v="6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785.66"/>
    <n v="33250"/>
    <x v="3"/>
  </r>
  <r>
    <x v="0"/>
    <s v="MASSACHUSETTS ELECTRIC"/>
    <x v="6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87.54"/>
    <n v="9510"/>
    <x v="2"/>
  </r>
  <r>
    <x v="0"/>
    <s v="MASSACHUSETTS ELECTRIC"/>
    <x v="6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72.33"/>
    <n v="1230"/>
    <x v="2"/>
  </r>
  <r>
    <x v="0"/>
    <s v="MASSACHUSETTS ELECTRIC"/>
    <x v="6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2679.97"/>
    <n v="2081821"/>
    <x v="6"/>
  </r>
  <r>
    <x v="0"/>
    <s v="MASSACHUSETTS ELECTRIC"/>
    <x v="6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91"/>
    <n v="35965"/>
    <x v="5"/>
  </r>
  <r>
    <x v="0"/>
    <s v="MASSACHUSETTS ELECTRIC"/>
    <x v="6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711.39"/>
    <n v="14539"/>
    <x v="2"/>
  </r>
  <r>
    <x v="0"/>
    <s v="MASSACHUSETTS ELECTRIC"/>
    <x v="6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27.15"/>
    <n v="2844"/>
    <x v="2"/>
  </r>
  <r>
    <x v="0"/>
    <s v="MASSACHUSETTS ELECTRIC"/>
    <x v="6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457.57"/>
    <n v="58240"/>
    <x v="3"/>
  </r>
  <r>
    <x v="2"/>
    <m/>
    <x v="2"/>
    <x v="12"/>
    <m/>
    <x v="11"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46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1" firstHeaderRow="1" firstDataRow="3" firstDataCol="1"/>
  <pivotFields count="6">
    <pivotField axis="axisCol" showAll="0" defaultSubtotal="0">
      <items count="107">
        <item x="1"/>
        <item m="1" x="47"/>
        <item m="1" x="67"/>
        <item m="1" x="98"/>
        <item m="1" x="17"/>
        <item m="1" x="41"/>
        <item m="1" x="60"/>
        <item m="1" x="64"/>
        <item m="1" x="88"/>
        <item m="1" x="10"/>
        <item m="1" x="32"/>
        <item m="1" x="58"/>
        <item m="1" x="83"/>
        <item m="1" x="104"/>
        <item m="1" x="23"/>
        <item m="1" x="44"/>
        <item m="1" x="74"/>
        <item m="1" x="97"/>
        <item m="1" x="16"/>
        <item m="1" x="38"/>
        <item m="1" x="42"/>
        <item m="1" x="62"/>
        <item m="1" x="86"/>
        <item m="1" x="8"/>
        <item m="1" x="28"/>
        <item m="1" x="57"/>
        <item m="1" x="81"/>
        <item m="1" x="103"/>
        <item m="1" x="20"/>
        <item m="1" x="24"/>
        <item m="1" x="48"/>
        <item m="1" x="68"/>
        <item m="1" x="92"/>
        <item m="1" x="13"/>
        <item m="1" x="34"/>
        <item m="1" x="56"/>
        <item m="1" x="80"/>
        <item m="1" x="102"/>
        <item m="1" x="27"/>
        <item m="1" x="51"/>
        <item m="1" x="72"/>
        <item m="1" x="95"/>
        <item m="1" x="45"/>
        <item m="1" x="66"/>
        <item m="1" x="90"/>
        <item m="1" x="11"/>
        <item m="1" x="39"/>
        <item m="1" x="59"/>
        <item m="1" x="85"/>
        <item m="1" x="106"/>
        <item m="1" x="9"/>
        <item m="1" x="30"/>
        <item m="1" x="52"/>
        <item m="1" x="73"/>
        <item m="1" x="96"/>
        <item m="1" x="21"/>
        <item m="1" x="43"/>
        <item m="1" x="65"/>
        <item m="1" x="89"/>
        <item m="1" x="93"/>
        <item m="1" x="12"/>
        <item m="1" x="33"/>
        <item m="1" x="55"/>
        <item m="1" x="78"/>
        <item m="1" x="6"/>
        <item m="1" x="26"/>
        <item m="1" x="50"/>
        <item m="1" x="71"/>
        <item m="1" x="63"/>
        <item m="1" x="54"/>
        <item m="1" x="49"/>
        <item m="1" x="15"/>
        <item m="1" x="25"/>
        <item m="1" x="18"/>
        <item m="1" x="36"/>
        <item m="1" x="53"/>
        <item m="1" x="19"/>
        <item m="1" x="14"/>
        <item m="1" x="105"/>
        <item m="1" x="99"/>
        <item m="1" x="94"/>
        <item m="1" x="69"/>
        <item m="1" x="84"/>
        <item m="1" x="76"/>
        <item m="1" x="87"/>
        <item m="1" x="82"/>
        <item m="1" x="100"/>
        <item m="1" x="61"/>
        <item m="1" x="79"/>
        <item m="1" x="46"/>
        <item m="1" x="40"/>
        <item m="1" x="31"/>
        <item m="1" x="22"/>
        <item m="1" x="37"/>
        <item m="1" x="7"/>
        <item m="1" x="101"/>
        <item m="1" x="91"/>
        <item m="1" x="77"/>
        <item m="1" x="70"/>
        <item m="1" x="35"/>
        <item m="1" x="29"/>
        <item m="1" x="75"/>
        <item m="1" x="5"/>
        <item m="1" x="4"/>
        <item m="1" x="3"/>
        <item m="1" x="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9">
        <item x="4"/>
        <item x="0"/>
        <item x="3"/>
        <item h="1" x="5"/>
        <item x="1"/>
        <item x="2"/>
        <item h="1" x="6"/>
        <item h="1" m="1" x="8"/>
        <item h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106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47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7">
    <pivotField showAll="0" defaultSubtotal="0"/>
    <pivotField axis="axisCol" showAll="0" defaultSubtotal="0">
      <items count="106">
        <item x="2"/>
        <item m="1" x="48"/>
        <item m="1" x="67"/>
        <item m="1" x="96"/>
        <item m="1" x="17"/>
        <item m="1" x="41"/>
        <item m="1" x="60"/>
        <item m="1" x="64"/>
        <item m="1" x="86"/>
        <item m="1" x="10"/>
        <item m="1" x="32"/>
        <item m="1" x="58"/>
        <item m="1" x="81"/>
        <item m="1" x="103"/>
        <item m="1" x="23"/>
        <item m="1" x="45"/>
        <item m="1" x="73"/>
        <item m="1" x="95"/>
        <item m="1" x="16"/>
        <item m="1" x="38"/>
        <item m="1" x="42"/>
        <item m="1" x="62"/>
        <item m="1" x="84"/>
        <item m="1" x="8"/>
        <item m="1" x="28"/>
        <item m="1" x="57"/>
        <item m="1" x="79"/>
        <item m="1" x="102"/>
        <item m="1" x="20"/>
        <item m="1" x="24"/>
        <item m="1" x="49"/>
        <item m="1" x="68"/>
        <item m="1" x="90"/>
        <item m="1" x="13"/>
        <item m="1" x="34"/>
        <item m="1" x="56"/>
        <item m="1" x="78"/>
        <item m="1" x="101"/>
        <item m="1" x="27"/>
        <item m="1" x="72"/>
        <item m="1" x="93"/>
        <item m="1" x="46"/>
        <item m="1" x="66"/>
        <item m="1" x="88"/>
        <item m="1" x="11"/>
        <item m="1" x="39"/>
        <item m="1" x="59"/>
        <item m="1" x="83"/>
        <item m="1" x="105"/>
        <item m="1" x="9"/>
        <item m="1" x="30"/>
        <item m="1" x="52"/>
        <item m="1" x="94"/>
        <item m="1" x="21"/>
        <item m="1" x="43"/>
        <item m="1" x="65"/>
        <item m="1" x="87"/>
        <item m="1" x="91"/>
        <item m="1" x="12"/>
        <item m="1" x="33"/>
        <item m="1" x="55"/>
        <item m="1" x="76"/>
        <item m="1" x="6"/>
        <item m="1" x="26"/>
        <item m="1" x="51"/>
        <item m="1" x="71"/>
        <item m="1" x="63"/>
        <item m="1" x="54"/>
        <item m="1" x="50"/>
        <item m="1" x="15"/>
        <item m="1" x="25"/>
        <item m="1" x="18"/>
        <item m="1" x="36"/>
        <item m="1" x="53"/>
        <item m="1" x="19"/>
        <item m="1" x="14"/>
        <item m="1" x="104"/>
        <item m="1" x="97"/>
        <item m="1" x="92"/>
        <item m="1" x="69"/>
        <item m="1" x="82"/>
        <item m="1" x="74"/>
        <item m="1" x="85"/>
        <item n="3/4/23" m="1" x="80"/>
        <item m="1" x="99"/>
        <item m="1" x="44"/>
        <item m="1" x="61"/>
        <item m="1" x="77"/>
        <item m="1" x="47"/>
        <item m="1" x="40"/>
        <item m="1" x="31"/>
        <item m="1" x="22"/>
        <item m="1" x="37"/>
        <item m="1" x="7"/>
        <item m="1" x="100"/>
        <item m="1" x="89"/>
        <item m="1" x="75"/>
        <item m="1" x="70"/>
        <item m="1" x="35"/>
        <item m="1" x="29"/>
        <item m="1" x="98"/>
        <item m="1" x="5"/>
        <item m="1" x="4"/>
        <item m="1" x="3"/>
        <item x="1"/>
        <item x="0"/>
      </items>
    </pivotField>
    <pivotField axis="axisCol" showAll="0" defaultSubtotal="0">
      <items count="5">
        <item x="2"/>
        <item m="1" x="3"/>
        <item m="1" x="4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11">
        <item x="4"/>
        <item x="5"/>
        <item x="3"/>
        <item x="0"/>
        <item x="1"/>
        <item h="1" x="6"/>
        <item h="1" m="1" x="8"/>
        <item m="1" x="9"/>
        <item m="1" x="10"/>
        <item h="1" m="1" x="7"/>
        <item h="1" x="2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10"/>
        <item x="11"/>
        <item x="12"/>
        <item x="15"/>
        <item m="1" x="18"/>
        <item m="1" x="19"/>
        <item m="1" x="20"/>
        <item x="16"/>
        <item x="13"/>
        <item x="14"/>
        <item x="9"/>
      </items>
    </pivotField>
  </pivotFields>
  <rowFields count="2">
    <field x="6"/>
    <field x="5"/>
  </rowFields>
  <rowItems count="96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 v="1"/>
    </i>
    <i r="1">
      <x v="3"/>
    </i>
    <i r="1">
      <x v="4"/>
    </i>
    <i>
      <x v="19"/>
    </i>
    <i r="1">
      <x v="1"/>
    </i>
    <i r="1">
      <x v="2"/>
    </i>
    <i r="1">
      <x v="3"/>
    </i>
    <i r="1">
      <x v="4"/>
    </i>
    <i>
      <x v="20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105"/>
      <x v="3"/>
    </i>
    <i r="1">
      <x v="4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9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5">
        <item h="1" x="2"/>
        <item x="4"/>
        <item x="3"/>
        <item x="0"/>
        <item x="1"/>
      </items>
    </pivotField>
    <pivotField showAll="0" defaultSubtotal="0"/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37"/>
        <item h="1" m="1" x="111"/>
        <item h="1" m="1" x="57"/>
        <item h="1" m="1" x="75"/>
        <item h="1" m="1" x="86"/>
        <item h="1" m="1" x="102"/>
        <item h="1" m="1" x="113"/>
        <item h="1" m="1" x="16"/>
        <item h="1" m="1" x="24"/>
        <item h="1" m="1" x="32"/>
        <item h="1" m="1" x="40"/>
        <item h="1" m="1" x="44"/>
        <item h="1" m="1" x="48"/>
        <item h="1" m="1" x="53"/>
        <item h="1" m="1" x="59"/>
        <item h="1" m="1" x="64"/>
        <item h="1" m="1" x="68"/>
        <item h="1" m="1" x="72"/>
        <item h="1" m="1" x="78"/>
        <item h="1" m="1" x="83"/>
        <item h="1" m="1" x="89"/>
        <item h="1" m="1" x="92"/>
        <item h="1" m="1" x="96"/>
        <item h="1" m="1" x="100"/>
        <item h="1" m="1" x="105"/>
        <item h="1" m="1" x="109"/>
        <item h="1" m="1" x="115"/>
        <item h="1" m="1" x="62"/>
        <item h="1" m="1" x="14"/>
        <item h="1" m="1" x="67"/>
        <item h="1" m="1" x="18"/>
        <item h="1" m="1" x="70"/>
        <item h="1" m="1" x="21"/>
        <item h="1" m="1" x="76"/>
        <item h="1" m="1" x="26"/>
        <item h="1" m="1" x="81"/>
        <item h="1" m="1" x="30"/>
        <item h="1" m="1" x="87"/>
        <item h="1" m="1" x="34"/>
        <item h="1" m="1" x="90"/>
        <item h="1" m="1" x="38"/>
        <item h="1" m="1" x="94"/>
        <item h="1" m="1" x="42"/>
        <item h="1" m="1" x="98"/>
        <item h="1" m="1" x="46"/>
        <item h="1" m="1" x="103"/>
        <item h="1" m="1" x="50"/>
        <item h="1" m="1" x="107"/>
        <item h="1" m="1" x="55"/>
        <item h="1" m="1" x="114"/>
        <item h="1" m="1" x="61"/>
        <item h="1" m="1" x="13"/>
        <item h="1" m="1" x="66"/>
        <item h="1" m="1" x="17"/>
        <item h="1" m="1" x="20"/>
        <item h="1" m="1" x="74"/>
        <item h="1" m="1" x="25"/>
        <item h="1" m="1" x="80"/>
        <item h="1" m="1" x="52"/>
        <item h="1" m="1" x="29"/>
        <item h="1" m="1" x="110"/>
        <item h="1" m="1" x="85"/>
        <item h="1" m="1" x="58"/>
        <item h="1" m="1" x="33"/>
        <item h="1" m="1" x="63"/>
        <item h="1" m="1" x="36"/>
        <item h="1" m="1" x="93"/>
        <item h="1" m="1" x="41"/>
        <item h="1" m="1" x="97"/>
        <item h="1" m="1" x="71"/>
        <item h="1" m="1" x="45"/>
        <item h="1" m="1" x="22"/>
        <item h="1" m="1" x="101"/>
        <item h="1" m="1" x="77"/>
        <item h="1" m="1" x="49"/>
        <item h="1" m="1" x="27"/>
        <item h="1" m="1" x="106"/>
        <item h="1" m="1" x="82"/>
        <item h="1" m="1" x="54"/>
        <item h="1" m="1" x="31"/>
        <item h="1" m="1" x="112"/>
        <item h="1" m="1" x="88"/>
        <item h="1" m="1" x="60"/>
        <item h="1" m="1" x="35"/>
        <item h="1" m="1" x="12"/>
        <item h="1" m="1" x="91"/>
        <item h="1" m="1" x="65"/>
        <item h="1" m="1" x="39"/>
        <item h="1" m="1" x="15"/>
        <item h="1" m="1" x="95"/>
        <item h="1" m="1" x="69"/>
        <item h="1" m="1" x="43"/>
        <item h="1" m="1" x="19"/>
        <item h="1" m="1" x="99"/>
        <item h="1" m="1" x="73"/>
        <item h="1" m="1" x="47"/>
        <item h="1" m="1" x="23"/>
        <item h="1" m="1" x="104"/>
        <item h="1" m="1" x="79"/>
        <item h="1" m="1" x="51"/>
        <item h="1" m="1" x="28"/>
        <item h="1" m="1" x="108"/>
        <item h="1" m="1" x="84"/>
        <item h="1" m="1" x="56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10">
        <item x="0"/>
        <item x="1"/>
        <item x="2"/>
        <item x="3"/>
        <item x="5"/>
        <item h="1" x="6"/>
        <item h="1" x="4"/>
        <item h="1" x="7"/>
        <item h="1" m="1" x="9"/>
        <item h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3"/>
    </i>
    <i>
      <x v="4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4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45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44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73"/>
  <sheetViews>
    <sheetView topLeftCell="A51" workbookViewId="0">
      <selection activeCell="C9" sqref="C9"/>
    </sheetView>
  </sheetViews>
  <sheetFormatPr defaultRowHeight="14.4" x14ac:dyDescent="0.3"/>
  <cols>
    <col min="1" max="1" width="18.33203125" style="156" customWidth="1"/>
    <col min="2" max="2" width="94.6640625" style="149" customWidth="1"/>
    <col min="4" max="6" width="17.664062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698" t="s">
        <v>0</v>
      </c>
      <c r="B2" s="699"/>
    </row>
    <row r="3" spans="1:6" ht="28.8" x14ac:dyDescent="0.3">
      <c r="A3" s="155" t="s">
        <v>1</v>
      </c>
      <c r="B3" s="149" t="s">
        <v>2</v>
      </c>
    </row>
    <row r="4" spans="1:6" ht="28.8" x14ac:dyDescent="0.3">
      <c r="A4" s="155" t="s">
        <v>3</v>
      </c>
      <c r="B4" s="149" t="s">
        <v>4</v>
      </c>
    </row>
    <row r="5" spans="1:6" x14ac:dyDescent="0.3">
      <c r="A5" s="155" t="s">
        <v>5</v>
      </c>
      <c r="B5" s="149" t="s">
        <v>6</v>
      </c>
    </row>
    <row r="6" spans="1:6" x14ac:dyDescent="0.3">
      <c r="A6" s="155" t="s">
        <v>7</v>
      </c>
      <c r="B6" s="149" t="s">
        <v>8</v>
      </c>
    </row>
    <row r="7" spans="1:6" x14ac:dyDescent="0.3">
      <c r="A7" s="155" t="s">
        <v>9</v>
      </c>
      <c r="B7" s="149" t="s">
        <v>10</v>
      </c>
    </row>
    <row r="8" spans="1:6" x14ac:dyDescent="0.3">
      <c r="A8" s="155"/>
    </row>
    <row r="9" spans="1:6" x14ac:dyDescent="0.3">
      <c r="A9" s="155"/>
    </row>
    <row r="10" spans="1:6" ht="15" thickBot="1" x14ac:dyDescent="0.35">
      <c r="A10" s="155"/>
    </row>
    <row r="11" spans="1:6" ht="15" thickBot="1" x14ac:dyDescent="0.35">
      <c r="A11" s="698" t="s">
        <v>11</v>
      </c>
      <c r="B11" s="699"/>
      <c r="D11" s="700" t="s">
        <v>12</v>
      </c>
      <c r="E11" s="701"/>
      <c r="F11" s="702"/>
    </row>
    <row r="12" spans="1:6" x14ac:dyDescent="0.3">
      <c r="A12" s="155" t="s">
        <v>13</v>
      </c>
      <c r="B12" s="149" t="s">
        <v>14</v>
      </c>
      <c r="D12" s="160" t="s">
        <v>15</v>
      </c>
      <c r="E12" s="160" t="s">
        <v>16</v>
      </c>
      <c r="F12" s="160" t="s">
        <v>17</v>
      </c>
    </row>
    <row r="13" spans="1:6" x14ac:dyDescent="0.3">
      <c r="A13" s="155" t="s">
        <v>18</v>
      </c>
      <c r="B13" s="149" t="s">
        <v>19</v>
      </c>
      <c r="D13" s="157">
        <v>43525</v>
      </c>
      <c r="E13" s="158">
        <v>43554</v>
      </c>
      <c r="F13" s="158">
        <v>43554</v>
      </c>
    </row>
    <row r="14" spans="1:6" x14ac:dyDescent="0.3">
      <c r="A14" s="155" t="s">
        <v>20</v>
      </c>
      <c r="B14" s="149" t="s">
        <v>21</v>
      </c>
      <c r="D14" s="157">
        <v>43556</v>
      </c>
      <c r="E14" s="158">
        <v>43582</v>
      </c>
      <c r="F14" s="158">
        <v>43582</v>
      </c>
    </row>
    <row r="15" spans="1:6" x14ac:dyDescent="0.3">
      <c r="A15" s="155" t="s">
        <v>22</v>
      </c>
      <c r="B15" s="149" t="s">
        <v>23</v>
      </c>
      <c r="D15" s="157">
        <v>43586</v>
      </c>
      <c r="E15" s="158">
        <v>43610</v>
      </c>
      <c r="F15" s="158">
        <v>43617</v>
      </c>
    </row>
    <row r="16" spans="1:6" x14ac:dyDescent="0.3">
      <c r="A16" s="155" t="s">
        <v>24</v>
      </c>
      <c r="B16" s="149" t="s">
        <v>25</v>
      </c>
      <c r="D16" s="157">
        <v>43617</v>
      </c>
      <c r="E16" s="158">
        <v>43645</v>
      </c>
      <c r="F16" s="158">
        <v>43645</v>
      </c>
    </row>
    <row r="17" spans="1:6" x14ac:dyDescent="0.3">
      <c r="A17" s="155" t="s">
        <v>26</v>
      </c>
      <c r="B17" s="149" t="s">
        <v>27</v>
      </c>
      <c r="D17" s="157">
        <v>43647</v>
      </c>
      <c r="E17" s="158">
        <v>43673</v>
      </c>
      <c r="F17" s="158">
        <v>43673</v>
      </c>
    </row>
    <row r="18" spans="1:6" x14ac:dyDescent="0.3">
      <c r="A18" s="155" t="s">
        <v>28</v>
      </c>
      <c r="B18" s="149" t="s">
        <v>29</v>
      </c>
      <c r="D18" s="157">
        <v>43678</v>
      </c>
      <c r="E18" s="158">
        <v>43708</v>
      </c>
      <c r="F18" s="158">
        <v>43708</v>
      </c>
    </row>
    <row r="19" spans="1:6" x14ac:dyDescent="0.3">
      <c r="A19" s="155" t="s">
        <v>30</v>
      </c>
      <c r="B19" s="149" t="s">
        <v>31</v>
      </c>
      <c r="D19" s="157">
        <v>43709</v>
      </c>
      <c r="E19" s="158">
        <v>43736</v>
      </c>
      <c r="F19" s="158">
        <v>43736</v>
      </c>
    </row>
    <row r="20" spans="1:6" ht="28.8" x14ac:dyDescent="0.3">
      <c r="A20" s="155" t="s">
        <v>32</v>
      </c>
      <c r="B20" s="149" t="s">
        <v>33</v>
      </c>
      <c r="D20" s="157">
        <v>43739</v>
      </c>
      <c r="E20" s="158">
        <v>43764</v>
      </c>
      <c r="F20" s="158">
        <v>43764</v>
      </c>
    </row>
    <row r="21" spans="1:6" x14ac:dyDescent="0.3">
      <c r="A21" s="155" t="s">
        <v>34</v>
      </c>
      <c r="B21" s="149" t="s">
        <v>35</v>
      </c>
      <c r="D21" s="157">
        <v>43770</v>
      </c>
      <c r="E21" s="158">
        <v>43799</v>
      </c>
      <c r="F21" s="158">
        <v>43799</v>
      </c>
    </row>
    <row r="22" spans="1:6" ht="28.8" x14ac:dyDescent="0.3">
      <c r="A22" s="155" t="s">
        <v>36</v>
      </c>
      <c r="B22" s="149" t="s">
        <v>37</v>
      </c>
      <c r="D22" s="157">
        <v>43800</v>
      </c>
      <c r="E22" s="158">
        <v>43820</v>
      </c>
      <c r="F22" s="158">
        <v>43827</v>
      </c>
    </row>
    <row r="23" spans="1:6" x14ac:dyDescent="0.3">
      <c r="A23" s="155" t="s">
        <v>38</v>
      </c>
      <c r="B23" s="149" t="s">
        <v>39</v>
      </c>
      <c r="D23" s="157">
        <v>43831</v>
      </c>
      <c r="E23" s="158">
        <v>43855</v>
      </c>
      <c r="F23" s="158">
        <v>43862</v>
      </c>
    </row>
    <row r="24" spans="1:6" x14ac:dyDescent="0.3">
      <c r="A24" s="155" t="s">
        <v>40</v>
      </c>
      <c r="B24" s="149" t="s">
        <v>41</v>
      </c>
      <c r="D24" s="157">
        <v>43862</v>
      </c>
      <c r="E24" s="158">
        <v>43890</v>
      </c>
      <c r="F24" s="158">
        <v>43890</v>
      </c>
    </row>
    <row r="25" spans="1:6" ht="28.8" x14ac:dyDescent="0.3">
      <c r="A25" s="155" t="s">
        <v>42</v>
      </c>
      <c r="B25" s="149" t="s">
        <v>43</v>
      </c>
      <c r="D25" s="157">
        <v>43891</v>
      </c>
      <c r="E25" s="158">
        <v>43918</v>
      </c>
      <c r="F25" s="158">
        <v>43918</v>
      </c>
    </row>
    <row r="26" spans="1:6" x14ac:dyDescent="0.3">
      <c r="A26" s="155" t="s">
        <v>44</v>
      </c>
      <c r="B26" s="149" t="s">
        <v>45</v>
      </c>
      <c r="D26" s="157">
        <v>43922</v>
      </c>
      <c r="E26" s="158">
        <v>43953</v>
      </c>
      <c r="F26" s="158">
        <v>43953</v>
      </c>
    </row>
    <row r="27" spans="1:6" x14ac:dyDescent="0.3">
      <c r="A27" s="155" t="s">
        <v>46</v>
      </c>
      <c r="B27" s="149" t="s">
        <v>47</v>
      </c>
      <c r="D27" s="157">
        <v>43952</v>
      </c>
      <c r="E27" s="158">
        <v>43981</v>
      </c>
      <c r="F27" s="158">
        <v>43981</v>
      </c>
    </row>
    <row r="28" spans="1:6" x14ac:dyDescent="0.3">
      <c r="A28" s="155" t="s">
        <v>48</v>
      </c>
      <c r="B28" s="149" t="s">
        <v>49</v>
      </c>
      <c r="D28" s="157">
        <v>43983</v>
      </c>
      <c r="E28" s="158">
        <v>44009</v>
      </c>
      <c r="F28" s="158">
        <v>44009</v>
      </c>
    </row>
    <row r="29" spans="1:6" x14ac:dyDescent="0.3">
      <c r="A29" s="155" t="s">
        <v>50</v>
      </c>
      <c r="B29" s="149" t="s">
        <v>51</v>
      </c>
      <c r="D29" s="157">
        <v>44013</v>
      </c>
      <c r="E29" s="158">
        <v>44044</v>
      </c>
      <c r="F29" s="158">
        <v>44044</v>
      </c>
    </row>
    <row r="30" spans="1:6" x14ac:dyDescent="0.3">
      <c r="A30" s="155" t="s">
        <v>52</v>
      </c>
      <c r="B30" s="149" t="s">
        <v>53</v>
      </c>
      <c r="D30" s="157">
        <v>44044</v>
      </c>
      <c r="E30" s="158">
        <v>44072</v>
      </c>
      <c r="F30" s="158">
        <v>44072</v>
      </c>
    </row>
    <row r="31" spans="1:6" x14ac:dyDescent="0.3">
      <c r="D31" s="157">
        <v>44075</v>
      </c>
      <c r="E31" s="158">
        <v>44100</v>
      </c>
      <c r="F31" s="158">
        <v>44100</v>
      </c>
    </row>
    <row r="32" spans="1:6" x14ac:dyDescent="0.3">
      <c r="D32" s="157">
        <v>44105</v>
      </c>
      <c r="E32" s="159">
        <v>44135</v>
      </c>
      <c r="F32" s="159">
        <v>44135</v>
      </c>
    </row>
    <row r="33" spans="1:6" x14ac:dyDescent="0.3">
      <c r="D33" s="157">
        <v>44136</v>
      </c>
      <c r="E33" s="159">
        <v>44163</v>
      </c>
      <c r="F33" s="159">
        <v>44163</v>
      </c>
    </row>
    <row r="34" spans="1:6" x14ac:dyDescent="0.3">
      <c r="D34" s="157">
        <v>44166</v>
      </c>
      <c r="E34" s="158">
        <v>44191</v>
      </c>
      <c r="F34" s="158">
        <v>44191</v>
      </c>
    </row>
    <row r="35" spans="1:6" ht="15" thickBot="1" x14ac:dyDescent="0.35">
      <c r="A35" s="698" t="s">
        <v>54</v>
      </c>
      <c r="B35" s="699"/>
      <c r="D35" s="157">
        <v>44197</v>
      </c>
      <c r="E35" s="158">
        <v>44226</v>
      </c>
      <c r="F35" s="158">
        <v>44226</v>
      </c>
    </row>
    <row r="36" spans="1:6" x14ac:dyDescent="0.3">
      <c r="A36" s="155" t="s">
        <v>55</v>
      </c>
      <c r="B36" s="149" t="s">
        <v>56</v>
      </c>
      <c r="D36" s="157">
        <v>44228</v>
      </c>
      <c r="E36" s="158">
        <v>44254</v>
      </c>
      <c r="F36" s="158">
        <v>44254</v>
      </c>
    </row>
    <row r="37" spans="1:6" x14ac:dyDescent="0.3">
      <c r="A37" s="155" t="s">
        <v>57</v>
      </c>
      <c r="B37" s="149" t="s">
        <v>58</v>
      </c>
      <c r="D37" s="157">
        <v>44256</v>
      </c>
      <c r="E37" s="158">
        <v>44282</v>
      </c>
      <c r="F37" s="158">
        <v>44282</v>
      </c>
    </row>
    <row r="38" spans="1:6" x14ac:dyDescent="0.3">
      <c r="A38" s="155"/>
      <c r="B38" s="149" t="s">
        <v>59</v>
      </c>
      <c r="D38" s="157">
        <v>44287</v>
      </c>
      <c r="E38" s="158">
        <v>44310</v>
      </c>
      <c r="F38" s="158">
        <v>44310</v>
      </c>
    </row>
    <row r="39" spans="1:6" x14ac:dyDescent="0.3">
      <c r="A39" s="155" t="s">
        <v>60</v>
      </c>
      <c r="B39" s="149" t="s">
        <v>61</v>
      </c>
      <c r="D39" s="157">
        <v>44317</v>
      </c>
      <c r="E39" s="158">
        <v>44345</v>
      </c>
      <c r="F39" s="158">
        <v>44345</v>
      </c>
    </row>
    <row r="40" spans="1:6" x14ac:dyDescent="0.3">
      <c r="A40" s="155"/>
      <c r="B40" s="149" t="s">
        <v>62</v>
      </c>
      <c r="D40" s="157">
        <v>44348</v>
      </c>
      <c r="E40" s="158">
        <v>44373</v>
      </c>
      <c r="F40" s="158">
        <v>44373</v>
      </c>
    </row>
    <row r="41" spans="1:6" x14ac:dyDescent="0.3">
      <c r="A41" s="155" t="s">
        <v>63</v>
      </c>
      <c r="B41" s="149" t="s">
        <v>64</v>
      </c>
      <c r="D41" s="157">
        <v>44378</v>
      </c>
      <c r="E41" s="158">
        <v>44408</v>
      </c>
      <c r="F41" s="158">
        <v>44408</v>
      </c>
    </row>
    <row r="42" spans="1:6" x14ac:dyDescent="0.3">
      <c r="A42" s="155"/>
      <c r="B42" s="149" t="s">
        <v>65</v>
      </c>
      <c r="D42" s="157">
        <v>44409</v>
      </c>
      <c r="E42" s="158">
        <v>44436</v>
      </c>
      <c r="F42" s="158">
        <v>44436</v>
      </c>
    </row>
    <row r="43" spans="1:6" ht="28.8" x14ac:dyDescent="0.3">
      <c r="A43" s="155" t="s">
        <v>66</v>
      </c>
      <c r="B43" s="149" t="s">
        <v>67</v>
      </c>
      <c r="D43" s="157">
        <v>44440</v>
      </c>
      <c r="E43" s="158">
        <v>44464</v>
      </c>
      <c r="F43" s="158">
        <v>44464</v>
      </c>
    </row>
    <row r="44" spans="1:6" ht="28.8" x14ac:dyDescent="0.3">
      <c r="A44" s="155"/>
      <c r="B44" s="149" t="s">
        <v>68</v>
      </c>
      <c r="D44" s="157">
        <v>44470</v>
      </c>
      <c r="E44" s="158">
        <v>44499</v>
      </c>
      <c r="F44" s="158">
        <v>44499</v>
      </c>
    </row>
    <row r="45" spans="1:6" x14ac:dyDescent="0.3">
      <c r="A45" s="155"/>
      <c r="D45" s="157">
        <v>44501</v>
      </c>
      <c r="E45" s="158">
        <v>44527</v>
      </c>
      <c r="F45" s="158">
        <v>44527</v>
      </c>
    </row>
    <row r="46" spans="1:6" x14ac:dyDescent="0.3">
      <c r="A46" s="155"/>
      <c r="D46" s="157">
        <v>44531</v>
      </c>
      <c r="E46" s="158">
        <v>44555</v>
      </c>
      <c r="F46" s="158">
        <v>44555</v>
      </c>
    </row>
    <row r="47" spans="1:6" x14ac:dyDescent="0.3">
      <c r="A47" s="155"/>
      <c r="D47" s="157">
        <v>44562</v>
      </c>
      <c r="E47" s="158">
        <v>44590</v>
      </c>
      <c r="F47" s="158">
        <v>44590</v>
      </c>
    </row>
    <row r="48" spans="1:6" ht="28.8" x14ac:dyDescent="0.3">
      <c r="A48" s="155" t="s">
        <v>69</v>
      </c>
      <c r="B48" s="149" t="s">
        <v>70</v>
      </c>
      <c r="D48" s="157">
        <v>44593</v>
      </c>
      <c r="E48" s="158">
        <v>44618</v>
      </c>
      <c r="F48" s="158">
        <v>44618</v>
      </c>
    </row>
    <row r="49" spans="1:8" x14ac:dyDescent="0.3">
      <c r="B49" s="162" t="s">
        <v>71</v>
      </c>
      <c r="D49" s="157">
        <v>44621</v>
      </c>
      <c r="E49" s="158">
        <v>44646</v>
      </c>
      <c r="F49" s="158">
        <v>44646</v>
      </c>
    </row>
    <row r="50" spans="1:8" ht="28.8" x14ac:dyDescent="0.3">
      <c r="A50" s="155" t="s">
        <v>72</v>
      </c>
      <c r="B50" s="149" t="s">
        <v>73</v>
      </c>
      <c r="D50" s="157">
        <v>44652</v>
      </c>
      <c r="E50" s="158">
        <v>44681</v>
      </c>
      <c r="F50" s="158">
        <v>44681</v>
      </c>
    </row>
    <row r="51" spans="1:8" x14ac:dyDescent="0.3">
      <c r="B51" s="162" t="s">
        <v>74</v>
      </c>
      <c r="D51" s="157">
        <v>44682</v>
      </c>
      <c r="E51" s="158">
        <v>44709</v>
      </c>
      <c r="F51" s="158">
        <v>44709</v>
      </c>
    </row>
    <row r="52" spans="1:8" x14ac:dyDescent="0.3">
      <c r="D52" s="157">
        <v>44713</v>
      </c>
      <c r="E52" s="158">
        <v>44737</v>
      </c>
      <c r="F52" s="158">
        <v>44737</v>
      </c>
    </row>
    <row r="53" spans="1:8" x14ac:dyDescent="0.3">
      <c r="D53" s="157">
        <v>44743</v>
      </c>
      <c r="E53" s="158">
        <v>44772</v>
      </c>
      <c r="F53" s="158">
        <v>44772</v>
      </c>
    </row>
    <row r="54" spans="1:8" x14ac:dyDescent="0.3">
      <c r="D54" s="157">
        <v>44774</v>
      </c>
      <c r="E54" s="158">
        <v>44800</v>
      </c>
      <c r="F54" s="158">
        <v>44800</v>
      </c>
    </row>
    <row r="55" spans="1:8" x14ac:dyDescent="0.3">
      <c r="D55" s="157">
        <v>44805</v>
      </c>
      <c r="E55" s="158">
        <v>44828</v>
      </c>
      <c r="F55" s="158">
        <v>44828</v>
      </c>
    </row>
    <row r="56" spans="1:8" x14ac:dyDescent="0.3">
      <c r="D56" s="157">
        <v>44835</v>
      </c>
      <c r="E56" s="158">
        <v>44863</v>
      </c>
      <c r="F56" s="158">
        <v>44863</v>
      </c>
    </row>
    <row r="57" spans="1:8" x14ac:dyDescent="0.3">
      <c r="D57" s="157">
        <v>44866</v>
      </c>
      <c r="E57" s="158">
        <v>44898</v>
      </c>
      <c r="F57" s="158">
        <v>44898</v>
      </c>
      <c r="G57" s="423">
        <v>44891</v>
      </c>
      <c r="H57" t="s">
        <v>75</v>
      </c>
    </row>
    <row r="58" spans="1:8" x14ac:dyDescent="0.3">
      <c r="D58" s="157">
        <v>44896</v>
      </c>
      <c r="E58" s="158">
        <v>44933</v>
      </c>
      <c r="F58" s="158">
        <v>44933</v>
      </c>
      <c r="G58" s="423">
        <v>44926</v>
      </c>
    </row>
    <row r="59" spans="1:8" x14ac:dyDescent="0.3">
      <c r="D59" s="157">
        <v>44927</v>
      </c>
      <c r="E59" s="158">
        <v>44961</v>
      </c>
      <c r="F59" s="158">
        <v>44961</v>
      </c>
      <c r="G59" s="423">
        <v>44954</v>
      </c>
    </row>
    <row r="60" spans="1:8" x14ac:dyDescent="0.3">
      <c r="D60" s="157">
        <v>44958</v>
      </c>
      <c r="E60" s="158">
        <v>44989</v>
      </c>
      <c r="F60" s="158">
        <v>44989</v>
      </c>
      <c r="G60" s="423">
        <v>44982</v>
      </c>
    </row>
    <row r="61" spans="1:8" x14ac:dyDescent="0.3">
      <c r="D61" s="157">
        <v>44986</v>
      </c>
      <c r="E61" s="158">
        <v>45010</v>
      </c>
      <c r="F61" s="158">
        <v>45010</v>
      </c>
    </row>
    <row r="62" spans="1:8" x14ac:dyDescent="0.3">
      <c r="D62" s="157">
        <v>45017</v>
      </c>
      <c r="E62" s="158">
        <v>45045</v>
      </c>
      <c r="F62" s="158">
        <v>45045</v>
      </c>
    </row>
    <row r="63" spans="1:8" x14ac:dyDescent="0.3">
      <c r="D63" s="157">
        <v>45047</v>
      </c>
      <c r="E63" s="158">
        <v>45073</v>
      </c>
      <c r="F63" s="158">
        <v>45073</v>
      </c>
    </row>
    <row r="64" spans="1:8" x14ac:dyDescent="0.3">
      <c r="D64" s="157">
        <v>45078</v>
      </c>
      <c r="E64" s="158">
        <v>45101</v>
      </c>
      <c r="F64" s="158">
        <v>45101</v>
      </c>
    </row>
    <row r="65" spans="4:6" x14ac:dyDescent="0.3">
      <c r="D65" s="157">
        <v>45108</v>
      </c>
      <c r="E65" s="158">
        <v>45136</v>
      </c>
      <c r="F65" s="158">
        <v>45136</v>
      </c>
    </row>
    <row r="66" spans="4:6" x14ac:dyDescent="0.3">
      <c r="D66" s="157">
        <v>45139</v>
      </c>
      <c r="E66" s="158">
        <v>45164</v>
      </c>
      <c r="F66" s="158">
        <v>45164</v>
      </c>
    </row>
    <row r="67" spans="4:6" x14ac:dyDescent="0.3">
      <c r="D67" s="157">
        <v>45170</v>
      </c>
      <c r="E67" s="158">
        <v>45199</v>
      </c>
      <c r="F67" s="158">
        <v>45199</v>
      </c>
    </row>
    <row r="68" spans="4:6" x14ac:dyDescent="0.3">
      <c r="D68" s="157">
        <v>45200</v>
      </c>
      <c r="E68" s="158">
        <v>45227</v>
      </c>
      <c r="F68" s="158">
        <v>45227</v>
      </c>
    </row>
    <row r="69" spans="4:6" x14ac:dyDescent="0.3">
      <c r="D69" s="157">
        <v>45231</v>
      </c>
      <c r="E69" s="158">
        <v>45255</v>
      </c>
      <c r="F69" s="158">
        <v>45255</v>
      </c>
    </row>
    <row r="70" spans="4:6" x14ac:dyDescent="0.3">
      <c r="D70" s="157">
        <v>45261</v>
      </c>
      <c r="E70" s="158">
        <v>45290</v>
      </c>
      <c r="F70" s="158">
        <v>45290</v>
      </c>
    </row>
    <row r="71" spans="4:6" x14ac:dyDescent="0.3">
      <c r="D71" s="157">
        <v>45292</v>
      </c>
      <c r="E71" s="158">
        <v>44953</v>
      </c>
      <c r="F71" s="158">
        <v>44953</v>
      </c>
    </row>
    <row r="72" spans="4:6" x14ac:dyDescent="0.3">
      <c r="D72" s="157">
        <v>45323</v>
      </c>
      <c r="E72" s="158">
        <v>45346</v>
      </c>
      <c r="F72" s="158">
        <v>45346</v>
      </c>
    </row>
    <row r="73" spans="4:6" x14ac:dyDescent="0.3">
      <c r="D73" s="157">
        <v>45352</v>
      </c>
      <c r="E73" s="158">
        <v>45381</v>
      </c>
      <c r="F73" s="158">
        <v>45381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11168"/>
  <sheetViews>
    <sheetView topLeftCell="H1" zoomScale="75" zoomScaleNormal="75" workbookViewId="0">
      <selection activeCell="I63" sqref="I63:I64"/>
    </sheetView>
  </sheetViews>
  <sheetFormatPr defaultRowHeight="14.4" x14ac:dyDescent="0.3"/>
  <cols>
    <col min="1" max="1" width="14.44140625" bestFit="1" customWidth="1"/>
    <col min="2" max="2" width="24.6640625" bestFit="1" customWidth="1"/>
    <col min="3" max="3" width="22.33203125" bestFit="1" customWidth="1"/>
    <col min="4" max="4" width="24.3320312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6640625" bestFit="1" customWidth="1"/>
    <col min="10" max="10" width="10" bestFit="1" customWidth="1"/>
    <col min="11" max="11" width="36.6640625" customWidth="1"/>
    <col min="12" max="12" width="19" bestFit="1" customWidth="1"/>
    <col min="13" max="13" width="31.44140625" bestFit="1" customWidth="1"/>
    <col min="14" max="14" width="14.33203125" bestFit="1" customWidth="1"/>
    <col min="15" max="15" width="16.44140625" bestFit="1" customWidth="1"/>
    <col min="16" max="16" width="13.5546875" bestFit="1" customWidth="1"/>
    <col min="17" max="17" width="24.33203125" customWidth="1"/>
    <col min="18" max="18" width="2.6640625" style="144" customWidth="1"/>
    <col min="20" max="20" width="25.5546875" customWidth="1"/>
    <col min="21" max="21" width="2.6640625" style="144" customWidth="1"/>
    <col min="22" max="22" width="24.109375" bestFit="1" customWidth="1"/>
    <col min="23" max="23" width="18.33203125" bestFit="1" customWidth="1"/>
    <col min="24" max="24" width="9" bestFit="1" customWidth="1"/>
    <col min="25" max="25" width="11.5546875" bestFit="1" customWidth="1"/>
    <col min="26" max="26" width="10.44140625" bestFit="1" customWidth="1"/>
    <col min="27" max="29" width="7.6640625" bestFit="1" customWidth="1"/>
    <col min="30" max="32" width="8.6640625" bestFit="1" customWidth="1"/>
    <col min="33" max="35" width="7.6640625" bestFit="1" customWidth="1"/>
    <col min="36" max="36" width="9" bestFit="1" customWidth="1"/>
    <col min="37" max="37" width="8" bestFit="1" customWidth="1"/>
    <col min="38" max="38" width="8.6640625" bestFit="1" customWidth="1"/>
    <col min="39" max="40" width="8" bestFit="1" customWidth="1"/>
    <col min="41" max="41" width="21.33203125" bestFit="1" customWidth="1"/>
    <col min="42" max="42" width="23.6640625" bestFit="1" customWidth="1"/>
    <col min="43" max="43" width="12" bestFit="1" customWidth="1"/>
  </cols>
  <sheetData>
    <row r="1" spans="1:26" ht="15" thickBot="1" x14ac:dyDescent="0.35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2" t="s">
        <v>229</v>
      </c>
      <c r="W1" t="s">
        <v>240</v>
      </c>
      <c r="Z1" s="151" t="s">
        <v>221</v>
      </c>
    </row>
    <row r="2" spans="1:26" x14ac:dyDescent="0.3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2" t="s">
        <v>226</v>
      </c>
      <c r="W2" s="2">
        <v>2024</v>
      </c>
      <c r="X2" s="2"/>
    </row>
    <row r="3" spans="1:26" x14ac:dyDescent="0.3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2" t="s">
        <v>227</v>
      </c>
      <c r="W3" s="2">
        <v>10</v>
      </c>
      <c r="X3" s="2"/>
    </row>
    <row r="4" spans="1:26" x14ac:dyDescent="0.3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2" t="s">
        <v>261</v>
      </c>
      <c r="W5" s="142" t="s">
        <v>197</v>
      </c>
    </row>
    <row r="6" spans="1:26" x14ac:dyDescent="0.3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2" t="s">
        <v>199</v>
      </c>
      <c r="W6">
        <v>5</v>
      </c>
      <c r="X6">
        <v>4</v>
      </c>
    </row>
    <row r="7" spans="1:26" x14ac:dyDescent="0.3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1">
        <v>441195218</v>
      </c>
      <c r="X7" s="431">
        <v>9570388</v>
      </c>
    </row>
    <row r="8" spans="1:26" x14ac:dyDescent="0.3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1">
        <v>68775852</v>
      </c>
      <c r="X8" s="431">
        <v>101980</v>
      </c>
    </row>
    <row r="9" spans="1:26" x14ac:dyDescent="0.3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1">
        <v>172195892</v>
      </c>
      <c r="X9" s="431">
        <v>2114505</v>
      </c>
    </row>
    <row r="10" spans="1:26" x14ac:dyDescent="0.3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1">
        <v>204396069</v>
      </c>
      <c r="X10" s="431">
        <v>1568638</v>
      </c>
    </row>
    <row r="11" spans="1:26" x14ac:dyDescent="0.3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1">
        <v>507694435</v>
      </c>
      <c r="X11" s="431">
        <v>1263420</v>
      </c>
    </row>
    <row r="12" spans="1:26" x14ac:dyDescent="0.3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5" t="s">
        <v>312</v>
      </c>
      <c r="T22" t="s">
        <v>220</v>
      </c>
    </row>
    <row r="23" spans="1:20" x14ac:dyDescent="0.3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  <c r="S23" t="s">
        <v>707</v>
      </c>
      <c r="T23" t="s">
        <v>195</v>
      </c>
    </row>
    <row r="24" spans="1:20" x14ac:dyDescent="0.3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  <c r="S24" t="s">
        <v>856</v>
      </c>
      <c r="T24" t="s">
        <v>198</v>
      </c>
    </row>
    <row r="25" spans="1:20" x14ac:dyDescent="0.3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  <c r="S25" t="s">
        <v>715</v>
      </c>
      <c r="T25" t="s">
        <v>198</v>
      </c>
    </row>
    <row r="26" spans="1:20" x14ac:dyDescent="0.3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  <c r="S26" t="s">
        <v>859</v>
      </c>
      <c r="T26" t="s">
        <v>198</v>
      </c>
    </row>
    <row r="27" spans="1:20" x14ac:dyDescent="0.3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  <c r="S27" t="s">
        <v>703</v>
      </c>
      <c r="T27" t="s">
        <v>195</v>
      </c>
    </row>
    <row r="28" spans="1:20" x14ac:dyDescent="0.3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  <c r="S28" t="s">
        <v>853</v>
      </c>
      <c r="T28" t="s">
        <v>195</v>
      </c>
    </row>
    <row r="29" spans="1:20" x14ac:dyDescent="0.3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  <c r="S29" t="s">
        <v>711</v>
      </c>
      <c r="T29" t="s">
        <v>195</v>
      </c>
    </row>
    <row r="30" spans="1:20" x14ac:dyDescent="0.3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  <c r="S30" t="s">
        <v>904</v>
      </c>
      <c r="T30" t="s">
        <v>198</v>
      </c>
    </row>
    <row r="31" spans="1:20" x14ac:dyDescent="0.3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  <c r="S31" t="s">
        <v>732</v>
      </c>
      <c r="T31" t="s">
        <v>200</v>
      </c>
    </row>
    <row r="32" spans="1:20" x14ac:dyDescent="0.3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  <c r="S32" t="s">
        <v>868</v>
      </c>
      <c r="T32" t="s">
        <v>200</v>
      </c>
    </row>
    <row r="33" spans="1:20" x14ac:dyDescent="0.3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  <c r="S33" t="s">
        <v>804</v>
      </c>
      <c r="T33" t="s">
        <v>200</v>
      </c>
    </row>
    <row r="34" spans="1:20" x14ac:dyDescent="0.3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  <c r="S34" t="s">
        <v>736</v>
      </c>
      <c r="T34" t="s">
        <v>201</v>
      </c>
    </row>
    <row r="35" spans="1:20" x14ac:dyDescent="0.3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  <c r="S35" t="s">
        <v>871</v>
      </c>
      <c r="T35" t="s">
        <v>201</v>
      </c>
    </row>
    <row r="36" spans="1:20" x14ac:dyDescent="0.3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  <c r="S36" t="s">
        <v>808</v>
      </c>
      <c r="T36" t="s">
        <v>201</v>
      </c>
    </row>
    <row r="37" spans="1:20" x14ac:dyDescent="0.3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  <c r="S37" t="s">
        <v>740</v>
      </c>
      <c r="T37" t="s">
        <v>202</v>
      </c>
    </row>
    <row r="38" spans="1:20" x14ac:dyDescent="0.3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  <c r="S38" t="s">
        <v>874</v>
      </c>
      <c r="T38" t="s">
        <v>202</v>
      </c>
    </row>
    <row r="39" spans="1:20" x14ac:dyDescent="0.3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  <c r="S39" t="s">
        <v>746</v>
      </c>
      <c r="T39" t="s">
        <v>202</v>
      </c>
    </row>
    <row r="40" spans="1:20" x14ac:dyDescent="0.3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  <c r="S40" t="s">
        <v>750</v>
      </c>
      <c r="T40" t="s">
        <v>200</v>
      </c>
    </row>
    <row r="41" spans="1:20" x14ac:dyDescent="0.3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  <c r="S41" t="s">
        <v>877</v>
      </c>
      <c r="T41" t="s">
        <v>200</v>
      </c>
    </row>
    <row r="42" spans="1:20" x14ac:dyDescent="0.3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  <c r="S42" t="s">
        <v>812</v>
      </c>
      <c r="T42" t="s">
        <v>200</v>
      </c>
    </row>
    <row r="43" spans="1:20" x14ac:dyDescent="0.3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  <c r="S43" t="s">
        <v>754</v>
      </c>
      <c r="T43" t="s">
        <v>201</v>
      </c>
    </row>
    <row r="44" spans="1:20" x14ac:dyDescent="0.3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  <c r="S44" t="s">
        <v>880</v>
      </c>
      <c r="T44" t="s">
        <v>201</v>
      </c>
    </row>
    <row r="45" spans="1:20" x14ac:dyDescent="0.3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  <c r="S45" t="s">
        <v>816</v>
      </c>
      <c r="T45" t="s">
        <v>201</v>
      </c>
    </row>
    <row r="46" spans="1:20" x14ac:dyDescent="0.3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  <c r="S46" t="s">
        <v>758</v>
      </c>
      <c r="T46" t="s">
        <v>202</v>
      </c>
    </row>
    <row r="47" spans="1:20" x14ac:dyDescent="0.3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  <c r="S47" t="s">
        <v>883</v>
      </c>
      <c r="T47" t="s">
        <v>202</v>
      </c>
    </row>
    <row r="48" spans="1:20" x14ac:dyDescent="0.3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  <c r="S48" t="s">
        <v>762</v>
      </c>
      <c r="T48" t="s">
        <v>202</v>
      </c>
    </row>
    <row r="49" spans="1:20" x14ac:dyDescent="0.3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  <c r="S49" t="s">
        <v>719</v>
      </c>
      <c r="T49" t="s">
        <v>195</v>
      </c>
    </row>
    <row r="50" spans="1:20" x14ac:dyDescent="0.3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  <c r="S50" t="s">
        <v>862</v>
      </c>
      <c r="T50" t="s">
        <v>195</v>
      </c>
    </row>
    <row r="51" spans="1:20" x14ac:dyDescent="0.3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  <c r="S51" t="s">
        <v>725</v>
      </c>
      <c r="T51" t="s">
        <v>198</v>
      </c>
    </row>
    <row r="52" spans="1:20" x14ac:dyDescent="0.3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  <c r="S52" t="s">
        <v>865</v>
      </c>
      <c r="T52" t="s">
        <v>198</v>
      </c>
    </row>
    <row r="53" spans="1:20" x14ac:dyDescent="0.3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  <c r="S53" t="s">
        <v>846</v>
      </c>
      <c r="T53" t="s">
        <v>195</v>
      </c>
    </row>
    <row r="54" spans="1:20" x14ac:dyDescent="0.3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  <c r="S54" t="s">
        <v>907</v>
      </c>
      <c r="T54" t="s">
        <v>195</v>
      </c>
    </row>
    <row r="55" spans="1:20" x14ac:dyDescent="0.3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  <c r="S55" t="s">
        <v>850</v>
      </c>
      <c r="T55" t="s">
        <v>198</v>
      </c>
    </row>
    <row r="56" spans="1:20" x14ac:dyDescent="0.3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  <c r="S56" t="s">
        <v>910</v>
      </c>
      <c r="T56" t="s">
        <v>198</v>
      </c>
    </row>
    <row r="57" spans="1:20" x14ac:dyDescent="0.3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  <c r="S57" t="s">
        <v>766</v>
      </c>
      <c r="T57" t="s">
        <v>200</v>
      </c>
    </row>
    <row r="58" spans="1:20" x14ac:dyDescent="0.3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  <c r="S58" t="s">
        <v>886</v>
      </c>
      <c r="T58" t="s">
        <v>200</v>
      </c>
    </row>
    <row r="59" spans="1:20" x14ac:dyDescent="0.3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  <c r="S59" t="s">
        <v>820</v>
      </c>
      <c r="T59" t="s">
        <v>200</v>
      </c>
    </row>
    <row r="60" spans="1:20" x14ac:dyDescent="0.3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  <c r="S60" t="s">
        <v>770</v>
      </c>
      <c r="T60" t="s">
        <v>201</v>
      </c>
    </row>
    <row r="61" spans="1:20" x14ac:dyDescent="0.3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  <c r="S61" t="s">
        <v>889</v>
      </c>
      <c r="T61" t="s">
        <v>201</v>
      </c>
    </row>
    <row r="62" spans="1:20" x14ac:dyDescent="0.3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  <c r="S62" t="s">
        <v>824</v>
      </c>
      <c r="T62" t="s">
        <v>201</v>
      </c>
    </row>
    <row r="63" spans="1:20" x14ac:dyDescent="0.3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  <c r="S63" t="s">
        <v>774</v>
      </c>
      <c r="T63" t="s">
        <v>202</v>
      </c>
    </row>
    <row r="64" spans="1:20" x14ac:dyDescent="0.3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  <c r="S64" t="s">
        <v>892</v>
      </c>
      <c r="T64" t="s">
        <v>202</v>
      </c>
    </row>
    <row r="65" spans="1:20" x14ac:dyDescent="0.3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  <c r="S65" t="s">
        <v>828</v>
      </c>
      <c r="T65" t="s">
        <v>202</v>
      </c>
    </row>
    <row r="66" spans="1:20" x14ac:dyDescent="0.3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  <c r="S66" t="s">
        <v>780</v>
      </c>
      <c r="T66" t="s">
        <v>202</v>
      </c>
    </row>
    <row r="67" spans="1:20" x14ac:dyDescent="0.3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  <c r="S67" t="s">
        <v>784</v>
      </c>
      <c r="T67" t="s">
        <v>200</v>
      </c>
    </row>
    <row r="68" spans="1:20" x14ac:dyDescent="0.3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  <c r="S68" t="s">
        <v>895</v>
      </c>
      <c r="T68" t="s">
        <v>200</v>
      </c>
    </row>
    <row r="69" spans="1:20" x14ac:dyDescent="0.3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  <c r="S69" t="s">
        <v>832</v>
      </c>
      <c r="T69" t="s">
        <v>200</v>
      </c>
    </row>
    <row r="70" spans="1:20" x14ac:dyDescent="0.3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  <c r="S70" t="s">
        <v>788</v>
      </c>
      <c r="T70" t="s">
        <v>201</v>
      </c>
    </row>
    <row r="71" spans="1:20" x14ac:dyDescent="0.3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  <c r="S71" t="s">
        <v>898</v>
      </c>
      <c r="T71" t="s">
        <v>201</v>
      </c>
    </row>
    <row r="72" spans="1:20" x14ac:dyDescent="0.3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  <c r="S72" t="s">
        <v>836</v>
      </c>
      <c r="T72" t="s">
        <v>201</v>
      </c>
    </row>
    <row r="73" spans="1:20" x14ac:dyDescent="0.3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  <c r="S73" t="s">
        <v>792</v>
      </c>
      <c r="T73" t="s">
        <v>202</v>
      </c>
    </row>
    <row r="74" spans="1:20" x14ac:dyDescent="0.3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  <c r="S74" t="s">
        <v>901</v>
      </c>
      <c r="T74" t="s">
        <v>202</v>
      </c>
    </row>
    <row r="75" spans="1:20" x14ac:dyDescent="0.3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  <c r="S75" t="s">
        <v>839</v>
      </c>
      <c r="T75" t="s">
        <v>202</v>
      </c>
    </row>
    <row r="76" spans="1:20" x14ac:dyDescent="0.3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  <c r="S76" t="s">
        <v>796</v>
      </c>
      <c r="T76" t="s">
        <v>202</v>
      </c>
    </row>
    <row r="77" spans="1:20" x14ac:dyDescent="0.3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  <c r="S77" t="s">
        <v>800</v>
      </c>
      <c r="T77" t="s">
        <v>220</v>
      </c>
    </row>
    <row r="78" spans="1:20" x14ac:dyDescent="0.3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  <c r="S78" t="s">
        <v>729</v>
      </c>
      <c r="T78" t="s">
        <v>220</v>
      </c>
    </row>
    <row r="79" spans="1:20" x14ac:dyDescent="0.3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20" x14ac:dyDescent="0.3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45">
        <v>5</v>
      </c>
      <c r="B2005" s="145" t="s">
        <v>241</v>
      </c>
      <c r="C2005">
        <v>2020</v>
      </c>
      <c r="D2005" s="145">
        <v>1</v>
      </c>
      <c r="E2005" s="145" t="s">
        <v>242</v>
      </c>
      <c r="F2005" s="146">
        <v>10</v>
      </c>
      <c r="G2005" s="145" t="s">
        <v>250</v>
      </c>
      <c r="H2005" s="145">
        <v>616</v>
      </c>
      <c r="I2005" s="145" t="s">
        <v>311</v>
      </c>
      <c r="J2005" s="145" t="s">
        <v>305</v>
      </c>
      <c r="K2005" s="145" t="s">
        <v>307</v>
      </c>
      <c r="L2005" s="145">
        <v>4513</v>
      </c>
      <c r="M2005" s="145" t="s">
        <v>338</v>
      </c>
      <c r="N2005" s="145">
        <v>3</v>
      </c>
      <c r="O2005" s="145">
        <v>89.68</v>
      </c>
      <c r="P2005" s="145">
        <v>485</v>
      </c>
      <c r="Q2005" t="str">
        <f t="shared" si="31"/>
        <v>Street</v>
      </c>
      <c r="R2005" s="147"/>
      <c r="U2005" s="147"/>
    </row>
    <row r="2006" spans="1:21" x14ac:dyDescent="0.3">
      <c r="A2006" s="145">
        <v>5</v>
      </c>
      <c r="B2006" s="145" t="s">
        <v>241</v>
      </c>
      <c r="C2006">
        <v>2020</v>
      </c>
      <c r="D2006" s="145">
        <v>1</v>
      </c>
      <c r="E2006" s="145" t="s">
        <v>242</v>
      </c>
      <c r="F2006" s="146">
        <v>1</v>
      </c>
      <c r="G2006" s="145" t="s">
        <v>243</v>
      </c>
      <c r="H2006" s="145">
        <v>603</v>
      </c>
      <c r="I2006" s="145" t="s">
        <v>306</v>
      </c>
      <c r="J2006" s="145" t="s">
        <v>305</v>
      </c>
      <c r="K2006" s="145" t="s">
        <v>307</v>
      </c>
      <c r="L2006" s="145">
        <v>200</v>
      </c>
      <c r="M2006" s="145" t="s">
        <v>259</v>
      </c>
      <c r="N2006" s="145">
        <v>762</v>
      </c>
      <c r="O2006" s="145">
        <v>28237.46</v>
      </c>
      <c r="P2006" s="145">
        <v>71956</v>
      </c>
      <c r="Q2006" t="str">
        <f t="shared" si="31"/>
        <v>Street</v>
      </c>
      <c r="R2006" s="147"/>
      <c r="U2006" s="147"/>
    </row>
    <row r="2007" spans="1:21" x14ac:dyDescent="0.3">
      <c r="A2007" s="145">
        <v>5</v>
      </c>
      <c r="B2007" s="145" t="s">
        <v>241</v>
      </c>
      <c r="C2007">
        <v>2020</v>
      </c>
      <c r="D2007" s="145">
        <v>1</v>
      </c>
      <c r="E2007" s="145" t="s">
        <v>242</v>
      </c>
      <c r="F2007" s="146">
        <v>3</v>
      </c>
      <c r="G2007" s="145" t="s">
        <v>262</v>
      </c>
      <c r="H2007" s="145">
        <v>954</v>
      </c>
      <c r="I2007" s="145" t="s">
        <v>356</v>
      </c>
      <c r="J2007" s="145" t="s">
        <v>268</v>
      </c>
      <c r="K2007" s="145" t="s">
        <v>281</v>
      </c>
      <c r="L2007" s="145">
        <v>4532</v>
      </c>
      <c r="M2007" s="145" t="s">
        <v>265</v>
      </c>
      <c r="N2007" s="145">
        <v>7926</v>
      </c>
      <c r="O2007" s="145">
        <v>12393264.01</v>
      </c>
      <c r="P2007" s="145">
        <v>167291909</v>
      </c>
      <c r="Q2007" t="str">
        <f t="shared" si="31"/>
        <v>4-Medium C&amp;I</v>
      </c>
      <c r="R2007" s="147"/>
      <c r="U2007" s="147"/>
    </row>
    <row r="2008" spans="1:21" x14ac:dyDescent="0.3">
      <c r="A2008" s="145">
        <v>4</v>
      </c>
      <c r="B2008" s="145" t="s">
        <v>249</v>
      </c>
      <c r="C2008">
        <v>2020</v>
      </c>
      <c r="D2008" s="145">
        <v>1</v>
      </c>
      <c r="E2008" s="145" t="s">
        <v>242</v>
      </c>
      <c r="F2008" s="146">
        <v>1</v>
      </c>
      <c r="G2008" s="145" t="s">
        <v>243</v>
      </c>
      <c r="H2008" s="145">
        <v>5</v>
      </c>
      <c r="I2008" s="145" t="s">
        <v>289</v>
      </c>
      <c r="J2008" s="145" t="s">
        <v>248</v>
      </c>
      <c r="K2008" s="145" t="s">
        <v>270</v>
      </c>
      <c r="L2008" s="145">
        <v>200</v>
      </c>
      <c r="M2008" s="145" t="s">
        <v>259</v>
      </c>
      <c r="N2008" s="145">
        <v>12</v>
      </c>
      <c r="O2008" s="145">
        <v>1195.47</v>
      </c>
      <c r="P2008" s="145">
        <v>4852</v>
      </c>
      <c r="Q2008" t="str">
        <f t="shared" si="31"/>
        <v>3-Small C&amp;I</v>
      </c>
      <c r="R2008" s="147"/>
      <c r="U2008" s="147"/>
    </row>
    <row r="2009" spans="1:21" x14ac:dyDescent="0.3">
      <c r="A2009" s="145">
        <v>5</v>
      </c>
      <c r="B2009" s="145" t="s">
        <v>241</v>
      </c>
      <c r="C2009">
        <v>2020</v>
      </c>
      <c r="D2009" s="145">
        <v>1</v>
      </c>
      <c r="E2009" s="145" t="s">
        <v>242</v>
      </c>
      <c r="F2009" s="146">
        <v>1</v>
      </c>
      <c r="G2009" s="145" t="s">
        <v>243</v>
      </c>
      <c r="H2009" s="145">
        <v>11</v>
      </c>
      <c r="I2009" s="145" t="s">
        <v>335</v>
      </c>
      <c r="J2009" s="145" t="s">
        <v>248</v>
      </c>
      <c r="K2009" s="145" t="s">
        <v>270</v>
      </c>
      <c r="L2009" s="145">
        <v>200</v>
      </c>
      <c r="M2009" s="145" t="s">
        <v>259</v>
      </c>
      <c r="N2009" s="145">
        <v>12</v>
      </c>
      <c r="O2009" s="145">
        <v>-10303.620000000001</v>
      </c>
      <c r="P2009" s="145">
        <v>6294</v>
      </c>
      <c r="Q2009" t="str">
        <f t="shared" si="31"/>
        <v>3-Small C&amp;I</v>
      </c>
      <c r="R2009" s="147"/>
      <c r="U2009" s="147"/>
    </row>
    <row r="2010" spans="1:21" x14ac:dyDescent="0.3">
      <c r="A2010" s="145">
        <v>5</v>
      </c>
      <c r="B2010" s="145" t="s">
        <v>241</v>
      </c>
      <c r="C2010">
        <v>2020</v>
      </c>
      <c r="D2010" s="145">
        <v>1</v>
      </c>
      <c r="E2010" s="145" t="s">
        <v>242</v>
      </c>
      <c r="F2010" s="146">
        <v>10</v>
      </c>
      <c r="G2010" s="145" t="s">
        <v>250</v>
      </c>
      <c r="H2010" s="145">
        <v>5</v>
      </c>
      <c r="I2010" s="145" t="s">
        <v>289</v>
      </c>
      <c r="J2010" s="145" t="s">
        <v>248</v>
      </c>
      <c r="K2010" s="145" t="s">
        <v>270</v>
      </c>
      <c r="L2010" s="145">
        <v>207</v>
      </c>
      <c r="M2010" s="145" t="s">
        <v>252</v>
      </c>
      <c r="N2010" s="145">
        <v>13</v>
      </c>
      <c r="O2010" s="145">
        <v>3704.3</v>
      </c>
      <c r="P2010" s="145">
        <v>16842</v>
      </c>
      <c r="Q2010" t="str">
        <f t="shared" si="31"/>
        <v>3-Small C&amp;I</v>
      </c>
      <c r="R2010" s="147"/>
      <c r="U2010" s="147"/>
    </row>
    <row r="2011" spans="1:21" x14ac:dyDescent="0.3">
      <c r="A2011" s="145">
        <v>5</v>
      </c>
      <c r="B2011" s="145" t="s">
        <v>241</v>
      </c>
      <c r="C2011">
        <v>2020</v>
      </c>
      <c r="D2011" s="145">
        <v>1</v>
      </c>
      <c r="E2011" s="145" t="s">
        <v>242</v>
      </c>
      <c r="F2011" s="146">
        <v>5</v>
      </c>
      <c r="G2011" s="145" t="s">
        <v>283</v>
      </c>
      <c r="H2011" s="145">
        <v>950</v>
      </c>
      <c r="I2011" s="145" t="s">
        <v>269</v>
      </c>
      <c r="J2011" s="145" t="s">
        <v>248</v>
      </c>
      <c r="K2011" s="145" t="s">
        <v>270</v>
      </c>
      <c r="L2011" s="145">
        <v>4552</v>
      </c>
      <c r="M2011" s="145" t="s">
        <v>313</v>
      </c>
      <c r="N2011" s="145">
        <v>1294</v>
      </c>
      <c r="O2011" s="145">
        <v>366608.09</v>
      </c>
      <c r="P2011" s="145">
        <v>3920100</v>
      </c>
      <c r="Q2011" t="str">
        <f t="shared" si="31"/>
        <v>3-Small C&amp;I</v>
      </c>
      <c r="R2011" s="147"/>
      <c r="U2011" s="147"/>
    </row>
    <row r="2012" spans="1:21" x14ac:dyDescent="0.3">
      <c r="A2012" s="145">
        <v>5</v>
      </c>
      <c r="B2012" s="145" t="s">
        <v>241</v>
      </c>
      <c r="C2012">
        <v>2020</v>
      </c>
      <c r="D2012" s="145">
        <v>1</v>
      </c>
      <c r="E2012" s="145" t="s">
        <v>242</v>
      </c>
      <c r="F2012" s="146">
        <v>3</v>
      </c>
      <c r="G2012" s="145" t="s">
        <v>262</v>
      </c>
      <c r="H2012" s="145">
        <v>950</v>
      </c>
      <c r="I2012" s="145" t="s">
        <v>269</v>
      </c>
      <c r="J2012" s="145" t="s">
        <v>248</v>
      </c>
      <c r="K2012" s="145" t="s">
        <v>270</v>
      </c>
      <c r="L2012" s="145">
        <v>4532</v>
      </c>
      <c r="M2012" s="145" t="s">
        <v>265</v>
      </c>
      <c r="N2012" s="145">
        <v>57640</v>
      </c>
      <c r="O2012" s="145">
        <v>7831207.3799999999</v>
      </c>
      <c r="P2012" s="145">
        <v>100562492</v>
      </c>
      <c r="Q2012" t="str">
        <f t="shared" si="31"/>
        <v>3-Small C&amp;I</v>
      </c>
      <c r="R2012" s="147"/>
      <c r="U2012" s="147"/>
    </row>
    <row r="2013" spans="1:21" x14ac:dyDescent="0.3">
      <c r="A2013" s="145">
        <v>4</v>
      </c>
      <c r="B2013" s="145" t="s">
        <v>249</v>
      </c>
      <c r="C2013">
        <v>2020</v>
      </c>
      <c r="D2013" s="145">
        <v>1</v>
      </c>
      <c r="E2013" s="145" t="s">
        <v>242</v>
      </c>
      <c r="F2013" s="146">
        <v>1</v>
      </c>
      <c r="G2013" s="145" t="s">
        <v>243</v>
      </c>
      <c r="H2013" s="145">
        <v>953</v>
      </c>
      <c r="I2013" s="145" t="s">
        <v>278</v>
      </c>
      <c r="J2013" s="145" t="s">
        <v>266</v>
      </c>
      <c r="K2013" s="145" t="s">
        <v>276</v>
      </c>
      <c r="L2013" s="145">
        <v>4512</v>
      </c>
      <c r="M2013" s="145" t="s">
        <v>247</v>
      </c>
      <c r="N2013" s="145">
        <v>1</v>
      </c>
      <c r="O2013" s="145">
        <v>55.03</v>
      </c>
      <c r="P2013" s="145">
        <v>455</v>
      </c>
      <c r="Q2013" t="str">
        <f t="shared" si="31"/>
        <v>3-Small C&amp;I</v>
      </c>
      <c r="R2013" s="147"/>
      <c r="U2013" s="147"/>
    </row>
    <row r="2014" spans="1:21" x14ac:dyDescent="0.3">
      <c r="A2014" s="145">
        <v>4</v>
      </c>
      <c r="B2014" s="145" t="s">
        <v>249</v>
      </c>
      <c r="C2014">
        <v>2020</v>
      </c>
      <c r="D2014" s="145">
        <v>1</v>
      </c>
      <c r="E2014" s="145" t="s">
        <v>242</v>
      </c>
      <c r="F2014" s="146">
        <v>1</v>
      </c>
      <c r="G2014" s="145" t="s">
        <v>243</v>
      </c>
      <c r="H2014" s="145">
        <v>950</v>
      </c>
      <c r="I2014" s="145" t="s">
        <v>269</v>
      </c>
      <c r="J2014" s="145" t="s">
        <v>248</v>
      </c>
      <c r="K2014" s="145" t="s">
        <v>270</v>
      </c>
      <c r="L2014" s="145">
        <v>4512</v>
      </c>
      <c r="M2014" s="145" t="s">
        <v>247</v>
      </c>
      <c r="N2014" s="145">
        <v>28</v>
      </c>
      <c r="O2014" s="145">
        <v>1801.6</v>
      </c>
      <c r="P2014" s="145">
        <v>15208</v>
      </c>
      <c r="Q2014" t="str">
        <f t="shared" si="31"/>
        <v>3-Small C&amp;I</v>
      </c>
      <c r="R2014" s="147"/>
      <c r="U2014" s="147"/>
    </row>
    <row r="2015" spans="1:21" x14ac:dyDescent="0.3">
      <c r="A2015" s="145">
        <v>5</v>
      </c>
      <c r="B2015" s="145" t="s">
        <v>241</v>
      </c>
      <c r="C2015">
        <v>2020</v>
      </c>
      <c r="D2015" s="145">
        <v>1</v>
      </c>
      <c r="E2015" s="145" t="s">
        <v>242</v>
      </c>
      <c r="F2015" s="146">
        <v>10</v>
      </c>
      <c r="G2015" s="145" t="s">
        <v>250</v>
      </c>
      <c r="H2015" s="145">
        <v>950</v>
      </c>
      <c r="I2015" s="145" t="s">
        <v>269</v>
      </c>
      <c r="J2015" s="145" t="s">
        <v>248</v>
      </c>
      <c r="K2015" s="145" t="s">
        <v>270</v>
      </c>
      <c r="L2015" s="145">
        <v>4513</v>
      </c>
      <c r="M2015" s="145" t="s">
        <v>338</v>
      </c>
      <c r="N2015" s="145">
        <v>17</v>
      </c>
      <c r="O2015" s="145">
        <v>2891.1</v>
      </c>
      <c r="P2015" s="145">
        <v>30330</v>
      </c>
      <c r="Q2015" t="str">
        <f t="shared" si="31"/>
        <v>3-Small C&amp;I</v>
      </c>
      <c r="R2015" s="147"/>
      <c r="U2015" s="147"/>
    </row>
    <row r="2016" spans="1:21" x14ac:dyDescent="0.3">
      <c r="A2016" s="145">
        <v>5</v>
      </c>
      <c r="B2016" s="145" t="s">
        <v>241</v>
      </c>
      <c r="C2016">
        <v>2020</v>
      </c>
      <c r="D2016" s="145">
        <v>1</v>
      </c>
      <c r="E2016" s="145" t="s">
        <v>242</v>
      </c>
      <c r="F2016" s="146">
        <v>6</v>
      </c>
      <c r="G2016" s="145" t="s">
        <v>293</v>
      </c>
      <c r="H2016" s="145">
        <v>626</v>
      </c>
      <c r="I2016" s="145" t="s">
        <v>355</v>
      </c>
      <c r="J2016" s="145" t="s">
        <v>310</v>
      </c>
      <c r="K2016" s="145" t="s">
        <v>154</v>
      </c>
      <c r="L2016" s="145">
        <v>700</v>
      </c>
      <c r="M2016" s="145" t="s">
        <v>296</v>
      </c>
      <c r="N2016" s="145">
        <v>3</v>
      </c>
      <c r="O2016" s="145">
        <v>2178.7800000000002</v>
      </c>
      <c r="P2016" s="145">
        <v>773</v>
      </c>
      <c r="Q2016" t="str">
        <f t="shared" si="31"/>
        <v>Street</v>
      </c>
      <c r="R2016" s="147"/>
      <c r="U2016" s="147"/>
    </row>
    <row r="2017" spans="1:21" x14ac:dyDescent="0.3">
      <c r="A2017" s="145">
        <v>4</v>
      </c>
      <c r="B2017" s="145" t="s">
        <v>249</v>
      </c>
      <c r="C2017">
        <v>2020</v>
      </c>
      <c r="D2017" s="145">
        <v>1</v>
      </c>
      <c r="E2017" s="145" t="s">
        <v>242</v>
      </c>
      <c r="F2017" s="146">
        <v>3</v>
      </c>
      <c r="G2017" s="145" t="s">
        <v>262</v>
      </c>
      <c r="H2017" s="145">
        <v>951</v>
      </c>
      <c r="I2017" s="145" t="s">
        <v>263</v>
      </c>
      <c r="J2017" s="145" t="s">
        <v>255</v>
      </c>
      <c r="K2017" s="145" t="s">
        <v>264</v>
      </c>
      <c r="L2017" s="145">
        <v>4532</v>
      </c>
      <c r="M2017" s="145" t="s">
        <v>265</v>
      </c>
      <c r="N2017" s="145">
        <v>6</v>
      </c>
      <c r="O2017" s="145">
        <v>177.62</v>
      </c>
      <c r="P2017" s="145">
        <v>1366</v>
      </c>
      <c r="Q2017" t="str">
        <f t="shared" si="31"/>
        <v>3-Small C&amp;I</v>
      </c>
      <c r="R2017" s="147"/>
      <c r="U2017" s="147"/>
    </row>
    <row r="2018" spans="1:21" x14ac:dyDescent="0.3">
      <c r="A2018" s="145">
        <v>4</v>
      </c>
      <c r="B2018" s="145" t="s">
        <v>249</v>
      </c>
      <c r="C2018">
        <v>2020</v>
      </c>
      <c r="D2018" s="145">
        <v>1</v>
      </c>
      <c r="E2018" s="145" t="s">
        <v>242</v>
      </c>
      <c r="F2018" s="146">
        <v>3</v>
      </c>
      <c r="G2018" s="145" t="s">
        <v>262</v>
      </c>
      <c r="H2018" s="145">
        <v>955</v>
      </c>
      <c r="I2018" s="145" t="s">
        <v>328</v>
      </c>
      <c r="J2018" s="145" t="s">
        <v>271</v>
      </c>
      <c r="K2018" s="145" t="s">
        <v>327</v>
      </c>
      <c r="L2018" s="145">
        <v>4532</v>
      </c>
      <c r="M2018" s="145" t="s">
        <v>265</v>
      </c>
      <c r="N2018" s="145">
        <v>1</v>
      </c>
      <c r="O2018" s="145">
        <v>-209.62</v>
      </c>
      <c r="P2018" s="145">
        <v>-118</v>
      </c>
      <c r="Q2018" t="str">
        <f t="shared" si="31"/>
        <v>4-Medium C&amp;I</v>
      </c>
      <c r="R2018" s="147"/>
      <c r="U2018" s="147"/>
    </row>
    <row r="2019" spans="1:21" x14ac:dyDescent="0.3">
      <c r="A2019" s="145">
        <v>5</v>
      </c>
      <c r="B2019" s="145" t="s">
        <v>241</v>
      </c>
      <c r="C2019">
        <v>2020</v>
      </c>
      <c r="D2019" s="145">
        <v>1</v>
      </c>
      <c r="E2019" s="145" t="s">
        <v>242</v>
      </c>
      <c r="F2019" s="146">
        <v>6</v>
      </c>
      <c r="G2019" s="145" t="s">
        <v>293</v>
      </c>
      <c r="H2019" s="145">
        <v>612</v>
      </c>
      <c r="I2019" s="145" t="s">
        <v>363</v>
      </c>
      <c r="J2019" s="145" t="s">
        <v>253</v>
      </c>
      <c r="K2019" s="145" t="s">
        <v>295</v>
      </c>
      <c r="L2019" s="145">
        <v>700</v>
      </c>
      <c r="M2019" s="145" t="s">
        <v>296</v>
      </c>
      <c r="N2019" s="145">
        <v>3</v>
      </c>
      <c r="O2019" s="145">
        <v>97.73</v>
      </c>
      <c r="P2019" s="145">
        <v>355</v>
      </c>
      <c r="Q2019" t="str">
        <f t="shared" si="31"/>
        <v>3-Small C&amp;I</v>
      </c>
      <c r="R2019" s="147"/>
      <c r="U2019" s="147"/>
    </row>
    <row r="2020" spans="1:21" x14ac:dyDescent="0.3">
      <c r="A2020" s="145">
        <v>4</v>
      </c>
      <c r="B2020" s="145" t="s">
        <v>249</v>
      </c>
      <c r="C2020">
        <v>2020</v>
      </c>
      <c r="D2020" s="145">
        <v>1</v>
      </c>
      <c r="E2020" s="145" t="s">
        <v>242</v>
      </c>
      <c r="F2020" s="146">
        <v>3</v>
      </c>
      <c r="G2020" s="145" t="s">
        <v>262</v>
      </c>
      <c r="H2020" s="145">
        <v>621</v>
      </c>
      <c r="I2020" s="145" t="s">
        <v>323</v>
      </c>
      <c r="J2020" s="145" t="s">
        <v>253</v>
      </c>
      <c r="K2020" s="145" t="s">
        <v>295</v>
      </c>
      <c r="L2020" s="145">
        <v>4532</v>
      </c>
      <c r="M2020" s="145" t="s">
        <v>265</v>
      </c>
      <c r="N2020" s="145">
        <v>8</v>
      </c>
      <c r="O2020" s="145">
        <v>212.09</v>
      </c>
      <c r="P2020" s="145">
        <v>1564</v>
      </c>
      <c r="Q2020" t="str">
        <f t="shared" si="31"/>
        <v>3-Small C&amp;I</v>
      </c>
      <c r="R2020" s="147"/>
      <c r="U2020" s="147"/>
    </row>
    <row r="2021" spans="1:21" x14ac:dyDescent="0.3">
      <c r="A2021" s="145">
        <v>5</v>
      </c>
      <c r="B2021" s="145" t="s">
        <v>241</v>
      </c>
      <c r="C2021">
        <v>2020</v>
      </c>
      <c r="D2021" s="145">
        <v>1</v>
      </c>
      <c r="E2021" s="145" t="s">
        <v>242</v>
      </c>
      <c r="F2021" s="146">
        <v>6</v>
      </c>
      <c r="G2021" s="145" t="s">
        <v>293</v>
      </c>
      <c r="H2021" s="145">
        <v>607</v>
      </c>
      <c r="I2021" s="145" t="s">
        <v>353</v>
      </c>
      <c r="J2021" s="145" t="s">
        <v>297</v>
      </c>
      <c r="K2021" s="145" t="s">
        <v>352</v>
      </c>
      <c r="L2021" s="145">
        <v>700</v>
      </c>
      <c r="M2021" s="145" t="s">
        <v>296</v>
      </c>
      <c r="N2021" s="145">
        <v>3</v>
      </c>
      <c r="O2021" s="145">
        <v>22061.22</v>
      </c>
      <c r="P2021" s="145">
        <v>57613</v>
      </c>
      <c r="Q2021" t="str">
        <f t="shared" si="31"/>
        <v>Street</v>
      </c>
      <c r="R2021" s="147"/>
      <c r="U2021" s="147"/>
    </row>
    <row r="2022" spans="1:21" x14ac:dyDescent="0.3">
      <c r="A2022" s="145">
        <v>4</v>
      </c>
      <c r="B2022" s="145" t="s">
        <v>249</v>
      </c>
      <c r="C2022">
        <v>2020</v>
      </c>
      <c r="D2022" s="145">
        <v>1</v>
      </c>
      <c r="E2022" s="145" t="s">
        <v>242</v>
      </c>
      <c r="F2022" s="146">
        <v>60</v>
      </c>
      <c r="G2022" s="145" t="s">
        <v>154</v>
      </c>
      <c r="H2022" s="145">
        <v>624</v>
      </c>
      <c r="I2022" s="145" t="s">
        <v>325</v>
      </c>
      <c r="J2022" s="145" t="s">
        <v>301</v>
      </c>
      <c r="K2022" s="145" t="s">
        <v>303</v>
      </c>
      <c r="L2022" s="145">
        <v>4563</v>
      </c>
      <c r="M2022" s="145" t="s">
        <v>324</v>
      </c>
      <c r="N2022" s="145">
        <v>2</v>
      </c>
      <c r="O2022" s="145">
        <v>28.78</v>
      </c>
      <c r="P2022" s="145">
        <v>174</v>
      </c>
      <c r="Q2022" t="str">
        <f t="shared" si="31"/>
        <v>Street</v>
      </c>
      <c r="R2022" s="147"/>
      <c r="U2022" s="147"/>
    </row>
    <row r="2023" spans="1:21" x14ac:dyDescent="0.3">
      <c r="A2023" s="145">
        <v>4</v>
      </c>
      <c r="B2023" s="145" t="s">
        <v>249</v>
      </c>
      <c r="C2023">
        <v>2020</v>
      </c>
      <c r="D2023" s="145">
        <v>1</v>
      </c>
      <c r="E2023" s="145" t="s">
        <v>242</v>
      </c>
      <c r="F2023" s="146">
        <v>1</v>
      </c>
      <c r="G2023" s="145" t="s">
        <v>243</v>
      </c>
      <c r="H2023" s="145">
        <v>905</v>
      </c>
      <c r="I2023" s="145" t="s">
        <v>358</v>
      </c>
      <c r="J2023" s="145" t="s">
        <v>257</v>
      </c>
      <c r="K2023" s="145" t="s">
        <v>258</v>
      </c>
      <c r="L2023" s="145">
        <v>4512</v>
      </c>
      <c r="M2023" s="145" t="s">
        <v>247</v>
      </c>
      <c r="N2023" s="145">
        <v>106</v>
      </c>
      <c r="O2023" s="145">
        <v>5185.6099999999997</v>
      </c>
      <c r="P2023" s="145">
        <v>109698</v>
      </c>
      <c r="Q2023" t="str">
        <f t="shared" si="31"/>
        <v>2-Low Income Residential</v>
      </c>
      <c r="R2023" s="147"/>
      <c r="U2023" s="147"/>
    </row>
    <row r="2024" spans="1:21" x14ac:dyDescent="0.3">
      <c r="A2024" s="145">
        <v>5</v>
      </c>
      <c r="B2024" s="145" t="s">
        <v>241</v>
      </c>
      <c r="C2024">
        <v>2020</v>
      </c>
      <c r="D2024" s="145">
        <v>1</v>
      </c>
      <c r="E2024" s="145" t="s">
        <v>242</v>
      </c>
      <c r="F2024" s="146">
        <v>5</v>
      </c>
      <c r="G2024" s="145" t="s">
        <v>283</v>
      </c>
      <c r="H2024" s="145">
        <v>616</v>
      </c>
      <c r="I2024" s="145" t="s">
        <v>311</v>
      </c>
      <c r="J2024" s="145" t="s">
        <v>305</v>
      </c>
      <c r="K2024" s="145" t="s">
        <v>307</v>
      </c>
      <c r="L2024" s="145">
        <v>4552</v>
      </c>
      <c r="M2024" s="145" t="s">
        <v>313</v>
      </c>
      <c r="N2024" s="145">
        <v>103</v>
      </c>
      <c r="O2024" s="145">
        <v>14957.21</v>
      </c>
      <c r="P2024" s="145">
        <v>77818</v>
      </c>
      <c r="Q2024" t="str">
        <f t="shared" si="31"/>
        <v>Street</v>
      </c>
      <c r="R2024" s="147"/>
      <c r="U2024" s="147"/>
    </row>
    <row r="2025" spans="1:21" x14ac:dyDescent="0.3">
      <c r="A2025" s="145">
        <v>5</v>
      </c>
      <c r="B2025" s="145" t="s">
        <v>241</v>
      </c>
      <c r="C2025">
        <v>2020</v>
      </c>
      <c r="D2025" s="145">
        <v>1</v>
      </c>
      <c r="E2025" s="145" t="s">
        <v>242</v>
      </c>
      <c r="F2025" s="146">
        <v>1</v>
      </c>
      <c r="G2025" s="145" t="s">
        <v>243</v>
      </c>
      <c r="H2025" s="145">
        <v>1</v>
      </c>
      <c r="I2025" s="145" t="s">
        <v>251</v>
      </c>
      <c r="J2025" s="145" t="s">
        <v>245</v>
      </c>
      <c r="K2025" s="145" t="s">
        <v>246</v>
      </c>
      <c r="L2025" s="145">
        <v>200</v>
      </c>
      <c r="M2025" s="145" t="s">
        <v>259</v>
      </c>
      <c r="N2025" s="145">
        <v>542411</v>
      </c>
      <c r="O2025" s="145">
        <v>89307421.129999995</v>
      </c>
      <c r="P2025" s="145">
        <v>332638957</v>
      </c>
      <c r="Q2025" t="str">
        <f t="shared" si="31"/>
        <v>1-Residential</v>
      </c>
      <c r="R2025" s="147"/>
      <c r="U2025" s="147"/>
    </row>
    <row r="2026" spans="1:21" x14ac:dyDescent="0.3">
      <c r="A2026" s="145">
        <v>5</v>
      </c>
      <c r="B2026" s="145" t="s">
        <v>241</v>
      </c>
      <c r="C2026">
        <v>2020</v>
      </c>
      <c r="D2026" s="145">
        <v>1</v>
      </c>
      <c r="E2026" s="145" t="s">
        <v>242</v>
      </c>
      <c r="F2026" s="146">
        <v>3</v>
      </c>
      <c r="G2026" s="145" t="s">
        <v>262</v>
      </c>
      <c r="H2026" s="145">
        <v>11</v>
      </c>
      <c r="I2026" s="145" t="s">
        <v>335</v>
      </c>
      <c r="J2026" s="145" t="s">
        <v>248</v>
      </c>
      <c r="K2026" s="145" t="s">
        <v>270</v>
      </c>
      <c r="L2026" s="145">
        <v>300</v>
      </c>
      <c r="M2026" s="145" t="s">
        <v>282</v>
      </c>
      <c r="N2026" s="145">
        <v>232</v>
      </c>
      <c r="O2026" s="145">
        <v>74625.740000000005</v>
      </c>
      <c r="P2026" s="145">
        <v>326059</v>
      </c>
      <c r="Q2026" t="str">
        <f t="shared" si="31"/>
        <v>3-Small C&amp;I</v>
      </c>
      <c r="R2026" s="147"/>
      <c r="U2026" s="147"/>
    </row>
    <row r="2027" spans="1:21" x14ac:dyDescent="0.3">
      <c r="A2027" s="145">
        <v>5</v>
      </c>
      <c r="B2027" s="145" t="s">
        <v>241</v>
      </c>
      <c r="C2027">
        <v>2020</v>
      </c>
      <c r="D2027" s="145">
        <v>1</v>
      </c>
      <c r="E2027" s="145" t="s">
        <v>242</v>
      </c>
      <c r="F2027" s="146">
        <v>3</v>
      </c>
      <c r="G2027" s="145" t="s">
        <v>262</v>
      </c>
      <c r="H2027" s="145">
        <v>5</v>
      </c>
      <c r="I2027" s="145" t="s">
        <v>289</v>
      </c>
      <c r="J2027" s="145" t="s">
        <v>248</v>
      </c>
      <c r="K2027" s="145" t="s">
        <v>270</v>
      </c>
      <c r="L2027" s="145">
        <v>300</v>
      </c>
      <c r="M2027" s="145" t="s">
        <v>282</v>
      </c>
      <c r="N2027" s="145">
        <v>46523</v>
      </c>
      <c r="O2027" s="145">
        <v>9583032.5399999991</v>
      </c>
      <c r="P2027" s="145">
        <v>62040825</v>
      </c>
      <c r="Q2027" t="str">
        <f t="shared" si="31"/>
        <v>3-Small C&amp;I</v>
      </c>
      <c r="R2027" s="147"/>
      <c r="U2027" s="147"/>
    </row>
    <row r="2028" spans="1:21" x14ac:dyDescent="0.3">
      <c r="A2028" s="145">
        <v>4</v>
      </c>
      <c r="B2028" s="145" t="s">
        <v>249</v>
      </c>
      <c r="C2028">
        <v>2020</v>
      </c>
      <c r="D2028" s="145">
        <v>1</v>
      </c>
      <c r="E2028" s="145" t="s">
        <v>242</v>
      </c>
      <c r="F2028" s="146">
        <v>3</v>
      </c>
      <c r="G2028" s="145" t="s">
        <v>262</v>
      </c>
      <c r="H2028" s="145">
        <v>10</v>
      </c>
      <c r="I2028" s="145" t="s">
        <v>347</v>
      </c>
      <c r="J2028" s="145" t="s">
        <v>266</v>
      </c>
      <c r="K2028" s="145" t="s">
        <v>276</v>
      </c>
      <c r="L2028" s="145">
        <v>300</v>
      </c>
      <c r="M2028" s="145" t="s">
        <v>282</v>
      </c>
      <c r="N2028" s="145">
        <v>13</v>
      </c>
      <c r="O2028" s="145">
        <v>1539.12</v>
      </c>
      <c r="P2028" s="145">
        <v>6380</v>
      </c>
      <c r="Q2028" t="str">
        <f t="shared" si="31"/>
        <v>3-Small C&amp;I</v>
      </c>
      <c r="R2028" s="147"/>
      <c r="U2028" s="147"/>
    </row>
    <row r="2029" spans="1:21" x14ac:dyDescent="0.3">
      <c r="A2029" s="145">
        <v>5</v>
      </c>
      <c r="B2029" s="145" t="s">
        <v>241</v>
      </c>
      <c r="C2029">
        <v>2020</v>
      </c>
      <c r="D2029" s="145">
        <v>1</v>
      </c>
      <c r="E2029" s="145" t="s">
        <v>242</v>
      </c>
      <c r="F2029" s="146">
        <v>75</v>
      </c>
      <c r="G2029" s="145" t="s">
        <v>154</v>
      </c>
      <c r="H2029" s="145">
        <v>950</v>
      </c>
      <c r="I2029" s="145" t="s">
        <v>269</v>
      </c>
      <c r="J2029" s="145" t="s">
        <v>248</v>
      </c>
      <c r="K2029" s="145" t="s">
        <v>270</v>
      </c>
      <c r="L2029" s="145">
        <v>4575</v>
      </c>
      <c r="M2029" s="145" t="s">
        <v>154</v>
      </c>
      <c r="N2029" s="145">
        <v>2</v>
      </c>
      <c r="O2029" s="145">
        <v>1280.6199999999999</v>
      </c>
      <c r="P2029" s="145">
        <v>14000</v>
      </c>
      <c r="Q2029" t="str">
        <f t="shared" si="31"/>
        <v>3-Small C&amp;I</v>
      </c>
      <c r="R2029" s="147"/>
      <c r="U2029" s="147"/>
    </row>
    <row r="2030" spans="1:21" x14ac:dyDescent="0.3">
      <c r="A2030" s="145">
        <v>5</v>
      </c>
      <c r="B2030" s="145" t="s">
        <v>241</v>
      </c>
      <c r="C2030">
        <v>2020</v>
      </c>
      <c r="D2030" s="145">
        <v>1</v>
      </c>
      <c r="E2030" s="145" t="s">
        <v>242</v>
      </c>
      <c r="F2030" s="146">
        <v>3</v>
      </c>
      <c r="G2030" s="145" t="s">
        <v>262</v>
      </c>
      <c r="H2030" s="145">
        <v>8</v>
      </c>
      <c r="I2030" s="145" t="s">
        <v>333</v>
      </c>
      <c r="J2030" s="145" t="s">
        <v>255</v>
      </c>
      <c r="K2030" s="145" t="s">
        <v>264</v>
      </c>
      <c r="L2030" s="145">
        <v>300</v>
      </c>
      <c r="M2030" s="145" t="s">
        <v>282</v>
      </c>
      <c r="N2030" s="145">
        <v>417</v>
      </c>
      <c r="O2030" s="145">
        <v>25673.75</v>
      </c>
      <c r="P2030" s="145">
        <v>106926</v>
      </c>
      <c r="Q2030" t="str">
        <f t="shared" si="31"/>
        <v>3-Small C&amp;I</v>
      </c>
      <c r="R2030" s="147"/>
      <c r="U2030" s="147"/>
    </row>
    <row r="2031" spans="1:21" x14ac:dyDescent="0.3">
      <c r="A2031" s="145">
        <v>5</v>
      </c>
      <c r="B2031" s="145" t="s">
        <v>241</v>
      </c>
      <c r="C2031">
        <v>2020</v>
      </c>
      <c r="D2031" s="145">
        <v>1</v>
      </c>
      <c r="E2031" s="145" t="s">
        <v>242</v>
      </c>
      <c r="F2031" s="146">
        <v>1</v>
      </c>
      <c r="G2031" s="145" t="s">
        <v>243</v>
      </c>
      <c r="H2031" s="145">
        <v>903</v>
      </c>
      <c r="I2031" s="145" t="s">
        <v>244</v>
      </c>
      <c r="J2031" s="145" t="s">
        <v>245</v>
      </c>
      <c r="K2031" s="145" t="s">
        <v>246</v>
      </c>
      <c r="L2031" s="145">
        <v>4512</v>
      </c>
      <c r="M2031" s="145" t="s">
        <v>247</v>
      </c>
      <c r="N2031" s="145">
        <v>417981</v>
      </c>
      <c r="O2031" s="145">
        <v>36088362.670000002</v>
      </c>
      <c r="P2031" s="145">
        <v>280495718</v>
      </c>
      <c r="Q2031" t="str">
        <f t="shared" si="31"/>
        <v>1-Residential</v>
      </c>
      <c r="R2031" s="147"/>
      <c r="U2031" s="147"/>
    </row>
    <row r="2032" spans="1:21" x14ac:dyDescent="0.3">
      <c r="A2032" s="145">
        <v>5</v>
      </c>
      <c r="B2032" s="145" t="s">
        <v>241</v>
      </c>
      <c r="C2032">
        <v>2020</v>
      </c>
      <c r="D2032" s="145">
        <v>1</v>
      </c>
      <c r="E2032" s="145" t="s">
        <v>242</v>
      </c>
      <c r="F2032" s="146">
        <v>1</v>
      </c>
      <c r="G2032" s="145" t="s">
        <v>243</v>
      </c>
      <c r="H2032" s="145">
        <v>950</v>
      </c>
      <c r="I2032" s="145" t="s">
        <v>269</v>
      </c>
      <c r="J2032" s="145" t="s">
        <v>248</v>
      </c>
      <c r="K2032" s="145" t="s">
        <v>270</v>
      </c>
      <c r="L2032" s="145">
        <v>4512</v>
      </c>
      <c r="M2032" s="145" t="s">
        <v>247</v>
      </c>
      <c r="N2032" s="145">
        <v>675</v>
      </c>
      <c r="O2032" s="145">
        <v>45441.05</v>
      </c>
      <c r="P2032" s="145">
        <v>428936</v>
      </c>
      <c r="Q2032" t="str">
        <f t="shared" si="31"/>
        <v>3-Small C&amp;I</v>
      </c>
      <c r="R2032" s="147"/>
      <c r="U2032" s="147"/>
    </row>
    <row r="2033" spans="1:21" x14ac:dyDescent="0.3">
      <c r="A2033" s="145">
        <v>5</v>
      </c>
      <c r="B2033" s="145" t="s">
        <v>241</v>
      </c>
      <c r="C2033">
        <v>2020</v>
      </c>
      <c r="D2033" s="145">
        <v>1</v>
      </c>
      <c r="E2033" s="145" t="s">
        <v>242</v>
      </c>
      <c r="F2033" s="146">
        <v>75</v>
      </c>
      <c r="G2033" s="145" t="s">
        <v>154</v>
      </c>
      <c r="H2033" s="145">
        <v>5</v>
      </c>
      <c r="I2033" s="145" t="s">
        <v>289</v>
      </c>
      <c r="J2033" s="145" t="s">
        <v>248</v>
      </c>
      <c r="K2033" s="145" t="s">
        <v>270</v>
      </c>
      <c r="L2033" s="145">
        <v>1575</v>
      </c>
      <c r="M2033" s="145" t="s">
        <v>320</v>
      </c>
      <c r="N2033" s="145">
        <v>5</v>
      </c>
      <c r="O2033" s="145">
        <v>2833.9</v>
      </c>
      <c r="P2033" s="145">
        <v>13090</v>
      </c>
      <c r="Q2033" t="str">
        <f t="shared" si="31"/>
        <v>3-Small C&amp;I</v>
      </c>
      <c r="R2033" s="147"/>
      <c r="U2033" s="147"/>
    </row>
    <row r="2034" spans="1:21" x14ac:dyDescent="0.3">
      <c r="A2034" s="145">
        <v>5</v>
      </c>
      <c r="B2034" s="145" t="s">
        <v>241</v>
      </c>
      <c r="C2034">
        <v>2020</v>
      </c>
      <c r="D2034" s="145">
        <v>1</v>
      </c>
      <c r="E2034" s="145" t="s">
        <v>242</v>
      </c>
      <c r="F2034" s="146">
        <v>6</v>
      </c>
      <c r="G2034" s="145" t="s">
        <v>293</v>
      </c>
      <c r="H2034" s="145">
        <v>602</v>
      </c>
      <c r="I2034" s="145" t="s">
        <v>309</v>
      </c>
      <c r="J2034" s="145" t="s">
        <v>305</v>
      </c>
      <c r="K2034" s="145" t="s">
        <v>307</v>
      </c>
      <c r="L2034" s="145">
        <v>700</v>
      </c>
      <c r="M2034" s="145" t="s">
        <v>296</v>
      </c>
      <c r="N2034" s="145">
        <v>348</v>
      </c>
      <c r="O2034" s="145">
        <v>37979.5</v>
      </c>
      <c r="P2034" s="145">
        <v>120332</v>
      </c>
      <c r="Q2034" t="str">
        <f t="shared" si="31"/>
        <v>Street</v>
      </c>
      <c r="R2034" s="147"/>
      <c r="U2034" s="147"/>
    </row>
    <row r="2035" spans="1:21" x14ac:dyDescent="0.3">
      <c r="A2035" s="145">
        <v>4</v>
      </c>
      <c r="B2035" s="145" t="s">
        <v>249</v>
      </c>
      <c r="C2035">
        <v>2020</v>
      </c>
      <c r="D2035" s="145">
        <v>1</v>
      </c>
      <c r="E2035" s="145" t="s">
        <v>242</v>
      </c>
      <c r="F2035" s="146">
        <v>3</v>
      </c>
      <c r="G2035" s="145" t="s">
        <v>262</v>
      </c>
      <c r="H2035" s="145">
        <v>710</v>
      </c>
      <c r="I2035" s="145" t="s">
        <v>332</v>
      </c>
      <c r="J2035" s="145" t="s">
        <v>277</v>
      </c>
      <c r="K2035" s="145" t="s">
        <v>317</v>
      </c>
      <c r="L2035" s="145">
        <v>4532</v>
      </c>
      <c r="M2035" s="145" t="s">
        <v>265</v>
      </c>
      <c r="N2035" s="145">
        <v>10</v>
      </c>
      <c r="O2035" s="145">
        <v>39729.550000000003</v>
      </c>
      <c r="P2035" s="145">
        <v>248567</v>
      </c>
      <c r="Q2035" t="str">
        <f t="shared" si="31"/>
        <v>5-Large C&amp;I</v>
      </c>
      <c r="R2035" s="147"/>
      <c r="U2035" s="147"/>
    </row>
    <row r="2036" spans="1:21" x14ac:dyDescent="0.3">
      <c r="A2036" s="145">
        <v>5</v>
      </c>
      <c r="B2036" s="145" t="s">
        <v>241</v>
      </c>
      <c r="C2036">
        <v>2020</v>
      </c>
      <c r="D2036" s="145">
        <v>1</v>
      </c>
      <c r="E2036" s="145" t="s">
        <v>242</v>
      </c>
      <c r="F2036" s="146">
        <v>3</v>
      </c>
      <c r="G2036" s="145" t="s">
        <v>262</v>
      </c>
      <c r="H2036" s="145">
        <v>17</v>
      </c>
      <c r="I2036" s="145" t="s">
        <v>314</v>
      </c>
      <c r="J2036" s="145" t="s">
        <v>274</v>
      </c>
      <c r="K2036" s="145" t="s">
        <v>315</v>
      </c>
      <c r="L2036" s="145">
        <v>300</v>
      </c>
      <c r="M2036" s="145" t="s">
        <v>282</v>
      </c>
      <c r="N2036" s="145">
        <v>2</v>
      </c>
      <c r="O2036" s="145">
        <v>2824.03</v>
      </c>
      <c r="P2036" s="145">
        <v>13600</v>
      </c>
      <c r="Q2036" t="str">
        <f t="shared" si="31"/>
        <v>4-Medium C&amp;I</v>
      </c>
      <c r="R2036" s="147"/>
      <c r="U2036" s="147"/>
    </row>
    <row r="2037" spans="1:21" x14ac:dyDescent="0.3">
      <c r="A2037" s="145">
        <v>5</v>
      </c>
      <c r="B2037" s="145" t="s">
        <v>241</v>
      </c>
      <c r="C2037">
        <v>2020</v>
      </c>
      <c r="D2037" s="145">
        <v>1</v>
      </c>
      <c r="E2037" s="145" t="s">
        <v>242</v>
      </c>
      <c r="F2037" s="146">
        <v>3</v>
      </c>
      <c r="G2037" s="145" t="s">
        <v>262</v>
      </c>
      <c r="H2037" s="145">
        <v>602</v>
      </c>
      <c r="I2037" s="145" t="s">
        <v>309</v>
      </c>
      <c r="J2037" s="145" t="s">
        <v>305</v>
      </c>
      <c r="K2037" s="145" t="s">
        <v>307</v>
      </c>
      <c r="L2037" s="145">
        <v>300</v>
      </c>
      <c r="M2037" s="145" t="s">
        <v>282</v>
      </c>
      <c r="N2037" s="145">
        <v>1000</v>
      </c>
      <c r="O2037" s="145">
        <v>128493.72</v>
      </c>
      <c r="P2037" s="145">
        <v>401186</v>
      </c>
      <c r="Q2037" t="str">
        <f t="shared" si="31"/>
        <v>Street</v>
      </c>
      <c r="R2037" s="147"/>
      <c r="U2037" s="147"/>
    </row>
    <row r="2038" spans="1:21" x14ac:dyDescent="0.3">
      <c r="A2038" s="145">
        <v>5</v>
      </c>
      <c r="B2038" s="145" t="s">
        <v>241</v>
      </c>
      <c r="C2038">
        <v>2020</v>
      </c>
      <c r="D2038" s="145">
        <v>1</v>
      </c>
      <c r="E2038" s="145" t="s">
        <v>242</v>
      </c>
      <c r="F2038" s="146">
        <v>3</v>
      </c>
      <c r="G2038" s="145" t="s">
        <v>262</v>
      </c>
      <c r="H2038" s="145">
        <v>603</v>
      </c>
      <c r="I2038" s="145" t="s">
        <v>306</v>
      </c>
      <c r="J2038" s="145" t="s">
        <v>305</v>
      </c>
      <c r="K2038" s="145" t="s">
        <v>307</v>
      </c>
      <c r="L2038" s="145">
        <v>300</v>
      </c>
      <c r="M2038" s="145" t="s">
        <v>282</v>
      </c>
      <c r="N2038" s="145">
        <v>2004</v>
      </c>
      <c r="O2038" s="145">
        <v>237739.6</v>
      </c>
      <c r="P2038" s="145">
        <v>713741</v>
      </c>
      <c r="Q2038" t="str">
        <f t="shared" si="31"/>
        <v>Street</v>
      </c>
      <c r="R2038" s="147"/>
      <c r="U2038" s="147"/>
    </row>
    <row r="2039" spans="1:21" x14ac:dyDescent="0.3">
      <c r="A2039" s="145">
        <v>5</v>
      </c>
      <c r="B2039" s="145" t="s">
        <v>241</v>
      </c>
      <c r="C2039">
        <v>2020</v>
      </c>
      <c r="D2039" s="145">
        <v>1</v>
      </c>
      <c r="E2039" s="145" t="s">
        <v>242</v>
      </c>
      <c r="F2039" s="146">
        <v>60</v>
      </c>
      <c r="G2039" s="145" t="s">
        <v>154</v>
      </c>
      <c r="H2039" s="145">
        <v>624</v>
      </c>
      <c r="I2039" s="145" t="s">
        <v>325</v>
      </c>
      <c r="J2039" s="145" t="s">
        <v>301</v>
      </c>
      <c r="K2039" s="145" t="s">
        <v>303</v>
      </c>
      <c r="L2039" s="145">
        <v>4563</v>
      </c>
      <c r="M2039" s="145" t="s">
        <v>324</v>
      </c>
      <c r="N2039" s="145">
        <v>2</v>
      </c>
      <c r="O2039" s="145">
        <v>42.17</v>
      </c>
      <c r="P2039" s="145">
        <v>335</v>
      </c>
      <c r="Q2039" t="str">
        <f t="shared" si="31"/>
        <v>Street</v>
      </c>
      <c r="R2039" s="147"/>
      <c r="U2039" s="147"/>
    </row>
    <row r="2040" spans="1:21" x14ac:dyDescent="0.3">
      <c r="A2040" s="145">
        <v>5</v>
      </c>
      <c r="B2040" s="145" t="s">
        <v>241</v>
      </c>
      <c r="C2040">
        <v>2020</v>
      </c>
      <c r="D2040" s="145">
        <v>1</v>
      </c>
      <c r="E2040" s="145" t="s">
        <v>242</v>
      </c>
      <c r="F2040" s="146">
        <v>1</v>
      </c>
      <c r="G2040" s="145" t="s">
        <v>243</v>
      </c>
      <c r="H2040" s="145">
        <v>7</v>
      </c>
      <c r="I2040" s="145" t="s">
        <v>345</v>
      </c>
      <c r="J2040" s="145" t="s">
        <v>257</v>
      </c>
      <c r="K2040" s="145" t="s">
        <v>258</v>
      </c>
      <c r="L2040" s="145">
        <v>200</v>
      </c>
      <c r="M2040" s="145" t="s">
        <v>259</v>
      </c>
      <c r="N2040" s="145">
        <v>69</v>
      </c>
      <c r="O2040" s="145">
        <v>8750.76</v>
      </c>
      <c r="P2040" s="145">
        <v>49376</v>
      </c>
      <c r="Q2040" t="str">
        <f t="shared" si="31"/>
        <v>2-Low Income Residential</v>
      </c>
      <c r="R2040" s="147"/>
      <c r="U2040" s="147"/>
    </row>
    <row r="2041" spans="1:21" x14ac:dyDescent="0.3">
      <c r="A2041" s="145">
        <v>5</v>
      </c>
      <c r="B2041" s="145" t="s">
        <v>241</v>
      </c>
      <c r="C2041" s="145">
        <v>2020</v>
      </c>
      <c r="D2041" s="145">
        <v>1</v>
      </c>
      <c r="E2041" s="145" t="s">
        <v>242</v>
      </c>
      <c r="F2041" s="146">
        <v>1</v>
      </c>
      <c r="G2041" s="145" t="s">
        <v>243</v>
      </c>
      <c r="H2041" s="145">
        <v>616</v>
      </c>
      <c r="I2041" s="145" t="s">
        <v>311</v>
      </c>
      <c r="J2041" s="145" t="s">
        <v>305</v>
      </c>
      <c r="K2041" s="145" t="s">
        <v>307</v>
      </c>
      <c r="L2041" s="145">
        <v>4512</v>
      </c>
      <c r="M2041" s="145" t="s">
        <v>247</v>
      </c>
      <c r="N2041" s="145">
        <v>589</v>
      </c>
      <c r="O2041" s="145">
        <v>21604.19</v>
      </c>
      <c r="P2041" s="145">
        <v>86332</v>
      </c>
      <c r="Q2041" t="str">
        <f t="shared" si="31"/>
        <v>Street</v>
      </c>
      <c r="R2041" s="147"/>
      <c r="U2041" s="147"/>
    </row>
    <row r="2042" spans="1:21" x14ac:dyDescent="0.3">
      <c r="A2042" s="145">
        <v>4</v>
      </c>
      <c r="B2042" s="145" t="s">
        <v>249</v>
      </c>
      <c r="C2042" s="145">
        <v>2020</v>
      </c>
      <c r="D2042" s="145">
        <v>1</v>
      </c>
      <c r="E2042" s="145" t="s">
        <v>242</v>
      </c>
      <c r="F2042" s="146">
        <v>1</v>
      </c>
      <c r="G2042" s="145" t="s">
        <v>243</v>
      </c>
      <c r="H2042" s="145">
        <v>1</v>
      </c>
      <c r="I2042" s="145" t="s">
        <v>251</v>
      </c>
      <c r="J2042" s="145" t="s">
        <v>245</v>
      </c>
      <c r="K2042" s="145" t="s">
        <v>246</v>
      </c>
      <c r="L2042" s="145">
        <v>200</v>
      </c>
      <c r="M2042" s="145" t="s">
        <v>259</v>
      </c>
      <c r="N2042" s="145">
        <v>1400</v>
      </c>
      <c r="O2042" s="145">
        <v>325295.2</v>
      </c>
      <c r="P2042" s="145">
        <v>1218902</v>
      </c>
      <c r="Q2042" t="str">
        <f t="shared" si="31"/>
        <v>1-Residential</v>
      </c>
      <c r="R2042" s="147"/>
      <c r="U2042" s="147"/>
    </row>
    <row r="2043" spans="1:21" x14ac:dyDescent="0.3">
      <c r="A2043" s="145">
        <v>4</v>
      </c>
      <c r="B2043" s="145" t="s">
        <v>249</v>
      </c>
      <c r="C2043" s="145">
        <v>2020</v>
      </c>
      <c r="D2043" s="145">
        <v>1</v>
      </c>
      <c r="E2043" s="145" t="s">
        <v>242</v>
      </c>
      <c r="F2043" s="146">
        <v>5</v>
      </c>
      <c r="G2043" s="145" t="s">
        <v>283</v>
      </c>
      <c r="H2043" s="145">
        <v>950</v>
      </c>
      <c r="I2043" s="145" t="s">
        <v>269</v>
      </c>
      <c r="J2043" s="145" t="s">
        <v>248</v>
      </c>
      <c r="K2043" s="145" t="s">
        <v>270</v>
      </c>
      <c r="L2043" s="145">
        <v>4552</v>
      </c>
      <c r="M2043" s="145" t="s">
        <v>313</v>
      </c>
      <c r="N2043" s="145">
        <v>2</v>
      </c>
      <c r="O2043" s="145">
        <v>30.04</v>
      </c>
      <c r="P2043" s="145">
        <v>106</v>
      </c>
      <c r="Q2043" t="str">
        <f t="shared" si="31"/>
        <v>3-Small C&amp;I</v>
      </c>
      <c r="R2043" s="147"/>
      <c r="U2043" s="147"/>
    </row>
    <row r="2044" spans="1:21" x14ac:dyDescent="0.3">
      <c r="A2044" s="145">
        <v>5</v>
      </c>
      <c r="B2044" s="145" t="s">
        <v>241</v>
      </c>
      <c r="C2044" s="145">
        <v>2020</v>
      </c>
      <c r="D2044" s="145">
        <v>1</v>
      </c>
      <c r="E2044" s="145" t="s">
        <v>242</v>
      </c>
      <c r="F2044" s="146">
        <v>77</v>
      </c>
      <c r="G2044" s="145" t="s">
        <v>154</v>
      </c>
      <c r="H2044" s="145">
        <v>950</v>
      </c>
      <c r="I2044" s="145" t="s">
        <v>269</v>
      </c>
      <c r="J2044" s="145" t="s">
        <v>248</v>
      </c>
      <c r="K2044" s="145" t="s">
        <v>270</v>
      </c>
      <c r="L2044" s="145">
        <v>4577</v>
      </c>
      <c r="M2044" s="145" t="s">
        <v>154</v>
      </c>
      <c r="N2044" s="145">
        <v>1</v>
      </c>
      <c r="O2044" s="145">
        <v>258.07</v>
      </c>
      <c r="P2044" s="145">
        <v>2782</v>
      </c>
      <c r="Q2044" t="str">
        <f t="shared" si="31"/>
        <v>3-Small C&amp;I</v>
      </c>
      <c r="R2044" s="147"/>
      <c r="U2044" s="147"/>
    </row>
    <row r="2045" spans="1:21" x14ac:dyDescent="0.3">
      <c r="A2045" s="145">
        <v>5</v>
      </c>
      <c r="B2045" s="145" t="s">
        <v>241</v>
      </c>
      <c r="C2045" s="145">
        <v>2020</v>
      </c>
      <c r="D2045" s="145">
        <v>1</v>
      </c>
      <c r="E2045" s="145" t="s">
        <v>242</v>
      </c>
      <c r="F2045" s="146">
        <v>72</v>
      </c>
      <c r="G2045" s="145" t="s">
        <v>154</v>
      </c>
      <c r="H2045" s="145">
        <v>1</v>
      </c>
      <c r="I2045" s="145" t="s">
        <v>251</v>
      </c>
      <c r="J2045" s="145" t="s">
        <v>245</v>
      </c>
      <c r="K2045" s="145" t="s">
        <v>246</v>
      </c>
      <c r="L2045" s="145">
        <v>1572</v>
      </c>
      <c r="M2045" s="145" t="s">
        <v>319</v>
      </c>
      <c r="N2045" s="145">
        <v>1</v>
      </c>
      <c r="O2045" s="145">
        <v>122.89</v>
      </c>
      <c r="P2045" s="145">
        <v>451</v>
      </c>
      <c r="Q2045" t="str">
        <f t="shared" si="31"/>
        <v>1-Residential</v>
      </c>
      <c r="R2045" s="147"/>
      <c r="U2045" s="147"/>
    </row>
    <row r="2046" spans="1:21" x14ac:dyDescent="0.3">
      <c r="A2046" s="145">
        <v>5</v>
      </c>
      <c r="B2046" s="145" t="s">
        <v>241</v>
      </c>
      <c r="C2046" s="145">
        <v>2020</v>
      </c>
      <c r="D2046" s="145">
        <v>1</v>
      </c>
      <c r="E2046" s="145" t="s">
        <v>242</v>
      </c>
      <c r="F2046" s="146">
        <v>3</v>
      </c>
      <c r="G2046" s="145" t="s">
        <v>262</v>
      </c>
      <c r="H2046" s="145">
        <v>18</v>
      </c>
      <c r="I2046" s="145" t="s">
        <v>284</v>
      </c>
      <c r="J2046" s="145" t="s">
        <v>268</v>
      </c>
      <c r="K2046" s="145" t="s">
        <v>281</v>
      </c>
      <c r="L2046" s="145">
        <v>300</v>
      </c>
      <c r="M2046" s="145" t="s">
        <v>282</v>
      </c>
      <c r="N2046" s="145">
        <v>2366</v>
      </c>
      <c r="O2046" s="145">
        <v>7280976.9900000002</v>
      </c>
      <c r="P2046" s="145">
        <v>36070156</v>
      </c>
      <c r="Q2046" t="str">
        <f t="shared" si="31"/>
        <v>4-Medium C&amp;I</v>
      </c>
      <c r="R2046" s="147"/>
      <c r="U2046" s="147"/>
    </row>
    <row r="2047" spans="1:21" x14ac:dyDescent="0.3">
      <c r="A2047" s="145">
        <v>5</v>
      </c>
      <c r="B2047" s="145" t="s">
        <v>241</v>
      </c>
      <c r="C2047" s="145">
        <v>2020</v>
      </c>
      <c r="D2047" s="145">
        <v>1</v>
      </c>
      <c r="E2047" s="145" t="s">
        <v>242</v>
      </c>
      <c r="F2047" s="146">
        <v>3</v>
      </c>
      <c r="G2047" s="145" t="s">
        <v>262</v>
      </c>
      <c r="H2047" s="145">
        <v>953</v>
      </c>
      <c r="I2047" s="145" t="s">
        <v>278</v>
      </c>
      <c r="J2047" s="145" t="s">
        <v>266</v>
      </c>
      <c r="K2047" s="145" t="s">
        <v>276</v>
      </c>
      <c r="L2047" s="145">
        <v>4532</v>
      </c>
      <c r="M2047" s="145" t="s">
        <v>265</v>
      </c>
      <c r="N2047" s="145">
        <v>15225</v>
      </c>
      <c r="O2047" s="145">
        <v>760753.66</v>
      </c>
      <c r="P2047" s="145">
        <v>10341426</v>
      </c>
      <c r="Q2047" t="str">
        <f t="shared" si="31"/>
        <v>3-Small C&amp;I</v>
      </c>
      <c r="R2047" s="147"/>
      <c r="U2047" s="147"/>
    </row>
    <row r="2048" spans="1:21" x14ac:dyDescent="0.3">
      <c r="A2048" s="145">
        <v>5</v>
      </c>
      <c r="B2048" s="145" t="s">
        <v>241</v>
      </c>
      <c r="C2048" s="145">
        <v>2020</v>
      </c>
      <c r="D2048" s="145">
        <v>1</v>
      </c>
      <c r="E2048" s="145" t="s">
        <v>242</v>
      </c>
      <c r="F2048" s="146">
        <v>3</v>
      </c>
      <c r="G2048" s="145" t="s">
        <v>262</v>
      </c>
      <c r="H2048" s="145">
        <v>956</v>
      </c>
      <c r="I2048" s="145" t="s">
        <v>367</v>
      </c>
      <c r="J2048" s="145" t="s">
        <v>268</v>
      </c>
      <c r="K2048" s="145" t="s">
        <v>281</v>
      </c>
      <c r="L2048" s="145">
        <v>4532</v>
      </c>
      <c r="M2048" s="145" t="s">
        <v>265</v>
      </c>
      <c r="N2048" s="145">
        <v>224</v>
      </c>
      <c r="O2048" s="145">
        <v>359030.41</v>
      </c>
      <c r="P2048" s="145">
        <v>5069927</v>
      </c>
      <c r="Q2048" t="str">
        <f t="shared" si="31"/>
        <v>4-Medium C&amp;I</v>
      </c>
      <c r="R2048" s="147"/>
      <c r="U2048" s="147"/>
    </row>
    <row r="2049" spans="1:21" x14ac:dyDescent="0.3">
      <c r="A2049" s="145">
        <v>5</v>
      </c>
      <c r="B2049" s="145" t="s">
        <v>241</v>
      </c>
      <c r="C2049" s="145">
        <v>2020</v>
      </c>
      <c r="D2049" s="145">
        <v>1</v>
      </c>
      <c r="E2049" s="145" t="s">
        <v>242</v>
      </c>
      <c r="F2049" s="146">
        <v>77</v>
      </c>
      <c r="G2049" s="145" t="s">
        <v>154</v>
      </c>
      <c r="H2049" s="145">
        <v>5</v>
      </c>
      <c r="I2049" s="145" t="s">
        <v>289</v>
      </c>
      <c r="J2049" s="145" t="s">
        <v>248</v>
      </c>
      <c r="K2049" s="145" t="s">
        <v>270</v>
      </c>
      <c r="L2049" s="145">
        <v>1577</v>
      </c>
      <c r="M2049" s="145" t="s">
        <v>336</v>
      </c>
      <c r="N2049" s="145">
        <v>2</v>
      </c>
      <c r="O2049" s="145">
        <v>1654.32</v>
      </c>
      <c r="P2049" s="145">
        <v>7754</v>
      </c>
      <c r="Q2049" t="str">
        <f t="shared" si="31"/>
        <v>3-Small C&amp;I</v>
      </c>
      <c r="R2049" s="147"/>
      <c r="U2049" s="147"/>
    </row>
    <row r="2050" spans="1:21" x14ac:dyDescent="0.3">
      <c r="A2050" s="145">
        <v>5</v>
      </c>
      <c r="B2050" s="145" t="s">
        <v>241</v>
      </c>
      <c r="C2050" s="145">
        <v>2020</v>
      </c>
      <c r="D2050" s="145">
        <v>1</v>
      </c>
      <c r="E2050" s="145" t="s">
        <v>242</v>
      </c>
      <c r="F2050" s="146">
        <v>10</v>
      </c>
      <c r="G2050" s="145" t="s">
        <v>250</v>
      </c>
      <c r="H2050" s="145">
        <v>903</v>
      </c>
      <c r="I2050" s="145" t="s">
        <v>244</v>
      </c>
      <c r="J2050" s="145" t="s">
        <v>245</v>
      </c>
      <c r="K2050" s="145" t="s">
        <v>246</v>
      </c>
      <c r="L2050" s="145">
        <v>4513</v>
      </c>
      <c r="M2050" s="145" t="s">
        <v>338</v>
      </c>
      <c r="N2050" s="145">
        <v>30572</v>
      </c>
      <c r="O2050" s="145">
        <v>4934740.8</v>
      </c>
      <c r="P2050" s="145">
        <v>39925534</v>
      </c>
      <c r="Q2050" t="str">
        <f t="shared" ref="Q2050:Q2113" si="32">VLOOKUP(J2050,S:T,2,FALSE)</f>
        <v>1-Residential</v>
      </c>
      <c r="R2050" s="147"/>
      <c r="U2050" s="147"/>
    </row>
    <row r="2051" spans="1:21" x14ac:dyDescent="0.3">
      <c r="A2051" s="145">
        <v>5</v>
      </c>
      <c r="B2051" s="145" t="s">
        <v>241</v>
      </c>
      <c r="C2051" s="145">
        <v>2020</v>
      </c>
      <c r="D2051" s="145">
        <v>1</v>
      </c>
      <c r="E2051" s="145" t="s">
        <v>242</v>
      </c>
      <c r="F2051" s="146">
        <v>3</v>
      </c>
      <c r="G2051" s="145" t="s">
        <v>262</v>
      </c>
      <c r="H2051" s="145">
        <v>16</v>
      </c>
      <c r="I2051" s="145" t="s">
        <v>326</v>
      </c>
      <c r="J2051" s="145" t="s">
        <v>271</v>
      </c>
      <c r="K2051" s="145" t="s">
        <v>327</v>
      </c>
      <c r="L2051" s="145">
        <v>300</v>
      </c>
      <c r="M2051" s="145" t="s">
        <v>282</v>
      </c>
      <c r="N2051" s="145">
        <v>1</v>
      </c>
      <c r="O2051" s="145">
        <v>2297.79</v>
      </c>
      <c r="P2051" s="145">
        <v>11240</v>
      </c>
      <c r="Q2051" t="str">
        <f t="shared" si="32"/>
        <v>4-Medium C&amp;I</v>
      </c>
      <c r="R2051" s="147"/>
      <c r="U2051" s="147"/>
    </row>
    <row r="2052" spans="1:21" x14ac:dyDescent="0.3">
      <c r="A2052" s="145">
        <v>5</v>
      </c>
      <c r="B2052" s="145" t="s">
        <v>241</v>
      </c>
      <c r="C2052" s="145">
        <v>2020</v>
      </c>
      <c r="D2052" s="145">
        <v>1</v>
      </c>
      <c r="E2052" s="145" t="s">
        <v>242</v>
      </c>
      <c r="F2052" s="146">
        <v>75</v>
      </c>
      <c r="G2052" s="145" t="s">
        <v>154</v>
      </c>
      <c r="H2052" s="145">
        <v>701</v>
      </c>
      <c r="I2052" s="145" t="s">
        <v>316</v>
      </c>
      <c r="J2052" s="145" t="s">
        <v>277</v>
      </c>
      <c r="K2052" s="145" t="s">
        <v>317</v>
      </c>
      <c r="L2052" s="145">
        <v>1575</v>
      </c>
      <c r="M2052" s="145" t="s">
        <v>320</v>
      </c>
      <c r="N2052" s="145">
        <v>1</v>
      </c>
      <c r="O2052" s="145">
        <v>38806.44</v>
      </c>
      <c r="P2052" s="145">
        <v>210000</v>
      </c>
      <c r="Q2052" t="str">
        <f t="shared" si="32"/>
        <v>5-Large C&amp;I</v>
      </c>
      <c r="R2052" s="147"/>
      <c r="U2052" s="147"/>
    </row>
    <row r="2053" spans="1:21" x14ac:dyDescent="0.3">
      <c r="A2053" s="145">
        <v>5</v>
      </c>
      <c r="B2053" s="145" t="s">
        <v>241</v>
      </c>
      <c r="C2053" s="145">
        <v>2020</v>
      </c>
      <c r="D2053" s="145">
        <v>1</v>
      </c>
      <c r="E2053" s="145" t="s">
        <v>242</v>
      </c>
      <c r="F2053" s="146">
        <v>5</v>
      </c>
      <c r="G2053" s="145" t="s">
        <v>283</v>
      </c>
      <c r="H2053" s="145">
        <v>602</v>
      </c>
      <c r="I2053" s="145" t="s">
        <v>309</v>
      </c>
      <c r="J2053" s="145" t="s">
        <v>305</v>
      </c>
      <c r="K2053" s="145" t="s">
        <v>307</v>
      </c>
      <c r="L2053" s="145">
        <v>460</v>
      </c>
      <c r="M2053" s="145" t="s">
        <v>285</v>
      </c>
      <c r="N2053" s="145">
        <v>30</v>
      </c>
      <c r="O2053" s="145">
        <v>5161.2</v>
      </c>
      <c r="P2053" s="145">
        <v>16616</v>
      </c>
      <c r="Q2053" t="str">
        <f t="shared" si="32"/>
        <v>Street</v>
      </c>
      <c r="R2053" s="147"/>
      <c r="U2053" s="147"/>
    </row>
    <row r="2054" spans="1:21" x14ac:dyDescent="0.3">
      <c r="A2054" s="145">
        <v>5</v>
      </c>
      <c r="B2054" s="145" t="s">
        <v>241</v>
      </c>
      <c r="C2054" s="145">
        <v>2020</v>
      </c>
      <c r="D2054" s="145">
        <v>1</v>
      </c>
      <c r="E2054" s="145" t="s">
        <v>242</v>
      </c>
      <c r="F2054" s="146">
        <v>6</v>
      </c>
      <c r="G2054" s="145" t="s">
        <v>293</v>
      </c>
      <c r="H2054" s="145">
        <v>600</v>
      </c>
      <c r="I2054" s="145" t="s">
        <v>364</v>
      </c>
      <c r="J2054" s="145" t="s">
        <v>290</v>
      </c>
      <c r="K2054" s="145" t="s">
        <v>299</v>
      </c>
      <c r="L2054" s="145">
        <v>700</v>
      </c>
      <c r="M2054" s="145" t="s">
        <v>296</v>
      </c>
      <c r="N2054" s="145">
        <v>77</v>
      </c>
      <c r="O2054" s="145">
        <v>50907.48</v>
      </c>
      <c r="P2054" s="145">
        <v>84134</v>
      </c>
      <c r="Q2054" t="str">
        <f t="shared" si="32"/>
        <v>Street</v>
      </c>
      <c r="R2054" s="147"/>
      <c r="U2054" s="147"/>
    </row>
    <row r="2055" spans="1:21" x14ac:dyDescent="0.3">
      <c r="A2055" s="145">
        <v>5</v>
      </c>
      <c r="B2055" s="145" t="s">
        <v>241</v>
      </c>
      <c r="C2055" s="145">
        <v>2020</v>
      </c>
      <c r="D2055" s="145">
        <v>1</v>
      </c>
      <c r="E2055" s="145" t="s">
        <v>242</v>
      </c>
      <c r="F2055" s="146">
        <v>6</v>
      </c>
      <c r="G2055" s="145" t="s">
        <v>293</v>
      </c>
      <c r="H2055" s="145">
        <v>617</v>
      </c>
      <c r="I2055" s="145" t="s">
        <v>349</v>
      </c>
      <c r="J2055" s="145" t="s">
        <v>292</v>
      </c>
      <c r="K2055" s="145" t="s">
        <v>350</v>
      </c>
      <c r="L2055" s="145">
        <v>4562</v>
      </c>
      <c r="M2055" s="145" t="s">
        <v>300</v>
      </c>
      <c r="N2055" s="145">
        <v>11</v>
      </c>
      <c r="O2055" s="145">
        <v>17315.87</v>
      </c>
      <c r="P2055" s="145">
        <v>105125</v>
      </c>
      <c r="Q2055" t="str">
        <f t="shared" si="32"/>
        <v>Street</v>
      </c>
      <c r="R2055" s="147"/>
      <c r="U2055" s="147"/>
    </row>
    <row r="2056" spans="1:21" x14ac:dyDescent="0.3">
      <c r="A2056" s="145">
        <v>4</v>
      </c>
      <c r="B2056" s="145" t="s">
        <v>249</v>
      </c>
      <c r="C2056" s="145">
        <v>2020</v>
      </c>
      <c r="D2056" s="145">
        <v>1</v>
      </c>
      <c r="E2056" s="145" t="s">
        <v>242</v>
      </c>
      <c r="F2056" s="146">
        <v>6</v>
      </c>
      <c r="G2056" s="145" t="s">
        <v>293</v>
      </c>
      <c r="H2056" s="145">
        <v>624</v>
      </c>
      <c r="I2056" s="145" t="s">
        <v>325</v>
      </c>
      <c r="J2056" s="145" t="s">
        <v>301</v>
      </c>
      <c r="K2056" s="145" t="s">
        <v>303</v>
      </c>
      <c r="L2056" s="145">
        <v>4562</v>
      </c>
      <c r="M2056" s="145" t="s">
        <v>300</v>
      </c>
      <c r="N2056" s="145">
        <v>2</v>
      </c>
      <c r="O2056" s="145">
        <v>1307.1300000000001</v>
      </c>
      <c r="P2056" s="145">
        <v>8524</v>
      </c>
      <c r="Q2056" t="str">
        <f t="shared" si="32"/>
        <v>Street</v>
      </c>
      <c r="R2056" s="147"/>
      <c r="U2056" s="147"/>
    </row>
    <row r="2057" spans="1:21" x14ac:dyDescent="0.3">
      <c r="A2057" s="145">
        <v>5</v>
      </c>
      <c r="B2057" s="145" t="s">
        <v>241</v>
      </c>
      <c r="C2057" s="145">
        <v>2020</v>
      </c>
      <c r="D2057" s="145">
        <v>1</v>
      </c>
      <c r="E2057" s="145" t="s">
        <v>242</v>
      </c>
      <c r="F2057" s="146">
        <v>3</v>
      </c>
      <c r="G2057" s="145" t="s">
        <v>262</v>
      </c>
      <c r="H2057" s="145">
        <v>616</v>
      </c>
      <c r="I2057" s="145" t="s">
        <v>311</v>
      </c>
      <c r="J2057" s="145" t="s">
        <v>305</v>
      </c>
      <c r="K2057" s="145" t="s">
        <v>307</v>
      </c>
      <c r="L2057" s="145">
        <v>4532</v>
      </c>
      <c r="M2057" s="145" t="s">
        <v>265</v>
      </c>
      <c r="N2057" s="145">
        <v>3196</v>
      </c>
      <c r="O2057" s="145">
        <v>277678.67</v>
      </c>
      <c r="P2057" s="145">
        <v>1398830</v>
      </c>
      <c r="Q2057" t="str">
        <f t="shared" si="32"/>
        <v>Street</v>
      </c>
      <c r="R2057" s="147"/>
      <c r="U2057" s="147"/>
    </row>
    <row r="2058" spans="1:21" x14ac:dyDescent="0.3">
      <c r="A2058" s="145">
        <v>4</v>
      </c>
      <c r="B2058" s="145" t="s">
        <v>249</v>
      </c>
      <c r="C2058" s="145">
        <v>2020</v>
      </c>
      <c r="D2058" s="145">
        <v>1</v>
      </c>
      <c r="E2058" s="145" t="s">
        <v>242</v>
      </c>
      <c r="F2058" s="146">
        <v>3</v>
      </c>
      <c r="G2058" s="145" t="s">
        <v>262</v>
      </c>
      <c r="H2058" s="145">
        <v>616</v>
      </c>
      <c r="I2058" s="145" t="s">
        <v>311</v>
      </c>
      <c r="J2058" s="145" t="s">
        <v>305</v>
      </c>
      <c r="K2058" s="145" t="s">
        <v>307</v>
      </c>
      <c r="L2058" s="145">
        <v>4532</v>
      </c>
      <c r="M2058" s="145" t="s">
        <v>265</v>
      </c>
      <c r="N2058" s="145">
        <v>1</v>
      </c>
      <c r="O2058" s="145">
        <v>9.1300000000000008</v>
      </c>
      <c r="P2058" s="145">
        <v>27</v>
      </c>
      <c r="Q2058" t="str">
        <f t="shared" si="32"/>
        <v>Street</v>
      </c>
      <c r="R2058" s="147"/>
      <c r="U2058" s="147"/>
    </row>
    <row r="2059" spans="1:21" x14ac:dyDescent="0.3">
      <c r="A2059" s="145">
        <v>5</v>
      </c>
      <c r="B2059" s="145" t="s">
        <v>241</v>
      </c>
      <c r="C2059" s="145">
        <v>2020</v>
      </c>
      <c r="D2059" s="145">
        <v>1</v>
      </c>
      <c r="E2059" s="145" t="s">
        <v>242</v>
      </c>
      <c r="F2059" s="146">
        <v>75</v>
      </c>
      <c r="G2059" s="145" t="s">
        <v>154</v>
      </c>
      <c r="H2059" s="145">
        <v>13</v>
      </c>
      <c r="I2059" s="145" t="s">
        <v>337</v>
      </c>
      <c r="J2059" s="145" t="s">
        <v>268</v>
      </c>
      <c r="K2059" s="145" t="s">
        <v>281</v>
      </c>
      <c r="L2059" s="145">
        <v>1575</v>
      </c>
      <c r="M2059" s="145" t="s">
        <v>320</v>
      </c>
      <c r="N2059" s="145">
        <v>1</v>
      </c>
      <c r="O2059" s="145">
        <v>1216.74</v>
      </c>
      <c r="P2059" s="145">
        <v>6020</v>
      </c>
      <c r="Q2059" t="str">
        <f t="shared" si="32"/>
        <v>4-Medium C&amp;I</v>
      </c>
      <c r="R2059" s="147"/>
      <c r="U2059" s="147"/>
    </row>
    <row r="2060" spans="1:21" x14ac:dyDescent="0.3">
      <c r="A2060" s="145">
        <v>5</v>
      </c>
      <c r="B2060" s="145" t="s">
        <v>241</v>
      </c>
      <c r="C2060" s="145">
        <v>2020</v>
      </c>
      <c r="D2060" s="145">
        <v>1</v>
      </c>
      <c r="E2060" s="145" t="s">
        <v>242</v>
      </c>
      <c r="F2060" s="146">
        <v>10</v>
      </c>
      <c r="G2060" s="145" t="s">
        <v>250</v>
      </c>
      <c r="H2060" s="145">
        <v>2</v>
      </c>
      <c r="I2060" s="145" t="s">
        <v>330</v>
      </c>
      <c r="J2060" s="145" t="s">
        <v>245</v>
      </c>
      <c r="K2060" s="145" t="s">
        <v>246</v>
      </c>
      <c r="L2060" s="145">
        <v>207</v>
      </c>
      <c r="M2060" s="145" t="s">
        <v>252</v>
      </c>
      <c r="N2060" s="145">
        <v>29</v>
      </c>
      <c r="O2060" s="145">
        <v>13316.02</v>
      </c>
      <c r="P2060" s="145">
        <v>49480</v>
      </c>
      <c r="Q2060" t="str">
        <f t="shared" si="32"/>
        <v>1-Residential</v>
      </c>
      <c r="R2060" s="147"/>
      <c r="U2060" s="147"/>
    </row>
    <row r="2061" spans="1:21" x14ac:dyDescent="0.3">
      <c r="A2061" s="145">
        <v>5</v>
      </c>
      <c r="B2061" s="145" t="s">
        <v>241</v>
      </c>
      <c r="C2061" s="145">
        <v>2020</v>
      </c>
      <c r="D2061" s="145">
        <v>1</v>
      </c>
      <c r="E2061" s="145" t="s">
        <v>242</v>
      </c>
      <c r="F2061" s="146">
        <v>79</v>
      </c>
      <c r="G2061" s="145" t="s">
        <v>154</v>
      </c>
      <c r="H2061" s="145">
        <v>153</v>
      </c>
      <c r="I2061" s="145" t="s">
        <v>342</v>
      </c>
      <c r="J2061" s="145" t="s">
        <v>279</v>
      </c>
      <c r="K2061" s="145" t="s">
        <v>279</v>
      </c>
      <c r="L2061" s="145">
        <v>1579</v>
      </c>
      <c r="M2061" s="145" t="s">
        <v>343</v>
      </c>
      <c r="N2061" s="145">
        <v>18</v>
      </c>
      <c r="O2061" s="145">
        <v>0</v>
      </c>
      <c r="P2061" s="145">
        <v>5365984</v>
      </c>
      <c r="Q2061" t="str">
        <f t="shared" si="32"/>
        <v>OTHER</v>
      </c>
      <c r="R2061" s="147"/>
      <c r="U2061" s="147"/>
    </row>
    <row r="2062" spans="1:21" x14ac:dyDescent="0.3">
      <c r="A2062" s="145">
        <v>4</v>
      </c>
      <c r="B2062" s="145" t="s">
        <v>249</v>
      </c>
      <c r="C2062" s="145">
        <v>2020</v>
      </c>
      <c r="D2062" s="145">
        <v>1</v>
      </c>
      <c r="E2062" s="145" t="s">
        <v>242</v>
      </c>
      <c r="F2062" s="146">
        <v>3</v>
      </c>
      <c r="G2062" s="145" t="s">
        <v>262</v>
      </c>
      <c r="H2062" s="145">
        <v>952</v>
      </c>
      <c r="I2062" s="145" t="s">
        <v>272</v>
      </c>
      <c r="J2062" s="145" t="s">
        <v>260</v>
      </c>
      <c r="K2062" s="145" t="s">
        <v>273</v>
      </c>
      <c r="L2062" s="145">
        <v>4532</v>
      </c>
      <c r="M2062" s="145" t="s">
        <v>265</v>
      </c>
      <c r="N2062" s="145">
        <v>12</v>
      </c>
      <c r="O2062" s="145">
        <v>662.96</v>
      </c>
      <c r="P2062" s="145">
        <v>5194</v>
      </c>
      <c r="Q2062" t="str">
        <f t="shared" si="32"/>
        <v>3-Small C&amp;I</v>
      </c>
      <c r="R2062" s="147"/>
      <c r="U2062" s="147"/>
    </row>
    <row r="2063" spans="1:21" x14ac:dyDescent="0.3">
      <c r="A2063" s="145">
        <v>5</v>
      </c>
      <c r="B2063" s="145" t="s">
        <v>241</v>
      </c>
      <c r="C2063" s="145">
        <v>2020</v>
      </c>
      <c r="D2063" s="145">
        <v>1</v>
      </c>
      <c r="E2063" s="145" t="s">
        <v>242</v>
      </c>
      <c r="F2063" s="146">
        <v>3</v>
      </c>
      <c r="G2063" s="145" t="s">
        <v>262</v>
      </c>
      <c r="H2063" s="145">
        <v>15</v>
      </c>
      <c r="I2063" s="145" t="s">
        <v>318</v>
      </c>
      <c r="J2063" s="145" t="s">
        <v>266</v>
      </c>
      <c r="K2063" s="145" t="s">
        <v>276</v>
      </c>
      <c r="L2063" s="145">
        <v>300</v>
      </c>
      <c r="M2063" s="145" t="s">
        <v>282</v>
      </c>
      <c r="N2063" s="145">
        <v>105</v>
      </c>
      <c r="O2063" s="145">
        <v>7496.34</v>
      </c>
      <c r="P2063" s="145">
        <v>30452</v>
      </c>
      <c r="Q2063" t="str">
        <f t="shared" si="32"/>
        <v>3-Small C&amp;I</v>
      </c>
      <c r="R2063" s="147"/>
      <c r="U2063" s="147"/>
    </row>
    <row r="2064" spans="1:21" x14ac:dyDescent="0.3">
      <c r="A2064" s="145">
        <v>4</v>
      </c>
      <c r="B2064" s="145" t="s">
        <v>249</v>
      </c>
      <c r="C2064" s="145">
        <v>2020</v>
      </c>
      <c r="D2064" s="145">
        <v>1</v>
      </c>
      <c r="E2064" s="145" t="s">
        <v>242</v>
      </c>
      <c r="F2064" s="146">
        <v>3</v>
      </c>
      <c r="G2064" s="145" t="s">
        <v>262</v>
      </c>
      <c r="H2064" s="145">
        <v>15</v>
      </c>
      <c r="I2064" s="145" t="s">
        <v>318</v>
      </c>
      <c r="J2064" s="145" t="s">
        <v>266</v>
      </c>
      <c r="K2064" s="145" t="s">
        <v>276</v>
      </c>
      <c r="L2064" s="145">
        <v>300</v>
      </c>
      <c r="M2064" s="145" t="s">
        <v>282</v>
      </c>
      <c r="N2064" s="145">
        <v>1</v>
      </c>
      <c r="O2064" s="145">
        <v>12.36</v>
      </c>
      <c r="P2064" s="145">
        <v>10</v>
      </c>
      <c r="Q2064" t="str">
        <f t="shared" si="32"/>
        <v>3-Small C&amp;I</v>
      </c>
      <c r="R2064" s="147"/>
      <c r="U2064" s="147"/>
    </row>
    <row r="2065" spans="1:21" x14ac:dyDescent="0.3">
      <c r="A2065" s="145">
        <v>5</v>
      </c>
      <c r="B2065" s="145" t="s">
        <v>241</v>
      </c>
      <c r="C2065" s="145">
        <v>2020</v>
      </c>
      <c r="D2065" s="145">
        <v>1</v>
      </c>
      <c r="E2065" s="145" t="s">
        <v>242</v>
      </c>
      <c r="F2065" s="146">
        <v>1</v>
      </c>
      <c r="G2065" s="145" t="s">
        <v>243</v>
      </c>
      <c r="H2065" s="145">
        <v>953</v>
      </c>
      <c r="I2065" s="145" t="s">
        <v>278</v>
      </c>
      <c r="J2065" s="145" t="s">
        <v>266</v>
      </c>
      <c r="K2065" s="145" t="s">
        <v>276</v>
      </c>
      <c r="L2065" s="145">
        <v>4512</v>
      </c>
      <c r="M2065" s="145" t="s">
        <v>247</v>
      </c>
      <c r="N2065" s="145">
        <v>609</v>
      </c>
      <c r="O2065" s="145">
        <v>29945.29</v>
      </c>
      <c r="P2065" s="145">
        <v>265132</v>
      </c>
      <c r="Q2065" t="str">
        <f t="shared" si="32"/>
        <v>3-Small C&amp;I</v>
      </c>
      <c r="R2065" s="147"/>
      <c r="U2065" s="147"/>
    </row>
    <row r="2066" spans="1:21" x14ac:dyDescent="0.3">
      <c r="A2066" s="145">
        <v>5</v>
      </c>
      <c r="B2066" s="145" t="s">
        <v>241</v>
      </c>
      <c r="C2066" s="145">
        <v>2020</v>
      </c>
      <c r="D2066" s="145">
        <v>1</v>
      </c>
      <c r="E2066" s="145" t="s">
        <v>242</v>
      </c>
      <c r="F2066" s="146">
        <v>79</v>
      </c>
      <c r="G2066" s="145" t="s">
        <v>154</v>
      </c>
      <c r="H2066" s="145">
        <v>950</v>
      </c>
      <c r="I2066" s="145" t="s">
        <v>269</v>
      </c>
      <c r="J2066" s="145" t="s">
        <v>248</v>
      </c>
      <c r="K2066" s="145" t="s">
        <v>270</v>
      </c>
      <c r="L2066" s="145">
        <v>4579</v>
      </c>
      <c r="M2066" s="145" t="s">
        <v>267</v>
      </c>
      <c r="N2066" s="145">
        <v>84</v>
      </c>
      <c r="O2066" s="145">
        <v>17600.28</v>
      </c>
      <c r="P2066" s="145">
        <v>186607</v>
      </c>
      <c r="Q2066" t="str">
        <f t="shared" si="32"/>
        <v>3-Small C&amp;I</v>
      </c>
      <c r="R2066" s="147"/>
      <c r="U2066" s="147"/>
    </row>
    <row r="2067" spans="1:21" x14ac:dyDescent="0.3">
      <c r="A2067" s="145">
        <v>5</v>
      </c>
      <c r="B2067" s="145" t="s">
        <v>241</v>
      </c>
      <c r="C2067" s="145">
        <v>2020</v>
      </c>
      <c r="D2067" s="145">
        <v>1</v>
      </c>
      <c r="E2067" s="145" t="s">
        <v>242</v>
      </c>
      <c r="F2067" s="146">
        <v>5</v>
      </c>
      <c r="G2067" s="145" t="s">
        <v>283</v>
      </c>
      <c r="H2067" s="145">
        <v>8</v>
      </c>
      <c r="I2067" s="145" t="s">
        <v>333</v>
      </c>
      <c r="J2067" s="145" t="s">
        <v>255</v>
      </c>
      <c r="K2067" s="145" t="s">
        <v>264</v>
      </c>
      <c r="L2067" s="145">
        <v>460</v>
      </c>
      <c r="M2067" s="145" t="s">
        <v>285</v>
      </c>
      <c r="N2067" s="145">
        <v>1</v>
      </c>
      <c r="O2067" s="145">
        <v>69.150000000000006</v>
      </c>
      <c r="P2067" s="145">
        <v>292</v>
      </c>
      <c r="Q2067" t="str">
        <f t="shared" si="32"/>
        <v>3-Small C&amp;I</v>
      </c>
      <c r="R2067" s="147"/>
      <c r="U2067" s="147"/>
    </row>
    <row r="2068" spans="1:21" x14ac:dyDescent="0.3">
      <c r="A2068" s="145">
        <v>5</v>
      </c>
      <c r="B2068" s="145" t="s">
        <v>241</v>
      </c>
      <c r="C2068" s="145">
        <v>2020</v>
      </c>
      <c r="D2068" s="145">
        <v>1</v>
      </c>
      <c r="E2068" s="145" t="s">
        <v>242</v>
      </c>
      <c r="F2068" s="146">
        <v>5</v>
      </c>
      <c r="G2068" s="145" t="s">
        <v>283</v>
      </c>
      <c r="H2068" s="145">
        <v>954</v>
      </c>
      <c r="I2068" s="145" t="s">
        <v>356</v>
      </c>
      <c r="J2068" s="145" t="s">
        <v>268</v>
      </c>
      <c r="K2068" s="145" t="s">
        <v>281</v>
      </c>
      <c r="L2068" s="145">
        <v>4552</v>
      </c>
      <c r="M2068" s="145" t="s">
        <v>313</v>
      </c>
      <c r="N2068" s="145">
        <v>520</v>
      </c>
      <c r="O2068" s="145">
        <v>1079338.4099999999</v>
      </c>
      <c r="P2068" s="145">
        <v>12784650</v>
      </c>
      <c r="Q2068" t="str">
        <f t="shared" si="32"/>
        <v>4-Medium C&amp;I</v>
      </c>
      <c r="R2068" s="147"/>
      <c r="U2068" s="147"/>
    </row>
    <row r="2069" spans="1:21" x14ac:dyDescent="0.3">
      <c r="A2069" s="145">
        <v>5</v>
      </c>
      <c r="B2069" s="145" t="s">
        <v>241</v>
      </c>
      <c r="C2069" s="145">
        <v>2020</v>
      </c>
      <c r="D2069" s="145">
        <v>1</v>
      </c>
      <c r="E2069" s="145" t="s">
        <v>242</v>
      </c>
      <c r="F2069" s="146">
        <v>6</v>
      </c>
      <c r="G2069" s="145" t="s">
        <v>293</v>
      </c>
      <c r="H2069" s="145">
        <v>608</v>
      </c>
      <c r="I2069" s="145" t="s">
        <v>339</v>
      </c>
      <c r="J2069" s="145" t="s">
        <v>308</v>
      </c>
      <c r="K2069" s="145" t="s">
        <v>154</v>
      </c>
      <c r="L2069" s="145">
        <v>700</v>
      </c>
      <c r="M2069" s="145" t="s">
        <v>296</v>
      </c>
      <c r="N2069" s="145">
        <v>65</v>
      </c>
      <c r="O2069" s="145">
        <v>82259.210000000006</v>
      </c>
      <c r="P2069" s="145">
        <v>375341</v>
      </c>
      <c r="Q2069" t="str">
        <f t="shared" si="32"/>
        <v>Street</v>
      </c>
      <c r="R2069" s="147"/>
      <c r="U2069" s="147"/>
    </row>
    <row r="2070" spans="1:21" x14ac:dyDescent="0.3">
      <c r="A2070" s="145">
        <v>5</v>
      </c>
      <c r="B2070" s="145" t="s">
        <v>241</v>
      </c>
      <c r="C2070" s="145">
        <v>2020</v>
      </c>
      <c r="D2070" s="145">
        <v>1</v>
      </c>
      <c r="E2070" s="145" t="s">
        <v>242</v>
      </c>
      <c r="F2070" s="146">
        <v>6</v>
      </c>
      <c r="G2070" s="145" t="s">
        <v>293</v>
      </c>
      <c r="H2070" s="145">
        <v>625</v>
      </c>
      <c r="I2070" s="145" t="s">
        <v>354</v>
      </c>
      <c r="J2070" s="145" t="s">
        <v>310</v>
      </c>
      <c r="K2070" s="145" t="s">
        <v>154</v>
      </c>
      <c r="L2070" s="145">
        <v>700</v>
      </c>
      <c r="M2070" s="145" t="s">
        <v>296</v>
      </c>
      <c r="N2070" s="145">
        <v>1</v>
      </c>
      <c r="O2070" s="145">
        <v>21.33</v>
      </c>
      <c r="P2070" s="145">
        <v>28</v>
      </c>
      <c r="Q2070" t="str">
        <f t="shared" si="32"/>
        <v>Street</v>
      </c>
      <c r="R2070" s="147"/>
      <c r="U2070" s="147"/>
    </row>
    <row r="2071" spans="1:21" x14ac:dyDescent="0.3">
      <c r="A2071" s="145">
        <v>5</v>
      </c>
      <c r="B2071" s="145" t="s">
        <v>241</v>
      </c>
      <c r="C2071" s="145">
        <v>2020</v>
      </c>
      <c r="D2071" s="145">
        <v>1</v>
      </c>
      <c r="E2071" s="145" t="s">
        <v>242</v>
      </c>
      <c r="F2071" s="146">
        <v>3</v>
      </c>
      <c r="G2071" s="145" t="s">
        <v>262</v>
      </c>
      <c r="H2071" s="145">
        <v>700</v>
      </c>
      <c r="I2071" s="145" t="s">
        <v>329</v>
      </c>
      <c r="J2071" s="145" t="s">
        <v>277</v>
      </c>
      <c r="K2071" s="145" t="s">
        <v>317</v>
      </c>
      <c r="L2071" s="145">
        <v>300</v>
      </c>
      <c r="M2071" s="145" t="s">
        <v>282</v>
      </c>
      <c r="N2071" s="145">
        <v>4</v>
      </c>
      <c r="O2071" s="145">
        <v>29542.87</v>
      </c>
      <c r="P2071" s="145">
        <v>156960</v>
      </c>
      <c r="Q2071" t="str">
        <f t="shared" si="32"/>
        <v>5-Large C&amp;I</v>
      </c>
      <c r="R2071" s="147"/>
      <c r="U2071" s="147"/>
    </row>
    <row r="2072" spans="1:21" x14ac:dyDescent="0.3">
      <c r="A2072" s="145">
        <v>5</v>
      </c>
      <c r="B2072" s="145" t="s">
        <v>241</v>
      </c>
      <c r="C2072" s="145">
        <v>2020</v>
      </c>
      <c r="D2072" s="145">
        <v>1</v>
      </c>
      <c r="E2072" s="145" t="s">
        <v>242</v>
      </c>
      <c r="F2072" s="146">
        <v>60</v>
      </c>
      <c r="G2072" s="145" t="s">
        <v>154</v>
      </c>
      <c r="H2072" s="145">
        <v>612</v>
      </c>
      <c r="I2072" s="145" t="s">
        <v>363</v>
      </c>
      <c r="J2072" s="145" t="s">
        <v>253</v>
      </c>
      <c r="K2072" s="145" t="s">
        <v>295</v>
      </c>
      <c r="L2072" s="145">
        <v>360</v>
      </c>
      <c r="M2072" s="145" t="s">
        <v>304</v>
      </c>
      <c r="N2072" s="145">
        <v>1</v>
      </c>
      <c r="O2072" s="145">
        <v>9.4600000000000009</v>
      </c>
      <c r="P2072" s="145">
        <v>11</v>
      </c>
      <c r="Q2072" t="str">
        <f t="shared" si="32"/>
        <v>3-Small C&amp;I</v>
      </c>
      <c r="R2072" s="147"/>
      <c r="U2072" s="147"/>
    </row>
    <row r="2073" spans="1:21" x14ac:dyDescent="0.3">
      <c r="A2073" s="145">
        <v>4</v>
      </c>
      <c r="B2073" s="145" t="s">
        <v>249</v>
      </c>
      <c r="C2073" s="145">
        <v>2020</v>
      </c>
      <c r="D2073" s="145">
        <v>1</v>
      </c>
      <c r="E2073" s="145" t="s">
        <v>242</v>
      </c>
      <c r="F2073" s="146">
        <v>3</v>
      </c>
      <c r="G2073" s="145" t="s">
        <v>262</v>
      </c>
      <c r="H2073" s="145">
        <v>953</v>
      </c>
      <c r="I2073" s="145" t="s">
        <v>278</v>
      </c>
      <c r="J2073" s="145" t="s">
        <v>266</v>
      </c>
      <c r="K2073" s="145" t="s">
        <v>276</v>
      </c>
      <c r="L2073" s="145">
        <v>4532</v>
      </c>
      <c r="M2073" s="145" t="s">
        <v>265</v>
      </c>
      <c r="N2073" s="145">
        <v>48</v>
      </c>
      <c r="O2073" s="145">
        <v>4473.8999999999996</v>
      </c>
      <c r="P2073" s="145">
        <v>39627</v>
      </c>
      <c r="Q2073" t="str">
        <f t="shared" si="32"/>
        <v>3-Small C&amp;I</v>
      </c>
      <c r="R2073" s="147"/>
      <c r="U2073" s="147"/>
    </row>
    <row r="2074" spans="1:21" x14ac:dyDescent="0.3">
      <c r="A2074" s="145">
        <v>5</v>
      </c>
      <c r="B2074" s="145" t="s">
        <v>241</v>
      </c>
      <c r="C2074" s="145">
        <v>2020</v>
      </c>
      <c r="D2074" s="145">
        <v>1</v>
      </c>
      <c r="E2074" s="145" t="s">
        <v>242</v>
      </c>
      <c r="F2074" s="146">
        <v>60</v>
      </c>
      <c r="G2074" s="145" t="s">
        <v>154</v>
      </c>
      <c r="H2074" s="145">
        <v>601</v>
      </c>
      <c r="I2074" s="145" t="s">
        <v>359</v>
      </c>
      <c r="J2074" s="145" t="s">
        <v>290</v>
      </c>
      <c r="K2074" s="145" t="s">
        <v>299</v>
      </c>
      <c r="L2074" s="145">
        <v>360</v>
      </c>
      <c r="M2074" s="145" t="s">
        <v>304</v>
      </c>
      <c r="N2074" s="145">
        <v>49</v>
      </c>
      <c r="O2074" s="145">
        <v>1812.56</v>
      </c>
      <c r="P2074" s="145">
        <v>3440</v>
      </c>
      <c r="Q2074" t="str">
        <f t="shared" si="32"/>
        <v>Street</v>
      </c>
      <c r="R2074" s="147"/>
      <c r="U2074" s="147"/>
    </row>
    <row r="2075" spans="1:21" x14ac:dyDescent="0.3">
      <c r="A2075" s="145">
        <v>4</v>
      </c>
      <c r="B2075" s="145" t="s">
        <v>249</v>
      </c>
      <c r="C2075" s="145">
        <v>2020</v>
      </c>
      <c r="D2075" s="145">
        <v>1</v>
      </c>
      <c r="E2075" s="145" t="s">
        <v>242</v>
      </c>
      <c r="F2075" s="146">
        <v>6</v>
      </c>
      <c r="G2075" s="145" t="s">
        <v>293</v>
      </c>
      <c r="H2075" s="145">
        <v>615</v>
      </c>
      <c r="I2075" s="145" t="s">
        <v>298</v>
      </c>
      <c r="J2075" s="145" t="s">
        <v>290</v>
      </c>
      <c r="K2075" s="145" t="s">
        <v>299</v>
      </c>
      <c r="L2075" s="145">
        <v>4562</v>
      </c>
      <c r="M2075" s="145" t="s">
        <v>300</v>
      </c>
      <c r="N2075" s="145">
        <v>1</v>
      </c>
      <c r="O2075" s="145">
        <v>6136.58</v>
      </c>
      <c r="P2075" s="145">
        <v>20279</v>
      </c>
      <c r="Q2075" t="str">
        <f t="shared" si="32"/>
        <v>Street</v>
      </c>
      <c r="R2075" s="147"/>
      <c r="U2075" s="147"/>
    </row>
    <row r="2076" spans="1:21" x14ac:dyDescent="0.3">
      <c r="A2076" s="145">
        <v>5</v>
      </c>
      <c r="B2076" s="145" t="s">
        <v>241</v>
      </c>
      <c r="C2076" s="145">
        <v>2020</v>
      </c>
      <c r="D2076" s="145">
        <v>1</v>
      </c>
      <c r="E2076" s="145" t="s">
        <v>242</v>
      </c>
      <c r="F2076" s="146">
        <v>6</v>
      </c>
      <c r="G2076" s="145" t="s">
        <v>293</v>
      </c>
      <c r="H2076" s="145">
        <v>624</v>
      </c>
      <c r="I2076" s="145" t="s">
        <v>325</v>
      </c>
      <c r="J2076" s="145" t="s">
        <v>301</v>
      </c>
      <c r="K2076" s="145" t="s">
        <v>303</v>
      </c>
      <c r="L2076" s="145">
        <v>4562</v>
      </c>
      <c r="M2076" s="145" t="s">
        <v>300</v>
      </c>
      <c r="N2076" s="145">
        <v>15</v>
      </c>
      <c r="O2076" s="145">
        <v>-326.19</v>
      </c>
      <c r="P2076" s="145">
        <v>3375</v>
      </c>
      <c r="Q2076" t="str">
        <f t="shared" si="32"/>
        <v>Street</v>
      </c>
      <c r="R2076" s="147"/>
      <c r="U2076" s="147"/>
    </row>
    <row r="2077" spans="1:21" x14ac:dyDescent="0.3">
      <c r="A2077" s="145">
        <v>5</v>
      </c>
      <c r="B2077" s="145" t="s">
        <v>241</v>
      </c>
      <c r="C2077" s="145">
        <v>2020</v>
      </c>
      <c r="D2077" s="145">
        <v>1</v>
      </c>
      <c r="E2077" s="145" t="s">
        <v>242</v>
      </c>
      <c r="F2077" s="146">
        <v>1</v>
      </c>
      <c r="G2077" s="145" t="s">
        <v>243</v>
      </c>
      <c r="H2077" s="145">
        <v>905</v>
      </c>
      <c r="I2077" s="145" t="s">
        <v>358</v>
      </c>
      <c r="J2077" s="145" t="s">
        <v>257</v>
      </c>
      <c r="K2077" s="145" t="s">
        <v>258</v>
      </c>
      <c r="L2077" s="145">
        <v>4512</v>
      </c>
      <c r="M2077" s="145" t="s">
        <v>247</v>
      </c>
      <c r="N2077" s="145">
        <v>57049</v>
      </c>
      <c r="O2077" s="145">
        <v>1299544.23</v>
      </c>
      <c r="P2077" s="145">
        <v>35995275</v>
      </c>
      <c r="Q2077" t="str">
        <f t="shared" si="32"/>
        <v>2-Low Income Residential</v>
      </c>
      <c r="R2077" s="147"/>
      <c r="U2077" s="147"/>
    </row>
    <row r="2078" spans="1:21" x14ac:dyDescent="0.3">
      <c r="A2078" s="145">
        <v>4</v>
      </c>
      <c r="B2078" s="145" t="s">
        <v>249</v>
      </c>
      <c r="C2078" s="145">
        <v>2020</v>
      </c>
      <c r="D2078" s="145">
        <v>1</v>
      </c>
      <c r="E2078" s="145" t="s">
        <v>242</v>
      </c>
      <c r="F2078" s="146">
        <v>3</v>
      </c>
      <c r="G2078" s="145" t="s">
        <v>262</v>
      </c>
      <c r="H2078" s="145">
        <v>903</v>
      </c>
      <c r="I2078" s="145" t="s">
        <v>244</v>
      </c>
      <c r="J2078" s="145" t="s">
        <v>245</v>
      </c>
      <c r="K2078" s="145" t="s">
        <v>246</v>
      </c>
      <c r="L2078" s="145">
        <v>4532</v>
      </c>
      <c r="M2078" s="145" t="s">
        <v>265</v>
      </c>
      <c r="N2078" s="145">
        <v>20</v>
      </c>
      <c r="O2078" s="145">
        <v>2953.69</v>
      </c>
      <c r="P2078" s="145">
        <v>22567</v>
      </c>
      <c r="Q2078" t="str">
        <f t="shared" si="32"/>
        <v>1-Residential</v>
      </c>
      <c r="R2078" s="147"/>
      <c r="U2078" s="147"/>
    </row>
    <row r="2079" spans="1:21" x14ac:dyDescent="0.3">
      <c r="A2079" s="145">
        <v>5</v>
      </c>
      <c r="B2079" s="145" t="s">
        <v>241</v>
      </c>
      <c r="C2079" s="145">
        <v>2020</v>
      </c>
      <c r="D2079" s="145">
        <v>1</v>
      </c>
      <c r="E2079" s="145" t="s">
        <v>242</v>
      </c>
      <c r="F2079" s="146">
        <v>6</v>
      </c>
      <c r="G2079" s="145" t="s">
        <v>293</v>
      </c>
      <c r="H2079" s="145">
        <v>603</v>
      </c>
      <c r="I2079" s="145" t="s">
        <v>306</v>
      </c>
      <c r="J2079" s="145" t="s">
        <v>305</v>
      </c>
      <c r="K2079" s="145" t="s">
        <v>307</v>
      </c>
      <c r="L2079" s="145">
        <v>700</v>
      </c>
      <c r="M2079" s="145" t="s">
        <v>296</v>
      </c>
      <c r="N2079" s="145">
        <v>690</v>
      </c>
      <c r="O2079" s="145">
        <v>68088.960000000006</v>
      </c>
      <c r="P2079" s="145">
        <v>195911</v>
      </c>
      <c r="Q2079" t="str">
        <f t="shared" si="32"/>
        <v>Street</v>
      </c>
      <c r="R2079" s="147"/>
      <c r="U2079" s="147"/>
    </row>
    <row r="2080" spans="1:21" x14ac:dyDescent="0.3">
      <c r="A2080" s="145">
        <v>5</v>
      </c>
      <c r="B2080" s="145" t="s">
        <v>241</v>
      </c>
      <c r="C2080" s="145">
        <v>2020</v>
      </c>
      <c r="D2080" s="145">
        <v>1</v>
      </c>
      <c r="E2080" s="145" t="s">
        <v>242</v>
      </c>
      <c r="F2080" s="146">
        <v>77</v>
      </c>
      <c r="G2080" s="145" t="s">
        <v>154</v>
      </c>
      <c r="H2080" s="145">
        <v>18</v>
      </c>
      <c r="I2080" s="145" t="s">
        <v>284</v>
      </c>
      <c r="J2080" s="145" t="s">
        <v>268</v>
      </c>
      <c r="K2080" s="145" t="s">
        <v>281</v>
      </c>
      <c r="L2080" s="145">
        <v>1577</v>
      </c>
      <c r="M2080" s="145" t="s">
        <v>336</v>
      </c>
      <c r="N2080" s="145">
        <v>1</v>
      </c>
      <c r="O2080" s="145">
        <v>2765.71</v>
      </c>
      <c r="P2080" s="145">
        <v>13600</v>
      </c>
      <c r="Q2080" t="str">
        <f t="shared" si="32"/>
        <v>4-Medium C&amp;I</v>
      </c>
      <c r="R2080" s="147"/>
      <c r="U2080" s="147"/>
    </row>
    <row r="2081" spans="1:21" x14ac:dyDescent="0.3">
      <c r="A2081" s="145">
        <v>5</v>
      </c>
      <c r="B2081" s="145" t="s">
        <v>241</v>
      </c>
      <c r="C2081" s="145">
        <v>2020</v>
      </c>
      <c r="D2081" s="145">
        <v>1</v>
      </c>
      <c r="E2081" s="145" t="s">
        <v>242</v>
      </c>
      <c r="F2081" s="146">
        <v>79</v>
      </c>
      <c r="G2081" s="145" t="s">
        <v>154</v>
      </c>
      <c r="H2081" s="145">
        <v>18</v>
      </c>
      <c r="I2081" s="145" t="s">
        <v>284</v>
      </c>
      <c r="J2081" s="145" t="s">
        <v>268</v>
      </c>
      <c r="K2081" s="145" t="s">
        <v>281</v>
      </c>
      <c r="L2081" s="145">
        <v>1579</v>
      </c>
      <c r="M2081" s="145" t="s">
        <v>343</v>
      </c>
      <c r="N2081" s="145">
        <v>1</v>
      </c>
      <c r="O2081" s="145">
        <v>13257.89</v>
      </c>
      <c r="P2081" s="145">
        <v>71000</v>
      </c>
      <c r="Q2081" t="str">
        <f t="shared" si="32"/>
        <v>4-Medium C&amp;I</v>
      </c>
      <c r="R2081" s="147"/>
      <c r="U2081" s="147"/>
    </row>
    <row r="2082" spans="1:21" x14ac:dyDescent="0.3">
      <c r="A2082" s="145">
        <v>4</v>
      </c>
      <c r="B2082" s="145" t="s">
        <v>249</v>
      </c>
      <c r="C2082" s="145">
        <v>2020</v>
      </c>
      <c r="D2082" s="145">
        <v>1</v>
      </c>
      <c r="E2082" s="145" t="s">
        <v>242</v>
      </c>
      <c r="F2082" s="146">
        <v>5</v>
      </c>
      <c r="G2082" s="145" t="s">
        <v>283</v>
      </c>
      <c r="H2082" s="145">
        <v>710</v>
      </c>
      <c r="I2082" s="145" t="s">
        <v>332</v>
      </c>
      <c r="J2082" s="145" t="s">
        <v>277</v>
      </c>
      <c r="K2082" s="145" t="s">
        <v>317</v>
      </c>
      <c r="L2082" s="145">
        <v>4552</v>
      </c>
      <c r="M2082" s="145" t="s">
        <v>313</v>
      </c>
      <c r="N2082" s="145">
        <v>1</v>
      </c>
      <c r="O2082" s="145">
        <v>4893.25</v>
      </c>
      <c r="P2082" s="145">
        <v>68985</v>
      </c>
      <c r="Q2082" t="str">
        <f t="shared" si="32"/>
        <v>5-Large C&amp;I</v>
      </c>
      <c r="R2082" s="147"/>
      <c r="U2082" s="147"/>
    </row>
    <row r="2083" spans="1:21" x14ac:dyDescent="0.3">
      <c r="A2083" s="145">
        <v>4</v>
      </c>
      <c r="B2083" s="145" t="s">
        <v>249</v>
      </c>
      <c r="C2083" s="145">
        <v>2020</v>
      </c>
      <c r="D2083" s="145">
        <v>1</v>
      </c>
      <c r="E2083" s="145" t="s">
        <v>242</v>
      </c>
      <c r="F2083" s="146">
        <v>3</v>
      </c>
      <c r="G2083" s="145" t="s">
        <v>262</v>
      </c>
      <c r="H2083" s="145">
        <v>5</v>
      </c>
      <c r="I2083" s="145" t="s">
        <v>289</v>
      </c>
      <c r="J2083" s="145" t="s">
        <v>248</v>
      </c>
      <c r="K2083" s="145" t="s">
        <v>270</v>
      </c>
      <c r="L2083" s="145">
        <v>300</v>
      </c>
      <c r="M2083" s="145" t="s">
        <v>282</v>
      </c>
      <c r="N2083" s="145">
        <v>168</v>
      </c>
      <c r="O2083" s="145">
        <v>50701.79</v>
      </c>
      <c r="P2083" s="145">
        <v>227648</v>
      </c>
      <c r="Q2083" t="str">
        <f t="shared" si="32"/>
        <v>3-Small C&amp;I</v>
      </c>
      <c r="R2083" s="147"/>
      <c r="U2083" s="147"/>
    </row>
    <row r="2084" spans="1:21" x14ac:dyDescent="0.3">
      <c r="A2084" s="145">
        <v>5</v>
      </c>
      <c r="B2084" s="145" t="s">
        <v>241</v>
      </c>
      <c r="C2084" s="145">
        <v>2020</v>
      </c>
      <c r="D2084" s="145">
        <v>1</v>
      </c>
      <c r="E2084" s="145" t="s">
        <v>242</v>
      </c>
      <c r="F2084" s="146">
        <v>3</v>
      </c>
      <c r="G2084" s="145" t="s">
        <v>262</v>
      </c>
      <c r="H2084" s="145">
        <v>2</v>
      </c>
      <c r="I2084" s="145" t="s">
        <v>330</v>
      </c>
      <c r="J2084" s="145" t="s">
        <v>245</v>
      </c>
      <c r="K2084" s="145" t="s">
        <v>246</v>
      </c>
      <c r="L2084" s="145">
        <v>300</v>
      </c>
      <c r="M2084" s="145" t="s">
        <v>282</v>
      </c>
      <c r="N2084" s="145">
        <v>3</v>
      </c>
      <c r="O2084" s="145">
        <v>146.77000000000001</v>
      </c>
      <c r="P2084" s="145">
        <v>482</v>
      </c>
      <c r="Q2084" t="str">
        <f t="shared" si="32"/>
        <v>1-Residential</v>
      </c>
      <c r="R2084" s="147"/>
      <c r="U2084" s="147"/>
    </row>
    <row r="2085" spans="1:21" x14ac:dyDescent="0.3">
      <c r="A2085" s="145">
        <v>5</v>
      </c>
      <c r="B2085" s="145" t="s">
        <v>241</v>
      </c>
      <c r="C2085" s="145">
        <v>2020</v>
      </c>
      <c r="D2085" s="145">
        <v>1</v>
      </c>
      <c r="E2085" s="145" t="s">
        <v>242</v>
      </c>
      <c r="F2085" s="146">
        <v>6</v>
      </c>
      <c r="G2085" s="145" t="s">
        <v>293</v>
      </c>
      <c r="H2085" s="145">
        <v>5</v>
      </c>
      <c r="I2085" s="145" t="s">
        <v>289</v>
      </c>
      <c r="J2085" s="145" t="s">
        <v>248</v>
      </c>
      <c r="K2085" s="145" t="s">
        <v>270</v>
      </c>
      <c r="L2085" s="145">
        <v>700</v>
      </c>
      <c r="M2085" s="145" t="s">
        <v>296</v>
      </c>
      <c r="N2085" s="145">
        <v>6</v>
      </c>
      <c r="O2085" s="145">
        <v>563.07000000000005</v>
      </c>
      <c r="P2085" s="145">
        <v>2382</v>
      </c>
      <c r="Q2085" t="str">
        <f t="shared" si="32"/>
        <v>3-Small C&amp;I</v>
      </c>
      <c r="R2085" s="147"/>
      <c r="U2085" s="147"/>
    </row>
    <row r="2086" spans="1:21" x14ac:dyDescent="0.3">
      <c r="A2086" s="145">
        <v>5</v>
      </c>
      <c r="B2086" s="145" t="s">
        <v>241</v>
      </c>
      <c r="C2086" s="145">
        <v>2020</v>
      </c>
      <c r="D2086" s="145">
        <v>1</v>
      </c>
      <c r="E2086" s="145" t="s">
        <v>242</v>
      </c>
      <c r="F2086" s="146">
        <v>72</v>
      </c>
      <c r="G2086" s="145" t="s">
        <v>154</v>
      </c>
      <c r="H2086" s="145">
        <v>5</v>
      </c>
      <c r="I2086" s="145" t="s">
        <v>289</v>
      </c>
      <c r="J2086" s="145" t="s">
        <v>248</v>
      </c>
      <c r="K2086" s="145" t="s">
        <v>270</v>
      </c>
      <c r="L2086" s="145">
        <v>1572</v>
      </c>
      <c r="M2086" s="145" t="s">
        <v>319</v>
      </c>
      <c r="N2086" s="145">
        <v>1</v>
      </c>
      <c r="O2086" s="145">
        <v>3796.93</v>
      </c>
      <c r="P2086" s="145">
        <v>17967</v>
      </c>
      <c r="Q2086" t="str">
        <f t="shared" si="32"/>
        <v>3-Small C&amp;I</v>
      </c>
      <c r="R2086" s="147"/>
      <c r="U2086" s="147"/>
    </row>
    <row r="2087" spans="1:21" x14ac:dyDescent="0.3">
      <c r="A2087" s="145">
        <v>5</v>
      </c>
      <c r="B2087" s="145" t="s">
        <v>241</v>
      </c>
      <c r="C2087" s="145">
        <v>2020</v>
      </c>
      <c r="D2087" s="145">
        <v>1</v>
      </c>
      <c r="E2087" s="145" t="s">
        <v>242</v>
      </c>
      <c r="F2087" s="146">
        <v>6</v>
      </c>
      <c r="G2087" s="145" t="s">
        <v>293</v>
      </c>
      <c r="H2087" s="145">
        <v>619</v>
      </c>
      <c r="I2087" s="145" t="s">
        <v>341</v>
      </c>
      <c r="J2087" s="145" t="s">
        <v>308</v>
      </c>
      <c r="K2087" s="145" t="s">
        <v>154</v>
      </c>
      <c r="L2087" s="145">
        <v>4562</v>
      </c>
      <c r="M2087" s="145" t="s">
        <v>300</v>
      </c>
      <c r="N2087" s="145">
        <v>311</v>
      </c>
      <c r="O2087" s="145">
        <v>446947.23</v>
      </c>
      <c r="P2087" s="145">
        <v>4431820</v>
      </c>
      <c r="Q2087" t="str">
        <f t="shared" si="32"/>
        <v>Street</v>
      </c>
      <c r="R2087" s="147"/>
      <c r="U2087" s="147"/>
    </row>
    <row r="2088" spans="1:21" x14ac:dyDescent="0.3">
      <c r="A2088" s="145">
        <v>5</v>
      </c>
      <c r="B2088" s="145" t="s">
        <v>241</v>
      </c>
      <c r="C2088" s="145">
        <v>2020</v>
      </c>
      <c r="D2088" s="145">
        <v>1</v>
      </c>
      <c r="E2088" s="145" t="s">
        <v>242</v>
      </c>
      <c r="F2088" s="146">
        <v>1</v>
      </c>
      <c r="G2088" s="145" t="s">
        <v>243</v>
      </c>
      <c r="H2088" s="145">
        <v>10</v>
      </c>
      <c r="I2088" s="145" t="s">
        <v>347</v>
      </c>
      <c r="J2088" s="145" t="s">
        <v>260</v>
      </c>
      <c r="K2088" s="145" t="s">
        <v>273</v>
      </c>
      <c r="L2088" s="145">
        <v>200</v>
      </c>
      <c r="M2088" s="145" t="s">
        <v>259</v>
      </c>
      <c r="N2088" s="145">
        <v>1143</v>
      </c>
      <c r="O2088" s="145">
        <v>100060.57</v>
      </c>
      <c r="P2088" s="145">
        <v>422765</v>
      </c>
      <c r="Q2088" t="str">
        <f t="shared" si="32"/>
        <v>3-Small C&amp;I</v>
      </c>
      <c r="R2088" s="147"/>
      <c r="U2088" s="147"/>
    </row>
    <row r="2089" spans="1:21" x14ac:dyDescent="0.3">
      <c r="A2089" s="145">
        <v>5</v>
      </c>
      <c r="B2089" s="145" t="s">
        <v>241</v>
      </c>
      <c r="C2089" s="145">
        <v>2020</v>
      </c>
      <c r="D2089" s="145">
        <v>1</v>
      </c>
      <c r="E2089" s="145" t="s">
        <v>242</v>
      </c>
      <c r="F2089" s="146">
        <v>3</v>
      </c>
      <c r="G2089" s="145" t="s">
        <v>262</v>
      </c>
      <c r="H2089" s="145">
        <v>9</v>
      </c>
      <c r="I2089" s="145" t="s">
        <v>334</v>
      </c>
      <c r="J2089" s="145" t="s">
        <v>260</v>
      </c>
      <c r="K2089" s="145" t="s">
        <v>273</v>
      </c>
      <c r="L2089" s="145">
        <v>300</v>
      </c>
      <c r="M2089" s="145" t="s">
        <v>282</v>
      </c>
      <c r="N2089" s="145">
        <v>320</v>
      </c>
      <c r="O2089" s="145">
        <v>-5755.62</v>
      </c>
      <c r="P2089" s="145">
        <v>674898</v>
      </c>
      <c r="Q2089" t="str">
        <f t="shared" si="32"/>
        <v>3-Small C&amp;I</v>
      </c>
      <c r="R2089" s="147"/>
      <c r="U2089" s="147"/>
    </row>
    <row r="2090" spans="1:21" x14ac:dyDescent="0.3">
      <c r="A2090" s="145">
        <v>5</v>
      </c>
      <c r="B2090" s="145" t="s">
        <v>241</v>
      </c>
      <c r="C2090" s="145">
        <v>2020</v>
      </c>
      <c r="D2090" s="145">
        <v>1</v>
      </c>
      <c r="E2090" s="145" t="s">
        <v>242</v>
      </c>
      <c r="F2090" s="146">
        <v>5</v>
      </c>
      <c r="G2090" s="145" t="s">
        <v>283</v>
      </c>
      <c r="H2090" s="145">
        <v>951</v>
      </c>
      <c r="I2090" s="145" t="s">
        <v>263</v>
      </c>
      <c r="J2090" s="145" t="s">
        <v>255</v>
      </c>
      <c r="K2090" s="145" t="s">
        <v>264</v>
      </c>
      <c r="L2090" s="145">
        <v>4552</v>
      </c>
      <c r="M2090" s="145" t="s">
        <v>313</v>
      </c>
      <c r="N2090" s="145">
        <v>1</v>
      </c>
      <c r="O2090" s="145">
        <v>34.619999999999997</v>
      </c>
      <c r="P2090" s="145">
        <v>300</v>
      </c>
      <c r="Q2090" t="str">
        <f t="shared" si="32"/>
        <v>3-Small C&amp;I</v>
      </c>
      <c r="R2090" s="147"/>
      <c r="U2090" s="147"/>
    </row>
    <row r="2091" spans="1:21" x14ac:dyDescent="0.3">
      <c r="A2091" s="145">
        <v>5</v>
      </c>
      <c r="B2091" s="145" t="s">
        <v>241</v>
      </c>
      <c r="C2091" s="145">
        <v>2020</v>
      </c>
      <c r="D2091" s="145">
        <v>1</v>
      </c>
      <c r="E2091" s="145" t="s">
        <v>242</v>
      </c>
      <c r="F2091" s="146">
        <v>3</v>
      </c>
      <c r="G2091" s="145" t="s">
        <v>262</v>
      </c>
      <c r="H2091" s="145">
        <v>14</v>
      </c>
      <c r="I2091" s="145" t="s">
        <v>346</v>
      </c>
      <c r="J2091" s="145" t="s">
        <v>260</v>
      </c>
      <c r="K2091" s="145" t="s">
        <v>273</v>
      </c>
      <c r="L2091" s="145">
        <v>300</v>
      </c>
      <c r="M2091" s="145" t="s">
        <v>282</v>
      </c>
      <c r="N2091" s="145">
        <v>1</v>
      </c>
      <c r="O2091" s="145">
        <v>84.16</v>
      </c>
      <c r="P2091" s="145">
        <v>329</v>
      </c>
      <c r="Q2091" t="str">
        <f t="shared" si="32"/>
        <v>3-Small C&amp;I</v>
      </c>
      <c r="R2091" s="147"/>
      <c r="U2091" s="147"/>
    </row>
    <row r="2092" spans="1:21" x14ac:dyDescent="0.3">
      <c r="A2092" s="145">
        <v>4</v>
      </c>
      <c r="B2092" s="145" t="s">
        <v>249</v>
      </c>
      <c r="C2092" s="145">
        <v>2020</v>
      </c>
      <c r="D2092" s="145">
        <v>1</v>
      </c>
      <c r="E2092" s="145" t="s">
        <v>242</v>
      </c>
      <c r="F2092" s="146">
        <v>1</v>
      </c>
      <c r="G2092" s="145" t="s">
        <v>243</v>
      </c>
      <c r="H2092" s="145">
        <v>903</v>
      </c>
      <c r="I2092" s="145" t="s">
        <v>244</v>
      </c>
      <c r="J2092" s="145" t="s">
        <v>245</v>
      </c>
      <c r="K2092" s="145" t="s">
        <v>246</v>
      </c>
      <c r="L2092" s="145">
        <v>4512</v>
      </c>
      <c r="M2092" s="145" t="s">
        <v>247</v>
      </c>
      <c r="N2092" s="145">
        <v>10360</v>
      </c>
      <c r="O2092" s="145">
        <v>1177558.28</v>
      </c>
      <c r="P2092" s="145">
        <v>8888155</v>
      </c>
      <c r="Q2092" t="str">
        <f t="shared" si="32"/>
        <v>1-Residential</v>
      </c>
      <c r="R2092" s="147"/>
      <c r="U2092" s="147"/>
    </row>
    <row r="2093" spans="1:21" x14ac:dyDescent="0.3">
      <c r="A2093" s="145">
        <v>5</v>
      </c>
      <c r="B2093" s="145" t="s">
        <v>241</v>
      </c>
      <c r="C2093" s="145">
        <v>2020</v>
      </c>
      <c r="D2093" s="145">
        <v>1</v>
      </c>
      <c r="E2093" s="145" t="s">
        <v>242</v>
      </c>
      <c r="F2093" s="146">
        <v>3</v>
      </c>
      <c r="G2093" s="145" t="s">
        <v>262</v>
      </c>
      <c r="H2093" s="145">
        <v>701</v>
      </c>
      <c r="I2093" s="145" t="s">
        <v>316</v>
      </c>
      <c r="J2093" s="145" t="s">
        <v>277</v>
      </c>
      <c r="K2093" s="145" t="s">
        <v>317</v>
      </c>
      <c r="L2093" s="145">
        <v>300</v>
      </c>
      <c r="M2093" s="145" t="s">
        <v>282</v>
      </c>
      <c r="N2093" s="145">
        <v>193</v>
      </c>
      <c r="O2093" s="145">
        <v>3163972.78</v>
      </c>
      <c r="P2093" s="145">
        <v>17407361</v>
      </c>
      <c r="Q2093" t="str">
        <f t="shared" si="32"/>
        <v>5-Large C&amp;I</v>
      </c>
      <c r="R2093" s="147"/>
      <c r="U2093" s="147"/>
    </row>
    <row r="2094" spans="1:21" x14ac:dyDescent="0.3">
      <c r="A2094" s="145">
        <v>5</v>
      </c>
      <c r="B2094" s="145" t="s">
        <v>241</v>
      </c>
      <c r="C2094" s="145">
        <v>2020</v>
      </c>
      <c r="D2094" s="145">
        <v>1</v>
      </c>
      <c r="E2094" s="145" t="s">
        <v>242</v>
      </c>
      <c r="F2094" s="146">
        <v>3</v>
      </c>
      <c r="G2094" s="145" t="s">
        <v>262</v>
      </c>
      <c r="H2094" s="145">
        <v>621</v>
      </c>
      <c r="I2094" s="145" t="s">
        <v>323</v>
      </c>
      <c r="J2094" s="145" t="s">
        <v>253</v>
      </c>
      <c r="K2094" s="145" t="s">
        <v>295</v>
      </c>
      <c r="L2094" s="145">
        <v>4532</v>
      </c>
      <c r="M2094" s="145" t="s">
        <v>265</v>
      </c>
      <c r="N2094" s="145">
        <v>6</v>
      </c>
      <c r="O2094" s="145">
        <v>624.41</v>
      </c>
      <c r="P2094" s="145">
        <v>6493</v>
      </c>
      <c r="Q2094" t="str">
        <f t="shared" si="32"/>
        <v>3-Small C&amp;I</v>
      </c>
      <c r="R2094" s="147"/>
      <c r="U2094" s="147"/>
    </row>
    <row r="2095" spans="1:21" x14ac:dyDescent="0.3">
      <c r="A2095" s="145">
        <v>5</v>
      </c>
      <c r="B2095" s="145" t="s">
        <v>241</v>
      </c>
      <c r="C2095" s="145">
        <v>2020</v>
      </c>
      <c r="D2095" s="145">
        <v>1</v>
      </c>
      <c r="E2095" s="145" t="s">
        <v>242</v>
      </c>
      <c r="F2095" s="146">
        <v>6</v>
      </c>
      <c r="G2095" s="145" t="s">
        <v>293</v>
      </c>
      <c r="H2095" s="145">
        <v>601</v>
      </c>
      <c r="I2095" s="145" t="s">
        <v>359</v>
      </c>
      <c r="J2095" s="145" t="s">
        <v>290</v>
      </c>
      <c r="K2095" s="145" t="s">
        <v>299</v>
      </c>
      <c r="L2095" s="145">
        <v>700</v>
      </c>
      <c r="M2095" s="145" t="s">
        <v>296</v>
      </c>
      <c r="N2095" s="145">
        <v>118</v>
      </c>
      <c r="O2095" s="145">
        <v>64834.1</v>
      </c>
      <c r="P2095" s="145">
        <v>122721</v>
      </c>
      <c r="Q2095" t="str">
        <f t="shared" si="32"/>
        <v>Street</v>
      </c>
      <c r="R2095" s="147"/>
      <c r="U2095" s="147"/>
    </row>
    <row r="2096" spans="1:21" x14ac:dyDescent="0.3">
      <c r="A2096" s="145">
        <v>5</v>
      </c>
      <c r="B2096" s="145" t="s">
        <v>241</v>
      </c>
      <c r="C2096" s="145">
        <v>2020</v>
      </c>
      <c r="D2096" s="145">
        <v>1</v>
      </c>
      <c r="E2096" s="145" t="s">
        <v>242</v>
      </c>
      <c r="F2096" s="146">
        <v>10</v>
      </c>
      <c r="G2096" s="145" t="s">
        <v>250</v>
      </c>
      <c r="H2096" s="145">
        <v>7</v>
      </c>
      <c r="I2096" s="145" t="s">
        <v>345</v>
      </c>
      <c r="J2096" s="145" t="s">
        <v>257</v>
      </c>
      <c r="K2096" s="145" t="s">
        <v>258</v>
      </c>
      <c r="L2096" s="145">
        <v>207</v>
      </c>
      <c r="M2096" s="145" t="s">
        <v>252</v>
      </c>
      <c r="N2096" s="145">
        <v>6</v>
      </c>
      <c r="O2096" s="145">
        <v>1293.6600000000001</v>
      </c>
      <c r="P2096" s="145">
        <v>7377</v>
      </c>
      <c r="Q2096" t="str">
        <f t="shared" si="32"/>
        <v>2-Low Income Residential</v>
      </c>
      <c r="R2096" s="147"/>
      <c r="U2096" s="147"/>
    </row>
    <row r="2097" spans="1:21" x14ac:dyDescent="0.3">
      <c r="A2097" s="145">
        <v>5</v>
      </c>
      <c r="B2097" s="145" t="s">
        <v>241</v>
      </c>
      <c r="C2097" s="145">
        <v>2020</v>
      </c>
      <c r="D2097" s="145">
        <v>1</v>
      </c>
      <c r="E2097" s="145" t="s">
        <v>242</v>
      </c>
      <c r="F2097" s="146">
        <v>10</v>
      </c>
      <c r="G2097" s="145" t="s">
        <v>250</v>
      </c>
      <c r="H2097" s="145">
        <v>905</v>
      </c>
      <c r="I2097" s="145" t="s">
        <v>358</v>
      </c>
      <c r="J2097" s="145" t="s">
        <v>257</v>
      </c>
      <c r="K2097" s="145" t="s">
        <v>258</v>
      </c>
      <c r="L2097" s="145">
        <v>4513</v>
      </c>
      <c r="M2097" s="145" t="s">
        <v>338</v>
      </c>
      <c r="N2097" s="145">
        <v>4440</v>
      </c>
      <c r="O2097" s="145">
        <v>181047.64</v>
      </c>
      <c r="P2097" s="145">
        <v>5483284</v>
      </c>
      <c r="Q2097" t="str">
        <f t="shared" si="32"/>
        <v>2-Low Income Residential</v>
      </c>
      <c r="R2097" s="147"/>
      <c r="U2097" s="147"/>
    </row>
    <row r="2098" spans="1:21" x14ac:dyDescent="0.3">
      <c r="A2098" s="145">
        <v>4</v>
      </c>
      <c r="B2098" s="145" t="s">
        <v>249</v>
      </c>
      <c r="C2098" s="145">
        <v>2020</v>
      </c>
      <c r="D2098" s="145">
        <v>1</v>
      </c>
      <c r="E2098" s="145" t="s">
        <v>242</v>
      </c>
      <c r="F2098" s="146">
        <v>10</v>
      </c>
      <c r="G2098" s="145" t="s">
        <v>250</v>
      </c>
      <c r="H2098" s="145">
        <v>905</v>
      </c>
      <c r="I2098" s="145" t="s">
        <v>358</v>
      </c>
      <c r="J2098" s="145" t="s">
        <v>257</v>
      </c>
      <c r="K2098" s="145" t="s">
        <v>258</v>
      </c>
      <c r="L2098" s="145">
        <v>4513</v>
      </c>
      <c r="M2098" s="145" t="s">
        <v>338</v>
      </c>
      <c r="N2098" s="145">
        <v>4</v>
      </c>
      <c r="O2098" s="145">
        <v>231.35</v>
      </c>
      <c r="P2098" s="145">
        <v>4724</v>
      </c>
      <c r="Q2098" t="str">
        <f t="shared" si="32"/>
        <v>2-Low Income Residential</v>
      </c>
      <c r="R2098" s="147"/>
      <c r="U2098" s="147"/>
    </row>
    <row r="2099" spans="1:21" x14ac:dyDescent="0.3">
      <c r="A2099" s="145">
        <v>5</v>
      </c>
      <c r="B2099" s="145" t="s">
        <v>241</v>
      </c>
      <c r="C2099" s="145">
        <v>2020</v>
      </c>
      <c r="D2099" s="145">
        <v>1</v>
      </c>
      <c r="E2099" s="145" t="s">
        <v>242</v>
      </c>
      <c r="F2099" s="146">
        <v>6</v>
      </c>
      <c r="G2099" s="145" t="s">
        <v>293</v>
      </c>
      <c r="H2099" s="145">
        <v>616</v>
      </c>
      <c r="I2099" s="145" t="s">
        <v>311</v>
      </c>
      <c r="J2099" s="145" t="s">
        <v>305</v>
      </c>
      <c r="K2099" s="145" t="s">
        <v>307</v>
      </c>
      <c r="L2099" s="145">
        <v>4562</v>
      </c>
      <c r="M2099" s="145" t="s">
        <v>300</v>
      </c>
      <c r="N2099" s="145">
        <v>860</v>
      </c>
      <c r="O2099" s="145">
        <v>61249.06</v>
      </c>
      <c r="P2099" s="145">
        <v>296595</v>
      </c>
      <c r="Q2099" t="str">
        <f t="shared" si="32"/>
        <v>Street</v>
      </c>
      <c r="R2099" s="147"/>
      <c r="U2099" s="147"/>
    </row>
    <row r="2100" spans="1:21" x14ac:dyDescent="0.3">
      <c r="A2100" s="145">
        <v>5</v>
      </c>
      <c r="B2100" s="145" t="s">
        <v>241</v>
      </c>
      <c r="C2100" s="145">
        <v>2020</v>
      </c>
      <c r="D2100" s="145">
        <v>1</v>
      </c>
      <c r="E2100" s="145" t="s">
        <v>242</v>
      </c>
      <c r="F2100" s="146">
        <v>5</v>
      </c>
      <c r="G2100" s="145" t="s">
        <v>283</v>
      </c>
      <c r="H2100" s="145">
        <v>710</v>
      </c>
      <c r="I2100" s="145" t="s">
        <v>332</v>
      </c>
      <c r="J2100" s="145" t="s">
        <v>277</v>
      </c>
      <c r="K2100" s="145" t="s">
        <v>317</v>
      </c>
      <c r="L2100" s="145">
        <v>4552</v>
      </c>
      <c r="M2100" s="145" t="s">
        <v>313</v>
      </c>
      <c r="N2100" s="145">
        <v>669</v>
      </c>
      <c r="O2100" s="145">
        <v>10784350.050000001</v>
      </c>
      <c r="P2100" s="145">
        <v>191904314</v>
      </c>
      <c r="Q2100" t="str">
        <f t="shared" si="32"/>
        <v>5-Large C&amp;I</v>
      </c>
      <c r="R2100" s="147"/>
      <c r="U2100" s="147"/>
    </row>
    <row r="2101" spans="1:21" x14ac:dyDescent="0.3">
      <c r="A2101" s="145">
        <v>4</v>
      </c>
      <c r="B2101" s="145" t="s">
        <v>249</v>
      </c>
      <c r="C2101" s="145">
        <v>2020</v>
      </c>
      <c r="D2101" s="145">
        <v>1</v>
      </c>
      <c r="E2101" s="145" t="s">
        <v>242</v>
      </c>
      <c r="F2101" s="146">
        <v>1</v>
      </c>
      <c r="G2101" s="145" t="s">
        <v>243</v>
      </c>
      <c r="H2101" s="145">
        <v>2</v>
      </c>
      <c r="I2101" s="145" t="s">
        <v>330</v>
      </c>
      <c r="J2101" s="145" t="s">
        <v>245</v>
      </c>
      <c r="K2101" s="145" t="s">
        <v>246</v>
      </c>
      <c r="L2101" s="145">
        <v>200</v>
      </c>
      <c r="M2101" s="145" t="s">
        <v>259</v>
      </c>
      <c r="N2101" s="145">
        <v>1</v>
      </c>
      <c r="O2101" s="145">
        <v>2172.66</v>
      </c>
      <c r="P2101" s="145">
        <v>7807</v>
      </c>
      <c r="Q2101" t="str">
        <f t="shared" si="32"/>
        <v>1-Residential</v>
      </c>
      <c r="R2101" s="147"/>
      <c r="U2101" s="147"/>
    </row>
    <row r="2102" spans="1:21" x14ac:dyDescent="0.3">
      <c r="A2102" s="145">
        <v>4</v>
      </c>
      <c r="B2102" s="145" t="s">
        <v>249</v>
      </c>
      <c r="C2102" s="145">
        <v>2020</v>
      </c>
      <c r="D2102" s="145">
        <v>1</v>
      </c>
      <c r="E2102" s="145" t="s">
        <v>242</v>
      </c>
      <c r="F2102" s="146">
        <v>1</v>
      </c>
      <c r="G2102" s="145" t="s">
        <v>243</v>
      </c>
      <c r="H2102" s="145">
        <v>10</v>
      </c>
      <c r="I2102" s="145" t="s">
        <v>347</v>
      </c>
      <c r="J2102" s="145" t="s">
        <v>266</v>
      </c>
      <c r="K2102" s="145" t="s">
        <v>276</v>
      </c>
      <c r="L2102" s="145">
        <v>200</v>
      </c>
      <c r="M2102" s="145" t="s">
        <v>259</v>
      </c>
      <c r="N2102" s="145">
        <v>3</v>
      </c>
      <c r="O2102" s="145">
        <v>436.61</v>
      </c>
      <c r="P2102" s="145">
        <v>1881</v>
      </c>
      <c r="Q2102" t="str">
        <f t="shared" si="32"/>
        <v>3-Small C&amp;I</v>
      </c>
      <c r="R2102" s="147"/>
      <c r="U2102" s="147"/>
    </row>
    <row r="2103" spans="1:21" x14ac:dyDescent="0.3">
      <c r="A2103" s="145">
        <v>5</v>
      </c>
      <c r="B2103" s="145" t="s">
        <v>241</v>
      </c>
      <c r="C2103" s="145">
        <v>2020</v>
      </c>
      <c r="D2103" s="145">
        <v>1</v>
      </c>
      <c r="E2103" s="145" t="s">
        <v>242</v>
      </c>
      <c r="F2103" s="146">
        <v>5</v>
      </c>
      <c r="G2103" s="145" t="s">
        <v>283</v>
      </c>
      <c r="H2103" s="145">
        <v>13</v>
      </c>
      <c r="I2103" s="145" t="s">
        <v>337</v>
      </c>
      <c r="J2103" s="145" t="s">
        <v>268</v>
      </c>
      <c r="K2103" s="145" t="s">
        <v>281</v>
      </c>
      <c r="L2103" s="145">
        <v>460</v>
      </c>
      <c r="M2103" s="145" t="s">
        <v>285</v>
      </c>
      <c r="N2103" s="145">
        <v>7</v>
      </c>
      <c r="O2103" s="145">
        <v>17038.080000000002</v>
      </c>
      <c r="P2103" s="145">
        <v>83560</v>
      </c>
      <c r="Q2103" t="str">
        <f t="shared" si="32"/>
        <v>4-Medium C&amp;I</v>
      </c>
      <c r="R2103" s="147"/>
      <c r="U2103" s="147"/>
    </row>
    <row r="2104" spans="1:21" x14ac:dyDescent="0.3">
      <c r="A2104" s="145">
        <v>4</v>
      </c>
      <c r="B2104" s="145" t="s">
        <v>249</v>
      </c>
      <c r="C2104" s="145">
        <v>2020</v>
      </c>
      <c r="D2104" s="145">
        <v>1</v>
      </c>
      <c r="E2104" s="145" t="s">
        <v>242</v>
      </c>
      <c r="F2104" s="146">
        <v>10</v>
      </c>
      <c r="G2104" s="145" t="s">
        <v>250</v>
      </c>
      <c r="H2104" s="145">
        <v>903</v>
      </c>
      <c r="I2104" s="145" t="s">
        <v>244</v>
      </c>
      <c r="J2104" s="145" t="s">
        <v>245</v>
      </c>
      <c r="K2104" s="145" t="s">
        <v>246</v>
      </c>
      <c r="L2104" s="145">
        <v>4513</v>
      </c>
      <c r="M2104" s="145" t="s">
        <v>338</v>
      </c>
      <c r="N2104" s="145">
        <v>156</v>
      </c>
      <c r="O2104" s="145">
        <v>22475.73</v>
      </c>
      <c r="P2104" s="145">
        <v>171493</v>
      </c>
      <c r="Q2104" t="str">
        <f t="shared" si="32"/>
        <v>1-Residential</v>
      </c>
      <c r="R2104" s="147"/>
      <c r="U2104" s="147"/>
    </row>
    <row r="2105" spans="1:21" x14ac:dyDescent="0.3">
      <c r="A2105" s="145">
        <v>5</v>
      </c>
      <c r="B2105" s="145" t="s">
        <v>241</v>
      </c>
      <c r="C2105" s="145">
        <v>2020</v>
      </c>
      <c r="D2105" s="145">
        <v>1</v>
      </c>
      <c r="E2105" s="145" t="s">
        <v>242</v>
      </c>
      <c r="F2105" s="146">
        <v>3</v>
      </c>
      <c r="G2105" s="145" t="s">
        <v>262</v>
      </c>
      <c r="H2105" s="145">
        <v>710</v>
      </c>
      <c r="I2105" s="145" t="s">
        <v>332</v>
      </c>
      <c r="J2105" s="145" t="s">
        <v>277</v>
      </c>
      <c r="K2105" s="145" t="s">
        <v>317</v>
      </c>
      <c r="L2105" s="145">
        <v>4532</v>
      </c>
      <c r="M2105" s="145" t="s">
        <v>265</v>
      </c>
      <c r="N2105" s="145">
        <v>2049</v>
      </c>
      <c r="O2105" s="145">
        <v>19857150.52</v>
      </c>
      <c r="P2105" s="145">
        <v>348287425</v>
      </c>
      <c r="Q2105" t="str">
        <f t="shared" si="32"/>
        <v>5-Large C&amp;I</v>
      </c>
      <c r="R2105" s="147"/>
      <c r="U2105" s="147"/>
    </row>
    <row r="2106" spans="1:21" x14ac:dyDescent="0.3">
      <c r="A2106" s="145">
        <v>5</v>
      </c>
      <c r="B2106" s="145" t="s">
        <v>241</v>
      </c>
      <c r="C2106" s="145">
        <v>2020</v>
      </c>
      <c r="D2106" s="145">
        <v>1</v>
      </c>
      <c r="E2106" s="145" t="s">
        <v>242</v>
      </c>
      <c r="F2106" s="146">
        <v>79</v>
      </c>
      <c r="G2106" s="145" t="s">
        <v>154</v>
      </c>
      <c r="H2106" s="145">
        <v>951</v>
      </c>
      <c r="I2106" s="145" t="s">
        <v>263</v>
      </c>
      <c r="J2106" s="145" t="s">
        <v>255</v>
      </c>
      <c r="K2106" s="145" t="s">
        <v>264</v>
      </c>
      <c r="L2106" s="145">
        <v>4579</v>
      </c>
      <c r="M2106" s="145" t="s">
        <v>267</v>
      </c>
      <c r="N2106" s="145">
        <v>7</v>
      </c>
      <c r="O2106" s="145">
        <v>306.68</v>
      </c>
      <c r="P2106" s="145">
        <v>2844</v>
      </c>
      <c r="Q2106" t="str">
        <f t="shared" si="32"/>
        <v>3-Small C&amp;I</v>
      </c>
      <c r="R2106" s="147"/>
      <c r="U2106" s="147"/>
    </row>
    <row r="2107" spans="1:21" x14ac:dyDescent="0.3">
      <c r="A2107" s="145">
        <v>5</v>
      </c>
      <c r="B2107" s="145" t="s">
        <v>241</v>
      </c>
      <c r="C2107" s="145">
        <v>2020</v>
      </c>
      <c r="D2107" s="145">
        <v>1</v>
      </c>
      <c r="E2107" s="145" t="s">
        <v>242</v>
      </c>
      <c r="F2107" s="146">
        <v>79</v>
      </c>
      <c r="G2107" s="145" t="s">
        <v>154</v>
      </c>
      <c r="H2107" s="145">
        <v>954</v>
      </c>
      <c r="I2107" s="145" t="s">
        <v>356</v>
      </c>
      <c r="J2107" s="145" t="s">
        <v>268</v>
      </c>
      <c r="K2107" s="145" t="s">
        <v>281</v>
      </c>
      <c r="L2107" s="145">
        <v>4579</v>
      </c>
      <c r="M2107" s="145" t="s">
        <v>267</v>
      </c>
      <c r="N2107" s="145">
        <v>5</v>
      </c>
      <c r="O2107" s="145">
        <v>7665.66</v>
      </c>
      <c r="P2107" s="145">
        <v>97060</v>
      </c>
      <c r="Q2107" t="str">
        <f t="shared" si="32"/>
        <v>4-Medium C&amp;I</v>
      </c>
      <c r="R2107" s="147"/>
      <c r="U2107" s="147"/>
    </row>
    <row r="2108" spans="1:21" x14ac:dyDescent="0.3">
      <c r="A2108" s="145">
        <v>5</v>
      </c>
      <c r="B2108" s="145" t="s">
        <v>241</v>
      </c>
      <c r="C2108" s="145">
        <v>2020</v>
      </c>
      <c r="D2108" s="145">
        <v>1</v>
      </c>
      <c r="E2108" s="145" t="s">
        <v>242</v>
      </c>
      <c r="F2108" s="146">
        <v>6</v>
      </c>
      <c r="G2108" s="145" t="s">
        <v>293</v>
      </c>
      <c r="H2108" s="145">
        <v>615</v>
      </c>
      <c r="I2108" s="145" t="s">
        <v>298</v>
      </c>
      <c r="J2108" s="145" t="s">
        <v>290</v>
      </c>
      <c r="K2108" s="145" t="s">
        <v>299</v>
      </c>
      <c r="L2108" s="145">
        <v>4562</v>
      </c>
      <c r="M2108" s="145" t="s">
        <v>300</v>
      </c>
      <c r="N2108" s="145">
        <v>569</v>
      </c>
      <c r="O2108" s="145">
        <v>582535.31999999995</v>
      </c>
      <c r="P2108" s="145">
        <v>1865998</v>
      </c>
      <c r="Q2108" t="str">
        <f t="shared" si="32"/>
        <v>Street</v>
      </c>
      <c r="R2108" s="147"/>
      <c r="U2108" s="147"/>
    </row>
    <row r="2109" spans="1:21" x14ac:dyDescent="0.3">
      <c r="A2109" s="145">
        <v>5</v>
      </c>
      <c r="B2109" s="145" t="s">
        <v>241</v>
      </c>
      <c r="C2109" s="145">
        <v>2020</v>
      </c>
      <c r="D2109" s="145">
        <v>1</v>
      </c>
      <c r="E2109" s="145" t="s">
        <v>242</v>
      </c>
      <c r="F2109" s="146">
        <v>60</v>
      </c>
      <c r="G2109" s="145" t="s">
        <v>154</v>
      </c>
      <c r="H2109" s="145">
        <v>615</v>
      </c>
      <c r="I2109" s="145" t="s">
        <v>298</v>
      </c>
      <c r="J2109" s="145" t="s">
        <v>290</v>
      </c>
      <c r="K2109" s="145" t="s">
        <v>299</v>
      </c>
      <c r="L2109" s="145">
        <v>4563</v>
      </c>
      <c r="M2109" s="145" t="s">
        <v>324</v>
      </c>
      <c r="N2109" s="145">
        <v>37</v>
      </c>
      <c r="O2109" s="145">
        <v>4514.66</v>
      </c>
      <c r="P2109" s="145">
        <v>13224</v>
      </c>
      <c r="Q2109" t="str">
        <f t="shared" si="32"/>
        <v>Street</v>
      </c>
      <c r="R2109" s="147"/>
      <c r="U2109" s="147"/>
    </row>
    <row r="2110" spans="1:21" x14ac:dyDescent="0.3">
      <c r="A2110" s="145">
        <v>4</v>
      </c>
      <c r="B2110" s="145" t="s">
        <v>249</v>
      </c>
      <c r="C2110" s="145">
        <v>2020</v>
      </c>
      <c r="D2110" s="145">
        <v>1</v>
      </c>
      <c r="E2110" s="145" t="s">
        <v>242</v>
      </c>
      <c r="F2110" s="146">
        <v>60</v>
      </c>
      <c r="G2110" s="145" t="s">
        <v>154</v>
      </c>
      <c r="H2110" s="145">
        <v>615</v>
      </c>
      <c r="I2110" s="145" t="s">
        <v>298</v>
      </c>
      <c r="J2110" s="145" t="s">
        <v>290</v>
      </c>
      <c r="K2110" s="145" t="s">
        <v>299</v>
      </c>
      <c r="L2110" s="145">
        <v>4563</v>
      </c>
      <c r="M2110" s="145" t="s">
        <v>324</v>
      </c>
      <c r="N2110" s="145">
        <v>1</v>
      </c>
      <c r="O2110" s="145">
        <v>11.54</v>
      </c>
      <c r="P2110" s="145">
        <v>38</v>
      </c>
      <c r="Q2110" t="str">
        <f t="shared" si="32"/>
        <v>Street</v>
      </c>
      <c r="R2110" s="147"/>
      <c r="U2110" s="147"/>
    </row>
    <row r="2111" spans="1:21" x14ac:dyDescent="0.3">
      <c r="A2111" s="145">
        <v>5</v>
      </c>
      <c r="B2111" s="145" t="s">
        <v>241</v>
      </c>
      <c r="C2111" s="145">
        <v>2020</v>
      </c>
      <c r="D2111" s="145">
        <v>1</v>
      </c>
      <c r="E2111" s="145" t="s">
        <v>242</v>
      </c>
      <c r="F2111" s="146">
        <v>6</v>
      </c>
      <c r="G2111" s="145" t="s">
        <v>293</v>
      </c>
      <c r="H2111" s="145">
        <v>606</v>
      </c>
      <c r="I2111" s="145" t="s">
        <v>351</v>
      </c>
      <c r="J2111" s="145" t="s">
        <v>297</v>
      </c>
      <c r="K2111" s="145" t="s">
        <v>352</v>
      </c>
      <c r="L2111" s="145">
        <v>700</v>
      </c>
      <c r="M2111" s="145" t="s">
        <v>296</v>
      </c>
      <c r="N2111" s="145">
        <v>2</v>
      </c>
      <c r="O2111" s="145">
        <v>822.69</v>
      </c>
      <c r="P2111" s="145">
        <v>1776</v>
      </c>
      <c r="Q2111" t="str">
        <f t="shared" si="32"/>
        <v>Street</v>
      </c>
      <c r="R2111" s="147"/>
      <c r="U2111" s="147"/>
    </row>
    <row r="2112" spans="1:21" x14ac:dyDescent="0.3">
      <c r="A2112" s="145">
        <v>5</v>
      </c>
      <c r="B2112" s="145" t="s">
        <v>241</v>
      </c>
      <c r="C2112" s="145">
        <v>2020</v>
      </c>
      <c r="D2112" s="145">
        <v>1</v>
      </c>
      <c r="E2112" s="145" t="s">
        <v>242</v>
      </c>
      <c r="F2112" s="146">
        <v>10</v>
      </c>
      <c r="G2112" s="145" t="s">
        <v>250</v>
      </c>
      <c r="H2112" s="145">
        <v>6</v>
      </c>
      <c r="I2112" s="145" t="s">
        <v>344</v>
      </c>
      <c r="J2112" s="145" t="s">
        <v>257</v>
      </c>
      <c r="K2112" s="145" t="s">
        <v>258</v>
      </c>
      <c r="L2112" s="145">
        <v>207</v>
      </c>
      <c r="M2112" s="145" t="s">
        <v>252</v>
      </c>
      <c r="N2112" s="145">
        <v>5487</v>
      </c>
      <c r="O2112" s="145">
        <v>1135995.51</v>
      </c>
      <c r="P2112" s="145">
        <v>6674554</v>
      </c>
      <c r="Q2112" t="str">
        <f t="shared" si="32"/>
        <v>2-Low Income Residential</v>
      </c>
      <c r="R2112" s="147"/>
      <c r="U2112" s="147"/>
    </row>
    <row r="2113" spans="1:21" x14ac:dyDescent="0.3">
      <c r="A2113" s="145">
        <v>5</v>
      </c>
      <c r="B2113" s="145" t="s">
        <v>241</v>
      </c>
      <c r="C2113" s="145">
        <v>2020</v>
      </c>
      <c r="D2113" s="145">
        <v>1</v>
      </c>
      <c r="E2113" s="145" t="s">
        <v>242</v>
      </c>
      <c r="F2113" s="146">
        <v>1</v>
      </c>
      <c r="G2113" s="145" t="s">
        <v>243</v>
      </c>
      <c r="H2113" s="145">
        <v>6</v>
      </c>
      <c r="I2113" s="145" t="s">
        <v>344</v>
      </c>
      <c r="J2113" s="145" t="s">
        <v>257</v>
      </c>
      <c r="K2113" s="145" t="s">
        <v>258</v>
      </c>
      <c r="L2113" s="145">
        <v>200</v>
      </c>
      <c r="M2113" s="145" t="s">
        <v>259</v>
      </c>
      <c r="N2113" s="145">
        <v>58492</v>
      </c>
      <c r="O2113" s="145">
        <v>6640956.2300000004</v>
      </c>
      <c r="P2113" s="145">
        <v>38219009</v>
      </c>
      <c r="Q2113" t="str">
        <f t="shared" si="32"/>
        <v>2-Low Income Residential</v>
      </c>
      <c r="R2113" s="147"/>
      <c r="U2113" s="147"/>
    </row>
    <row r="2114" spans="1:21" x14ac:dyDescent="0.3">
      <c r="A2114" s="145">
        <v>5</v>
      </c>
      <c r="B2114" s="145" t="s">
        <v>241</v>
      </c>
      <c r="C2114" s="145">
        <v>2020</v>
      </c>
      <c r="D2114" s="145">
        <v>1</v>
      </c>
      <c r="E2114" s="145" t="s">
        <v>242</v>
      </c>
      <c r="F2114" s="146">
        <v>5</v>
      </c>
      <c r="G2114" s="145" t="s">
        <v>283</v>
      </c>
      <c r="H2114" s="145">
        <v>18</v>
      </c>
      <c r="I2114" s="145" t="s">
        <v>284</v>
      </c>
      <c r="J2114" s="145" t="s">
        <v>268</v>
      </c>
      <c r="K2114" s="145" t="s">
        <v>281</v>
      </c>
      <c r="L2114" s="145">
        <v>460</v>
      </c>
      <c r="M2114" s="145" t="s">
        <v>285</v>
      </c>
      <c r="N2114" s="145">
        <v>205</v>
      </c>
      <c r="O2114" s="145">
        <v>949005.64</v>
      </c>
      <c r="P2114" s="145">
        <v>4543039</v>
      </c>
      <c r="Q2114" t="str">
        <f t="shared" ref="Q2114:Q2177" si="33">VLOOKUP(J2114,S:T,2,FALSE)</f>
        <v>4-Medium C&amp;I</v>
      </c>
      <c r="R2114" s="147"/>
      <c r="U2114" s="147"/>
    </row>
    <row r="2115" spans="1:21" x14ac:dyDescent="0.3">
      <c r="A2115" s="145">
        <v>5</v>
      </c>
      <c r="B2115" s="145" t="s">
        <v>241</v>
      </c>
      <c r="C2115" s="145">
        <v>2020</v>
      </c>
      <c r="D2115" s="145">
        <v>1</v>
      </c>
      <c r="E2115" s="145" t="s">
        <v>242</v>
      </c>
      <c r="F2115" s="146">
        <v>75</v>
      </c>
      <c r="G2115" s="145" t="s">
        <v>154</v>
      </c>
      <c r="H2115" s="145">
        <v>18</v>
      </c>
      <c r="I2115" s="145" t="s">
        <v>284</v>
      </c>
      <c r="J2115" s="145" t="s">
        <v>268</v>
      </c>
      <c r="K2115" s="145" t="s">
        <v>281</v>
      </c>
      <c r="L2115" s="145">
        <v>1575</v>
      </c>
      <c r="M2115" s="145" t="s">
        <v>320</v>
      </c>
      <c r="N2115" s="145">
        <v>2</v>
      </c>
      <c r="O2115" s="145">
        <v>11900.61</v>
      </c>
      <c r="P2115" s="145">
        <v>58580</v>
      </c>
      <c r="Q2115" t="str">
        <f t="shared" si="33"/>
        <v>4-Medium C&amp;I</v>
      </c>
      <c r="R2115" s="147"/>
      <c r="U2115" s="147"/>
    </row>
    <row r="2116" spans="1:21" x14ac:dyDescent="0.3">
      <c r="A2116" s="145">
        <v>5</v>
      </c>
      <c r="B2116" s="145" t="s">
        <v>241</v>
      </c>
      <c r="C2116" s="145">
        <v>2020</v>
      </c>
      <c r="D2116" s="145">
        <v>1</v>
      </c>
      <c r="E2116" s="145" t="s">
        <v>242</v>
      </c>
      <c r="F2116" s="146">
        <v>3</v>
      </c>
      <c r="G2116" s="145" t="s">
        <v>262</v>
      </c>
      <c r="H2116" s="145">
        <v>955</v>
      </c>
      <c r="I2116" s="145" t="s">
        <v>328</v>
      </c>
      <c r="J2116" s="145" t="s">
        <v>268</v>
      </c>
      <c r="K2116" s="145" t="s">
        <v>281</v>
      </c>
      <c r="L2116" s="145">
        <v>4532</v>
      </c>
      <c r="M2116" s="145" t="s">
        <v>265</v>
      </c>
      <c r="N2116" s="145">
        <v>356</v>
      </c>
      <c r="O2116" s="145">
        <v>703061.51</v>
      </c>
      <c r="P2116" s="145">
        <v>9768954</v>
      </c>
      <c r="Q2116" t="str">
        <f t="shared" si="33"/>
        <v>4-Medium C&amp;I</v>
      </c>
      <c r="R2116" s="147"/>
      <c r="U2116" s="147"/>
    </row>
    <row r="2117" spans="1:21" x14ac:dyDescent="0.3">
      <c r="A2117" s="145">
        <v>5</v>
      </c>
      <c r="B2117" s="145" t="s">
        <v>241</v>
      </c>
      <c r="C2117" s="145">
        <v>2020</v>
      </c>
      <c r="D2117" s="145">
        <v>1</v>
      </c>
      <c r="E2117" s="145" t="s">
        <v>242</v>
      </c>
      <c r="F2117" s="146">
        <v>1</v>
      </c>
      <c r="G2117" s="145" t="s">
        <v>243</v>
      </c>
      <c r="H2117" s="145">
        <v>2</v>
      </c>
      <c r="I2117" s="145" t="s">
        <v>330</v>
      </c>
      <c r="J2117" s="145" t="s">
        <v>245</v>
      </c>
      <c r="K2117" s="145" t="s">
        <v>246</v>
      </c>
      <c r="L2117" s="145">
        <v>200</v>
      </c>
      <c r="M2117" s="145" t="s">
        <v>259</v>
      </c>
      <c r="N2117" s="145">
        <v>258</v>
      </c>
      <c r="O2117" s="145">
        <v>46819.57</v>
      </c>
      <c r="P2117" s="145">
        <v>170337</v>
      </c>
      <c r="Q2117" t="str">
        <f t="shared" si="33"/>
        <v>1-Residential</v>
      </c>
      <c r="R2117" s="147"/>
      <c r="U2117" s="147"/>
    </row>
    <row r="2118" spans="1:21" x14ac:dyDescent="0.3">
      <c r="A2118" s="145">
        <v>4</v>
      </c>
      <c r="B2118" s="145" t="s">
        <v>249</v>
      </c>
      <c r="C2118" s="145">
        <v>2020</v>
      </c>
      <c r="D2118" s="145">
        <v>1</v>
      </c>
      <c r="E2118" s="145" t="s">
        <v>242</v>
      </c>
      <c r="F2118" s="146">
        <v>10</v>
      </c>
      <c r="G2118" s="145" t="s">
        <v>250</v>
      </c>
      <c r="H2118" s="145">
        <v>1</v>
      </c>
      <c r="I2118" s="145" t="s">
        <v>251</v>
      </c>
      <c r="J2118" s="145" t="s">
        <v>245</v>
      </c>
      <c r="K2118" s="145" t="s">
        <v>246</v>
      </c>
      <c r="L2118" s="145">
        <v>207</v>
      </c>
      <c r="M2118" s="145" t="s">
        <v>252</v>
      </c>
      <c r="N2118" s="145">
        <v>17</v>
      </c>
      <c r="O2118" s="145">
        <v>3512.12</v>
      </c>
      <c r="P2118" s="145">
        <v>12773</v>
      </c>
      <c r="Q2118" t="str">
        <f t="shared" si="33"/>
        <v>1-Residential</v>
      </c>
      <c r="R2118" s="147"/>
      <c r="U2118" s="147"/>
    </row>
    <row r="2119" spans="1:21" x14ac:dyDescent="0.3">
      <c r="A2119" s="145">
        <v>5</v>
      </c>
      <c r="B2119" s="145" t="s">
        <v>241</v>
      </c>
      <c r="C2119" s="145">
        <v>2020</v>
      </c>
      <c r="D2119" s="145">
        <v>1</v>
      </c>
      <c r="E2119" s="145" t="s">
        <v>242</v>
      </c>
      <c r="F2119" s="146">
        <v>5</v>
      </c>
      <c r="G2119" s="145" t="s">
        <v>283</v>
      </c>
      <c r="H2119" s="145">
        <v>5</v>
      </c>
      <c r="I2119" s="145" t="s">
        <v>289</v>
      </c>
      <c r="J2119" s="145" t="s">
        <v>248</v>
      </c>
      <c r="K2119" s="145" t="s">
        <v>270</v>
      </c>
      <c r="L2119" s="145">
        <v>460</v>
      </c>
      <c r="M2119" s="145" t="s">
        <v>285</v>
      </c>
      <c r="N2119" s="145">
        <v>1092</v>
      </c>
      <c r="O2119" s="145">
        <v>412835.01</v>
      </c>
      <c r="P2119" s="145">
        <v>2250464</v>
      </c>
      <c r="Q2119" t="str">
        <f t="shared" si="33"/>
        <v>3-Small C&amp;I</v>
      </c>
      <c r="R2119" s="147"/>
      <c r="U2119" s="147"/>
    </row>
    <row r="2120" spans="1:21" x14ac:dyDescent="0.3">
      <c r="A2120" s="145">
        <v>5</v>
      </c>
      <c r="B2120" s="145" t="s">
        <v>241</v>
      </c>
      <c r="C2120" s="145">
        <v>2020</v>
      </c>
      <c r="D2120" s="145">
        <v>1</v>
      </c>
      <c r="E2120" s="145" t="s">
        <v>242</v>
      </c>
      <c r="F2120" s="146">
        <v>1</v>
      </c>
      <c r="G2120" s="145" t="s">
        <v>243</v>
      </c>
      <c r="H2120" s="145">
        <v>15</v>
      </c>
      <c r="I2120" s="145" t="s">
        <v>318</v>
      </c>
      <c r="J2120" s="145" t="s">
        <v>266</v>
      </c>
      <c r="K2120" s="145" t="s">
        <v>276</v>
      </c>
      <c r="L2120" s="145">
        <v>200</v>
      </c>
      <c r="M2120" s="145" t="s">
        <v>259</v>
      </c>
      <c r="N2120" s="145">
        <v>2</v>
      </c>
      <c r="O2120" s="145">
        <v>85.97</v>
      </c>
      <c r="P2120" s="145">
        <v>302</v>
      </c>
      <c r="Q2120" t="str">
        <f t="shared" si="33"/>
        <v>3-Small C&amp;I</v>
      </c>
      <c r="R2120" s="147"/>
      <c r="U2120" s="147"/>
    </row>
    <row r="2121" spans="1:21" x14ac:dyDescent="0.3">
      <c r="A2121" s="145">
        <v>4</v>
      </c>
      <c r="B2121" s="145" t="s">
        <v>249</v>
      </c>
      <c r="C2121" s="145">
        <v>2020</v>
      </c>
      <c r="D2121" s="145">
        <v>1</v>
      </c>
      <c r="E2121" s="145" t="s">
        <v>242</v>
      </c>
      <c r="F2121" s="146">
        <v>3</v>
      </c>
      <c r="G2121" s="145" t="s">
        <v>262</v>
      </c>
      <c r="H2121" s="145">
        <v>1</v>
      </c>
      <c r="I2121" s="145" t="s">
        <v>251</v>
      </c>
      <c r="J2121" s="145" t="s">
        <v>245</v>
      </c>
      <c r="K2121" s="145" t="s">
        <v>246</v>
      </c>
      <c r="L2121" s="145">
        <v>300</v>
      </c>
      <c r="M2121" s="145" t="s">
        <v>282</v>
      </c>
      <c r="N2121" s="145">
        <v>24</v>
      </c>
      <c r="O2121" s="145">
        <v>3078.97</v>
      </c>
      <c r="P2121" s="145">
        <v>10989</v>
      </c>
      <c r="Q2121" t="str">
        <f t="shared" si="33"/>
        <v>1-Residential</v>
      </c>
      <c r="R2121" s="147"/>
      <c r="U2121" s="147"/>
    </row>
    <row r="2122" spans="1:21" x14ac:dyDescent="0.3">
      <c r="A2122" s="145">
        <v>5</v>
      </c>
      <c r="B2122" s="145" t="s">
        <v>241</v>
      </c>
      <c r="C2122" s="145">
        <v>2020</v>
      </c>
      <c r="D2122" s="145">
        <v>1</v>
      </c>
      <c r="E2122" s="145" t="s">
        <v>242</v>
      </c>
      <c r="F2122" s="146">
        <v>71</v>
      </c>
      <c r="G2122" s="145" t="s">
        <v>154</v>
      </c>
      <c r="H2122" s="145">
        <v>1</v>
      </c>
      <c r="I2122" s="145" t="s">
        <v>251</v>
      </c>
      <c r="J2122" s="145" t="s">
        <v>245</v>
      </c>
      <c r="K2122" s="145" t="s">
        <v>246</v>
      </c>
      <c r="L2122" s="145">
        <v>1571</v>
      </c>
      <c r="M2122" s="145" t="s">
        <v>331</v>
      </c>
      <c r="N2122" s="145">
        <v>1</v>
      </c>
      <c r="O2122" s="145">
        <v>7</v>
      </c>
      <c r="P2122" s="145">
        <v>0</v>
      </c>
      <c r="Q2122" t="str">
        <f t="shared" si="33"/>
        <v>1-Residential</v>
      </c>
      <c r="R2122" s="147"/>
      <c r="U2122" s="147"/>
    </row>
    <row r="2123" spans="1:21" x14ac:dyDescent="0.3">
      <c r="A2123" s="145">
        <v>4</v>
      </c>
      <c r="B2123" s="145" t="s">
        <v>249</v>
      </c>
      <c r="C2123" s="145">
        <v>2020</v>
      </c>
      <c r="D2123" s="145">
        <v>1</v>
      </c>
      <c r="E2123" s="145" t="s">
        <v>242</v>
      </c>
      <c r="F2123" s="146">
        <v>3</v>
      </c>
      <c r="G2123" s="145" t="s">
        <v>262</v>
      </c>
      <c r="H2123" s="145">
        <v>950</v>
      </c>
      <c r="I2123" s="145" t="s">
        <v>269</v>
      </c>
      <c r="J2123" s="145" t="s">
        <v>248</v>
      </c>
      <c r="K2123" s="145" t="s">
        <v>270</v>
      </c>
      <c r="L2123" s="145">
        <v>4532</v>
      </c>
      <c r="M2123" s="145" t="s">
        <v>265</v>
      </c>
      <c r="N2123" s="145">
        <v>1271</v>
      </c>
      <c r="O2123" s="145">
        <v>227150.8</v>
      </c>
      <c r="P2123" s="145">
        <v>2167083</v>
      </c>
      <c r="Q2123" t="str">
        <f t="shared" si="33"/>
        <v>3-Small C&amp;I</v>
      </c>
      <c r="R2123" s="147"/>
      <c r="U2123" s="147"/>
    </row>
    <row r="2124" spans="1:21" x14ac:dyDescent="0.3">
      <c r="A2124" s="145">
        <v>5</v>
      </c>
      <c r="B2124" s="145" t="s">
        <v>241</v>
      </c>
      <c r="C2124" s="145">
        <v>2020</v>
      </c>
      <c r="D2124" s="145">
        <v>1</v>
      </c>
      <c r="E2124" s="145" t="s">
        <v>242</v>
      </c>
      <c r="F2124" s="146">
        <v>79</v>
      </c>
      <c r="G2124" s="145" t="s">
        <v>154</v>
      </c>
      <c r="H2124" s="145">
        <v>5</v>
      </c>
      <c r="I2124" s="145" t="s">
        <v>289</v>
      </c>
      <c r="J2124" s="145" t="s">
        <v>248</v>
      </c>
      <c r="K2124" s="145" t="s">
        <v>270</v>
      </c>
      <c r="L2124" s="145">
        <v>1579</v>
      </c>
      <c r="M2124" s="145" t="s">
        <v>343</v>
      </c>
      <c r="N2124" s="145">
        <v>1</v>
      </c>
      <c r="O2124" s="145">
        <v>9.64</v>
      </c>
      <c r="P2124" s="145">
        <v>0</v>
      </c>
      <c r="Q2124" t="str">
        <f t="shared" si="33"/>
        <v>3-Small C&amp;I</v>
      </c>
      <c r="R2124" s="147"/>
      <c r="U2124" s="147"/>
    </row>
    <row r="2125" spans="1:21" x14ac:dyDescent="0.3">
      <c r="A2125" s="145">
        <v>5</v>
      </c>
      <c r="B2125" s="145" t="s">
        <v>241</v>
      </c>
      <c r="C2125" s="145">
        <v>2020</v>
      </c>
      <c r="D2125" s="145">
        <v>1</v>
      </c>
      <c r="E2125" s="145" t="s">
        <v>242</v>
      </c>
      <c r="F2125" s="146">
        <v>6</v>
      </c>
      <c r="G2125" s="145" t="s">
        <v>293</v>
      </c>
      <c r="H2125" s="145">
        <v>627</v>
      </c>
      <c r="I2125" s="145" t="s">
        <v>366</v>
      </c>
      <c r="J2125" s="145" t="s">
        <v>310</v>
      </c>
      <c r="K2125" s="145" t="s">
        <v>154</v>
      </c>
      <c r="L2125" s="145">
        <v>4562</v>
      </c>
      <c r="M2125" s="145" t="s">
        <v>300</v>
      </c>
      <c r="N2125" s="145">
        <v>3</v>
      </c>
      <c r="O2125" s="145">
        <v>1169.32</v>
      </c>
      <c r="P2125" s="145">
        <v>364</v>
      </c>
      <c r="Q2125" t="str">
        <f t="shared" si="33"/>
        <v>Street</v>
      </c>
      <c r="R2125" s="147"/>
      <c r="U2125" s="147"/>
    </row>
    <row r="2126" spans="1:21" x14ac:dyDescent="0.3">
      <c r="A2126" s="145">
        <v>5</v>
      </c>
      <c r="B2126" s="145" t="s">
        <v>241</v>
      </c>
      <c r="C2126" s="145">
        <v>2020</v>
      </c>
      <c r="D2126" s="145">
        <v>1</v>
      </c>
      <c r="E2126" s="145" t="s">
        <v>242</v>
      </c>
      <c r="F2126" s="146">
        <v>3</v>
      </c>
      <c r="G2126" s="145" t="s">
        <v>262</v>
      </c>
      <c r="H2126" s="145">
        <v>20</v>
      </c>
      <c r="I2126" s="145" t="s">
        <v>357</v>
      </c>
      <c r="J2126" s="145" t="s">
        <v>274</v>
      </c>
      <c r="K2126" s="145" t="s">
        <v>315</v>
      </c>
      <c r="L2126" s="145">
        <v>300</v>
      </c>
      <c r="M2126" s="145" t="s">
        <v>282</v>
      </c>
      <c r="N2126" s="145">
        <v>82</v>
      </c>
      <c r="O2126" s="145">
        <v>234098.53</v>
      </c>
      <c r="P2126" s="145">
        <v>1165537</v>
      </c>
      <c r="Q2126" t="str">
        <f t="shared" si="33"/>
        <v>4-Medium C&amp;I</v>
      </c>
      <c r="R2126" s="147"/>
      <c r="U2126" s="147"/>
    </row>
    <row r="2127" spans="1:21" x14ac:dyDescent="0.3">
      <c r="A2127" s="145">
        <v>5</v>
      </c>
      <c r="B2127" s="145" t="s">
        <v>241</v>
      </c>
      <c r="C2127" s="145">
        <v>2020</v>
      </c>
      <c r="D2127" s="145">
        <v>1</v>
      </c>
      <c r="E2127" s="145" t="s">
        <v>242</v>
      </c>
      <c r="F2127" s="146">
        <v>3</v>
      </c>
      <c r="G2127" s="145" t="s">
        <v>262</v>
      </c>
      <c r="H2127" s="145">
        <v>19</v>
      </c>
      <c r="I2127" s="145" t="s">
        <v>361</v>
      </c>
      <c r="J2127" s="145" t="s">
        <v>271</v>
      </c>
      <c r="K2127" s="145" t="s">
        <v>327</v>
      </c>
      <c r="L2127" s="145">
        <v>300</v>
      </c>
      <c r="M2127" s="145" t="s">
        <v>282</v>
      </c>
      <c r="N2127" s="145">
        <v>51</v>
      </c>
      <c r="O2127" s="145">
        <v>221264.42</v>
      </c>
      <c r="P2127" s="145">
        <v>1110094</v>
      </c>
      <c r="Q2127" t="str">
        <f t="shared" si="33"/>
        <v>4-Medium C&amp;I</v>
      </c>
      <c r="R2127" s="147"/>
      <c r="U2127" s="147"/>
    </row>
    <row r="2128" spans="1:21" x14ac:dyDescent="0.3">
      <c r="A2128" s="145">
        <v>5</v>
      </c>
      <c r="B2128" s="145" t="s">
        <v>241</v>
      </c>
      <c r="C2128" s="145">
        <v>2020</v>
      </c>
      <c r="D2128" s="145">
        <v>1</v>
      </c>
      <c r="E2128" s="145" t="s">
        <v>242</v>
      </c>
      <c r="F2128" s="146">
        <v>5</v>
      </c>
      <c r="G2128" s="145" t="s">
        <v>283</v>
      </c>
      <c r="H2128" s="145">
        <v>700</v>
      </c>
      <c r="I2128" s="145" t="s">
        <v>329</v>
      </c>
      <c r="J2128" s="145" t="s">
        <v>277</v>
      </c>
      <c r="K2128" s="145" t="s">
        <v>317</v>
      </c>
      <c r="L2128" s="145">
        <v>460</v>
      </c>
      <c r="M2128" s="145" t="s">
        <v>285</v>
      </c>
      <c r="N2128" s="145">
        <v>4</v>
      </c>
      <c r="O2128" s="145">
        <v>141790.01</v>
      </c>
      <c r="P2128" s="145">
        <v>588450</v>
      </c>
      <c r="Q2128" t="str">
        <f t="shared" si="33"/>
        <v>5-Large C&amp;I</v>
      </c>
      <c r="R2128" s="147"/>
      <c r="U2128" s="147"/>
    </row>
    <row r="2129" spans="1:21" x14ac:dyDescent="0.3">
      <c r="A2129" s="145">
        <v>5</v>
      </c>
      <c r="B2129" s="145" t="s">
        <v>241</v>
      </c>
      <c r="C2129" s="145">
        <v>2020</v>
      </c>
      <c r="D2129" s="145">
        <v>1</v>
      </c>
      <c r="E2129" s="145" t="s">
        <v>242</v>
      </c>
      <c r="F2129" s="146">
        <v>3</v>
      </c>
      <c r="G2129" s="145" t="s">
        <v>262</v>
      </c>
      <c r="H2129" s="145">
        <v>13</v>
      </c>
      <c r="I2129" s="145" t="s">
        <v>337</v>
      </c>
      <c r="J2129" s="145" t="s">
        <v>268</v>
      </c>
      <c r="K2129" s="145" t="s">
        <v>281</v>
      </c>
      <c r="L2129" s="145">
        <v>300</v>
      </c>
      <c r="M2129" s="145" t="s">
        <v>282</v>
      </c>
      <c r="N2129" s="145">
        <v>114</v>
      </c>
      <c r="O2129" s="145">
        <v>295357.88</v>
      </c>
      <c r="P2129" s="145">
        <v>1482854</v>
      </c>
      <c r="Q2129" t="str">
        <f t="shared" si="33"/>
        <v>4-Medium C&amp;I</v>
      </c>
      <c r="R2129" s="147"/>
      <c r="U2129" s="147"/>
    </row>
    <row r="2130" spans="1:21" x14ac:dyDescent="0.3">
      <c r="A2130" s="145">
        <v>5</v>
      </c>
      <c r="B2130" s="145" t="s">
        <v>241</v>
      </c>
      <c r="C2130" s="145">
        <v>2020</v>
      </c>
      <c r="D2130" s="145">
        <v>1</v>
      </c>
      <c r="E2130" s="145" t="s">
        <v>242</v>
      </c>
      <c r="F2130" s="146">
        <v>6</v>
      </c>
      <c r="G2130" s="145" t="s">
        <v>293</v>
      </c>
      <c r="H2130" s="145">
        <v>613</v>
      </c>
      <c r="I2130" s="145" t="s">
        <v>294</v>
      </c>
      <c r="J2130" s="145" t="s">
        <v>253</v>
      </c>
      <c r="K2130" s="145" t="s">
        <v>295</v>
      </c>
      <c r="L2130" s="145">
        <v>700</v>
      </c>
      <c r="M2130" s="145" t="s">
        <v>296</v>
      </c>
      <c r="N2130" s="145">
        <v>6</v>
      </c>
      <c r="O2130" s="145">
        <v>154.1</v>
      </c>
      <c r="P2130" s="145">
        <v>485</v>
      </c>
      <c r="Q2130" t="str">
        <f t="shared" si="33"/>
        <v>3-Small C&amp;I</v>
      </c>
      <c r="R2130" s="147"/>
      <c r="U2130" s="147"/>
    </row>
    <row r="2131" spans="1:21" x14ac:dyDescent="0.3">
      <c r="A2131" s="145">
        <v>5</v>
      </c>
      <c r="B2131" s="145" t="s">
        <v>241</v>
      </c>
      <c r="C2131" s="145">
        <v>2020</v>
      </c>
      <c r="D2131" s="145">
        <v>1</v>
      </c>
      <c r="E2131" s="145" t="s">
        <v>242</v>
      </c>
      <c r="F2131" s="146">
        <v>10</v>
      </c>
      <c r="G2131" s="145" t="s">
        <v>250</v>
      </c>
      <c r="H2131" s="145">
        <v>602</v>
      </c>
      <c r="I2131" s="145" t="s">
        <v>309</v>
      </c>
      <c r="J2131" s="145" t="s">
        <v>305</v>
      </c>
      <c r="K2131" s="145" t="s">
        <v>307</v>
      </c>
      <c r="L2131" s="145">
        <v>207</v>
      </c>
      <c r="M2131" s="145" t="s">
        <v>252</v>
      </c>
      <c r="N2131" s="145">
        <v>2</v>
      </c>
      <c r="O2131" s="145">
        <v>79.72</v>
      </c>
      <c r="P2131" s="145">
        <v>188</v>
      </c>
      <c r="Q2131" t="str">
        <f t="shared" si="33"/>
        <v>Street</v>
      </c>
      <c r="R2131" s="147"/>
      <c r="U2131" s="147"/>
    </row>
    <row r="2132" spans="1:21" x14ac:dyDescent="0.3">
      <c r="A2132" s="145">
        <v>5</v>
      </c>
      <c r="B2132" s="145" t="s">
        <v>241</v>
      </c>
      <c r="C2132" s="145">
        <v>2020</v>
      </c>
      <c r="D2132" s="145">
        <v>1</v>
      </c>
      <c r="E2132" s="145" t="s">
        <v>242</v>
      </c>
      <c r="F2132" s="146">
        <v>60</v>
      </c>
      <c r="G2132" s="145" t="s">
        <v>154</v>
      </c>
      <c r="H2132" s="145">
        <v>600</v>
      </c>
      <c r="I2132" s="145" t="s">
        <v>364</v>
      </c>
      <c r="J2132" s="145" t="s">
        <v>290</v>
      </c>
      <c r="K2132" s="145" t="s">
        <v>299</v>
      </c>
      <c r="L2132" s="145">
        <v>360</v>
      </c>
      <c r="M2132" s="145" t="s">
        <v>304</v>
      </c>
      <c r="N2132" s="145">
        <v>9</v>
      </c>
      <c r="O2132" s="145">
        <v>4543.96</v>
      </c>
      <c r="P2132" s="145">
        <v>6610</v>
      </c>
      <c r="Q2132" t="str">
        <f t="shared" si="33"/>
        <v>Street</v>
      </c>
      <c r="R2132" s="147"/>
      <c r="U2132" s="147"/>
    </row>
    <row r="2133" spans="1:21" x14ac:dyDescent="0.3">
      <c r="A2133" s="145">
        <v>5</v>
      </c>
      <c r="B2133" s="145" t="s">
        <v>241</v>
      </c>
      <c r="C2133" s="145">
        <v>2020</v>
      </c>
      <c r="D2133" s="145">
        <v>1</v>
      </c>
      <c r="E2133" s="145" t="s">
        <v>242</v>
      </c>
      <c r="F2133" s="146">
        <v>60</v>
      </c>
      <c r="G2133" s="145" t="s">
        <v>154</v>
      </c>
      <c r="H2133" s="145">
        <v>623</v>
      </c>
      <c r="I2133" s="145" t="s">
        <v>302</v>
      </c>
      <c r="J2133" s="145" t="s">
        <v>301</v>
      </c>
      <c r="K2133" s="145" t="s">
        <v>303</v>
      </c>
      <c r="L2133" s="145">
        <v>360</v>
      </c>
      <c r="M2133" s="145" t="s">
        <v>304</v>
      </c>
      <c r="N2133" s="145">
        <v>3</v>
      </c>
      <c r="O2133" s="145">
        <v>74.34</v>
      </c>
      <c r="P2133" s="145">
        <v>246</v>
      </c>
      <c r="Q2133" t="str">
        <f t="shared" si="33"/>
        <v>Street</v>
      </c>
      <c r="R2133" s="147"/>
      <c r="U2133" s="147"/>
    </row>
    <row r="2134" spans="1:21" x14ac:dyDescent="0.3">
      <c r="A2134" s="145">
        <v>4</v>
      </c>
      <c r="B2134" s="145" t="s">
        <v>249</v>
      </c>
      <c r="C2134" s="145">
        <v>2020</v>
      </c>
      <c r="D2134" s="145">
        <v>1</v>
      </c>
      <c r="E2134" s="145" t="s">
        <v>242</v>
      </c>
      <c r="F2134" s="146">
        <v>1</v>
      </c>
      <c r="G2134" s="145" t="s">
        <v>243</v>
      </c>
      <c r="H2134" s="145">
        <v>6</v>
      </c>
      <c r="I2134" s="145" t="s">
        <v>344</v>
      </c>
      <c r="J2134" s="145" t="s">
        <v>257</v>
      </c>
      <c r="K2134" s="145" t="s">
        <v>258</v>
      </c>
      <c r="L2134" s="145">
        <v>200</v>
      </c>
      <c r="M2134" s="145" t="s">
        <v>259</v>
      </c>
      <c r="N2134" s="145">
        <v>26</v>
      </c>
      <c r="O2134" s="145">
        <v>4482.1000000000004</v>
      </c>
      <c r="P2134" s="145">
        <v>25748</v>
      </c>
      <c r="Q2134" t="str">
        <f t="shared" si="33"/>
        <v>2-Low Income Residential</v>
      </c>
      <c r="R2134" s="147"/>
      <c r="U2134" s="147"/>
    </row>
    <row r="2135" spans="1:21" x14ac:dyDescent="0.3">
      <c r="A2135" s="145">
        <v>5</v>
      </c>
      <c r="B2135" s="145" t="s">
        <v>241</v>
      </c>
      <c r="C2135" s="145">
        <v>2020</v>
      </c>
      <c r="D2135" s="145">
        <v>1</v>
      </c>
      <c r="E2135" s="145" t="s">
        <v>242</v>
      </c>
      <c r="F2135" s="146">
        <v>1</v>
      </c>
      <c r="G2135" s="145" t="s">
        <v>243</v>
      </c>
      <c r="H2135" s="145">
        <v>602</v>
      </c>
      <c r="I2135" s="145" t="s">
        <v>309</v>
      </c>
      <c r="J2135" s="145" t="s">
        <v>305</v>
      </c>
      <c r="K2135" s="145" t="s">
        <v>307</v>
      </c>
      <c r="L2135" s="145">
        <v>200</v>
      </c>
      <c r="M2135" s="145" t="s">
        <v>259</v>
      </c>
      <c r="N2135" s="145">
        <v>191</v>
      </c>
      <c r="O2135" s="145">
        <v>9280.23</v>
      </c>
      <c r="P2135" s="145">
        <v>24814</v>
      </c>
      <c r="Q2135" t="str">
        <f t="shared" si="33"/>
        <v>Street</v>
      </c>
      <c r="R2135" s="147"/>
      <c r="U2135" s="147"/>
    </row>
    <row r="2136" spans="1:21" x14ac:dyDescent="0.3">
      <c r="A2136" s="145">
        <v>4</v>
      </c>
      <c r="B2136" s="145" t="s">
        <v>249</v>
      </c>
      <c r="C2136" s="145">
        <v>2020</v>
      </c>
      <c r="D2136" s="145">
        <v>1</v>
      </c>
      <c r="E2136" s="145" t="s">
        <v>242</v>
      </c>
      <c r="F2136" s="146">
        <v>5</v>
      </c>
      <c r="G2136" s="145" t="s">
        <v>283</v>
      </c>
      <c r="H2136" s="145">
        <v>18</v>
      </c>
      <c r="I2136" s="145" t="s">
        <v>284</v>
      </c>
      <c r="J2136" s="145" t="s">
        <v>268</v>
      </c>
      <c r="K2136" s="145" t="s">
        <v>281</v>
      </c>
      <c r="L2136" s="145">
        <v>460</v>
      </c>
      <c r="M2136" s="145" t="s">
        <v>285</v>
      </c>
      <c r="N2136" s="145">
        <v>1</v>
      </c>
      <c r="O2136" s="145">
        <v>608.02</v>
      </c>
      <c r="P2136" s="145">
        <v>2400</v>
      </c>
      <c r="Q2136" t="str">
        <f t="shared" si="33"/>
        <v>4-Medium C&amp;I</v>
      </c>
      <c r="R2136" s="147"/>
      <c r="U2136" s="147"/>
    </row>
    <row r="2137" spans="1:21" x14ac:dyDescent="0.3">
      <c r="A2137" s="145">
        <v>4</v>
      </c>
      <c r="B2137" s="145" t="s">
        <v>249</v>
      </c>
      <c r="C2137" s="145">
        <v>2020</v>
      </c>
      <c r="D2137" s="145">
        <v>1</v>
      </c>
      <c r="E2137" s="145" t="s">
        <v>242</v>
      </c>
      <c r="F2137" s="146">
        <v>3</v>
      </c>
      <c r="G2137" s="145" t="s">
        <v>262</v>
      </c>
      <c r="H2137" s="145">
        <v>954</v>
      </c>
      <c r="I2137" s="145" t="s">
        <v>356</v>
      </c>
      <c r="J2137" s="145" t="s">
        <v>268</v>
      </c>
      <c r="K2137" s="145" t="s">
        <v>281</v>
      </c>
      <c r="L2137" s="145">
        <v>4532</v>
      </c>
      <c r="M2137" s="145" t="s">
        <v>265</v>
      </c>
      <c r="N2137" s="145">
        <v>72</v>
      </c>
      <c r="O2137" s="145">
        <v>161892.4</v>
      </c>
      <c r="P2137" s="145">
        <v>1851503</v>
      </c>
      <c r="Q2137" t="str">
        <f t="shared" si="33"/>
        <v>4-Medium C&amp;I</v>
      </c>
      <c r="R2137" s="147"/>
      <c r="U2137" s="147"/>
    </row>
    <row r="2138" spans="1:21" x14ac:dyDescent="0.3">
      <c r="A2138" s="145">
        <v>5</v>
      </c>
      <c r="B2138" s="145" t="s">
        <v>241</v>
      </c>
      <c r="C2138" s="145">
        <v>2020</v>
      </c>
      <c r="D2138" s="145">
        <v>1</v>
      </c>
      <c r="E2138" s="145" t="s">
        <v>242</v>
      </c>
      <c r="F2138" s="146">
        <v>79</v>
      </c>
      <c r="G2138" s="145" t="s">
        <v>154</v>
      </c>
      <c r="H2138" s="145">
        <v>710</v>
      </c>
      <c r="I2138" s="145" t="s">
        <v>332</v>
      </c>
      <c r="J2138" s="145" t="s">
        <v>277</v>
      </c>
      <c r="K2138" s="145" t="s">
        <v>317</v>
      </c>
      <c r="L2138" s="145">
        <v>4579</v>
      </c>
      <c r="M2138" s="145" t="s">
        <v>267</v>
      </c>
      <c r="N2138" s="145">
        <v>1</v>
      </c>
      <c r="O2138" s="145">
        <v>3316.46</v>
      </c>
      <c r="P2138" s="145">
        <v>62030</v>
      </c>
      <c r="Q2138" t="str">
        <f t="shared" si="33"/>
        <v>5-Large C&amp;I</v>
      </c>
      <c r="R2138" s="147"/>
      <c r="U2138" s="147"/>
    </row>
    <row r="2139" spans="1:21" x14ac:dyDescent="0.3">
      <c r="A2139" s="145">
        <v>5</v>
      </c>
      <c r="B2139" s="145" t="s">
        <v>241</v>
      </c>
      <c r="C2139" s="145">
        <v>2020</v>
      </c>
      <c r="D2139" s="145">
        <v>1</v>
      </c>
      <c r="E2139" s="145" t="s">
        <v>242</v>
      </c>
      <c r="F2139" s="146">
        <v>10</v>
      </c>
      <c r="G2139" s="145" t="s">
        <v>250</v>
      </c>
      <c r="H2139" s="145">
        <v>1</v>
      </c>
      <c r="I2139" s="145" t="s">
        <v>251</v>
      </c>
      <c r="J2139" s="145" t="s">
        <v>245</v>
      </c>
      <c r="K2139" s="145" t="s">
        <v>246</v>
      </c>
      <c r="L2139" s="145">
        <v>207</v>
      </c>
      <c r="M2139" s="145" t="s">
        <v>252</v>
      </c>
      <c r="N2139" s="145">
        <v>40299</v>
      </c>
      <c r="O2139" s="145">
        <v>11805293.470000001</v>
      </c>
      <c r="P2139" s="145">
        <v>44733160</v>
      </c>
      <c r="Q2139" t="str">
        <f t="shared" si="33"/>
        <v>1-Residential</v>
      </c>
      <c r="R2139" s="147"/>
      <c r="U2139" s="147"/>
    </row>
    <row r="2140" spans="1:21" x14ac:dyDescent="0.3">
      <c r="A2140" s="145">
        <v>5</v>
      </c>
      <c r="B2140" s="145" t="s">
        <v>241</v>
      </c>
      <c r="C2140" s="145">
        <v>2020</v>
      </c>
      <c r="D2140" s="145">
        <v>1</v>
      </c>
      <c r="E2140" s="145" t="s">
        <v>242</v>
      </c>
      <c r="F2140" s="146">
        <v>3</v>
      </c>
      <c r="G2140" s="145" t="s">
        <v>262</v>
      </c>
      <c r="H2140" s="145">
        <v>1</v>
      </c>
      <c r="I2140" s="145" t="s">
        <v>251</v>
      </c>
      <c r="J2140" s="145" t="s">
        <v>245</v>
      </c>
      <c r="K2140" s="145" t="s">
        <v>246</v>
      </c>
      <c r="L2140" s="145">
        <v>300</v>
      </c>
      <c r="M2140" s="145" t="s">
        <v>282</v>
      </c>
      <c r="N2140" s="145">
        <v>1369</v>
      </c>
      <c r="O2140" s="145">
        <v>484597.85</v>
      </c>
      <c r="P2140" s="145">
        <v>1844058</v>
      </c>
      <c r="Q2140" t="str">
        <f t="shared" si="33"/>
        <v>1-Residential</v>
      </c>
      <c r="R2140" s="147"/>
      <c r="U2140" s="147"/>
    </row>
    <row r="2141" spans="1:21" x14ac:dyDescent="0.3">
      <c r="A2141" s="145">
        <v>5</v>
      </c>
      <c r="B2141" s="145" t="s">
        <v>241</v>
      </c>
      <c r="C2141" s="145">
        <v>2020</v>
      </c>
      <c r="D2141" s="145">
        <v>1</v>
      </c>
      <c r="E2141" s="145" t="s">
        <v>242</v>
      </c>
      <c r="F2141" s="146">
        <v>1</v>
      </c>
      <c r="G2141" s="145" t="s">
        <v>243</v>
      </c>
      <c r="H2141" s="145">
        <v>5</v>
      </c>
      <c r="I2141" s="145" t="s">
        <v>289</v>
      </c>
      <c r="J2141" s="145" t="s">
        <v>248</v>
      </c>
      <c r="K2141" s="145" t="s">
        <v>270</v>
      </c>
      <c r="L2141" s="145">
        <v>200</v>
      </c>
      <c r="M2141" s="145" t="s">
        <v>259</v>
      </c>
      <c r="N2141" s="145">
        <v>1284</v>
      </c>
      <c r="O2141" s="145">
        <v>117951.91</v>
      </c>
      <c r="P2141" s="145">
        <v>662920</v>
      </c>
      <c r="Q2141" t="str">
        <f t="shared" si="33"/>
        <v>3-Small C&amp;I</v>
      </c>
      <c r="R2141" s="147"/>
      <c r="U2141" s="147"/>
    </row>
    <row r="2142" spans="1:21" x14ac:dyDescent="0.3">
      <c r="A2142" s="145">
        <v>5</v>
      </c>
      <c r="B2142" s="145" t="s">
        <v>241</v>
      </c>
      <c r="C2142" s="145">
        <v>2020</v>
      </c>
      <c r="D2142" s="145">
        <v>1</v>
      </c>
      <c r="E2142" s="145" t="s">
        <v>242</v>
      </c>
      <c r="F2142" s="146">
        <v>3</v>
      </c>
      <c r="G2142" s="145" t="s">
        <v>262</v>
      </c>
      <c r="H2142" s="145">
        <v>952</v>
      </c>
      <c r="I2142" s="145" t="s">
        <v>272</v>
      </c>
      <c r="J2142" s="145" t="s">
        <v>260</v>
      </c>
      <c r="K2142" s="145" t="s">
        <v>273</v>
      </c>
      <c r="L2142" s="145">
        <v>4532</v>
      </c>
      <c r="M2142" s="145" t="s">
        <v>265</v>
      </c>
      <c r="N2142" s="145">
        <v>420</v>
      </c>
      <c r="O2142" s="145">
        <v>163944.67000000001</v>
      </c>
      <c r="P2142" s="145">
        <v>1991317</v>
      </c>
      <c r="Q2142" t="str">
        <f t="shared" si="33"/>
        <v>3-Small C&amp;I</v>
      </c>
      <c r="R2142" s="147"/>
      <c r="U2142" s="147"/>
    </row>
    <row r="2143" spans="1:21" x14ac:dyDescent="0.3">
      <c r="A2143" s="145">
        <v>5</v>
      </c>
      <c r="B2143" s="145" t="s">
        <v>241</v>
      </c>
      <c r="C2143" s="145">
        <v>2020</v>
      </c>
      <c r="D2143" s="145">
        <v>1</v>
      </c>
      <c r="E2143" s="145" t="s">
        <v>242</v>
      </c>
      <c r="F2143" s="146">
        <v>6</v>
      </c>
      <c r="G2143" s="145" t="s">
        <v>293</v>
      </c>
      <c r="H2143" s="145">
        <v>950</v>
      </c>
      <c r="I2143" s="145" t="s">
        <v>269</v>
      </c>
      <c r="J2143" s="145" t="s">
        <v>248</v>
      </c>
      <c r="K2143" s="145" t="s">
        <v>270</v>
      </c>
      <c r="L2143" s="145">
        <v>4562</v>
      </c>
      <c r="M2143" s="145" t="s">
        <v>300</v>
      </c>
      <c r="N2143" s="145">
        <v>30</v>
      </c>
      <c r="O2143" s="145">
        <v>1001.5</v>
      </c>
      <c r="P2143" s="145">
        <v>7911</v>
      </c>
      <c r="Q2143" t="str">
        <f t="shared" si="33"/>
        <v>3-Small C&amp;I</v>
      </c>
      <c r="R2143" s="147"/>
      <c r="U2143" s="147"/>
    </row>
    <row r="2144" spans="1:21" x14ac:dyDescent="0.3">
      <c r="A2144" s="145">
        <v>5</v>
      </c>
      <c r="B2144" s="145" t="s">
        <v>241</v>
      </c>
      <c r="C2144" s="145">
        <v>2020</v>
      </c>
      <c r="D2144" s="145">
        <v>1</v>
      </c>
      <c r="E2144" s="145" t="s">
        <v>242</v>
      </c>
      <c r="F2144" s="146">
        <v>3</v>
      </c>
      <c r="G2144" s="145" t="s">
        <v>262</v>
      </c>
      <c r="H2144" s="145">
        <v>951</v>
      </c>
      <c r="I2144" s="145" t="s">
        <v>263</v>
      </c>
      <c r="J2144" s="145" t="s">
        <v>255</v>
      </c>
      <c r="K2144" s="145" t="s">
        <v>264</v>
      </c>
      <c r="L2144" s="145">
        <v>4532</v>
      </c>
      <c r="M2144" s="145" t="s">
        <v>265</v>
      </c>
      <c r="N2144" s="145">
        <v>1188</v>
      </c>
      <c r="O2144" s="145">
        <v>45132.79</v>
      </c>
      <c r="P2144" s="145">
        <v>405238</v>
      </c>
      <c r="Q2144" t="str">
        <f t="shared" si="33"/>
        <v>3-Small C&amp;I</v>
      </c>
      <c r="R2144" s="147"/>
      <c r="U2144" s="147"/>
    </row>
    <row r="2145" spans="1:21" x14ac:dyDescent="0.3">
      <c r="A2145" s="145">
        <v>4</v>
      </c>
      <c r="B2145" s="145" t="s">
        <v>249</v>
      </c>
      <c r="C2145" s="145">
        <v>2020</v>
      </c>
      <c r="D2145" s="145">
        <v>1</v>
      </c>
      <c r="E2145" s="145" t="s">
        <v>242</v>
      </c>
      <c r="F2145" s="146">
        <v>3</v>
      </c>
      <c r="G2145" s="145" t="s">
        <v>262</v>
      </c>
      <c r="H2145" s="145">
        <v>18</v>
      </c>
      <c r="I2145" s="145" t="s">
        <v>284</v>
      </c>
      <c r="J2145" s="145" t="s">
        <v>268</v>
      </c>
      <c r="K2145" s="145" t="s">
        <v>281</v>
      </c>
      <c r="L2145" s="145">
        <v>300</v>
      </c>
      <c r="M2145" s="145" t="s">
        <v>282</v>
      </c>
      <c r="N2145" s="145">
        <v>4</v>
      </c>
      <c r="O2145" s="145">
        <v>3963.63</v>
      </c>
      <c r="P2145" s="145">
        <v>14981</v>
      </c>
      <c r="Q2145" t="str">
        <f t="shared" si="33"/>
        <v>4-Medium C&amp;I</v>
      </c>
      <c r="R2145" s="147"/>
      <c r="U2145" s="147"/>
    </row>
    <row r="2146" spans="1:21" x14ac:dyDescent="0.3">
      <c r="A2146" s="145">
        <v>5</v>
      </c>
      <c r="B2146" s="145" t="s">
        <v>241</v>
      </c>
      <c r="C2146" s="145">
        <v>2020</v>
      </c>
      <c r="D2146" s="145">
        <v>1</v>
      </c>
      <c r="E2146" s="145" t="s">
        <v>242</v>
      </c>
      <c r="F2146" s="146">
        <v>3</v>
      </c>
      <c r="G2146" s="145" t="s">
        <v>262</v>
      </c>
      <c r="H2146" s="145">
        <v>903</v>
      </c>
      <c r="I2146" s="145" t="s">
        <v>244</v>
      </c>
      <c r="J2146" s="145" t="s">
        <v>245</v>
      </c>
      <c r="K2146" s="145" t="s">
        <v>246</v>
      </c>
      <c r="L2146" s="145">
        <v>4532</v>
      </c>
      <c r="M2146" s="145" t="s">
        <v>265</v>
      </c>
      <c r="N2146" s="145">
        <v>1025</v>
      </c>
      <c r="O2146" s="145">
        <v>424133.08</v>
      </c>
      <c r="P2146" s="145">
        <v>3530496</v>
      </c>
      <c r="Q2146" t="str">
        <f t="shared" si="33"/>
        <v>1-Residential</v>
      </c>
      <c r="R2146" s="147"/>
      <c r="U2146" s="147"/>
    </row>
    <row r="2147" spans="1:21" x14ac:dyDescent="0.3">
      <c r="A2147" s="145">
        <v>5</v>
      </c>
      <c r="B2147" s="145" t="s">
        <v>241</v>
      </c>
      <c r="C2147" s="145">
        <v>2020</v>
      </c>
      <c r="D2147" s="145">
        <v>1</v>
      </c>
      <c r="E2147" s="145" t="s">
        <v>242</v>
      </c>
      <c r="F2147" s="146">
        <v>5</v>
      </c>
      <c r="G2147" s="145" t="s">
        <v>283</v>
      </c>
      <c r="H2147" s="145">
        <v>11</v>
      </c>
      <c r="I2147" s="145" t="s">
        <v>335</v>
      </c>
      <c r="J2147" s="145" t="s">
        <v>248</v>
      </c>
      <c r="K2147" s="145" t="s">
        <v>270</v>
      </c>
      <c r="L2147" s="145">
        <v>460</v>
      </c>
      <c r="M2147" s="145" t="s">
        <v>285</v>
      </c>
      <c r="N2147" s="145">
        <v>2</v>
      </c>
      <c r="O2147" s="145">
        <v>157.80000000000001</v>
      </c>
      <c r="P2147" s="145">
        <v>610</v>
      </c>
      <c r="Q2147" t="str">
        <f t="shared" si="33"/>
        <v>3-Small C&amp;I</v>
      </c>
      <c r="R2147" s="147"/>
      <c r="U2147" s="147"/>
    </row>
    <row r="2148" spans="1:21" x14ac:dyDescent="0.3">
      <c r="A2148" s="145">
        <v>5</v>
      </c>
      <c r="B2148" s="145" t="s">
        <v>241</v>
      </c>
      <c r="C2148" s="145">
        <v>2020</v>
      </c>
      <c r="D2148" s="145">
        <v>1</v>
      </c>
      <c r="E2148" s="145" t="s">
        <v>242</v>
      </c>
      <c r="F2148" s="146">
        <v>6</v>
      </c>
      <c r="G2148" s="145" t="s">
        <v>293</v>
      </c>
      <c r="H2148" s="145">
        <v>609</v>
      </c>
      <c r="I2148" s="145" t="s">
        <v>340</v>
      </c>
      <c r="J2148" s="145" t="s">
        <v>308</v>
      </c>
      <c r="K2148" s="145" t="s">
        <v>154</v>
      </c>
      <c r="L2148" s="145">
        <v>700</v>
      </c>
      <c r="M2148" s="145" t="s">
        <v>296</v>
      </c>
      <c r="N2148" s="145">
        <v>10</v>
      </c>
      <c r="O2148" s="145">
        <v>9464.34</v>
      </c>
      <c r="P2148" s="145">
        <v>40292</v>
      </c>
      <c r="Q2148" t="str">
        <f t="shared" si="33"/>
        <v>Street</v>
      </c>
      <c r="R2148" s="147"/>
      <c r="U2148" s="147"/>
    </row>
    <row r="2149" spans="1:21" x14ac:dyDescent="0.3">
      <c r="A2149" s="145">
        <v>5</v>
      </c>
      <c r="B2149" s="145" t="s">
        <v>241</v>
      </c>
      <c r="C2149" s="145">
        <v>2020</v>
      </c>
      <c r="D2149" s="145">
        <v>1</v>
      </c>
      <c r="E2149" s="145" t="s">
        <v>242</v>
      </c>
      <c r="F2149" s="146">
        <v>3</v>
      </c>
      <c r="G2149" s="145" t="s">
        <v>262</v>
      </c>
      <c r="H2149" s="145">
        <v>10</v>
      </c>
      <c r="I2149" s="145" t="s">
        <v>347</v>
      </c>
      <c r="J2149" s="145" t="s">
        <v>260</v>
      </c>
      <c r="K2149" s="145" t="s">
        <v>273</v>
      </c>
      <c r="L2149" s="145">
        <v>300</v>
      </c>
      <c r="M2149" s="145" t="s">
        <v>282</v>
      </c>
      <c r="N2149" s="145">
        <v>23676</v>
      </c>
      <c r="O2149" s="145">
        <v>2194136.02</v>
      </c>
      <c r="P2149" s="145">
        <v>9905456</v>
      </c>
      <c r="Q2149" t="str">
        <f t="shared" si="33"/>
        <v>3-Small C&amp;I</v>
      </c>
      <c r="R2149" s="147"/>
      <c r="U2149" s="147"/>
    </row>
    <row r="2150" spans="1:21" x14ac:dyDescent="0.3">
      <c r="A2150" s="145">
        <v>5</v>
      </c>
      <c r="B2150" s="145" t="s">
        <v>241</v>
      </c>
      <c r="C2150" s="145">
        <v>2020</v>
      </c>
      <c r="D2150" s="145">
        <v>1</v>
      </c>
      <c r="E2150" s="145" t="s">
        <v>242</v>
      </c>
      <c r="F2150" s="146">
        <v>5</v>
      </c>
      <c r="G2150" s="145" t="s">
        <v>283</v>
      </c>
      <c r="H2150" s="145">
        <v>701</v>
      </c>
      <c r="I2150" s="145" t="s">
        <v>316</v>
      </c>
      <c r="J2150" s="145" t="s">
        <v>277</v>
      </c>
      <c r="K2150" s="145" t="s">
        <v>317</v>
      </c>
      <c r="L2150" s="145">
        <v>460</v>
      </c>
      <c r="M2150" s="145" t="s">
        <v>285</v>
      </c>
      <c r="N2150" s="145">
        <v>80</v>
      </c>
      <c r="O2150" s="145">
        <v>1241672.1499999999</v>
      </c>
      <c r="P2150" s="145">
        <v>6401010</v>
      </c>
      <c r="Q2150" t="str">
        <f t="shared" si="33"/>
        <v>5-Large C&amp;I</v>
      </c>
      <c r="R2150" s="147"/>
      <c r="U2150" s="147"/>
    </row>
    <row r="2151" spans="1:21" x14ac:dyDescent="0.3">
      <c r="A2151" s="145">
        <v>5</v>
      </c>
      <c r="B2151" s="145" t="s">
        <v>241</v>
      </c>
      <c r="C2151" s="145">
        <v>2020</v>
      </c>
      <c r="D2151" s="145">
        <v>1</v>
      </c>
      <c r="E2151" s="145" t="s">
        <v>242</v>
      </c>
      <c r="F2151" s="146">
        <v>10</v>
      </c>
      <c r="G2151" s="145" t="s">
        <v>250</v>
      </c>
      <c r="H2151" s="145">
        <v>603</v>
      </c>
      <c r="I2151" s="145" t="s">
        <v>306</v>
      </c>
      <c r="J2151" s="145" t="s">
        <v>305</v>
      </c>
      <c r="K2151" s="145" t="s">
        <v>307</v>
      </c>
      <c r="L2151" s="145">
        <v>207</v>
      </c>
      <c r="M2151" s="145" t="s">
        <v>252</v>
      </c>
      <c r="N2151" s="145">
        <v>28</v>
      </c>
      <c r="O2151" s="145">
        <v>662.71</v>
      </c>
      <c r="P2151" s="145">
        <v>1767</v>
      </c>
      <c r="Q2151" t="str">
        <f t="shared" si="33"/>
        <v>Street</v>
      </c>
      <c r="R2151" s="147"/>
      <c r="U2151" s="147"/>
    </row>
    <row r="2152" spans="1:21" x14ac:dyDescent="0.3">
      <c r="A2152" s="145">
        <v>5</v>
      </c>
      <c r="B2152" s="145" t="s">
        <v>241</v>
      </c>
      <c r="C2152" s="145">
        <v>2020</v>
      </c>
      <c r="D2152" s="145">
        <v>1</v>
      </c>
      <c r="E2152" s="145" t="s">
        <v>242</v>
      </c>
      <c r="F2152" s="146">
        <v>5</v>
      </c>
      <c r="G2152" s="145" t="s">
        <v>283</v>
      </c>
      <c r="H2152" s="145">
        <v>603</v>
      </c>
      <c r="I2152" s="145" t="s">
        <v>306</v>
      </c>
      <c r="J2152" s="145" t="s">
        <v>305</v>
      </c>
      <c r="K2152" s="145" t="s">
        <v>307</v>
      </c>
      <c r="L2152" s="145">
        <v>460</v>
      </c>
      <c r="M2152" s="145" t="s">
        <v>285</v>
      </c>
      <c r="N2152" s="145">
        <v>56</v>
      </c>
      <c r="O2152" s="145">
        <v>9970.86</v>
      </c>
      <c r="P2152" s="145">
        <v>30476</v>
      </c>
      <c r="Q2152" t="str">
        <f t="shared" si="33"/>
        <v>Street</v>
      </c>
      <c r="R2152" s="147"/>
      <c r="U2152" s="147"/>
    </row>
    <row r="2153" spans="1:21" x14ac:dyDescent="0.3">
      <c r="A2153" s="145">
        <v>5</v>
      </c>
      <c r="B2153" s="145" t="s">
        <v>241</v>
      </c>
      <c r="C2153" s="145">
        <v>2020</v>
      </c>
      <c r="D2153" s="145">
        <v>1</v>
      </c>
      <c r="E2153" s="145" t="s">
        <v>242</v>
      </c>
      <c r="F2153" s="146">
        <v>6</v>
      </c>
      <c r="G2153" s="145" t="s">
        <v>293</v>
      </c>
      <c r="H2153" s="145">
        <v>621</v>
      </c>
      <c r="I2153" s="145" t="s">
        <v>323</v>
      </c>
      <c r="J2153" s="145" t="s">
        <v>253</v>
      </c>
      <c r="K2153" s="145" t="s">
        <v>295</v>
      </c>
      <c r="L2153" s="145">
        <v>4562</v>
      </c>
      <c r="M2153" s="145" t="s">
        <v>300</v>
      </c>
      <c r="N2153" s="145">
        <v>9</v>
      </c>
      <c r="O2153" s="145">
        <v>216.3</v>
      </c>
      <c r="P2153" s="145">
        <v>1651</v>
      </c>
      <c r="Q2153" t="str">
        <f t="shared" si="33"/>
        <v>3-Small C&amp;I</v>
      </c>
      <c r="R2153" s="147"/>
      <c r="U2153" s="147"/>
    </row>
    <row r="2154" spans="1:21" x14ac:dyDescent="0.3">
      <c r="A2154" s="145">
        <v>5</v>
      </c>
      <c r="B2154" s="145" t="s">
        <v>241</v>
      </c>
      <c r="C2154" s="145">
        <v>2020</v>
      </c>
      <c r="D2154" s="145">
        <v>1</v>
      </c>
      <c r="E2154" s="145" t="s">
        <v>242</v>
      </c>
      <c r="F2154" s="146">
        <v>6</v>
      </c>
      <c r="G2154" s="145" t="s">
        <v>293</v>
      </c>
      <c r="H2154" s="145">
        <v>618</v>
      </c>
      <c r="I2154" s="145" t="s">
        <v>365</v>
      </c>
      <c r="J2154" s="145" t="s">
        <v>297</v>
      </c>
      <c r="K2154" s="145" t="s">
        <v>352</v>
      </c>
      <c r="L2154" s="145">
        <v>4562</v>
      </c>
      <c r="M2154" s="145" t="s">
        <v>300</v>
      </c>
      <c r="N2154" s="145">
        <v>5</v>
      </c>
      <c r="O2154" s="145">
        <v>1474.94</v>
      </c>
      <c r="P2154" s="145">
        <v>4838</v>
      </c>
      <c r="Q2154" t="str">
        <f t="shared" si="33"/>
        <v>Street</v>
      </c>
      <c r="R2154" s="147"/>
      <c r="U2154" s="147"/>
    </row>
    <row r="2155" spans="1:21" x14ac:dyDescent="0.3">
      <c r="A2155" s="145">
        <v>5</v>
      </c>
      <c r="B2155" s="145" t="s">
        <v>241</v>
      </c>
      <c r="C2155" s="145">
        <v>2020</v>
      </c>
      <c r="D2155" s="145">
        <v>1</v>
      </c>
      <c r="E2155" s="145" t="s">
        <v>242</v>
      </c>
      <c r="F2155" s="146">
        <v>6</v>
      </c>
      <c r="G2155" s="145" t="s">
        <v>293</v>
      </c>
      <c r="H2155" s="145">
        <v>623</v>
      </c>
      <c r="I2155" s="145" t="s">
        <v>302</v>
      </c>
      <c r="J2155" s="145" t="s">
        <v>301</v>
      </c>
      <c r="K2155" s="145" t="s">
        <v>303</v>
      </c>
      <c r="L2155" s="145">
        <v>700</v>
      </c>
      <c r="M2155" s="145" t="s">
        <v>296</v>
      </c>
      <c r="N2155" s="145">
        <v>1</v>
      </c>
      <c r="O2155" s="145">
        <v>1975.23</v>
      </c>
      <c r="P2155" s="145">
        <v>7599</v>
      </c>
      <c r="Q2155" t="str">
        <f t="shared" si="33"/>
        <v>Street</v>
      </c>
      <c r="R2155" s="147"/>
      <c r="U2155" s="147"/>
    </row>
    <row r="2156" spans="1:21" x14ac:dyDescent="0.3">
      <c r="A2156" s="145">
        <v>4</v>
      </c>
      <c r="B2156" s="145" t="s">
        <v>249</v>
      </c>
      <c r="C2156">
        <v>2020</v>
      </c>
      <c r="D2156" s="145">
        <v>2</v>
      </c>
      <c r="E2156" s="145" t="s">
        <v>368</v>
      </c>
      <c r="F2156" s="146">
        <v>6</v>
      </c>
      <c r="G2156" s="145" t="s">
        <v>293</v>
      </c>
      <c r="H2156" s="145">
        <v>615</v>
      </c>
      <c r="I2156" s="145" t="s">
        <v>298</v>
      </c>
      <c r="J2156" s="145" t="s">
        <v>290</v>
      </c>
      <c r="K2156" s="145" t="s">
        <v>299</v>
      </c>
      <c r="L2156" s="145">
        <v>4562</v>
      </c>
      <c r="M2156" s="145" t="s">
        <v>300</v>
      </c>
      <c r="N2156" s="145">
        <v>1</v>
      </c>
      <c r="O2156" s="145">
        <v>5848.13</v>
      </c>
      <c r="P2156" s="145">
        <v>17885</v>
      </c>
      <c r="Q2156" t="str">
        <f t="shared" si="33"/>
        <v>Street</v>
      </c>
      <c r="R2156" s="147"/>
      <c r="U2156" s="147"/>
    </row>
    <row r="2157" spans="1:21" x14ac:dyDescent="0.3">
      <c r="A2157" s="145">
        <v>5</v>
      </c>
      <c r="B2157" s="145" t="s">
        <v>241</v>
      </c>
      <c r="C2157">
        <v>2020</v>
      </c>
      <c r="D2157" s="145">
        <v>2</v>
      </c>
      <c r="E2157" s="145" t="s">
        <v>368</v>
      </c>
      <c r="F2157" s="146">
        <v>60</v>
      </c>
      <c r="G2157" s="145" t="s">
        <v>154</v>
      </c>
      <c r="H2157" s="145">
        <v>615</v>
      </c>
      <c r="I2157" s="145" t="s">
        <v>298</v>
      </c>
      <c r="J2157" s="145" t="s">
        <v>290</v>
      </c>
      <c r="K2157" s="145" t="s">
        <v>299</v>
      </c>
      <c r="L2157" s="145">
        <v>4563</v>
      </c>
      <c r="M2157" s="145" t="s">
        <v>324</v>
      </c>
      <c r="N2157" s="145">
        <v>37</v>
      </c>
      <c r="O2157" s="145">
        <v>4453.8500000000004</v>
      </c>
      <c r="P2157" s="145">
        <v>11670</v>
      </c>
      <c r="Q2157" t="str">
        <f t="shared" si="33"/>
        <v>Street</v>
      </c>
      <c r="R2157" s="147"/>
      <c r="U2157" s="147"/>
    </row>
    <row r="2158" spans="1:21" x14ac:dyDescent="0.3">
      <c r="A2158" s="145">
        <v>4</v>
      </c>
      <c r="B2158" s="145" t="s">
        <v>249</v>
      </c>
      <c r="C2158">
        <v>2020</v>
      </c>
      <c r="D2158" s="145">
        <v>2</v>
      </c>
      <c r="E2158" s="145" t="s">
        <v>368</v>
      </c>
      <c r="F2158" s="146">
        <v>60</v>
      </c>
      <c r="G2158" s="145" t="s">
        <v>154</v>
      </c>
      <c r="H2158" s="145">
        <v>615</v>
      </c>
      <c r="I2158" s="145" t="s">
        <v>298</v>
      </c>
      <c r="J2158" s="145" t="s">
        <v>290</v>
      </c>
      <c r="K2158" s="145" t="s">
        <v>299</v>
      </c>
      <c r="L2158" s="145">
        <v>4563</v>
      </c>
      <c r="M2158" s="145" t="s">
        <v>324</v>
      </c>
      <c r="N2158" s="145">
        <v>1</v>
      </c>
      <c r="O2158" s="145">
        <v>11.04</v>
      </c>
      <c r="P2158" s="145">
        <v>34</v>
      </c>
      <c r="Q2158" t="str">
        <f t="shared" si="33"/>
        <v>Street</v>
      </c>
      <c r="R2158" s="147"/>
      <c r="U2158" s="147"/>
    </row>
    <row r="2159" spans="1:21" x14ac:dyDescent="0.3">
      <c r="A2159" s="145">
        <v>5</v>
      </c>
      <c r="B2159" s="145" t="s">
        <v>241</v>
      </c>
      <c r="C2159">
        <v>2020</v>
      </c>
      <c r="D2159" s="145">
        <v>2</v>
      </c>
      <c r="E2159" s="145" t="s">
        <v>368</v>
      </c>
      <c r="F2159" s="146">
        <v>10</v>
      </c>
      <c r="G2159" s="145" t="s">
        <v>250</v>
      </c>
      <c r="H2159" s="145">
        <v>905</v>
      </c>
      <c r="I2159" s="145" t="s">
        <v>358</v>
      </c>
      <c r="J2159" s="145" t="s">
        <v>257</v>
      </c>
      <c r="K2159" s="145" t="s">
        <v>258</v>
      </c>
      <c r="L2159" s="145">
        <v>4513</v>
      </c>
      <c r="M2159" s="145" t="s">
        <v>338</v>
      </c>
      <c r="N2159" s="145">
        <v>4455</v>
      </c>
      <c r="O2159" s="145">
        <v>164703.87</v>
      </c>
      <c r="P2159" s="145">
        <v>4845224</v>
      </c>
      <c r="Q2159" t="str">
        <f t="shared" si="33"/>
        <v>2-Low Income Residential</v>
      </c>
      <c r="R2159" s="147"/>
      <c r="U2159" s="147"/>
    </row>
    <row r="2160" spans="1:21" x14ac:dyDescent="0.3">
      <c r="A2160" s="145">
        <v>4</v>
      </c>
      <c r="B2160" s="145" t="s">
        <v>249</v>
      </c>
      <c r="C2160">
        <v>2020</v>
      </c>
      <c r="D2160" s="145">
        <v>2</v>
      </c>
      <c r="E2160" s="145" t="s">
        <v>368</v>
      </c>
      <c r="F2160" s="146">
        <v>10</v>
      </c>
      <c r="G2160" s="145" t="s">
        <v>250</v>
      </c>
      <c r="H2160" s="145">
        <v>905</v>
      </c>
      <c r="I2160" s="145" t="s">
        <v>358</v>
      </c>
      <c r="J2160" s="145" t="s">
        <v>257</v>
      </c>
      <c r="K2160" s="145" t="s">
        <v>258</v>
      </c>
      <c r="L2160" s="145">
        <v>4513</v>
      </c>
      <c r="M2160" s="145" t="s">
        <v>338</v>
      </c>
      <c r="N2160" s="145">
        <v>4</v>
      </c>
      <c r="O2160" s="145">
        <v>185.12</v>
      </c>
      <c r="P2160" s="145">
        <v>3639</v>
      </c>
      <c r="Q2160" t="str">
        <f t="shared" si="33"/>
        <v>2-Low Income Residential</v>
      </c>
      <c r="R2160" s="147"/>
      <c r="U2160" s="147"/>
    </row>
    <row r="2161" spans="1:21" x14ac:dyDescent="0.3">
      <c r="A2161" s="145">
        <v>5</v>
      </c>
      <c r="B2161" s="145" t="s">
        <v>241</v>
      </c>
      <c r="C2161">
        <v>2020</v>
      </c>
      <c r="D2161" s="145">
        <v>2</v>
      </c>
      <c r="E2161" s="145" t="s">
        <v>368</v>
      </c>
      <c r="F2161" s="146">
        <v>1</v>
      </c>
      <c r="G2161" s="145" t="s">
        <v>243</v>
      </c>
      <c r="H2161" s="145">
        <v>6</v>
      </c>
      <c r="I2161" s="145" t="s">
        <v>344</v>
      </c>
      <c r="J2161" s="145" t="s">
        <v>257</v>
      </c>
      <c r="K2161" s="145" t="s">
        <v>258</v>
      </c>
      <c r="L2161" s="145">
        <v>200</v>
      </c>
      <c r="M2161" s="145" t="s">
        <v>259</v>
      </c>
      <c r="N2161" s="145">
        <v>59629</v>
      </c>
      <c r="O2161" s="145">
        <v>5930869.5</v>
      </c>
      <c r="P2161" s="145">
        <v>33765492</v>
      </c>
      <c r="Q2161" t="str">
        <f t="shared" si="33"/>
        <v>2-Low Income Residential</v>
      </c>
      <c r="R2161" s="147"/>
      <c r="U2161" s="147"/>
    </row>
    <row r="2162" spans="1:21" x14ac:dyDescent="0.3">
      <c r="A2162" s="145">
        <v>5</v>
      </c>
      <c r="B2162" s="145" t="s">
        <v>241</v>
      </c>
      <c r="C2162">
        <v>2020</v>
      </c>
      <c r="D2162" s="145">
        <v>2</v>
      </c>
      <c r="E2162" s="145" t="s">
        <v>368</v>
      </c>
      <c r="F2162" s="146">
        <v>5</v>
      </c>
      <c r="G2162" s="145" t="s">
        <v>283</v>
      </c>
      <c r="H2162" s="145">
        <v>602</v>
      </c>
      <c r="I2162" s="145" t="s">
        <v>309</v>
      </c>
      <c r="J2162" s="145" t="s">
        <v>305</v>
      </c>
      <c r="K2162" s="145" t="s">
        <v>307</v>
      </c>
      <c r="L2162" s="145">
        <v>460</v>
      </c>
      <c r="M2162" s="145" t="s">
        <v>285</v>
      </c>
      <c r="N2162" s="145">
        <v>29</v>
      </c>
      <c r="O2162" s="145">
        <v>4662.8999999999996</v>
      </c>
      <c r="P2162" s="145">
        <v>14397</v>
      </c>
      <c r="Q2162" t="str">
        <f t="shared" si="33"/>
        <v>Street</v>
      </c>
      <c r="R2162" s="147"/>
      <c r="U2162" s="147"/>
    </row>
    <row r="2163" spans="1:21" x14ac:dyDescent="0.3">
      <c r="A2163" s="145">
        <v>5</v>
      </c>
      <c r="B2163" s="145" t="s">
        <v>241</v>
      </c>
      <c r="C2163">
        <v>2020</v>
      </c>
      <c r="D2163" s="145">
        <v>2</v>
      </c>
      <c r="E2163" s="145" t="s">
        <v>368</v>
      </c>
      <c r="F2163" s="146">
        <v>3</v>
      </c>
      <c r="G2163" s="145" t="s">
        <v>262</v>
      </c>
      <c r="H2163" s="145">
        <v>5</v>
      </c>
      <c r="I2163" s="145" t="s">
        <v>289</v>
      </c>
      <c r="J2163" s="145" t="s">
        <v>248</v>
      </c>
      <c r="K2163" s="145" t="s">
        <v>270</v>
      </c>
      <c r="L2163" s="145">
        <v>300</v>
      </c>
      <c r="M2163" s="145" t="s">
        <v>282</v>
      </c>
      <c r="N2163" s="145">
        <v>45372</v>
      </c>
      <c r="O2163" s="145">
        <v>7162882.1799999997</v>
      </c>
      <c r="P2163" s="145">
        <v>56494885</v>
      </c>
      <c r="Q2163" t="str">
        <f t="shared" si="33"/>
        <v>3-Small C&amp;I</v>
      </c>
      <c r="R2163" s="147"/>
      <c r="U2163" s="147"/>
    </row>
    <row r="2164" spans="1:21" x14ac:dyDescent="0.3">
      <c r="A2164" s="145">
        <v>5</v>
      </c>
      <c r="B2164" s="145" t="s">
        <v>241</v>
      </c>
      <c r="C2164">
        <v>2020</v>
      </c>
      <c r="D2164" s="145">
        <v>2</v>
      </c>
      <c r="E2164" s="145" t="s">
        <v>368</v>
      </c>
      <c r="F2164" s="146">
        <v>10</v>
      </c>
      <c r="G2164" s="145" t="s">
        <v>250</v>
      </c>
      <c r="H2164" s="145">
        <v>950</v>
      </c>
      <c r="I2164" s="145" t="s">
        <v>269</v>
      </c>
      <c r="J2164" s="145" t="s">
        <v>248</v>
      </c>
      <c r="K2164" s="145" t="s">
        <v>270</v>
      </c>
      <c r="L2164" s="145">
        <v>4513</v>
      </c>
      <c r="M2164" s="145" t="s">
        <v>338</v>
      </c>
      <c r="N2164" s="145">
        <v>15</v>
      </c>
      <c r="O2164" s="145">
        <v>2812.13</v>
      </c>
      <c r="P2164" s="145">
        <v>29199</v>
      </c>
      <c r="Q2164" t="str">
        <f t="shared" si="33"/>
        <v>3-Small C&amp;I</v>
      </c>
      <c r="R2164" s="147"/>
      <c r="U2164" s="147"/>
    </row>
    <row r="2165" spans="1:21" x14ac:dyDescent="0.3">
      <c r="A2165" s="145">
        <v>4</v>
      </c>
      <c r="B2165" s="145" t="s">
        <v>249</v>
      </c>
      <c r="C2165">
        <v>2020</v>
      </c>
      <c r="D2165" s="145">
        <v>2</v>
      </c>
      <c r="E2165" s="145" t="s">
        <v>368</v>
      </c>
      <c r="F2165" s="146">
        <v>3</v>
      </c>
      <c r="G2165" s="145" t="s">
        <v>262</v>
      </c>
      <c r="H2165" s="145">
        <v>5</v>
      </c>
      <c r="I2165" s="145" t="s">
        <v>289</v>
      </c>
      <c r="J2165" s="145" t="s">
        <v>248</v>
      </c>
      <c r="K2165" s="145" t="s">
        <v>270</v>
      </c>
      <c r="L2165" s="145">
        <v>300</v>
      </c>
      <c r="M2165" s="145" t="s">
        <v>282</v>
      </c>
      <c r="N2165" s="145">
        <v>131</v>
      </c>
      <c r="O2165" s="145">
        <v>27315.87</v>
      </c>
      <c r="P2165" s="145">
        <v>117999</v>
      </c>
      <c r="Q2165" t="str">
        <f t="shared" si="33"/>
        <v>3-Small C&amp;I</v>
      </c>
      <c r="R2165" s="147"/>
      <c r="U2165" s="147"/>
    </row>
    <row r="2166" spans="1:21" x14ac:dyDescent="0.3">
      <c r="A2166" s="145">
        <v>5</v>
      </c>
      <c r="B2166" s="145" t="s">
        <v>241</v>
      </c>
      <c r="C2166">
        <v>2020</v>
      </c>
      <c r="D2166" s="145">
        <v>2</v>
      </c>
      <c r="E2166" s="145" t="s">
        <v>368</v>
      </c>
      <c r="F2166" s="146">
        <v>1</v>
      </c>
      <c r="G2166" s="145" t="s">
        <v>243</v>
      </c>
      <c r="H2166" s="145">
        <v>953</v>
      </c>
      <c r="I2166" s="145" t="s">
        <v>278</v>
      </c>
      <c r="J2166" s="145" t="s">
        <v>266</v>
      </c>
      <c r="K2166" s="145" t="s">
        <v>276</v>
      </c>
      <c r="L2166" s="145">
        <v>4512</v>
      </c>
      <c r="M2166" s="145" t="s">
        <v>247</v>
      </c>
      <c r="N2166" s="145">
        <v>627</v>
      </c>
      <c r="O2166" s="145">
        <v>29208.1</v>
      </c>
      <c r="P2166" s="145">
        <v>251514</v>
      </c>
      <c r="Q2166" t="str">
        <f t="shared" si="33"/>
        <v>3-Small C&amp;I</v>
      </c>
      <c r="R2166" s="147"/>
      <c r="U2166" s="147"/>
    </row>
    <row r="2167" spans="1:21" x14ac:dyDescent="0.3">
      <c r="A2167" s="145">
        <v>4</v>
      </c>
      <c r="B2167" s="145" t="s">
        <v>249</v>
      </c>
      <c r="C2167">
        <v>2020</v>
      </c>
      <c r="D2167" s="145">
        <v>2</v>
      </c>
      <c r="E2167" s="145" t="s">
        <v>368</v>
      </c>
      <c r="F2167" s="146">
        <v>1</v>
      </c>
      <c r="G2167" s="145" t="s">
        <v>243</v>
      </c>
      <c r="H2167" s="145">
        <v>953</v>
      </c>
      <c r="I2167" s="145" t="s">
        <v>278</v>
      </c>
      <c r="J2167" s="145" t="s">
        <v>266</v>
      </c>
      <c r="K2167" s="145" t="s">
        <v>276</v>
      </c>
      <c r="L2167" s="145">
        <v>4512</v>
      </c>
      <c r="M2167" s="145" t="s">
        <v>247</v>
      </c>
      <c r="N2167" s="145">
        <v>1</v>
      </c>
      <c r="O2167" s="145">
        <v>40.18</v>
      </c>
      <c r="P2167" s="145">
        <v>303</v>
      </c>
      <c r="Q2167" t="str">
        <f t="shared" si="33"/>
        <v>3-Small C&amp;I</v>
      </c>
      <c r="R2167" s="147"/>
      <c r="U2167" s="147"/>
    </row>
    <row r="2168" spans="1:21" x14ac:dyDescent="0.3">
      <c r="A2168" s="145">
        <v>5</v>
      </c>
      <c r="B2168" s="145" t="s">
        <v>241</v>
      </c>
      <c r="C2168">
        <v>2020</v>
      </c>
      <c r="D2168" s="145">
        <v>2</v>
      </c>
      <c r="E2168" s="145" t="s">
        <v>368</v>
      </c>
      <c r="F2168" s="146">
        <v>1</v>
      </c>
      <c r="G2168" s="145" t="s">
        <v>243</v>
      </c>
      <c r="H2168" s="145">
        <v>18</v>
      </c>
      <c r="I2168" s="145" t="s">
        <v>284</v>
      </c>
      <c r="J2168" s="145" t="s">
        <v>268</v>
      </c>
      <c r="K2168" s="145" t="s">
        <v>281</v>
      </c>
      <c r="L2168" s="145">
        <v>200</v>
      </c>
      <c r="M2168" s="145" t="s">
        <v>259</v>
      </c>
      <c r="N2168" s="145">
        <v>1</v>
      </c>
      <c r="O2168" s="145">
        <v>569.88</v>
      </c>
      <c r="P2168" s="145">
        <v>1680</v>
      </c>
      <c r="Q2168" t="str">
        <f t="shared" si="33"/>
        <v>4-Medium C&amp;I</v>
      </c>
      <c r="R2168" s="147"/>
      <c r="U2168" s="147"/>
    </row>
    <row r="2169" spans="1:21" x14ac:dyDescent="0.3">
      <c r="A2169" s="145">
        <v>4</v>
      </c>
      <c r="B2169" s="145" t="s">
        <v>249</v>
      </c>
      <c r="C2169">
        <v>2020</v>
      </c>
      <c r="D2169" s="145">
        <v>2</v>
      </c>
      <c r="E2169" s="145" t="s">
        <v>368</v>
      </c>
      <c r="F2169" s="146">
        <v>3</v>
      </c>
      <c r="G2169" s="145" t="s">
        <v>262</v>
      </c>
      <c r="H2169" s="145">
        <v>1</v>
      </c>
      <c r="I2169" s="145" t="s">
        <v>251</v>
      </c>
      <c r="J2169" s="145" t="s">
        <v>245</v>
      </c>
      <c r="K2169" s="145" t="s">
        <v>246</v>
      </c>
      <c r="L2169" s="145">
        <v>300</v>
      </c>
      <c r="M2169" s="145" t="s">
        <v>282</v>
      </c>
      <c r="N2169" s="145">
        <v>20</v>
      </c>
      <c r="O2169" s="145">
        <v>1469.6</v>
      </c>
      <c r="P2169" s="145">
        <v>5080</v>
      </c>
      <c r="Q2169" t="str">
        <f t="shared" si="33"/>
        <v>1-Residential</v>
      </c>
      <c r="R2169" s="147"/>
      <c r="U2169" s="147"/>
    </row>
    <row r="2170" spans="1:21" x14ac:dyDescent="0.3">
      <c r="A2170" s="145">
        <v>4</v>
      </c>
      <c r="B2170" s="145" t="s">
        <v>249</v>
      </c>
      <c r="C2170">
        <v>2020</v>
      </c>
      <c r="D2170" s="145">
        <v>2</v>
      </c>
      <c r="E2170" s="145" t="s">
        <v>368</v>
      </c>
      <c r="F2170" s="146">
        <v>10</v>
      </c>
      <c r="G2170" s="145" t="s">
        <v>250</v>
      </c>
      <c r="H2170" s="145">
        <v>1</v>
      </c>
      <c r="I2170" s="145" t="s">
        <v>251</v>
      </c>
      <c r="J2170" s="145" t="s">
        <v>245</v>
      </c>
      <c r="K2170" s="145" t="s">
        <v>246</v>
      </c>
      <c r="L2170" s="145">
        <v>207</v>
      </c>
      <c r="M2170" s="145" t="s">
        <v>252</v>
      </c>
      <c r="N2170" s="145">
        <v>16</v>
      </c>
      <c r="O2170" s="145">
        <v>2551.8200000000002</v>
      </c>
      <c r="P2170" s="145">
        <v>9203</v>
      </c>
      <c r="Q2170" t="str">
        <f t="shared" si="33"/>
        <v>1-Residential</v>
      </c>
      <c r="R2170" s="147"/>
      <c r="U2170" s="147"/>
    </row>
    <row r="2171" spans="1:21" x14ac:dyDescent="0.3">
      <c r="A2171" s="145">
        <v>5</v>
      </c>
      <c r="B2171" s="145" t="s">
        <v>241</v>
      </c>
      <c r="C2171">
        <v>2020</v>
      </c>
      <c r="D2171" s="145">
        <v>2</v>
      </c>
      <c r="E2171" s="145" t="s">
        <v>368</v>
      </c>
      <c r="F2171" s="146">
        <v>1</v>
      </c>
      <c r="G2171" s="145" t="s">
        <v>243</v>
      </c>
      <c r="H2171" s="145">
        <v>905</v>
      </c>
      <c r="I2171" s="145" t="s">
        <v>358</v>
      </c>
      <c r="J2171" s="145" t="s">
        <v>257</v>
      </c>
      <c r="K2171" s="145" t="s">
        <v>258</v>
      </c>
      <c r="L2171" s="145">
        <v>4512</v>
      </c>
      <c r="M2171" s="145" t="s">
        <v>247</v>
      </c>
      <c r="N2171" s="145">
        <v>59078</v>
      </c>
      <c r="O2171" s="145">
        <v>1198002.3400000001</v>
      </c>
      <c r="P2171" s="145">
        <v>31789924</v>
      </c>
      <c r="Q2171" t="str">
        <f t="shared" si="33"/>
        <v>2-Low Income Residential</v>
      </c>
      <c r="R2171" s="147"/>
      <c r="U2171" s="147"/>
    </row>
    <row r="2172" spans="1:21" x14ac:dyDescent="0.3">
      <c r="A2172" s="145">
        <v>5</v>
      </c>
      <c r="B2172" s="145" t="s">
        <v>241</v>
      </c>
      <c r="C2172">
        <v>2020</v>
      </c>
      <c r="D2172" s="145">
        <v>2</v>
      </c>
      <c r="E2172" s="145" t="s">
        <v>368</v>
      </c>
      <c r="F2172" s="146">
        <v>6</v>
      </c>
      <c r="G2172" s="145" t="s">
        <v>293</v>
      </c>
      <c r="H2172" s="145">
        <v>601</v>
      </c>
      <c r="I2172" s="145" t="s">
        <v>359</v>
      </c>
      <c r="J2172" s="145" t="s">
        <v>290</v>
      </c>
      <c r="K2172" s="145" t="s">
        <v>299</v>
      </c>
      <c r="L2172" s="145">
        <v>700</v>
      </c>
      <c r="M2172" s="145" t="s">
        <v>296</v>
      </c>
      <c r="N2172" s="145">
        <v>119</v>
      </c>
      <c r="O2172" s="145">
        <v>61451.67</v>
      </c>
      <c r="P2172" s="145">
        <v>108414</v>
      </c>
      <c r="Q2172" t="str">
        <f t="shared" si="33"/>
        <v>Street</v>
      </c>
      <c r="R2172" s="147"/>
      <c r="U2172" s="147"/>
    </row>
    <row r="2173" spans="1:21" x14ac:dyDescent="0.3">
      <c r="A2173" s="145">
        <v>5</v>
      </c>
      <c r="B2173" s="145" t="s">
        <v>241</v>
      </c>
      <c r="C2173">
        <v>2020</v>
      </c>
      <c r="D2173" s="145">
        <v>2</v>
      </c>
      <c r="E2173" s="145" t="s">
        <v>368</v>
      </c>
      <c r="F2173" s="146">
        <v>6</v>
      </c>
      <c r="G2173" s="145" t="s">
        <v>293</v>
      </c>
      <c r="H2173" s="145">
        <v>607</v>
      </c>
      <c r="I2173" s="145" t="s">
        <v>353</v>
      </c>
      <c r="J2173" s="145" t="s">
        <v>297</v>
      </c>
      <c r="K2173" s="145" t="s">
        <v>352</v>
      </c>
      <c r="L2173" s="145">
        <v>700</v>
      </c>
      <c r="M2173" s="145" t="s">
        <v>296</v>
      </c>
      <c r="N2173" s="145">
        <v>2</v>
      </c>
      <c r="O2173" s="145">
        <v>20503</v>
      </c>
      <c r="P2173" s="145">
        <v>50692</v>
      </c>
      <c r="Q2173" t="str">
        <f t="shared" si="33"/>
        <v>Street</v>
      </c>
      <c r="R2173" s="147"/>
      <c r="U2173" s="147"/>
    </row>
    <row r="2174" spans="1:21" x14ac:dyDescent="0.3">
      <c r="A2174" s="145">
        <v>5</v>
      </c>
      <c r="B2174" s="145" t="s">
        <v>241</v>
      </c>
      <c r="C2174">
        <v>2020</v>
      </c>
      <c r="D2174" s="145">
        <v>2</v>
      </c>
      <c r="E2174" s="145" t="s">
        <v>368</v>
      </c>
      <c r="F2174" s="146">
        <v>6</v>
      </c>
      <c r="G2174" s="145" t="s">
        <v>293</v>
      </c>
      <c r="H2174" s="145">
        <v>609</v>
      </c>
      <c r="I2174" s="145" t="s">
        <v>340</v>
      </c>
      <c r="J2174" s="145" t="s">
        <v>308</v>
      </c>
      <c r="K2174" s="145" t="s">
        <v>154</v>
      </c>
      <c r="L2174" s="145">
        <v>700</v>
      </c>
      <c r="M2174" s="145" t="s">
        <v>296</v>
      </c>
      <c r="N2174" s="145">
        <v>10</v>
      </c>
      <c r="O2174" s="145">
        <v>8507.49</v>
      </c>
      <c r="P2174" s="145">
        <v>35528</v>
      </c>
      <c r="Q2174" t="str">
        <f t="shared" si="33"/>
        <v>Street</v>
      </c>
      <c r="R2174" s="147"/>
      <c r="U2174" s="147"/>
    </row>
    <row r="2175" spans="1:21" x14ac:dyDescent="0.3">
      <c r="A2175" s="145">
        <v>5</v>
      </c>
      <c r="B2175" s="145" t="s">
        <v>241</v>
      </c>
      <c r="C2175">
        <v>2020</v>
      </c>
      <c r="D2175" s="145">
        <v>2</v>
      </c>
      <c r="E2175" s="145" t="s">
        <v>368</v>
      </c>
      <c r="F2175" s="146">
        <v>6</v>
      </c>
      <c r="G2175" s="145" t="s">
        <v>293</v>
      </c>
      <c r="H2175" s="145">
        <v>619</v>
      </c>
      <c r="I2175" s="145" t="s">
        <v>341</v>
      </c>
      <c r="J2175" s="145" t="s">
        <v>308</v>
      </c>
      <c r="K2175" s="145" t="s">
        <v>154</v>
      </c>
      <c r="L2175" s="145">
        <v>4562</v>
      </c>
      <c r="M2175" s="145" t="s">
        <v>300</v>
      </c>
      <c r="N2175" s="145">
        <v>343</v>
      </c>
      <c r="O2175" s="145">
        <v>373361.96</v>
      </c>
      <c r="P2175" s="145">
        <v>3736944</v>
      </c>
      <c r="Q2175" t="str">
        <f t="shared" si="33"/>
        <v>Street</v>
      </c>
      <c r="R2175" s="147"/>
      <c r="U2175" s="147"/>
    </row>
    <row r="2176" spans="1:21" x14ac:dyDescent="0.3">
      <c r="A2176" s="145">
        <v>5</v>
      </c>
      <c r="B2176" s="145" t="s">
        <v>241</v>
      </c>
      <c r="C2176">
        <v>2020</v>
      </c>
      <c r="D2176" s="145">
        <v>2</v>
      </c>
      <c r="E2176" s="145" t="s">
        <v>368</v>
      </c>
      <c r="F2176" s="146">
        <v>3</v>
      </c>
      <c r="G2176" s="145" t="s">
        <v>262</v>
      </c>
      <c r="H2176" s="145">
        <v>955</v>
      </c>
      <c r="I2176" s="145" t="s">
        <v>328</v>
      </c>
      <c r="J2176" s="145" t="s">
        <v>268</v>
      </c>
      <c r="K2176" s="145" t="s">
        <v>281</v>
      </c>
      <c r="L2176" s="145">
        <v>4532</v>
      </c>
      <c r="M2176" s="145" t="s">
        <v>265</v>
      </c>
      <c r="N2176" s="145">
        <v>348</v>
      </c>
      <c r="O2176" s="145">
        <v>645095.09</v>
      </c>
      <c r="P2176" s="145">
        <v>8625072</v>
      </c>
      <c r="Q2176" t="str">
        <f t="shared" si="33"/>
        <v>4-Medium C&amp;I</v>
      </c>
      <c r="R2176" s="147"/>
      <c r="U2176" s="147"/>
    </row>
    <row r="2177" spans="1:21" x14ac:dyDescent="0.3">
      <c r="A2177" s="145">
        <v>5</v>
      </c>
      <c r="B2177" s="145" t="s">
        <v>241</v>
      </c>
      <c r="C2177">
        <v>2020</v>
      </c>
      <c r="D2177" s="145">
        <v>2</v>
      </c>
      <c r="E2177" s="145" t="s">
        <v>368</v>
      </c>
      <c r="F2177" s="146">
        <v>77</v>
      </c>
      <c r="G2177" s="145" t="s">
        <v>154</v>
      </c>
      <c r="H2177" s="145">
        <v>18</v>
      </c>
      <c r="I2177" s="145" t="s">
        <v>284</v>
      </c>
      <c r="J2177" s="145" t="s">
        <v>268</v>
      </c>
      <c r="K2177" s="145" t="s">
        <v>281</v>
      </c>
      <c r="L2177" s="145">
        <v>1577</v>
      </c>
      <c r="M2177" s="145" t="s">
        <v>336</v>
      </c>
      <c r="N2177" s="145">
        <v>1</v>
      </c>
      <c r="O2177" s="145">
        <v>1144.0999999999999</v>
      </c>
      <c r="P2177" s="145">
        <v>5400</v>
      </c>
      <c r="Q2177" t="str">
        <f t="shared" si="33"/>
        <v>4-Medium C&amp;I</v>
      </c>
      <c r="R2177" s="147"/>
      <c r="U2177" s="147"/>
    </row>
    <row r="2178" spans="1:21" x14ac:dyDescent="0.3">
      <c r="A2178" s="145">
        <v>5</v>
      </c>
      <c r="B2178" s="145" t="s">
        <v>241</v>
      </c>
      <c r="C2178">
        <v>2020</v>
      </c>
      <c r="D2178" s="145">
        <v>2</v>
      </c>
      <c r="E2178" s="145" t="s">
        <v>368</v>
      </c>
      <c r="F2178" s="146">
        <v>79</v>
      </c>
      <c r="G2178" s="145" t="s">
        <v>154</v>
      </c>
      <c r="H2178" s="145">
        <v>18</v>
      </c>
      <c r="I2178" s="145" t="s">
        <v>284</v>
      </c>
      <c r="J2178" s="145" t="s">
        <v>268</v>
      </c>
      <c r="K2178" s="145" t="s">
        <v>281</v>
      </c>
      <c r="L2178" s="145">
        <v>1579</v>
      </c>
      <c r="M2178" s="145" t="s">
        <v>343</v>
      </c>
      <c r="N2178" s="145">
        <v>1</v>
      </c>
      <c r="O2178" s="145">
        <v>14205.55</v>
      </c>
      <c r="P2178" s="145">
        <v>70000</v>
      </c>
      <c r="Q2178" t="str">
        <f t="shared" ref="Q2178:Q2241" si="34">VLOOKUP(J2178,S:T,2,FALSE)</f>
        <v>4-Medium C&amp;I</v>
      </c>
      <c r="R2178" s="147"/>
      <c r="U2178" s="147"/>
    </row>
    <row r="2179" spans="1:21" x14ac:dyDescent="0.3">
      <c r="A2179" s="145">
        <v>5</v>
      </c>
      <c r="B2179" s="145" t="s">
        <v>241</v>
      </c>
      <c r="C2179">
        <v>2020</v>
      </c>
      <c r="D2179" s="145">
        <v>2</v>
      </c>
      <c r="E2179" s="145" t="s">
        <v>368</v>
      </c>
      <c r="F2179" s="146">
        <v>75</v>
      </c>
      <c r="G2179" s="145" t="s">
        <v>154</v>
      </c>
      <c r="H2179" s="145">
        <v>701</v>
      </c>
      <c r="I2179" s="145" t="s">
        <v>316</v>
      </c>
      <c r="J2179" s="145" t="s">
        <v>277</v>
      </c>
      <c r="K2179" s="145" t="s">
        <v>317</v>
      </c>
      <c r="L2179" s="145">
        <v>1575</v>
      </c>
      <c r="M2179" s="145" t="s">
        <v>320</v>
      </c>
      <c r="N2179" s="145">
        <v>1</v>
      </c>
      <c r="O2179" s="145">
        <v>37876.67</v>
      </c>
      <c r="P2179" s="145">
        <v>209300</v>
      </c>
      <c r="Q2179" t="str">
        <f t="shared" si="34"/>
        <v>5-Large C&amp;I</v>
      </c>
      <c r="R2179" s="147"/>
      <c r="U2179" s="147"/>
    </row>
    <row r="2180" spans="1:21" x14ac:dyDescent="0.3">
      <c r="A2180" s="145">
        <v>5</v>
      </c>
      <c r="B2180" s="145" t="s">
        <v>241</v>
      </c>
      <c r="C2180">
        <v>2020</v>
      </c>
      <c r="D2180" s="145">
        <v>2</v>
      </c>
      <c r="E2180" s="145" t="s">
        <v>368</v>
      </c>
      <c r="F2180" s="146">
        <v>3</v>
      </c>
      <c r="G2180" s="145" t="s">
        <v>262</v>
      </c>
      <c r="H2180" s="145">
        <v>19</v>
      </c>
      <c r="I2180" s="145" t="s">
        <v>361</v>
      </c>
      <c r="J2180" s="145" t="s">
        <v>271</v>
      </c>
      <c r="K2180" s="145" t="s">
        <v>327</v>
      </c>
      <c r="L2180" s="145">
        <v>300</v>
      </c>
      <c r="M2180" s="145" t="s">
        <v>282</v>
      </c>
      <c r="N2180" s="145">
        <v>54</v>
      </c>
      <c r="O2180" s="145">
        <v>218527</v>
      </c>
      <c r="P2180" s="145">
        <v>998191</v>
      </c>
      <c r="Q2180" t="str">
        <f t="shared" si="34"/>
        <v>4-Medium C&amp;I</v>
      </c>
      <c r="R2180" s="147"/>
      <c r="U2180" s="147"/>
    </row>
    <row r="2181" spans="1:21" x14ac:dyDescent="0.3">
      <c r="A2181" s="145">
        <v>5</v>
      </c>
      <c r="B2181" s="145" t="s">
        <v>241</v>
      </c>
      <c r="C2181">
        <v>2020</v>
      </c>
      <c r="D2181" s="145">
        <v>2</v>
      </c>
      <c r="E2181" s="145" t="s">
        <v>368</v>
      </c>
      <c r="F2181" s="146">
        <v>3</v>
      </c>
      <c r="G2181" s="145" t="s">
        <v>262</v>
      </c>
      <c r="H2181" s="145">
        <v>17</v>
      </c>
      <c r="I2181" s="145" t="s">
        <v>314</v>
      </c>
      <c r="J2181" s="145" t="s">
        <v>274</v>
      </c>
      <c r="K2181" s="145" t="s">
        <v>315</v>
      </c>
      <c r="L2181" s="145">
        <v>300</v>
      </c>
      <c r="M2181" s="145" t="s">
        <v>282</v>
      </c>
      <c r="N2181" s="145">
        <v>2</v>
      </c>
      <c r="O2181" s="145">
        <v>2697.01</v>
      </c>
      <c r="P2181" s="145">
        <v>13120</v>
      </c>
      <c r="Q2181" t="str">
        <f t="shared" si="34"/>
        <v>4-Medium C&amp;I</v>
      </c>
      <c r="R2181" s="147"/>
      <c r="U2181" s="147"/>
    </row>
    <row r="2182" spans="1:21" x14ac:dyDescent="0.3">
      <c r="A2182" s="145">
        <v>5</v>
      </c>
      <c r="B2182" s="145" t="s">
        <v>241</v>
      </c>
      <c r="C2182">
        <v>2020</v>
      </c>
      <c r="D2182" s="145">
        <v>2</v>
      </c>
      <c r="E2182" s="145" t="s">
        <v>368</v>
      </c>
      <c r="F2182" s="146">
        <v>79</v>
      </c>
      <c r="G2182" s="145" t="s">
        <v>154</v>
      </c>
      <c r="H2182" s="145">
        <v>954</v>
      </c>
      <c r="I2182" s="145" t="s">
        <v>356</v>
      </c>
      <c r="J2182" s="145" t="s">
        <v>268</v>
      </c>
      <c r="K2182" s="145" t="s">
        <v>281</v>
      </c>
      <c r="L2182" s="145">
        <v>4579</v>
      </c>
      <c r="M2182" s="145" t="s">
        <v>267</v>
      </c>
      <c r="N2182" s="145">
        <v>5</v>
      </c>
      <c r="O2182" s="145">
        <v>9406.27</v>
      </c>
      <c r="P2182" s="145">
        <v>106500</v>
      </c>
      <c r="Q2182" t="str">
        <f t="shared" si="34"/>
        <v>4-Medium C&amp;I</v>
      </c>
      <c r="R2182" s="147"/>
      <c r="U2182" s="147"/>
    </row>
    <row r="2183" spans="1:21" x14ac:dyDescent="0.3">
      <c r="A2183" s="145">
        <v>5</v>
      </c>
      <c r="B2183" s="145" t="s">
        <v>241</v>
      </c>
      <c r="C2183">
        <v>2020</v>
      </c>
      <c r="D2183" s="145">
        <v>2</v>
      </c>
      <c r="E2183" s="145" t="s">
        <v>368</v>
      </c>
      <c r="F2183" s="146">
        <v>3</v>
      </c>
      <c r="G2183" s="145" t="s">
        <v>262</v>
      </c>
      <c r="H2183" s="145">
        <v>16</v>
      </c>
      <c r="I2183" s="145" t="s">
        <v>326</v>
      </c>
      <c r="J2183" s="145" t="s">
        <v>271</v>
      </c>
      <c r="K2183" s="145" t="s">
        <v>327</v>
      </c>
      <c r="L2183" s="145">
        <v>300</v>
      </c>
      <c r="M2183" s="145" t="s">
        <v>282</v>
      </c>
      <c r="N2183" s="145">
        <v>2</v>
      </c>
      <c r="O2183" s="145">
        <v>5326.82</v>
      </c>
      <c r="P2183" s="145">
        <v>27680</v>
      </c>
      <c r="Q2183" t="str">
        <f t="shared" si="34"/>
        <v>4-Medium C&amp;I</v>
      </c>
      <c r="R2183" s="147"/>
      <c r="U2183" s="147"/>
    </row>
    <row r="2184" spans="1:21" x14ac:dyDescent="0.3">
      <c r="A2184" s="145">
        <v>5</v>
      </c>
      <c r="B2184" s="145" t="s">
        <v>241</v>
      </c>
      <c r="C2184">
        <v>2020</v>
      </c>
      <c r="D2184" s="145">
        <v>2</v>
      </c>
      <c r="E2184" s="145" t="s">
        <v>368</v>
      </c>
      <c r="F2184" s="146">
        <v>60</v>
      </c>
      <c r="G2184" s="145" t="s">
        <v>154</v>
      </c>
      <c r="H2184" s="145">
        <v>600</v>
      </c>
      <c r="I2184" s="145" t="s">
        <v>364</v>
      </c>
      <c r="J2184" s="145" t="s">
        <v>290</v>
      </c>
      <c r="K2184" s="145" t="s">
        <v>299</v>
      </c>
      <c r="L2184" s="145">
        <v>360</v>
      </c>
      <c r="M2184" s="145" t="s">
        <v>304</v>
      </c>
      <c r="N2184" s="145">
        <v>9</v>
      </c>
      <c r="O2184" s="145">
        <v>4300.78</v>
      </c>
      <c r="P2184" s="145">
        <v>5830</v>
      </c>
      <c r="Q2184" t="str">
        <f t="shared" si="34"/>
        <v>Street</v>
      </c>
      <c r="R2184" s="147"/>
      <c r="U2184" s="147"/>
    </row>
    <row r="2185" spans="1:21" x14ac:dyDescent="0.3">
      <c r="A2185" s="145">
        <v>5</v>
      </c>
      <c r="B2185" s="145" t="s">
        <v>241</v>
      </c>
      <c r="C2185">
        <v>2020</v>
      </c>
      <c r="D2185" s="145">
        <v>2</v>
      </c>
      <c r="E2185" s="145" t="s">
        <v>368</v>
      </c>
      <c r="F2185" s="146">
        <v>1</v>
      </c>
      <c r="G2185" s="145" t="s">
        <v>243</v>
      </c>
      <c r="H2185" s="145">
        <v>616</v>
      </c>
      <c r="I2185" s="145" t="s">
        <v>311</v>
      </c>
      <c r="J2185" s="145" t="s">
        <v>305</v>
      </c>
      <c r="K2185" s="145" t="s">
        <v>307</v>
      </c>
      <c r="L2185" s="145">
        <v>4512</v>
      </c>
      <c r="M2185" s="145" t="s">
        <v>247</v>
      </c>
      <c r="N2185" s="145">
        <v>588</v>
      </c>
      <c r="O2185" s="145">
        <v>20439.150000000001</v>
      </c>
      <c r="P2185" s="145">
        <v>75704</v>
      </c>
      <c r="Q2185" t="str">
        <f t="shared" si="34"/>
        <v>Street</v>
      </c>
      <c r="R2185" s="147"/>
      <c r="U2185" s="147"/>
    </row>
    <row r="2186" spans="1:21" x14ac:dyDescent="0.3">
      <c r="A2186" s="145">
        <v>5</v>
      </c>
      <c r="B2186" s="145" t="s">
        <v>241</v>
      </c>
      <c r="C2186">
        <v>2020</v>
      </c>
      <c r="D2186" s="145">
        <v>2</v>
      </c>
      <c r="E2186" s="145" t="s">
        <v>368</v>
      </c>
      <c r="F2186" s="146">
        <v>5</v>
      </c>
      <c r="G2186" s="145" t="s">
        <v>283</v>
      </c>
      <c r="H2186" s="145">
        <v>603</v>
      </c>
      <c r="I2186" s="145" t="s">
        <v>306</v>
      </c>
      <c r="J2186" s="145" t="s">
        <v>305</v>
      </c>
      <c r="K2186" s="145" t="s">
        <v>307</v>
      </c>
      <c r="L2186" s="145">
        <v>460</v>
      </c>
      <c r="M2186" s="145" t="s">
        <v>285</v>
      </c>
      <c r="N2186" s="145">
        <v>55</v>
      </c>
      <c r="O2186" s="145">
        <v>8876.6200000000008</v>
      </c>
      <c r="P2186" s="145">
        <v>25719</v>
      </c>
      <c r="Q2186" t="str">
        <f t="shared" si="34"/>
        <v>Street</v>
      </c>
      <c r="R2186" s="147"/>
      <c r="U2186" s="147"/>
    </row>
    <row r="2187" spans="1:21" x14ac:dyDescent="0.3">
      <c r="A2187" s="145">
        <v>4</v>
      </c>
      <c r="B2187" s="145" t="s">
        <v>249</v>
      </c>
      <c r="C2187">
        <v>2020</v>
      </c>
      <c r="D2187" s="145">
        <v>2</v>
      </c>
      <c r="E2187" s="145" t="s">
        <v>368</v>
      </c>
      <c r="F2187" s="146">
        <v>3</v>
      </c>
      <c r="G2187" s="145" t="s">
        <v>262</v>
      </c>
      <c r="H2187" s="145">
        <v>950</v>
      </c>
      <c r="I2187" s="145" t="s">
        <v>269</v>
      </c>
      <c r="J2187" s="145" t="s">
        <v>248</v>
      </c>
      <c r="K2187" s="145" t="s">
        <v>270</v>
      </c>
      <c r="L2187" s="145">
        <v>4532</v>
      </c>
      <c r="M2187" s="145" t="s">
        <v>265</v>
      </c>
      <c r="N2187" s="145">
        <v>966</v>
      </c>
      <c r="O2187" s="145">
        <v>130393.56</v>
      </c>
      <c r="P2187" s="145">
        <v>1231482</v>
      </c>
      <c r="Q2187" t="str">
        <f t="shared" si="34"/>
        <v>3-Small C&amp;I</v>
      </c>
      <c r="R2187" s="147"/>
      <c r="U2187" s="147"/>
    </row>
    <row r="2188" spans="1:21" x14ac:dyDescent="0.3">
      <c r="A2188" s="145">
        <v>5</v>
      </c>
      <c r="B2188" s="145" t="s">
        <v>241</v>
      </c>
      <c r="C2188">
        <v>2020</v>
      </c>
      <c r="D2188" s="145">
        <v>2</v>
      </c>
      <c r="E2188" s="145" t="s">
        <v>368</v>
      </c>
      <c r="F2188" s="146">
        <v>75</v>
      </c>
      <c r="G2188" s="145" t="s">
        <v>154</v>
      </c>
      <c r="H2188" s="145">
        <v>950</v>
      </c>
      <c r="I2188" s="145" t="s">
        <v>269</v>
      </c>
      <c r="J2188" s="145" t="s">
        <v>248</v>
      </c>
      <c r="K2188" s="145" t="s">
        <v>270</v>
      </c>
      <c r="L2188" s="145">
        <v>4575</v>
      </c>
      <c r="M2188" s="145" t="s">
        <v>154</v>
      </c>
      <c r="N2188" s="145">
        <v>2</v>
      </c>
      <c r="O2188" s="145">
        <v>987.91</v>
      </c>
      <c r="P2188" s="145">
        <v>10640</v>
      </c>
      <c r="Q2188" t="str">
        <f t="shared" si="34"/>
        <v>3-Small C&amp;I</v>
      </c>
      <c r="R2188" s="147"/>
      <c r="U2188" s="147"/>
    </row>
    <row r="2189" spans="1:21" x14ac:dyDescent="0.3">
      <c r="A2189" s="145">
        <v>5</v>
      </c>
      <c r="B2189" s="145" t="s">
        <v>241</v>
      </c>
      <c r="C2189">
        <v>2020</v>
      </c>
      <c r="D2189" s="145">
        <v>2</v>
      </c>
      <c r="E2189" s="145" t="s">
        <v>368</v>
      </c>
      <c r="F2189" s="146">
        <v>79</v>
      </c>
      <c r="G2189" s="145" t="s">
        <v>154</v>
      </c>
      <c r="H2189" s="145">
        <v>951</v>
      </c>
      <c r="I2189" s="145" t="s">
        <v>263</v>
      </c>
      <c r="J2189" s="145" t="s">
        <v>255</v>
      </c>
      <c r="K2189" s="145" t="s">
        <v>264</v>
      </c>
      <c r="L2189" s="145">
        <v>4579</v>
      </c>
      <c r="M2189" s="145" t="s">
        <v>267</v>
      </c>
      <c r="N2189" s="145">
        <v>7</v>
      </c>
      <c r="O2189" s="145">
        <v>309.11</v>
      </c>
      <c r="P2189" s="145">
        <v>2844</v>
      </c>
      <c r="Q2189" t="str">
        <f t="shared" si="34"/>
        <v>3-Small C&amp;I</v>
      </c>
      <c r="R2189" s="147"/>
      <c r="U2189" s="147"/>
    </row>
    <row r="2190" spans="1:21" x14ac:dyDescent="0.3">
      <c r="A2190" s="145">
        <v>5</v>
      </c>
      <c r="B2190" s="145" t="s">
        <v>241</v>
      </c>
      <c r="C2190">
        <v>2020</v>
      </c>
      <c r="D2190" s="145">
        <v>2</v>
      </c>
      <c r="E2190" s="145" t="s">
        <v>368</v>
      </c>
      <c r="F2190" s="146">
        <v>5</v>
      </c>
      <c r="G2190" s="145" t="s">
        <v>283</v>
      </c>
      <c r="H2190" s="145">
        <v>5</v>
      </c>
      <c r="I2190" s="145" t="s">
        <v>289</v>
      </c>
      <c r="J2190" s="145" t="s">
        <v>248</v>
      </c>
      <c r="K2190" s="145" t="s">
        <v>270</v>
      </c>
      <c r="L2190" s="145">
        <v>460</v>
      </c>
      <c r="M2190" s="145" t="s">
        <v>285</v>
      </c>
      <c r="N2190" s="145">
        <v>1058</v>
      </c>
      <c r="O2190" s="145">
        <v>402231.59</v>
      </c>
      <c r="P2190" s="145">
        <v>2255260</v>
      </c>
      <c r="Q2190" t="str">
        <f t="shared" si="34"/>
        <v>3-Small C&amp;I</v>
      </c>
      <c r="R2190" s="147"/>
      <c r="U2190" s="147"/>
    </row>
    <row r="2191" spans="1:21" x14ac:dyDescent="0.3">
      <c r="A2191" s="145">
        <v>5</v>
      </c>
      <c r="B2191" s="145" t="s">
        <v>241</v>
      </c>
      <c r="C2191">
        <v>2020</v>
      </c>
      <c r="D2191" s="145">
        <v>2</v>
      </c>
      <c r="E2191" s="145" t="s">
        <v>368</v>
      </c>
      <c r="F2191" s="146">
        <v>3</v>
      </c>
      <c r="G2191" s="145" t="s">
        <v>262</v>
      </c>
      <c r="H2191" s="145">
        <v>18</v>
      </c>
      <c r="I2191" s="145" t="s">
        <v>284</v>
      </c>
      <c r="J2191" s="145" t="s">
        <v>268</v>
      </c>
      <c r="K2191" s="145" t="s">
        <v>281</v>
      </c>
      <c r="L2191" s="145">
        <v>300</v>
      </c>
      <c r="M2191" s="145" t="s">
        <v>282</v>
      </c>
      <c r="N2191" s="145">
        <v>2306</v>
      </c>
      <c r="O2191" s="145">
        <v>7099903.5499999998</v>
      </c>
      <c r="P2191" s="145">
        <v>32863259</v>
      </c>
      <c r="Q2191" t="str">
        <f t="shared" si="34"/>
        <v>4-Medium C&amp;I</v>
      </c>
      <c r="R2191" s="147"/>
      <c r="U2191" s="147"/>
    </row>
    <row r="2192" spans="1:21" x14ac:dyDescent="0.3">
      <c r="A2192" s="145">
        <v>4</v>
      </c>
      <c r="B2192" s="145" t="s">
        <v>249</v>
      </c>
      <c r="C2192">
        <v>2020</v>
      </c>
      <c r="D2192" s="145">
        <v>2</v>
      </c>
      <c r="E2192" s="145" t="s">
        <v>368</v>
      </c>
      <c r="F2192" s="146">
        <v>3</v>
      </c>
      <c r="G2192" s="145" t="s">
        <v>262</v>
      </c>
      <c r="H2192" s="145">
        <v>952</v>
      </c>
      <c r="I2192" s="145" t="s">
        <v>272</v>
      </c>
      <c r="J2192" s="145" t="s">
        <v>260</v>
      </c>
      <c r="K2192" s="145" t="s">
        <v>273</v>
      </c>
      <c r="L2192" s="145">
        <v>4532</v>
      </c>
      <c r="M2192" s="145" t="s">
        <v>265</v>
      </c>
      <c r="N2192" s="145">
        <v>7</v>
      </c>
      <c r="O2192" s="145">
        <v>179.95</v>
      </c>
      <c r="P2192" s="145">
        <v>1104</v>
      </c>
      <c r="Q2192" t="str">
        <f t="shared" si="34"/>
        <v>3-Small C&amp;I</v>
      </c>
      <c r="R2192" s="147"/>
      <c r="U2192" s="147"/>
    </row>
    <row r="2193" spans="1:21" x14ac:dyDescent="0.3">
      <c r="A2193" s="145">
        <v>4</v>
      </c>
      <c r="B2193" s="145" t="s">
        <v>249</v>
      </c>
      <c r="C2193">
        <v>2020</v>
      </c>
      <c r="D2193" s="145">
        <v>2</v>
      </c>
      <c r="E2193" s="145" t="s">
        <v>368</v>
      </c>
      <c r="F2193" s="146">
        <v>3</v>
      </c>
      <c r="G2193" s="145" t="s">
        <v>262</v>
      </c>
      <c r="H2193" s="145">
        <v>10</v>
      </c>
      <c r="I2193" s="145" t="s">
        <v>347</v>
      </c>
      <c r="J2193" s="145" t="s">
        <v>266</v>
      </c>
      <c r="K2193" s="145" t="s">
        <v>276</v>
      </c>
      <c r="L2193" s="145">
        <v>300</v>
      </c>
      <c r="M2193" s="145" t="s">
        <v>282</v>
      </c>
      <c r="N2193" s="145">
        <v>17</v>
      </c>
      <c r="O2193" s="145">
        <v>1439.94</v>
      </c>
      <c r="P2193" s="145">
        <v>5824</v>
      </c>
      <c r="Q2193" t="str">
        <f t="shared" si="34"/>
        <v>3-Small C&amp;I</v>
      </c>
      <c r="R2193" s="147"/>
      <c r="U2193" s="147"/>
    </row>
    <row r="2194" spans="1:21" x14ac:dyDescent="0.3">
      <c r="A2194" s="145">
        <v>5</v>
      </c>
      <c r="B2194" s="145" t="s">
        <v>241</v>
      </c>
      <c r="C2194">
        <v>2020</v>
      </c>
      <c r="D2194" s="145">
        <v>2</v>
      </c>
      <c r="E2194" s="145" t="s">
        <v>368</v>
      </c>
      <c r="F2194" s="146">
        <v>3</v>
      </c>
      <c r="G2194" s="145" t="s">
        <v>262</v>
      </c>
      <c r="H2194" s="145">
        <v>15</v>
      </c>
      <c r="I2194" s="145" t="s">
        <v>318</v>
      </c>
      <c r="J2194" s="145" t="s">
        <v>266</v>
      </c>
      <c r="K2194" s="145" t="s">
        <v>276</v>
      </c>
      <c r="L2194" s="145">
        <v>300</v>
      </c>
      <c r="M2194" s="145" t="s">
        <v>282</v>
      </c>
      <c r="N2194" s="145">
        <v>112</v>
      </c>
      <c r="O2194" s="145">
        <v>8986.0499999999993</v>
      </c>
      <c r="P2194" s="145">
        <v>33673</v>
      </c>
      <c r="Q2194" t="str">
        <f t="shared" si="34"/>
        <v>3-Small C&amp;I</v>
      </c>
      <c r="R2194" s="147"/>
      <c r="U2194" s="147"/>
    </row>
    <row r="2195" spans="1:21" x14ac:dyDescent="0.3">
      <c r="A2195" s="145">
        <v>4</v>
      </c>
      <c r="B2195" s="145" t="s">
        <v>249</v>
      </c>
      <c r="C2195">
        <v>2020</v>
      </c>
      <c r="D2195" s="145">
        <v>2</v>
      </c>
      <c r="E2195" s="145" t="s">
        <v>368</v>
      </c>
      <c r="F2195" s="146">
        <v>3</v>
      </c>
      <c r="G2195" s="145" t="s">
        <v>262</v>
      </c>
      <c r="H2195" s="145">
        <v>15</v>
      </c>
      <c r="I2195" s="145" t="s">
        <v>318</v>
      </c>
      <c r="J2195" s="145" t="s">
        <v>266</v>
      </c>
      <c r="K2195" s="145" t="s">
        <v>276</v>
      </c>
      <c r="L2195" s="145">
        <v>300</v>
      </c>
      <c r="M2195" s="145" t="s">
        <v>282</v>
      </c>
      <c r="N2195" s="145">
        <v>1</v>
      </c>
      <c r="O2195" s="145">
        <v>50.28</v>
      </c>
      <c r="P2195" s="145">
        <v>167</v>
      </c>
      <c r="Q2195" t="str">
        <f t="shared" si="34"/>
        <v>3-Small C&amp;I</v>
      </c>
      <c r="R2195" s="147"/>
      <c r="U2195" s="147"/>
    </row>
    <row r="2196" spans="1:21" x14ac:dyDescent="0.3">
      <c r="A2196" s="145">
        <v>4</v>
      </c>
      <c r="B2196" s="145" t="s">
        <v>249</v>
      </c>
      <c r="C2196">
        <v>2020</v>
      </c>
      <c r="D2196" s="145">
        <v>2</v>
      </c>
      <c r="E2196" s="145" t="s">
        <v>368</v>
      </c>
      <c r="F2196" s="146">
        <v>3</v>
      </c>
      <c r="G2196" s="145" t="s">
        <v>262</v>
      </c>
      <c r="H2196" s="145">
        <v>9</v>
      </c>
      <c r="I2196" s="145" t="s">
        <v>334</v>
      </c>
      <c r="J2196" s="145" t="s">
        <v>260</v>
      </c>
      <c r="K2196" s="145" t="s">
        <v>273</v>
      </c>
      <c r="L2196" s="145">
        <v>300</v>
      </c>
      <c r="M2196" s="145" t="s">
        <v>282</v>
      </c>
      <c r="N2196" s="145">
        <v>2</v>
      </c>
      <c r="O2196" s="145">
        <v>125.64</v>
      </c>
      <c r="P2196" s="145">
        <v>481</v>
      </c>
      <c r="Q2196" t="str">
        <f t="shared" si="34"/>
        <v>3-Small C&amp;I</v>
      </c>
      <c r="R2196" s="147"/>
      <c r="U2196" s="147"/>
    </row>
    <row r="2197" spans="1:21" x14ac:dyDescent="0.3">
      <c r="A2197" s="145">
        <v>5</v>
      </c>
      <c r="B2197" s="145" t="s">
        <v>241</v>
      </c>
      <c r="C2197">
        <v>2020</v>
      </c>
      <c r="D2197" s="145">
        <v>2</v>
      </c>
      <c r="E2197" s="145" t="s">
        <v>368</v>
      </c>
      <c r="F2197" s="146">
        <v>6</v>
      </c>
      <c r="G2197" s="145" t="s">
        <v>293</v>
      </c>
      <c r="H2197" s="145">
        <v>603</v>
      </c>
      <c r="I2197" s="145" t="s">
        <v>306</v>
      </c>
      <c r="J2197" s="145" t="s">
        <v>305</v>
      </c>
      <c r="K2197" s="145" t="s">
        <v>307</v>
      </c>
      <c r="L2197" s="145">
        <v>700</v>
      </c>
      <c r="M2197" s="145" t="s">
        <v>296</v>
      </c>
      <c r="N2197" s="145">
        <v>687</v>
      </c>
      <c r="O2197" s="145">
        <v>63712.5</v>
      </c>
      <c r="P2197" s="145">
        <v>174936</v>
      </c>
      <c r="Q2197" t="str">
        <f t="shared" si="34"/>
        <v>Street</v>
      </c>
      <c r="R2197" s="147"/>
      <c r="U2197" s="147"/>
    </row>
    <row r="2198" spans="1:21" x14ac:dyDescent="0.3">
      <c r="A2198" s="145">
        <v>4</v>
      </c>
      <c r="B2198" s="145" t="s">
        <v>249</v>
      </c>
      <c r="C2198">
        <v>2020</v>
      </c>
      <c r="D2198" s="145">
        <v>2</v>
      </c>
      <c r="E2198" s="145" t="s">
        <v>368</v>
      </c>
      <c r="F2198" s="146">
        <v>1</v>
      </c>
      <c r="G2198" s="145" t="s">
        <v>243</v>
      </c>
      <c r="H2198" s="145">
        <v>1</v>
      </c>
      <c r="I2198" s="145" t="s">
        <v>251</v>
      </c>
      <c r="J2198" s="145" t="s">
        <v>245</v>
      </c>
      <c r="K2198" s="145" t="s">
        <v>246</v>
      </c>
      <c r="L2198" s="145">
        <v>200</v>
      </c>
      <c r="M2198" s="145" t="s">
        <v>259</v>
      </c>
      <c r="N2198" s="145">
        <v>1180</v>
      </c>
      <c r="O2198" s="145">
        <v>237384.24</v>
      </c>
      <c r="P2198" s="145">
        <v>871595</v>
      </c>
      <c r="Q2198" t="str">
        <f t="shared" si="34"/>
        <v>1-Residential</v>
      </c>
      <c r="R2198" s="147"/>
      <c r="U2198" s="147"/>
    </row>
    <row r="2199" spans="1:21" x14ac:dyDescent="0.3">
      <c r="A2199" s="145">
        <v>5</v>
      </c>
      <c r="B2199" s="145" t="s">
        <v>241</v>
      </c>
      <c r="C2199">
        <v>2020</v>
      </c>
      <c r="D2199" s="145">
        <v>2</v>
      </c>
      <c r="E2199" s="145" t="s">
        <v>368</v>
      </c>
      <c r="F2199" s="146">
        <v>6</v>
      </c>
      <c r="G2199" s="145" t="s">
        <v>293</v>
      </c>
      <c r="H2199" s="145">
        <v>616</v>
      </c>
      <c r="I2199" s="145" t="s">
        <v>311</v>
      </c>
      <c r="J2199" s="145" t="s">
        <v>305</v>
      </c>
      <c r="K2199" s="145" t="s">
        <v>307</v>
      </c>
      <c r="L2199" s="145">
        <v>4562</v>
      </c>
      <c r="M2199" s="145" t="s">
        <v>300</v>
      </c>
      <c r="N2199" s="145">
        <v>858</v>
      </c>
      <c r="O2199" s="145">
        <v>57675.71</v>
      </c>
      <c r="P2199" s="145">
        <v>258851</v>
      </c>
      <c r="Q2199" t="str">
        <f t="shared" si="34"/>
        <v>Street</v>
      </c>
      <c r="R2199" s="147"/>
      <c r="U2199" s="147"/>
    </row>
    <row r="2200" spans="1:21" x14ac:dyDescent="0.3">
      <c r="A2200" s="145">
        <v>5</v>
      </c>
      <c r="B2200" s="145" t="s">
        <v>241</v>
      </c>
      <c r="C2200">
        <v>2020</v>
      </c>
      <c r="D2200" s="145">
        <v>2</v>
      </c>
      <c r="E2200" s="145" t="s">
        <v>368</v>
      </c>
      <c r="F2200" s="146">
        <v>6</v>
      </c>
      <c r="G2200" s="145" t="s">
        <v>293</v>
      </c>
      <c r="H2200" s="145">
        <v>626</v>
      </c>
      <c r="I2200" s="145" t="s">
        <v>355</v>
      </c>
      <c r="J2200" s="145" t="s">
        <v>310</v>
      </c>
      <c r="K2200" s="145" t="s">
        <v>154</v>
      </c>
      <c r="L2200" s="145">
        <v>700</v>
      </c>
      <c r="M2200" s="145" t="s">
        <v>296</v>
      </c>
      <c r="N2200" s="145">
        <v>3</v>
      </c>
      <c r="O2200" s="145">
        <v>2099.85</v>
      </c>
      <c r="P2200" s="145">
        <v>683</v>
      </c>
      <c r="Q2200" t="str">
        <f t="shared" si="34"/>
        <v>Street</v>
      </c>
      <c r="R2200" s="147"/>
      <c r="U2200" s="147"/>
    </row>
    <row r="2201" spans="1:21" x14ac:dyDescent="0.3">
      <c r="A2201" s="145">
        <v>4</v>
      </c>
      <c r="B2201" s="145" t="s">
        <v>249</v>
      </c>
      <c r="C2201">
        <v>2020</v>
      </c>
      <c r="D2201" s="145">
        <v>2</v>
      </c>
      <c r="E2201" s="145" t="s">
        <v>368</v>
      </c>
      <c r="F2201" s="146">
        <v>3</v>
      </c>
      <c r="G2201" s="145" t="s">
        <v>262</v>
      </c>
      <c r="H2201" s="145">
        <v>954</v>
      </c>
      <c r="I2201" s="145" t="s">
        <v>356</v>
      </c>
      <c r="J2201" s="145" t="s">
        <v>268</v>
      </c>
      <c r="K2201" s="145" t="s">
        <v>281</v>
      </c>
      <c r="L2201" s="145">
        <v>4532</v>
      </c>
      <c r="M2201" s="145" t="s">
        <v>265</v>
      </c>
      <c r="N2201" s="145">
        <v>54</v>
      </c>
      <c r="O2201" s="145">
        <v>77357.58</v>
      </c>
      <c r="P2201" s="145">
        <v>924797</v>
      </c>
      <c r="Q2201" t="str">
        <f t="shared" si="34"/>
        <v>4-Medium C&amp;I</v>
      </c>
      <c r="R2201" s="147"/>
      <c r="U2201" s="147"/>
    </row>
    <row r="2202" spans="1:21" x14ac:dyDescent="0.3">
      <c r="A2202" s="145">
        <v>5</v>
      </c>
      <c r="B2202" s="145" t="s">
        <v>241</v>
      </c>
      <c r="C2202">
        <v>2020</v>
      </c>
      <c r="D2202" s="145">
        <v>2</v>
      </c>
      <c r="E2202" s="145" t="s">
        <v>368</v>
      </c>
      <c r="F2202" s="146">
        <v>75</v>
      </c>
      <c r="G2202" s="145" t="s">
        <v>154</v>
      </c>
      <c r="H2202" s="145">
        <v>18</v>
      </c>
      <c r="I2202" s="145" t="s">
        <v>284</v>
      </c>
      <c r="J2202" s="145" t="s">
        <v>268</v>
      </c>
      <c r="K2202" s="145" t="s">
        <v>281</v>
      </c>
      <c r="L2202" s="145">
        <v>1575</v>
      </c>
      <c r="M2202" s="145" t="s">
        <v>320</v>
      </c>
      <c r="N2202" s="145">
        <v>2</v>
      </c>
      <c r="O2202" s="145">
        <v>9709.0400000000009</v>
      </c>
      <c r="P2202" s="145">
        <v>46350</v>
      </c>
      <c r="Q2202" t="str">
        <f t="shared" si="34"/>
        <v>4-Medium C&amp;I</v>
      </c>
      <c r="R2202" s="147"/>
      <c r="U2202" s="147"/>
    </row>
    <row r="2203" spans="1:21" x14ac:dyDescent="0.3">
      <c r="A2203" s="145">
        <v>5</v>
      </c>
      <c r="B2203" s="145" t="s">
        <v>241</v>
      </c>
      <c r="C2203">
        <v>2020</v>
      </c>
      <c r="D2203" s="145">
        <v>2</v>
      </c>
      <c r="E2203" s="145" t="s">
        <v>368</v>
      </c>
      <c r="F2203" s="146">
        <v>5</v>
      </c>
      <c r="G2203" s="145" t="s">
        <v>283</v>
      </c>
      <c r="H2203" s="145">
        <v>13</v>
      </c>
      <c r="I2203" s="145" t="s">
        <v>337</v>
      </c>
      <c r="J2203" s="145" t="s">
        <v>268</v>
      </c>
      <c r="K2203" s="145" t="s">
        <v>281</v>
      </c>
      <c r="L2203" s="145">
        <v>460</v>
      </c>
      <c r="M2203" s="145" t="s">
        <v>285</v>
      </c>
      <c r="N2203" s="145">
        <v>6</v>
      </c>
      <c r="O2203" s="145">
        <v>15648.95</v>
      </c>
      <c r="P2203" s="145">
        <v>76940</v>
      </c>
      <c r="Q2203" t="str">
        <f t="shared" si="34"/>
        <v>4-Medium C&amp;I</v>
      </c>
      <c r="R2203" s="147"/>
      <c r="U2203" s="147"/>
    </row>
    <row r="2204" spans="1:21" x14ac:dyDescent="0.3">
      <c r="A2204" s="145">
        <v>5</v>
      </c>
      <c r="B2204" s="145" t="s">
        <v>241</v>
      </c>
      <c r="C2204">
        <v>2020</v>
      </c>
      <c r="D2204" s="145">
        <v>2</v>
      </c>
      <c r="E2204" s="145" t="s">
        <v>368</v>
      </c>
      <c r="F2204" s="146">
        <v>5</v>
      </c>
      <c r="G2204" s="145" t="s">
        <v>283</v>
      </c>
      <c r="H2204" s="145">
        <v>700</v>
      </c>
      <c r="I2204" s="145" t="s">
        <v>329</v>
      </c>
      <c r="J2204" s="145" t="s">
        <v>277</v>
      </c>
      <c r="K2204" s="145" t="s">
        <v>317</v>
      </c>
      <c r="L2204" s="145">
        <v>460</v>
      </c>
      <c r="M2204" s="145" t="s">
        <v>285</v>
      </c>
      <c r="N2204" s="145">
        <v>5</v>
      </c>
      <c r="O2204" s="145">
        <v>196881.88</v>
      </c>
      <c r="P2204" s="145">
        <v>744304</v>
      </c>
      <c r="Q2204" t="str">
        <f t="shared" si="34"/>
        <v>5-Large C&amp;I</v>
      </c>
      <c r="R2204" s="147"/>
      <c r="U2204" s="147"/>
    </row>
    <row r="2205" spans="1:21" x14ac:dyDescent="0.3">
      <c r="A2205" s="145">
        <v>5</v>
      </c>
      <c r="B2205" s="145" t="s">
        <v>241</v>
      </c>
      <c r="C2205" s="145">
        <v>2020</v>
      </c>
      <c r="D2205" s="145">
        <v>2</v>
      </c>
      <c r="E2205" s="145" t="s">
        <v>368</v>
      </c>
      <c r="F2205" s="146">
        <v>3</v>
      </c>
      <c r="G2205" s="145" t="s">
        <v>262</v>
      </c>
      <c r="H2205" s="145">
        <v>616</v>
      </c>
      <c r="I2205" s="145" t="s">
        <v>311</v>
      </c>
      <c r="J2205" s="145" t="s">
        <v>305</v>
      </c>
      <c r="K2205" s="145" t="s">
        <v>307</v>
      </c>
      <c r="L2205" s="145">
        <v>4532</v>
      </c>
      <c r="M2205" s="145" t="s">
        <v>265</v>
      </c>
      <c r="N2205" s="145">
        <v>3202</v>
      </c>
      <c r="O2205" s="145">
        <v>255859.04</v>
      </c>
      <c r="P2205" s="145">
        <v>1197474</v>
      </c>
      <c r="Q2205" t="str">
        <f t="shared" si="34"/>
        <v>Street</v>
      </c>
      <c r="R2205" s="147"/>
      <c r="U2205" s="147"/>
    </row>
    <row r="2206" spans="1:21" x14ac:dyDescent="0.3">
      <c r="A2206" s="145">
        <v>5</v>
      </c>
      <c r="B2206" s="145" t="s">
        <v>241</v>
      </c>
      <c r="C2206" s="145">
        <v>2020</v>
      </c>
      <c r="D2206" s="145">
        <v>2</v>
      </c>
      <c r="E2206" s="145" t="s">
        <v>368</v>
      </c>
      <c r="F2206" s="146">
        <v>5</v>
      </c>
      <c r="G2206" s="145" t="s">
        <v>283</v>
      </c>
      <c r="H2206" s="145">
        <v>616</v>
      </c>
      <c r="I2206" s="145" t="s">
        <v>311</v>
      </c>
      <c r="J2206" s="145" t="s">
        <v>305</v>
      </c>
      <c r="K2206" s="145" t="s">
        <v>307</v>
      </c>
      <c r="L2206" s="145">
        <v>4552</v>
      </c>
      <c r="M2206" s="145" t="s">
        <v>313</v>
      </c>
      <c r="N2206" s="145">
        <v>104</v>
      </c>
      <c r="O2206" s="145">
        <v>14367.82</v>
      </c>
      <c r="P2206" s="145">
        <v>69746</v>
      </c>
      <c r="Q2206" t="str">
        <f t="shared" si="34"/>
        <v>Street</v>
      </c>
      <c r="R2206" s="147"/>
      <c r="U2206" s="147"/>
    </row>
    <row r="2207" spans="1:21" x14ac:dyDescent="0.3">
      <c r="A2207" s="145">
        <v>5</v>
      </c>
      <c r="B2207" s="145" t="s">
        <v>241</v>
      </c>
      <c r="C2207" s="145">
        <v>2020</v>
      </c>
      <c r="D2207" s="145">
        <v>2</v>
      </c>
      <c r="E2207" s="145" t="s">
        <v>368</v>
      </c>
      <c r="F2207" s="146">
        <v>3</v>
      </c>
      <c r="G2207" s="145" t="s">
        <v>262</v>
      </c>
      <c r="H2207" s="145">
        <v>10</v>
      </c>
      <c r="I2207" s="145" t="s">
        <v>347</v>
      </c>
      <c r="J2207" s="145" t="s">
        <v>260</v>
      </c>
      <c r="K2207" s="145" t="s">
        <v>273</v>
      </c>
      <c r="L2207" s="145">
        <v>300</v>
      </c>
      <c r="M2207" s="145" t="s">
        <v>282</v>
      </c>
      <c r="N2207" s="145">
        <v>24073</v>
      </c>
      <c r="O2207" s="145">
        <v>2055199.26</v>
      </c>
      <c r="P2207" s="145">
        <v>9415429</v>
      </c>
      <c r="Q2207" t="str">
        <f t="shared" si="34"/>
        <v>3-Small C&amp;I</v>
      </c>
      <c r="R2207" s="147"/>
      <c r="U2207" s="147"/>
    </row>
    <row r="2208" spans="1:21" x14ac:dyDescent="0.3">
      <c r="A2208" s="145">
        <v>5</v>
      </c>
      <c r="B2208" s="145" t="s">
        <v>241</v>
      </c>
      <c r="C2208" s="145">
        <v>2020</v>
      </c>
      <c r="D2208" s="145">
        <v>2</v>
      </c>
      <c r="E2208" s="145" t="s">
        <v>368</v>
      </c>
      <c r="F2208" s="146">
        <v>5</v>
      </c>
      <c r="G2208" s="145" t="s">
        <v>283</v>
      </c>
      <c r="H2208" s="145">
        <v>950</v>
      </c>
      <c r="I2208" s="145" t="s">
        <v>269</v>
      </c>
      <c r="J2208" s="145" t="s">
        <v>248</v>
      </c>
      <c r="K2208" s="145" t="s">
        <v>270</v>
      </c>
      <c r="L2208" s="145">
        <v>4552</v>
      </c>
      <c r="M2208" s="145" t="s">
        <v>313</v>
      </c>
      <c r="N2208" s="145">
        <v>1283</v>
      </c>
      <c r="O2208" s="145">
        <v>351543.91</v>
      </c>
      <c r="P2208" s="145">
        <v>3714937</v>
      </c>
      <c r="Q2208" t="str">
        <f t="shared" si="34"/>
        <v>3-Small C&amp;I</v>
      </c>
      <c r="R2208" s="147"/>
      <c r="U2208" s="147"/>
    </row>
    <row r="2209" spans="1:21" x14ac:dyDescent="0.3">
      <c r="A2209" s="145">
        <v>5</v>
      </c>
      <c r="B2209" s="145" t="s">
        <v>241</v>
      </c>
      <c r="C2209" s="145">
        <v>2020</v>
      </c>
      <c r="D2209" s="145">
        <v>2</v>
      </c>
      <c r="E2209" s="145" t="s">
        <v>368</v>
      </c>
      <c r="F2209" s="146">
        <v>5</v>
      </c>
      <c r="G2209" s="145" t="s">
        <v>283</v>
      </c>
      <c r="H2209" s="145">
        <v>8</v>
      </c>
      <c r="I2209" s="145" t="s">
        <v>333</v>
      </c>
      <c r="J2209" s="145" t="s">
        <v>255</v>
      </c>
      <c r="K2209" s="145" t="s">
        <v>264</v>
      </c>
      <c r="L2209" s="145">
        <v>460</v>
      </c>
      <c r="M2209" s="145" t="s">
        <v>285</v>
      </c>
      <c r="N2209" s="145">
        <v>1</v>
      </c>
      <c r="O2209" s="145">
        <v>69.55</v>
      </c>
      <c r="P2209" s="145">
        <v>292</v>
      </c>
      <c r="Q2209" t="str">
        <f t="shared" si="34"/>
        <v>3-Small C&amp;I</v>
      </c>
      <c r="R2209" s="147"/>
      <c r="U2209" s="147"/>
    </row>
    <row r="2210" spans="1:21" x14ac:dyDescent="0.3">
      <c r="A2210" s="145">
        <v>5</v>
      </c>
      <c r="B2210" s="145" t="s">
        <v>241</v>
      </c>
      <c r="C2210" s="145">
        <v>2020</v>
      </c>
      <c r="D2210" s="145">
        <v>2</v>
      </c>
      <c r="E2210" s="145" t="s">
        <v>368</v>
      </c>
      <c r="F2210" s="146">
        <v>6</v>
      </c>
      <c r="G2210" s="145" t="s">
        <v>293</v>
      </c>
      <c r="H2210" s="145">
        <v>950</v>
      </c>
      <c r="I2210" s="145" t="s">
        <v>269</v>
      </c>
      <c r="J2210" s="145" t="s">
        <v>248</v>
      </c>
      <c r="K2210" s="145" t="s">
        <v>270</v>
      </c>
      <c r="L2210" s="145">
        <v>4562</v>
      </c>
      <c r="M2210" s="145" t="s">
        <v>300</v>
      </c>
      <c r="N2210" s="145">
        <v>30</v>
      </c>
      <c r="O2210" s="145">
        <v>897.52</v>
      </c>
      <c r="P2210" s="145">
        <v>6654</v>
      </c>
      <c r="Q2210" t="str">
        <f t="shared" si="34"/>
        <v>3-Small C&amp;I</v>
      </c>
      <c r="R2210" s="147"/>
      <c r="U2210" s="147"/>
    </row>
    <row r="2211" spans="1:21" x14ac:dyDescent="0.3">
      <c r="A2211" s="145">
        <v>5</v>
      </c>
      <c r="B2211" s="145" t="s">
        <v>241</v>
      </c>
      <c r="C2211" s="145">
        <v>2020</v>
      </c>
      <c r="D2211" s="145">
        <v>2</v>
      </c>
      <c r="E2211" s="145" t="s">
        <v>368</v>
      </c>
      <c r="F2211" s="146">
        <v>77</v>
      </c>
      <c r="G2211" s="145" t="s">
        <v>154</v>
      </c>
      <c r="H2211" s="145">
        <v>950</v>
      </c>
      <c r="I2211" s="145" t="s">
        <v>269</v>
      </c>
      <c r="J2211" s="145" t="s">
        <v>248</v>
      </c>
      <c r="K2211" s="145" t="s">
        <v>270</v>
      </c>
      <c r="L2211" s="145">
        <v>4577</v>
      </c>
      <c r="M2211" s="145" t="s">
        <v>154</v>
      </c>
      <c r="N2211" s="145">
        <v>1</v>
      </c>
      <c r="O2211" s="145">
        <v>297.45</v>
      </c>
      <c r="P2211" s="145">
        <v>3164</v>
      </c>
      <c r="Q2211" t="str">
        <f t="shared" si="34"/>
        <v>3-Small C&amp;I</v>
      </c>
      <c r="R2211" s="147"/>
      <c r="U2211" s="147"/>
    </row>
    <row r="2212" spans="1:21" x14ac:dyDescent="0.3">
      <c r="A2212" s="145">
        <v>4</v>
      </c>
      <c r="B2212" s="145" t="s">
        <v>249</v>
      </c>
      <c r="C2212" s="145">
        <v>2020</v>
      </c>
      <c r="D2212" s="145">
        <v>2</v>
      </c>
      <c r="E2212" s="145" t="s">
        <v>368</v>
      </c>
      <c r="F2212" s="146">
        <v>3</v>
      </c>
      <c r="G2212" s="145" t="s">
        <v>262</v>
      </c>
      <c r="H2212" s="145">
        <v>951</v>
      </c>
      <c r="I2212" s="145" t="s">
        <v>263</v>
      </c>
      <c r="J2212" s="145" t="s">
        <v>255</v>
      </c>
      <c r="K2212" s="145" t="s">
        <v>264</v>
      </c>
      <c r="L2212" s="145">
        <v>4532</v>
      </c>
      <c r="M2212" s="145" t="s">
        <v>265</v>
      </c>
      <c r="N2212" s="145">
        <v>6</v>
      </c>
      <c r="O2212" s="145">
        <v>178.81</v>
      </c>
      <c r="P2212" s="145">
        <v>1366</v>
      </c>
      <c r="Q2212" t="str">
        <f t="shared" si="34"/>
        <v>3-Small C&amp;I</v>
      </c>
      <c r="R2212" s="147"/>
      <c r="U2212" s="147"/>
    </row>
    <row r="2213" spans="1:21" x14ac:dyDescent="0.3">
      <c r="A2213" s="145">
        <v>5</v>
      </c>
      <c r="B2213" s="145" t="s">
        <v>241</v>
      </c>
      <c r="C2213" s="145">
        <v>2020</v>
      </c>
      <c r="D2213" s="145">
        <v>2</v>
      </c>
      <c r="E2213" s="145" t="s">
        <v>368</v>
      </c>
      <c r="F2213" s="146">
        <v>77</v>
      </c>
      <c r="G2213" s="145" t="s">
        <v>154</v>
      </c>
      <c r="H2213" s="145">
        <v>5</v>
      </c>
      <c r="I2213" s="145" t="s">
        <v>289</v>
      </c>
      <c r="J2213" s="145" t="s">
        <v>248</v>
      </c>
      <c r="K2213" s="145" t="s">
        <v>270</v>
      </c>
      <c r="L2213" s="145">
        <v>1577</v>
      </c>
      <c r="M2213" s="145" t="s">
        <v>336</v>
      </c>
      <c r="N2213" s="145">
        <v>2</v>
      </c>
      <c r="O2213" s="145">
        <v>1672.27</v>
      </c>
      <c r="P2213" s="145">
        <v>7777</v>
      </c>
      <c r="Q2213" t="str">
        <f t="shared" si="34"/>
        <v>3-Small C&amp;I</v>
      </c>
      <c r="R2213" s="147"/>
      <c r="U2213" s="147"/>
    </row>
    <row r="2214" spans="1:21" x14ac:dyDescent="0.3">
      <c r="A2214" s="145">
        <v>5</v>
      </c>
      <c r="B2214" s="145" t="s">
        <v>241</v>
      </c>
      <c r="C2214" s="145">
        <v>2020</v>
      </c>
      <c r="D2214" s="145">
        <v>2</v>
      </c>
      <c r="E2214" s="145" t="s">
        <v>368</v>
      </c>
      <c r="F2214" s="146">
        <v>3</v>
      </c>
      <c r="G2214" s="145" t="s">
        <v>262</v>
      </c>
      <c r="H2214" s="145">
        <v>305</v>
      </c>
      <c r="I2214" s="145" t="s">
        <v>322</v>
      </c>
      <c r="J2214" s="145" t="s">
        <v>248</v>
      </c>
      <c r="K2214" s="145" t="s">
        <v>270</v>
      </c>
      <c r="L2214" s="145">
        <v>300</v>
      </c>
      <c r="M2214" s="145" t="s">
        <v>282</v>
      </c>
      <c r="N2214" s="145">
        <v>1</v>
      </c>
      <c r="O2214" s="145">
        <v>164.19</v>
      </c>
      <c r="P2214" s="145">
        <v>884</v>
      </c>
      <c r="Q2214" t="str">
        <f t="shared" si="34"/>
        <v>3-Small C&amp;I</v>
      </c>
      <c r="R2214" s="147"/>
      <c r="U2214" s="147"/>
    </row>
    <row r="2215" spans="1:21" x14ac:dyDescent="0.3">
      <c r="A2215" s="145">
        <v>5</v>
      </c>
      <c r="B2215" s="145" t="s">
        <v>241</v>
      </c>
      <c r="C2215" s="145">
        <v>2020</v>
      </c>
      <c r="D2215" s="145">
        <v>2</v>
      </c>
      <c r="E2215" s="145" t="s">
        <v>368</v>
      </c>
      <c r="F2215" s="146">
        <v>1</v>
      </c>
      <c r="G2215" s="145" t="s">
        <v>243</v>
      </c>
      <c r="H2215" s="145">
        <v>15</v>
      </c>
      <c r="I2215" s="145" t="s">
        <v>318</v>
      </c>
      <c r="J2215" s="145" t="s">
        <v>266</v>
      </c>
      <c r="K2215" s="145" t="s">
        <v>276</v>
      </c>
      <c r="L2215" s="145">
        <v>200</v>
      </c>
      <c r="M2215" s="145" t="s">
        <v>259</v>
      </c>
      <c r="N2215" s="145">
        <v>3</v>
      </c>
      <c r="O2215" s="145">
        <v>142.91</v>
      </c>
      <c r="P2215" s="145">
        <v>447</v>
      </c>
      <c r="Q2215" t="str">
        <f t="shared" si="34"/>
        <v>3-Small C&amp;I</v>
      </c>
      <c r="R2215" s="147"/>
      <c r="U2215" s="147"/>
    </row>
    <row r="2216" spans="1:21" x14ac:dyDescent="0.3">
      <c r="A2216" s="145">
        <v>5</v>
      </c>
      <c r="B2216" s="145" t="s">
        <v>241</v>
      </c>
      <c r="C2216" s="145">
        <v>2020</v>
      </c>
      <c r="D2216" s="145">
        <v>2</v>
      </c>
      <c r="E2216" s="145" t="s">
        <v>368</v>
      </c>
      <c r="F2216" s="146">
        <v>10</v>
      </c>
      <c r="G2216" s="145" t="s">
        <v>250</v>
      </c>
      <c r="H2216" s="145">
        <v>6</v>
      </c>
      <c r="I2216" s="145" t="s">
        <v>344</v>
      </c>
      <c r="J2216" s="145" t="s">
        <v>257</v>
      </c>
      <c r="K2216" s="145" t="s">
        <v>258</v>
      </c>
      <c r="L2216" s="145">
        <v>207</v>
      </c>
      <c r="M2216" s="145" t="s">
        <v>252</v>
      </c>
      <c r="N2216" s="145">
        <v>5497</v>
      </c>
      <c r="O2216" s="145">
        <v>1041361.98</v>
      </c>
      <c r="P2216" s="145">
        <v>6070752</v>
      </c>
      <c r="Q2216" t="str">
        <f t="shared" si="34"/>
        <v>2-Low Income Residential</v>
      </c>
      <c r="R2216" s="147"/>
      <c r="U2216" s="147"/>
    </row>
    <row r="2217" spans="1:21" x14ac:dyDescent="0.3">
      <c r="A2217" s="145">
        <v>5</v>
      </c>
      <c r="B2217" s="145" t="s">
        <v>241</v>
      </c>
      <c r="C2217" s="145">
        <v>2020</v>
      </c>
      <c r="D2217" s="145">
        <v>2</v>
      </c>
      <c r="E2217" s="145" t="s">
        <v>368</v>
      </c>
      <c r="F2217" s="146">
        <v>3</v>
      </c>
      <c r="G2217" s="145" t="s">
        <v>262</v>
      </c>
      <c r="H2217" s="145">
        <v>1</v>
      </c>
      <c r="I2217" s="145" t="s">
        <v>251</v>
      </c>
      <c r="J2217" s="145" t="s">
        <v>245</v>
      </c>
      <c r="K2217" s="145" t="s">
        <v>246</v>
      </c>
      <c r="L2217" s="145">
        <v>300</v>
      </c>
      <c r="M2217" s="145" t="s">
        <v>282</v>
      </c>
      <c r="N2217" s="145">
        <v>1356</v>
      </c>
      <c r="O2217" s="145">
        <v>428172.77</v>
      </c>
      <c r="P2217" s="145">
        <v>1618169</v>
      </c>
      <c r="Q2217" t="str">
        <f t="shared" si="34"/>
        <v>1-Residential</v>
      </c>
      <c r="R2217" s="147"/>
      <c r="U2217" s="147"/>
    </row>
    <row r="2218" spans="1:21" x14ac:dyDescent="0.3">
      <c r="A2218" s="145">
        <v>4</v>
      </c>
      <c r="B2218" s="145" t="s">
        <v>249</v>
      </c>
      <c r="C2218" s="145">
        <v>2020</v>
      </c>
      <c r="D2218" s="145">
        <v>2</v>
      </c>
      <c r="E2218" s="145" t="s">
        <v>368</v>
      </c>
      <c r="F2218" s="146">
        <v>1</v>
      </c>
      <c r="G2218" s="145" t="s">
        <v>243</v>
      </c>
      <c r="H2218" s="145">
        <v>905</v>
      </c>
      <c r="I2218" s="145" t="s">
        <v>358</v>
      </c>
      <c r="J2218" s="145" t="s">
        <v>257</v>
      </c>
      <c r="K2218" s="145" t="s">
        <v>258</v>
      </c>
      <c r="L2218" s="145">
        <v>4512</v>
      </c>
      <c r="M2218" s="145" t="s">
        <v>247</v>
      </c>
      <c r="N2218" s="145">
        <v>101</v>
      </c>
      <c r="O2218" s="145">
        <v>4473.3900000000003</v>
      </c>
      <c r="P2218" s="145">
        <v>94226</v>
      </c>
      <c r="Q2218" t="str">
        <f t="shared" si="34"/>
        <v>2-Low Income Residential</v>
      </c>
      <c r="R2218" s="147"/>
      <c r="U2218" s="147"/>
    </row>
    <row r="2219" spans="1:21" x14ac:dyDescent="0.3">
      <c r="A2219" s="145">
        <v>5</v>
      </c>
      <c r="B2219" s="145" t="s">
        <v>241</v>
      </c>
      <c r="C2219" s="145">
        <v>2020</v>
      </c>
      <c r="D2219" s="145">
        <v>2</v>
      </c>
      <c r="E2219" s="145" t="s">
        <v>368</v>
      </c>
      <c r="F2219" s="146">
        <v>60</v>
      </c>
      <c r="G2219" s="145" t="s">
        <v>154</v>
      </c>
      <c r="H2219" s="145">
        <v>624</v>
      </c>
      <c r="I2219" s="145" t="s">
        <v>325</v>
      </c>
      <c r="J2219" s="145" t="s">
        <v>301</v>
      </c>
      <c r="K2219" s="145" t="s">
        <v>303</v>
      </c>
      <c r="L2219" s="145">
        <v>4563</v>
      </c>
      <c r="M2219" s="145" t="s">
        <v>324</v>
      </c>
      <c r="N2219" s="145">
        <v>2</v>
      </c>
      <c r="O2219" s="145">
        <v>39.36</v>
      </c>
      <c r="P2219" s="145">
        <v>295</v>
      </c>
      <c r="Q2219" t="str">
        <f t="shared" si="34"/>
        <v>Street</v>
      </c>
      <c r="R2219" s="147"/>
      <c r="U2219" s="147"/>
    </row>
    <row r="2220" spans="1:21" x14ac:dyDescent="0.3">
      <c r="A2220" s="145">
        <v>5</v>
      </c>
      <c r="B2220" s="145" t="s">
        <v>241</v>
      </c>
      <c r="C2220" s="145">
        <v>2020</v>
      </c>
      <c r="D2220" s="145">
        <v>2</v>
      </c>
      <c r="E2220" s="145" t="s">
        <v>368</v>
      </c>
      <c r="F2220" s="146">
        <v>1</v>
      </c>
      <c r="G2220" s="145" t="s">
        <v>243</v>
      </c>
      <c r="H2220" s="145">
        <v>602</v>
      </c>
      <c r="I2220" s="145" t="s">
        <v>309</v>
      </c>
      <c r="J2220" s="145" t="s">
        <v>305</v>
      </c>
      <c r="K2220" s="145" t="s">
        <v>307</v>
      </c>
      <c r="L2220" s="145">
        <v>200</v>
      </c>
      <c r="M2220" s="145" t="s">
        <v>259</v>
      </c>
      <c r="N2220" s="145">
        <v>190</v>
      </c>
      <c r="O2220" s="145">
        <v>8540.49</v>
      </c>
      <c r="P2220" s="145">
        <v>21662</v>
      </c>
      <c r="Q2220" t="str">
        <f t="shared" si="34"/>
        <v>Street</v>
      </c>
      <c r="R2220" s="147"/>
      <c r="U2220" s="147"/>
    </row>
    <row r="2221" spans="1:21" x14ac:dyDescent="0.3">
      <c r="A2221" s="145">
        <v>5</v>
      </c>
      <c r="B2221" s="145" t="s">
        <v>241</v>
      </c>
      <c r="C2221" s="145">
        <v>2020</v>
      </c>
      <c r="D2221" s="145">
        <v>2</v>
      </c>
      <c r="E2221" s="145" t="s">
        <v>368</v>
      </c>
      <c r="F2221" s="146">
        <v>6</v>
      </c>
      <c r="G2221" s="145" t="s">
        <v>293</v>
      </c>
      <c r="H2221" s="145">
        <v>625</v>
      </c>
      <c r="I2221" s="145" t="s">
        <v>354</v>
      </c>
      <c r="J2221" s="145" t="s">
        <v>310</v>
      </c>
      <c r="K2221" s="145" t="s">
        <v>154</v>
      </c>
      <c r="L2221" s="145">
        <v>700</v>
      </c>
      <c r="M2221" s="145" t="s">
        <v>296</v>
      </c>
      <c r="N2221" s="145">
        <v>1</v>
      </c>
      <c r="O2221" s="145">
        <v>20.309999999999999</v>
      </c>
      <c r="P2221" s="145">
        <v>25</v>
      </c>
      <c r="Q2221" t="str">
        <f t="shared" si="34"/>
        <v>Street</v>
      </c>
      <c r="R2221" s="147"/>
      <c r="U2221" s="147"/>
    </row>
    <row r="2222" spans="1:21" x14ac:dyDescent="0.3">
      <c r="A2222" s="145">
        <v>4</v>
      </c>
      <c r="B2222" s="145" t="s">
        <v>249</v>
      </c>
      <c r="C2222" s="145">
        <v>2020</v>
      </c>
      <c r="D2222" s="145">
        <v>2</v>
      </c>
      <c r="E2222" s="145" t="s">
        <v>368</v>
      </c>
      <c r="F2222" s="146">
        <v>3</v>
      </c>
      <c r="G2222" s="145" t="s">
        <v>262</v>
      </c>
      <c r="H2222" s="145">
        <v>955</v>
      </c>
      <c r="I2222" s="145" t="s">
        <v>328</v>
      </c>
      <c r="J2222" s="145" t="s">
        <v>271</v>
      </c>
      <c r="K2222" s="145" t="s">
        <v>327</v>
      </c>
      <c r="L2222" s="145">
        <v>4532</v>
      </c>
      <c r="M2222" s="145" t="s">
        <v>265</v>
      </c>
      <c r="N2222" s="145">
        <v>1</v>
      </c>
      <c r="O2222" s="145">
        <v>575.87</v>
      </c>
      <c r="P2222" s="145">
        <v>1</v>
      </c>
      <c r="Q2222" t="str">
        <f t="shared" si="34"/>
        <v>4-Medium C&amp;I</v>
      </c>
      <c r="R2222" s="147"/>
      <c r="U2222" s="147"/>
    </row>
    <row r="2223" spans="1:21" x14ac:dyDescent="0.3">
      <c r="A2223" s="145">
        <v>5</v>
      </c>
      <c r="B2223" s="145" t="s">
        <v>241</v>
      </c>
      <c r="C2223" s="145">
        <v>2020</v>
      </c>
      <c r="D2223" s="145">
        <v>2</v>
      </c>
      <c r="E2223" s="145" t="s">
        <v>368</v>
      </c>
      <c r="F2223" s="146">
        <v>3</v>
      </c>
      <c r="G2223" s="145" t="s">
        <v>262</v>
      </c>
      <c r="H2223" s="145">
        <v>20</v>
      </c>
      <c r="I2223" s="145" t="s">
        <v>357</v>
      </c>
      <c r="J2223" s="145" t="s">
        <v>274</v>
      </c>
      <c r="K2223" s="145" t="s">
        <v>315</v>
      </c>
      <c r="L2223" s="145">
        <v>300</v>
      </c>
      <c r="M2223" s="145" t="s">
        <v>282</v>
      </c>
      <c r="N2223" s="145">
        <v>78</v>
      </c>
      <c r="O2223" s="145">
        <v>221463.84</v>
      </c>
      <c r="P2223" s="145">
        <v>1052722</v>
      </c>
      <c r="Q2223" t="str">
        <f t="shared" si="34"/>
        <v>4-Medium C&amp;I</v>
      </c>
      <c r="R2223" s="147"/>
      <c r="U2223" s="147"/>
    </row>
    <row r="2224" spans="1:21" x14ac:dyDescent="0.3">
      <c r="A2224" s="145">
        <v>5</v>
      </c>
      <c r="B2224" s="145" t="s">
        <v>241</v>
      </c>
      <c r="C2224" s="145">
        <v>2020</v>
      </c>
      <c r="D2224" s="145">
        <v>2</v>
      </c>
      <c r="E2224" s="145" t="s">
        <v>368</v>
      </c>
      <c r="F2224" s="146">
        <v>60</v>
      </c>
      <c r="G2224" s="145" t="s">
        <v>154</v>
      </c>
      <c r="H2224" s="145">
        <v>612</v>
      </c>
      <c r="I2224" s="145" t="s">
        <v>363</v>
      </c>
      <c r="J2224" s="145" t="s">
        <v>253</v>
      </c>
      <c r="K2224" s="145" t="s">
        <v>295</v>
      </c>
      <c r="L2224" s="145">
        <v>360</v>
      </c>
      <c r="M2224" s="145" t="s">
        <v>304</v>
      </c>
      <c r="N2224" s="145">
        <v>1</v>
      </c>
      <c r="O2224" s="145">
        <v>9.0399999999999991</v>
      </c>
      <c r="P2224" s="145">
        <v>9</v>
      </c>
      <c r="Q2224" t="str">
        <f t="shared" si="34"/>
        <v>3-Small C&amp;I</v>
      </c>
      <c r="R2224" s="147"/>
      <c r="U2224" s="147"/>
    </row>
    <row r="2225" spans="1:21" x14ac:dyDescent="0.3">
      <c r="A2225" s="145">
        <v>5</v>
      </c>
      <c r="B2225" s="145" t="s">
        <v>241</v>
      </c>
      <c r="C2225" s="145">
        <v>2020</v>
      </c>
      <c r="D2225" s="145">
        <v>2</v>
      </c>
      <c r="E2225" s="145" t="s">
        <v>368</v>
      </c>
      <c r="F2225" s="146">
        <v>6</v>
      </c>
      <c r="G2225" s="145" t="s">
        <v>293</v>
      </c>
      <c r="H2225" s="145">
        <v>613</v>
      </c>
      <c r="I2225" s="145" t="s">
        <v>294</v>
      </c>
      <c r="J2225" s="145" t="s">
        <v>253</v>
      </c>
      <c r="K2225" s="145" t="s">
        <v>295</v>
      </c>
      <c r="L2225" s="145">
        <v>700</v>
      </c>
      <c r="M2225" s="145" t="s">
        <v>296</v>
      </c>
      <c r="N2225" s="145">
        <v>6</v>
      </c>
      <c r="O2225" s="145">
        <v>146.13</v>
      </c>
      <c r="P2225" s="145">
        <v>435</v>
      </c>
      <c r="Q2225" t="str">
        <f t="shared" si="34"/>
        <v>3-Small C&amp;I</v>
      </c>
      <c r="R2225" s="147"/>
      <c r="U2225" s="147"/>
    </row>
    <row r="2226" spans="1:21" x14ac:dyDescent="0.3">
      <c r="A2226" s="145">
        <v>5</v>
      </c>
      <c r="B2226" s="145" t="s">
        <v>241</v>
      </c>
      <c r="C2226" s="145">
        <v>2020</v>
      </c>
      <c r="D2226" s="145">
        <v>2</v>
      </c>
      <c r="E2226" s="145" t="s">
        <v>368</v>
      </c>
      <c r="F2226" s="146">
        <v>6</v>
      </c>
      <c r="G2226" s="145" t="s">
        <v>293</v>
      </c>
      <c r="H2226" s="145">
        <v>615</v>
      </c>
      <c r="I2226" s="145" t="s">
        <v>298</v>
      </c>
      <c r="J2226" s="145" t="s">
        <v>290</v>
      </c>
      <c r="K2226" s="145" t="s">
        <v>299</v>
      </c>
      <c r="L2226" s="145">
        <v>4562</v>
      </c>
      <c r="M2226" s="145" t="s">
        <v>300</v>
      </c>
      <c r="N2226" s="145">
        <v>561</v>
      </c>
      <c r="O2226" s="145">
        <v>633682.18999999994</v>
      </c>
      <c r="P2226" s="145">
        <v>1811938</v>
      </c>
      <c r="Q2226" t="str">
        <f t="shared" si="34"/>
        <v>Street</v>
      </c>
      <c r="R2226" s="147"/>
      <c r="U2226" s="147"/>
    </row>
    <row r="2227" spans="1:21" x14ac:dyDescent="0.3">
      <c r="A2227" s="145">
        <v>5</v>
      </c>
      <c r="B2227" s="145" t="s">
        <v>241</v>
      </c>
      <c r="C2227" s="145">
        <v>2020</v>
      </c>
      <c r="D2227" s="145">
        <v>2</v>
      </c>
      <c r="E2227" s="145" t="s">
        <v>368</v>
      </c>
      <c r="F2227" s="146">
        <v>60</v>
      </c>
      <c r="G2227" s="145" t="s">
        <v>154</v>
      </c>
      <c r="H2227" s="145">
        <v>601</v>
      </c>
      <c r="I2227" s="145" t="s">
        <v>359</v>
      </c>
      <c r="J2227" s="145" t="s">
        <v>290</v>
      </c>
      <c r="K2227" s="145" t="s">
        <v>299</v>
      </c>
      <c r="L2227" s="145">
        <v>360</v>
      </c>
      <c r="M2227" s="145" t="s">
        <v>304</v>
      </c>
      <c r="N2227" s="145">
        <v>49</v>
      </c>
      <c r="O2227" s="145">
        <v>1712.64</v>
      </c>
      <c r="P2227" s="145">
        <v>3042</v>
      </c>
      <c r="Q2227" t="str">
        <f t="shared" si="34"/>
        <v>Street</v>
      </c>
      <c r="R2227" s="147"/>
      <c r="U2227" s="147"/>
    </row>
    <row r="2228" spans="1:21" x14ac:dyDescent="0.3">
      <c r="A2228" s="145">
        <v>5</v>
      </c>
      <c r="B2228" s="145" t="s">
        <v>241</v>
      </c>
      <c r="C2228" s="145">
        <v>2020</v>
      </c>
      <c r="D2228" s="145">
        <v>2</v>
      </c>
      <c r="E2228" s="145" t="s">
        <v>368</v>
      </c>
      <c r="F2228" s="146">
        <v>1</v>
      </c>
      <c r="G2228" s="145" t="s">
        <v>243</v>
      </c>
      <c r="H2228" s="145">
        <v>950</v>
      </c>
      <c r="I2228" s="145" t="s">
        <v>269</v>
      </c>
      <c r="J2228" s="145" t="s">
        <v>248</v>
      </c>
      <c r="K2228" s="145" t="s">
        <v>270</v>
      </c>
      <c r="L2228" s="145">
        <v>4512</v>
      </c>
      <c r="M2228" s="145" t="s">
        <v>247</v>
      </c>
      <c r="N2228" s="145">
        <v>687</v>
      </c>
      <c r="O2228" s="145">
        <v>41277.279999999999</v>
      </c>
      <c r="P2228" s="145">
        <v>380342</v>
      </c>
      <c r="Q2228" t="str">
        <f t="shared" si="34"/>
        <v>3-Small C&amp;I</v>
      </c>
      <c r="R2228" s="147"/>
      <c r="U2228" s="147"/>
    </row>
    <row r="2229" spans="1:21" x14ac:dyDescent="0.3">
      <c r="A2229" s="145">
        <v>5</v>
      </c>
      <c r="B2229" s="145" t="s">
        <v>241</v>
      </c>
      <c r="C2229" s="145">
        <v>2020</v>
      </c>
      <c r="D2229" s="145">
        <v>2</v>
      </c>
      <c r="E2229" s="145" t="s">
        <v>368</v>
      </c>
      <c r="F2229" s="146">
        <v>5</v>
      </c>
      <c r="G2229" s="145" t="s">
        <v>283</v>
      </c>
      <c r="H2229" s="145">
        <v>951</v>
      </c>
      <c r="I2229" s="145" t="s">
        <v>263</v>
      </c>
      <c r="J2229" s="145" t="s">
        <v>255</v>
      </c>
      <c r="K2229" s="145" t="s">
        <v>264</v>
      </c>
      <c r="L2229" s="145">
        <v>4552</v>
      </c>
      <c r="M2229" s="145" t="s">
        <v>313</v>
      </c>
      <c r="N2229" s="145">
        <v>1</v>
      </c>
      <c r="O2229" s="145">
        <v>34.81</v>
      </c>
      <c r="P2229" s="145">
        <v>300</v>
      </c>
      <c r="Q2229" t="str">
        <f t="shared" si="34"/>
        <v>3-Small C&amp;I</v>
      </c>
      <c r="R2229" s="147"/>
      <c r="U2229" s="147"/>
    </row>
    <row r="2230" spans="1:21" x14ac:dyDescent="0.3">
      <c r="A2230" s="145">
        <v>5</v>
      </c>
      <c r="B2230" s="145" t="s">
        <v>241</v>
      </c>
      <c r="C2230" s="145">
        <v>2020</v>
      </c>
      <c r="D2230" s="145">
        <v>2</v>
      </c>
      <c r="E2230" s="145" t="s">
        <v>368</v>
      </c>
      <c r="F2230" s="146">
        <v>1</v>
      </c>
      <c r="G2230" s="145" t="s">
        <v>243</v>
      </c>
      <c r="H2230" s="145">
        <v>10</v>
      </c>
      <c r="I2230" s="145" t="s">
        <v>347</v>
      </c>
      <c r="J2230" s="145" t="s">
        <v>260</v>
      </c>
      <c r="K2230" s="145" t="s">
        <v>273</v>
      </c>
      <c r="L2230" s="145">
        <v>200</v>
      </c>
      <c r="M2230" s="145" t="s">
        <v>259</v>
      </c>
      <c r="N2230" s="145">
        <v>1211</v>
      </c>
      <c r="O2230" s="145">
        <v>106444.17</v>
      </c>
      <c r="P2230" s="145">
        <v>445086</v>
      </c>
      <c r="Q2230" t="str">
        <f t="shared" si="34"/>
        <v>3-Small C&amp;I</v>
      </c>
      <c r="R2230" s="147"/>
      <c r="U2230" s="147"/>
    </row>
    <row r="2231" spans="1:21" x14ac:dyDescent="0.3">
      <c r="A2231" s="145">
        <v>5</v>
      </c>
      <c r="B2231" s="145" t="s">
        <v>241</v>
      </c>
      <c r="C2231" s="145">
        <v>2020</v>
      </c>
      <c r="D2231" s="145">
        <v>2</v>
      </c>
      <c r="E2231" s="145" t="s">
        <v>368</v>
      </c>
      <c r="F2231" s="146">
        <v>75</v>
      </c>
      <c r="G2231" s="145" t="s">
        <v>154</v>
      </c>
      <c r="H2231" s="145">
        <v>5</v>
      </c>
      <c r="I2231" s="145" t="s">
        <v>289</v>
      </c>
      <c r="J2231" s="145" t="s">
        <v>248</v>
      </c>
      <c r="K2231" s="145" t="s">
        <v>270</v>
      </c>
      <c r="L2231" s="145">
        <v>1575</v>
      </c>
      <c r="M2231" s="145" t="s">
        <v>320</v>
      </c>
      <c r="N2231" s="145">
        <v>5</v>
      </c>
      <c r="O2231" s="145">
        <v>1954.62</v>
      </c>
      <c r="P2231" s="145">
        <v>8960</v>
      </c>
      <c r="Q2231" t="str">
        <f t="shared" si="34"/>
        <v>3-Small C&amp;I</v>
      </c>
      <c r="R2231" s="147"/>
      <c r="U2231" s="147"/>
    </row>
    <row r="2232" spans="1:21" x14ac:dyDescent="0.3">
      <c r="A2232" s="145">
        <v>5</v>
      </c>
      <c r="B2232" s="145" t="s">
        <v>241</v>
      </c>
      <c r="C2232" s="145">
        <v>2020</v>
      </c>
      <c r="D2232" s="145">
        <v>2</v>
      </c>
      <c r="E2232" s="145" t="s">
        <v>368</v>
      </c>
      <c r="F2232" s="146">
        <v>3</v>
      </c>
      <c r="G2232" s="145" t="s">
        <v>262</v>
      </c>
      <c r="H2232" s="145">
        <v>13</v>
      </c>
      <c r="I2232" s="145" t="s">
        <v>337</v>
      </c>
      <c r="J2232" s="145" t="s">
        <v>268</v>
      </c>
      <c r="K2232" s="145" t="s">
        <v>281</v>
      </c>
      <c r="L2232" s="145">
        <v>300</v>
      </c>
      <c r="M2232" s="145" t="s">
        <v>282</v>
      </c>
      <c r="N2232" s="145">
        <v>113</v>
      </c>
      <c r="O2232" s="145">
        <v>265806.03999999998</v>
      </c>
      <c r="P2232" s="145">
        <v>1335141</v>
      </c>
      <c r="Q2232" t="str">
        <f t="shared" si="34"/>
        <v>4-Medium C&amp;I</v>
      </c>
      <c r="R2232" s="147"/>
      <c r="U2232" s="147"/>
    </row>
    <row r="2233" spans="1:21" x14ac:dyDescent="0.3">
      <c r="A2233" s="145">
        <v>5</v>
      </c>
      <c r="B2233" s="145" t="s">
        <v>241</v>
      </c>
      <c r="C2233" s="145">
        <v>2020</v>
      </c>
      <c r="D2233" s="145">
        <v>2</v>
      </c>
      <c r="E2233" s="145" t="s">
        <v>368</v>
      </c>
      <c r="F2233" s="146">
        <v>1</v>
      </c>
      <c r="G2233" s="145" t="s">
        <v>243</v>
      </c>
      <c r="H2233" s="145">
        <v>5</v>
      </c>
      <c r="I2233" s="145" t="s">
        <v>289</v>
      </c>
      <c r="J2233" s="145" t="s">
        <v>248</v>
      </c>
      <c r="K2233" s="145" t="s">
        <v>270</v>
      </c>
      <c r="L2233" s="145">
        <v>200</v>
      </c>
      <c r="M2233" s="145" t="s">
        <v>259</v>
      </c>
      <c r="N2233" s="145">
        <v>1371</v>
      </c>
      <c r="O2233" s="145">
        <v>78523.87</v>
      </c>
      <c r="P2233" s="145">
        <v>805440</v>
      </c>
      <c r="Q2233" t="str">
        <f t="shared" si="34"/>
        <v>3-Small C&amp;I</v>
      </c>
      <c r="R2233" s="147"/>
      <c r="U2233" s="147"/>
    </row>
    <row r="2234" spans="1:21" x14ac:dyDescent="0.3">
      <c r="A2234" s="145">
        <v>5</v>
      </c>
      <c r="B2234" s="145" t="s">
        <v>241</v>
      </c>
      <c r="C2234" s="145">
        <v>2020</v>
      </c>
      <c r="D2234" s="145">
        <v>2</v>
      </c>
      <c r="E2234" s="145" t="s">
        <v>368</v>
      </c>
      <c r="F2234" s="146">
        <v>3</v>
      </c>
      <c r="G2234" s="145" t="s">
        <v>262</v>
      </c>
      <c r="H2234" s="145">
        <v>952</v>
      </c>
      <c r="I2234" s="145" t="s">
        <v>272</v>
      </c>
      <c r="J2234" s="145" t="s">
        <v>260</v>
      </c>
      <c r="K2234" s="145" t="s">
        <v>273</v>
      </c>
      <c r="L2234" s="145">
        <v>4532</v>
      </c>
      <c r="M2234" s="145" t="s">
        <v>265</v>
      </c>
      <c r="N2234" s="145">
        <v>417</v>
      </c>
      <c r="O2234" s="145">
        <v>134857.76</v>
      </c>
      <c r="P2234" s="145">
        <v>1679606</v>
      </c>
      <c r="Q2234" t="str">
        <f t="shared" si="34"/>
        <v>3-Small C&amp;I</v>
      </c>
      <c r="R2234" s="147"/>
      <c r="U2234" s="147"/>
    </row>
    <row r="2235" spans="1:21" x14ac:dyDescent="0.3">
      <c r="A2235" s="145">
        <v>5</v>
      </c>
      <c r="B2235" s="145" t="s">
        <v>241</v>
      </c>
      <c r="C2235" s="145">
        <v>2020</v>
      </c>
      <c r="D2235" s="145">
        <v>2</v>
      </c>
      <c r="E2235" s="145" t="s">
        <v>368</v>
      </c>
      <c r="F2235" s="146">
        <v>79</v>
      </c>
      <c r="G2235" s="145" t="s">
        <v>154</v>
      </c>
      <c r="H2235" s="145">
        <v>153</v>
      </c>
      <c r="I2235" s="145" t="s">
        <v>342</v>
      </c>
      <c r="J2235" s="145" t="s">
        <v>279</v>
      </c>
      <c r="K2235" s="145" t="s">
        <v>279</v>
      </c>
      <c r="L2235" s="145">
        <v>1579</v>
      </c>
      <c r="M2235" s="145" t="s">
        <v>343</v>
      </c>
      <c r="N2235" s="145">
        <v>18</v>
      </c>
      <c r="O2235" s="145">
        <v>0</v>
      </c>
      <c r="P2235" s="145">
        <v>5596996</v>
      </c>
      <c r="Q2235" t="str">
        <f t="shared" si="34"/>
        <v>OTHER</v>
      </c>
      <c r="R2235" s="147"/>
      <c r="U2235" s="147"/>
    </row>
    <row r="2236" spans="1:21" x14ac:dyDescent="0.3">
      <c r="A2236" s="145">
        <v>5</v>
      </c>
      <c r="B2236" s="145" t="s">
        <v>241</v>
      </c>
      <c r="C2236" s="145">
        <v>2020</v>
      </c>
      <c r="D2236" s="145">
        <v>2</v>
      </c>
      <c r="E2236" s="145" t="s">
        <v>368</v>
      </c>
      <c r="F2236" s="146">
        <v>6</v>
      </c>
      <c r="G2236" s="145" t="s">
        <v>293</v>
      </c>
      <c r="H2236" s="145">
        <v>602</v>
      </c>
      <c r="I2236" s="145" t="s">
        <v>309</v>
      </c>
      <c r="J2236" s="145" t="s">
        <v>305</v>
      </c>
      <c r="K2236" s="145" t="s">
        <v>307</v>
      </c>
      <c r="L2236" s="145">
        <v>700</v>
      </c>
      <c r="M2236" s="145" t="s">
        <v>296</v>
      </c>
      <c r="N2236" s="145">
        <v>357</v>
      </c>
      <c r="O2236" s="145">
        <v>35586.01</v>
      </c>
      <c r="P2236" s="145">
        <v>105567</v>
      </c>
      <c r="Q2236" t="str">
        <f t="shared" si="34"/>
        <v>Street</v>
      </c>
      <c r="R2236" s="147"/>
      <c r="U2236" s="147"/>
    </row>
    <row r="2237" spans="1:21" x14ac:dyDescent="0.3">
      <c r="A2237" s="145">
        <v>5</v>
      </c>
      <c r="B2237" s="145" t="s">
        <v>241</v>
      </c>
      <c r="C2237" s="145">
        <v>2020</v>
      </c>
      <c r="D2237" s="145">
        <v>2</v>
      </c>
      <c r="E2237" s="145" t="s">
        <v>368</v>
      </c>
      <c r="F2237" s="146">
        <v>1</v>
      </c>
      <c r="G2237" s="145" t="s">
        <v>243</v>
      </c>
      <c r="H2237" s="145">
        <v>903</v>
      </c>
      <c r="I2237" s="145" t="s">
        <v>244</v>
      </c>
      <c r="J2237" s="145" t="s">
        <v>245</v>
      </c>
      <c r="K2237" s="145" t="s">
        <v>246</v>
      </c>
      <c r="L2237" s="145">
        <v>4512</v>
      </c>
      <c r="M2237" s="145" t="s">
        <v>247</v>
      </c>
      <c r="N2237" s="145">
        <v>425509</v>
      </c>
      <c r="O2237" s="145">
        <v>30776639.079999998</v>
      </c>
      <c r="P2237" s="145">
        <v>233543887</v>
      </c>
      <c r="Q2237" t="str">
        <f t="shared" si="34"/>
        <v>1-Residential</v>
      </c>
      <c r="R2237" s="147"/>
      <c r="U2237" s="147"/>
    </row>
    <row r="2238" spans="1:21" x14ac:dyDescent="0.3">
      <c r="A2238" s="145">
        <v>5</v>
      </c>
      <c r="B2238" s="145" t="s">
        <v>241</v>
      </c>
      <c r="C2238" s="145">
        <v>2020</v>
      </c>
      <c r="D2238" s="145">
        <v>2</v>
      </c>
      <c r="E2238" s="145" t="s">
        <v>368</v>
      </c>
      <c r="F2238" s="146">
        <v>3</v>
      </c>
      <c r="G2238" s="145" t="s">
        <v>262</v>
      </c>
      <c r="H2238" s="145">
        <v>2</v>
      </c>
      <c r="I2238" s="145" t="s">
        <v>330</v>
      </c>
      <c r="J2238" s="145" t="s">
        <v>245</v>
      </c>
      <c r="K2238" s="145" t="s">
        <v>246</v>
      </c>
      <c r="L2238" s="145">
        <v>300</v>
      </c>
      <c r="M2238" s="145" t="s">
        <v>282</v>
      </c>
      <c r="N2238" s="145">
        <v>2</v>
      </c>
      <c r="O2238" s="145">
        <v>140.16</v>
      </c>
      <c r="P2238" s="145">
        <v>443</v>
      </c>
      <c r="Q2238" t="str">
        <f t="shared" si="34"/>
        <v>1-Residential</v>
      </c>
      <c r="R2238" s="147"/>
      <c r="U2238" s="147"/>
    </row>
    <row r="2239" spans="1:21" x14ac:dyDescent="0.3">
      <c r="A2239" s="145">
        <v>5</v>
      </c>
      <c r="B2239" s="145" t="s">
        <v>241</v>
      </c>
      <c r="C2239" s="145">
        <v>2020</v>
      </c>
      <c r="D2239" s="145">
        <v>2</v>
      </c>
      <c r="E2239" s="145" t="s">
        <v>368</v>
      </c>
      <c r="F2239" s="146">
        <v>72</v>
      </c>
      <c r="G2239" s="145" t="s">
        <v>154</v>
      </c>
      <c r="H2239" s="145">
        <v>1</v>
      </c>
      <c r="I2239" s="145" t="s">
        <v>251</v>
      </c>
      <c r="J2239" s="145" t="s">
        <v>245</v>
      </c>
      <c r="K2239" s="145" t="s">
        <v>246</v>
      </c>
      <c r="L2239" s="145">
        <v>1572</v>
      </c>
      <c r="M2239" s="145" t="s">
        <v>319</v>
      </c>
      <c r="N2239" s="145">
        <v>1</v>
      </c>
      <c r="O2239" s="145">
        <v>107.72</v>
      </c>
      <c r="P2239" s="145">
        <v>389</v>
      </c>
      <c r="Q2239" t="str">
        <f t="shared" si="34"/>
        <v>1-Residential</v>
      </c>
      <c r="R2239" s="147"/>
      <c r="U2239" s="147"/>
    </row>
    <row r="2240" spans="1:21" x14ac:dyDescent="0.3">
      <c r="A2240" s="145">
        <v>5</v>
      </c>
      <c r="B2240" s="145" t="s">
        <v>241</v>
      </c>
      <c r="C2240" s="145">
        <v>2020</v>
      </c>
      <c r="D2240" s="145">
        <v>2</v>
      </c>
      <c r="E2240" s="145" t="s">
        <v>368</v>
      </c>
      <c r="F2240" s="146">
        <v>10</v>
      </c>
      <c r="G2240" s="145" t="s">
        <v>250</v>
      </c>
      <c r="H2240" s="145">
        <v>1</v>
      </c>
      <c r="I2240" s="145" t="s">
        <v>251</v>
      </c>
      <c r="J2240" s="145" t="s">
        <v>245</v>
      </c>
      <c r="K2240" s="145" t="s">
        <v>246</v>
      </c>
      <c r="L2240" s="145">
        <v>207</v>
      </c>
      <c r="M2240" s="145" t="s">
        <v>252</v>
      </c>
      <c r="N2240" s="145">
        <v>39427</v>
      </c>
      <c r="O2240" s="145">
        <v>10288025.109999999</v>
      </c>
      <c r="P2240" s="145">
        <v>38734396</v>
      </c>
      <c r="Q2240" t="str">
        <f t="shared" si="34"/>
        <v>1-Residential</v>
      </c>
      <c r="R2240" s="147"/>
      <c r="U2240" s="147"/>
    </row>
    <row r="2241" spans="1:21" x14ac:dyDescent="0.3">
      <c r="A2241" s="145">
        <v>5</v>
      </c>
      <c r="B2241" s="145" t="s">
        <v>241</v>
      </c>
      <c r="C2241" s="145">
        <v>2020</v>
      </c>
      <c r="D2241" s="145">
        <v>2</v>
      </c>
      <c r="E2241" s="145" t="s">
        <v>368</v>
      </c>
      <c r="F2241" s="146">
        <v>1</v>
      </c>
      <c r="G2241" s="145" t="s">
        <v>243</v>
      </c>
      <c r="H2241" s="145">
        <v>1</v>
      </c>
      <c r="I2241" s="145" t="s">
        <v>251</v>
      </c>
      <c r="J2241" s="145" t="s">
        <v>245</v>
      </c>
      <c r="K2241" s="145" t="s">
        <v>246</v>
      </c>
      <c r="L2241" s="145">
        <v>200</v>
      </c>
      <c r="M2241" s="145" t="s">
        <v>259</v>
      </c>
      <c r="N2241" s="145">
        <v>540938</v>
      </c>
      <c r="O2241" s="145">
        <v>75556343.060000002</v>
      </c>
      <c r="P2241" s="145">
        <v>277953818</v>
      </c>
      <c r="Q2241" t="str">
        <f t="shared" si="34"/>
        <v>1-Residential</v>
      </c>
      <c r="R2241" s="147"/>
      <c r="U2241" s="147"/>
    </row>
    <row r="2242" spans="1:21" x14ac:dyDescent="0.3">
      <c r="A2242" s="145">
        <v>5</v>
      </c>
      <c r="B2242" s="145" t="s">
        <v>241</v>
      </c>
      <c r="C2242" s="145">
        <v>2020</v>
      </c>
      <c r="D2242" s="145">
        <v>2</v>
      </c>
      <c r="E2242" s="145" t="s">
        <v>368</v>
      </c>
      <c r="F2242" s="146">
        <v>6</v>
      </c>
      <c r="G2242" s="145" t="s">
        <v>293</v>
      </c>
      <c r="H2242" s="145">
        <v>618</v>
      </c>
      <c r="I2242" s="145" t="s">
        <v>365</v>
      </c>
      <c r="J2242" s="145" t="s">
        <v>297</v>
      </c>
      <c r="K2242" s="145" t="s">
        <v>352</v>
      </c>
      <c r="L2242" s="145">
        <v>4562</v>
      </c>
      <c r="M2242" s="145" t="s">
        <v>300</v>
      </c>
      <c r="N2242" s="145">
        <v>6</v>
      </c>
      <c r="O2242" s="145">
        <v>1523.39</v>
      </c>
      <c r="P2242" s="145">
        <v>4386</v>
      </c>
      <c r="Q2242" t="str">
        <f t="shared" ref="Q2242:Q2305" si="35">VLOOKUP(J2242,S:T,2,FALSE)</f>
        <v>Street</v>
      </c>
      <c r="R2242" s="147"/>
      <c r="U2242" s="147"/>
    </row>
    <row r="2243" spans="1:21" x14ac:dyDescent="0.3">
      <c r="A2243" s="145">
        <v>4</v>
      </c>
      <c r="B2243" s="145" t="s">
        <v>249</v>
      </c>
      <c r="C2243" s="145">
        <v>2020</v>
      </c>
      <c r="D2243" s="145">
        <v>2</v>
      </c>
      <c r="E2243" s="145" t="s">
        <v>368</v>
      </c>
      <c r="F2243" s="146">
        <v>5</v>
      </c>
      <c r="G2243" s="145" t="s">
        <v>283</v>
      </c>
      <c r="H2243" s="145">
        <v>18</v>
      </c>
      <c r="I2243" s="145" t="s">
        <v>284</v>
      </c>
      <c r="J2243" s="145" t="s">
        <v>268</v>
      </c>
      <c r="K2243" s="145" t="s">
        <v>281</v>
      </c>
      <c r="L2243" s="145">
        <v>460</v>
      </c>
      <c r="M2243" s="145" t="s">
        <v>285</v>
      </c>
      <c r="N2243" s="145">
        <v>1</v>
      </c>
      <c r="O2243" s="145">
        <v>603.4</v>
      </c>
      <c r="P2243" s="145">
        <v>2240</v>
      </c>
      <c r="Q2243" t="str">
        <f t="shared" si="35"/>
        <v>4-Medium C&amp;I</v>
      </c>
      <c r="R2243" s="147"/>
      <c r="U2243" s="147"/>
    </row>
    <row r="2244" spans="1:21" x14ac:dyDescent="0.3">
      <c r="A2244" s="145">
        <v>5</v>
      </c>
      <c r="B2244" s="145" t="s">
        <v>241</v>
      </c>
      <c r="C2244" s="145">
        <v>2020</v>
      </c>
      <c r="D2244" s="145">
        <v>2</v>
      </c>
      <c r="E2244" s="145" t="s">
        <v>368</v>
      </c>
      <c r="F2244" s="146">
        <v>3</v>
      </c>
      <c r="G2244" s="145" t="s">
        <v>262</v>
      </c>
      <c r="H2244" s="145">
        <v>710</v>
      </c>
      <c r="I2244" s="145" t="s">
        <v>332</v>
      </c>
      <c r="J2244" s="145" t="s">
        <v>277</v>
      </c>
      <c r="K2244" s="145" t="s">
        <v>317</v>
      </c>
      <c r="L2244" s="145">
        <v>4532</v>
      </c>
      <c r="M2244" s="145" t="s">
        <v>265</v>
      </c>
      <c r="N2244" s="145">
        <v>2013</v>
      </c>
      <c r="O2244" s="145">
        <v>18901079.02</v>
      </c>
      <c r="P2244" s="145">
        <v>322107891</v>
      </c>
      <c r="Q2244" t="str">
        <f t="shared" si="35"/>
        <v>5-Large C&amp;I</v>
      </c>
      <c r="R2244" s="147"/>
      <c r="U2244" s="147"/>
    </row>
    <row r="2245" spans="1:21" x14ac:dyDescent="0.3">
      <c r="A2245" s="145">
        <v>5</v>
      </c>
      <c r="B2245" s="145" t="s">
        <v>241</v>
      </c>
      <c r="C2245" s="145">
        <v>2020</v>
      </c>
      <c r="D2245" s="145">
        <v>2</v>
      </c>
      <c r="E2245" s="145" t="s">
        <v>368</v>
      </c>
      <c r="F2245" s="146">
        <v>3</v>
      </c>
      <c r="G2245" s="145" t="s">
        <v>262</v>
      </c>
      <c r="H2245" s="145">
        <v>700</v>
      </c>
      <c r="I2245" s="145" t="s">
        <v>329</v>
      </c>
      <c r="J2245" s="145" t="s">
        <v>277</v>
      </c>
      <c r="K2245" s="145" t="s">
        <v>317</v>
      </c>
      <c r="L2245" s="145">
        <v>300</v>
      </c>
      <c r="M2245" s="145" t="s">
        <v>282</v>
      </c>
      <c r="N2245" s="145">
        <v>3</v>
      </c>
      <c r="O2245" s="145">
        <v>6415.26</v>
      </c>
      <c r="P2245" s="145">
        <v>32160</v>
      </c>
      <c r="Q2245" t="str">
        <f t="shared" si="35"/>
        <v>5-Large C&amp;I</v>
      </c>
      <c r="R2245" s="147"/>
      <c r="U2245" s="147"/>
    </row>
    <row r="2246" spans="1:21" x14ac:dyDescent="0.3">
      <c r="A2246" s="145">
        <v>5</v>
      </c>
      <c r="B2246" s="145" t="s">
        <v>241</v>
      </c>
      <c r="C2246" s="145">
        <v>2020</v>
      </c>
      <c r="D2246" s="145">
        <v>2</v>
      </c>
      <c r="E2246" s="145" t="s">
        <v>368</v>
      </c>
      <c r="F2246" s="146">
        <v>5</v>
      </c>
      <c r="G2246" s="145" t="s">
        <v>283</v>
      </c>
      <c r="H2246" s="145">
        <v>710</v>
      </c>
      <c r="I2246" s="145" t="s">
        <v>332</v>
      </c>
      <c r="J2246" s="145" t="s">
        <v>277</v>
      </c>
      <c r="K2246" s="145" t="s">
        <v>317</v>
      </c>
      <c r="L2246" s="145">
        <v>4552</v>
      </c>
      <c r="M2246" s="145" t="s">
        <v>313</v>
      </c>
      <c r="N2246" s="145">
        <v>653</v>
      </c>
      <c r="O2246" s="145">
        <v>9701904.3699999992</v>
      </c>
      <c r="P2246" s="145">
        <v>171582828</v>
      </c>
      <c r="Q2246" t="str">
        <f t="shared" si="35"/>
        <v>5-Large C&amp;I</v>
      </c>
      <c r="R2246" s="147"/>
      <c r="U2246" s="147"/>
    </row>
    <row r="2247" spans="1:21" x14ac:dyDescent="0.3">
      <c r="A2247" s="145">
        <v>4</v>
      </c>
      <c r="B2247" s="145" t="s">
        <v>249</v>
      </c>
      <c r="C2247" s="145">
        <v>2020</v>
      </c>
      <c r="D2247" s="145">
        <v>2</v>
      </c>
      <c r="E2247" s="145" t="s">
        <v>368</v>
      </c>
      <c r="F2247" s="146">
        <v>3</v>
      </c>
      <c r="G2247" s="145" t="s">
        <v>262</v>
      </c>
      <c r="H2247" s="145">
        <v>710</v>
      </c>
      <c r="I2247" s="145" t="s">
        <v>332</v>
      </c>
      <c r="J2247" s="145" t="s">
        <v>277</v>
      </c>
      <c r="K2247" s="145" t="s">
        <v>317</v>
      </c>
      <c r="L2247" s="145">
        <v>4532</v>
      </c>
      <c r="M2247" s="145" t="s">
        <v>265</v>
      </c>
      <c r="N2247" s="145">
        <v>10</v>
      </c>
      <c r="O2247" s="145">
        <v>117901.17</v>
      </c>
      <c r="P2247" s="145">
        <v>1976769</v>
      </c>
      <c r="Q2247" t="str">
        <f t="shared" si="35"/>
        <v>5-Large C&amp;I</v>
      </c>
      <c r="R2247" s="147"/>
      <c r="U2247" s="147"/>
    </row>
    <row r="2248" spans="1:21" x14ac:dyDescent="0.3">
      <c r="A2248" s="145">
        <v>5</v>
      </c>
      <c r="B2248" s="145" t="s">
        <v>241</v>
      </c>
      <c r="C2248" s="145">
        <v>2020</v>
      </c>
      <c r="D2248" s="145">
        <v>2</v>
      </c>
      <c r="E2248" s="145" t="s">
        <v>368</v>
      </c>
      <c r="F2248" s="146">
        <v>10</v>
      </c>
      <c r="G2248" s="145" t="s">
        <v>250</v>
      </c>
      <c r="H2248" s="145">
        <v>903</v>
      </c>
      <c r="I2248" s="145" t="s">
        <v>244</v>
      </c>
      <c r="J2248" s="145" t="s">
        <v>245</v>
      </c>
      <c r="K2248" s="145" t="s">
        <v>246</v>
      </c>
      <c r="L2248" s="145">
        <v>4513</v>
      </c>
      <c r="M2248" s="145" t="s">
        <v>338</v>
      </c>
      <c r="N2248" s="145">
        <v>31048</v>
      </c>
      <c r="O2248" s="145">
        <v>4360584.28</v>
      </c>
      <c r="P2248" s="145">
        <v>34759261</v>
      </c>
      <c r="Q2248" t="str">
        <f t="shared" si="35"/>
        <v>1-Residential</v>
      </c>
      <c r="R2248" s="147"/>
      <c r="U2248" s="147"/>
    </row>
    <row r="2249" spans="1:21" x14ac:dyDescent="0.3">
      <c r="A2249" s="145">
        <v>4</v>
      </c>
      <c r="B2249" s="145" t="s">
        <v>249</v>
      </c>
      <c r="C2249" s="145">
        <v>2020</v>
      </c>
      <c r="D2249" s="145">
        <v>2</v>
      </c>
      <c r="E2249" s="145" t="s">
        <v>368</v>
      </c>
      <c r="F2249" s="146">
        <v>10</v>
      </c>
      <c r="G2249" s="145" t="s">
        <v>250</v>
      </c>
      <c r="H2249" s="145">
        <v>903</v>
      </c>
      <c r="I2249" s="145" t="s">
        <v>244</v>
      </c>
      <c r="J2249" s="145" t="s">
        <v>245</v>
      </c>
      <c r="K2249" s="145" t="s">
        <v>246</v>
      </c>
      <c r="L2249" s="145">
        <v>4513</v>
      </c>
      <c r="M2249" s="145" t="s">
        <v>338</v>
      </c>
      <c r="N2249" s="145">
        <v>123</v>
      </c>
      <c r="O2249" s="145">
        <v>14842.37</v>
      </c>
      <c r="P2249" s="145">
        <v>112099</v>
      </c>
      <c r="Q2249" t="str">
        <f t="shared" si="35"/>
        <v>1-Residential</v>
      </c>
      <c r="R2249" s="147"/>
      <c r="U2249" s="147"/>
    </row>
    <row r="2250" spans="1:21" x14ac:dyDescent="0.3">
      <c r="A2250" s="145">
        <v>5</v>
      </c>
      <c r="B2250" s="145" t="s">
        <v>241</v>
      </c>
      <c r="C2250" s="145">
        <v>2020</v>
      </c>
      <c r="D2250" s="145">
        <v>2</v>
      </c>
      <c r="E2250" s="145" t="s">
        <v>368</v>
      </c>
      <c r="F2250" s="146">
        <v>3</v>
      </c>
      <c r="G2250" s="145" t="s">
        <v>262</v>
      </c>
      <c r="H2250" s="145">
        <v>951</v>
      </c>
      <c r="I2250" s="145" t="s">
        <v>263</v>
      </c>
      <c r="J2250" s="145" t="s">
        <v>255</v>
      </c>
      <c r="K2250" s="145" t="s">
        <v>264</v>
      </c>
      <c r="L2250" s="145">
        <v>4532</v>
      </c>
      <c r="M2250" s="145" t="s">
        <v>265</v>
      </c>
      <c r="N2250" s="145">
        <v>1223</v>
      </c>
      <c r="O2250" s="145">
        <v>46914.33</v>
      </c>
      <c r="P2250" s="145">
        <v>417299</v>
      </c>
      <c r="Q2250" t="str">
        <f t="shared" si="35"/>
        <v>3-Small C&amp;I</v>
      </c>
      <c r="R2250" s="147"/>
      <c r="U2250" s="147"/>
    </row>
    <row r="2251" spans="1:21" x14ac:dyDescent="0.3">
      <c r="A2251" s="145">
        <v>4</v>
      </c>
      <c r="B2251" s="145" t="s">
        <v>249</v>
      </c>
      <c r="C2251" s="145">
        <v>2020</v>
      </c>
      <c r="D2251" s="145">
        <v>2</v>
      </c>
      <c r="E2251" s="145" t="s">
        <v>368</v>
      </c>
      <c r="F2251" s="146">
        <v>5</v>
      </c>
      <c r="G2251" s="145" t="s">
        <v>283</v>
      </c>
      <c r="H2251" s="145">
        <v>950</v>
      </c>
      <c r="I2251" s="145" t="s">
        <v>269</v>
      </c>
      <c r="J2251" s="145" t="s">
        <v>248</v>
      </c>
      <c r="K2251" s="145" t="s">
        <v>270</v>
      </c>
      <c r="L2251" s="145">
        <v>4552</v>
      </c>
      <c r="M2251" s="145" t="s">
        <v>313</v>
      </c>
      <c r="N2251" s="145">
        <v>2</v>
      </c>
      <c r="O2251" s="145">
        <v>31.42</v>
      </c>
      <c r="P2251" s="145">
        <v>118</v>
      </c>
      <c r="Q2251" t="str">
        <f t="shared" si="35"/>
        <v>3-Small C&amp;I</v>
      </c>
      <c r="R2251" s="147"/>
      <c r="U2251" s="147"/>
    </row>
    <row r="2252" spans="1:21" x14ac:dyDescent="0.3">
      <c r="A2252" s="145">
        <v>4</v>
      </c>
      <c r="B2252" s="145" t="s">
        <v>249</v>
      </c>
      <c r="C2252" s="145">
        <v>2020</v>
      </c>
      <c r="D2252" s="145">
        <v>2</v>
      </c>
      <c r="E2252" s="145" t="s">
        <v>368</v>
      </c>
      <c r="F2252" s="146">
        <v>1</v>
      </c>
      <c r="G2252" s="145" t="s">
        <v>243</v>
      </c>
      <c r="H2252" s="145">
        <v>10</v>
      </c>
      <c r="I2252" s="145" t="s">
        <v>347</v>
      </c>
      <c r="J2252" s="145" t="s">
        <v>266</v>
      </c>
      <c r="K2252" s="145" t="s">
        <v>276</v>
      </c>
      <c r="L2252" s="145">
        <v>200</v>
      </c>
      <c r="M2252" s="145" t="s">
        <v>259</v>
      </c>
      <c r="N2252" s="145">
        <v>3</v>
      </c>
      <c r="O2252" s="145">
        <v>1014.56</v>
      </c>
      <c r="P2252" s="145">
        <v>4453</v>
      </c>
      <c r="Q2252" t="str">
        <f t="shared" si="35"/>
        <v>3-Small C&amp;I</v>
      </c>
      <c r="R2252" s="147"/>
      <c r="U2252" s="147"/>
    </row>
    <row r="2253" spans="1:21" x14ac:dyDescent="0.3">
      <c r="A2253" s="145">
        <v>4</v>
      </c>
      <c r="B2253" s="145" t="s">
        <v>249</v>
      </c>
      <c r="C2253" s="145">
        <v>2020</v>
      </c>
      <c r="D2253" s="145">
        <v>2</v>
      </c>
      <c r="E2253" s="145" t="s">
        <v>368</v>
      </c>
      <c r="F2253" s="146">
        <v>1</v>
      </c>
      <c r="G2253" s="145" t="s">
        <v>243</v>
      </c>
      <c r="H2253" s="145">
        <v>6</v>
      </c>
      <c r="I2253" s="145" t="s">
        <v>344</v>
      </c>
      <c r="J2253" s="145" t="s">
        <v>257</v>
      </c>
      <c r="K2253" s="145" t="s">
        <v>258</v>
      </c>
      <c r="L2253" s="145">
        <v>200</v>
      </c>
      <c r="M2253" s="145" t="s">
        <v>259</v>
      </c>
      <c r="N2253" s="145">
        <v>24</v>
      </c>
      <c r="O2253" s="145">
        <v>3991.6</v>
      </c>
      <c r="P2253" s="145">
        <v>22883</v>
      </c>
      <c r="Q2253" t="str">
        <f t="shared" si="35"/>
        <v>2-Low Income Residential</v>
      </c>
      <c r="R2253" s="147"/>
      <c r="U2253" s="147"/>
    </row>
    <row r="2254" spans="1:21" x14ac:dyDescent="0.3">
      <c r="A2254" s="145">
        <v>5</v>
      </c>
      <c r="B2254" s="145" t="s">
        <v>241</v>
      </c>
      <c r="C2254" s="145">
        <v>2020</v>
      </c>
      <c r="D2254" s="145">
        <v>2</v>
      </c>
      <c r="E2254" s="145" t="s">
        <v>368</v>
      </c>
      <c r="F2254" s="146">
        <v>10</v>
      </c>
      <c r="G2254" s="145" t="s">
        <v>250</v>
      </c>
      <c r="H2254" s="145">
        <v>7</v>
      </c>
      <c r="I2254" s="145" t="s">
        <v>345</v>
      </c>
      <c r="J2254" s="145" t="s">
        <v>257</v>
      </c>
      <c r="K2254" s="145" t="s">
        <v>258</v>
      </c>
      <c r="L2254" s="145">
        <v>207</v>
      </c>
      <c r="M2254" s="145" t="s">
        <v>252</v>
      </c>
      <c r="N2254" s="145">
        <v>7</v>
      </c>
      <c r="O2254" s="145">
        <v>1277.49</v>
      </c>
      <c r="P2254" s="145">
        <v>6937</v>
      </c>
      <c r="Q2254" t="str">
        <f t="shared" si="35"/>
        <v>2-Low Income Residential</v>
      </c>
      <c r="R2254" s="147"/>
      <c r="U2254" s="147"/>
    </row>
    <row r="2255" spans="1:21" x14ac:dyDescent="0.3">
      <c r="A2255" s="145">
        <v>5</v>
      </c>
      <c r="B2255" s="145" t="s">
        <v>241</v>
      </c>
      <c r="C2255" s="145">
        <v>2020</v>
      </c>
      <c r="D2255" s="145">
        <v>2</v>
      </c>
      <c r="E2255" s="145" t="s">
        <v>368</v>
      </c>
      <c r="F2255" s="146">
        <v>6</v>
      </c>
      <c r="G2255" s="145" t="s">
        <v>293</v>
      </c>
      <c r="H2255" s="145">
        <v>600</v>
      </c>
      <c r="I2255" s="145" t="s">
        <v>364</v>
      </c>
      <c r="J2255" s="145" t="s">
        <v>290</v>
      </c>
      <c r="K2255" s="145" t="s">
        <v>299</v>
      </c>
      <c r="L2255" s="145">
        <v>700</v>
      </c>
      <c r="M2255" s="145" t="s">
        <v>296</v>
      </c>
      <c r="N2255" s="145">
        <v>76</v>
      </c>
      <c r="O2255" s="145">
        <v>47426.23</v>
      </c>
      <c r="P2255" s="145">
        <v>71963</v>
      </c>
      <c r="Q2255" t="str">
        <f t="shared" si="35"/>
        <v>Street</v>
      </c>
      <c r="R2255" s="147"/>
      <c r="U2255" s="147"/>
    </row>
    <row r="2256" spans="1:21" x14ac:dyDescent="0.3">
      <c r="A2256" s="145">
        <v>5</v>
      </c>
      <c r="B2256" s="145" t="s">
        <v>241</v>
      </c>
      <c r="C2256" s="145">
        <v>2020</v>
      </c>
      <c r="D2256" s="145">
        <v>2</v>
      </c>
      <c r="E2256" s="145" t="s">
        <v>368</v>
      </c>
      <c r="F2256" s="146">
        <v>1</v>
      </c>
      <c r="G2256" s="145" t="s">
        <v>243</v>
      </c>
      <c r="H2256" s="145">
        <v>603</v>
      </c>
      <c r="I2256" s="145" t="s">
        <v>306</v>
      </c>
      <c r="J2256" s="145" t="s">
        <v>305</v>
      </c>
      <c r="K2256" s="145" t="s">
        <v>307</v>
      </c>
      <c r="L2256" s="145">
        <v>200</v>
      </c>
      <c r="M2256" s="145" t="s">
        <v>259</v>
      </c>
      <c r="N2256" s="145">
        <v>754</v>
      </c>
      <c r="O2256" s="145">
        <v>26395.360000000001</v>
      </c>
      <c r="P2256" s="145">
        <v>63377</v>
      </c>
      <c r="Q2256" t="str">
        <f t="shared" si="35"/>
        <v>Street</v>
      </c>
      <c r="R2256" s="147"/>
      <c r="U2256" s="147"/>
    </row>
    <row r="2257" spans="1:21" x14ac:dyDescent="0.3">
      <c r="A2257" s="145">
        <v>5</v>
      </c>
      <c r="B2257" s="145" t="s">
        <v>241</v>
      </c>
      <c r="C2257" s="145">
        <v>2020</v>
      </c>
      <c r="D2257" s="145">
        <v>2</v>
      </c>
      <c r="E2257" s="145" t="s">
        <v>368</v>
      </c>
      <c r="F2257" s="146">
        <v>10</v>
      </c>
      <c r="G2257" s="145" t="s">
        <v>250</v>
      </c>
      <c r="H2257" s="145">
        <v>603</v>
      </c>
      <c r="I2257" s="145" t="s">
        <v>306</v>
      </c>
      <c r="J2257" s="145" t="s">
        <v>305</v>
      </c>
      <c r="K2257" s="145" t="s">
        <v>307</v>
      </c>
      <c r="L2257" s="145">
        <v>207</v>
      </c>
      <c r="M2257" s="145" t="s">
        <v>252</v>
      </c>
      <c r="N2257" s="145">
        <v>28</v>
      </c>
      <c r="O2257" s="145">
        <v>617.08000000000004</v>
      </c>
      <c r="P2257" s="145">
        <v>1555</v>
      </c>
      <c r="Q2257" t="str">
        <f t="shared" si="35"/>
        <v>Street</v>
      </c>
      <c r="R2257" s="147"/>
      <c r="U2257" s="147"/>
    </row>
    <row r="2258" spans="1:21" x14ac:dyDescent="0.3">
      <c r="A2258" s="145">
        <v>5</v>
      </c>
      <c r="B2258" s="145" t="s">
        <v>241</v>
      </c>
      <c r="C2258" s="145">
        <v>2020</v>
      </c>
      <c r="D2258" s="145">
        <v>2</v>
      </c>
      <c r="E2258" s="145" t="s">
        <v>368</v>
      </c>
      <c r="F2258" s="146">
        <v>60</v>
      </c>
      <c r="G2258" s="145" t="s">
        <v>154</v>
      </c>
      <c r="H2258" s="145">
        <v>623</v>
      </c>
      <c r="I2258" s="145" t="s">
        <v>302</v>
      </c>
      <c r="J2258" s="145" t="s">
        <v>301</v>
      </c>
      <c r="K2258" s="145" t="s">
        <v>303</v>
      </c>
      <c r="L2258" s="145">
        <v>360</v>
      </c>
      <c r="M2258" s="145" t="s">
        <v>304</v>
      </c>
      <c r="N2258" s="145">
        <v>3</v>
      </c>
      <c r="O2258" s="145">
        <v>68.790000000000006</v>
      </c>
      <c r="P2258" s="145">
        <v>216</v>
      </c>
      <c r="Q2258" t="str">
        <f t="shared" si="35"/>
        <v>Street</v>
      </c>
      <c r="R2258" s="147"/>
      <c r="U2258" s="147"/>
    </row>
    <row r="2259" spans="1:21" x14ac:dyDescent="0.3">
      <c r="A2259" s="145">
        <v>5</v>
      </c>
      <c r="B2259" s="145" t="s">
        <v>241</v>
      </c>
      <c r="C2259" s="145">
        <v>2020</v>
      </c>
      <c r="D2259" s="145">
        <v>2</v>
      </c>
      <c r="E2259" s="145" t="s">
        <v>368</v>
      </c>
      <c r="F2259" s="146">
        <v>6</v>
      </c>
      <c r="G2259" s="145" t="s">
        <v>293</v>
      </c>
      <c r="H2259" s="145">
        <v>623</v>
      </c>
      <c r="I2259" s="145" t="s">
        <v>302</v>
      </c>
      <c r="J2259" s="145" t="s">
        <v>301</v>
      </c>
      <c r="K2259" s="145" t="s">
        <v>303</v>
      </c>
      <c r="L2259" s="145">
        <v>700</v>
      </c>
      <c r="M2259" s="145" t="s">
        <v>296</v>
      </c>
      <c r="N2259" s="145">
        <v>1</v>
      </c>
      <c r="O2259" s="145">
        <v>1817.16</v>
      </c>
      <c r="P2259" s="145">
        <v>6702</v>
      </c>
      <c r="Q2259" t="str">
        <f t="shared" si="35"/>
        <v>Street</v>
      </c>
      <c r="R2259" s="147"/>
      <c r="U2259" s="147"/>
    </row>
    <row r="2260" spans="1:21" x14ac:dyDescent="0.3">
      <c r="A2260" s="145">
        <v>5</v>
      </c>
      <c r="B2260" s="145" t="s">
        <v>241</v>
      </c>
      <c r="C2260" s="145">
        <v>2020</v>
      </c>
      <c r="D2260" s="145">
        <v>2</v>
      </c>
      <c r="E2260" s="145" t="s">
        <v>368</v>
      </c>
      <c r="F2260" s="146">
        <v>3</v>
      </c>
      <c r="G2260" s="145" t="s">
        <v>262</v>
      </c>
      <c r="H2260" s="145">
        <v>954</v>
      </c>
      <c r="I2260" s="145" t="s">
        <v>356</v>
      </c>
      <c r="J2260" s="145" t="s">
        <v>268</v>
      </c>
      <c r="K2260" s="145" t="s">
        <v>281</v>
      </c>
      <c r="L2260" s="145">
        <v>4532</v>
      </c>
      <c r="M2260" s="145" t="s">
        <v>265</v>
      </c>
      <c r="N2260" s="145">
        <v>7904</v>
      </c>
      <c r="O2260" s="145">
        <v>11636384.710000001</v>
      </c>
      <c r="P2260" s="145">
        <v>151351338</v>
      </c>
      <c r="Q2260" t="str">
        <f t="shared" si="35"/>
        <v>4-Medium C&amp;I</v>
      </c>
      <c r="R2260" s="147"/>
      <c r="U2260" s="147"/>
    </row>
    <row r="2261" spans="1:21" x14ac:dyDescent="0.3">
      <c r="A2261" s="145">
        <v>4</v>
      </c>
      <c r="B2261" s="145" t="s">
        <v>249</v>
      </c>
      <c r="C2261" s="145">
        <v>2020</v>
      </c>
      <c r="D2261" s="145">
        <v>2</v>
      </c>
      <c r="E2261" s="145" t="s">
        <v>368</v>
      </c>
      <c r="F2261" s="146">
        <v>5</v>
      </c>
      <c r="G2261" s="145" t="s">
        <v>283</v>
      </c>
      <c r="H2261" s="145">
        <v>710</v>
      </c>
      <c r="I2261" s="145" t="s">
        <v>332</v>
      </c>
      <c r="J2261" s="145" t="s">
        <v>277</v>
      </c>
      <c r="K2261" s="145" t="s">
        <v>317</v>
      </c>
      <c r="L2261" s="145">
        <v>4552</v>
      </c>
      <c r="M2261" s="145" t="s">
        <v>313</v>
      </c>
      <c r="N2261" s="145">
        <v>1</v>
      </c>
      <c r="O2261" s="145">
        <v>4410.8</v>
      </c>
      <c r="P2261" s="145">
        <v>57078</v>
      </c>
      <c r="Q2261" t="str">
        <f t="shared" si="35"/>
        <v>5-Large C&amp;I</v>
      </c>
      <c r="R2261" s="147"/>
      <c r="U2261" s="147"/>
    </row>
    <row r="2262" spans="1:21" x14ac:dyDescent="0.3">
      <c r="A2262" s="145">
        <v>5</v>
      </c>
      <c r="B2262" s="145" t="s">
        <v>241</v>
      </c>
      <c r="C2262" s="145">
        <v>2020</v>
      </c>
      <c r="D2262" s="145">
        <v>2</v>
      </c>
      <c r="E2262" s="145" t="s">
        <v>368</v>
      </c>
      <c r="F2262" s="146">
        <v>3</v>
      </c>
      <c r="G2262" s="145" t="s">
        <v>262</v>
      </c>
      <c r="H2262" s="145">
        <v>621</v>
      </c>
      <c r="I2262" s="145" t="s">
        <v>323</v>
      </c>
      <c r="J2262" s="145" t="s">
        <v>253</v>
      </c>
      <c r="K2262" s="145" t="s">
        <v>295</v>
      </c>
      <c r="L2262" s="145">
        <v>4532</v>
      </c>
      <c r="M2262" s="145" t="s">
        <v>265</v>
      </c>
      <c r="N2262" s="145">
        <v>6</v>
      </c>
      <c r="O2262" s="145">
        <v>752.38</v>
      </c>
      <c r="P2262" s="145">
        <v>7791</v>
      </c>
      <c r="Q2262" t="str">
        <f t="shared" si="35"/>
        <v>3-Small C&amp;I</v>
      </c>
      <c r="R2262" s="147"/>
      <c r="U2262" s="147"/>
    </row>
    <row r="2263" spans="1:21" x14ac:dyDescent="0.3">
      <c r="A2263" s="145">
        <v>4</v>
      </c>
      <c r="B2263" s="145" t="s">
        <v>249</v>
      </c>
      <c r="C2263" s="145">
        <v>2020</v>
      </c>
      <c r="D2263" s="145">
        <v>2</v>
      </c>
      <c r="E2263" s="145" t="s">
        <v>368</v>
      </c>
      <c r="F2263" s="146">
        <v>3</v>
      </c>
      <c r="G2263" s="145" t="s">
        <v>262</v>
      </c>
      <c r="H2263" s="145">
        <v>621</v>
      </c>
      <c r="I2263" s="145" t="s">
        <v>323</v>
      </c>
      <c r="J2263" s="145" t="s">
        <v>253</v>
      </c>
      <c r="K2263" s="145" t="s">
        <v>295</v>
      </c>
      <c r="L2263" s="145">
        <v>4532</v>
      </c>
      <c r="M2263" s="145" t="s">
        <v>265</v>
      </c>
      <c r="N2263" s="145">
        <v>8</v>
      </c>
      <c r="O2263" s="145">
        <v>211.48</v>
      </c>
      <c r="P2263" s="145">
        <v>1531</v>
      </c>
      <c r="Q2263" t="str">
        <f t="shared" si="35"/>
        <v>3-Small C&amp;I</v>
      </c>
      <c r="R2263" s="147"/>
      <c r="U2263" s="147"/>
    </row>
    <row r="2264" spans="1:21" x14ac:dyDescent="0.3">
      <c r="A2264" s="145">
        <v>5</v>
      </c>
      <c r="B2264" s="145" t="s">
        <v>241</v>
      </c>
      <c r="C2264" s="145">
        <v>2020</v>
      </c>
      <c r="D2264" s="145">
        <v>2</v>
      </c>
      <c r="E2264" s="145" t="s">
        <v>368</v>
      </c>
      <c r="F2264" s="146">
        <v>6</v>
      </c>
      <c r="G2264" s="145" t="s">
        <v>293</v>
      </c>
      <c r="H2264" s="145">
        <v>621</v>
      </c>
      <c r="I2264" s="145" t="s">
        <v>323</v>
      </c>
      <c r="J2264" s="145" t="s">
        <v>253</v>
      </c>
      <c r="K2264" s="145" t="s">
        <v>295</v>
      </c>
      <c r="L2264" s="145">
        <v>4562</v>
      </c>
      <c r="M2264" s="145" t="s">
        <v>300</v>
      </c>
      <c r="N2264" s="145">
        <v>9</v>
      </c>
      <c r="O2264" s="145">
        <v>193.67</v>
      </c>
      <c r="P2264" s="145">
        <v>1387</v>
      </c>
      <c r="Q2264" t="str">
        <f t="shared" si="35"/>
        <v>3-Small C&amp;I</v>
      </c>
      <c r="R2264" s="147"/>
      <c r="U2264" s="147"/>
    </row>
    <row r="2265" spans="1:21" x14ac:dyDescent="0.3">
      <c r="A2265" s="145">
        <v>5</v>
      </c>
      <c r="B2265" s="145" t="s">
        <v>241</v>
      </c>
      <c r="C2265" s="145">
        <v>2020</v>
      </c>
      <c r="D2265" s="145">
        <v>2</v>
      </c>
      <c r="E2265" s="145" t="s">
        <v>368</v>
      </c>
      <c r="F2265" s="146">
        <v>10</v>
      </c>
      <c r="G2265" s="145" t="s">
        <v>250</v>
      </c>
      <c r="H2265" s="145">
        <v>616</v>
      </c>
      <c r="I2265" s="145" t="s">
        <v>311</v>
      </c>
      <c r="J2265" s="145" t="s">
        <v>305</v>
      </c>
      <c r="K2265" s="145" t="s">
        <v>307</v>
      </c>
      <c r="L2265" s="145">
        <v>4513</v>
      </c>
      <c r="M2265" s="145" t="s">
        <v>338</v>
      </c>
      <c r="N2265" s="145">
        <v>3</v>
      </c>
      <c r="O2265" s="145">
        <v>84.69</v>
      </c>
      <c r="P2265" s="145">
        <v>428</v>
      </c>
      <c r="Q2265" t="str">
        <f t="shared" si="35"/>
        <v>Street</v>
      </c>
      <c r="R2265" s="147"/>
      <c r="U2265" s="147"/>
    </row>
    <row r="2266" spans="1:21" x14ac:dyDescent="0.3">
      <c r="A2266" s="145">
        <v>5</v>
      </c>
      <c r="B2266" s="145" t="s">
        <v>241</v>
      </c>
      <c r="C2266" s="145">
        <v>2020</v>
      </c>
      <c r="D2266" s="145">
        <v>2</v>
      </c>
      <c r="E2266" s="145" t="s">
        <v>368</v>
      </c>
      <c r="F2266" s="146">
        <v>10</v>
      </c>
      <c r="G2266" s="145" t="s">
        <v>250</v>
      </c>
      <c r="H2266" s="145">
        <v>3</v>
      </c>
      <c r="I2266" s="145" t="s">
        <v>321</v>
      </c>
      <c r="J2266" s="145" t="s">
        <v>287</v>
      </c>
      <c r="K2266" s="145" t="s">
        <v>288</v>
      </c>
      <c r="L2266" s="145">
        <v>207</v>
      </c>
      <c r="M2266" s="145" t="s">
        <v>252</v>
      </c>
      <c r="N2266" s="145">
        <v>1</v>
      </c>
      <c r="O2266" s="145">
        <v>543.80999999999995</v>
      </c>
      <c r="P2266" s="145">
        <v>2999</v>
      </c>
      <c r="Q2266" t="str">
        <f t="shared" si="35"/>
        <v>1-Residential</v>
      </c>
      <c r="R2266" s="147"/>
      <c r="U2266" s="147"/>
    </row>
    <row r="2267" spans="1:21" x14ac:dyDescent="0.3">
      <c r="A2267" s="145">
        <v>5</v>
      </c>
      <c r="B2267" s="145" t="s">
        <v>241</v>
      </c>
      <c r="C2267" s="145">
        <v>2020</v>
      </c>
      <c r="D2267" s="145">
        <v>2</v>
      </c>
      <c r="E2267" s="145" t="s">
        <v>368</v>
      </c>
      <c r="F2267" s="146">
        <v>3</v>
      </c>
      <c r="G2267" s="145" t="s">
        <v>262</v>
      </c>
      <c r="H2267" s="145">
        <v>8</v>
      </c>
      <c r="I2267" s="145" t="s">
        <v>333</v>
      </c>
      <c r="J2267" s="145" t="s">
        <v>255</v>
      </c>
      <c r="K2267" s="145" t="s">
        <v>264</v>
      </c>
      <c r="L2267" s="145">
        <v>300</v>
      </c>
      <c r="M2267" s="145" t="s">
        <v>282</v>
      </c>
      <c r="N2267" s="145">
        <v>382</v>
      </c>
      <c r="O2267" s="145">
        <v>22614.89</v>
      </c>
      <c r="P2267" s="145">
        <v>93313</v>
      </c>
      <c r="Q2267" t="str">
        <f t="shared" si="35"/>
        <v>3-Small C&amp;I</v>
      </c>
      <c r="R2267" s="147"/>
      <c r="U2267" s="147"/>
    </row>
    <row r="2268" spans="1:21" x14ac:dyDescent="0.3">
      <c r="A2268" s="145">
        <v>5</v>
      </c>
      <c r="B2268" s="145" t="s">
        <v>241</v>
      </c>
      <c r="C2268" s="145">
        <v>2020</v>
      </c>
      <c r="D2268" s="145">
        <v>2</v>
      </c>
      <c r="E2268" s="145" t="s">
        <v>368</v>
      </c>
      <c r="F2268" s="146">
        <v>3</v>
      </c>
      <c r="G2268" s="145" t="s">
        <v>262</v>
      </c>
      <c r="H2268" s="145">
        <v>12</v>
      </c>
      <c r="I2268" s="145" t="s">
        <v>372</v>
      </c>
      <c r="J2268" s="145" t="s">
        <v>255</v>
      </c>
      <c r="K2268" s="145" t="s">
        <v>264</v>
      </c>
      <c r="L2268" s="145">
        <v>300</v>
      </c>
      <c r="M2268" s="145" t="s">
        <v>282</v>
      </c>
      <c r="N2268" s="145">
        <v>1</v>
      </c>
      <c r="O2268" s="145">
        <v>48.91</v>
      </c>
      <c r="P2268" s="145">
        <v>146</v>
      </c>
      <c r="Q2268" t="str">
        <f t="shared" si="35"/>
        <v>3-Small C&amp;I</v>
      </c>
      <c r="R2268" s="147"/>
      <c r="U2268" s="147"/>
    </row>
    <row r="2269" spans="1:21" x14ac:dyDescent="0.3">
      <c r="A2269" s="145">
        <v>5</v>
      </c>
      <c r="B2269" s="145" t="s">
        <v>241</v>
      </c>
      <c r="C2269" s="145">
        <v>2020</v>
      </c>
      <c r="D2269" s="145">
        <v>2</v>
      </c>
      <c r="E2269" s="145" t="s">
        <v>368</v>
      </c>
      <c r="F2269" s="146">
        <v>79</v>
      </c>
      <c r="G2269" s="145" t="s">
        <v>154</v>
      </c>
      <c r="H2269" s="145">
        <v>950</v>
      </c>
      <c r="I2269" s="145" t="s">
        <v>269</v>
      </c>
      <c r="J2269" s="145" t="s">
        <v>248</v>
      </c>
      <c r="K2269" s="145" t="s">
        <v>270</v>
      </c>
      <c r="L2269" s="145">
        <v>4579</v>
      </c>
      <c r="M2269" s="145" t="s">
        <v>267</v>
      </c>
      <c r="N2269" s="145">
        <v>84</v>
      </c>
      <c r="O2269" s="145">
        <v>18424.189999999999</v>
      </c>
      <c r="P2269" s="145">
        <v>193675</v>
      </c>
      <c r="Q2269" t="str">
        <f t="shared" si="35"/>
        <v>3-Small C&amp;I</v>
      </c>
      <c r="R2269" s="147"/>
      <c r="U2269" s="147"/>
    </row>
    <row r="2270" spans="1:21" x14ac:dyDescent="0.3">
      <c r="A2270" s="145">
        <v>5</v>
      </c>
      <c r="B2270" s="145" t="s">
        <v>241</v>
      </c>
      <c r="C2270" s="145">
        <v>2020</v>
      </c>
      <c r="D2270" s="145">
        <v>2</v>
      </c>
      <c r="E2270" s="145" t="s">
        <v>368</v>
      </c>
      <c r="F2270" s="146">
        <v>72</v>
      </c>
      <c r="G2270" s="145" t="s">
        <v>154</v>
      </c>
      <c r="H2270" s="145">
        <v>5</v>
      </c>
      <c r="I2270" s="145" t="s">
        <v>289</v>
      </c>
      <c r="J2270" s="145" t="s">
        <v>248</v>
      </c>
      <c r="K2270" s="145" t="s">
        <v>270</v>
      </c>
      <c r="L2270" s="145">
        <v>1572</v>
      </c>
      <c r="M2270" s="145" t="s">
        <v>319</v>
      </c>
      <c r="N2270" s="145">
        <v>1</v>
      </c>
      <c r="O2270" s="145">
        <v>5349.59</v>
      </c>
      <c r="P2270" s="145">
        <v>25133</v>
      </c>
      <c r="Q2270" t="str">
        <f t="shared" si="35"/>
        <v>3-Small C&amp;I</v>
      </c>
      <c r="R2270" s="147"/>
      <c r="U2270" s="147"/>
    </row>
    <row r="2271" spans="1:21" x14ac:dyDescent="0.3">
      <c r="A2271" s="145">
        <v>5</v>
      </c>
      <c r="B2271" s="145" t="s">
        <v>241</v>
      </c>
      <c r="C2271" s="145">
        <v>2020</v>
      </c>
      <c r="D2271" s="145">
        <v>2</v>
      </c>
      <c r="E2271" s="145" t="s">
        <v>368</v>
      </c>
      <c r="F2271" s="146">
        <v>1</v>
      </c>
      <c r="G2271" s="145" t="s">
        <v>243</v>
      </c>
      <c r="H2271" s="145">
        <v>11</v>
      </c>
      <c r="I2271" s="145" t="s">
        <v>335</v>
      </c>
      <c r="J2271" s="145" t="s">
        <v>248</v>
      </c>
      <c r="K2271" s="145" t="s">
        <v>270</v>
      </c>
      <c r="L2271" s="145">
        <v>200</v>
      </c>
      <c r="M2271" s="145" t="s">
        <v>259</v>
      </c>
      <c r="N2271" s="145">
        <v>11</v>
      </c>
      <c r="O2271" s="145">
        <v>2159.8000000000002</v>
      </c>
      <c r="P2271" s="145">
        <v>79471</v>
      </c>
      <c r="Q2271" t="str">
        <f t="shared" si="35"/>
        <v>3-Small C&amp;I</v>
      </c>
      <c r="R2271" s="147"/>
      <c r="U2271" s="147"/>
    </row>
    <row r="2272" spans="1:21" x14ac:dyDescent="0.3">
      <c r="A2272" s="145">
        <v>5</v>
      </c>
      <c r="B2272" s="145" t="s">
        <v>241</v>
      </c>
      <c r="C2272" s="145">
        <v>2020</v>
      </c>
      <c r="D2272" s="145">
        <v>2</v>
      </c>
      <c r="E2272" s="145" t="s">
        <v>368</v>
      </c>
      <c r="F2272" s="146">
        <v>10</v>
      </c>
      <c r="G2272" s="145" t="s">
        <v>250</v>
      </c>
      <c r="H2272" s="145">
        <v>5</v>
      </c>
      <c r="I2272" s="145" t="s">
        <v>289</v>
      </c>
      <c r="J2272" s="145" t="s">
        <v>248</v>
      </c>
      <c r="K2272" s="145" t="s">
        <v>270</v>
      </c>
      <c r="L2272" s="145">
        <v>207</v>
      </c>
      <c r="M2272" s="145" t="s">
        <v>252</v>
      </c>
      <c r="N2272" s="145">
        <v>15</v>
      </c>
      <c r="O2272" s="145">
        <v>3931.98</v>
      </c>
      <c r="P2272" s="145">
        <v>17765</v>
      </c>
      <c r="Q2272" t="str">
        <f t="shared" si="35"/>
        <v>3-Small C&amp;I</v>
      </c>
      <c r="R2272" s="147"/>
      <c r="U2272" s="147"/>
    </row>
    <row r="2273" spans="1:21" x14ac:dyDescent="0.3">
      <c r="A2273" s="145">
        <v>4</v>
      </c>
      <c r="B2273" s="145" t="s">
        <v>249</v>
      </c>
      <c r="C2273" s="145">
        <v>2020</v>
      </c>
      <c r="D2273" s="145">
        <v>2</v>
      </c>
      <c r="E2273" s="145" t="s">
        <v>368</v>
      </c>
      <c r="F2273" s="146">
        <v>3</v>
      </c>
      <c r="G2273" s="145" t="s">
        <v>262</v>
      </c>
      <c r="H2273" s="145">
        <v>953</v>
      </c>
      <c r="I2273" s="145" t="s">
        <v>278</v>
      </c>
      <c r="J2273" s="145" t="s">
        <v>266</v>
      </c>
      <c r="K2273" s="145" t="s">
        <v>276</v>
      </c>
      <c r="L2273" s="145">
        <v>4532</v>
      </c>
      <c r="M2273" s="145" t="s">
        <v>265</v>
      </c>
      <c r="N2273" s="145">
        <v>39</v>
      </c>
      <c r="O2273" s="145">
        <v>2426.2199999999998</v>
      </c>
      <c r="P2273" s="145">
        <v>20472</v>
      </c>
      <c r="Q2273" t="str">
        <f t="shared" si="35"/>
        <v>3-Small C&amp;I</v>
      </c>
      <c r="R2273" s="147"/>
      <c r="U2273" s="147"/>
    </row>
    <row r="2274" spans="1:21" x14ac:dyDescent="0.3">
      <c r="A2274" s="145">
        <v>5</v>
      </c>
      <c r="B2274" s="145" t="s">
        <v>241</v>
      </c>
      <c r="C2274" s="145">
        <v>2020</v>
      </c>
      <c r="D2274" s="145">
        <v>2</v>
      </c>
      <c r="E2274" s="145" t="s">
        <v>368</v>
      </c>
      <c r="F2274" s="146">
        <v>71</v>
      </c>
      <c r="G2274" s="145" t="s">
        <v>154</v>
      </c>
      <c r="H2274" s="145">
        <v>1</v>
      </c>
      <c r="I2274" s="145" t="s">
        <v>251</v>
      </c>
      <c r="J2274" s="145" t="s">
        <v>245</v>
      </c>
      <c r="K2274" s="145" t="s">
        <v>246</v>
      </c>
      <c r="L2274" s="145">
        <v>1571</v>
      </c>
      <c r="M2274" s="145" t="s">
        <v>331</v>
      </c>
      <c r="N2274" s="145">
        <v>1</v>
      </c>
      <c r="O2274" s="145">
        <v>7</v>
      </c>
      <c r="P2274" s="145">
        <v>0</v>
      </c>
      <c r="Q2274" t="str">
        <f t="shared" si="35"/>
        <v>1-Residential</v>
      </c>
      <c r="R2274" s="147"/>
      <c r="U2274" s="147"/>
    </row>
    <row r="2275" spans="1:21" x14ac:dyDescent="0.3">
      <c r="A2275" s="145">
        <v>5</v>
      </c>
      <c r="B2275" s="145" t="s">
        <v>241</v>
      </c>
      <c r="C2275" s="145">
        <v>2020</v>
      </c>
      <c r="D2275" s="145">
        <v>2</v>
      </c>
      <c r="E2275" s="145" t="s">
        <v>368</v>
      </c>
      <c r="F2275" s="146">
        <v>10</v>
      </c>
      <c r="G2275" s="145" t="s">
        <v>250</v>
      </c>
      <c r="H2275" s="145">
        <v>2</v>
      </c>
      <c r="I2275" s="145" t="s">
        <v>330</v>
      </c>
      <c r="J2275" s="145" t="s">
        <v>245</v>
      </c>
      <c r="K2275" s="145" t="s">
        <v>246</v>
      </c>
      <c r="L2275" s="145">
        <v>207</v>
      </c>
      <c r="M2275" s="145" t="s">
        <v>252</v>
      </c>
      <c r="N2275" s="145">
        <v>29</v>
      </c>
      <c r="O2275" s="145">
        <v>10189.84</v>
      </c>
      <c r="P2275" s="145">
        <v>36213</v>
      </c>
      <c r="Q2275" t="str">
        <f t="shared" si="35"/>
        <v>1-Residential</v>
      </c>
      <c r="R2275" s="147"/>
      <c r="U2275" s="147"/>
    </row>
    <row r="2276" spans="1:21" x14ac:dyDescent="0.3">
      <c r="A2276" s="145">
        <v>5</v>
      </c>
      <c r="B2276" s="145" t="s">
        <v>241</v>
      </c>
      <c r="C2276" s="145">
        <v>2020</v>
      </c>
      <c r="D2276" s="145">
        <v>2</v>
      </c>
      <c r="E2276" s="145" t="s">
        <v>368</v>
      </c>
      <c r="F2276" s="146">
        <v>1</v>
      </c>
      <c r="G2276" s="145" t="s">
        <v>243</v>
      </c>
      <c r="H2276" s="145">
        <v>301</v>
      </c>
      <c r="I2276" s="145" t="s">
        <v>254</v>
      </c>
      <c r="J2276" s="145" t="s">
        <v>245</v>
      </c>
      <c r="K2276" s="145" t="s">
        <v>246</v>
      </c>
      <c r="L2276" s="145">
        <v>200</v>
      </c>
      <c r="M2276" s="145" t="s">
        <v>259</v>
      </c>
      <c r="N2276" s="145">
        <v>2</v>
      </c>
      <c r="O2276" s="145">
        <v>-32.369999999999997</v>
      </c>
      <c r="P2276" s="145">
        <v>-125</v>
      </c>
      <c r="Q2276" t="str">
        <f t="shared" si="35"/>
        <v>1-Residential</v>
      </c>
      <c r="R2276" s="147"/>
      <c r="U2276" s="147"/>
    </row>
    <row r="2277" spans="1:21" x14ac:dyDescent="0.3">
      <c r="A2277" s="145">
        <v>5</v>
      </c>
      <c r="B2277" s="145" t="s">
        <v>241</v>
      </c>
      <c r="C2277" s="145">
        <v>2020</v>
      </c>
      <c r="D2277" s="145">
        <v>2</v>
      </c>
      <c r="E2277" s="145" t="s">
        <v>368</v>
      </c>
      <c r="F2277" s="146">
        <v>10</v>
      </c>
      <c r="G2277" s="145" t="s">
        <v>250</v>
      </c>
      <c r="H2277" s="145">
        <v>602</v>
      </c>
      <c r="I2277" s="145" t="s">
        <v>309</v>
      </c>
      <c r="J2277" s="145" t="s">
        <v>305</v>
      </c>
      <c r="K2277" s="145" t="s">
        <v>307</v>
      </c>
      <c r="L2277" s="145">
        <v>207</v>
      </c>
      <c r="M2277" s="145" t="s">
        <v>252</v>
      </c>
      <c r="N2277" s="145">
        <v>2</v>
      </c>
      <c r="O2277" s="145">
        <v>74.41</v>
      </c>
      <c r="P2277" s="145">
        <v>166</v>
      </c>
      <c r="Q2277" t="str">
        <f t="shared" si="35"/>
        <v>Street</v>
      </c>
      <c r="R2277" s="147"/>
      <c r="U2277" s="147"/>
    </row>
    <row r="2278" spans="1:21" x14ac:dyDescent="0.3">
      <c r="A2278" s="145">
        <v>5</v>
      </c>
      <c r="B2278" s="145" t="s">
        <v>241</v>
      </c>
      <c r="C2278" s="145">
        <v>2020</v>
      </c>
      <c r="D2278" s="145">
        <v>2</v>
      </c>
      <c r="E2278" s="145" t="s">
        <v>368</v>
      </c>
      <c r="F2278" s="146">
        <v>5</v>
      </c>
      <c r="G2278" s="145" t="s">
        <v>283</v>
      </c>
      <c r="H2278" s="145">
        <v>18</v>
      </c>
      <c r="I2278" s="145" t="s">
        <v>284</v>
      </c>
      <c r="J2278" s="145" t="s">
        <v>268</v>
      </c>
      <c r="K2278" s="145" t="s">
        <v>281</v>
      </c>
      <c r="L2278" s="145">
        <v>460</v>
      </c>
      <c r="M2278" s="145" t="s">
        <v>285</v>
      </c>
      <c r="N2278" s="145">
        <v>201</v>
      </c>
      <c r="O2278" s="145">
        <v>955682.9</v>
      </c>
      <c r="P2278" s="145">
        <v>4278450</v>
      </c>
      <c r="Q2278" t="str">
        <f t="shared" si="35"/>
        <v>4-Medium C&amp;I</v>
      </c>
      <c r="R2278" s="147"/>
      <c r="U2278" s="147"/>
    </row>
    <row r="2279" spans="1:21" x14ac:dyDescent="0.3">
      <c r="A2279" s="145">
        <v>5</v>
      </c>
      <c r="B2279" s="145" t="s">
        <v>241</v>
      </c>
      <c r="C2279" s="145">
        <v>2020</v>
      </c>
      <c r="D2279" s="145">
        <v>2</v>
      </c>
      <c r="E2279" s="145" t="s">
        <v>368</v>
      </c>
      <c r="F2279" s="146">
        <v>5</v>
      </c>
      <c r="G2279" s="145" t="s">
        <v>283</v>
      </c>
      <c r="H2279" s="145">
        <v>701</v>
      </c>
      <c r="I2279" s="145" t="s">
        <v>316</v>
      </c>
      <c r="J2279" s="145" t="s">
        <v>277</v>
      </c>
      <c r="K2279" s="145" t="s">
        <v>317</v>
      </c>
      <c r="L2279" s="145">
        <v>460</v>
      </c>
      <c r="M2279" s="145" t="s">
        <v>285</v>
      </c>
      <c r="N2279" s="145">
        <v>78</v>
      </c>
      <c r="O2279" s="145">
        <v>1468009.95</v>
      </c>
      <c r="P2279" s="145">
        <v>7490862</v>
      </c>
      <c r="Q2279" t="str">
        <f t="shared" si="35"/>
        <v>5-Large C&amp;I</v>
      </c>
      <c r="R2279" s="147"/>
      <c r="U2279" s="147"/>
    </row>
    <row r="2280" spans="1:21" x14ac:dyDescent="0.3">
      <c r="A2280" s="145">
        <v>5</v>
      </c>
      <c r="B2280" s="145" t="s">
        <v>241</v>
      </c>
      <c r="C2280" s="145">
        <v>2020</v>
      </c>
      <c r="D2280" s="145">
        <v>2</v>
      </c>
      <c r="E2280" s="145" t="s">
        <v>368</v>
      </c>
      <c r="F2280" s="146">
        <v>3</v>
      </c>
      <c r="G2280" s="145" t="s">
        <v>262</v>
      </c>
      <c r="H2280" s="145">
        <v>701</v>
      </c>
      <c r="I2280" s="145" t="s">
        <v>316</v>
      </c>
      <c r="J2280" s="145" t="s">
        <v>277</v>
      </c>
      <c r="K2280" s="145" t="s">
        <v>317</v>
      </c>
      <c r="L2280" s="145">
        <v>300</v>
      </c>
      <c r="M2280" s="145" t="s">
        <v>282</v>
      </c>
      <c r="N2280" s="145">
        <v>180</v>
      </c>
      <c r="O2280" s="145">
        <v>2856398.57</v>
      </c>
      <c r="P2280" s="145">
        <v>14431961</v>
      </c>
      <c r="Q2280" t="str">
        <f t="shared" si="35"/>
        <v>5-Large C&amp;I</v>
      </c>
      <c r="R2280" s="147"/>
      <c r="U2280" s="147"/>
    </row>
    <row r="2281" spans="1:21" x14ac:dyDescent="0.3">
      <c r="A2281" s="145">
        <v>5</v>
      </c>
      <c r="B2281" s="145" t="s">
        <v>241</v>
      </c>
      <c r="C2281" s="145">
        <v>2020</v>
      </c>
      <c r="D2281" s="145">
        <v>2</v>
      </c>
      <c r="E2281" s="145" t="s">
        <v>368</v>
      </c>
      <c r="F2281" s="146">
        <v>6</v>
      </c>
      <c r="G2281" s="145" t="s">
        <v>293</v>
      </c>
      <c r="H2281" s="145">
        <v>612</v>
      </c>
      <c r="I2281" s="145" t="s">
        <v>363</v>
      </c>
      <c r="J2281" s="145" t="s">
        <v>253</v>
      </c>
      <c r="K2281" s="145" t="s">
        <v>295</v>
      </c>
      <c r="L2281" s="145">
        <v>700</v>
      </c>
      <c r="M2281" s="145" t="s">
        <v>296</v>
      </c>
      <c r="N2281" s="145">
        <v>3</v>
      </c>
      <c r="O2281" s="145">
        <v>89.9</v>
      </c>
      <c r="P2281" s="145">
        <v>317</v>
      </c>
      <c r="Q2281" t="str">
        <f t="shared" si="35"/>
        <v>3-Small C&amp;I</v>
      </c>
      <c r="R2281" s="147"/>
      <c r="U2281" s="147"/>
    </row>
    <row r="2282" spans="1:21" x14ac:dyDescent="0.3">
      <c r="A2282" s="145">
        <v>5</v>
      </c>
      <c r="B2282" s="145" t="s">
        <v>241</v>
      </c>
      <c r="C2282" s="145">
        <v>2020</v>
      </c>
      <c r="D2282" s="145">
        <v>2</v>
      </c>
      <c r="E2282" s="145" t="s">
        <v>368</v>
      </c>
      <c r="F2282" s="146">
        <v>6</v>
      </c>
      <c r="G2282" s="145" t="s">
        <v>293</v>
      </c>
      <c r="H2282" s="145">
        <v>617</v>
      </c>
      <c r="I2282" s="145" t="s">
        <v>349</v>
      </c>
      <c r="J2282" s="145" t="s">
        <v>292</v>
      </c>
      <c r="K2282" s="145" t="s">
        <v>350</v>
      </c>
      <c r="L2282" s="145">
        <v>4562</v>
      </c>
      <c r="M2282" s="145" t="s">
        <v>300</v>
      </c>
      <c r="N2282" s="145">
        <v>8</v>
      </c>
      <c r="O2282" s="145">
        <v>12086.22</v>
      </c>
      <c r="P2282" s="145">
        <v>62786</v>
      </c>
      <c r="Q2282" t="str">
        <f t="shared" si="35"/>
        <v>Street</v>
      </c>
      <c r="R2282" s="147"/>
      <c r="U2282" s="147"/>
    </row>
    <row r="2283" spans="1:21" x14ac:dyDescent="0.3">
      <c r="A2283" s="145">
        <v>4</v>
      </c>
      <c r="B2283" s="145" t="s">
        <v>249</v>
      </c>
      <c r="C2283" s="145">
        <v>2020</v>
      </c>
      <c r="D2283" s="145">
        <v>2</v>
      </c>
      <c r="E2283" s="145" t="s">
        <v>368</v>
      </c>
      <c r="F2283" s="146">
        <v>3</v>
      </c>
      <c r="G2283" s="145" t="s">
        <v>262</v>
      </c>
      <c r="H2283" s="145">
        <v>616</v>
      </c>
      <c r="I2283" s="145" t="s">
        <v>311</v>
      </c>
      <c r="J2283" s="145" t="s">
        <v>305</v>
      </c>
      <c r="K2283" s="145" t="s">
        <v>307</v>
      </c>
      <c r="L2283" s="145">
        <v>4532</v>
      </c>
      <c r="M2283" s="145" t="s">
        <v>265</v>
      </c>
      <c r="N2283" s="145">
        <v>1</v>
      </c>
      <c r="O2283" s="145">
        <v>8.7100000000000009</v>
      </c>
      <c r="P2283" s="145">
        <v>24</v>
      </c>
      <c r="Q2283" t="str">
        <f t="shared" si="35"/>
        <v>Street</v>
      </c>
      <c r="R2283" s="147"/>
      <c r="U2283" s="147"/>
    </row>
    <row r="2284" spans="1:21" x14ac:dyDescent="0.3">
      <c r="A2284" s="145">
        <v>5</v>
      </c>
      <c r="B2284" s="145" t="s">
        <v>241</v>
      </c>
      <c r="C2284" s="145">
        <v>2020</v>
      </c>
      <c r="D2284" s="145">
        <v>2</v>
      </c>
      <c r="E2284" s="145" t="s">
        <v>368</v>
      </c>
      <c r="F2284" s="146">
        <v>3</v>
      </c>
      <c r="G2284" s="145" t="s">
        <v>262</v>
      </c>
      <c r="H2284" s="145">
        <v>903</v>
      </c>
      <c r="I2284" s="145" t="s">
        <v>244</v>
      </c>
      <c r="J2284" s="145" t="s">
        <v>245</v>
      </c>
      <c r="K2284" s="145" t="s">
        <v>246</v>
      </c>
      <c r="L2284" s="145">
        <v>4532</v>
      </c>
      <c r="M2284" s="145" t="s">
        <v>265</v>
      </c>
      <c r="N2284" s="145">
        <v>1028</v>
      </c>
      <c r="O2284" s="145">
        <v>373396.91</v>
      </c>
      <c r="P2284" s="145">
        <v>3075258</v>
      </c>
      <c r="Q2284" t="str">
        <f t="shared" si="35"/>
        <v>1-Residential</v>
      </c>
      <c r="R2284" s="147"/>
      <c r="U2284" s="147"/>
    </row>
    <row r="2285" spans="1:21" x14ac:dyDescent="0.3">
      <c r="A2285" s="145">
        <v>5</v>
      </c>
      <c r="B2285" s="145" t="s">
        <v>241</v>
      </c>
      <c r="C2285" s="145">
        <v>2020</v>
      </c>
      <c r="D2285" s="145">
        <v>2</v>
      </c>
      <c r="E2285" s="145" t="s">
        <v>368</v>
      </c>
      <c r="F2285" s="146">
        <v>3</v>
      </c>
      <c r="G2285" s="145" t="s">
        <v>262</v>
      </c>
      <c r="H2285" s="145">
        <v>603</v>
      </c>
      <c r="I2285" s="145" t="s">
        <v>306</v>
      </c>
      <c r="J2285" s="145" t="s">
        <v>305</v>
      </c>
      <c r="K2285" s="145" t="s">
        <v>307</v>
      </c>
      <c r="L2285" s="145">
        <v>300</v>
      </c>
      <c r="M2285" s="145" t="s">
        <v>282</v>
      </c>
      <c r="N2285" s="145">
        <v>1991</v>
      </c>
      <c r="O2285" s="145">
        <v>219420.04</v>
      </c>
      <c r="P2285" s="145">
        <v>624108</v>
      </c>
      <c r="Q2285" t="str">
        <f t="shared" si="35"/>
        <v>Street</v>
      </c>
      <c r="R2285" s="147"/>
      <c r="U2285" s="147"/>
    </row>
    <row r="2286" spans="1:21" x14ac:dyDescent="0.3">
      <c r="A2286" s="145">
        <v>5</v>
      </c>
      <c r="B2286" s="145" t="s">
        <v>241</v>
      </c>
      <c r="C2286" s="145">
        <v>2020</v>
      </c>
      <c r="D2286" s="145">
        <v>2</v>
      </c>
      <c r="E2286" s="145" t="s">
        <v>368</v>
      </c>
      <c r="F2286" s="146">
        <v>3</v>
      </c>
      <c r="G2286" s="145" t="s">
        <v>262</v>
      </c>
      <c r="H2286" s="145">
        <v>11</v>
      </c>
      <c r="I2286" s="145" t="s">
        <v>335</v>
      </c>
      <c r="J2286" s="145" t="s">
        <v>248</v>
      </c>
      <c r="K2286" s="145" t="s">
        <v>270</v>
      </c>
      <c r="L2286" s="145">
        <v>300</v>
      </c>
      <c r="M2286" s="145" t="s">
        <v>282</v>
      </c>
      <c r="N2286" s="145">
        <v>231</v>
      </c>
      <c r="O2286" s="145">
        <v>91269.27</v>
      </c>
      <c r="P2286" s="145">
        <v>386949</v>
      </c>
      <c r="Q2286" t="str">
        <f t="shared" si="35"/>
        <v>3-Small C&amp;I</v>
      </c>
      <c r="R2286" s="147"/>
      <c r="U2286" s="147"/>
    </row>
    <row r="2287" spans="1:21" x14ac:dyDescent="0.3">
      <c r="A2287" s="145">
        <v>4</v>
      </c>
      <c r="B2287" s="145" t="s">
        <v>249</v>
      </c>
      <c r="C2287" s="145">
        <v>2020</v>
      </c>
      <c r="D2287" s="145">
        <v>2</v>
      </c>
      <c r="E2287" s="145" t="s">
        <v>368</v>
      </c>
      <c r="F2287" s="146">
        <v>1</v>
      </c>
      <c r="G2287" s="145" t="s">
        <v>243</v>
      </c>
      <c r="H2287" s="145">
        <v>5</v>
      </c>
      <c r="I2287" s="145" t="s">
        <v>289</v>
      </c>
      <c r="J2287" s="145" t="s">
        <v>248</v>
      </c>
      <c r="K2287" s="145" t="s">
        <v>270</v>
      </c>
      <c r="L2287" s="145">
        <v>200</v>
      </c>
      <c r="M2287" s="145" t="s">
        <v>259</v>
      </c>
      <c r="N2287" s="145">
        <v>12</v>
      </c>
      <c r="O2287" s="145">
        <v>776.61</v>
      </c>
      <c r="P2287" s="145">
        <v>3066</v>
      </c>
      <c r="Q2287" t="str">
        <f t="shared" si="35"/>
        <v>3-Small C&amp;I</v>
      </c>
      <c r="R2287" s="147"/>
      <c r="U2287" s="147"/>
    </row>
    <row r="2288" spans="1:21" x14ac:dyDescent="0.3">
      <c r="A2288" s="145">
        <v>5</v>
      </c>
      <c r="B2288" s="145" t="s">
        <v>241</v>
      </c>
      <c r="C2288" s="145">
        <v>2020</v>
      </c>
      <c r="D2288" s="145">
        <v>2</v>
      </c>
      <c r="E2288" s="145" t="s">
        <v>368</v>
      </c>
      <c r="F2288" s="146">
        <v>3</v>
      </c>
      <c r="G2288" s="145" t="s">
        <v>262</v>
      </c>
      <c r="H2288" s="145">
        <v>310</v>
      </c>
      <c r="I2288" s="145" t="s">
        <v>275</v>
      </c>
      <c r="J2288" s="145" t="s">
        <v>266</v>
      </c>
      <c r="K2288" s="145" t="s">
        <v>276</v>
      </c>
      <c r="L2288" s="145">
        <v>300</v>
      </c>
      <c r="M2288" s="145" t="s">
        <v>282</v>
      </c>
      <c r="N2288" s="145">
        <v>1</v>
      </c>
      <c r="O2288" s="145">
        <v>-66.7</v>
      </c>
      <c r="P2288" s="145">
        <v>-132</v>
      </c>
      <c r="Q2288" t="str">
        <f t="shared" si="35"/>
        <v>3-Small C&amp;I</v>
      </c>
      <c r="R2288" s="147"/>
      <c r="U2288" s="147"/>
    </row>
    <row r="2289" spans="1:21" x14ac:dyDescent="0.3">
      <c r="A2289" s="145">
        <v>5</v>
      </c>
      <c r="B2289" s="145" t="s">
        <v>241</v>
      </c>
      <c r="C2289" s="145">
        <v>2020</v>
      </c>
      <c r="D2289" s="145">
        <v>2</v>
      </c>
      <c r="E2289" s="145" t="s">
        <v>368</v>
      </c>
      <c r="F2289" s="146">
        <v>3</v>
      </c>
      <c r="G2289" s="145" t="s">
        <v>262</v>
      </c>
      <c r="H2289" s="145">
        <v>9</v>
      </c>
      <c r="I2289" s="145" t="s">
        <v>334</v>
      </c>
      <c r="J2289" s="145" t="s">
        <v>260</v>
      </c>
      <c r="K2289" s="145" t="s">
        <v>273</v>
      </c>
      <c r="L2289" s="145">
        <v>300</v>
      </c>
      <c r="M2289" s="145" t="s">
        <v>282</v>
      </c>
      <c r="N2289" s="145">
        <v>319</v>
      </c>
      <c r="O2289" s="145">
        <v>-97803.839999999997</v>
      </c>
      <c r="P2289" s="145">
        <v>630391</v>
      </c>
      <c r="Q2289" t="str">
        <f t="shared" si="35"/>
        <v>3-Small C&amp;I</v>
      </c>
      <c r="R2289" s="147"/>
      <c r="U2289" s="147"/>
    </row>
    <row r="2290" spans="1:21" x14ac:dyDescent="0.3">
      <c r="A2290" s="145">
        <v>5</v>
      </c>
      <c r="B2290" s="145" t="s">
        <v>241</v>
      </c>
      <c r="C2290" s="145">
        <v>2020</v>
      </c>
      <c r="D2290" s="145">
        <v>2</v>
      </c>
      <c r="E2290" s="145" t="s">
        <v>368</v>
      </c>
      <c r="F2290" s="146">
        <v>3</v>
      </c>
      <c r="G2290" s="145" t="s">
        <v>262</v>
      </c>
      <c r="H2290" s="145">
        <v>953</v>
      </c>
      <c r="I2290" s="145" t="s">
        <v>278</v>
      </c>
      <c r="J2290" s="145" t="s">
        <v>266</v>
      </c>
      <c r="K2290" s="145" t="s">
        <v>276</v>
      </c>
      <c r="L2290" s="145">
        <v>4532</v>
      </c>
      <c r="M2290" s="145" t="s">
        <v>265</v>
      </c>
      <c r="N2290" s="145">
        <v>15684</v>
      </c>
      <c r="O2290" s="145">
        <v>966966.93</v>
      </c>
      <c r="P2290" s="145">
        <v>9432173</v>
      </c>
      <c r="Q2290" t="str">
        <f t="shared" si="35"/>
        <v>3-Small C&amp;I</v>
      </c>
      <c r="R2290" s="147"/>
      <c r="U2290" s="147"/>
    </row>
    <row r="2291" spans="1:21" x14ac:dyDescent="0.3">
      <c r="A2291" s="145">
        <v>4</v>
      </c>
      <c r="B2291" s="145" t="s">
        <v>249</v>
      </c>
      <c r="C2291" s="145">
        <v>2020</v>
      </c>
      <c r="D2291" s="145">
        <v>2</v>
      </c>
      <c r="E2291" s="145" t="s">
        <v>368</v>
      </c>
      <c r="F2291" s="146">
        <v>1</v>
      </c>
      <c r="G2291" s="145" t="s">
        <v>243</v>
      </c>
      <c r="H2291" s="145">
        <v>903</v>
      </c>
      <c r="I2291" s="145" t="s">
        <v>244</v>
      </c>
      <c r="J2291" s="145" t="s">
        <v>245</v>
      </c>
      <c r="K2291" s="145" t="s">
        <v>246</v>
      </c>
      <c r="L2291" s="145">
        <v>4512</v>
      </c>
      <c r="M2291" s="145" t="s">
        <v>247</v>
      </c>
      <c r="N2291" s="145">
        <v>8938</v>
      </c>
      <c r="O2291" s="145">
        <v>859067.75</v>
      </c>
      <c r="P2291" s="145">
        <v>6417792</v>
      </c>
      <c r="Q2291" t="str">
        <f t="shared" si="35"/>
        <v>1-Residential</v>
      </c>
      <c r="R2291" s="147"/>
      <c r="U2291" s="147"/>
    </row>
    <row r="2292" spans="1:21" x14ac:dyDescent="0.3">
      <c r="A2292" s="145">
        <v>5</v>
      </c>
      <c r="B2292" s="145" t="s">
        <v>241</v>
      </c>
      <c r="C2292" s="145">
        <v>2020</v>
      </c>
      <c r="D2292" s="145">
        <v>2</v>
      </c>
      <c r="E2292" s="145" t="s">
        <v>368</v>
      </c>
      <c r="F2292" s="146">
        <v>3</v>
      </c>
      <c r="G2292" s="145" t="s">
        <v>262</v>
      </c>
      <c r="H2292" s="145">
        <v>602</v>
      </c>
      <c r="I2292" s="145" t="s">
        <v>309</v>
      </c>
      <c r="J2292" s="145" t="s">
        <v>305</v>
      </c>
      <c r="K2292" s="145" t="s">
        <v>307</v>
      </c>
      <c r="L2292" s="145">
        <v>300</v>
      </c>
      <c r="M2292" s="145" t="s">
        <v>282</v>
      </c>
      <c r="N2292" s="145">
        <v>990</v>
      </c>
      <c r="O2292" s="145">
        <v>112593.93</v>
      </c>
      <c r="P2292" s="145">
        <v>334901</v>
      </c>
      <c r="Q2292" t="str">
        <f t="shared" si="35"/>
        <v>Street</v>
      </c>
      <c r="R2292" s="147"/>
      <c r="U2292" s="147"/>
    </row>
    <row r="2293" spans="1:21" x14ac:dyDescent="0.3">
      <c r="A2293" s="145">
        <v>5</v>
      </c>
      <c r="B2293" s="145" t="s">
        <v>241</v>
      </c>
      <c r="C2293" s="145">
        <v>2020</v>
      </c>
      <c r="D2293" s="145">
        <v>2</v>
      </c>
      <c r="E2293" s="145" t="s">
        <v>368</v>
      </c>
      <c r="F2293" s="146">
        <v>6</v>
      </c>
      <c r="G2293" s="145" t="s">
        <v>293</v>
      </c>
      <c r="H2293" s="145">
        <v>624</v>
      </c>
      <c r="I2293" s="145" t="s">
        <v>325</v>
      </c>
      <c r="J2293" s="145" t="s">
        <v>301</v>
      </c>
      <c r="K2293" s="145" t="s">
        <v>303</v>
      </c>
      <c r="L2293" s="145">
        <v>4562</v>
      </c>
      <c r="M2293" s="145" t="s">
        <v>300</v>
      </c>
      <c r="N2293" s="145">
        <v>14</v>
      </c>
      <c r="O2293" s="145">
        <v>2711.45</v>
      </c>
      <c r="P2293" s="145">
        <v>18306</v>
      </c>
      <c r="Q2293" t="str">
        <f t="shared" si="35"/>
        <v>Street</v>
      </c>
      <c r="R2293" s="147"/>
      <c r="U2293" s="147"/>
    </row>
    <row r="2294" spans="1:21" x14ac:dyDescent="0.3">
      <c r="A2294" s="145">
        <v>4</v>
      </c>
      <c r="B2294" s="145" t="s">
        <v>249</v>
      </c>
      <c r="C2294" s="145">
        <v>2020</v>
      </c>
      <c r="D2294" s="145">
        <v>2</v>
      </c>
      <c r="E2294" s="145" t="s">
        <v>368</v>
      </c>
      <c r="F2294" s="146">
        <v>60</v>
      </c>
      <c r="G2294" s="145" t="s">
        <v>154</v>
      </c>
      <c r="H2294" s="145">
        <v>624</v>
      </c>
      <c r="I2294" s="145" t="s">
        <v>325</v>
      </c>
      <c r="J2294" s="145" t="s">
        <v>301</v>
      </c>
      <c r="K2294" s="145" t="s">
        <v>303</v>
      </c>
      <c r="L2294" s="145">
        <v>4563</v>
      </c>
      <c r="M2294" s="145" t="s">
        <v>324</v>
      </c>
      <c r="N2294" s="145">
        <v>2</v>
      </c>
      <c r="O2294" s="145">
        <v>27.09</v>
      </c>
      <c r="P2294" s="145">
        <v>154</v>
      </c>
      <c r="Q2294" t="str">
        <f t="shared" si="35"/>
        <v>Street</v>
      </c>
      <c r="R2294" s="147"/>
      <c r="U2294" s="147"/>
    </row>
    <row r="2295" spans="1:21" x14ac:dyDescent="0.3">
      <c r="A2295" s="145">
        <v>5</v>
      </c>
      <c r="B2295" s="145" t="s">
        <v>241</v>
      </c>
      <c r="C2295" s="145">
        <v>2020</v>
      </c>
      <c r="D2295" s="145">
        <v>2</v>
      </c>
      <c r="E2295" s="145" t="s">
        <v>368</v>
      </c>
      <c r="F2295" s="146">
        <v>75</v>
      </c>
      <c r="G2295" s="145" t="s">
        <v>154</v>
      </c>
      <c r="H2295" s="145">
        <v>13</v>
      </c>
      <c r="I2295" s="145" t="s">
        <v>337</v>
      </c>
      <c r="J2295" s="145" t="s">
        <v>268</v>
      </c>
      <c r="K2295" s="145" t="s">
        <v>281</v>
      </c>
      <c r="L2295" s="145">
        <v>1575</v>
      </c>
      <c r="M2295" s="145" t="s">
        <v>320</v>
      </c>
      <c r="N2295" s="145">
        <v>1</v>
      </c>
      <c r="O2295" s="145">
        <v>1231.42</v>
      </c>
      <c r="P2295" s="145">
        <v>5810</v>
      </c>
      <c r="Q2295" t="str">
        <f t="shared" si="35"/>
        <v>4-Medium C&amp;I</v>
      </c>
      <c r="R2295" s="147"/>
      <c r="U2295" s="147"/>
    </row>
    <row r="2296" spans="1:21" x14ac:dyDescent="0.3">
      <c r="A2296" s="145">
        <v>4</v>
      </c>
      <c r="B2296" s="145" t="s">
        <v>249</v>
      </c>
      <c r="C2296" s="145">
        <v>2020</v>
      </c>
      <c r="D2296" s="145">
        <v>2</v>
      </c>
      <c r="E2296" s="145" t="s">
        <v>368</v>
      </c>
      <c r="F2296" s="146">
        <v>3</v>
      </c>
      <c r="G2296" s="145" t="s">
        <v>262</v>
      </c>
      <c r="H2296" s="145">
        <v>18</v>
      </c>
      <c r="I2296" s="145" t="s">
        <v>284</v>
      </c>
      <c r="J2296" s="145" t="s">
        <v>268</v>
      </c>
      <c r="K2296" s="145" t="s">
        <v>281</v>
      </c>
      <c r="L2296" s="145">
        <v>300</v>
      </c>
      <c r="M2296" s="145" t="s">
        <v>282</v>
      </c>
      <c r="N2296" s="145">
        <v>3</v>
      </c>
      <c r="O2296" s="145">
        <v>5285.2</v>
      </c>
      <c r="P2296" s="145">
        <v>23850</v>
      </c>
      <c r="Q2296" t="str">
        <f t="shared" si="35"/>
        <v>4-Medium C&amp;I</v>
      </c>
      <c r="R2296" s="147"/>
      <c r="U2296" s="147"/>
    </row>
    <row r="2297" spans="1:21" x14ac:dyDescent="0.3">
      <c r="A2297" s="145">
        <v>4</v>
      </c>
      <c r="B2297" s="145" t="s">
        <v>249</v>
      </c>
      <c r="C2297" s="145">
        <v>2020</v>
      </c>
      <c r="D2297" s="145">
        <v>2</v>
      </c>
      <c r="E2297" s="145" t="s">
        <v>368</v>
      </c>
      <c r="F2297" s="146">
        <v>3</v>
      </c>
      <c r="G2297" s="145" t="s">
        <v>262</v>
      </c>
      <c r="H2297" s="145">
        <v>903</v>
      </c>
      <c r="I2297" s="145" t="s">
        <v>244</v>
      </c>
      <c r="J2297" s="145" t="s">
        <v>245</v>
      </c>
      <c r="K2297" s="145" t="s">
        <v>246</v>
      </c>
      <c r="L2297" s="145">
        <v>4532</v>
      </c>
      <c r="M2297" s="145" t="s">
        <v>265</v>
      </c>
      <c r="N2297" s="145">
        <v>17</v>
      </c>
      <c r="O2297" s="145">
        <v>2118.1799999999998</v>
      </c>
      <c r="P2297" s="145">
        <v>16066</v>
      </c>
      <c r="Q2297" t="str">
        <f t="shared" si="35"/>
        <v>1-Residential</v>
      </c>
      <c r="R2297" s="147"/>
      <c r="U2297" s="147"/>
    </row>
    <row r="2298" spans="1:21" x14ac:dyDescent="0.3">
      <c r="A2298" s="145">
        <v>5</v>
      </c>
      <c r="B2298" s="145" t="s">
        <v>241</v>
      </c>
      <c r="C2298" s="145">
        <v>2020</v>
      </c>
      <c r="D2298" s="145">
        <v>2</v>
      </c>
      <c r="E2298" s="145" t="s">
        <v>368</v>
      </c>
      <c r="F2298" s="146">
        <v>3</v>
      </c>
      <c r="G2298" s="145" t="s">
        <v>262</v>
      </c>
      <c r="H2298" s="145">
        <v>950</v>
      </c>
      <c r="I2298" s="145" t="s">
        <v>269</v>
      </c>
      <c r="J2298" s="145" t="s">
        <v>248</v>
      </c>
      <c r="K2298" s="145" t="s">
        <v>270</v>
      </c>
      <c r="L2298" s="145">
        <v>4532</v>
      </c>
      <c r="M2298" s="145" t="s">
        <v>265</v>
      </c>
      <c r="N2298" s="145">
        <v>58348</v>
      </c>
      <c r="O2298" s="145">
        <v>6420312.2400000002</v>
      </c>
      <c r="P2298" s="145">
        <v>92856722</v>
      </c>
      <c r="Q2298" t="str">
        <f t="shared" si="35"/>
        <v>3-Small C&amp;I</v>
      </c>
      <c r="R2298" s="147"/>
      <c r="U2298" s="147"/>
    </row>
    <row r="2299" spans="1:21" x14ac:dyDescent="0.3">
      <c r="A2299" s="145">
        <v>4</v>
      </c>
      <c r="B2299" s="145" t="s">
        <v>249</v>
      </c>
      <c r="C2299" s="145">
        <v>2020</v>
      </c>
      <c r="D2299" s="145">
        <v>2</v>
      </c>
      <c r="E2299" s="145" t="s">
        <v>368</v>
      </c>
      <c r="F2299" s="146">
        <v>1</v>
      </c>
      <c r="G2299" s="145" t="s">
        <v>243</v>
      </c>
      <c r="H2299" s="145">
        <v>950</v>
      </c>
      <c r="I2299" s="145" t="s">
        <v>269</v>
      </c>
      <c r="J2299" s="145" t="s">
        <v>248</v>
      </c>
      <c r="K2299" s="145" t="s">
        <v>270</v>
      </c>
      <c r="L2299" s="145">
        <v>4512</v>
      </c>
      <c r="M2299" s="145" t="s">
        <v>247</v>
      </c>
      <c r="N2299" s="145">
        <v>28</v>
      </c>
      <c r="O2299" s="145">
        <v>1528.2</v>
      </c>
      <c r="P2299" s="145">
        <v>14039</v>
      </c>
      <c r="Q2299" t="str">
        <f t="shared" si="35"/>
        <v>3-Small C&amp;I</v>
      </c>
      <c r="R2299" s="147"/>
      <c r="U2299" s="147"/>
    </row>
    <row r="2300" spans="1:21" x14ac:dyDescent="0.3">
      <c r="A2300" s="145">
        <v>5</v>
      </c>
      <c r="B2300" s="145" t="s">
        <v>241</v>
      </c>
      <c r="C2300" s="145">
        <v>2020</v>
      </c>
      <c r="D2300" s="145">
        <v>2</v>
      </c>
      <c r="E2300" s="145" t="s">
        <v>368</v>
      </c>
      <c r="F2300" s="146">
        <v>5</v>
      </c>
      <c r="G2300" s="145" t="s">
        <v>283</v>
      </c>
      <c r="H2300" s="145">
        <v>11</v>
      </c>
      <c r="I2300" s="145" t="s">
        <v>335</v>
      </c>
      <c r="J2300" s="145" t="s">
        <v>248</v>
      </c>
      <c r="K2300" s="145" t="s">
        <v>270</v>
      </c>
      <c r="L2300" s="145">
        <v>460</v>
      </c>
      <c r="M2300" s="145" t="s">
        <v>285</v>
      </c>
      <c r="N2300" s="145">
        <v>2</v>
      </c>
      <c r="O2300" s="145">
        <v>141.94</v>
      </c>
      <c r="P2300" s="145">
        <v>526</v>
      </c>
      <c r="Q2300" t="str">
        <f t="shared" si="35"/>
        <v>3-Small C&amp;I</v>
      </c>
      <c r="R2300" s="147"/>
      <c r="U2300" s="147"/>
    </row>
    <row r="2301" spans="1:21" x14ac:dyDescent="0.3">
      <c r="A2301" s="145">
        <v>5</v>
      </c>
      <c r="B2301" s="145" t="s">
        <v>241</v>
      </c>
      <c r="C2301" s="145">
        <v>2020</v>
      </c>
      <c r="D2301" s="145">
        <v>2</v>
      </c>
      <c r="E2301" s="145" t="s">
        <v>368</v>
      </c>
      <c r="F2301" s="146">
        <v>6</v>
      </c>
      <c r="G2301" s="145" t="s">
        <v>293</v>
      </c>
      <c r="H2301" s="145">
        <v>5</v>
      </c>
      <c r="I2301" s="145" t="s">
        <v>289</v>
      </c>
      <c r="J2301" s="145" t="s">
        <v>248</v>
      </c>
      <c r="K2301" s="145" t="s">
        <v>270</v>
      </c>
      <c r="L2301" s="145">
        <v>700</v>
      </c>
      <c r="M2301" s="145" t="s">
        <v>296</v>
      </c>
      <c r="N2301" s="145">
        <v>6</v>
      </c>
      <c r="O2301" s="145">
        <v>542.15</v>
      </c>
      <c r="P2301" s="145">
        <v>2270</v>
      </c>
      <c r="Q2301" t="str">
        <f t="shared" si="35"/>
        <v>3-Small C&amp;I</v>
      </c>
      <c r="R2301" s="147"/>
      <c r="U2301" s="147"/>
    </row>
    <row r="2302" spans="1:21" x14ac:dyDescent="0.3">
      <c r="A2302" s="145">
        <v>5</v>
      </c>
      <c r="B2302" s="145" t="s">
        <v>241</v>
      </c>
      <c r="C2302" s="145">
        <v>2020</v>
      </c>
      <c r="D2302" s="145">
        <v>2</v>
      </c>
      <c r="E2302" s="145" t="s">
        <v>368</v>
      </c>
      <c r="F2302" s="146">
        <v>79</v>
      </c>
      <c r="G2302" s="145" t="s">
        <v>154</v>
      </c>
      <c r="H2302" s="145">
        <v>5</v>
      </c>
      <c r="I2302" s="145" t="s">
        <v>289</v>
      </c>
      <c r="J2302" s="145" t="s">
        <v>248</v>
      </c>
      <c r="K2302" s="145" t="s">
        <v>270</v>
      </c>
      <c r="L2302" s="145">
        <v>1579</v>
      </c>
      <c r="M2302" s="145" t="s">
        <v>343</v>
      </c>
      <c r="N2302" s="145">
        <v>1</v>
      </c>
      <c r="O2302" s="145">
        <v>9.64</v>
      </c>
      <c r="P2302" s="145">
        <v>0</v>
      </c>
      <c r="Q2302" t="str">
        <f t="shared" si="35"/>
        <v>3-Small C&amp;I</v>
      </c>
      <c r="R2302" s="147"/>
      <c r="U2302" s="147"/>
    </row>
    <row r="2303" spans="1:21" x14ac:dyDescent="0.3">
      <c r="A2303" s="145">
        <v>5</v>
      </c>
      <c r="B2303" s="145" t="s">
        <v>241</v>
      </c>
      <c r="C2303" s="145">
        <v>2020</v>
      </c>
      <c r="D2303" s="145">
        <v>2</v>
      </c>
      <c r="E2303" s="145" t="s">
        <v>368</v>
      </c>
      <c r="F2303" s="146">
        <v>1</v>
      </c>
      <c r="G2303" s="145" t="s">
        <v>243</v>
      </c>
      <c r="H2303" s="145">
        <v>7</v>
      </c>
      <c r="I2303" s="145" t="s">
        <v>345</v>
      </c>
      <c r="J2303" s="145" t="s">
        <v>257</v>
      </c>
      <c r="K2303" s="145" t="s">
        <v>258</v>
      </c>
      <c r="L2303" s="145">
        <v>200</v>
      </c>
      <c r="M2303" s="145" t="s">
        <v>259</v>
      </c>
      <c r="N2303" s="145">
        <v>76</v>
      </c>
      <c r="O2303" s="145">
        <v>8044.31</v>
      </c>
      <c r="P2303" s="145">
        <v>42859</v>
      </c>
      <c r="Q2303" t="str">
        <f t="shared" si="35"/>
        <v>2-Low Income Residential</v>
      </c>
      <c r="R2303" s="147"/>
      <c r="U2303" s="147"/>
    </row>
    <row r="2304" spans="1:21" x14ac:dyDescent="0.3">
      <c r="A2304" s="145">
        <v>5</v>
      </c>
      <c r="B2304" s="145" t="s">
        <v>241</v>
      </c>
      <c r="C2304" s="145">
        <v>2020</v>
      </c>
      <c r="D2304" s="145">
        <v>2</v>
      </c>
      <c r="E2304" s="145" t="s">
        <v>368</v>
      </c>
      <c r="F2304" s="146">
        <v>1</v>
      </c>
      <c r="G2304" s="145" t="s">
        <v>243</v>
      </c>
      <c r="H2304" s="145">
        <v>2</v>
      </c>
      <c r="I2304" s="145" t="s">
        <v>330</v>
      </c>
      <c r="J2304" s="145" t="s">
        <v>245</v>
      </c>
      <c r="K2304" s="145" t="s">
        <v>246</v>
      </c>
      <c r="L2304" s="145">
        <v>200</v>
      </c>
      <c r="M2304" s="145" t="s">
        <v>259</v>
      </c>
      <c r="N2304" s="145">
        <v>273</v>
      </c>
      <c r="O2304" s="145">
        <v>45384.87</v>
      </c>
      <c r="P2304" s="145">
        <v>158228</v>
      </c>
      <c r="Q2304" t="str">
        <f t="shared" si="35"/>
        <v>1-Residential</v>
      </c>
      <c r="R2304" s="147"/>
      <c r="U2304" s="147"/>
    </row>
    <row r="2305" spans="1:21" x14ac:dyDescent="0.3">
      <c r="A2305" s="145">
        <v>4</v>
      </c>
      <c r="B2305" s="145" t="s">
        <v>249</v>
      </c>
      <c r="C2305" s="145">
        <v>2020</v>
      </c>
      <c r="D2305" s="145">
        <v>2</v>
      </c>
      <c r="E2305" s="145" t="s">
        <v>368</v>
      </c>
      <c r="F2305" s="146">
        <v>1</v>
      </c>
      <c r="G2305" s="145" t="s">
        <v>243</v>
      </c>
      <c r="H2305" s="145">
        <v>2</v>
      </c>
      <c r="I2305" s="145" t="s">
        <v>330</v>
      </c>
      <c r="J2305" s="145" t="s">
        <v>245</v>
      </c>
      <c r="K2305" s="145" t="s">
        <v>246</v>
      </c>
      <c r="L2305" s="145">
        <v>200</v>
      </c>
      <c r="M2305" s="145" t="s">
        <v>259</v>
      </c>
      <c r="N2305" s="145">
        <v>1</v>
      </c>
      <c r="O2305" s="145">
        <v>1441.7</v>
      </c>
      <c r="P2305" s="145">
        <v>5098</v>
      </c>
      <c r="Q2305" t="str">
        <f t="shared" si="35"/>
        <v>1-Residential</v>
      </c>
      <c r="R2305" s="147"/>
      <c r="U2305" s="147"/>
    </row>
    <row r="2306" spans="1:21" x14ac:dyDescent="0.3">
      <c r="A2306" s="145">
        <v>5</v>
      </c>
      <c r="B2306" s="145" t="s">
        <v>241</v>
      </c>
      <c r="C2306" s="145">
        <v>2020</v>
      </c>
      <c r="D2306" s="145">
        <v>2</v>
      </c>
      <c r="E2306" s="145" t="s">
        <v>368</v>
      </c>
      <c r="F2306" s="146">
        <v>6</v>
      </c>
      <c r="G2306" s="145" t="s">
        <v>293</v>
      </c>
      <c r="H2306" s="145">
        <v>606</v>
      </c>
      <c r="I2306" s="145" t="s">
        <v>351</v>
      </c>
      <c r="J2306" s="145" t="s">
        <v>297</v>
      </c>
      <c r="K2306" s="145" t="s">
        <v>352</v>
      </c>
      <c r="L2306" s="145">
        <v>700</v>
      </c>
      <c r="M2306" s="145" t="s">
        <v>296</v>
      </c>
      <c r="N2306" s="145">
        <v>2</v>
      </c>
      <c r="O2306" s="145">
        <v>770</v>
      </c>
      <c r="P2306" s="145">
        <v>1566</v>
      </c>
      <c r="Q2306" t="str">
        <f t="shared" ref="Q2306:Q2369" si="36">VLOOKUP(J2306,S:T,2,FALSE)</f>
        <v>Street</v>
      </c>
      <c r="R2306" s="147"/>
      <c r="U2306" s="147"/>
    </row>
    <row r="2307" spans="1:21" x14ac:dyDescent="0.3">
      <c r="A2307" s="145">
        <v>4</v>
      </c>
      <c r="B2307" s="145" t="s">
        <v>249</v>
      </c>
      <c r="C2307" s="145">
        <v>2020</v>
      </c>
      <c r="D2307" s="145">
        <v>2</v>
      </c>
      <c r="E2307" s="145" t="s">
        <v>368</v>
      </c>
      <c r="F2307" s="146">
        <v>6</v>
      </c>
      <c r="G2307" s="145" t="s">
        <v>293</v>
      </c>
      <c r="H2307" s="145">
        <v>624</v>
      </c>
      <c r="I2307" s="145" t="s">
        <v>325</v>
      </c>
      <c r="J2307" s="145" t="s">
        <v>301</v>
      </c>
      <c r="K2307" s="145" t="s">
        <v>303</v>
      </c>
      <c r="L2307" s="145">
        <v>4562</v>
      </c>
      <c r="M2307" s="145" t="s">
        <v>300</v>
      </c>
      <c r="N2307" s="145">
        <v>2</v>
      </c>
      <c r="O2307" s="145">
        <v>1226.56</v>
      </c>
      <c r="P2307" s="145">
        <v>7519</v>
      </c>
      <c r="Q2307" t="str">
        <f t="shared" si="36"/>
        <v>Street</v>
      </c>
      <c r="R2307" s="147"/>
      <c r="U2307" s="147"/>
    </row>
    <row r="2308" spans="1:21" x14ac:dyDescent="0.3">
      <c r="A2308" s="145">
        <v>5</v>
      </c>
      <c r="B2308" s="145" t="s">
        <v>241</v>
      </c>
      <c r="C2308" s="145">
        <v>2020</v>
      </c>
      <c r="D2308" s="145">
        <v>2</v>
      </c>
      <c r="E2308" s="145" t="s">
        <v>368</v>
      </c>
      <c r="F2308" s="146">
        <v>6</v>
      </c>
      <c r="G2308" s="145" t="s">
        <v>293</v>
      </c>
      <c r="H2308" s="145">
        <v>608</v>
      </c>
      <c r="I2308" s="145" t="s">
        <v>339</v>
      </c>
      <c r="J2308" s="145" t="s">
        <v>308</v>
      </c>
      <c r="K2308" s="145" t="s">
        <v>154</v>
      </c>
      <c r="L2308" s="145">
        <v>700</v>
      </c>
      <c r="M2308" s="145" t="s">
        <v>296</v>
      </c>
      <c r="N2308" s="145">
        <v>69</v>
      </c>
      <c r="O2308" s="145">
        <v>57856.84</v>
      </c>
      <c r="P2308" s="145">
        <v>263767</v>
      </c>
      <c r="Q2308" t="str">
        <f t="shared" si="36"/>
        <v>Street</v>
      </c>
      <c r="R2308" s="147"/>
      <c r="U2308" s="147"/>
    </row>
    <row r="2309" spans="1:21" x14ac:dyDescent="0.3">
      <c r="A2309" s="145">
        <v>5</v>
      </c>
      <c r="B2309" s="145" t="s">
        <v>241</v>
      </c>
      <c r="C2309" s="145">
        <v>2020</v>
      </c>
      <c r="D2309" s="145">
        <v>2</v>
      </c>
      <c r="E2309" s="145" t="s">
        <v>368</v>
      </c>
      <c r="F2309" s="146">
        <v>6</v>
      </c>
      <c r="G2309" s="145" t="s">
        <v>293</v>
      </c>
      <c r="H2309" s="145">
        <v>627</v>
      </c>
      <c r="I2309" s="145" t="s">
        <v>366</v>
      </c>
      <c r="J2309" s="145" t="s">
        <v>310</v>
      </c>
      <c r="K2309" s="145" t="s">
        <v>154</v>
      </c>
      <c r="L2309" s="145">
        <v>4562</v>
      </c>
      <c r="M2309" s="145" t="s">
        <v>300</v>
      </c>
      <c r="N2309" s="145">
        <v>3</v>
      </c>
      <c r="O2309" s="145">
        <v>1130.4100000000001</v>
      </c>
      <c r="P2309" s="145">
        <v>320</v>
      </c>
      <c r="Q2309" t="str">
        <f t="shared" si="36"/>
        <v>Street</v>
      </c>
      <c r="R2309" s="147"/>
      <c r="U2309" s="147"/>
    </row>
    <row r="2310" spans="1:21" x14ac:dyDescent="0.3">
      <c r="A2310" s="145">
        <v>5</v>
      </c>
      <c r="B2310" s="145" t="s">
        <v>241</v>
      </c>
      <c r="C2310" s="145">
        <v>2020</v>
      </c>
      <c r="D2310" s="145">
        <v>2</v>
      </c>
      <c r="E2310" s="145" t="s">
        <v>368</v>
      </c>
      <c r="F2310" s="146">
        <v>3</v>
      </c>
      <c r="G2310" s="145" t="s">
        <v>262</v>
      </c>
      <c r="H2310" s="145">
        <v>956</v>
      </c>
      <c r="I2310" s="145" t="s">
        <v>367</v>
      </c>
      <c r="J2310" s="145" t="s">
        <v>268</v>
      </c>
      <c r="K2310" s="145" t="s">
        <v>281</v>
      </c>
      <c r="L2310" s="145">
        <v>4532</v>
      </c>
      <c r="M2310" s="145" t="s">
        <v>265</v>
      </c>
      <c r="N2310" s="145">
        <v>218</v>
      </c>
      <c r="O2310" s="145">
        <v>344725.29</v>
      </c>
      <c r="P2310" s="145">
        <v>4708145</v>
      </c>
      <c r="Q2310" t="str">
        <f t="shared" si="36"/>
        <v>4-Medium C&amp;I</v>
      </c>
      <c r="R2310" s="147"/>
      <c r="U2310" s="147"/>
    </row>
    <row r="2311" spans="1:21" x14ac:dyDescent="0.3">
      <c r="A2311" s="145">
        <v>5</v>
      </c>
      <c r="B2311" s="145" t="s">
        <v>241</v>
      </c>
      <c r="C2311" s="145">
        <v>2020</v>
      </c>
      <c r="D2311" s="145">
        <v>2</v>
      </c>
      <c r="E2311" s="145" t="s">
        <v>368</v>
      </c>
      <c r="F2311" s="146">
        <v>5</v>
      </c>
      <c r="G2311" s="145" t="s">
        <v>283</v>
      </c>
      <c r="H2311" s="145">
        <v>954</v>
      </c>
      <c r="I2311" s="145" t="s">
        <v>356</v>
      </c>
      <c r="J2311" s="145" t="s">
        <v>268</v>
      </c>
      <c r="K2311" s="145" t="s">
        <v>281</v>
      </c>
      <c r="L2311" s="145">
        <v>4552</v>
      </c>
      <c r="M2311" s="145" t="s">
        <v>313</v>
      </c>
      <c r="N2311" s="145">
        <v>515</v>
      </c>
      <c r="O2311" s="145">
        <v>1011750.48</v>
      </c>
      <c r="P2311" s="145">
        <v>11716227</v>
      </c>
      <c r="Q2311" t="str">
        <f t="shared" si="36"/>
        <v>4-Medium C&amp;I</v>
      </c>
      <c r="R2311" s="147"/>
      <c r="U2311" s="147"/>
    </row>
    <row r="2312" spans="1:21" x14ac:dyDescent="0.3">
      <c r="A2312" s="145">
        <v>5</v>
      </c>
      <c r="B2312" s="145" t="s">
        <v>241</v>
      </c>
      <c r="C2312">
        <v>2020</v>
      </c>
      <c r="D2312" s="145">
        <v>3</v>
      </c>
      <c r="E2312" s="145" t="s">
        <v>369</v>
      </c>
      <c r="F2312" s="146">
        <v>1</v>
      </c>
      <c r="G2312" s="145" t="s">
        <v>243</v>
      </c>
      <c r="H2312" s="145">
        <v>616</v>
      </c>
      <c r="I2312" s="145" t="s">
        <v>311</v>
      </c>
      <c r="J2312" s="145" t="s">
        <v>305</v>
      </c>
      <c r="K2312" s="145" t="s">
        <v>307</v>
      </c>
      <c r="L2312" s="145">
        <v>4512</v>
      </c>
      <c r="M2312" s="145" t="s">
        <v>247</v>
      </c>
      <c r="N2312" s="145">
        <v>606</v>
      </c>
      <c r="O2312" s="145">
        <v>22330.240000000002</v>
      </c>
      <c r="P2312" s="145">
        <v>69681</v>
      </c>
      <c r="Q2312" t="str">
        <f t="shared" si="36"/>
        <v>Street</v>
      </c>
      <c r="R2312" s="147"/>
      <c r="U2312" s="147"/>
    </row>
    <row r="2313" spans="1:21" x14ac:dyDescent="0.3">
      <c r="A2313" s="145">
        <v>5</v>
      </c>
      <c r="B2313" s="145" t="s">
        <v>241</v>
      </c>
      <c r="C2313">
        <v>2020</v>
      </c>
      <c r="D2313" s="145">
        <v>3</v>
      </c>
      <c r="E2313" s="145" t="s">
        <v>369</v>
      </c>
      <c r="F2313" s="146">
        <v>60</v>
      </c>
      <c r="G2313" s="145" t="s">
        <v>154</v>
      </c>
      <c r="H2313" s="145">
        <v>623</v>
      </c>
      <c r="I2313" s="145" t="s">
        <v>302</v>
      </c>
      <c r="J2313" s="145" t="s">
        <v>301</v>
      </c>
      <c r="K2313" s="145" t="s">
        <v>303</v>
      </c>
      <c r="L2313" s="145">
        <v>360</v>
      </c>
      <c r="M2313" s="145" t="s">
        <v>304</v>
      </c>
      <c r="N2313" s="145">
        <v>3</v>
      </c>
      <c r="O2313" s="145">
        <v>63.36</v>
      </c>
      <c r="P2313" s="145">
        <v>189</v>
      </c>
      <c r="Q2313" t="str">
        <f t="shared" si="36"/>
        <v>Street</v>
      </c>
      <c r="R2313" s="147"/>
      <c r="U2313" s="147"/>
    </row>
    <row r="2314" spans="1:21" x14ac:dyDescent="0.3">
      <c r="A2314" s="145">
        <v>5</v>
      </c>
      <c r="B2314" s="145" t="s">
        <v>241</v>
      </c>
      <c r="C2314">
        <v>2020</v>
      </c>
      <c r="D2314" s="145">
        <v>3</v>
      </c>
      <c r="E2314" s="145" t="s">
        <v>369</v>
      </c>
      <c r="F2314" s="146">
        <v>6</v>
      </c>
      <c r="G2314" s="145" t="s">
        <v>293</v>
      </c>
      <c r="H2314" s="145">
        <v>623</v>
      </c>
      <c r="I2314" s="145" t="s">
        <v>302</v>
      </c>
      <c r="J2314" s="145" t="s">
        <v>301</v>
      </c>
      <c r="K2314" s="145" t="s">
        <v>303</v>
      </c>
      <c r="L2314" s="145">
        <v>700</v>
      </c>
      <c r="M2314" s="145" t="s">
        <v>296</v>
      </c>
      <c r="N2314" s="145">
        <v>1</v>
      </c>
      <c r="O2314" s="145">
        <v>1670.02</v>
      </c>
      <c r="P2314" s="145">
        <v>5913</v>
      </c>
      <c r="Q2314" t="str">
        <f t="shared" si="36"/>
        <v>Street</v>
      </c>
      <c r="R2314" s="147"/>
      <c r="U2314" s="147"/>
    </row>
    <row r="2315" spans="1:21" x14ac:dyDescent="0.3">
      <c r="A2315" s="145">
        <v>5</v>
      </c>
      <c r="B2315" s="145" t="s">
        <v>241</v>
      </c>
      <c r="C2315">
        <v>2020</v>
      </c>
      <c r="D2315" s="145">
        <v>3</v>
      </c>
      <c r="E2315" s="145" t="s">
        <v>369</v>
      </c>
      <c r="F2315" s="146">
        <v>60</v>
      </c>
      <c r="G2315" s="145" t="s">
        <v>154</v>
      </c>
      <c r="H2315" s="145">
        <v>624</v>
      </c>
      <c r="I2315" s="145" t="s">
        <v>325</v>
      </c>
      <c r="J2315" s="145" t="s">
        <v>301</v>
      </c>
      <c r="K2315" s="145" t="s">
        <v>303</v>
      </c>
      <c r="L2315" s="145">
        <v>4563</v>
      </c>
      <c r="M2315" s="145" t="s">
        <v>324</v>
      </c>
      <c r="N2315" s="145">
        <v>2</v>
      </c>
      <c r="O2315" s="145">
        <v>43.97</v>
      </c>
      <c r="P2315" s="145">
        <v>261</v>
      </c>
      <c r="Q2315" t="str">
        <f t="shared" si="36"/>
        <v>Street</v>
      </c>
      <c r="R2315" s="147"/>
      <c r="U2315" s="147"/>
    </row>
    <row r="2316" spans="1:21" x14ac:dyDescent="0.3">
      <c r="A2316" s="145">
        <v>5</v>
      </c>
      <c r="B2316" s="145" t="s">
        <v>241</v>
      </c>
      <c r="C2316">
        <v>2020</v>
      </c>
      <c r="D2316" s="145">
        <v>3</v>
      </c>
      <c r="E2316" s="145" t="s">
        <v>369</v>
      </c>
      <c r="F2316" s="146">
        <v>5</v>
      </c>
      <c r="G2316" s="145" t="s">
        <v>283</v>
      </c>
      <c r="H2316" s="145">
        <v>616</v>
      </c>
      <c r="I2316" s="145" t="s">
        <v>311</v>
      </c>
      <c r="J2316" s="145" t="s">
        <v>305</v>
      </c>
      <c r="K2316" s="145" t="s">
        <v>307</v>
      </c>
      <c r="L2316" s="145">
        <v>4552</v>
      </c>
      <c r="M2316" s="145" t="s">
        <v>313</v>
      </c>
      <c r="N2316" s="145">
        <v>108</v>
      </c>
      <c r="O2316" s="145">
        <v>15459.17</v>
      </c>
      <c r="P2316" s="145">
        <v>62194</v>
      </c>
      <c r="Q2316" t="str">
        <f t="shared" si="36"/>
        <v>Street</v>
      </c>
      <c r="R2316" s="147"/>
      <c r="U2316" s="147"/>
    </row>
    <row r="2317" spans="1:21" x14ac:dyDescent="0.3">
      <c r="A2317" s="145">
        <v>5</v>
      </c>
      <c r="B2317" s="145" t="s">
        <v>241</v>
      </c>
      <c r="C2317">
        <v>2020</v>
      </c>
      <c r="D2317" s="145">
        <v>3</v>
      </c>
      <c r="E2317" s="145" t="s">
        <v>369</v>
      </c>
      <c r="F2317" s="146">
        <v>75</v>
      </c>
      <c r="G2317" s="145" t="s">
        <v>154</v>
      </c>
      <c r="H2317" s="145">
        <v>701</v>
      </c>
      <c r="I2317" s="145" t="s">
        <v>316</v>
      </c>
      <c r="J2317" s="145" t="s">
        <v>277</v>
      </c>
      <c r="K2317" s="145" t="s">
        <v>317</v>
      </c>
      <c r="L2317" s="145">
        <v>1575</v>
      </c>
      <c r="M2317" s="145" t="s">
        <v>320</v>
      </c>
      <c r="N2317" s="145">
        <v>1</v>
      </c>
      <c r="O2317" s="145">
        <v>31184.32</v>
      </c>
      <c r="P2317" s="145">
        <v>188300</v>
      </c>
      <c r="Q2317" t="str">
        <f t="shared" si="36"/>
        <v>5-Large C&amp;I</v>
      </c>
      <c r="R2317" s="147"/>
      <c r="U2317" s="147"/>
    </row>
    <row r="2318" spans="1:21" x14ac:dyDescent="0.3">
      <c r="A2318" s="145">
        <v>5</v>
      </c>
      <c r="B2318" s="145" t="s">
        <v>241</v>
      </c>
      <c r="C2318">
        <v>2020</v>
      </c>
      <c r="D2318" s="145">
        <v>3</v>
      </c>
      <c r="E2318" s="145" t="s">
        <v>369</v>
      </c>
      <c r="F2318" s="146">
        <v>3</v>
      </c>
      <c r="G2318" s="145" t="s">
        <v>262</v>
      </c>
      <c r="H2318" s="145">
        <v>710</v>
      </c>
      <c r="I2318" s="145" t="s">
        <v>332</v>
      </c>
      <c r="J2318" s="145" t="s">
        <v>277</v>
      </c>
      <c r="K2318" s="145" t="s">
        <v>317</v>
      </c>
      <c r="L2318" s="145">
        <v>4532</v>
      </c>
      <c r="M2318" s="145" t="s">
        <v>265</v>
      </c>
      <c r="N2318" s="145">
        <v>2034</v>
      </c>
      <c r="O2318" s="145">
        <v>19474312.300000001</v>
      </c>
      <c r="P2318" s="145">
        <v>318976389</v>
      </c>
      <c r="Q2318" t="str">
        <f t="shared" si="36"/>
        <v>5-Large C&amp;I</v>
      </c>
      <c r="R2318" s="147"/>
      <c r="U2318" s="147"/>
    </row>
    <row r="2319" spans="1:21" x14ac:dyDescent="0.3">
      <c r="A2319" s="145">
        <v>4</v>
      </c>
      <c r="B2319" s="145" t="s">
        <v>249</v>
      </c>
      <c r="C2319">
        <v>2020</v>
      </c>
      <c r="D2319" s="145">
        <v>3</v>
      </c>
      <c r="E2319" s="145" t="s">
        <v>369</v>
      </c>
      <c r="F2319" s="146">
        <v>1</v>
      </c>
      <c r="G2319" s="145" t="s">
        <v>243</v>
      </c>
      <c r="H2319" s="145">
        <v>953</v>
      </c>
      <c r="I2319" s="145" t="s">
        <v>278</v>
      </c>
      <c r="J2319" s="145" t="s">
        <v>266</v>
      </c>
      <c r="K2319" s="145" t="s">
        <v>276</v>
      </c>
      <c r="L2319" s="145">
        <v>4512</v>
      </c>
      <c r="M2319" s="145" t="s">
        <v>247</v>
      </c>
      <c r="N2319" s="145">
        <v>1</v>
      </c>
      <c r="O2319" s="145">
        <v>11.47</v>
      </c>
      <c r="P2319" s="145">
        <v>14</v>
      </c>
      <c r="Q2319" t="str">
        <f t="shared" si="36"/>
        <v>3-Small C&amp;I</v>
      </c>
      <c r="R2319" s="147"/>
      <c r="U2319" s="147"/>
    </row>
    <row r="2320" spans="1:21" x14ac:dyDescent="0.3">
      <c r="A2320" s="145">
        <v>5</v>
      </c>
      <c r="B2320" s="145" t="s">
        <v>241</v>
      </c>
      <c r="C2320">
        <v>2020</v>
      </c>
      <c r="D2320" s="145">
        <v>3</v>
      </c>
      <c r="E2320" s="145" t="s">
        <v>369</v>
      </c>
      <c r="F2320" s="146">
        <v>3</v>
      </c>
      <c r="G2320" s="145" t="s">
        <v>262</v>
      </c>
      <c r="H2320" s="145">
        <v>19</v>
      </c>
      <c r="I2320" s="145" t="s">
        <v>361</v>
      </c>
      <c r="J2320" s="145" t="s">
        <v>271</v>
      </c>
      <c r="K2320" s="145" t="s">
        <v>327</v>
      </c>
      <c r="L2320" s="145">
        <v>300</v>
      </c>
      <c r="M2320" s="145" t="s">
        <v>282</v>
      </c>
      <c r="N2320" s="145">
        <v>51</v>
      </c>
      <c r="O2320" s="145">
        <v>190011.82</v>
      </c>
      <c r="P2320" s="145">
        <v>937115</v>
      </c>
      <c r="Q2320" t="str">
        <f t="shared" si="36"/>
        <v>4-Medium C&amp;I</v>
      </c>
      <c r="R2320" s="147"/>
      <c r="U2320" s="147"/>
    </row>
    <row r="2321" spans="1:21" x14ac:dyDescent="0.3">
      <c r="A2321" s="145">
        <v>5</v>
      </c>
      <c r="B2321" s="145" t="s">
        <v>241</v>
      </c>
      <c r="C2321">
        <v>2020</v>
      </c>
      <c r="D2321" s="145">
        <v>3</v>
      </c>
      <c r="E2321" s="145" t="s">
        <v>369</v>
      </c>
      <c r="F2321" s="146">
        <v>5</v>
      </c>
      <c r="G2321" s="145" t="s">
        <v>283</v>
      </c>
      <c r="H2321" s="145">
        <v>951</v>
      </c>
      <c r="I2321" s="145" t="s">
        <v>263</v>
      </c>
      <c r="J2321" s="145" t="s">
        <v>255</v>
      </c>
      <c r="K2321" s="145" t="s">
        <v>264</v>
      </c>
      <c r="L2321" s="145">
        <v>4552</v>
      </c>
      <c r="M2321" s="145" t="s">
        <v>313</v>
      </c>
      <c r="N2321" s="145">
        <v>1</v>
      </c>
      <c r="O2321" s="145">
        <v>36.19</v>
      </c>
      <c r="P2321" s="145">
        <v>300</v>
      </c>
      <c r="Q2321" t="str">
        <f t="shared" si="36"/>
        <v>3-Small C&amp;I</v>
      </c>
      <c r="R2321" s="147"/>
      <c r="U2321" s="147"/>
    </row>
    <row r="2322" spans="1:21" x14ac:dyDescent="0.3">
      <c r="A2322" s="145">
        <v>5</v>
      </c>
      <c r="B2322" s="145" t="s">
        <v>241</v>
      </c>
      <c r="C2322">
        <v>2020</v>
      </c>
      <c r="D2322" s="145">
        <v>3</v>
      </c>
      <c r="E2322" s="145" t="s">
        <v>369</v>
      </c>
      <c r="F2322" s="146">
        <v>75</v>
      </c>
      <c r="G2322" s="145" t="s">
        <v>154</v>
      </c>
      <c r="H2322" s="145">
        <v>18</v>
      </c>
      <c r="I2322" s="145" t="s">
        <v>284</v>
      </c>
      <c r="J2322" s="145" t="s">
        <v>268</v>
      </c>
      <c r="K2322" s="145" t="s">
        <v>281</v>
      </c>
      <c r="L2322" s="145">
        <v>1575</v>
      </c>
      <c r="M2322" s="145" t="s">
        <v>320</v>
      </c>
      <c r="N2322" s="145">
        <v>2</v>
      </c>
      <c r="O2322" s="145">
        <v>8490.5400000000009</v>
      </c>
      <c r="P2322" s="145">
        <v>43510</v>
      </c>
      <c r="Q2322" t="str">
        <f t="shared" si="36"/>
        <v>4-Medium C&amp;I</v>
      </c>
      <c r="R2322" s="147"/>
      <c r="U2322" s="147"/>
    </row>
    <row r="2323" spans="1:21" x14ac:dyDescent="0.3">
      <c r="A2323" s="145">
        <v>5</v>
      </c>
      <c r="B2323" s="145" t="s">
        <v>241</v>
      </c>
      <c r="C2323">
        <v>2020</v>
      </c>
      <c r="D2323" s="145">
        <v>3</v>
      </c>
      <c r="E2323" s="145" t="s">
        <v>369</v>
      </c>
      <c r="F2323" s="146">
        <v>5</v>
      </c>
      <c r="G2323" s="145" t="s">
        <v>283</v>
      </c>
      <c r="H2323" s="145">
        <v>950</v>
      </c>
      <c r="I2323" s="145" t="s">
        <v>269</v>
      </c>
      <c r="J2323" s="145" t="s">
        <v>248</v>
      </c>
      <c r="K2323" s="145" t="s">
        <v>270</v>
      </c>
      <c r="L2323" s="145">
        <v>4552</v>
      </c>
      <c r="M2323" s="145" t="s">
        <v>313</v>
      </c>
      <c r="N2323" s="145">
        <v>1353</v>
      </c>
      <c r="O2323" s="145">
        <v>349262.6</v>
      </c>
      <c r="P2323" s="145">
        <v>3559143</v>
      </c>
      <c r="Q2323" t="str">
        <f t="shared" si="36"/>
        <v>3-Small C&amp;I</v>
      </c>
      <c r="R2323" s="147"/>
      <c r="U2323" s="147"/>
    </row>
    <row r="2324" spans="1:21" x14ac:dyDescent="0.3">
      <c r="A2324" s="145">
        <v>5</v>
      </c>
      <c r="B2324" s="145" t="s">
        <v>241</v>
      </c>
      <c r="C2324">
        <v>2020</v>
      </c>
      <c r="D2324" s="145">
        <v>3</v>
      </c>
      <c r="E2324" s="145" t="s">
        <v>369</v>
      </c>
      <c r="F2324" s="146">
        <v>6</v>
      </c>
      <c r="G2324" s="145" t="s">
        <v>293</v>
      </c>
      <c r="H2324" s="145">
        <v>612</v>
      </c>
      <c r="I2324" s="145" t="s">
        <v>363</v>
      </c>
      <c r="J2324" s="145" t="s">
        <v>253</v>
      </c>
      <c r="K2324" s="145" t="s">
        <v>295</v>
      </c>
      <c r="L2324" s="145">
        <v>700</v>
      </c>
      <c r="M2324" s="145" t="s">
        <v>296</v>
      </c>
      <c r="N2324" s="145">
        <v>3</v>
      </c>
      <c r="O2324" s="145">
        <v>82.84</v>
      </c>
      <c r="P2324" s="145">
        <v>278</v>
      </c>
      <c r="Q2324" t="str">
        <f t="shared" si="36"/>
        <v>3-Small C&amp;I</v>
      </c>
      <c r="R2324" s="147"/>
      <c r="U2324" s="147"/>
    </row>
    <row r="2325" spans="1:21" x14ac:dyDescent="0.3">
      <c r="A2325" s="145">
        <v>5</v>
      </c>
      <c r="B2325" s="145" t="s">
        <v>241</v>
      </c>
      <c r="C2325">
        <v>2020</v>
      </c>
      <c r="D2325" s="145">
        <v>3</v>
      </c>
      <c r="E2325" s="145" t="s">
        <v>369</v>
      </c>
      <c r="F2325" s="146">
        <v>10</v>
      </c>
      <c r="G2325" s="145" t="s">
        <v>250</v>
      </c>
      <c r="H2325" s="145">
        <v>950</v>
      </c>
      <c r="I2325" s="145" t="s">
        <v>269</v>
      </c>
      <c r="J2325" s="145" t="s">
        <v>248</v>
      </c>
      <c r="K2325" s="145" t="s">
        <v>270</v>
      </c>
      <c r="L2325" s="145">
        <v>4513</v>
      </c>
      <c r="M2325" s="145" t="s">
        <v>338</v>
      </c>
      <c r="N2325" s="145">
        <v>11</v>
      </c>
      <c r="O2325" s="145">
        <v>2087.54</v>
      </c>
      <c r="P2325" s="145">
        <v>21286</v>
      </c>
      <c r="Q2325" t="str">
        <f t="shared" si="36"/>
        <v>3-Small C&amp;I</v>
      </c>
      <c r="R2325" s="147"/>
      <c r="U2325" s="147"/>
    </row>
    <row r="2326" spans="1:21" x14ac:dyDescent="0.3">
      <c r="A2326" s="145">
        <v>5</v>
      </c>
      <c r="B2326" s="145" t="s">
        <v>241</v>
      </c>
      <c r="C2326">
        <v>2020</v>
      </c>
      <c r="D2326" s="145">
        <v>3</v>
      </c>
      <c r="E2326" s="145" t="s">
        <v>369</v>
      </c>
      <c r="F2326" s="146">
        <v>3</v>
      </c>
      <c r="G2326" s="145" t="s">
        <v>262</v>
      </c>
      <c r="H2326" s="145">
        <v>616</v>
      </c>
      <c r="I2326" s="145" t="s">
        <v>311</v>
      </c>
      <c r="J2326" s="145" t="s">
        <v>305</v>
      </c>
      <c r="K2326" s="145" t="s">
        <v>307</v>
      </c>
      <c r="L2326" s="145">
        <v>4532</v>
      </c>
      <c r="M2326" s="145" t="s">
        <v>265</v>
      </c>
      <c r="N2326" s="145">
        <v>3398</v>
      </c>
      <c r="O2326" s="145">
        <v>281603.32</v>
      </c>
      <c r="P2326" s="145">
        <v>1121064</v>
      </c>
      <c r="Q2326" t="str">
        <f t="shared" si="36"/>
        <v>Street</v>
      </c>
      <c r="R2326" s="147"/>
      <c r="U2326" s="147"/>
    </row>
    <row r="2327" spans="1:21" x14ac:dyDescent="0.3">
      <c r="A2327" s="145">
        <v>5</v>
      </c>
      <c r="B2327" s="145" t="s">
        <v>241</v>
      </c>
      <c r="C2327">
        <v>2020</v>
      </c>
      <c r="D2327" s="145">
        <v>3</v>
      </c>
      <c r="E2327" s="145" t="s">
        <v>369</v>
      </c>
      <c r="F2327" s="146">
        <v>6</v>
      </c>
      <c r="G2327" s="145" t="s">
        <v>293</v>
      </c>
      <c r="H2327" s="145">
        <v>626</v>
      </c>
      <c r="I2327" s="145" t="s">
        <v>355</v>
      </c>
      <c r="J2327" s="145" t="s">
        <v>310</v>
      </c>
      <c r="K2327" s="145" t="s">
        <v>154</v>
      </c>
      <c r="L2327" s="145">
        <v>700</v>
      </c>
      <c r="M2327" s="145" t="s">
        <v>296</v>
      </c>
      <c r="N2327" s="145">
        <v>3</v>
      </c>
      <c r="O2327" s="145">
        <v>2022.73</v>
      </c>
      <c r="P2327" s="145">
        <v>601</v>
      </c>
      <c r="Q2327" t="str">
        <f t="shared" si="36"/>
        <v>Street</v>
      </c>
      <c r="R2327" s="147"/>
      <c r="U2327" s="147"/>
    </row>
    <row r="2328" spans="1:21" x14ac:dyDescent="0.3">
      <c r="A2328" s="145">
        <v>4</v>
      </c>
      <c r="B2328" s="145" t="s">
        <v>249</v>
      </c>
      <c r="C2328">
        <v>2020</v>
      </c>
      <c r="D2328" s="145">
        <v>3</v>
      </c>
      <c r="E2328" s="145" t="s">
        <v>369</v>
      </c>
      <c r="F2328" s="146">
        <v>1</v>
      </c>
      <c r="G2328" s="145" t="s">
        <v>243</v>
      </c>
      <c r="H2328" s="145">
        <v>903</v>
      </c>
      <c r="I2328" s="145" t="s">
        <v>244</v>
      </c>
      <c r="J2328" s="145" t="s">
        <v>245</v>
      </c>
      <c r="K2328" s="145" t="s">
        <v>246</v>
      </c>
      <c r="L2328" s="145">
        <v>4512</v>
      </c>
      <c r="M2328" s="145" t="s">
        <v>247</v>
      </c>
      <c r="N2328" s="145">
        <v>10449</v>
      </c>
      <c r="O2328" s="145">
        <v>942877.55</v>
      </c>
      <c r="P2328" s="145">
        <v>6863943</v>
      </c>
      <c r="Q2328" t="str">
        <f t="shared" si="36"/>
        <v>1-Residential</v>
      </c>
      <c r="R2328" s="147"/>
      <c r="U2328" s="147"/>
    </row>
    <row r="2329" spans="1:21" x14ac:dyDescent="0.3">
      <c r="A2329" s="145">
        <v>5</v>
      </c>
      <c r="B2329" s="145" t="s">
        <v>241</v>
      </c>
      <c r="C2329">
        <v>2020</v>
      </c>
      <c r="D2329" s="145">
        <v>3</v>
      </c>
      <c r="E2329" s="145" t="s">
        <v>369</v>
      </c>
      <c r="F2329" s="146">
        <v>60</v>
      </c>
      <c r="G2329" s="145" t="s">
        <v>154</v>
      </c>
      <c r="H2329" s="145">
        <v>601</v>
      </c>
      <c r="I2329" s="145" t="s">
        <v>359</v>
      </c>
      <c r="J2329" s="145" t="s">
        <v>290</v>
      </c>
      <c r="K2329" s="145" t="s">
        <v>299</v>
      </c>
      <c r="L2329" s="145">
        <v>360</v>
      </c>
      <c r="M2329" s="145" t="s">
        <v>304</v>
      </c>
      <c r="N2329" s="145">
        <v>46</v>
      </c>
      <c r="O2329" s="145">
        <v>1330.51</v>
      </c>
      <c r="P2329" s="145">
        <v>2262</v>
      </c>
      <c r="Q2329" t="str">
        <f t="shared" si="36"/>
        <v>Street</v>
      </c>
      <c r="R2329" s="147"/>
      <c r="U2329" s="147"/>
    </row>
    <row r="2330" spans="1:21" x14ac:dyDescent="0.3">
      <c r="A2330" s="145">
        <v>5</v>
      </c>
      <c r="B2330" s="145" t="s">
        <v>241</v>
      </c>
      <c r="C2330">
        <v>2020</v>
      </c>
      <c r="D2330" s="145">
        <v>3</v>
      </c>
      <c r="E2330" s="145" t="s">
        <v>369</v>
      </c>
      <c r="F2330" s="146">
        <v>6</v>
      </c>
      <c r="G2330" s="145" t="s">
        <v>293</v>
      </c>
      <c r="H2330" s="145">
        <v>600</v>
      </c>
      <c r="I2330" s="145" t="s">
        <v>364</v>
      </c>
      <c r="J2330" s="145" t="s">
        <v>290</v>
      </c>
      <c r="K2330" s="145" t="s">
        <v>299</v>
      </c>
      <c r="L2330" s="145">
        <v>700</v>
      </c>
      <c r="M2330" s="145" t="s">
        <v>296</v>
      </c>
      <c r="N2330" s="145">
        <v>82</v>
      </c>
      <c r="O2330" s="145">
        <v>47057.77</v>
      </c>
      <c r="P2330" s="145">
        <v>62708</v>
      </c>
      <c r="Q2330" t="str">
        <f t="shared" si="36"/>
        <v>Street</v>
      </c>
      <c r="R2330" s="147"/>
      <c r="U2330" s="147"/>
    </row>
    <row r="2331" spans="1:21" x14ac:dyDescent="0.3">
      <c r="A2331" s="145">
        <v>4</v>
      </c>
      <c r="B2331" s="145" t="s">
        <v>249</v>
      </c>
      <c r="C2331">
        <v>2020</v>
      </c>
      <c r="D2331" s="145">
        <v>3</v>
      </c>
      <c r="E2331" s="145" t="s">
        <v>369</v>
      </c>
      <c r="F2331" s="146">
        <v>3</v>
      </c>
      <c r="G2331" s="145" t="s">
        <v>262</v>
      </c>
      <c r="H2331" s="145">
        <v>955</v>
      </c>
      <c r="I2331" s="145" t="s">
        <v>328</v>
      </c>
      <c r="J2331" s="145" t="s">
        <v>271</v>
      </c>
      <c r="K2331" s="145" t="s">
        <v>327</v>
      </c>
      <c r="L2331" s="145">
        <v>4532</v>
      </c>
      <c r="M2331" s="145" t="s">
        <v>265</v>
      </c>
      <c r="N2331" s="145">
        <v>1</v>
      </c>
      <c r="O2331" s="145">
        <v>83</v>
      </c>
      <c r="P2331" s="145">
        <v>0</v>
      </c>
      <c r="Q2331" t="str">
        <f t="shared" si="36"/>
        <v>4-Medium C&amp;I</v>
      </c>
      <c r="R2331" s="147"/>
      <c r="U2331" s="147"/>
    </row>
    <row r="2332" spans="1:21" x14ac:dyDescent="0.3">
      <c r="A2332" s="145">
        <v>5</v>
      </c>
      <c r="B2332" s="145" t="s">
        <v>241</v>
      </c>
      <c r="C2332">
        <v>2020</v>
      </c>
      <c r="D2332" s="145">
        <v>3</v>
      </c>
      <c r="E2332" s="145" t="s">
        <v>369</v>
      </c>
      <c r="F2332" s="146">
        <v>3</v>
      </c>
      <c r="G2332" s="145" t="s">
        <v>262</v>
      </c>
      <c r="H2332" s="145">
        <v>15</v>
      </c>
      <c r="I2332" s="145" t="s">
        <v>318</v>
      </c>
      <c r="J2332" s="145" t="s">
        <v>266</v>
      </c>
      <c r="K2332" s="145" t="s">
        <v>276</v>
      </c>
      <c r="L2332" s="145">
        <v>300</v>
      </c>
      <c r="M2332" s="145" t="s">
        <v>282</v>
      </c>
      <c r="N2332" s="145">
        <v>104</v>
      </c>
      <c r="O2332" s="145">
        <v>6755.73</v>
      </c>
      <c r="P2332" s="145">
        <v>25650</v>
      </c>
      <c r="Q2332" t="str">
        <f t="shared" si="36"/>
        <v>3-Small C&amp;I</v>
      </c>
      <c r="R2332" s="147"/>
      <c r="U2332" s="147"/>
    </row>
    <row r="2333" spans="1:21" x14ac:dyDescent="0.3">
      <c r="A2333" s="145">
        <v>5</v>
      </c>
      <c r="B2333" s="145" t="s">
        <v>241</v>
      </c>
      <c r="C2333">
        <v>2020</v>
      </c>
      <c r="D2333" s="145">
        <v>3</v>
      </c>
      <c r="E2333" s="145" t="s">
        <v>369</v>
      </c>
      <c r="F2333" s="146">
        <v>3</v>
      </c>
      <c r="G2333" s="145" t="s">
        <v>262</v>
      </c>
      <c r="H2333" s="145">
        <v>10</v>
      </c>
      <c r="I2333" s="145" t="s">
        <v>347</v>
      </c>
      <c r="J2333" s="145" t="s">
        <v>260</v>
      </c>
      <c r="K2333" s="145" t="s">
        <v>273</v>
      </c>
      <c r="L2333" s="145">
        <v>300</v>
      </c>
      <c r="M2333" s="145" t="s">
        <v>282</v>
      </c>
      <c r="N2333" s="145">
        <v>20216</v>
      </c>
      <c r="O2333" s="145">
        <v>1615849.14</v>
      </c>
      <c r="P2333" s="145">
        <v>7976126</v>
      </c>
      <c r="Q2333" t="str">
        <f t="shared" si="36"/>
        <v>3-Small C&amp;I</v>
      </c>
      <c r="R2333" s="147"/>
      <c r="U2333" s="147"/>
    </row>
    <row r="2334" spans="1:21" x14ac:dyDescent="0.3">
      <c r="A2334" s="145">
        <v>5</v>
      </c>
      <c r="B2334" s="145" t="s">
        <v>241</v>
      </c>
      <c r="C2334">
        <v>2020</v>
      </c>
      <c r="D2334" s="145">
        <v>3</v>
      </c>
      <c r="E2334" s="145" t="s">
        <v>369</v>
      </c>
      <c r="F2334" s="146">
        <v>3</v>
      </c>
      <c r="G2334" s="145" t="s">
        <v>262</v>
      </c>
      <c r="H2334" s="145">
        <v>951</v>
      </c>
      <c r="I2334" s="145" t="s">
        <v>263</v>
      </c>
      <c r="J2334" s="145" t="s">
        <v>255</v>
      </c>
      <c r="K2334" s="145" t="s">
        <v>264</v>
      </c>
      <c r="L2334" s="145">
        <v>4532</v>
      </c>
      <c r="M2334" s="145" t="s">
        <v>265</v>
      </c>
      <c r="N2334" s="145">
        <v>1223</v>
      </c>
      <c r="O2334" s="145">
        <v>48105.49</v>
      </c>
      <c r="P2334" s="145">
        <v>417342</v>
      </c>
      <c r="Q2334" t="str">
        <f t="shared" si="36"/>
        <v>3-Small C&amp;I</v>
      </c>
      <c r="R2334" s="147"/>
      <c r="U2334" s="147"/>
    </row>
    <row r="2335" spans="1:21" x14ac:dyDescent="0.3">
      <c r="A2335" s="145">
        <v>5</v>
      </c>
      <c r="B2335" s="145" t="s">
        <v>241</v>
      </c>
      <c r="C2335">
        <v>2020</v>
      </c>
      <c r="D2335" s="145">
        <v>3</v>
      </c>
      <c r="E2335" s="145" t="s">
        <v>369</v>
      </c>
      <c r="F2335" s="146">
        <v>79</v>
      </c>
      <c r="G2335" s="145" t="s">
        <v>154</v>
      </c>
      <c r="H2335" s="145">
        <v>951</v>
      </c>
      <c r="I2335" s="145" t="s">
        <v>263</v>
      </c>
      <c r="J2335" s="145" t="s">
        <v>255</v>
      </c>
      <c r="K2335" s="145" t="s">
        <v>264</v>
      </c>
      <c r="L2335" s="145">
        <v>4579</v>
      </c>
      <c r="M2335" s="145" t="s">
        <v>267</v>
      </c>
      <c r="N2335" s="145">
        <v>7</v>
      </c>
      <c r="O2335" s="145">
        <v>319.42</v>
      </c>
      <c r="P2335" s="145">
        <v>2844</v>
      </c>
      <c r="Q2335" t="str">
        <f t="shared" si="36"/>
        <v>3-Small C&amp;I</v>
      </c>
      <c r="R2335" s="147"/>
      <c r="U2335" s="147"/>
    </row>
    <row r="2336" spans="1:21" x14ac:dyDescent="0.3">
      <c r="A2336" s="145">
        <v>5</v>
      </c>
      <c r="B2336" s="145" t="s">
        <v>241</v>
      </c>
      <c r="C2336">
        <v>2020</v>
      </c>
      <c r="D2336" s="145">
        <v>3</v>
      </c>
      <c r="E2336" s="145" t="s">
        <v>369</v>
      </c>
      <c r="F2336" s="146">
        <v>3</v>
      </c>
      <c r="G2336" s="145" t="s">
        <v>262</v>
      </c>
      <c r="H2336" s="145">
        <v>18</v>
      </c>
      <c r="I2336" s="145" t="s">
        <v>284</v>
      </c>
      <c r="J2336" s="145" t="s">
        <v>268</v>
      </c>
      <c r="K2336" s="145" t="s">
        <v>281</v>
      </c>
      <c r="L2336" s="145">
        <v>300</v>
      </c>
      <c r="M2336" s="145" t="s">
        <v>282</v>
      </c>
      <c r="N2336" s="145">
        <v>2182</v>
      </c>
      <c r="O2336" s="145">
        <v>6304033.0999999996</v>
      </c>
      <c r="P2336" s="145">
        <v>30452627</v>
      </c>
      <c r="Q2336" t="str">
        <f t="shared" si="36"/>
        <v>4-Medium C&amp;I</v>
      </c>
      <c r="R2336" s="147"/>
      <c r="U2336" s="147"/>
    </row>
    <row r="2337" spans="1:21" x14ac:dyDescent="0.3">
      <c r="A2337" s="145">
        <v>5</v>
      </c>
      <c r="B2337" s="145" t="s">
        <v>241</v>
      </c>
      <c r="C2337">
        <v>2020</v>
      </c>
      <c r="D2337" s="145">
        <v>3</v>
      </c>
      <c r="E2337" s="145" t="s">
        <v>369</v>
      </c>
      <c r="F2337" s="146">
        <v>5</v>
      </c>
      <c r="G2337" s="145" t="s">
        <v>283</v>
      </c>
      <c r="H2337" s="145">
        <v>13</v>
      </c>
      <c r="I2337" s="145" t="s">
        <v>337</v>
      </c>
      <c r="J2337" s="145" t="s">
        <v>268</v>
      </c>
      <c r="K2337" s="145" t="s">
        <v>281</v>
      </c>
      <c r="L2337" s="145">
        <v>460</v>
      </c>
      <c r="M2337" s="145" t="s">
        <v>285</v>
      </c>
      <c r="N2337" s="145">
        <v>8</v>
      </c>
      <c r="O2337" s="145">
        <v>19355.3</v>
      </c>
      <c r="P2337" s="145">
        <v>99040</v>
      </c>
      <c r="Q2337" t="str">
        <f t="shared" si="36"/>
        <v>4-Medium C&amp;I</v>
      </c>
      <c r="R2337" s="147"/>
      <c r="U2337" s="147"/>
    </row>
    <row r="2338" spans="1:21" x14ac:dyDescent="0.3">
      <c r="A2338" s="145">
        <v>4</v>
      </c>
      <c r="B2338" s="145" t="s">
        <v>249</v>
      </c>
      <c r="C2338">
        <v>2020</v>
      </c>
      <c r="D2338" s="145">
        <v>3</v>
      </c>
      <c r="E2338" s="145" t="s">
        <v>369</v>
      </c>
      <c r="F2338" s="146">
        <v>5</v>
      </c>
      <c r="G2338" s="145" t="s">
        <v>283</v>
      </c>
      <c r="H2338" s="145">
        <v>18</v>
      </c>
      <c r="I2338" s="145" t="s">
        <v>284</v>
      </c>
      <c r="J2338" s="145" t="s">
        <v>268</v>
      </c>
      <c r="K2338" s="145" t="s">
        <v>281</v>
      </c>
      <c r="L2338" s="145">
        <v>460</v>
      </c>
      <c r="M2338" s="145" t="s">
        <v>285</v>
      </c>
      <c r="N2338" s="145">
        <v>1</v>
      </c>
      <c r="O2338" s="145">
        <v>460.69</v>
      </c>
      <c r="P2338" s="145">
        <v>1680</v>
      </c>
      <c r="Q2338" t="str">
        <f t="shared" si="36"/>
        <v>4-Medium C&amp;I</v>
      </c>
      <c r="R2338" s="147"/>
      <c r="U2338" s="147"/>
    </row>
    <row r="2339" spans="1:21" x14ac:dyDescent="0.3">
      <c r="A2339" s="145">
        <v>5</v>
      </c>
      <c r="B2339" s="145" t="s">
        <v>241</v>
      </c>
      <c r="C2339">
        <v>2020</v>
      </c>
      <c r="D2339" s="145">
        <v>3</v>
      </c>
      <c r="E2339" s="145" t="s">
        <v>369</v>
      </c>
      <c r="F2339" s="146">
        <v>79</v>
      </c>
      <c r="G2339" s="145" t="s">
        <v>154</v>
      </c>
      <c r="H2339" s="145">
        <v>18</v>
      </c>
      <c r="I2339" s="145" t="s">
        <v>284</v>
      </c>
      <c r="J2339" s="145" t="s">
        <v>268</v>
      </c>
      <c r="K2339" s="145" t="s">
        <v>281</v>
      </c>
      <c r="L2339" s="145">
        <v>1579</v>
      </c>
      <c r="M2339" s="145" t="s">
        <v>343</v>
      </c>
      <c r="N2339" s="145">
        <v>1</v>
      </c>
      <c r="O2339" s="145">
        <v>12350.26</v>
      </c>
      <c r="P2339" s="145">
        <v>64600</v>
      </c>
      <c r="Q2339" t="str">
        <f t="shared" si="36"/>
        <v>4-Medium C&amp;I</v>
      </c>
      <c r="R2339" s="147"/>
      <c r="U2339" s="147"/>
    </row>
    <row r="2340" spans="1:21" x14ac:dyDescent="0.3">
      <c r="A2340" s="145">
        <v>5</v>
      </c>
      <c r="B2340" s="145" t="s">
        <v>241</v>
      </c>
      <c r="C2340">
        <v>2020</v>
      </c>
      <c r="D2340" s="145">
        <v>3</v>
      </c>
      <c r="E2340" s="145" t="s">
        <v>369</v>
      </c>
      <c r="F2340" s="146">
        <v>5</v>
      </c>
      <c r="G2340" s="145" t="s">
        <v>283</v>
      </c>
      <c r="H2340" s="145">
        <v>8</v>
      </c>
      <c r="I2340" s="145" t="s">
        <v>333</v>
      </c>
      <c r="J2340" s="145" t="s">
        <v>255</v>
      </c>
      <c r="K2340" s="145" t="s">
        <v>264</v>
      </c>
      <c r="L2340" s="145">
        <v>460</v>
      </c>
      <c r="M2340" s="145" t="s">
        <v>285</v>
      </c>
      <c r="N2340" s="145">
        <v>1</v>
      </c>
      <c r="O2340" s="145">
        <v>69.97</v>
      </c>
      <c r="P2340" s="145">
        <v>292</v>
      </c>
      <c r="Q2340" t="str">
        <f t="shared" si="36"/>
        <v>3-Small C&amp;I</v>
      </c>
      <c r="R2340" s="147"/>
      <c r="U2340" s="147"/>
    </row>
    <row r="2341" spans="1:21" x14ac:dyDescent="0.3">
      <c r="A2341" s="145">
        <v>5</v>
      </c>
      <c r="B2341" s="145" t="s">
        <v>241</v>
      </c>
      <c r="C2341">
        <v>2020</v>
      </c>
      <c r="D2341" s="145">
        <v>3</v>
      </c>
      <c r="E2341" s="145" t="s">
        <v>369</v>
      </c>
      <c r="F2341" s="146">
        <v>1</v>
      </c>
      <c r="G2341" s="145" t="s">
        <v>243</v>
      </c>
      <c r="H2341" s="145">
        <v>18</v>
      </c>
      <c r="I2341" s="145" t="s">
        <v>284</v>
      </c>
      <c r="J2341" s="145" t="s">
        <v>268</v>
      </c>
      <c r="K2341" s="145" t="s">
        <v>281</v>
      </c>
      <c r="L2341" s="145">
        <v>200</v>
      </c>
      <c r="M2341" s="145" t="s">
        <v>259</v>
      </c>
      <c r="N2341" s="145">
        <v>1</v>
      </c>
      <c r="O2341" s="145">
        <v>388.46</v>
      </c>
      <c r="P2341" s="145">
        <v>1760</v>
      </c>
      <c r="Q2341" t="str">
        <f t="shared" si="36"/>
        <v>4-Medium C&amp;I</v>
      </c>
      <c r="R2341" s="147"/>
      <c r="U2341" s="147"/>
    </row>
    <row r="2342" spans="1:21" x14ac:dyDescent="0.3">
      <c r="A2342" s="145">
        <v>5</v>
      </c>
      <c r="B2342" s="145" t="s">
        <v>241</v>
      </c>
      <c r="C2342">
        <v>2020</v>
      </c>
      <c r="D2342" s="145">
        <v>3</v>
      </c>
      <c r="E2342" s="145" t="s">
        <v>369</v>
      </c>
      <c r="F2342" s="146">
        <v>10</v>
      </c>
      <c r="G2342" s="145" t="s">
        <v>250</v>
      </c>
      <c r="H2342" s="145">
        <v>602</v>
      </c>
      <c r="I2342" s="145" t="s">
        <v>309</v>
      </c>
      <c r="J2342" s="145" t="s">
        <v>305</v>
      </c>
      <c r="K2342" s="145" t="s">
        <v>307</v>
      </c>
      <c r="L2342" s="145">
        <v>207</v>
      </c>
      <c r="M2342" s="145" t="s">
        <v>252</v>
      </c>
      <c r="N2342" s="145">
        <v>2</v>
      </c>
      <c r="O2342" s="145">
        <v>73.48</v>
      </c>
      <c r="P2342" s="145">
        <v>146</v>
      </c>
      <c r="Q2342" t="str">
        <f t="shared" si="36"/>
        <v>Street</v>
      </c>
      <c r="R2342" s="147"/>
      <c r="U2342" s="147"/>
    </row>
    <row r="2343" spans="1:21" x14ac:dyDescent="0.3">
      <c r="A2343" s="145">
        <v>5</v>
      </c>
      <c r="B2343" s="145" t="s">
        <v>241</v>
      </c>
      <c r="C2343">
        <v>2020</v>
      </c>
      <c r="D2343" s="145">
        <v>3</v>
      </c>
      <c r="E2343" s="145" t="s">
        <v>369</v>
      </c>
      <c r="F2343" s="146">
        <v>1</v>
      </c>
      <c r="G2343" s="145" t="s">
        <v>243</v>
      </c>
      <c r="H2343" s="145">
        <v>11</v>
      </c>
      <c r="I2343" s="145" t="s">
        <v>335</v>
      </c>
      <c r="J2343" s="145" t="s">
        <v>248</v>
      </c>
      <c r="K2343" s="145" t="s">
        <v>270</v>
      </c>
      <c r="L2343" s="145">
        <v>200</v>
      </c>
      <c r="M2343" s="145" t="s">
        <v>259</v>
      </c>
      <c r="N2343" s="145">
        <v>10</v>
      </c>
      <c r="O2343" s="145">
        <v>-18498.45</v>
      </c>
      <c r="P2343" s="145">
        <v>48241</v>
      </c>
      <c r="Q2343" t="str">
        <f t="shared" si="36"/>
        <v>3-Small C&amp;I</v>
      </c>
      <c r="R2343" s="147"/>
      <c r="U2343" s="147"/>
    </row>
    <row r="2344" spans="1:21" x14ac:dyDescent="0.3">
      <c r="A2344" s="145">
        <v>5</v>
      </c>
      <c r="B2344" s="145" t="s">
        <v>241</v>
      </c>
      <c r="C2344">
        <v>2020</v>
      </c>
      <c r="D2344" s="145">
        <v>3</v>
      </c>
      <c r="E2344" s="145" t="s">
        <v>369</v>
      </c>
      <c r="F2344" s="146">
        <v>10</v>
      </c>
      <c r="G2344" s="145" t="s">
        <v>250</v>
      </c>
      <c r="H2344" s="145">
        <v>5</v>
      </c>
      <c r="I2344" s="145" t="s">
        <v>289</v>
      </c>
      <c r="J2344" s="145" t="s">
        <v>248</v>
      </c>
      <c r="K2344" s="145" t="s">
        <v>270</v>
      </c>
      <c r="L2344" s="145">
        <v>207</v>
      </c>
      <c r="M2344" s="145" t="s">
        <v>252</v>
      </c>
      <c r="N2344" s="145">
        <v>16</v>
      </c>
      <c r="O2344" s="145">
        <v>2879.67</v>
      </c>
      <c r="P2344" s="145">
        <v>12648</v>
      </c>
      <c r="Q2344" t="str">
        <f t="shared" si="36"/>
        <v>3-Small C&amp;I</v>
      </c>
      <c r="R2344" s="147"/>
      <c r="U2344" s="147"/>
    </row>
    <row r="2345" spans="1:21" x14ac:dyDescent="0.3">
      <c r="A2345" s="145">
        <v>5</v>
      </c>
      <c r="B2345" s="145" t="s">
        <v>241</v>
      </c>
      <c r="C2345">
        <v>2020</v>
      </c>
      <c r="D2345" s="145">
        <v>3</v>
      </c>
      <c r="E2345" s="145" t="s">
        <v>369</v>
      </c>
      <c r="F2345" s="146">
        <v>3</v>
      </c>
      <c r="G2345" s="145" t="s">
        <v>262</v>
      </c>
      <c r="H2345" s="145">
        <v>11</v>
      </c>
      <c r="I2345" s="145" t="s">
        <v>335</v>
      </c>
      <c r="J2345" s="145" t="s">
        <v>248</v>
      </c>
      <c r="K2345" s="145" t="s">
        <v>270</v>
      </c>
      <c r="L2345" s="145">
        <v>300</v>
      </c>
      <c r="M2345" s="145" t="s">
        <v>282</v>
      </c>
      <c r="N2345" s="145">
        <v>209</v>
      </c>
      <c r="O2345" s="145">
        <v>76304.39</v>
      </c>
      <c r="P2345" s="145">
        <v>339331</v>
      </c>
      <c r="Q2345" t="str">
        <f t="shared" si="36"/>
        <v>3-Small C&amp;I</v>
      </c>
      <c r="R2345" s="147"/>
      <c r="U2345" s="147"/>
    </row>
    <row r="2346" spans="1:21" x14ac:dyDescent="0.3">
      <c r="A2346" s="145">
        <v>5</v>
      </c>
      <c r="B2346" s="145" t="s">
        <v>241</v>
      </c>
      <c r="C2346">
        <v>2020</v>
      </c>
      <c r="D2346" s="145">
        <v>3</v>
      </c>
      <c r="E2346" s="145" t="s">
        <v>369</v>
      </c>
      <c r="F2346" s="146">
        <v>3</v>
      </c>
      <c r="G2346" s="145" t="s">
        <v>262</v>
      </c>
      <c r="H2346" s="145">
        <v>950</v>
      </c>
      <c r="I2346" s="145" t="s">
        <v>269</v>
      </c>
      <c r="J2346" s="145" t="s">
        <v>248</v>
      </c>
      <c r="K2346" s="145" t="s">
        <v>270</v>
      </c>
      <c r="L2346" s="145">
        <v>4532</v>
      </c>
      <c r="M2346" s="145" t="s">
        <v>265</v>
      </c>
      <c r="N2346" s="145">
        <v>60274</v>
      </c>
      <c r="O2346" s="145">
        <v>5059021.76</v>
      </c>
      <c r="P2346" s="145">
        <v>93267318</v>
      </c>
      <c r="Q2346" t="str">
        <f t="shared" si="36"/>
        <v>3-Small C&amp;I</v>
      </c>
      <c r="R2346" s="147"/>
      <c r="U2346" s="147"/>
    </row>
    <row r="2347" spans="1:21" x14ac:dyDescent="0.3">
      <c r="A2347" s="145">
        <v>5</v>
      </c>
      <c r="B2347" s="145" t="s">
        <v>241</v>
      </c>
      <c r="C2347">
        <v>2020</v>
      </c>
      <c r="D2347" s="145">
        <v>3</v>
      </c>
      <c r="E2347" s="145" t="s">
        <v>369</v>
      </c>
      <c r="F2347" s="146">
        <v>72</v>
      </c>
      <c r="G2347" s="145" t="s">
        <v>154</v>
      </c>
      <c r="H2347" s="145">
        <v>5</v>
      </c>
      <c r="I2347" s="145" t="s">
        <v>289</v>
      </c>
      <c r="J2347" s="145" t="s">
        <v>248</v>
      </c>
      <c r="K2347" s="145" t="s">
        <v>270</v>
      </c>
      <c r="L2347" s="145">
        <v>1572</v>
      </c>
      <c r="M2347" s="145" t="s">
        <v>319</v>
      </c>
      <c r="N2347" s="145">
        <v>1</v>
      </c>
      <c r="O2347" s="145">
        <v>4348.78</v>
      </c>
      <c r="P2347" s="145">
        <v>20411</v>
      </c>
      <c r="Q2347" t="str">
        <f t="shared" si="36"/>
        <v>3-Small C&amp;I</v>
      </c>
      <c r="R2347" s="147"/>
      <c r="U2347" s="147"/>
    </row>
    <row r="2348" spans="1:21" x14ac:dyDescent="0.3">
      <c r="A2348" s="145">
        <v>5</v>
      </c>
      <c r="B2348" s="145" t="s">
        <v>241</v>
      </c>
      <c r="C2348" s="145">
        <v>2020</v>
      </c>
      <c r="D2348" s="145">
        <v>3</v>
      </c>
      <c r="E2348" s="145" t="s">
        <v>369</v>
      </c>
      <c r="F2348" s="146">
        <v>3</v>
      </c>
      <c r="G2348" s="145" t="s">
        <v>262</v>
      </c>
      <c r="H2348" s="145">
        <v>602</v>
      </c>
      <c r="I2348" s="145" t="s">
        <v>309</v>
      </c>
      <c r="J2348" s="145" t="s">
        <v>305</v>
      </c>
      <c r="K2348" s="145" t="s">
        <v>307</v>
      </c>
      <c r="L2348" s="145">
        <v>300</v>
      </c>
      <c r="M2348" s="145" t="s">
        <v>282</v>
      </c>
      <c r="N2348" s="145">
        <v>926</v>
      </c>
      <c r="O2348" s="145">
        <v>116109.21</v>
      </c>
      <c r="P2348" s="145">
        <v>309447</v>
      </c>
      <c r="Q2348" t="str">
        <f t="shared" si="36"/>
        <v>Street</v>
      </c>
      <c r="R2348" s="147"/>
      <c r="U2348" s="147"/>
    </row>
    <row r="2349" spans="1:21" x14ac:dyDescent="0.3">
      <c r="A2349" s="145">
        <v>4</v>
      </c>
      <c r="B2349" s="145" t="s">
        <v>249</v>
      </c>
      <c r="C2349" s="145">
        <v>2020</v>
      </c>
      <c r="D2349" s="145">
        <v>3</v>
      </c>
      <c r="E2349" s="145" t="s">
        <v>369</v>
      </c>
      <c r="F2349" s="146">
        <v>60</v>
      </c>
      <c r="G2349" s="145" t="s">
        <v>154</v>
      </c>
      <c r="H2349" s="145">
        <v>615</v>
      </c>
      <c r="I2349" s="145" t="s">
        <v>298</v>
      </c>
      <c r="J2349" s="145" t="s">
        <v>290</v>
      </c>
      <c r="K2349" s="145" t="s">
        <v>299</v>
      </c>
      <c r="L2349" s="145">
        <v>4563</v>
      </c>
      <c r="M2349" s="145" t="s">
        <v>324</v>
      </c>
      <c r="N2349" s="145">
        <v>1</v>
      </c>
      <c r="O2349" s="145">
        <v>11.39</v>
      </c>
      <c r="P2349" s="145">
        <v>30</v>
      </c>
      <c r="Q2349" t="str">
        <f t="shared" si="36"/>
        <v>Street</v>
      </c>
      <c r="R2349" s="147"/>
      <c r="U2349" s="147"/>
    </row>
    <row r="2350" spans="1:21" x14ac:dyDescent="0.3">
      <c r="A2350" s="145">
        <v>4</v>
      </c>
      <c r="B2350" s="145" t="s">
        <v>249</v>
      </c>
      <c r="C2350" s="145">
        <v>2020</v>
      </c>
      <c r="D2350" s="145">
        <v>3</v>
      </c>
      <c r="E2350" s="145" t="s">
        <v>369</v>
      </c>
      <c r="F2350" s="146">
        <v>6</v>
      </c>
      <c r="G2350" s="145" t="s">
        <v>293</v>
      </c>
      <c r="H2350" s="145">
        <v>624</v>
      </c>
      <c r="I2350" s="145" t="s">
        <v>325</v>
      </c>
      <c r="J2350" s="145" t="s">
        <v>301</v>
      </c>
      <c r="K2350" s="145" t="s">
        <v>303</v>
      </c>
      <c r="L2350" s="145">
        <v>4562</v>
      </c>
      <c r="M2350" s="145" t="s">
        <v>300</v>
      </c>
      <c r="N2350" s="145">
        <v>2</v>
      </c>
      <c r="O2350" s="145">
        <v>1333.94</v>
      </c>
      <c r="P2350" s="145">
        <v>6633</v>
      </c>
      <c r="Q2350" t="str">
        <f t="shared" si="36"/>
        <v>Street</v>
      </c>
      <c r="R2350" s="147"/>
      <c r="U2350" s="147"/>
    </row>
    <row r="2351" spans="1:21" x14ac:dyDescent="0.3">
      <c r="A2351" s="145">
        <v>4</v>
      </c>
      <c r="B2351" s="145" t="s">
        <v>249</v>
      </c>
      <c r="C2351" s="145">
        <v>2020</v>
      </c>
      <c r="D2351" s="145">
        <v>3</v>
      </c>
      <c r="E2351" s="145" t="s">
        <v>369</v>
      </c>
      <c r="F2351" s="146">
        <v>60</v>
      </c>
      <c r="G2351" s="145" t="s">
        <v>154</v>
      </c>
      <c r="H2351" s="145">
        <v>624</v>
      </c>
      <c r="I2351" s="145" t="s">
        <v>325</v>
      </c>
      <c r="J2351" s="145" t="s">
        <v>301</v>
      </c>
      <c r="K2351" s="145" t="s">
        <v>303</v>
      </c>
      <c r="L2351" s="145">
        <v>4563</v>
      </c>
      <c r="M2351" s="145" t="s">
        <v>324</v>
      </c>
      <c r="N2351" s="145">
        <v>2</v>
      </c>
      <c r="O2351" s="145">
        <v>29.28</v>
      </c>
      <c r="P2351" s="145">
        <v>136</v>
      </c>
      <c r="Q2351" t="str">
        <f t="shared" si="36"/>
        <v>Street</v>
      </c>
      <c r="R2351" s="147"/>
      <c r="U2351" s="147"/>
    </row>
    <row r="2352" spans="1:21" x14ac:dyDescent="0.3">
      <c r="A2352" s="145">
        <v>5</v>
      </c>
      <c r="B2352" s="145" t="s">
        <v>241</v>
      </c>
      <c r="C2352" s="145">
        <v>2020</v>
      </c>
      <c r="D2352" s="145">
        <v>3</v>
      </c>
      <c r="E2352" s="145" t="s">
        <v>369</v>
      </c>
      <c r="F2352" s="146">
        <v>10</v>
      </c>
      <c r="G2352" s="145" t="s">
        <v>250</v>
      </c>
      <c r="H2352" s="145">
        <v>301</v>
      </c>
      <c r="I2352" s="145" t="s">
        <v>254</v>
      </c>
      <c r="J2352" s="145" t="s">
        <v>245</v>
      </c>
      <c r="K2352" s="145" t="s">
        <v>246</v>
      </c>
      <c r="L2352" s="145">
        <v>207</v>
      </c>
      <c r="M2352" s="145" t="s">
        <v>252</v>
      </c>
      <c r="N2352" s="145">
        <v>1</v>
      </c>
      <c r="O2352" s="145">
        <v>-521.36</v>
      </c>
      <c r="P2352" s="145">
        <v>-2895</v>
      </c>
      <c r="Q2352" t="str">
        <f t="shared" si="36"/>
        <v>1-Residential</v>
      </c>
      <c r="R2352" s="147"/>
      <c r="U2352" s="147"/>
    </row>
    <row r="2353" spans="1:21" x14ac:dyDescent="0.3">
      <c r="A2353" s="145">
        <v>5</v>
      </c>
      <c r="B2353" s="145" t="s">
        <v>241</v>
      </c>
      <c r="C2353" s="145">
        <v>2020</v>
      </c>
      <c r="D2353" s="145">
        <v>3</v>
      </c>
      <c r="E2353" s="145" t="s">
        <v>369</v>
      </c>
      <c r="F2353" s="146">
        <v>1</v>
      </c>
      <c r="G2353" s="145" t="s">
        <v>243</v>
      </c>
      <c r="H2353" s="145">
        <v>903</v>
      </c>
      <c r="I2353" s="145" t="s">
        <v>244</v>
      </c>
      <c r="J2353" s="145" t="s">
        <v>245</v>
      </c>
      <c r="K2353" s="145" t="s">
        <v>246</v>
      </c>
      <c r="L2353" s="145">
        <v>4512</v>
      </c>
      <c r="M2353" s="145" t="s">
        <v>247</v>
      </c>
      <c r="N2353" s="145">
        <v>458625</v>
      </c>
      <c r="O2353" s="145">
        <v>31970805.390000001</v>
      </c>
      <c r="P2353" s="145">
        <v>238889018</v>
      </c>
      <c r="Q2353" t="str">
        <f t="shared" si="36"/>
        <v>1-Residential</v>
      </c>
      <c r="R2353" s="147"/>
      <c r="U2353" s="147"/>
    </row>
    <row r="2354" spans="1:21" x14ac:dyDescent="0.3">
      <c r="A2354" s="145">
        <v>5</v>
      </c>
      <c r="B2354" s="145" t="s">
        <v>241</v>
      </c>
      <c r="C2354" s="145">
        <v>2020</v>
      </c>
      <c r="D2354" s="145">
        <v>3</v>
      </c>
      <c r="E2354" s="145" t="s">
        <v>369</v>
      </c>
      <c r="F2354" s="146">
        <v>3</v>
      </c>
      <c r="G2354" s="145" t="s">
        <v>262</v>
      </c>
      <c r="H2354" s="145">
        <v>2</v>
      </c>
      <c r="I2354" s="145" t="s">
        <v>330</v>
      </c>
      <c r="J2354" s="145" t="s">
        <v>245</v>
      </c>
      <c r="K2354" s="145" t="s">
        <v>246</v>
      </c>
      <c r="L2354" s="145">
        <v>300</v>
      </c>
      <c r="M2354" s="145" t="s">
        <v>282</v>
      </c>
      <c r="N2354" s="145">
        <v>2</v>
      </c>
      <c r="O2354" s="145">
        <v>131.13</v>
      </c>
      <c r="P2354" s="145">
        <v>428</v>
      </c>
      <c r="Q2354" t="str">
        <f t="shared" si="36"/>
        <v>1-Residential</v>
      </c>
      <c r="R2354" s="147"/>
      <c r="U2354" s="147"/>
    </row>
    <row r="2355" spans="1:21" x14ac:dyDescent="0.3">
      <c r="A2355" s="145">
        <v>5</v>
      </c>
      <c r="B2355" s="145" t="s">
        <v>241</v>
      </c>
      <c r="C2355" s="145">
        <v>2020</v>
      </c>
      <c r="D2355" s="145">
        <v>3</v>
      </c>
      <c r="E2355" s="145" t="s">
        <v>369</v>
      </c>
      <c r="F2355" s="146">
        <v>1</v>
      </c>
      <c r="G2355" s="145" t="s">
        <v>243</v>
      </c>
      <c r="H2355" s="145">
        <v>905</v>
      </c>
      <c r="I2355" s="145" t="s">
        <v>358</v>
      </c>
      <c r="J2355" s="145" t="s">
        <v>257</v>
      </c>
      <c r="K2355" s="145" t="s">
        <v>258</v>
      </c>
      <c r="L2355" s="145">
        <v>4512</v>
      </c>
      <c r="M2355" s="145" t="s">
        <v>247</v>
      </c>
      <c r="N2355" s="145">
        <v>61887</v>
      </c>
      <c r="O2355" s="145">
        <v>1299287.32</v>
      </c>
      <c r="P2355" s="145">
        <v>32281696</v>
      </c>
      <c r="Q2355" t="str">
        <f t="shared" si="36"/>
        <v>2-Low Income Residential</v>
      </c>
      <c r="R2355" s="147"/>
      <c r="U2355" s="147"/>
    </row>
    <row r="2356" spans="1:21" x14ac:dyDescent="0.3">
      <c r="A2356" s="145">
        <v>5</v>
      </c>
      <c r="B2356" s="145" t="s">
        <v>241</v>
      </c>
      <c r="C2356" s="145">
        <v>2020</v>
      </c>
      <c r="D2356" s="145">
        <v>3</v>
      </c>
      <c r="E2356" s="145" t="s">
        <v>369</v>
      </c>
      <c r="F2356" s="146">
        <v>60</v>
      </c>
      <c r="G2356" s="145" t="s">
        <v>154</v>
      </c>
      <c r="H2356" s="145">
        <v>600</v>
      </c>
      <c r="I2356" s="145" t="s">
        <v>364</v>
      </c>
      <c r="J2356" s="145" t="s">
        <v>290</v>
      </c>
      <c r="K2356" s="145" t="s">
        <v>299</v>
      </c>
      <c r="L2356" s="145">
        <v>360</v>
      </c>
      <c r="M2356" s="145" t="s">
        <v>304</v>
      </c>
      <c r="N2356" s="145">
        <v>9</v>
      </c>
      <c r="O2356" s="145">
        <v>4215.3900000000003</v>
      </c>
      <c r="P2356" s="145">
        <v>5126</v>
      </c>
      <c r="Q2356" t="str">
        <f t="shared" si="36"/>
        <v>Street</v>
      </c>
      <c r="R2356" s="147"/>
      <c r="U2356" s="147"/>
    </row>
    <row r="2357" spans="1:21" x14ac:dyDescent="0.3">
      <c r="A2357" s="145">
        <v>5</v>
      </c>
      <c r="B2357" s="145" t="s">
        <v>241</v>
      </c>
      <c r="C2357" s="145">
        <v>2020</v>
      </c>
      <c r="D2357" s="145">
        <v>3</v>
      </c>
      <c r="E2357" s="145" t="s">
        <v>369</v>
      </c>
      <c r="F2357" s="146">
        <v>10</v>
      </c>
      <c r="G2357" s="145" t="s">
        <v>250</v>
      </c>
      <c r="H2357" s="145">
        <v>905</v>
      </c>
      <c r="I2357" s="145" t="s">
        <v>358</v>
      </c>
      <c r="J2357" s="145" t="s">
        <v>257</v>
      </c>
      <c r="K2357" s="145" t="s">
        <v>258</v>
      </c>
      <c r="L2357" s="145">
        <v>4513</v>
      </c>
      <c r="M2357" s="145" t="s">
        <v>338</v>
      </c>
      <c r="N2357" s="145">
        <v>4740</v>
      </c>
      <c r="O2357" s="145">
        <v>176923.77</v>
      </c>
      <c r="P2357" s="145">
        <v>4802462</v>
      </c>
      <c r="Q2357" t="str">
        <f t="shared" si="36"/>
        <v>2-Low Income Residential</v>
      </c>
      <c r="R2357" s="147"/>
      <c r="U2357" s="147"/>
    </row>
    <row r="2358" spans="1:21" x14ac:dyDescent="0.3">
      <c r="A2358" s="145">
        <v>4</v>
      </c>
      <c r="B2358" s="145" t="s">
        <v>249</v>
      </c>
      <c r="C2358" s="145">
        <v>2020</v>
      </c>
      <c r="D2358" s="145">
        <v>3</v>
      </c>
      <c r="E2358" s="145" t="s">
        <v>369</v>
      </c>
      <c r="F2358" s="146">
        <v>10</v>
      </c>
      <c r="G2358" s="145" t="s">
        <v>250</v>
      </c>
      <c r="H2358" s="145">
        <v>903</v>
      </c>
      <c r="I2358" s="145" t="s">
        <v>244</v>
      </c>
      <c r="J2358" s="145" t="s">
        <v>245</v>
      </c>
      <c r="K2358" s="145" t="s">
        <v>246</v>
      </c>
      <c r="L2358" s="145">
        <v>4513</v>
      </c>
      <c r="M2358" s="145" t="s">
        <v>338</v>
      </c>
      <c r="N2358" s="145">
        <v>156</v>
      </c>
      <c r="O2358" s="145">
        <v>16212.72</v>
      </c>
      <c r="P2358" s="145">
        <v>119389</v>
      </c>
      <c r="Q2358" t="str">
        <f t="shared" si="36"/>
        <v>1-Residential</v>
      </c>
      <c r="R2358" s="147"/>
      <c r="U2358" s="147"/>
    </row>
    <row r="2359" spans="1:21" x14ac:dyDescent="0.3">
      <c r="A2359" s="145">
        <v>5</v>
      </c>
      <c r="B2359" s="145" t="s">
        <v>241</v>
      </c>
      <c r="C2359" s="145">
        <v>2020</v>
      </c>
      <c r="D2359" s="145">
        <v>3</v>
      </c>
      <c r="E2359" s="145" t="s">
        <v>369</v>
      </c>
      <c r="F2359" s="146">
        <v>3</v>
      </c>
      <c r="G2359" s="145" t="s">
        <v>262</v>
      </c>
      <c r="H2359" s="145">
        <v>701</v>
      </c>
      <c r="I2359" s="145" t="s">
        <v>316</v>
      </c>
      <c r="J2359" s="145" t="s">
        <v>277</v>
      </c>
      <c r="K2359" s="145" t="s">
        <v>317</v>
      </c>
      <c r="L2359" s="145">
        <v>300</v>
      </c>
      <c r="M2359" s="145" t="s">
        <v>282</v>
      </c>
      <c r="N2359" s="145">
        <v>161</v>
      </c>
      <c r="O2359" s="145">
        <v>2177068.61</v>
      </c>
      <c r="P2359" s="145">
        <v>11478693</v>
      </c>
      <c r="Q2359" t="str">
        <f t="shared" si="36"/>
        <v>5-Large C&amp;I</v>
      </c>
      <c r="R2359" s="147"/>
      <c r="U2359" s="147"/>
    </row>
    <row r="2360" spans="1:21" x14ac:dyDescent="0.3">
      <c r="A2360" s="145">
        <v>5</v>
      </c>
      <c r="B2360" s="145" t="s">
        <v>241</v>
      </c>
      <c r="C2360" s="145">
        <v>2020</v>
      </c>
      <c r="D2360" s="145">
        <v>3</v>
      </c>
      <c r="E2360" s="145" t="s">
        <v>369</v>
      </c>
      <c r="F2360" s="146">
        <v>3</v>
      </c>
      <c r="G2360" s="145" t="s">
        <v>262</v>
      </c>
      <c r="H2360" s="145">
        <v>953</v>
      </c>
      <c r="I2360" s="145" t="s">
        <v>278</v>
      </c>
      <c r="J2360" s="145" t="s">
        <v>266</v>
      </c>
      <c r="K2360" s="145" t="s">
        <v>276</v>
      </c>
      <c r="L2360" s="145">
        <v>4532</v>
      </c>
      <c r="M2360" s="145" t="s">
        <v>265</v>
      </c>
      <c r="N2360" s="145">
        <v>19199</v>
      </c>
      <c r="O2360" s="145">
        <v>837240.38</v>
      </c>
      <c r="P2360" s="145">
        <v>10203192</v>
      </c>
      <c r="Q2360" t="str">
        <f t="shared" si="36"/>
        <v>3-Small C&amp;I</v>
      </c>
      <c r="R2360" s="147"/>
      <c r="U2360" s="147"/>
    </row>
    <row r="2361" spans="1:21" x14ac:dyDescent="0.3">
      <c r="A2361" s="145">
        <v>5</v>
      </c>
      <c r="B2361" s="145" t="s">
        <v>241</v>
      </c>
      <c r="C2361" s="145">
        <v>2020</v>
      </c>
      <c r="D2361" s="145">
        <v>3</v>
      </c>
      <c r="E2361" s="145" t="s">
        <v>369</v>
      </c>
      <c r="F2361" s="146">
        <v>3</v>
      </c>
      <c r="G2361" s="145" t="s">
        <v>262</v>
      </c>
      <c r="H2361" s="145">
        <v>700</v>
      </c>
      <c r="I2361" s="145" t="s">
        <v>329</v>
      </c>
      <c r="J2361" s="145" t="s">
        <v>277</v>
      </c>
      <c r="K2361" s="145" t="s">
        <v>317</v>
      </c>
      <c r="L2361" s="145">
        <v>300</v>
      </c>
      <c r="M2361" s="145" t="s">
        <v>282</v>
      </c>
      <c r="N2361" s="145">
        <v>4</v>
      </c>
      <c r="O2361" s="145">
        <v>53685.79</v>
      </c>
      <c r="P2361" s="145">
        <v>299280</v>
      </c>
      <c r="Q2361" t="str">
        <f t="shared" si="36"/>
        <v>5-Large C&amp;I</v>
      </c>
      <c r="R2361" s="147"/>
      <c r="U2361" s="147"/>
    </row>
    <row r="2362" spans="1:21" x14ac:dyDescent="0.3">
      <c r="A2362" s="145">
        <v>5</v>
      </c>
      <c r="B2362" s="145" t="s">
        <v>241</v>
      </c>
      <c r="C2362" s="145">
        <v>2020</v>
      </c>
      <c r="D2362" s="145">
        <v>3</v>
      </c>
      <c r="E2362" s="145" t="s">
        <v>369</v>
      </c>
      <c r="F2362" s="146">
        <v>3</v>
      </c>
      <c r="G2362" s="145" t="s">
        <v>262</v>
      </c>
      <c r="H2362" s="145">
        <v>14</v>
      </c>
      <c r="I2362" s="145" t="s">
        <v>346</v>
      </c>
      <c r="J2362" s="145" t="s">
        <v>260</v>
      </c>
      <c r="K2362" s="145" t="s">
        <v>273</v>
      </c>
      <c r="L2362" s="145">
        <v>300</v>
      </c>
      <c r="M2362" s="145" t="s">
        <v>282</v>
      </c>
      <c r="N2362" s="145">
        <v>1</v>
      </c>
      <c r="O2362" s="145">
        <v>688.42</v>
      </c>
      <c r="P2362" s="145">
        <v>2918</v>
      </c>
      <c r="Q2362" t="str">
        <f t="shared" si="36"/>
        <v>3-Small C&amp;I</v>
      </c>
      <c r="R2362" s="147"/>
      <c r="U2362" s="147"/>
    </row>
    <row r="2363" spans="1:21" x14ac:dyDescent="0.3">
      <c r="A2363" s="145">
        <v>5</v>
      </c>
      <c r="B2363" s="145" t="s">
        <v>241</v>
      </c>
      <c r="C2363" s="145">
        <v>2020</v>
      </c>
      <c r="D2363" s="145">
        <v>3</v>
      </c>
      <c r="E2363" s="145" t="s">
        <v>369</v>
      </c>
      <c r="F2363" s="146">
        <v>3</v>
      </c>
      <c r="G2363" s="145" t="s">
        <v>262</v>
      </c>
      <c r="H2363" s="145">
        <v>9</v>
      </c>
      <c r="I2363" s="145" t="s">
        <v>334</v>
      </c>
      <c r="J2363" s="145" t="s">
        <v>260</v>
      </c>
      <c r="K2363" s="145" t="s">
        <v>273</v>
      </c>
      <c r="L2363" s="145">
        <v>300</v>
      </c>
      <c r="M2363" s="145" t="s">
        <v>282</v>
      </c>
      <c r="N2363" s="145">
        <v>309</v>
      </c>
      <c r="O2363" s="145">
        <v>-307607.18</v>
      </c>
      <c r="P2363" s="145">
        <v>515581</v>
      </c>
      <c r="Q2363" t="str">
        <f t="shared" si="36"/>
        <v>3-Small C&amp;I</v>
      </c>
      <c r="R2363" s="147"/>
      <c r="U2363" s="147"/>
    </row>
    <row r="2364" spans="1:21" x14ac:dyDescent="0.3">
      <c r="A2364" s="145">
        <v>4</v>
      </c>
      <c r="B2364" s="145" t="s">
        <v>249</v>
      </c>
      <c r="C2364" s="145">
        <v>2020</v>
      </c>
      <c r="D2364" s="145">
        <v>3</v>
      </c>
      <c r="E2364" s="145" t="s">
        <v>369</v>
      </c>
      <c r="F2364" s="146">
        <v>3</v>
      </c>
      <c r="G2364" s="145" t="s">
        <v>262</v>
      </c>
      <c r="H2364" s="145">
        <v>9</v>
      </c>
      <c r="I2364" s="145" t="s">
        <v>334</v>
      </c>
      <c r="J2364" s="145" t="s">
        <v>260</v>
      </c>
      <c r="K2364" s="145" t="s">
        <v>273</v>
      </c>
      <c r="L2364" s="145">
        <v>300</v>
      </c>
      <c r="M2364" s="145" t="s">
        <v>282</v>
      </c>
      <c r="N2364" s="145">
        <v>2</v>
      </c>
      <c r="O2364" s="145">
        <v>215.64</v>
      </c>
      <c r="P2364" s="145">
        <v>878</v>
      </c>
      <c r="Q2364" t="str">
        <f t="shared" si="36"/>
        <v>3-Small C&amp;I</v>
      </c>
      <c r="R2364" s="147"/>
      <c r="U2364" s="147"/>
    </row>
    <row r="2365" spans="1:21" x14ac:dyDescent="0.3">
      <c r="A2365" s="145">
        <v>4</v>
      </c>
      <c r="B2365" s="145" t="s">
        <v>249</v>
      </c>
      <c r="C2365" s="145">
        <v>2020</v>
      </c>
      <c r="D2365" s="145">
        <v>3</v>
      </c>
      <c r="E2365" s="145" t="s">
        <v>369</v>
      </c>
      <c r="F2365" s="146">
        <v>3</v>
      </c>
      <c r="G2365" s="145" t="s">
        <v>262</v>
      </c>
      <c r="H2365" s="145">
        <v>621</v>
      </c>
      <c r="I2365" s="145" t="s">
        <v>323</v>
      </c>
      <c r="J2365" s="145" t="s">
        <v>253</v>
      </c>
      <c r="K2365" s="145" t="s">
        <v>295</v>
      </c>
      <c r="L2365" s="145">
        <v>4532</v>
      </c>
      <c r="M2365" s="145" t="s">
        <v>265</v>
      </c>
      <c r="N2365" s="145">
        <v>8</v>
      </c>
      <c r="O2365" s="145">
        <v>186.82</v>
      </c>
      <c r="P2365" s="145">
        <v>1276</v>
      </c>
      <c r="Q2365" t="str">
        <f t="shared" si="36"/>
        <v>3-Small C&amp;I</v>
      </c>
      <c r="R2365" s="147"/>
      <c r="U2365" s="147"/>
    </row>
    <row r="2366" spans="1:21" x14ac:dyDescent="0.3">
      <c r="A2366" s="145">
        <v>5</v>
      </c>
      <c r="B2366" s="145" t="s">
        <v>241</v>
      </c>
      <c r="C2366" s="145">
        <v>2020</v>
      </c>
      <c r="D2366" s="145">
        <v>3</v>
      </c>
      <c r="E2366" s="145" t="s">
        <v>369</v>
      </c>
      <c r="F2366" s="146">
        <v>3</v>
      </c>
      <c r="G2366" s="145" t="s">
        <v>262</v>
      </c>
      <c r="H2366" s="145">
        <v>5</v>
      </c>
      <c r="I2366" s="145" t="s">
        <v>289</v>
      </c>
      <c r="J2366" s="145" t="s">
        <v>248</v>
      </c>
      <c r="K2366" s="145" t="s">
        <v>270</v>
      </c>
      <c r="L2366" s="145">
        <v>300</v>
      </c>
      <c r="M2366" s="145" t="s">
        <v>282</v>
      </c>
      <c r="N2366" s="145">
        <v>42550</v>
      </c>
      <c r="O2366" s="145">
        <v>2569328.85</v>
      </c>
      <c r="P2366" s="145">
        <v>50184117</v>
      </c>
      <c r="Q2366" t="str">
        <f t="shared" si="36"/>
        <v>3-Small C&amp;I</v>
      </c>
      <c r="R2366" s="147"/>
      <c r="U2366" s="147"/>
    </row>
    <row r="2367" spans="1:21" x14ac:dyDescent="0.3">
      <c r="A2367" s="145">
        <v>5</v>
      </c>
      <c r="B2367" s="145" t="s">
        <v>241</v>
      </c>
      <c r="C2367" s="145">
        <v>2020</v>
      </c>
      <c r="D2367" s="145">
        <v>3</v>
      </c>
      <c r="E2367" s="145" t="s">
        <v>369</v>
      </c>
      <c r="F2367" s="146">
        <v>6</v>
      </c>
      <c r="G2367" s="145" t="s">
        <v>293</v>
      </c>
      <c r="H2367" s="145">
        <v>602</v>
      </c>
      <c r="I2367" s="145" t="s">
        <v>309</v>
      </c>
      <c r="J2367" s="145" t="s">
        <v>305</v>
      </c>
      <c r="K2367" s="145" t="s">
        <v>307</v>
      </c>
      <c r="L2367" s="145">
        <v>700</v>
      </c>
      <c r="M2367" s="145" t="s">
        <v>296</v>
      </c>
      <c r="N2367" s="145">
        <v>326</v>
      </c>
      <c r="O2367" s="145">
        <v>31948.75</v>
      </c>
      <c r="P2367" s="145">
        <v>83712</v>
      </c>
      <c r="Q2367" t="str">
        <f t="shared" si="36"/>
        <v>Street</v>
      </c>
      <c r="R2367" s="147"/>
      <c r="U2367" s="147"/>
    </row>
    <row r="2368" spans="1:21" x14ac:dyDescent="0.3">
      <c r="A2368" s="145">
        <v>5</v>
      </c>
      <c r="B2368" s="145" t="s">
        <v>241</v>
      </c>
      <c r="C2368" s="145">
        <v>2020</v>
      </c>
      <c r="D2368" s="145">
        <v>3</v>
      </c>
      <c r="E2368" s="145" t="s">
        <v>369</v>
      </c>
      <c r="F2368" s="146">
        <v>6</v>
      </c>
      <c r="G2368" s="145" t="s">
        <v>293</v>
      </c>
      <c r="H2368" s="145">
        <v>624</v>
      </c>
      <c r="I2368" s="145" t="s">
        <v>325</v>
      </c>
      <c r="J2368" s="145" t="s">
        <v>301</v>
      </c>
      <c r="K2368" s="145" t="s">
        <v>303</v>
      </c>
      <c r="L2368" s="145">
        <v>4562</v>
      </c>
      <c r="M2368" s="145" t="s">
        <v>300</v>
      </c>
      <c r="N2368" s="145">
        <v>13</v>
      </c>
      <c r="O2368" s="145">
        <v>2702.42</v>
      </c>
      <c r="P2368" s="145">
        <v>14897</v>
      </c>
      <c r="Q2368" t="str">
        <f t="shared" si="36"/>
        <v>Street</v>
      </c>
      <c r="R2368" s="147"/>
      <c r="U2368" s="147"/>
    </row>
    <row r="2369" spans="1:21" x14ac:dyDescent="0.3">
      <c r="A2369" s="145">
        <v>4</v>
      </c>
      <c r="B2369" s="145" t="s">
        <v>249</v>
      </c>
      <c r="C2369" s="145">
        <v>2020</v>
      </c>
      <c r="D2369" s="145">
        <v>3</v>
      </c>
      <c r="E2369" s="145" t="s">
        <v>369</v>
      </c>
      <c r="F2369" s="146">
        <v>6</v>
      </c>
      <c r="G2369" s="145" t="s">
        <v>293</v>
      </c>
      <c r="H2369" s="145">
        <v>615</v>
      </c>
      <c r="I2369" s="145" t="s">
        <v>298</v>
      </c>
      <c r="J2369" s="145" t="s">
        <v>290</v>
      </c>
      <c r="K2369" s="145" t="s">
        <v>299</v>
      </c>
      <c r="L2369" s="145">
        <v>4562</v>
      </c>
      <c r="M2369" s="145" t="s">
        <v>300</v>
      </c>
      <c r="N2369" s="145">
        <v>1</v>
      </c>
      <c r="O2369" s="145">
        <v>6009.1</v>
      </c>
      <c r="P2369" s="145">
        <v>15779</v>
      </c>
      <c r="Q2369" t="str">
        <f t="shared" si="36"/>
        <v>Street</v>
      </c>
      <c r="R2369" s="147"/>
      <c r="U2369" s="147"/>
    </row>
    <row r="2370" spans="1:21" x14ac:dyDescent="0.3">
      <c r="A2370" s="145">
        <v>5</v>
      </c>
      <c r="B2370" s="145" t="s">
        <v>241</v>
      </c>
      <c r="C2370" s="145">
        <v>2020</v>
      </c>
      <c r="D2370" s="145">
        <v>3</v>
      </c>
      <c r="E2370" s="145" t="s">
        <v>369</v>
      </c>
      <c r="F2370" s="146">
        <v>6</v>
      </c>
      <c r="G2370" s="145" t="s">
        <v>293</v>
      </c>
      <c r="H2370" s="145">
        <v>627</v>
      </c>
      <c r="I2370" s="145" t="s">
        <v>366</v>
      </c>
      <c r="J2370" s="145" t="s">
        <v>310</v>
      </c>
      <c r="K2370" s="145" t="s">
        <v>154</v>
      </c>
      <c r="L2370" s="145">
        <v>4562</v>
      </c>
      <c r="M2370" s="145" t="s">
        <v>300</v>
      </c>
      <c r="N2370" s="145">
        <v>3</v>
      </c>
      <c r="O2370" s="145">
        <v>1100.24</v>
      </c>
      <c r="P2370" s="145">
        <v>282</v>
      </c>
      <c r="Q2370" t="str">
        <f t="shared" ref="Q2370:Q2433" si="37">VLOOKUP(J2370,S:T,2,FALSE)</f>
        <v>Street</v>
      </c>
      <c r="R2370" s="147"/>
      <c r="U2370" s="147"/>
    </row>
    <row r="2371" spans="1:21" x14ac:dyDescent="0.3">
      <c r="A2371" s="145">
        <v>4</v>
      </c>
      <c r="B2371" s="145" t="s">
        <v>249</v>
      </c>
      <c r="C2371" s="145">
        <v>2020</v>
      </c>
      <c r="D2371" s="145">
        <v>3</v>
      </c>
      <c r="E2371" s="145" t="s">
        <v>369</v>
      </c>
      <c r="F2371" s="146">
        <v>1</v>
      </c>
      <c r="G2371" s="145" t="s">
        <v>243</v>
      </c>
      <c r="H2371" s="145">
        <v>2</v>
      </c>
      <c r="I2371" s="145" t="s">
        <v>330</v>
      </c>
      <c r="J2371" s="145" t="s">
        <v>245</v>
      </c>
      <c r="K2371" s="145" t="s">
        <v>246</v>
      </c>
      <c r="L2371" s="145">
        <v>200</v>
      </c>
      <c r="M2371" s="145" t="s">
        <v>259</v>
      </c>
      <c r="N2371" s="145">
        <v>1</v>
      </c>
      <c r="O2371" s="145">
        <v>1006.78</v>
      </c>
      <c r="P2371" s="145">
        <v>3798</v>
      </c>
      <c r="Q2371" t="str">
        <f t="shared" si="37"/>
        <v>1-Residential</v>
      </c>
      <c r="R2371" s="147"/>
      <c r="U2371" s="147"/>
    </row>
    <row r="2372" spans="1:21" x14ac:dyDescent="0.3">
      <c r="A2372" s="145">
        <v>5</v>
      </c>
      <c r="B2372" s="145" t="s">
        <v>241</v>
      </c>
      <c r="C2372" s="145">
        <v>2020</v>
      </c>
      <c r="D2372" s="145">
        <v>3</v>
      </c>
      <c r="E2372" s="145" t="s">
        <v>369</v>
      </c>
      <c r="F2372" s="146">
        <v>10</v>
      </c>
      <c r="G2372" s="145" t="s">
        <v>250</v>
      </c>
      <c r="H2372" s="145">
        <v>2</v>
      </c>
      <c r="I2372" s="145" t="s">
        <v>330</v>
      </c>
      <c r="J2372" s="145" t="s">
        <v>245</v>
      </c>
      <c r="K2372" s="145" t="s">
        <v>246</v>
      </c>
      <c r="L2372" s="145">
        <v>207</v>
      </c>
      <c r="M2372" s="145" t="s">
        <v>252</v>
      </c>
      <c r="N2372" s="145">
        <v>25</v>
      </c>
      <c r="O2372" s="145">
        <v>6858.01</v>
      </c>
      <c r="P2372" s="145">
        <v>25009</v>
      </c>
      <c r="Q2372" t="str">
        <f t="shared" si="37"/>
        <v>1-Residential</v>
      </c>
      <c r="R2372" s="147"/>
      <c r="U2372" s="147"/>
    </row>
    <row r="2373" spans="1:21" x14ac:dyDescent="0.3">
      <c r="A2373" s="145">
        <v>4</v>
      </c>
      <c r="B2373" s="145" t="s">
        <v>249</v>
      </c>
      <c r="C2373" s="145">
        <v>2020</v>
      </c>
      <c r="D2373" s="145">
        <v>3</v>
      </c>
      <c r="E2373" s="145" t="s">
        <v>369</v>
      </c>
      <c r="F2373" s="146">
        <v>3</v>
      </c>
      <c r="G2373" s="145" t="s">
        <v>262</v>
      </c>
      <c r="H2373" s="145">
        <v>1</v>
      </c>
      <c r="I2373" s="145" t="s">
        <v>251</v>
      </c>
      <c r="J2373" s="145" t="s">
        <v>245</v>
      </c>
      <c r="K2373" s="145" t="s">
        <v>246</v>
      </c>
      <c r="L2373" s="145">
        <v>300</v>
      </c>
      <c r="M2373" s="145" t="s">
        <v>282</v>
      </c>
      <c r="N2373" s="145">
        <v>22</v>
      </c>
      <c r="O2373" s="145">
        <v>2210.04</v>
      </c>
      <c r="P2373" s="145">
        <v>7727</v>
      </c>
      <c r="Q2373" t="str">
        <f t="shared" si="37"/>
        <v>1-Residential</v>
      </c>
      <c r="R2373" s="147"/>
      <c r="U2373" s="147"/>
    </row>
    <row r="2374" spans="1:21" x14ac:dyDescent="0.3">
      <c r="A2374" s="145">
        <v>5</v>
      </c>
      <c r="B2374" s="145" t="s">
        <v>241</v>
      </c>
      <c r="C2374" s="145">
        <v>2020</v>
      </c>
      <c r="D2374" s="145">
        <v>3</v>
      </c>
      <c r="E2374" s="145" t="s">
        <v>369</v>
      </c>
      <c r="F2374" s="146">
        <v>72</v>
      </c>
      <c r="G2374" s="145" t="s">
        <v>154</v>
      </c>
      <c r="H2374" s="145">
        <v>1</v>
      </c>
      <c r="I2374" s="145" t="s">
        <v>251</v>
      </c>
      <c r="J2374" s="145" t="s">
        <v>245</v>
      </c>
      <c r="K2374" s="145" t="s">
        <v>246</v>
      </c>
      <c r="L2374" s="145">
        <v>1572</v>
      </c>
      <c r="M2374" s="145" t="s">
        <v>319</v>
      </c>
      <c r="N2374" s="145">
        <v>1</v>
      </c>
      <c r="O2374" s="145">
        <v>149.34</v>
      </c>
      <c r="P2374" s="145">
        <v>548</v>
      </c>
      <c r="Q2374" t="str">
        <f t="shared" si="37"/>
        <v>1-Residential</v>
      </c>
      <c r="R2374" s="147"/>
      <c r="U2374" s="147"/>
    </row>
    <row r="2375" spans="1:21" x14ac:dyDescent="0.3">
      <c r="A2375" s="145">
        <v>5</v>
      </c>
      <c r="B2375" s="145" t="s">
        <v>241</v>
      </c>
      <c r="C2375" s="145">
        <v>2020</v>
      </c>
      <c r="D2375" s="145">
        <v>3</v>
      </c>
      <c r="E2375" s="145" t="s">
        <v>369</v>
      </c>
      <c r="F2375" s="146">
        <v>10</v>
      </c>
      <c r="G2375" s="145" t="s">
        <v>250</v>
      </c>
      <c r="H2375" s="145">
        <v>7</v>
      </c>
      <c r="I2375" s="145" t="s">
        <v>345</v>
      </c>
      <c r="J2375" s="145" t="s">
        <v>257</v>
      </c>
      <c r="K2375" s="145" t="s">
        <v>258</v>
      </c>
      <c r="L2375" s="145">
        <v>207</v>
      </c>
      <c r="M2375" s="145" t="s">
        <v>252</v>
      </c>
      <c r="N2375" s="145">
        <v>7</v>
      </c>
      <c r="O2375" s="145">
        <v>1186.8800000000001</v>
      </c>
      <c r="P2375" s="145">
        <v>6625</v>
      </c>
      <c r="Q2375" t="str">
        <f t="shared" si="37"/>
        <v>2-Low Income Residential</v>
      </c>
      <c r="R2375" s="147"/>
      <c r="U2375" s="147"/>
    </row>
    <row r="2376" spans="1:21" x14ac:dyDescent="0.3">
      <c r="A2376" s="145">
        <v>4</v>
      </c>
      <c r="B2376" s="145" t="s">
        <v>249</v>
      </c>
      <c r="C2376" s="145">
        <v>2020</v>
      </c>
      <c r="D2376" s="145">
        <v>3</v>
      </c>
      <c r="E2376" s="145" t="s">
        <v>369</v>
      </c>
      <c r="F2376" s="146">
        <v>1</v>
      </c>
      <c r="G2376" s="145" t="s">
        <v>243</v>
      </c>
      <c r="H2376" s="145">
        <v>6</v>
      </c>
      <c r="I2376" s="145" t="s">
        <v>344</v>
      </c>
      <c r="J2376" s="145" t="s">
        <v>257</v>
      </c>
      <c r="K2376" s="145" t="s">
        <v>258</v>
      </c>
      <c r="L2376" s="145">
        <v>200</v>
      </c>
      <c r="M2376" s="145" t="s">
        <v>259</v>
      </c>
      <c r="N2376" s="145">
        <v>28</v>
      </c>
      <c r="O2376" s="145">
        <v>3876.08</v>
      </c>
      <c r="P2376" s="145">
        <v>21842</v>
      </c>
      <c r="Q2376" t="str">
        <f t="shared" si="37"/>
        <v>2-Low Income Residential</v>
      </c>
      <c r="R2376" s="147"/>
      <c r="U2376" s="147"/>
    </row>
    <row r="2377" spans="1:21" x14ac:dyDescent="0.3">
      <c r="A2377" s="145">
        <v>4</v>
      </c>
      <c r="B2377" s="145" t="s">
        <v>249</v>
      </c>
      <c r="C2377" s="145">
        <v>2020</v>
      </c>
      <c r="D2377" s="145">
        <v>3</v>
      </c>
      <c r="E2377" s="145" t="s">
        <v>369</v>
      </c>
      <c r="F2377" s="146">
        <v>3</v>
      </c>
      <c r="G2377" s="145" t="s">
        <v>262</v>
      </c>
      <c r="H2377" s="145">
        <v>701</v>
      </c>
      <c r="I2377" s="145" t="s">
        <v>316</v>
      </c>
      <c r="J2377" s="145" t="s">
        <v>277</v>
      </c>
      <c r="K2377" s="145" t="s">
        <v>317</v>
      </c>
      <c r="L2377" s="145">
        <v>300</v>
      </c>
      <c r="M2377" s="145" t="s">
        <v>282</v>
      </c>
      <c r="N2377" s="145">
        <v>2</v>
      </c>
      <c r="O2377" s="145">
        <v>-44749.38</v>
      </c>
      <c r="P2377" s="145">
        <v>-146300</v>
      </c>
      <c r="Q2377" t="str">
        <f t="shared" si="37"/>
        <v>5-Large C&amp;I</v>
      </c>
      <c r="R2377" s="147"/>
      <c r="U2377" s="147"/>
    </row>
    <row r="2378" spans="1:21" x14ac:dyDescent="0.3">
      <c r="A2378" s="145">
        <v>5</v>
      </c>
      <c r="B2378" s="145" t="s">
        <v>241</v>
      </c>
      <c r="C2378" s="145">
        <v>2020</v>
      </c>
      <c r="D2378" s="145">
        <v>3</v>
      </c>
      <c r="E2378" s="145" t="s">
        <v>369</v>
      </c>
      <c r="F2378" s="146">
        <v>3</v>
      </c>
      <c r="G2378" s="145" t="s">
        <v>262</v>
      </c>
      <c r="H2378" s="145">
        <v>955</v>
      </c>
      <c r="I2378" s="145" t="s">
        <v>328</v>
      </c>
      <c r="J2378" s="145" t="s">
        <v>268</v>
      </c>
      <c r="K2378" s="145" t="s">
        <v>281</v>
      </c>
      <c r="L2378" s="145">
        <v>4532</v>
      </c>
      <c r="M2378" s="145" t="s">
        <v>265</v>
      </c>
      <c r="N2378" s="145">
        <v>348</v>
      </c>
      <c r="O2378" s="145">
        <v>627570.24</v>
      </c>
      <c r="P2378" s="145">
        <v>7993090</v>
      </c>
      <c r="Q2378" t="str">
        <f t="shared" si="37"/>
        <v>4-Medium C&amp;I</v>
      </c>
      <c r="R2378" s="147"/>
      <c r="U2378" s="147"/>
    </row>
    <row r="2379" spans="1:21" x14ac:dyDescent="0.3">
      <c r="A2379" s="145">
        <v>5</v>
      </c>
      <c r="B2379" s="145" t="s">
        <v>241</v>
      </c>
      <c r="C2379" s="145">
        <v>2020</v>
      </c>
      <c r="D2379" s="145">
        <v>3</v>
      </c>
      <c r="E2379" s="145" t="s">
        <v>369</v>
      </c>
      <c r="F2379" s="146">
        <v>5</v>
      </c>
      <c r="G2379" s="145" t="s">
        <v>283</v>
      </c>
      <c r="H2379" s="145">
        <v>954</v>
      </c>
      <c r="I2379" s="145" t="s">
        <v>356</v>
      </c>
      <c r="J2379" s="145" t="s">
        <v>268</v>
      </c>
      <c r="K2379" s="145" t="s">
        <v>281</v>
      </c>
      <c r="L2379" s="145">
        <v>4552</v>
      </c>
      <c r="M2379" s="145" t="s">
        <v>313</v>
      </c>
      <c r="N2379" s="145">
        <v>516</v>
      </c>
      <c r="O2379" s="145">
        <v>1056714.07</v>
      </c>
      <c r="P2379" s="145">
        <v>11956431</v>
      </c>
      <c r="Q2379" t="str">
        <f t="shared" si="37"/>
        <v>4-Medium C&amp;I</v>
      </c>
      <c r="R2379" s="147"/>
      <c r="U2379" s="147"/>
    </row>
    <row r="2380" spans="1:21" x14ac:dyDescent="0.3">
      <c r="A2380" s="145">
        <v>5</v>
      </c>
      <c r="B2380" s="145" t="s">
        <v>241</v>
      </c>
      <c r="C2380" s="145">
        <v>2020</v>
      </c>
      <c r="D2380" s="145">
        <v>3</v>
      </c>
      <c r="E2380" s="145" t="s">
        <v>369</v>
      </c>
      <c r="F2380" s="146">
        <v>3</v>
      </c>
      <c r="G2380" s="145" t="s">
        <v>262</v>
      </c>
      <c r="H2380" s="145">
        <v>952</v>
      </c>
      <c r="I2380" s="145" t="s">
        <v>272</v>
      </c>
      <c r="J2380" s="145" t="s">
        <v>260</v>
      </c>
      <c r="K2380" s="145" t="s">
        <v>273</v>
      </c>
      <c r="L2380" s="145">
        <v>4532</v>
      </c>
      <c r="M2380" s="145" t="s">
        <v>265</v>
      </c>
      <c r="N2380" s="145">
        <v>439</v>
      </c>
      <c r="O2380" s="145">
        <v>75089.23</v>
      </c>
      <c r="P2380" s="145">
        <v>1733638</v>
      </c>
      <c r="Q2380" t="str">
        <f t="shared" si="37"/>
        <v>3-Small C&amp;I</v>
      </c>
      <c r="R2380" s="147"/>
      <c r="U2380" s="147"/>
    </row>
    <row r="2381" spans="1:21" x14ac:dyDescent="0.3">
      <c r="A2381" s="145">
        <v>4</v>
      </c>
      <c r="B2381" s="145" t="s">
        <v>249</v>
      </c>
      <c r="C2381" s="145">
        <v>2020</v>
      </c>
      <c r="D2381" s="145">
        <v>3</v>
      </c>
      <c r="E2381" s="145" t="s">
        <v>369</v>
      </c>
      <c r="F2381" s="146">
        <v>3</v>
      </c>
      <c r="G2381" s="145" t="s">
        <v>262</v>
      </c>
      <c r="H2381" s="145">
        <v>952</v>
      </c>
      <c r="I2381" s="145" t="s">
        <v>272</v>
      </c>
      <c r="J2381" s="145" t="s">
        <v>260</v>
      </c>
      <c r="K2381" s="145" t="s">
        <v>273</v>
      </c>
      <c r="L2381" s="145">
        <v>4532</v>
      </c>
      <c r="M2381" s="145" t="s">
        <v>265</v>
      </c>
      <c r="N2381" s="145">
        <v>10</v>
      </c>
      <c r="O2381" s="145">
        <v>405.67</v>
      </c>
      <c r="P2381" s="145">
        <v>3033</v>
      </c>
      <c r="Q2381" t="str">
        <f t="shared" si="37"/>
        <v>3-Small C&amp;I</v>
      </c>
      <c r="R2381" s="147"/>
      <c r="U2381" s="147"/>
    </row>
    <row r="2382" spans="1:21" x14ac:dyDescent="0.3">
      <c r="A2382" s="145">
        <v>4</v>
      </c>
      <c r="B2382" s="145" t="s">
        <v>249</v>
      </c>
      <c r="C2382" s="145">
        <v>2020</v>
      </c>
      <c r="D2382" s="145">
        <v>3</v>
      </c>
      <c r="E2382" s="145" t="s">
        <v>369</v>
      </c>
      <c r="F2382" s="146">
        <v>3</v>
      </c>
      <c r="G2382" s="145" t="s">
        <v>262</v>
      </c>
      <c r="H2382" s="145">
        <v>951</v>
      </c>
      <c r="I2382" s="145" t="s">
        <v>263</v>
      </c>
      <c r="J2382" s="145" t="s">
        <v>255</v>
      </c>
      <c r="K2382" s="145" t="s">
        <v>264</v>
      </c>
      <c r="L2382" s="145">
        <v>4532</v>
      </c>
      <c r="M2382" s="145" t="s">
        <v>265</v>
      </c>
      <c r="N2382" s="145">
        <v>6</v>
      </c>
      <c r="O2382" s="145">
        <v>183.57</v>
      </c>
      <c r="P2382" s="145">
        <v>1366</v>
      </c>
      <c r="Q2382" t="str">
        <f t="shared" si="37"/>
        <v>3-Small C&amp;I</v>
      </c>
      <c r="R2382" s="147"/>
      <c r="U2382" s="147"/>
    </row>
    <row r="2383" spans="1:21" x14ac:dyDescent="0.3">
      <c r="A2383" s="145">
        <v>5</v>
      </c>
      <c r="B2383" s="145" t="s">
        <v>241</v>
      </c>
      <c r="C2383" s="145">
        <v>2020</v>
      </c>
      <c r="D2383" s="145">
        <v>3</v>
      </c>
      <c r="E2383" s="145" t="s">
        <v>369</v>
      </c>
      <c r="F2383" s="146">
        <v>5</v>
      </c>
      <c r="G2383" s="145" t="s">
        <v>283</v>
      </c>
      <c r="H2383" s="145">
        <v>18</v>
      </c>
      <c r="I2383" s="145" t="s">
        <v>284</v>
      </c>
      <c r="J2383" s="145" t="s">
        <v>268</v>
      </c>
      <c r="K2383" s="145" t="s">
        <v>281</v>
      </c>
      <c r="L2383" s="145">
        <v>460</v>
      </c>
      <c r="M2383" s="145" t="s">
        <v>285</v>
      </c>
      <c r="N2383" s="145">
        <v>188</v>
      </c>
      <c r="O2383" s="145">
        <v>719137.68</v>
      </c>
      <c r="P2383" s="145">
        <v>3421319</v>
      </c>
      <c r="Q2383" t="str">
        <f t="shared" si="37"/>
        <v>4-Medium C&amp;I</v>
      </c>
      <c r="R2383" s="147"/>
      <c r="U2383" s="147"/>
    </row>
    <row r="2384" spans="1:21" x14ac:dyDescent="0.3">
      <c r="A2384" s="145">
        <v>5</v>
      </c>
      <c r="B2384" s="145" t="s">
        <v>241</v>
      </c>
      <c r="C2384" s="145">
        <v>2020</v>
      </c>
      <c r="D2384" s="145">
        <v>3</v>
      </c>
      <c r="E2384" s="145" t="s">
        <v>369</v>
      </c>
      <c r="F2384" s="146">
        <v>3</v>
      </c>
      <c r="G2384" s="145" t="s">
        <v>262</v>
      </c>
      <c r="H2384" s="145">
        <v>12</v>
      </c>
      <c r="I2384" s="145" t="s">
        <v>372</v>
      </c>
      <c r="J2384" s="145" t="s">
        <v>255</v>
      </c>
      <c r="K2384" s="145" t="s">
        <v>264</v>
      </c>
      <c r="L2384" s="145">
        <v>300</v>
      </c>
      <c r="M2384" s="145" t="s">
        <v>282</v>
      </c>
      <c r="N2384" s="145">
        <v>1</v>
      </c>
      <c r="O2384" s="145">
        <v>9.83</v>
      </c>
      <c r="P2384" s="145">
        <v>11</v>
      </c>
      <c r="Q2384" t="str">
        <f t="shared" si="37"/>
        <v>3-Small C&amp;I</v>
      </c>
      <c r="R2384" s="147"/>
      <c r="U2384" s="147"/>
    </row>
    <row r="2385" spans="1:21" x14ac:dyDescent="0.3">
      <c r="A2385" s="145">
        <v>4</v>
      </c>
      <c r="B2385" s="145" t="s">
        <v>249</v>
      </c>
      <c r="C2385" s="145">
        <v>2020</v>
      </c>
      <c r="D2385" s="145">
        <v>3</v>
      </c>
      <c r="E2385" s="145" t="s">
        <v>369</v>
      </c>
      <c r="F2385" s="146">
        <v>1</v>
      </c>
      <c r="G2385" s="145" t="s">
        <v>243</v>
      </c>
      <c r="H2385" s="145">
        <v>5</v>
      </c>
      <c r="I2385" s="145" t="s">
        <v>289</v>
      </c>
      <c r="J2385" s="145" t="s">
        <v>248</v>
      </c>
      <c r="K2385" s="145" t="s">
        <v>270</v>
      </c>
      <c r="L2385" s="145">
        <v>200</v>
      </c>
      <c r="M2385" s="145" t="s">
        <v>259</v>
      </c>
      <c r="N2385" s="145">
        <v>13</v>
      </c>
      <c r="O2385" s="145">
        <v>1497.79</v>
      </c>
      <c r="P2385" s="145">
        <v>6155</v>
      </c>
      <c r="Q2385" t="str">
        <f t="shared" si="37"/>
        <v>3-Small C&amp;I</v>
      </c>
      <c r="R2385" s="147"/>
      <c r="U2385" s="147"/>
    </row>
    <row r="2386" spans="1:21" x14ac:dyDescent="0.3">
      <c r="A2386" s="145">
        <v>5</v>
      </c>
      <c r="B2386" s="145" t="s">
        <v>241</v>
      </c>
      <c r="C2386" s="145">
        <v>2020</v>
      </c>
      <c r="D2386" s="145">
        <v>3</v>
      </c>
      <c r="E2386" s="145" t="s">
        <v>369</v>
      </c>
      <c r="F2386" s="146">
        <v>5</v>
      </c>
      <c r="G2386" s="145" t="s">
        <v>283</v>
      </c>
      <c r="H2386" s="145">
        <v>602</v>
      </c>
      <c r="I2386" s="145" t="s">
        <v>309</v>
      </c>
      <c r="J2386" s="145" t="s">
        <v>305</v>
      </c>
      <c r="K2386" s="145" t="s">
        <v>307</v>
      </c>
      <c r="L2386" s="145">
        <v>460</v>
      </c>
      <c r="M2386" s="145" t="s">
        <v>285</v>
      </c>
      <c r="N2386" s="145">
        <v>28</v>
      </c>
      <c r="O2386" s="145">
        <v>4415.18</v>
      </c>
      <c r="P2386" s="145">
        <v>12183</v>
      </c>
      <c r="Q2386" t="str">
        <f t="shared" si="37"/>
        <v>Street</v>
      </c>
      <c r="R2386" s="147"/>
      <c r="U2386" s="147"/>
    </row>
    <row r="2387" spans="1:21" x14ac:dyDescent="0.3">
      <c r="A2387" s="145">
        <v>5</v>
      </c>
      <c r="B2387" s="145" t="s">
        <v>241</v>
      </c>
      <c r="C2387" s="145">
        <v>2020</v>
      </c>
      <c r="D2387" s="145">
        <v>3</v>
      </c>
      <c r="E2387" s="145" t="s">
        <v>369</v>
      </c>
      <c r="F2387" s="146">
        <v>5</v>
      </c>
      <c r="G2387" s="145" t="s">
        <v>283</v>
      </c>
      <c r="H2387" s="145">
        <v>603</v>
      </c>
      <c r="I2387" s="145" t="s">
        <v>306</v>
      </c>
      <c r="J2387" s="145" t="s">
        <v>305</v>
      </c>
      <c r="K2387" s="145" t="s">
        <v>307</v>
      </c>
      <c r="L2387" s="145">
        <v>460</v>
      </c>
      <c r="M2387" s="145" t="s">
        <v>285</v>
      </c>
      <c r="N2387" s="145">
        <v>51</v>
      </c>
      <c r="O2387" s="145">
        <v>8005.97</v>
      </c>
      <c r="P2387" s="145">
        <v>22013</v>
      </c>
      <c r="Q2387" t="str">
        <f t="shared" si="37"/>
        <v>Street</v>
      </c>
      <c r="R2387" s="147"/>
      <c r="U2387" s="147"/>
    </row>
    <row r="2388" spans="1:21" x14ac:dyDescent="0.3">
      <c r="A2388" s="145">
        <v>5</v>
      </c>
      <c r="B2388" s="145" t="s">
        <v>241</v>
      </c>
      <c r="C2388" s="145">
        <v>2020</v>
      </c>
      <c r="D2388" s="145">
        <v>3</v>
      </c>
      <c r="E2388" s="145" t="s">
        <v>369</v>
      </c>
      <c r="F2388" s="146">
        <v>6</v>
      </c>
      <c r="G2388" s="145" t="s">
        <v>293</v>
      </c>
      <c r="H2388" s="145">
        <v>619</v>
      </c>
      <c r="I2388" s="145" t="s">
        <v>341</v>
      </c>
      <c r="J2388" s="145" t="s">
        <v>308</v>
      </c>
      <c r="K2388" s="145" t="s">
        <v>154</v>
      </c>
      <c r="L2388" s="145">
        <v>4562</v>
      </c>
      <c r="M2388" s="145" t="s">
        <v>300</v>
      </c>
      <c r="N2388" s="145">
        <v>384</v>
      </c>
      <c r="O2388" s="145">
        <v>421772.72</v>
      </c>
      <c r="P2388" s="145">
        <v>3430013</v>
      </c>
      <c r="Q2388" t="str">
        <f t="shared" si="37"/>
        <v>Street</v>
      </c>
      <c r="R2388" s="147"/>
      <c r="U2388" s="147"/>
    </row>
    <row r="2389" spans="1:21" x14ac:dyDescent="0.3">
      <c r="A2389" s="145">
        <v>5</v>
      </c>
      <c r="B2389" s="145" t="s">
        <v>241</v>
      </c>
      <c r="C2389" s="145">
        <v>2020</v>
      </c>
      <c r="D2389" s="145">
        <v>3</v>
      </c>
      <c r="E2389" s="145" t="s">
        <v>369</v>
      </c>
      <c r="F2389" s="146">
        <v>6</v>
      </c>
      <c r="G2389" s="145" t="s">
        <v>293</v>
      </c>
      <c r="H2389" s="145">
        <v>625</v>
      </c>
      <c r="I2389" s="145" t="s">
        <v>354</v>
      </c>
      <c r="J2389" s="145" t="s">
        <v>310</v>
      </c>
      <c r="K2389" s="145" t="s">
        <v>154</v>
      </c>
      <c r="L2389" s="145">
        <v>700</v>
      </c>
      <c r="M2389" s="145" t="s">
        <v>296</v>
      </c>
      <c r="N2389" s="145">
        <v>1</v>
      </c>
      <c r="O2389" s="145">
        <v>19.87</v>
      </c>
      <c r="P2389" s="145">
        <v>22</v>
      </c>
      <c r="Q2389" t="str">
        <f t="shared" si="37"/>
        <v>Street</v>
      </c>
      <c r="R2389" s="147"/>
      <c r="U2389" s="147"/>
    </row>
    <row r="2390" spans="1:21" x14ac:dyDescent="0.3">
      <c r="A2390" s="145">
        <v>5</v>
      </c>
      <c r="B2390" s="145" t="s">
        <v>241</v>
      </c>
      <c r="C2390" s="145">
        <v>2020</v>
      </c>
      <c r="D2390" s="145">
        <v>3</v>
      </c>
      <c r="E2390" s="145" t="s">
        <v>369</v>
      </c>
      <c r="F2390" s="146">
        <v>3</v>
      </c>
      <c r="G2390" s="145" t="s">
        <v>262</v>
      </c>
      <c r="H2390" s="145">
        <v>1</v>
      </c>
      <c r="I2390" s="145" t="s">
        <v>251</v>
      </c>
      <c r="J2390" s="145" t="s">
        <v>245</v>
      </c>
      <c r="K2390" s="145" t="s">
        <v>246</v>
      </c>
      <c r="L2390" s="145">
        <v>300</v>
      </c>
      <c r="M2390" s="145" t="s">
        <v>282</v>
      </c>
      <c r="N2390" s="145">
        <v>1217</v>
      </c>
      <c r="O2390" s="145">
        <v>358238.61</v>
      </c>
      <c r="P2390" s="145">
        <v>1338260</v>
      </c>
      <c r="Q2390" t="str">
        <f t="shared" si="37"/>
        <v>1-Residential</v>
      </c>
      <c r="R2390" s="147"/>
      <c r="U2390" s="147"/>
    </row>
    <row r="2391" spans="1:21" x14ac:dyDescent="0.3">
      <c r="A2391" s="145">
        <v>5</v>
      </c>
      <c r="B2391" s="145" t="s">
        <v>241</v>
      </c>
      <c r="C2391" s="145">
        <v>2020</v>
      </c>
      <c r="D2391" s="145">
        <v>3</v>
      </c>
      <c r="E2391" s="145" t="s">
        <v>369</v>
      </c>
      <c r="F2391" s="146">
        <v>1</v>
      </c>
      <c r="G2391" s="145" t="s">
        <v>243</v>
      </c>
      <c r="H2391" s="145">
        <v>7</v>
      </c>
      <c r="I2391" s="145" t="s">
        <v>345</v>
      </c>
      <c r="J2391" s="145" t="s">
        <v>257</v>
      </c>
      <c r="K2391" s="145" t="s">
        <v>258</v>
      </c>
      <c r="L2391" s="145">
        <v>200</v>
      </c>
      <c r="M2391" s="145" t="s">
        <v>259</v>
      </c>
      <c r="N2391" s="145">
        <v>73</v>
      </c>
      <c r="O2391" s="145">
        <v>7207.73</v>
      </c>
      <c r="P2391" s="145">
        <v>39505</v>
      </c>
      <c r="Q2391" t="str">
        <f t="shared" si="37"/>
        <v>2-Low Income Residential</v>
      </c>
      <c r="R2391" s="147"/>
      <c r="U2391" s="147"/>
    </row>
    <row r="2392" spans="1:21" x14ac:dyDescent="0.3">
      <c r="A2392" s="145">
        <v>4</v>
      </c>
      <c r="B2392" s="145" t="s">
        <v>249</v>
      </c>
      <c r="C2392" s="145">
        <v>2020</v>
      </c>
      <c r="D2392" s="145">
        <v>3</v>
      </c>
      <c r="E2392" s="145" t="s">
        <v>369</v>
      </c>
      <c r="F2392" s="146">
        <v>3</v>
      </c>
      <c r="G2392" s="145" t="s">
        <v>262</v>
      </c>
      <c r="H2392" s="145">
        <v>903</v>
      </c>
      <c r="I2392" s="145" t="s">
        <v>244</v>
      </c>
      <c r="J2392" s="145" t="s">
        <v>245</v>
      </c>
      <c r="K2392" s="145" t="s">
        <v>246</v>
      </c>
      <c r="L2392" s="145">
        <v>4532</v>
      </c>
      <c r="M2392" s="145" t="s">
        <v>265</v>
      </c>
      <c r="N2392" s="145">
        <v>22</v>
      </c>
      <c r="O2392" s="145">
        <v>2151.7199999999998</v>
      </c>
      <c r="P2392" s="145">
        <v>15700</v>
      </c>
      <c r="Q2392" t="str">
        <f t="shared" si="37"/>
        <v>1-Residential</v>
      </c>
      <c r="R2392" s="147"/>
      <c r="U2392" s="147"/>
    </row>
    <row r="2393" spans="1:21" x14ac:dyDescent="0.3">
      <c r="A2393" s="145">
        <v>4</v>
      </c>
      <c r="B2393" s="145" t="s">
        <v>249</v>
      </c>
      <c r="C2393" s="145">
        <v>2020</v>
      </c>
      <c r="D2393" s="145">
        <v>3</v>
      </c>
      <c r="E2393" s="145" t="s">
        <v>369</v>
      </c>
      <c r="F2393" s="146">
        <v>1</v>
      </c>
      <c r="G2393" s="145" t="s">
        <v>243</v>
      </c>
      <c r="H2393" s="145">
        <v>905</v>
      </c>
      <c r="I2393" s="145" t="s">
        <v>358</v>
      </c>
      <c r="J2393" s="145" t="s">
        <v>257</v>
      </c>
      <c r="K2393" s="145" t="s">
        <v>258</v>
      </c>
      <c r="L2393" s="145">
        <v>4512</v>
      </c>
      <c r="M2393" s="145" t="s">
        <v>247</v>
      </c>
      <c r="N2393" s="145">
        <v>102</v>
      </c>
      <c r="O2393" s="145">
        <v>4509.88</v>
      </c>
      <c r="P2393" s="145">
        <v>88963</v>
      </c>
      <c r="Q2393" t="str">
        <f t="shared" si="37"/>
        <v>2-Low Income Residential</v>
      </c>
      <c r="R2393" s="147"/>
      <c r="U2393" s="147"/>
    </row>
    <row r="2394" spans="1:21" x14ac:dyDescent="0.3">
      <c r="A2394" s="145">
        <v>4</v>
      </c>
      <c r="B2394" s="145" t="s">
        <v>249</v>
      </c>
      <c r="C2394" s="145">
        <v>2020</v>
      </c>
      <c r="D2394" s="145">
        <v>3</v>
      </c>
      <c r="E2394" s="145" t="s">
        <v>369</v>
      </c>
      <c r="F2394" s="146">
        <v>10</v>
      </c>
      <c r="G2394" s="145" t="s">
        <v>250</v>
      </c>
      <c r="H2394" s="145">
        <v>905</v>
      </c>
      <c r="I2394" s="145" t="s">
        <v>358</v>
      </c>
      <c r="J2394" s="145" t="s">
        <v>257</v>
      </c>
      <c r="K2394" s="145" t="s">
        <v>258</v>
      </c>
      <c r="L2394" s="145">
        <v>4513</v>
      </c>
      <c r="M2394" s="145" t="s">
        <v>338</v>
      </c>
      <c r="N2394" s="145">
        <v>5</v>
      </c>
      <c r="O2394" s="145">
        <v>281.51</v>
      </c>
      <c r="P2394" s="145">
        <v>5326</v>
      </c>
      <c r="Q2394" t="str">
        <f t="shared" si="37"/>
        <v>2-Low Income Residential</v>
      </c>
      <c r="R2394" s="147"/>
      <c r="U2394" s="147"/>
    </row>
    <row r="2395" spans="1:21" x14ac:dyDescent="0.3">
      <c r="A2395" s="145">
        <v>5</v>
      </c>
      <c r="B2395" s="145" t="s">
        <v>241</v>
      </c>
      <c r="C2395" s="145">
        <v>2020</v>
      </c>
      <c r="D2395" s="145">
        <v>3</v>
      </c>
      <c r="E2395" s="145" t="s">
        <v>369</v>
      </c>
      <c r="F2395" s="146">
        <v>3</v>
      </c>
      <c r="G2395" s="145" t="s">
        <v>262</v>
      </c>
      <c r="H2395" s="145">
        <v>954</v>
      </c>
      <c r="I2395" s="145" t="s">
        <v>356</v>
      </c>
      <c r="J2395" s="145" t="s">
        <v>268</v>
      </c>
      <c r="K2395" s="145" t="s">
        <v>281</v>
      </c>
      <c r="L2395" s="145">
        <v>4532</v>
      </c>
      <c r="M2395" s="145" t="s">
        <v>265</v>
      </c>
      <c r="N2395" s="145">
        <v>7932</v>
      </c>
      <c r="O2395" s="145">
        <v>11994724</v>
      </c>
      <c r="P2395" s="145">
        <v>148093409</v>
      </c>
      <c r="Q2395" t="str">
        <f t="shared" si="37"/>
        <v>4-Medium C&amp;I</v>
      </c>
      <c r="R2395" s="147"/>
      <c r="U2395" s="147"/>
    </row>
    <row r="2396" spans="1:21" x14ac:dyDescent="0.3">
      <c r="A2396" s="145">
        <v>5</v>
      </c>
      <c r="B2396" s="145" t="s">
        <v>241</v>
      </c>
      <c r="C2396" s="145">
        <v>2020</v>
      </c>
      <c r="D2396" s="145">
        <v>3</v>
      </c>
      <c r="E2396" s="145" t="s">
        <v>369</v>
      </c>
      <c r="F2396" s="146">
        <v>3</v>
      </c>
      <c r="G2396" s="145" t="s">
        <v>262</v>
      </c>
      <c r="H2396" s="145">
        <v>17</v>
      </c>
      <c r="I2396" s="145" t="s">
        <v>314</v>
      </c>
      <c r="J2396" s="145" t="s">
        <v>274</v>
      </c>
      <c r="K2396" s="145" t="s">
        <v>315</v>
      </c>
      <c r="L2396" s="145">
        <v>300</v>
      </c>
      <c r="M2396" s="145" t="s">
        <v>282</v>
      </c>
      <c r="N2396" s="145">
        <v>2</v>
      </c>
      <c r="O2396" s="145">
        <v>2500.9899999999998</v>
      </c>
      <c r="P2396" s="145">
        <v>12320</v>
      </c>
      <c r="Q2396" t="str">
        <f t="shared" si="37"/>
        <v>4-Medium C&amp;I</v>
      </c>
      <c r="R2396" s="147"/>
      <c r="U2396" s="147"/>
    </row>
    <row r="2397" spans="1:21" x14ac:dyDescent="0.3">
      <c r="A2397" s="145">
        <v>4</v>
      </c>
      <c r="B2397" s="145" t="s">
        <v>249</v>
      </c>
      <c r="C2397" s="145">
        <v>2020</v>
      </c>
      <c r="D2397" s="145">
        <v>3</v>
      </c>
      <c r="E2397" s="145" t="s">
        <v>369</v>
      </c>
      <c r="F2397" s="146">
        <v>5</v>
      </c>
      <c r="G2397" s="145" t="s">
        <v>283</v>
      </c>
      <c r="H2397" s="145">
        <v>710</v>
      </c>
      <c r="I2397" s="145" t="s">
        <v>332</v>
      </c>
      <c r="J2397" s="145" t="s">
        <v>277</v>
      </c>
      <c r="K2397" s="145" t="s">
        <v>317</v>
      </c>
      <c r="L2397" s="145">
        <v>4552</v>
      </c>
      <c r="M2397" s="145" t="s">
        <v>313</v>
      </c>
      <c r="N2397" s="145">
        <v>1</v>
      </c>
      <c r="O2397" s="145">
        <v>3271.84</v>
      </c>
      <c r="P2397" s="145">
        <v>37753</v>
      </c>
      <c r="Q2397" t="str">
        <f t="shared" si="37"/>
        <v>5-Large C&amp;I</v>
      </c>
      <c r="R2397" s="147"/>
      <c r="U2397" s="147"/>
    </row>
    <row r="2398" spans="1:21" x14ac:dyDescent="0.3">
      <c r="A2398" s="145">
        <v>4</v>
      </c>
      <c r="B2398" s="145" t="s">
        <v>249</v>
      </c>
      <c r="C2398" s="145">
        <v>2020</v>
      </c>
      <c r="D2398" s="145">
        <v>3</v>
      </c>
      <c r="E2398" s="145" t="s">
        <v>369</v>
      </c>
      <c r="F2398" s="146">
        <v>3</v>
      </c>
      <c r="G2398" s="145" t="s">
        <v>262</v>
      </c>
      <c r="H2398" s="145">
        <v>18</v>
      </c>
      <c r="I2398" s="145" t="s">
        <v>284</v>
      </c>
      <c r="J2398" s="145" t="s">
        <v>268</v>
      </c>
      <c r="K2398" s="145" t="s">
        <v>281</v>
      </c>
      <c r="L2398" s="145">
        <v>300</v>
      </c>
      <c r="M2398" s="145" t="s">
        <v>282</v>
      </c>
      <c r="N2398" s="145">
        <v>3</v>
      </c>
      <c r="O2398" s="145">
        <v>852.36</v>
      </c>
      <c r="P2398" s="145">
        <v>3365</v>
      </c>
      <c r="Q2398" t="str">
        <f t="shared" si="37"/>
        <v>4-Medium C&amp;I</v>
      </c>
      <c r="R2398" s="147"/>
      <c r="U2398" s="147"/>
    </row>
    <row r="2399" spans="1:21" x14ac:dyDescent="0.3">
      <c r="A2399" s="145">
        <v>5</v>
      </c>
      <c r="B2399" s="145" t="s">
        <v>241</v>
      </c>
      <c r="C2399" s="145">
        <v>2020</v>
      </c>
      <c r="D2399" s="145">
        <v>3</v>
      </c>
      <c r="E2399" s="145" t="s">
        <v>369</v>
      </c>
      <c r="F2399" s="146">
        <v>75</v>
      </c>
      <c r="G2399" s="145" t="s">
        <v>154</v>
      </c>
      <c r="H2399" s="145">
        <v>13</v>
      </c>
      <c r="I2399" s="145" t="s">
        <v>337</v>
      </c>
      <c r="J2399" s="145" t="s">
        <v>268</v>
      </c>
      <c r="K2399" s="145" t="s">
        <v>281</v>
      </c>
      <c r="L2399" s="145">
        <v>1575</v>
      </c>
      <c r="M2399" s="145" t="s">
        <v>320</v>
      </c>
      <c r="N2399" s="145">
        <v>1</v>
      </c>
      <c r="O2399" s="145">
        <v>1094.93</v>
      </c>
      <c r="P2399" s="145">
        <v>5320</v>
      </c>
      <c r="Q2399" t="str">
        <f t="shared" si="37"/>
        <v>4-Medium C&amp;I</v>
      </c>
      <c r="R2399" s="147"/>
      <c r="U2399" s="147"/>
    </row>
    <row r="2400" spans="1:21" x14ac:dyDescent="0.3">
      <c r="A2400" s="145">
        <v>5</v>
      </c>
      <c r="B2400" s="145" t="s">
        <v>241</v>
      </c>
      <c r="C2400" s="145">
        <v>2020</v>
      </c>
      <c r="D2400" s="145">
        <v>3</v>
      </c>
      <c r="E2400" s="145" t="s">
        <v>369</v>
      </c>
      <c r="F2400" s="146">
        <v>75</v>
      </c>
      <c r="G2400" s="145" t="s">
        <v>154</v>
      </c>
      <c r="H2400" s="145">
        <v>950</v>
      </c>
      <c r="I2400" s="145" t="s">
        <v>269</v>
      </c>
      <c r="J2400" s="145" t="s">
        <v>248</v>
      </c>
      <c r="K2400" s="145" t="s">
        <v>270</v>
      </c>
      <c r="L2400" s="145">
        <v>4575</v>
      </c>
      <c r="M2400" s="145" t="s">
        <v>154</v>
      </c>
      <c r="N2400" s="145">
        <v>2</v>
      </c>
      <c r="O2400" s="145">
        <v>848.87</v>
      </c>
      <c r="P2400" s="145">
        <v>8780</v>
      </c>
      <c r="Q2400" t="str">
        <f t="shared" si="37"/>
        <v>3-Small C&amp;I</v>
      </c>
      <c r="R2400" s="147"/>
      <c r="U2400" s="147"/>
    </row>
    <row r="2401" spans="1:21" x14ac:dyDescent="0.3">
      <c r="A2401" s="145">
        <v>5</v>
      </c>
      <c r="B2401" s="145" t="s">
        <v>241</v>
      </c>
      <c r="C2401" s="145">
        <v>2020</v>
      </c>
      <c r="D2401" s="145">
        <v>3</v>
      </c>
      <c r="E2401" s="145" t="s">
        <v>369</v>
      </c>
      <c r="F2401" s="146">
        <v>77</v>
      </c>
      <c r="G2401" s="145" t="s">
        <v>154</v>
      </c>
      <c r="H2401" s="145">
        <v>950</v>
      </c>
      <c r="I2401" s="145" t="s">
        <v>269</v>
      </c>
      <c r="J2401" s="145" t="s">
        <v>248</v>
      </c>
      <c r="K2401" s="145" t="s">
        <v>270</v>
      </c>
      <c r="L2401" s="145">
        <v>4577</v>
      </c>
      <c r="M2401" s="145" t="s">
        <v>154</v>
      </c>
      <c r="N2401" s="145">
        <v>1</v>
      </c>
      <c r="O2401" s="145">
        <v>229.5</v>
      </c>
      <c r="P2401" s="145">
        <v>2413</v>
      </c>
      <c r="Q2401" t="str">
        <f t="shared" si="37"/>
        <v>3-Small C&amp;I</v>
      </c>
      <c r="R2401" s="147"/>
      <c r="U2401" s="147"/>
    </row>
    <row r="2402" spans="1:21" x14ac:dyDescent="0.3">
      <c r="A2402" s="145">
        <v>5</v>
      </c>
      <c r="B2402" s="145" t="s">
        <v>241</v>
      </c>
      <c r="C2402" s="145">
        <v>2020</v>
      </c>
      <c r="D2402" s="145">
        <v>3</v>
      </c>
      <c r="E2402" s="145" t="s">
        <v>369</v>
      </c>
      <c r="F2402" s="146">
        <v>79</v>
      </c>
      <c r="G2402" s="145" t="s">
        <v>154</v>
      </c>
      <c r="H2402" s="145">
        <v>950</v>
      </c>
      <c r="I2402" s="145" t="s">
        <v>269</v>
      </c>
      <c r="J2402" s="145" t="s">
        <v>248</v>
      </c>
      <c r="K2402" s="145" t="s">
        <v>270</v>
      </c>
      <c r="L2402" s="145">
        <v>4579</v>
      </c>
      <c r="M2402" s="145" t="s">
        <v>267</v>
      </c>
      <c r="N2402" s="145">
        <v>84</v>
      </c>
      <c r="O2402" s="145">
        <v>13876.02</v>
      </c>
      <c r="P2402" s="145">
        <v>139447</v>
      </c>
      <c r="Q2402" t="str">
        <f t="shared" si="37"/>
        <v>3-Small C&amp;I</v>
      </c>
      <c r="R2402" s="147"/>
      <c r="U2402" s="147"/>
    </row>
    <row r="2403" spans="1:21" x14ac:dyDescent="0.3">
      <c r="A2403" s="145">
        <v>5</v>
      </c>
      <c r="B2403" s="145" t="s">
        <v>241</v>
      </c>
      <c r="C2403" s="145">
        <v>2020</v>
      </c>
      <c r="D2403" s="145">
        <v>3</v>
      </c>
      <c r="E2403" s="145" t="s">
        <v>369</v>
      </c>
      <c r="F2403" s="146">
        <v>1</v>
      </c>
      <c r="G2403" s="145" t="s">
        <v>243</v>
      </c>
      <c r="H2403" s="145">
        <v>950</v>
      </c>
      <c r="I2403" s="145" t="s">
        <v>269</v>
      </c>
      <c r="J2403" s="145" t="s">
        <v>248</v>
      </c>
      <c r="K2403" s="145" t="s">
        <v>270</v>
      </c>
      <c r="L2403" s="145">
        <v>4512</v>
      </c>
      <c r="M2403" s="145" t="s">
        <v>247</v>
      </c>
      <c r="N2403" s="145">
        <v>732</v>
      </c>
      <c r="O2403" s="145">
        <v>46159.74</v>
      </c>
      <c r="P2403" s="145">
        <v>418632</v>
      </c>
      <c r="Q2403" t="str">
        <f t="shared" si="37"/>
        <v>3-Small C&amp;I</v>
      </c>
      <c r="R2403" s="147"/>
      <c r="U2403" s="147"/>
    </row>
    <row r="2404" spans="1:21" x14ac:dyDescent="0.3">
      <c r="A2404" s="145">
        <v>5</v>
      </c>
      <c r="B2404" s="145" t="s">
        <v>241</v>
      </c>
      <c r="C2404" s="145">
        <v>2020</v>
      </c>
      <c r="D2404" s="145">
        <v>3</v>
      </c>
      <c r="E2404" s="145" t="s">
        <v>369</v>
      </c>
      <c r="F2404" s="146">
        <v>6</v>
      </c>
      <c r="G2404" s="145" t="s">
        <v>293</v>
      </c>
      <c r="H2404" s="145">
        <v>5</v>
      </c>
      <c r="I2404" s="145" t="s">
        <v>289</v>
      </c>
      <c r="J2404" s="145" t="s">
        <v>248</v>
      </c>
      <c r="K2404" s="145" t="s">
        <v>270</v>
      </c>
      <c r="L2404" s="145">
        <v>700</v>
      </c>
      <c r="M2404" s="145" t="s">
        <v>296</v>
      </c>
      <c r="N2404" s="145">
        <v>6</v>
      </c>
      <c r="O2404" s="145">
        <v>546.48</v>
      </c>
      <c r="P2404" s="145">
        <v>2269</v>
      </c>
      <c r="Q2404" t="str">
        <f t="shared" si="37"/>
        <v>3-Small C&amp;I</v>
      </c>
      <c r="R2404" s="147"/>
      <c r="U2404" s="147"/>
    </row>
    <row r="2405" spans="1:21" x14ac:dyDescent="0.3">
      <c r="A2405" s="145">
        <v>5</v>
      </c>
      <c r="B2405" s="145" t="s">
        <v>241</v>
      </c>
      <c r="C2405" s="145">
        <v>2020</v>
      </c>
      <c r="D2405" s="145">
        <v>3</v>
      </c>
      <c r="E2405" s="145" t="s">
        <v>369</v>
      </c>
      <c r="F2405" s="146">
        <v>75</v>
      </c>
      <c r="G2405" s="145" t="s">
        <v>154</v>
      </c>
      <c r="H2405" s="145">
        <v>5</v>
      </c>
      <c r="I2405" s="145" t="s">
        <v>289</v>
      </c>
      <c r="J2405" s="145" t="s">
        <v>248</v>
      </c>
      <c r="K2405" s="145" t="s">
        <v>270</v>
      </c>
      <c r="L2405" s="145">
        <v>1575</v>
      </c>
      <c r="M2405" s="145" t="s">
        <v>320</v>
      </c>
      <c r="N2405" s="145">
        <v>5</v>
      </c>
      <c r="O2405" s="145">
        <v>2092.5500000000002</v>
      </c>
      <c r="P2405" s="145">
        <v>9380</v>
      </c>
      <c r="Q2405" t="str">
        <f t="shared" si="37"/>
        <v>3-Small C&amp;I</v>
      </c>
      <c r="R2405" s="147"/>
      <c r="U2405" s="147"/>
    </row>
    <row r="2406" spans="1:21" x14ac:dyDescent="0.3">
      <c r="A2406" s="145">
        <v>5</v>
      </c>
      <c r="B2406" s="145" t="s">
        <v>241</v>
      </c>
      <c r="C2406" s="145">
        <v>2020</v>
      </c>
      <c r="D2406" s="145">
        <v>3</v>
      </c>
      <c r="E2406" s="145" t="s">
        <v>369</v>
      </c>
      <c r="F2406" s="146">
        <v>10</v>
      </c>
      <c r="G2406" s="145" t="s">
        <v>250</v>
      </c>
      <c r="H2406" s="145">
        <v>616</v>
      </c>
      <c r="I2406" s="145" t="s">
        <v>311</v>
      </c>
      <c r="J2406" s="145" t="s">
        <v>305</v>
      </c>
      <c r="K2406" s="145" t="s">
        <v>307</v>
      </c>
      <c r="L2406" s="145">
        <v>4513</v>
      </c>
      <c r="M2406" s="145" t="s">
        <v>338</v>
      </c>
      <c r="N2406" s="145">
        <v>3</v>
      </c>
      <c r="O2406" s="145">
        <v>90.4</v>
      </c>
      <c r="P2406" s="145">
        <v>378</v>
      </c>
      <c r="Q2406" t="str">
        <f t="shared" si="37"/>
        <v>Street</v>
      </c>
      <c r="R2406" s="147"/>
      <c r="U2406" s="147"/>
    </row>
    <row r="2407" spans="1:21" x14ac:dyDescent="0.3">
      <c r="A2407" s="145">
        <v>5</v>
      </c>
      <c r="B2407" s="145" t="s">
        <v>241</v>
      </c>
      <c r="C2407" s="145">
        <v>2020</v>
      </c>
      <c r="D2407" s="145">
        <v>3</v>
      </c>
      <c r="E2407" s="145" t="s">
        <v>369</v>
      </c>
      <c r="F2407" s="146">
        <v>3</v>
      </c>
      <c r="G2407" s="145" t="s">
        <v>262</v>
      </c>
      <c r="H2407" s="145">
        <v>603</v>
      </c>
      <c r="I2407" s="145" t="s">
        <v>306</v>
      </c>
      <c r="J2407" s="145" t="s">
        <v>305</v>
      </c>
      <c r="K2407" s="145" t="s">
        <v>307</v>
      </c>
      <c r="L2407" s="145">
        <v>300</v>
      </c>
      <c r="M2407" s="145" t="s">
        <v>282</v>
      </c>
      <c r="N2407" s="145">
        <v>1847</v>
      </c>
      <c r="O2407" s="145">
        <v>186878.59</v>
      </c>
      <c r="P2407" s="145">
        <v>504079</v>
      </c>
      <c r="Q2407" t="str">
        <f t="shared" si="37"/>
        <v>Street</v>
      </c>
      <c r="R2407" s="147"/>
      <c r="U2407" s="147"/>
    </row>
    <row r="2408" spans="1:21" x14ac:dyDescent="0.3">
      <c r="A2408" s="145">
        <v>5</v>
      </c>
      <c r="B2408" s="145" t="s">
        <v>241</v>
      </c>
      <c r="C2408" s="145">
        <v>2020</v>
      </c>
      <c r="D2408" s="145">
        <v>3</v>
      </c>
      <c r="E2408" s="145" t="s">
        <v>369</v>
      </c>
      <c r="F2408" s="146">
        <v>60</v>
      </c>
      <c r="G2408" s="145" t="s">
        <v>154</v>
      </c>
      <c r="H2408" s="145">
        <v>615</v>
      </c>
      <c r="I2408" s="145" t="s">
        <v>298</v>
      </c>
      <c r="J2408" s="145" t="s">
        <v>290</v>
      </c>
      <c r="K2408" s="145" t="s">
        <v>299</v>
      </c>
      <c r="L2408" s="145">
        <v>4563</v>
      </c>
      <c r="M2408" s="145" t="s">
        <v>324</v>
      </c>
      <c r="N2408" s="145">
        <v>39</v>
      </c>
      <c r="O2408" s="145">
        <v>4885.34</v>
      </c>
      <c r="P2408" s="145">
        <v>10753</v>
      </c>
      <c r="Q2408" t="str">
        <f t="shared" si="37"/>
        <v>Street</v>
      </c>
      <c r="R2408" s="147"/>
      <c r="U2408" s="147"/>
    </row>
    <row r="2409" spans="1:21" x14ac:dyDescent="0.3">
      <c r="A2409" s="145">
        <v>5</v>
      </c>
      <c r="B2409" s="145" t="s">
        <v>241</v>
      </c>
      <c r="C2409" s="145">
        <v>2020</v>
      </c>
      <c r="D2409" s="145">
        <v>3</v>
      </c>
      <c r="E2409" s="145" t="s">
        <v>369</v>
      </c>
      <c r="F2409" s="146">
        <v>6</v>
      </c>
      <c r="G2409" s="145" t="s">
        <v>293</v>
      </c>
      <c r="H2409" s="145">
        <v>617</v>
      </c>
      <c r="I2409" s="145" t="s">
        <v>349</v>
      </c>
      <c r="J2409" s="145" t="s">
        <v>292</v>
      </c>
      <c r="K2409" s="145" t="s">
        <v>350</v>
      </c>
      <c r="L2409" s="145">
        <v>4562</v>
      </c>
      <c r="M2409" s="145" t="s">
        <v>300</v>
      </c>
      <c r="N2409" s="145">
        <v>8</v>
      </c>
      <c r="O2409" s="145">
        <v>13812.93</v>
      </c>
      <c r="P2409" s="145">
        <v>60291</v>
      </c>
      <c r="Q2409" t="str">
        <f t="shared" si="37"/>
        <v>Street</v>
      </c>
      <c r="R2409" s="147"/>
      <c r="U2409" s="147"/>
    </row>
    <row r="2410" spans="1:21" x14ac:dyDescent="0.3">
      <c r="A2410" s="145">
        <v>5</v>
      </c>
      <c r="B2410" s="145" t="s">
        <v>241</v>
      </c>
      <c r="C2410" s="145">
        <v>2020</v>
      </c>
      <c r="D2410" s="145">
        <v>3</v>
      </c>
      <c r="E2410" s="145" t="s">
        <v>369</v>
      </c>
      <c r="F2410" s="146">
        <v>6</v>
      </c>
      <c r="G2410" s="145" t="s">
        <v>293</v>
      </c>
      <c r="H2410" s="145">
        <v>618</v>
      </c>
      <c r="I2410" s="145" t="s">
        <v>365</v>
      </c>
      <c r="J2410" s="145" t="s">
        <v>297</v>
      </c>
      <c r="K2410" s="145" t="s">
        <v>352</v>
      </c>
      <c r="L2410" s="145">
        <v>4562</v>
      </c>
      <c r="M2410" s="145" t="s">
        <v>300</v>
      </c>
      <c r="N2410" s="145">
        <v>7</v>
      </c>
      <c r="O2410" s="145">
        <v>880.55</v>
      </c>
      <c r="P2410" s="145">
        <v>544</v>
      </c>
      <c r="Q2410" t="str">
        <f t="shared" si="37"/>
        <v>Street</v>
      </c>
      <c r="R2410" s="147"/>
      <c r="U2410" s="147"/>
    </row>
    <row r="2411" spans="1:21" x14ac:dyDescent="0.3">
      <c r="A2411" s="145">
        <v>5</v>
      </c>
      <c r="B2411" s="145" t="s">
        <v>241</v>
      </c>
      <c r="C2411" s="145">
        <v>2020</v>
      </c>
      <c r="D2411" s="145">
        <v>3</v>
      </c>
      <c r="E2411" s="145" t="s">
        <v>369</v>
      </c>
      <c r="F2411" s="146">
        <v>1</v>
      </c>
      <c r="G2411" s="145" t="s">
        <v>243</v>
      </c>
      <c r="H2411" s="145">
        <v>6</v>
      </c>
      <c r="I2411" s="145" t="s">
        <v>344</v>
      </c>
      <c r="J2411" s="145" t="s">
        <v>257</v>
      </c>
      <c r="K2411" s="145" t="s">
        <v>258</v>
      </c>
      <c r="L2411" s="145">
        <v>200</v>
      </c>
      <c r="M2411" s="145" t="s">
        <v>259</v>
      </c>
      <c r="N2411" s="145">
        <v>52347</v>
      </c>
      <c r="O2411" s="145">
        <v>4987285.95</v>
      </c>
      <c r="P2411" s="145">
        <v>28056340</v>
      </c>
      <c r="Q2411" t="str">
        <f t="shared" si="37"/>
        <v>2-Low Income Residential</v>
      </c>
      <c r="R2411" s="147"/>
      <c r="U2411" s="147"/>
    </row>
    <row r="2412" spans="1:21" x14ac:dyDescent="0.3">
      <c r="A2412" s="145">
        <v>5</v>
      </c>
      <c r="B2412" s="145" t="s">
        <v>241</v>
      </c>
      <c r="C2412" s="145">
        <v>2020</v>
      </c>
      <c r="D2412" s="145">
        <v>3</v>
      </c>
      <c r="E2412" s="145" t="s">
        <v>369</v>
      </c>
      <c r="F2412" s="146">
        <v>3</v>
      </c>
      <c r="G2412" s="145" t="s">
        <v>262</v>
      </c>
      <c r="H2412" s="145">
        <v>903</v>
      </c>
      <c r="I2412" s="145" t="s">
        <v>244</v>
      </c>
      <c r="J2412" s="145" t="s">
        <v>245</v>
      </c>
      <c r="K2412" s="145" t="s">
        <v>246</v>
      </c>
      <c r="L2412" s="145">
        <v>4532</v>
      </c>
      <c r="M2412" s="145" t="s">
        <v>265</v>
      </c>
      <c r="N2412" s="145">
        <v>1136</v>
      </c>
      <c r="O2412" s="145">
        <v>372830.98</v>
      </c>
      <c r="P2412" s="145">
        <v>2992847</v>
      </c>
      <c r="Q2412" t="str">
        <f t="shared" si="37"/>
        <v>1-Residential</v>
      </c>
      <c r="R2412" s="147"/>
      <c r="U2412" s="147"/>
    </row>
    <row r="2413" spans="1:21" x14ac:dyDescent="0.3">
      <c r="A2413" s="145">
        <v>5</v>
      </c>
      <c r="B2413" s="145" t="s">
        <v>241</v>
      </c>
      <c r="C2413" s="145">
        <v>2020</v>
      </c>
      <c r="D2413" s="145">
        <v>3</v>
      </c>
      <c r="E2413" s="145" t="s">
        <v>369</v>
      </c>
      <c r="F2413" s="146">
        <v>79</v>
      </c>
      <c r="G2413" s="145" t="s">
        <v>154</v>
      </c>
      <c r="H2413" s="145">
        <v>153</v>
      </c>
      <c r="I2413" s="145" t="s">
        <v>342</v>
      </c>
      <c r="J2413" s="145" t="s">
        <v>279</v>
      </c>
      <c r="K2413" s="145" t="s">
        <v>279</v>
      </c>
      <c r="L2413" s="145">
        <v>1579</v>
      </c>
      <c r="M2413" s="145" t="s">
        <v>343</v>
      </c>
      <c r="N2413" s="145">
        <v>18</v>
      </c>
      <c r="O2413" s="145">
        <v>0</v>
      </c>
      <c r="P2413" s="145">
        <v>5199314</v>
      </c>
      <c r="Q2413" t="str">
        <f t="shared" si="37"/>
        <v>OTHER</v>
      </c>
      <c r="R2413" s="147"/>
      <c r="U2413" s="147"/>
    </row>
    <row r="2414" spans="1:21" x14ac:dyDescent="0.3">
      <c r="A2414" s="145">
        <v>4</v>
      </c>
      <c r="B2414" s="145" t="s">
        <v>249</v>
      </c>
      <c r="C2414" s="145">
        <v>2020</v>
      </c>
      <c r="D2414" s="145">
        <v>3</v>
      </c>
      <c r="E2414" s="145" t="s">
        <v>369</v>
      </c>
      <c r="F2414" s="146">
        <v>3</v>
      </c>
      <c r="G2414" s="145" t="s">
        <v>262</v>
      </c>
      <c r="H2414" s="145">
        <v>710</v>
      </c>
      <c r="I2414" s="145" t="s">
        <v>332</v>
      </c>
      <c r="J2414" s="145" t="s">
        <v>277</v>
      </c>
      <c r="K2414" s="145" t="s">
        <v>317</v>
      </c>
      <c r="L2414" s="145">
        <v>4532</v>
      </c>
      <c r="M2414" s="145" t="s">
        <v>265</v>
      </c>
      <c r="N2414" s="145">
        <v>10</v>
      </c>
      <c r="O2414" s="145">
        <v>-235089.63</v>
      </c>
      <c r="P2414" s="145">
        <v>-2175634</v>
      </c>
      <c r="Q2414" t="str">
        <f t="shared" si="37"/>
        <v>5-Large C&amp;I</v>
      </c>
      <c r="R2414" s="147"/>
      <c r="U2414" s="147"/>
    </row>
    <row r="2415" spans="1:21" x14ac:dyDescent="0.3">
      <c r="A2415" s="145">
        <v>5</v>
      </c>
      <c r="B2415" s="145" t="s">
        <v>241</v>
      </c>
      <c r="C2415" s="145">
        <v>2020</v>
      </c>
      <c r="D2415" s="145">
        <v>3</v>
      </c>
      <c r="E2415" s="145" t="s">
        <v>369</v>
      </c>
      <c r="F2415" s="146">
        <v>3</v>
      </c>
      <c r="G2415" s="145" t="s">
        <v>262</v>
      </c>
      <c r="H2415" s="145">
        <v>16</v>
      </c>
      <c r="I2415" s="145" t="s">
        <v>326</v>
      </c>
      <c r="J2415" s="145" t="s">
        <v>271</v>
      </c>
      <c r="K2415" s="145" t="s">
        <v>327</v>
      </c>
      <c r="L2415" s="145">
        <v>300</v>
      </c>
      <c r="M2415" s="145" t="s">
        <v>282</v>
      </c>
      <c r="N2415" s="145">
        <v>1</v>
      </c>
      <c r="O2415" s="145">
        <v>2090.66</v>
      </c>
      <c r="P2415" s="145">
        <v>10680</v>
      </c>
      <c r="Q2415" t="str">
        <f t="shared" si="37"/>
        <v>4-Medium C&amp;I</v>
      </c>
      <c r="R2415" s="147"/>
      <c r="U2415" s="147"/>
    </row>
    <row r="2416" spans="1:21" x14ac:dyDescent="0.3">
      <c r="A2416" s="145">
        <v>5</v>
      </c>
      <c r="B2416" s="145" t="s">
        <v>241</v>
      </c>
      <c r="C2416" s="145">
        <v>2020</v>
      </c>
      <c r="D2416" s="145">
        <v>3</v>
      </c>
      <c r="E2416" s="145" t="s">
        <v>369</v>
      </c>
      <c r="F2416" s="146">
        <v>79</v>
      </c>
      <c r="G2416" s="145" t="s">
        <v>154</v>
      </c>
      <c r="H2416" s="145">
        <v>710</v>
      </c>
      <c r="I2416" s="145" t="s">
        <v>332</v>
      </c>
      <c r="J2416" s="145" t="s">
        <v>277</v>
      </c>
      <c r="K2416" s="145" t="s">
        <v>317</v>
      </c>
      <c r="L2416" s="145">
        <v>4579</v>
      </c>
      <c r="M2416" s="145" t="s">
        <v>267</v>
      </c>
      <c r="N2416" s="145">
        <v>1</v>
      </c>
      <c r="O2416" s="145">
        <v>7263.2</v>
      </c>
      <c r="P2416" s="145">
        <v>133208</v>
      </c>
      <c r="Q2416" t="str">
        <f t="shared" si="37"/>
        <v>5-Large C&amp;I</v>
      </c>
      <c r="R2416" s="147"/>
      <c r="U2416" s="147"/>
    </row>
    <row r="2417" spans="1:21" x14ac:dyDescent="0.3">
      <c r="A2417" s="145">
        <v>4</v>
      </c>
      <c r="B2417" s="145" t="s">
        <v>249</v>
      </c>
      <c r="C2417" s="145">
        <v>2020</v>
      </c>
      <c r="D2417" s="145">
        <v>3</v>
      </c>
      <c r="E2417" s="145" t="s">
        <v>369</v>
      </c>
      <c r="F2417" s="146">
        <v>3</v>
      </c>
      <c r="G2417" s="145" t="s">
        <v>262</v>
      </c>
      <c r="H2417" s="145">
        <v>10</v>
      </c>
      <c r="I2417" s="145" t="s">
        <v>347</v>
      </c>
      <c r="J2417" s="145" t="s">
        <v>266</v>
      </c>
      <c r="K2417" s="145" t="s">
        <v>276</v>
      </c>
      <c r="L2417" s="145">
        <v>300</v>
      </c>
      <c r="M2417" s="145" t="s">
        <v>282</v>
      </c>
      <c r="N2417" s="145">
        <v>20</v>
      </c>
      <c r="O2417" s="145">
        <v>2329.42</v>
      </c>
      <c r="P2417" s="145">
        <v>9559</v>
      </c>
      <c r="Q2417" t="str">
        <f t="shared" si="37"/>
        <v>3-Small C&amp;I</v>
      </c>
      <c r="R2417" s="147"/>
      <c r="U2417" s="147"/>
    </row>
    <row r="2418" spans="1:21" x14ac:dyDescent="0.3">
      <c r="A2418" s="145">
        <v>5</v>
      </c>
      <c r="B2418" s="145" t="s">
        <v>241</v>
      </c>
      <c r="C2418" s="145">
        <v>2020</v>
      </c>
      <c r="D2418" s="145">
        <v>3</v>
      </c>
      <c r="E2418" s="145" t="s">
        <v>369</v>
      </c>
      <c r="F2418" s="146">
        <v>3</v>
      </c>
      <c r="G2418" s="145" t="s">
        <v>262</v>
      </c>
      <c r="H2418" s="145">
        <v>310</v>
      </c>
      <c r="I2418" s="145" t="s">
        <v>275</v>
      </c>
      <c r="J2418" s="145" t="s">
        <v>266</v>
      </c>
      <c r="K2418" s="145" t="s">
        <v>276</v>
      </c>
      <c r="L2418" s="145">
        <v>300</v>
      </c>
      <c r="M2418" s="145" t="s">
        <v>282</v>
      </c>
      <c r="N2418" s="145">
        <v>1</v>
      </c>
      <c r="O2418" s="145">
        <v>68.5</v>
      </c>
      <c r="P2418" s="145">
        <v>131</v>
      </c>
      <c r="Q2418" t="str">
        <f t="shared" si="37"/>
        <v>3-Small C&amp;I</v>
      </c>
      <c r="R2418" s="147"/>
      <c r="U2418" s="147"/>
    </row>
    <row r="2419" spans="1:21" x14ac:dyDescent="0.3">
      <c r="A2419" s="145">
        <v>4</v>
      </c>
      <c r="B2419" s="145" t="s">
        <v>249</v>
      </c>
      <c r="C2419" s="145">
        <v>2020</v>
      </c>
      <c r="D2419" s="145">
        <v>3</v>
      </c>
      <c r="E2419" s="145" t="s">
        <v>369</v>
      </c>
      <c r="F2419" s="146">
        <v>5</v>
      </c>
      <c r="G2419" s="145" t="s">
        <v>283</v>
      </c>
      <c r="H2419" s="145">
        <v>950</v>
      </c>
      <c r="I2419" s="145" t="s">
        <v>269</v>
      </c>
      <c r="J2419" s="145" t="s">
        <v>248</v>
      </c>
      <c r="K2419" s="145" t="s">
        <v>270</v>
      </c>
      <c r="L2419" s="145">
        <v>4552</v>
      </c>
      <c r="M2419" s="145" t="s">
        <v>313</v>
      </c>
      <c r="N2419" s="145">
        <v>2</v>
      </c>
      <c r="O2419" s="145">
        <v>47.64</v>
      </c>
      <c r="P2419" s="145">
        <v>276</v>
      </c>
      <c r="Q2419" t="str">
        <f t="shared" si="37"/>
        <v>3-Small C&amp;I</v>
      </c>
      <c r="R2419" s="147"/>
      <c r="U2419" s="147"/>
    </row>
    <row r="2420" spans="1:21" x14ac:dyDescent="0.3">
      <c r="A2420" s="145">
        <v>5</v>
      </c>
      <c r="B2420" s="145" t="s">
        <v>241</v>
      </c>
      <c r="C2420" s="145">
        <v>2020</v>
      </c>
      <c r="D2420" s="145">
        <v>3</v>
      </c>
      <c r="E2420" s="145" t="s">
        <v>369</v>
      </c>
      <c r="F2420" s="146">
        <v>3</v>
      </c>
      <c r="G2420" s="145" t="s">
        <v>262</v>
      </c>
      <c r="H2420" s="145">
        <v>8</v>
      </c>
      <c r="I2420" s="145" t="s">
        <v>333</v>
      </c>
      <c r="J2420" s="145" t="s">
        <v>255</v>
      </c>
      <c r="K2420" s="145" t="s">
        <v>264</v>
      </c>
      <c r="L2420" s="145">
        <v>300</v>
      </c>
      <c r="M2420" s="145" t="s">
        <v>282</v>
      </c>
      <c r="N2420" s="145">
        <v>382</v>
      </c>
      <c r="O2420" s="145">
        <v>22694.67</v>
      </c>
      <c r="P2420" s="145">
        <v>92201</v>
      </c>
      <c r="Q2420" t="str">
        <f t="shared" si="37"/>
        <v>3-Small C&amp;I</v>
      </c>
      <c r="R2420" s="147"/>
      <c r="U2420" s="147"/>
    </row>
    <row r="2421" spans="1:21" x14ac:dyDescent="0.3">
      <c r="A2421" s="145">
        <v>5</v>
      </c>
      <c r="B2421" s="145" t="s">
        <v>241</v>
      </c>
      <c r="C2421" s="145">
        <v>2020</v>
      </c>
      <c r="D2421" s="145">
        <v>3</v>
      </c>
      <c r="E2421" s="145" t="s">
        <v>369</v>
      </c>
      <c r="F2421" s="146">
        <v>6</v>
      </c>
      <c r="G2421" s="145" t="s">
        <v>293</v>
      </c>
      <c r="H2421" s="145">
        <v>613</v>
      </c>
      <c r="I2421" s="145" t="s">
        <v>294</v>
      </c>
      <c r="J2421" s="145" t="s">
        <v>253</v>
      </c>
      <c r="K2421" s="145" t="s">
        <v>295</v>
      </c>
      <c r="L2421" s="145">
        <v>700</v>
      </c>
      <c r="M2421" s="145" t="s">
        <v>296</v>
      </c>
      <c r="N2421" s="145">
        <v>6</v>
      </c>
      <c r="O2421" s="145">
        <v>128.84</v>
      </c>
      <c r="P2421" s="145">
        <v>384</v>
      </c>
      <c r="Q2421" t="str">
        <f t="shared" si="37"/>
        <v>3-Small C&amp;I</v>
      </c>
      <c r="R2421" s="147"/>
      <c r="U2421" s="147"/>
    </row>
    <row r="2422" spans="1:21" x14ac:dyDescent="0.3">
      <c r="A2422" s="145">
        <v>5</v>
      </c>
      <c r="B2422" s="145" t="s">
        <v>241</v>
      </c>
      <c r="C2422" s="145">
        <v>2020</v>
      </c>
      <c r="D2422" s="145">
        <v>3</v>
      </c>
      <c r="E2422" s="145" t="s">
        <v>369</v>
      </c>
      <c r="F2422" s="146">
        <v>3</v>
      </c>
      <c r="G2422" s="145" t="s">
        <v>262</v>
      </c>
      <c r="H2422" s="145">
        <v>621</v>
      </c>
      <c r="I2422" s="145" t="s">
        <v>323</v>
      </c>
      <c r="J2422" s="145" t="s">
        <v>253</v>
      </c>
      <c r="K2422" s="145" t="s">
        <v>295</v>
      </c>
      <c r="L2422" s="145">
        <v>4532</v>
      </c>
      <c r="M2422" s="145" t="s">
        <v>265</v>
      </c>
      <c r="N2422" s="145">
        <v>6</v>
      </c>
      <c r="O2422" s="145">
        <v>534.01</v>
      </c>
      <c r="P2422" s="145">
        <v>5327</v>
      </c>
      <c r="Q2422" t="str">
        <f t="shared" si="37"/>
        <v>3-Small C&amp;I</v>
      </c>
      <c r="R2422" s="147"/>
      <c r="U2422" s="147"/>
    </row>
    <row r="2423" spans="1:21" x14ac:dyDescent="0.3">
      <c r="A2423" s="145">
        <v>4</v>
      </c>
      <c r="B2423" s="145" t="s">
        <v>249</v>
      </c>
      <c r="C2423" s="145">
        <v>2020</v>
      </c>
      <c r="D2423" s="145">
        <v>3</v>
      </c>
      <c r="E2423" s="145" t="s">
        <v>369</v>
      </c>
      <c r="F2423" s="146">
        <v>1</v>
      </c>
      <c r="G2423" s="145" t="s">
        <v>243</v>
      </c>
      <c r="H2423" s="145">
        <v>950</v>
      </c>
      <c r="I2423" s="145" t="s">
        <v>269</v>
      </c>
      <c r="J2423" s="145" t="s">
        <v>248</v>
      </c>
      <c r="K2423" s="145" t="s">
        <v>270</v>
      </c>
      <c r="L2423" s="145">
        <v>4512</v>
      </c>
      <c r="M2423" s="145" t="s">
        <v>247</v>
      </c>
      <c r="N2423" s="145">
        <v>30</v>
      </c>
      <c r="O2423" s="145">
        <v>2040.75</v>
      </c>
      <c r="P2423" s="145">
        <v>17134</v>
      </c>
      <c r="Q2423" t="str">
        <f t="shared" si="37"/>
        <v>3-Small C&amp;I</v>
      </c>
      <c r="R2423" s="147"/>
      <c r="U2423" s="147"/>
    </row>
    <row r="2424" spans="1:21" x14ac:dyDescent="0.3">
      <c r="A2424" s="145">
        <v>5</v>
      </c>
      <c r="B2424" s="145" t="s">
        <v>241</v>
      </c>
      <c r="C2424" s="145">
        <v>2020</v>
      </c>
      <c r="D2424" s="145">
        <v>3</v>
      </c>
      <c r="E2424" s="145" t="s">
        <v>369</v>
      </c>
      <c r="F2424" s="146">
        <v>77</v>
      </c>
      <c r="G2424" s="145" t="s">
        <v>154</v>
      </c>
      <c r="H2424" s="145">
        <v>5</v>
      </c>
      <c r="I2424" s="145" t="s">
        <v>289</v>
      </c>
      <c r="J2424" s="145" t="s">
        <v>248</v>
      </c>
      <c r="K2424" s="145" t="s">
        <v>270</v>
      </c>
      <c r="L2424" s="145">
        <v>1577</v>
      </c>
      <c r="M2424" s="145" t="s">
        <v>336</v>
      </c>
      <c r="N2424" s="145">
        <v>2</v>
      </c>
      <c r="O2424" s="145">
        <v>1460.82</v>
      </c>
      <c r="P2424" s="145">
        <v>6778</v>
      </c>
      <c r="Q2424" t="str">
        <f t="shared" si="37"/>
        <v>3-Small C&amp;I</v>
      </c>
      <c r="R2424" s="147"/>
      <c r="U2424" s="147"/>
    </row>
    <row r="2425" spans="1:21" x14ac:dyDescent="0.3">
      <c r="A2425" s="145">
        <v>5</v>
      </c>
      <c r="B2425" s="145" t="s">
        <v>241</v>
      </c>
      <c r="C2425" s="145">
        <v>2020</v>
      </c>
      <c r="D2425" s="145">
        <v>3</v>
      </c>
      <c r="E2425" s="145" t="s">
        <v>369</v>
      </c>
      <c r="F2425" s="146">
        <v>6</v>
      </c>
      <c r="G2425" s="145" t="s">
        <v>293</v>
      </c>
      <c r="H2425" s="145">
        <v>603</v>
      </c>
      <c r="I2425" s="145" t="s">
        <v>306</v>
      </c>
      <c r="J2425" s="145" t="s">
        <v>305</v>
      </c>
      <c r="K2425" s="145" t="s">
        <v>307</v>
      </c>
      <c r="L2425" s="145">
        <v>700</v>
      </c>
      <c r="M2425" s="145" t="s">
        <v>296</v>
      </c>
      <c r="N2425" s="145">
        <v>648</v>
      </c>
      <c r="O2425" s="145">
        <v>55242.49</v>
      </c>
      <c r="P2425" s="145">
        <v>143689</v>
      </c>
      <c r="Q2425" t="str">
        <f t="shared" si="37"/>
        <v>Street</v>
      </c>
      <c r="R2425" s="147"/>
      <c r="U2425" s="147"/>
    </row>
    <row r="2426" spans="1:21" x14ac:dyDescent="0.3">
      <c r="A2426" s="145">
        <v>5</v>
      </c>
      <c r="B2426" s="145" t="s">
        <v>241</v>
      </c>
      <c r="C2426" s="145">
        <v>2020</v>
      </c>
      <c r="D2426" s="145">
        <v>3</v>
      </c>
      <c r="E2426" s="145" t="s">
        <v>369</v>
      </c>
      <c r="F2426" s="146">
        <v>6</v>
      </c>
      <c r="G2426" s="145" t="s">
        <v>293</v>
      </c>
      <c r="H2426" s="145">
        <v>615</v>
      </c>
      <c r="I2426" s="145" t="s">
        <v>298</v>
      </c>
      <c r="J2426" s="145" t="s">
        <v>290</v>
      </c>
      <c r="K2426" s="145" t="s">
        <v>299</v>
      </c>
      <c r="L2426" s="145">
        <v>4562</v>
      </c>
      <c r="M2426" s="145" t="s">
        <v>300</v>
      </c>
      <c r="N2426" s="145">
        <v>580</v>
      </c>
      <c r="O2426" s="145">
        <v>455761.66</v>
      </c>
      <c r="P2426" s="145">
        <v>903282</v>
      </c>
      <c r="Q2426" t="str">
        <f t="shared" si="37"/>
        <v>Street</v>
      </c>
      <c r="R2426" s="147"/>
      <c r="U2426" s="147"/>
    </row>
    <row r="2427" spans="1:21" x14ac:dyDescent="0.3">
      <c r="A2427" s="145">
        <v>4</v>
      </c>
      <c r="B2427" s="145" t="s">
        <v>249</v>
      </c>
      <c r="C2427" s="145">
        <v>2020</v>
      </c>
      <c r="D2427" s="145">
        <v>3</v>
      </c>
      <c r="E2427" s="145" t="s">
        <v>369</v>
      </c>
      <c r="F2427" s="146">
        <v>1</v>
      </c>
      <c r="G2427" s="145" t="s">
        <v>243</v>
      </c>
      <c r="H2427" s="145">
        <v>1</v>
      </c>
      <c r="I2427" s="145" t="s">
        <v>251</v>
      </c>
      <c r="J2427" s="145" t="s">
        <v>245</v>
      </c>
      <c r="K2427" s="145" t="s">
        <v>246</v>
      </c>
      <c r="L2427" s="145">
        <v>200</v>
      </c>
      <c r="M2427" s="145" t="s">
        <v>259</v>
      </c>
      <c r="N2427" s="145">
        <v>1369</v>
      </c>
      <c r="O2427" s="145">
        <v>249304.07</v>
      </c>
      <c r="P2427" s="145">
        <v>902452</v>
      </c>
      <c r="Q2427" t="str">
        <f t="shared" si="37"/>
        <v>1-Residential</v>
      </c>
      <c r="R2427" s="147"/>
      <c r="U2427" s="147"/>
    </row>
    <row r="2428" spans="1:21" x14ac:dyDescent="0.3">
      <c r="A2428" s="145">
        <v>5</v>
      </c>
      <c r="B2428" s="145" t="s">
        <v>241</v>
      </c>
      <c r="C2428" s="145">
        <v>2020</v>
      </c>
      <c r="D2428" s="145">
        <v>3</v>
      </c>
      <c r="E2428" s="145" t="s">
        <v>369</v>
      </c>
      <c r="F2428" s="146">
        <v>71</v>
      </c>
      <c r="G2428" s="145" t="s">
        <v>154</v>
      </c>
      <c r="H2428" s="145">
        <v>1</v>
      </c>
      <c r="I2428" s="145" t="s">
        <v>251</v>
      </c>
      <c r="J2428" s="145" t="s">
        <v>245</v>
      </c>
      <c r="K2428" s="145" t="s">
        <v>246</v>
      </c>
      <c r="L2428" s="145">
        <v>1571</v>
      </c>
      <c r="M2428" s="145" t="s">
        <v>331</v>
      </c>
      <c r="N2428" s="145">
        <v>1</v>
      </c>
      <c r="O2428" s="145">
        <v>7</v>
      </c>
      <c r="P2428" s="145">
        <v>0</v>
      </c>
      <c r="Q2428" t="str">
        <f t="shared" si="37"/>
        <v>1-Residential</v>
      </c>
      <c r="R2428" s="147"/>
      <c r="U2428" s="147"/>
    </row>
    <row r="2429" spans="1:21" x14ac:dyDescent="0.3">
      <c r="A2429" s="145">
        <v>5</v>
      </c>
      <c r="B2429" s="145" t="s">
        <v>241</v>
      </c>
      <c r="C2429" s="145">
        <v>2020</v>
      </c>
      <c r="D2429" s="145">
        <v>3</v>
      </c>
      <c r="E2429" s="145" t="s">
        <v>369</v>
      </c>
      <c r="F2429" s="146">
        <v>10</v>
      </c>
      <c r="G2429" s="145" t="s">
        <v>250</v>
      </c>
      <c r="H2429" s="145">
        <v>903</v>
      </c>
      <c r="I2429" s="145" t="s">
        <v>244</v>
      </c>
      <c r="J2429" s="145" t="s">
        <v>245</v>
      </c>
      <c r="K2429" s="145" t="s">
        <v>246</v>
      </c>
      <c r="L2429" s="145">
        <v>4513</v>
      </c>
      <c r="M2429" s="145" t="s">
        <v>338</v>
      </c>
      <c r="N2429" s="145">
        <v>33061</v>
      </c>
      <c r="O2429" s="145">
        <v>4302392.9800000004</v>
      </c>
      <c r="P2429" s="145">
        <v>33406114</v>
      </c>
      <c r="Q2429" t="str">
        <f t="shared" si="37"/>
        <v>1-Residential</v>
      </c>
      <c r="R2429" s="147"/>
      <c r="U2429" s="147"/>
    </row>
    <row r="2430" spans="1:21" x14ac:dyDescent="0.3">
      <c r="A2430" s="145">
        <v>5</v>
      </c>
      <c r="B2430" s="145" t="s">
        <v>241</v>
      </c>
      <c r="C2430" s="145">
        <v>2020</v>
      </c>
      <c r="D2430" s="145">
        <v>3</v>
      </c>
      <c r="E2430" s="145" t="s">
        <v>369</v>
      </c>
      <c r="F2430" s="146">
        <v>10</v>
      </c>
      <c r="G2430" s="145" t="s">
        <v>250</v>
      </c>
      <c r="H2430" s="145">
        <v>6</v>
      </c>
      <c r="I2430" s="145" t="s">
        <v>344</v>
      </c>
      <c r="J2430" s="145" t="s">
        <v>257</v>
      </c>
      <c r="K2430" s="145" t="s">
        <v>258</v>
      </c>
      <c r="L2430" s="145">
        <v>207</v>
      </c>
      <c r="M2430" s="145" t="s">
        <v>252</v>
      </c>
      <c r="N2430" s="145">
        <v>5020</v>
      </c>
      <c r="O2430" s="145">
        <v>880122.94</v>
      </c>
      <c r="P2430" s="145">
        <v>5062024</v>
      </c>
      <c r="Q2430" t="str">
        <f t="shared" si="37"/>
        <v>2-Low Income Residential</v>
      </c>
      <c r="R2430" s="147"/>
      <c r="U2430" s="147"/>
    </row>
    <row r="2431" spans="1:21" x14ac:dyDescent="0.3">
      <c r="A2431" s="145">
        <v>5</v>
      </c>
      <c r="B2431" s="145" t="s">
        <v>241</v>
      </c>
      <c r="C2431" s="145">
        <v>2020</v>
      </c>
      <c r="D2431" s="145">
        <v>3</v>
      </c>
      <c r="E2431" s="145" t="s">
        <v>369</v>
      </c>
      <c r="F2431" s="146">
        <v>6</v>
      </c>
      <c r="G2431" s="145" t="s">
        <v>293</v>
      </c>
      <c r="H2431" s="145">
        <v>608</v>
      </c>
      <c r="I2431" s="145" t="s">
        <v>339</v>
      </c>
      <c r="J2431" s="145" t="s">
        <v>308</v>
      </c>
      <c r="K2431" s="145" t="s">
        <v>154</v>
      </c>
      <c r="L2431" s="145">
        <v>700</v>
      </c>
      <c r="M2431" s="145" t="s">
        <v>296</v>
      </c>
      <c r="N2431" s="145">
        <v>58</v>
      </c>
      <c r="O2431" s="145">
        <v>195177.82</v>
      </c>
      <c r="P2431" s="145">
        <v>882548</v>
      </c>
      <c r="Q2431" t="str">
        <f t="shared" si="37"/>
        <v>Street</v>
      </c>
      <c r="R2431" s="147"/>
      <c r="U2431" s="147"/>
    </row>
    <row r="2432" spans="1:21" x14ac:dyDescent="0.3">
      <c r="A2432" s="145">
        <v>4</v>
      </c>
      <c r="B2432" s="145" t="s">
        <v>249</v>
      </c>
      <c r="C2432" s="145">
        <v>2020</v>
      </c>
      <c r="D2432" s="145">
        <v>3</v>
      </c>
      <c r="E2432" s="145" t="s">
        <v>369</v>
      </c>
      <c r="F2432" s="146">
        <v>3</v>
      </c>
      <c r="G2432" s="145" t="s">
        <v>262</v>
      </c>
      <c r="H2432" s="145">
        <v>616</v>
      </c>
      <c r="I2432" s="145" t="s">
        <v>311</v>
      </c>
      <c r="J2432" s="145" t="s">
        <v>305</v>
      </c>
      <c r="K2432" s="145" t="s">
        <v>307</v>
      </c>
      <c r="L2432" s="145">
        <v>4532</v>
      </c>
      <c r="M2432" s="145" t="s">
        <v>265</v>
      </c>
      <c r="N2432" s="145">
        <v>1</v>
      </c>
      <c r="O2432" s="145">
        <v>8.8800000000000008</v>
      </c>
      <c r="P2432" s="145">
        <v>21</v>
      </c>
      <c r="Q2432" t="str">
        <f t="shared" si="37"/>
        <v>Street</v>
      </c>
      <c r="R2432" s="147"/>
      <c r="U2432" s="147"/>
    </row>
    <row r="2433" spans="1:21" x14ac:dyDescent="0.3">
      <c r="A2433" s="145">
        <v>5</v>
      </c>
      <c r="B2433" s="145" t="s">
        <v>241</v>
      </c>
      <c r="C2433" s="145">
        <v>2020</v>
      </c>
      <c r="D2433" s="145">
        <v>3</v>
      </c>
      <c r="E2433" s="145" t="s">
        <v>369</v>
      </c>
      <c r="F2433" s="146">
        <v>6</v>
      </c>
      <c r="G2433" s="145" t="s">
        <v>293</v>
      </c>
      <c r="H2433" s="145">
        <v>601</v>
      </c>
      <c r="I2433" s="145" t="s">
        <v>359</v>
      </c>
      <c r="J2433" s="145" t="s">
        <v>290</v>
      </c>
      <c r="K2433" s="145" t="s">
        <v>299</v>
      </c>
      <c r="L2433" s="145">
        <v>700</v>
      </c>
      <c r="M2433" s="145" t="s">
        <v>296</v>
      </c>
      <c r="N2433" s="145">
        <v>121</v>
      </c>
      <c r="O2433" s="145">
        <v>57828.12</v>
      </c>
      <c r="P2433" s="145">
        <v>94762</v>
      </c>
      <c r="Q2433" t="str">
        <f t="shared" si="37"/>
        <v>Street</v>
      </c>
      <c r="R2433" s="147"/>
      <c r="U2433" s="147"/>
    </row>
    <row r="2434" spans="1:21" x14ac:dyDescent="0.3">
      <c r="A2434" s="145">
        <v>5</v>
      </c>
      <c r="B2434" s="145" t="s">
        <v>241</v>
      </c>
      <c r="C2434" s="145">
        <v>2020</v>
      </c>
      <c r="D2434" s="145">
        <v>3</v>
      </c>
      <c r="E2434" s="145" t="s">
        <v>369</v>
      </c>
      <c r="F2434" s="146">
        <v>5</v>
      </c>
      <c r="G2434" s="145" t="s">
        <v>283</v>
      </c>
      <c r="H2434" s="145">
        <v>700</v>
      </c>
      <c r="I2434" s="145" t="s">
        <v>329</v>
      </c>
      <c r="J2434" s="145" t="s">
        <v>277</v>
      </c>
      <c r="K2434" s="145" t="s">
        <v>317</v>
      </c>
      <c r="L2434" s="145">
        <v>460</v>
      </c>
      <c r="M2434" s="145" t="s">
        <v>285</v>
      </c>
      <c r="N2434" s="145">
        <v>4</v>
      </c>
      <c r="O2434" s="145">
        <v>104625.89</v>
      </c>
      <c r="P2434" s="145">
        <v>602650</v>
      </c>
      <c r="Q2434" t="str">
        <f t="shared" ref="Q2434:Q2497" si="38">VLOOKUP(J2434,S:T,2,FALSE)</f>
        <v>5-Large C&amp;I</v>
      </c>
      <c r="R2434" s="147"/>
      <c r="U2434" s="147"/>
    </row>
    <row r="2435" spans="1:21" x14ac:dyDescent="0.3">
      <c r="A2435" s="145">
        <v>5</v>
      </c>
      <c r="B2435" s="145" t="s">
        <v>241</v>
      </c>
      <c r="C2435" s="145">
        <v>2020</v>
      </c>
      <c r="D2435" s="145">
        <v>3</v>
      </c>
      <c r="E2435" s="145" t="s">
        <v>369</v>
      </c>
      <c r="F2435" s="146">
        <v>5</v>
      </c>
      <c r="G2435" s="145" t="s">
        <v>283</v>
      </c>
      <c r="H2435" s="145">
        <v>701</v>
      </c>
      <c r="I2435" s="145" t="s">
        <v>316</v>
      </c>
      <c r="J2435" s="145" t="s">
        <v>277</v>
      </c>
      <c r="K2435" s="145" t="s">
        <v>317</v>
      </c>
      <c r="L2435" s="145">
        <v>460</v>
      </c>
      <c r="M2435" s="145" t="s">
        <v>285</v>
      </c>
      <c r="N2435" s="145">
        <v>77</v>
      </c>
      <c r="O2435" s="145">
        <v>1250919.96</v>
      </c>
      <c r="P2435" s="145">
        <v>6713664</v>
      </c>
      <c r="Q2435" t="str">
        <f t="shared" si="38"/>
        <v>5-Large C&amp;I</v>
      </c>
      <c r="R2435" s="147"/>
      <c r="U2435" s="147"/>
    </row>
    <row r="2436" spans="1:21" x14ac:dyDescent="0.3">
      <c r="A2436" s="145">
        <v>5</v>
      </c>
      <c r="B2436" s="145" t="s">
        <v>241</v>
      </c>
      <c r="C2436" s="145">
        <v>2020</v>
      </c>
      <c r="D2436" s="145">
        <v>3</v>
      </c>
      <c r="E2436" s="145" t="s">
        <v>369</v>
      </c>
      <c r="F2436" s="146">
        <v>79</v>
      </c>
      <c r="G2436" s="145" t="s">
        <v>154</v>
      </c>
      <c r="H2436" s="145">
        <v>954</v>
      </c>
      <c r="I2436" s="145" t="s">
        <v>356</v>
      </c>
      <c r="J2436" s="145" t="s">
        <v>268</v>
      </c>
      <c r="K2436" s="145" t="s">
        <v>281</v>
      </c>
      <c r="L2436" s="145">
        <v>4579</v>
      </c>
      <c r="M2436" s="145" t="s">
        <v>267</v>
      </c>
      <c r="N2436" s="145">
        <v>5</v>
      </c>
      <c r="O2436" s="145">
        <v>7856.21</v>
      </c>
      <c r="P2436" s="145">
        <v>90400</v>
      </c>
      <c r="Q2436" t="str">
        <f t="shared" si="38"/>
        <v>4-Medium C&amp;I</v>
      </c>
      <c r="R2436" s="147"/>
      <c r="U2436" s="147"/>
    </row>
    <row r="2437" spans="1:21" x14ac:dyDescent="0.3">
      <c r="A2437" s="145">
        <v>5</v>
      </c>
      <c r="B2437" s="145" t="s">
        <v>241</v>
      </c>
      <c r="C2437" s="145">
        <v>2020</v>
      </c>
      <c r="D2437" s="145">
        <v>3</v>
      </c>
      <c r="E2437" s="145" t="s">
        <v>369</v>
      </c>
      <c r="F2437" s="146">
        <v>3</v>
      </c>
      <c r="G2437" s="145" t="s">
        <v>262</v>
      </c>
      <c r="H2437" s="145">
        <v>20</v>
      </c>
      <c r="I2437" s="145" t="s">
        <v>357</v>
      </c>
      <c r="J2437" s="145" t="s">
        <v>274</v>
      </c>
      <c r="K2437" s="145" t="s">
        <v>315</v>
      </c>
      <c r="L2437" s="145">
        <v>300</v>
      </c>
      <c r="M2437" s="145" t="s">
        <v>282</v>
      </c>
      <c r="N2437" s="145">
        <v>74</v>
      </c>
      <c r="O2437" s="145">
        <v>193621.97</v>
      </c>
      <c r="P2437" s="145">
        <v>970117</v>
      </c>
      <c r="Q2437" t="str">
        <f t="shared" si="38"/>
        <v>4-Medium C&amp;I</v>
      </c>
      <c r="R2437" s="147"/>
      <c r="U2437" s="147"/>
    </row>
    <row r="2438" spans="1:21" x14ac:dyDescent="0.3">
      <c r="A2438" s="145">
        <v>4</v>
      </c>
      <c r="B2438" s="145" t="s">
        <v>249</v>
      </c>
      <c r="C2438" s="145">
        <v>2020</v>
      </c>
      <c r="D2438" s="145">
        <v>3</v>
      </c>
      <c r="E2438" s="145" t="s">
        <v>369</v>
      </c>
      <c r="F2438" s="146">
        <v>1</v>
      </c>
      <c r="G2438" s="145" t="s">
        <v>243</v>
      </c>
      <c r="H2438" s="145">
        <v>10</v>
      </c>
      <c r="I2438" s="145" t="s">
        <v>347</v>
      </c>
      <c r="J2438" s="145" t="s">
        <v>266</v>
      </c>
      <c r="K2438" s="145" t="s">
        <v>276</v>
      </c>
      <c r="L2438" s="145">
        <v>200</v>
      </c>
      <c r="M2438" s="145" t="s">
        <v>259</v>
      </c>
      <c r="N2438" s="145">
        <v>3</v>
      </c>
      <c r="O2438" s="145">
        <v>658.61</v>
      </c>
      <c r="P2438" s="145">
        <v>2837</v>
      </c>
      <c r="Q2438" t="str">
        <f t="shared" si="38"/>
        <v>3-Small C&amp;I</v>
      </c>
      <c r="R2438" s="147"/>
      <c r="U2438" s="147"/>
    </row>
    <row r="2439" spans="1:21" x14ac:dyDescent="0.3">
      <c r="A2439" s="145">
        <v>5</v>
      </c>
      <c r="B2439" s="145" t="s">
        <v>241</v>
      </c>
      <c r="C2439" s="145">
        <v>2020</v>
      </c>
      <c r="D2439" s="145">
        <v>3</v>
      </c>
      <c r="E2439" s="145" t="s">
        <v>369</v>
      </c>
      <c r="F2439" s="146">
        <v>1</v>
      </c>
      <c r="G2439" s="145" t="s">
        <v>243</v>
      </c>
      <c r="H2439" s="145">
        <v>15</v>
      </c>
      <c r="I2439" s="145" t="s">
        <v>318</v>
      </c>
      <c r="J2439" s="145" t="s">
        <v>266</v>
      </c>
      <c r="K2439" s="145" t="s">
        <v>276</v>
      </c>
      <c r="L2439" s="145">
        <v>200</v>
      </c>
      <c r="M2439" s="145" t="s">
        <v>259</v>
      </c>
      <c r="N2439" s="145">
        <v>1</v>
      </c>
      <c r="O2439" s="145">
        <v>22.07</v>
      </c>
      <c r="P2439" s="145">
        <v>57</v>
      </c>
      <c r="Q2439" t="str">
        <f t="shared" si="38"/>
        <v>3-Small C&amp;I</v>
      </c>
      <c r="R2439" s="147"/>
      <c r="U2439" s="147"/>
    </row>
    <row r="2440" spans="1:21" x14ac:dyDescent="0.3">
      <c r="A2440" s="145">
        <v>4</v>
      </c>
      <c r="B2440" s="145" t="s">
        <v>249</v>
      </c>
      <c r="C2440" s="145">
        <v>2020</v>
      </c>
      <c r="D2440" s="145">
        <v>3</v>
      </c>
      <c r="E2440" s="145" t="s">
        <v>369</v>
      </c>
      <c r="F2440" s="146">
        <v>3</v>
      </c>
      <c r="G2440" s="145" t="s">
        <v>262</v>
      </c>
      <c r="H2440" s="145">
        <v>15</v>
      </c>
      <c r="I2440" s="145" t="s">
        <v>318</v>
      </c>
      <c r="J2440" s="145" t="s">
        <v>266</v>
      </c>
      <c r="K2440" s="145" t="s">
        <v>276</v>
      </c>
      <c r="L2440" s="145">
        <v>300</v>
      </c>
      <c r="M2440" s="145" t="s">
        <v>282</v>
      </c>
      <c r="N2440" s="145">
        <v>1</v>
      </c>
      <c r="O2440" s="145">
        <v>22.8</v>
      </c>
      <c r="P2440" s="145">
        <v>57</v>
      </c>
      <c r="Q2440" t="str">
        <f t="shared" si="38"/>
        <v>3-Small C&amp;I</v>
      </c>
      <c r="R2440" s="147"/>
      <c r="U2440" s="147"/>
    </row>
    <row r="2441" spans="1:21" x14ac:dyDescent="0.3">
      <c r="A2441" s="145">
        <v>5</v>
      </c>
      <c r="B2441" s="145" t="s">
        <v>241</v>
      </c>
      <c r="C2441" s="145">
        <v>2020</v>
      </c>
      <c r="D2441" s="145">
        <v>3</v>
      </c>
      <c r="E2441" s="145" t="s">
        <v>369</v>
      </c>
      <c r="F2441" s="146">
        <v>1</v>
      </c>
      <c r="G2441" s="145" t="s">
        <v>243</v>
      </c>
      <c r="H2441" s="145">
        <v>10</v>
      </c>
      <c r="I2441" s="145" t="s">
        <v>347</v>
      </c>
      <c r="J2441" s="145" t="s">
        <v>260</v>
      </c>
      <c r="K2441" s="145" t="s">
        <v>273</v>
      </c>
      <c r="L2441" s="145">
        <v>200</v>
      </c>
      <c r="M2441" s="145" t="s">
        <v>259</v>
      </c>
      <c r="N2441" s="145">
        <v>1074</v>
      </c>
      <c r="O2441" s="145">
        <v>88212.56</v>
      </c>
      <c r="P2441" s="145">
        <v>361534</v>
      </c>
      <c r="Q2441" t="str">
        <f t="shared" si="38"/>
        <v>3-Small C&amp;I</v>
      </c>
      <c r="R2441" s="147"/>
      <c r="U2441" s="147"/>
    </row>
    <row r="2442" spans="1:21" x14ac:dyDescent="0.3">
      <c r="A2442" s="145">
        <v>5</v>
      </c>
      <c r="B2442" s="145" t="s">
        <v>241</v>
      </c>
      <c r="C2442" s="145">
        <v>2020</v>
      </c>
      <c r="D2442" s="145">
        <v>3</v>
      </c>
      <c r="E2442" s="145" t="s">
        <v>369</v>
      </c>
      <c r="F2442" s="146">
        <v>3</v>
      </c>
      <c r="G2442" s="145" t="s">
        <v>262</v>
      </c>
      <c r="H2442" s="145">
        <v>13</v>
      </c>
      <c r="I2442" s="145" t="s">
        <v>337</v>
      </c>
      <c r="J2442" s="145" t="s">
        <v>268</v>
      </c>
      <c r="K2442" s="145" t="s">
        <v>281</v>
      </c>
      <c r="L2442" s="145">
        <v>300</v>
      </c>
      <c r="M2442" s="145" t="s">
        <v>282</v>
      </c>
      <c r="N2442" s="145">
        <v>105</v>
      </c>
      <c r="O2442" s="145">
        <v>241901.91</v>
      </c>
      <c r="P2442" s="145">
        <v>1205060</v>
      </c>
      <c r="Q2442" t="str">
        <f t="shared" si="38"/>
        <v>4-Medium C&amp;I</v>
      </c>
      <c r="R2442" s="147"/>
      <c r="U2442" s="147"/>
    </row>
    <row r="2443" spans="1:21" x14ac:dyDescent="0.3">
      <c r="A2443" s="145">
        <v>5</v>
      </c>
      <c r="B2443" s="145" t="s">
        <v>241</v>
      </c>
      <c r="C2443" s="145">
        <v>2020</v>
      </c>
      <c r="D2443" s="145">
        <v>3</v>
      </c>
      <c r="E2443" s="145" t="s">
        <v>369</v>
      </c>
      <c r="F2443" s="146">
        <v>60</v>
      </c>
      <c r="G2443" s="145" t="s">
        <v>154</v>
      </c>
      <c r="H2443" s="145">
        <v>612</v>
      </c>
      <c r="I2443" s="145" t="s">
        <v>363</v>
      </c>
      <c r="J2443" s="145" t="s">
        <v>253</v>
      </c>
      <c r="K2443" s="145" t="s">
        <v>295</v>
      </c>
      <c r="L2443" s="145">
        <v>360</v>
      </c>
      <c r="M2443" s="145" t="s">
        <v>304</v>
      </c>
      <c r="N2443" s="145">
        <v>1</v>
      </c>
      <c r="O2443" s="145">
        <v>9.1</v>
      </c>
      <c r="P2443" s="145">
        <v>9</v>
      </c>
      <c r="Q2443" t="str">
        <f t="shared" si="38"/>
        <v>3-Small C&amp;I</v>
      </c>
      <c r="R2443" s="147"/>
      <c r="U2443" s="147"/>
    </row>
    <row r="2444" spans="1:21" x14ac:dyDescent="0.3">
      <c r="A2444" s="145">
        <v>5</v>
      </c>
      <c r="B2444" s="145" t="s">
        <v>241</v>
      </c>
      <c r="C2444" s="145">
        <v>2020</v>
      </c>
      <c r="D2444" s="145">
        <v>3</v>
      </c>
      <c r="E2444" s="145" t="s">
        <v>369</v>
      </c>
      <c r="F2444" s="146">
        <v>6</v>
      </c>
      <c r="G2444" s="145" t="s">
        <v>293</v>
      </c>
      <c r="H2444" s="145">
        <v>621</v>
      </c>
      <c r="I2444" s="145" t="s">
        <v>323</v>
      </c>
      <c r="J2444" s="145" t="s">
        <v>253</v>
      </c>
      <c r="K2444" s="145" t="s">
        <v>295</v>
      </c>
      <c r="L2444" s="145">
        <v>4562</v>
      </c>
      <c r="M2444" s="145" t="s">
        <v>300</v>
      </c>
      <c r="N2444" s="145">
        <v>9</v>
      </c>
      <c r="O2444" s="145">
        <v>185.83</v>
      </c>
      <c r="P2444" s="145">
        <v>1254</v>
      </c>
      <c r="Q2444" t="str">
        <f t="shared" si="38"/>
        <v>3-Small C&amp;I</v>
      </c>
      <c r="R2444" s="147"/>
      <c r="U2444" s="147"/>
    </row>
    <row r="2445" spans="1:21" x14ac:dyDescent="0.3">
      <c r="A2445" s="145">
        <v>5</v>
      </c>
      <c r="B2445" s="145" t="s">
        <v>241</v>
      </c>
      <c r="C2445" s="145">
        <v>2020</v>
      </c>
      <c r="D2445" s="145">
        <v>3</v>
      </c>
      <c r="E2445" s="145" t="s">
        <v>369</v>
      </c>
      <c r="F2445" s="146">
        <v>79</v>
      </c>
      <c r="G2445" s="145" t="s">
        <v>154</v>
      </c>
      <c r="H2445" s="145">
        <v>5</v>
      </c>
      <c r="I2445" s="145" t="s">
        <v>289</v>
      </c>
      <c r="J2445" s="145" t="s">
        <v>248</v>
      </c>
      <c r="K2445" s="145" t="s">
        <v>270</v>
      </c>
      <c r="L2445" s="145">
        <v>1579</v>
      </c>
      <c r="M2445" s="145" t="s">
        <v>343</v>
      </c>
      <c r="N2445" s="145">
        <v>1</v>
      </c>
      <c r="O2445" s="145">
        <v>9.64</v>
      </c>
      <c r="P2445" s="145">
        <v>0</v>
      </c>
      <c r="Q2445" t="str">
        <f t="shared" si="38"/>
        <v>3-Small C&amp;I</v>
      </c>
      <c r="R2445" s="147"/>
      <c r="U2445" s="147"/>
    </row>
    <row r="2446" spans="1:21" x14ac:dyDescent="0.3">
      <c r="A2446" s="145">
        <v>4</v>
      </c>
      <c r="B2446" s="145" t="s">
        <v>249</v>
      </c>
      <c r="C2446" s="145">
        <v>2020</v>
      </c>
      <c r="D2446" s="145">
        <v>3</v>
      </c>
      <c r="E2446" s="145" t="s">
        <v>369</v>
      </c>
      <c r="F2446" s="146">
        <v>3</v>
      </c>
      <c r="G2446" s="145" t="s">
        <v>262</v>
      </c>
      <c r="H2446" s="145">
        <v>950</v>
      </c>
      <c r="I2446" s="145" t="s">
        <v>269</v>
      </c>
      <c r="J2446" s="145" t="s">
        <v>248</v>
      </c>
      <c r="K2446" s="145" t="s">
        <v>270</v>
      </c>
      <c r="L2446" s="145">
        <v>4532</v>
      </c>
      <c r="M2446" s="145" t="s">
        <v>265</v>
      </c>
      <c r="N2446" s="145">
        <v>1267</v>
      </c>
      <c r="O2446" s="145">
        <v>174784.15</v>
      </c>
      <c r="P2446" s="145">
        <v>1634622</v>
      </c>
      <c r="Q2446" t="str">
        <f t="shared" si="38"/>
        <v>3-Small C&amp;I</v>
      </c>
      <c r="R2446" s="147"/>
      <c r="U2446" s="147"/>
    </row>
    <row r="2447" spans="1:21" x14ac:dyDescent="0.3">
      <c r="A2447" s="145">
        <v>5</v>
      </c>
      <c r="B2447" s="145" t="s">
        <v>241</v>
      </c>
      <c r="C2447" s="145">
        <v>2020</v>
      </c>
      <c r="D2447" s="145">
        <v>3</v>
      </c>
      <c r="E2447" s="145" t="s">
        <v>369</v>
      </c>
      <c r="F2447" s="146">
        <v>1</v>
      </c>
      <c r="G2447" s="145" t="s">
        <v>243</v>
      </c>
      <c r="H2447" s="145">
        <v>1</v>
      </c>
      <c r="I2447" s="145" t="s">
        <v>251</v>
      </c>
      <c r="J2447" s="145" t="s">
        <v>245</v>
      </c>
      <c r="K2447" s="145" t="s">
        <v>246</v>
      </c>
      <c r="L2447" s="145">
        <v>200</v>
      </c>
      <c r="M2447" s="145" t="s">
        <v>259</v>
      </c>
      <c r="N2447" s="145">
        <v>502146</v>
      </c>
      <c r="O2447" s="145">
        <v>67369158.560000002</v>
      </c>
      <c r="P2447" s="145">
        <v>245818261</v>
      </c>
      <c r="Q2447" t="str">
        <f t="shared" si="38"/>
        <v>1-Residential</v>
      </c>
      <c r="R2447" s="147"/>
      <c r="U2447" s="147"/>
    </row>
    <row r="2448" spans="1:21" x14ac:dyDescent="0.3">
      <c r="A2448" s="145">
        <v>5</v>
      </c>
      <c r="B2448" s="145" t="s">
        <v>241</v>
      </c>
      <c r="C2448" s="145">
        <v>2020</v>
      </c>
      <c r="D2448" s="145">
        <v>3</v>
      </c>
      <c r="E2448" s="145" t="s">
        <v>369</v>
      </c>
      <c r="F2448" s="146">
        <v>10</v>
      </c>
      <c r="G2448" s="145" t="s">
        <v>250</v>
      </c>
      <c r="H2448" s="145">
        <v>603</v>
      </c>
      <c r="I2448" s="145" t="s">
        <v>306</v>
      </c>
      <c r="J2448" s="145" t="s">
        <v>305</v>
      </c>
      <c r="K2448" s="145" t="s">
        <v>307</v>
      </c>
      <c r="L2448" s="145">
        <v>207</v>
      </c>
      <c r="M2448" s="145" t="s">
        <v>252</v>
      </c>
      <c r="N2448" s="145">
        <v>27</v>
      </c>
      <c r="O2448" s="145">
        <v>566.96</v>
      </c>
      <c r="P2448" s="145">
        <v>1354</v>
      </c>
      <c r="Q2448" t="str">
        <f t="shared" si="38"/>
        <v>Street</v>
      </c>
      <c r="R2448" s="147"/>
      <c r="U2448" s="147"/>
    </row>
    <row r="2449" spans="1:21" x14ac:dyDescent="0.3">
      <c r="A2449" s="145">
        <v>5</v>
      </c>
      <c r="B2449" s="145" t="s">
        <v>241</v>
      </c>
      <c r="C2449" s="145">
        <v>2020</v>
      </c>
      <c r="D2449" s="145">
        <v>3</v>
      </c>
      <c r="E2449" s="145" t="s">
        <v>369</v>
      </c>
      <c r="F2449" s="146">
        <v>6</v>
      </c>
      <c r="G2449" s="145" t="s">
        <v>293</v>
      </c>
      <c r="H2449" s="145">
        <v>606</v>
      </c>
      <c r="I2449" s="145" t="s">
        <v>351</v>
      </c>
      <c r="J2449" s="145" t="s">
        <v>297</v>
      </c>
      <c r="K2449" s="145" t="s">
        <v>352</v>
      </c>
      <c r="L2449" s="145">
        <v>700</v>
      </c>
      <c r="M2449" s="145" t="s">
        <v>296</v>
      </c>
      <c r="N2449" s="145">
        <v>2</v>
      </c>
      <c r="O2449" s="145">
        <v>759.65</v>
      </c>
      <c r="P2449" s="145">
        <v>1381</v>
      </c>
      <c r="Q2449" t="str">
        <f t="shared" si="38"/>
        <v>Street</v>
      </c>
      <c r="R2449" s="147"/>
      <c r="U2449" s="147"/>
    </row>
    <row r="2450" spans="1:21" x14ac:dyDescent="0.3">
      <c r="A2450" s="145">
        <v>5</v>
      </c>
      <c r="B2450" s="145" t="s">
        <v>241</v>
      </c>
      <c r="C2450" s="145">
        <v>2020</v>
      </c>
      <c r="D2450" s="145">
        <v>3</v>
      </c>
      <c r="E2450" s="145" t="s">
        <v>369</v>
      </c>
      <c r="F2450" s="146">
        <v>6</v>
      </c>
      <c r="G2450" s="145" t="s">
        <v>293</v>
      </c>
      <c r="H2450" s="145">
        <v>607</v>
      </c>
      <c r="I2450" s="145" t="s">
        <v>353</v>
      </c>
      <c r="J2450" s="145" t="s">
        <v>297</v>
      </c>
      <c r="K2450" s="145" t="s">
        <v>352</v>
      </c>
      <c r="L2450" s="145">
        <v>700</v>
      </c>
      <c r="M2450" s="145" t="s">
        <v>296</v>
      </c>
      <c r="N2450" s="145">
        <v>2</v>
      </c>
      <c r="O2450" s="145">
        <v>19171.93</v>
      </c>
      <c r="P2450" s="145">
        <v>44724</v>
      </c>
      <c r="Q2450" t="str">
        <f t="shared" si="38"/>
        <v>Street</v>
      </c>
      <c r="R2450" s="147"/>
      <c r="U2450" s="147"/>
    </row>
    <row r="2451" spans="1:21" x14ac:dyDescent="0.3">
      <c r="A2451" s="145">
        <v>5</v>
      </c>
      <c r="B2451" s="145" t="s">
        <v>241</v>
      </c>
      <c r="C2451" s="145">
        <v>2020</v>
      </c>
      <c r="D2451" s="145">
        <v>3</v>
      </c>
      <c r="E2451" s="145" t="s">
        <v>369</v>
      </c>
      <c r="F2451" s="146">
        <v>1</v>
      </c>
      <c r="G2451" s="145" t="s">
        <v>243</v>
      </c>
      <c r="H2451" s="145">
        <v>602</v>
      </c>
      <c r="I2451" s="145" t="s">
        <v>309</v>
      </c>
      <c r="J2451" s="145" t="s">
        <v>305</v>
      </c>
      <c r="K2451" s="145" t="s">
        <v>307</v>
      </c>
      <c r="L2451" s="145">
        <v>200</v>
      </c>
      <c r="M2451" s="145" t="s">
        <v>259</v>
      </c>
      <c r="N2451" s="145">
        <v>185</v>
      </c>
      <c r="O2451" s="145">
        <v>8262.41</v>
      </c>
      <c r="P2451" s="145">
        <v>18631</v>
      </c>
      <c r="Q2451" t="str">
        <f t="shared" si="38"/>
        <v>Street</v>
      </c>
      <c r="R2451" s="147"/>
      <c r="U2451" s="147"/>
    </row>
    <row r="2452" spans="1:21" x14ac:dyDescent="0.3">
      <c r="A2452" s="145">
        <v>5</v>
      </c>
      <c r="B2452" s="145" t="s">
        <v>241</v>
      </c>
      <c r="C2452" s="145">
        <v>2020</v>
      </c>
      <c r="D2452" s="145">
        <v>3</v>
      </c>
      <c r="E2452" s="145" t="s">
        <v>369</v>
      </c>
      <c r="F2452" s="146">
        <v>1</v>
      </c>
      <c r="G2452" s="145" t="s">
        <v>243</v>
      </c>
      <c r="H2452" s="145">
        <v>2</v>
      </c>
      <c r="I2452" s="145" t="s">
        <v>330</v>
      </c>
      <c r="J2452" s="145" t="s">
        <v>245</v>
      </c>
      <c r="K2452" s="145" t="s">
        <v>246</v>
      </c>
      <c r="L2452" s="145">
        <v>200</v>
      </c>
      <c r="M2452" s="145" t="s">
        <v>259</v>
      </c>
      <c r="N2452" s="145">
        <v>252</v>
      </c>
      <c r="O2452" s="145">
        <v>38147.65</v>
      </c>
      <c r="P2452" s="145">
        <v>136125</v>
      </c>
      <c r="Q2452" t="str">
        <f t="shared" si="38"/>
        <v>1-Residential</v>
      </c>
      <c r="R2452" s="147"/>
      <c r="U2452" s="147"/>
    </row>
    <row r="2453" spans="1:21" x14ac:dyDescent="0.3">
      <c r="A2453" s="145">
        <v>5</v>
      </c>
      <c r="B2453" s="145" t="s">
        <v>241</v>
      </c>
      <c r="C2453" s="145">
        <v>2020</v>
      </c>
      <c r="D2453" s="145">
        <v>3</v>
      </c>
      <c r="E2453" s="145" t="s">
        <v>369</v>
      </c>
      <c r="F2453" s="146">
        <v>10</v>
      </c>
      <c r="G2453" s="145" t="s">
        <v>250</v>
      </c>
      <c r="H2453" s="145">
        <v>1</v>
      </c>
      <c r="I2453" s="145" t="s">
        <v>251</v>
      </c>
      <c r="J2453" s="145" t="s">
        <v>245</v>
      </c>
      <c r="K2453" s="145" t="s">
        <v>246</v>
      </c>
      <c r="L2453" s="145">
        <v>207</v>
      </c>
      <c r="M2453" s="145" t="s">
        <v>252</v>
      </c>
      <c r="N2453" s="145">
        <v>37240</v>
      </c>
      <c r="O2453" s="145">
        <v>8886186.6999999993</v>
      </c>
      <c r="P2453" s="145">
        <v>33025902</v>
      </c>
      <c r="Q2453" t="str">
        <f t="shared" si="38"/>
        <v>1-Residential</v>
      </c>
      <c r="R2453" s="147"/>
      <c r="U2453" s="147"/>
    </row>
    <row r="2454" spans="1:21" x14ac:dyDescent="0.3">
      <c r="A2454" s="145">
        <v>4</v>
      </c>
      <c r="B2454" s="145" t="s">
        <v>249</v>
      </c>
      <c r="C2454" s="145">
        <v>2020</v>
      </c>
      <c r="D2454" s="145">
        <v>3</v>
      </c>
      <c r="E2454" s="145" t="s">
        <v>369</v>
      </c>
      <c r="F2454" s="146">
        <v>10</v>
      </c>
      <c r="G2454" s="145" t="s">
        <v>250</v>
      </c>
      <c r="H2454" s="145">
        <v>1</v>
      </c>
      <c r="I2454" s="145" t="s">
        <v>251</v>
      </c>
      <c r="J2454" s="145" t="s">
        <v>245</v>
      </c>
      <c r="K2454" s="145" t="s">
        <v>246</v>
      </c>
      <c r="L2454" s="145">
        <v>207</v>
      </c>
      <c r="M2454" s="145" t="s">
        <v>252</v>
      </c>
      <c r="N2454" s="145">
        <v>17</v>
      </c>
      <c r="O2454" s="145">
        <v>2655.21</v>
      </c>
      <c r="P2454" s="145">
        <v>9530</v>
      </c>
      <c r="Q2454" t="str">
        <f t="shared" si="38"/>
        <v>1-Residential</v>
      </c>
      <c r="R2454" s="147"/>
      <c r="U2454" s="147"/>
    </row>
    <row r="2455" spans="1:21" x14ac:dyDescent="0.3">
      <c r="A2455" s="145">
        <v>5</v>
      </c>
      <c r="B2455" s="145" t="s">
        <v>241</v>
      </c>
      <c r="C2455" s="145">
        <v>2020</v>
      </c>
      <c r="D2455" s="145">
        <v>3</v>
      </c>
      <c r="E2455" s="145" t="s">
        <v>369</v>
      </c>
      <c r="F2455" s="146">
        <v>6</v>
      </c>
      <c r="G2455" s="145" t="s">
        <v>293</v>
      </c>
      <c r="H2455" s="145">
        <v>616</v>
      </c>
      <c r="I2455" s="145" t="s">
        <v>311</v>
      </c>
      <c r="J2455" s="145" t="s">
        <v>305</v>
      </c>
      <c r="K2455" s="145" t="s">
        <v>307</v>
      </c>
      <c r="L2455" s="145">
        <v>4562</v>
      </c>
      <c r="M2455" s="145" t="s">
        <v>300</v>
      </c>
      <c r="N2455" s="145">
        <v>914</v>
      </c>
      <c r="O2455" s="145">
        <v>66339.679999999993</v>
      </c>
      <c r="P2455" s="145">
        <v>252384</v>
      </c>
      <c r="Q2455" t="str">
        <f t="shared" si="38"/>
        <v>Street</v>
      </c>
      <c r="R2455" s="147"/>
      <c r="U2455" s="147"/>
    </row>
    <row r="2456" spans="1:21" x14ac:dyDescent="0.3">
      <c r="A2456" s="145">
        <v>5</v>
      </c>
      <c r="B2456" s="145" t="s">
        <v>241</v>
      </c>
      <c r="C2456" s="145">
        <v>2020</v>
      </c>
      <c r="D2456" s="145">
        <v>3</v>
      </c>
      <c r="E2456" s="145" t="s">
        <v>369</v>
      </c>
      <c r="F2456" s="146">
        <v>6</v>
      </c>
      <c r="G2456" s="145" t="s">
        <v>293</v>
      </c>
      <c r="H2456" s="145">
        <v>609</v>
      </c>
      <c r="I2456" s="145" t="s">
        <v>340</v>
      </c>
      <c r="J2456" s="145" t="s">
        <v>308</v>
      </c>
      <c r="K2456" s="145" t="s">
        <v>154</v>
      </c>
      <c r="L2456" s="145">
        <v>700</v>
      </c>
      <c r="M2456" s="145" t="s">
        <v>296</v>
      </c>
      <c r="N2456" s="145">
        <v>13</v>
      </c>
      <c r="O2456" s="145">
        <v>9187.01</v>
      </c>
      <c r="P2456" s="145">
        <v>38387</v>
      </c>
      <c r="Q2456" t="str">
        <f t="shared" si="38"/>
        <v>Street</v>
      </c>
      <c r="R2456" s="147"/>
      <c r="U2456" s="147"/>
    </row>
    <row r="2457" spans="1:21" x14ac:dyDescent="0.3">
      <c r="A2457" s="145">
        <v>5</v>
      </c>
      <c r="B2457" s="145" t="s">
        <v>241</v>
      </c>
      <c r="C2457" s="145">
        <v>2020</v>
      </c>
      <c r="D2457" s="145">
        <v>3</v>
      </c>
      <c r="E2457" s="145" t="s">
        <v>369</v>
      </c>
      <c r="F2457" s="146">
        <v>5</v>
      </c>
      <c r="G2457" s="145" t="s">
        <v>283</v>
      </c>
      <c r="H2457" s="145">
        <v>710</v>
      </c>
      <c r="I2457" s="145" t="s">
        <v>332</v>
      </c>
      <c r="J2457" s="145" t="s">
        <v>277</v>
      </c>
      <c r="K2457" s="145" t="s">
        <v>317</v>
      </c>
      <c r="L2457" s="145">
        <v>4552</v>
      </c>
      <c r="M2457" s="145" t="s">
        <v>313</v>
      </c>
      <c r="N2457" s="145">
        <v>638</v>
      </c>
      <c r="O2457" s="145">
        <v>9306290.8699999992</v>
      </c>
      <c r="P2457" s="145">
        <v>158989535</v>
      </c>
      <c r="Q2457" t="str">
        <f t="shared" si="38"/>
        <v>5-Large C&amp;I</v>
      </c>
      <c r="R2457" s="147"/>
      <c r="U2457" s="147"/>
    </row>
    <row r="2458" spans="1:21" x14ac:dyDescent="0.3">
      <c r="A2458" s="145">
        <v>5</v>
      </c>
      <c r="B2458" s="145" t="s">
        <v>241</v>
      </c>
      <c r="C2458" s="145">
        <v>2020</v>
      </c>
      <c r="D2458" s="145">
        <v>3</v>
      </c>
      <c r="E2458" s="145" t="s">
        <v>369</v>
      </c>
      <c r="F2458" s="146">
        <v>1</v>
      </c>
      <c r="G2458" s="145" t="s">
        <v>243</v>
      </c>
      <c r="H2458" s="145">
        <v>953</v>
      </c>
      <c r="I2458" s="145" t="s">
        <v>278</v>
      </c>
      <c r="J2458" s="145" t="s">
        <v>266</v>
      </c>
      <c r="K2458" s="145" t="s">
        <v>276</v>
      </c>
      <c r="L2458" s="145">
        <v>4512</v>
      </c>
      <c r="M2458" s="145" t="s">
        <v>247</v>
      </c>
      <c r="N2458" s="145">
        <v>742</v>
      </c>
      <c r="O2458" s="145">
        <v>28810.73</v>
      </c>
      <c r="P2458" s="145">
        <v>230100</v>
      </c>
      <c r="Q2458" t="str">
        <f t="shared" si="38"/>
        <v>3-Small C&amp;I</v>
      </c>
      <c r="R2458" s="147"/>
      <c r="U2458" s="147"/>
    </row>
    <row r="2459" spans="1:21" x14ac:dyDescent="0.3">
      <c r="A2459" s="145">
        <v>4</v>
      </c>
      <c r="B2459" s="145" t="s">
        <v>249</v>
      </c>
      <c r="C2459" s="145">
        <v>2020</v>
      </c>
      <c r="D2459" s="145">
        <v>3</v>
      </c>
      <c r="E2459" s="145" t="s">
        <v>369</v>
      </c>
      <c r="F2459" s="146">
        <v>3</v>
      </c>
      <c r="G2459" s="145" t="s">
        <v>262</v>
      </c>
      <c r="H2459" s="145">
        <v>953</v>
      </c>
      <c r="I2459" s="145" t="s">
        <v>278</v>
      </c>
      <c r="J2459" s="145" t="s">
        <v>266</v>
      </c>
      <c r="K2459" s="145" t="s">
        <v>276</v>
      </c>
      <c r="L2459" s="145">
        <v>4532</v>
      </c>
      <c r="M2459" s="145" t="s">
        <v>265</v>
      </c>
      <c r="N2459" s="145">
        <v>49</v>
      </c>
      <c r="O2459" s="145">
        <v>3256.42</v>
      </c>
      <c r="P2459" s="145">
        <v>27455</v>
      </c>
      <c r="Q2459" t="str">
        <f t="shared" si="38"/>
        <v>3-Small C&amp;I</v>
      </c>
      <c r="R2459" s="147"/>
      <c r="U2459" s="147"/>
    </row>
    <row r="2460" spans="1:21" x14ac:dyDescent="0.3">
      <c r="A2460" s="145">
        <v>4</v>
      </c>
      <c r="B2460" s="145" t="s">
        <v>249</v>
      </c>
      <c r="C2460" s="145">
        <v>2020</v>
      </c>
      <c r="D2460" s="145">
        <v>3</v>
      </c>
      <c r="E2460" s="145" t="s">
        <v>369</v>
      </c>
      <c r="F2460" s="146">
        <v>3</v>
      </c>
      <c r="G2460" s="145" t="s">
        <v>262</v>
      </c>
      <c r="H2460" s="145">
        <v>954</v>
      </c>
      <c r="I2460" s="145" t="s">
        <v>356</v>
      </c>
      <c r="J2460" s="145" t="s">
        <v>268</v>
      </c>
      <c r="K2460" s="145" t="s">
        <v>281</v>
      </c>
      <c r="L2460" s="145">
        <v>4532</v>
      </c>
      <c r="M2460" s="145" t="s">
        <v>265</v>
      </c>
      <c r="N2460" s="145">
        <v>74</v>
      </c>
      <c r="O2460" s="145">
        <v>103039.51</v>
      </c>
      <c r="P2460" s="145">
        <v>1194829</v>
      </c>
      <c r="Q2460" t="str">
        <f t="shared" si="38"/>
        <v>4-Medium C&amp;I</v>
      </c>
      <c r="R2460" s="147"/>
      <c r="U2460" s="147"/>
    </row>
    <row r="2461" spans="1:21" x14ac:dyDescent="0.3">
      <c r="A2461" s="145">
        <v>5</v>
      </c>
      <c r="B2461" s="145" t="s">
        <v>241</v>
      </c>
      <c r="C2461" s="145">
        <v>2020</v>
      </c>
      <c r="D2461" s="145">
        <v>3</v>
      </c>
      <c r="E2461" s="145" t="s">
        <v>369</v>
      </c>
      <c r="F2461" s="146">
        <v>3</v>
      </c>
      <c r="G2461" s="145" t="s">
        <v>262</v>
      </c>
      <c r="H2461" s="145">
        <v>956</v>
      </c>
      <c r="I2461" s="145" t="s">
        <v>367</v>
      </c>
      <c r="J2461" s="145" t="s">
        <v>268</v>
      </c>
      <c r="K2461" s="145" t="s">
        <v>281</v>
      </c>
      <c r="L2461" s="145">
        <v>4532</v>
      </c>
      <c r="M2461" s="145" t="s">
        <v>265</v>
      </c>
      <c r="N2461" s="145">
        <v>224</v>
      </c>
      <c r="O2461" s="145">
        <v>349949.43</v>
      </c>
      <c r="P2461" s="145">
        <v>4491800</v>
      </c>
      <c r="Q2461" t="str">
        <f t="shared" si="38"/>
        <v>4-Medium C&amp;I</v>
      </c>
      <c r="R2461" s="147"/>
      <c r="U2461" s="147"/>
    </row>
    <row r="2462" spans="1:21" x14ac:dyDescent="0.3">
      <c r="A2462" s="145">
        <v>5</v>
      </c>
      <c r="B2462" s="145" t="s">
        <v>241</v>
      </c>
      <c r="C2462" s="145">
        <v>2020</v>
      </c>
      <c r="D2462" s="145">
        <v>3</v>
      </c>
      <c r="E2462" s="145" t="s">
        <v>369</v>
      </c>
      <c r="F2462" s="146">
        <v>6</v>
      </c>
      <c r="G2462" s="145" t="s">
        <v>293</v>
      </c>
      <c r="H2462" s="145">
        <v>950</v>
      </c>
      <c r="I2462" s="145" t="s">
        <v>269</v>
      </c>
      <c r="J2462" s="145" t="s">
        <v>248</v>
      </c>
      <c r="K2462" s="145" t="s">
        <v>270</v>
      </c>
      <c r="L2462" s="145">
        <v>4562</v>
      </c>
      <c r="M2462" s="145" t="s">
        <v>300</v>
      </c>
      <c r="N2462" s="145">
        <v>30</v>
      </c>
      <c r="O2462" s="145">
        <v>879.88</v>
      </c>
      <c r="P2462" s="145">
        <v>6335</v>
      </c>
      <c r="Q2462" t="str">
        <f t="shared" si="38"/>
        <v>3-Small C&amp;I</v>
      </c>
      <c r="R2462" s="147"/>
      <c r="U2462" s="147"/>
    </row>
    <row r="2463" spans="1:21" x14ac:dyDescent="0.3">
      <c r="A2463" s="145">
        <v>5</v>
      </c>
      <c r="B2463" s="145" t="s">
        <v>241</v>
      </c>
      <c r="C2463" s="145">
        <v>2020</v>
      </c>
      <c r="D2463" s="145">
        <v>3</v>
      </c>
      <c r="E2463" s="145" t="s">
        <v>369</v>
      </c>
      <c r="F2463" s="146">
        <v>1</v>
      </c>
      <c r="G2463" s="145" t="s">
        <v>243</v>
      </c>
      <c r="H2463" s="145">
        <v>603</v>
      </c>
      <c r="I2463" s="145" t="s">
        <v>306</v>
      </c>
      <c r="J2463" s="145" t="s">
        <v>305</v>
      </c>
      <c r="K2463" s="145" t="s">
        <v>307</v>
      </c>
      <c r="L2463" s="145">
        <v>200</v>
      </c>
      <c r="M2463" s="145" t="s">
        <v>259</v>
      </c>
      <c r="N2463" s="145">
        <v>747</v>
      </c>
      <c r="O2463" s="145">
        <v>23653.11</v>
      </c>
      <c r="P2463" s="145">
        <v>53781</v>
      </c>
      <c r="Q2463" t="str">
        <f t="shared" si="38"/>
        <v>Street</v>
      </c>
      <c r="R2463" s="147"/>
      <c r="U2463" s="147"/>
    </row>
    <row r="2464" spans="1:21" x14ac:dyDescent="0.3">
      <c r="A2464" s="145">
        <v>5</v>
      </c>
      <c r="B2464" s="145" t="s">
        <v>241</v>
      </c>
      <c r="C2464" s="145">
        <v>2020</v>
      </c>
      <c r="D2464" s="145">
        <v>3</v>
      </c>
      <c r="E2464" s="145" t="s">
        <v>369</v>
      </c>
      <c r="F2464" s="146">
        <v>1</v>
      </c>
      <c r="G2464" s="145" t="s">
        <v>243</v>
      </c>
      <c r="H2464" s="145">
        <v>5</v>
      </c>
      <c r="I2464" s="145" t="s">
        <v>289</v>
      </c>
      <c r="J2464" s="145" t="s">
        <v>248</v>
      </c>
      <c r="K2464" s="145" t="s">
        <v>270</v>
      </c>
      <c r="L2464" s="145">
        <v>200</v>
      </c>
      <c r="M2464" s="145" t="s">
        <v>259</v>
      </c>
      <c r="N2464" s="145">
        <v>1337</v>
      </c>
      <c r="O2464" s="145">
        <v>-9045.01</v>
      </c>
      <c r="P2464" s="145">
        <v>706504</v>
      </c>
      <c r="Q2464" t="str">
        <f t="shared" si="38"/>
        <v>3-Small C&amp;I</v>
      </c>
      <c r="R2464" s="147"/>
      <c r="U2464" s="147"/>
    </row>
    <row r="2465" spans="1:21" x14ac:dyDescent="0.3">
      <c r="A2465" s="145">
        <v>5</v>
      </c>
      <c r="B2465" s="145" t="s">
        <v>241</v>
      </c>
      <c r="C2465" s="145">
        <v>2020</v>
      </c>
      <c r="D2465" s="145">
        <v>3</v>
      </c>
      <c r="E2465" s="145" t="s">
        <v>369</v>
      </c>
      <c r="F2465" s="146">
        <v>5</v>
      </c>
      <c r="G2465" s="145" t="s">
        <v>283</v>
      </c>
      <c r="H2465" s="145">
        <v>5</v>
      </c>
      <c r="I2465" s="145" t="s">
        <v>289</v>
      </c>
      <c r="J2465" s="145" t="s">
        <v>248</v>
      </c>
      <c r="K2465" s="145" t="s">
        <v>270</v>
      </c>
      <c r="L2465" s="145">
        <v>460</v>
      </c>
      <c r="M2465" s="145" t="s">
        <v>285</v>
      </c>
      <c r="N2465" s="145">
        <v>1005</v>
      </c>
      <c r="O2465" s="145">
        <v>267821.56</v>
      </c>
      <c r="P2465" s="145">
        <v>2023569</v>
      </c>
      <c r="Q2465" t="str">
        <f t="shared" si="38"/>
        <v>3-Small C&amp;I</v>
      </c>
      <c r="R2465" s="147"/>
      <c r="U2465" s="147"/>
    </row>
    <row r="2466" spans="1:21" x14ac:dyDescent="0.3">
      <c r="A2466" s="145">
        <v>4</v>
      </c>
      <c r="B2466" s="145" t="s">
        <v>249</v>
      </c>
      <c r="C2466" s="145">
        <v>2020</v>
      </c>
      <c r="D2466" s="145">
        <v>3</v>
      </c>
      <c r="E2466" s="145" t="s">
        <v>369</v>
      </c>
      <c r="F2466" s="146">
        <v>3</v>
      </c>
      <c r="G2466" s="145" t="s">
        <v>262</v>
      </c>
      <c r="H2466" s="145">
        <v>5</v>
      </c>
      <c r="I2466" s="145" t="s">
        <v>289</v>
      </c>
      <c r="J2466" s="145" t="s">
        <v>248</v>
      </c>
      <c r="K2466" s="145" t="s">
        <v>270</v>
      </c>
      <c r="L2466" s="145">
        <v>300</v>
      </c>
      <c r="M2466" s="145" t="s">
        <v>282</v>
      </c>
      <c r="N2466" s="145">
        <v>163</v>
      </c>
      <c r="O2466" s="145">
        <v>28077.4</v>
      </c>
      <c r="P2466" s="145">
        <v>120796</v>
      </c>
      <c r="Q2466" t="str">
        <f t="shared" si="38"/>
        <v>3-Small C&amp;I</v>
      </c>
      <c r="R2466" s="147"/>
      <c r="U2466" s="147"/>
    </row>
    <row r="2467" spans="1:21" x14ac:dyDescent="0.3">
      <c r="A2467" s="145">
        <v>5</v>
      </c>
      <c r="B2467" s="145" t="s">
        <v>241</v>
      </c>
      <c r="C2467" s="145">
        <v>2020</v>
      </c>
      <c r="D2467" s="145">
        <v>3</v>
      </c>
      <c r="E2467" s="145" t="s">
        <v>369</v>
      </c>
      <c r="F2467" s="146">
        <v>5</v>
      </c>
      <c r="G2467" s="145" t="s">
        <v>283</v>
      </c>
      <c r="H2467" s="145">
        <v>11</v>
      </c>
      <c r="I2467" s="145" t="s">
        <v>335</v>
      </c>
      <c r="J2467" s="145" t="s">
        <v>248</v>
      </c>
      <c r="K2467" s="145" t="s">
        <v>270</v>
      </c>
      <c r="L2467" s="145">
        <v>460</v>
      </c>
      <c r="M2467" s="145" t="s">
        <v>285</v>
      </c>
      <c r="N2467" s="145">
        <v>2</v>
      </c>
      <c r="O2467" s="145">
        <v>125.2</v>
      </c>
      <c r="P2467" s="145">
        <v>491</v>
      </c>
      <c r="Q2467" t="str">
        <f t="shared" si="38"/>
        <v>3-Small C&amp;I</v>
      </c>
      <c r="R2467" s="147"/>
      <c r="S2467" t="s">
        <v>381</v>
      </c>
      <c r="U2467" s="147"/>
    </row>
    <row r="2468" spans="1:21" x14ac:dyDescent="0.3">
      <c r="A2468" s="145">
        <v>4</v>
      </c>
      <c r="B2468" s="145" t="s">
        <v>249</v>
      </c>
      <c r="C2468">
        <v>2020</v>
      </c>
      <c r="D2468" s="145">
        <v>4</v>
      </c>
      <c r="E2468" s="145" t="s">
        <v>370</v>
      </c>
      <c r="F2468" s="146">
        <v>10</v>
      </c>
      <c r="G2468" s="145" t="s">
        <v>250</v>
      </c>
      <c r="H2468" s="145">
        <v>903</v>
      </c>
      <c r="I2468" s="145" t="s">
        <v>244</v>
      </c>
      <c r="J2468" s="145" t="s">
        <v>245</v>
      </c>
      <c r="K2468" s="145" t="s">
        <v>246</v>
      </c>
      <c r="L2468" s="145">
        <v>4513</v>
      </c>
      <c r="M2468" s="145" t="s">
        <v>338</v>
      </c>
      <c r="N2468" s="145">
        <v>159</v>
      </c>
      <c r="O2468" s="145">
        <v>15526.64</v>
      </c>
      <c r="P2468" s="145">
        <v>109680</v>
      </c>
      <c r="Q2468" t="str">
        <f t="shared" si="38"/>
        <v>1-Residential</v>
      </c>
      <c r="R2468" s="147"/>
      <c r="S2468" t="s">
        <v>381</v>
      </c>
      <c r="U2468" s="147"/>
    </row>
    <row r="2469" spans="1:21" x14ac:dyDescent="0.3">
      <c r="A2469" s="145">
        <v>4</v>
      </c>
      <c r="B2469" s="145" t="s">
        <v>249</v>
      </c>
      <c r="C2469">
        <v>2020</v>
      </c>
      <c r="D2469" s="145">
        <v>4</v>
      </c>
      <c r="E2469" s="145" t="s">
        <v>370</v>
      </c>
      <c r="F2469" s="146">
        <v>3</v>
      </c>
      <c r="G2469" s="145" t="s">
        <v>262</v>
      </c>
      <c r="H2469" s="145">
        <v>903</v>
      </c>
      <c r="I2469" s="145" t="s">
        <v>244</v>
      </c>
      <c r="J2469" s="145" t="s">
        <v>245</v>
      </c>
      <c r="K2469" s="145" t="s">
        <v>246</v>
      </c>
      <c r="L2469" s="145">
        <v>4532</v>
      </c>
      <c r="M2469" s="145" t="s">
        <v>265</v>
      </c>
      <c r="N2469" s="145">
        <v>24</v>
      </c>
      <c r="O2469" s="145">
        <v>1190.75</v>
      </c>
      <c r="P2469" s="145">
        <v>7820</v>
      </c>
      <c r="Q2469" t="str">
        <f t="shared" si="38"/>
        <v>1-Residential</v>
      </c>
      <c r="R2469" s="147"/>
      <c r="S2469" t="s">
        <v>381</v>
      </c>
      <c r="U2469" s="147"/>
    </row>
    <row r="2470" spans="1:21" x14ac:dyDescent="0.3">
      <c r="A2470" s="145">
        <v>5</v>
      </c>
      <c r="B2470" s="145" t="s">
        <v>241</v>
      </c>
      <c r="C2470">
        <v>2020</v>
      </c>
      <c r="D2470" s="145">
        <v>4</v>
      </c>
      <c r="E2470" s="145" t="s">
        <v>370</v>
      </c>
      <c r="F2470" s="146">
        <v>3</v>
      </c>
      <c r="G2470" s="145" t="s">
        <v>262</v>
      </c>
      <c r="H2470" s="145">
        <v>1</v>
      </c>
      <c r="I2470" s="145" t="s">
        <v>251</v>
      </c>
      <c r="J2470" s="145" t="s">
        <v>245</v>
      </c>
      <c r="K2470" s="145" t="s">
        <v>246</v>
      </c>
      <c r="L2470" s="145">
        <v>300</v>
      </c>
      <c r="M2470" s="145" t="s">
        <v>282</v>
      </c>
      <c r="N2470" s="145">
        <v>1229</v>
      </c>
      <c r="O2470" s="145">
        <v>329023.99</v>
      </c>
      <c r="P2470" s="145">
        <v>1209438</v>
      </c>
      <c r="Q2470" t="str">
        <f t="shared" si="38"/>
        <v>1-Residential</v>
      </c>
      <c r="R2470" s="147"/>
      <c r="S2470" t="s">
        <v>381</v>
      </c>
      <c r="U2470" s="147"/>
    </row>
    <row r="2471" spans="1:21" x14ac:dyDescent="0.3">
      <c r="A2471" s="145">
        <v>5</v>
      </c>
      <c r="B2471" s="145" t="s">
        <v>241</v>
      </c>
      <c r="C2471">
        <v>2020</v>
      </c>
      <c r="D2471" s="145">
        <v>4</v>
      </c>
      <c r="E2471" s="145" t="s">
        <v>370</v>
      </c>
      <c r="F2471" s="146">
        <v>71</v>
      </c>
      <c r="G2471" s="145" t="s">
        <v>154</v>
      </c>
      <c r="H2471" s="145">
        <v>1</v>
      </c>
      <c r="I2471" s="145" t="s">
        <v>251</v>
      </c>
      <c r="J2471" s="145" t="s">
        <v>245</v>
      </c>
      <c r="K2471" s="145" t="s">
        <v>246</v>
      </c>
      <c r="L2471" s="145">
        <v>1571</v>
      </c>
      <c r="M2471" s="145" t="s">
        <v>331</v>
      </c>
      <c r="N2471" s="145">
        <v>1</v>
      </c>
      <c r="O2471" s="145">
        <v>7</v>
      </c>
      <c r="P2471" s="145">
        <v>0</v>
      </c>
      <c r="Q2471" t="str">
        <f t="shared" si="38"/>
        <v>1-Residential</v>
      </c>
      <c r="R2471" s="147"/>
      <c r="S2471" t="s">
        <v>381</v>
      </c>
      <c r="U2471" s="147"/>
    </row>
    <row r="2472" spans="1:21" x14ac:dyDescent="0.3">
      <c r="A2472" s="145">
        <v>5</v>
      </c>
      <c r="B2472" s="145" t="s">
        <v>241</v>
      </c>
      <c r="C2472">
        <v>2020</v>
      </c>
      <c r="D2472" s="145">
        <v>4</v>
      </c>
      <c r="E2472" s="145" t="s">
        <v>370</v>
      </c>
      <c r="F2472" s="146">
        <v>3</v>
      </c>
      <c r="G2472" s="145" t="s">
        <v>262</v>
      </c>
      <c r="H2472" s="145">
        <v>710</v>
      </c>
      <c r="I2472" s="145" t="s">
        <v>332</v>
      </c>
      <c r="J2472" s="145" t="s">
        <v>277</v>
      </c>
      <c r="K2472" s="145" t="s">
        <v>317</v>
      </c>
      <c r="L2472" s="145">
        <v>4532</v>
      </c>
      <c r="M2472" s="145" t="s">
        <v>265</v>
      </c>
      <c r="N2472" s="145">
        <v>2030</v>
      </c>
      <c r="O2472" s="145">
        <v>18459456.690000001</v>
      </c>
      <c r="P2472" s="145">
        <v>294841617</v>
      </c>
      <c r="Q2472" t="str">
        <f t="shared" si="38"/>
        <v>5-Large C&amp;I</v>
      </c>
      <c r="R2472" s="147"/>
      <c r="S2472" t="s">
        <v>381</v>
      </c>
      <c r="U2472" s="147"/>
    </row>
    <row r="2473" spans="1:21" x14ac:dyDescent="0.3">
      <c r="A2473" s="145">
        <v>5</v>
      </c>
      <c r="B2473" s="145" t="s">
        <v>241</v>
      </c>
      <c r="C2473">
        <v>2020</v>
      </c>
      <c r="D2473" s="145">
        <v>4</v>
      </c>
      <c r="E2473" s="145" t="s">
        <v>370</v>
      </c>
      <c r="F2473" s="146">
        <v>6</v>
      </c>
      <c r="G2473" s="145" t="s">
        <v>293</v>
      </c>
      <c r="H2473" s="145">
        <v>615</v>
      </c>
      <c r="I2473" s="145" t="s">
        <v>298</v>
      </c>
      <c r="J2473" s="145" t="s">
        <v>290</v>
      </c>
      <c r="K2473" s="145" t="s">
        <v>299</v>
      </c>
      <c r="L2473" s="145">
        <v>4562</v>
      </c>
      <c r="M2473" s="145" t="s">
        <v>300</v>
      </c>
      <c r="N2473" s="145">
        <v>552</v>
      </c>
      <c r="O2473" s="145">
        <v>618762.59</v>
      </c>
      <c r="P2473" s="145">
        <v>1482562</v>
      </c>
      <c r="Q2473" t="str">
        <f t="shared" si="38"/>
        <v>Street</v>
      </c>
      <c r="R2473" s="147"/>
      <c r="S2473" t="s">
        <v>381</v>
      </c>
      <c r="U2473" s="147"/>
    </row>
    <row r="2474" spans="1:21" x14ac:dyDescent="0.3">
      <c r="A2474" s="145">
        <v>4</v>
      </c>
      <c r="B2474" s="145" t="s">
        <v>249</v>
      </c>
      <c r="C2474">
        <v>2020</v>
      </c>
      <c r="D2474" s="145">
        <v>4</v>
      </c>
      <c r="E2474" s="145" t="s">
        <v>370</v>
      </c>
      <c r="F2474" s="146">
        <v>6</v>
      </c>
      <c r="G2474" s="145" t="s">
        <v>293</v>
      </c>
      <c r="H2474" s="145">
        <v>624</v>
      </c>
      <c r="I2474" s="145" t="s">
        <v>325</v>
      </c>
      <c r="J2474" s="145" t="s">
        <v>301</v>
      </c>
      <c r="K2474" s="145" t="s">
        <v>303</v>
      </c>
      <c r="L2474" s="145">
        <v>4562</v>
      </c>
      <c r="M2474" s="145" t="s">
        <v>300</v>
      </c>
      <c r="N2474" s="145">
        <v>2</v>
      </c>
      <c r="O2474" s="145">
        <v>1305.72</v>
      </c>
      <c r="P2474" s="145">
        <v>5915</v>
      </c>
      <c r="Q2474" t="str">
        <f t="shared" si="38"/>
        <v>Street</v>
      </c>
      <c r="R2474" s="147"/>
      <c r="S2474" t="s">
        <v>381</v>
      </c>
      <c r="U2474" s="147"/>
    </row>
    <row r="2475" spans="1:21" x14ac:dyDescent="0.3">
      <c r="A2475" s="145">
        <v>5</v>
      </c>
      <c r="B2475" s="145" t="s">
        <v>241</v>
      </c>
      <c r="C2475">
        <v>2020</v>
      </c>
      <c r="D2475" s="145">
        <v>4</v>
      </c>
      <c r="E2475" s="145" t="s">
        <v>370</v>
      </c>
      <c r="F2475" s="146">
        <v>6</v>
      </c>
      <c r="G2475" s="145" t="s">
        <v>293</v>
      </c>
      <c r="H2475" s="145">
        <v>601</v>
      </c>
      <c r="I2475" s="145" t="s">
        <v>359</v>
      </c>
      <c r="J2475" s="145" t="s">
        <v>290</v>
      </c>
      <c r="K2475" s="145" t="s">
        <v>299</v>
      </c>
      <c r="L2475" s="145">
        <v>700</v>
      </c>
      <c r="M2475" s="145" t="s">
        <v>296</v>
      </c>
      <c r="N2475" s="145">
        <v>120</v>
      </c>
      <c r="O2475" s="145">
        <v>55340.71</v>
      </c>
      <c r="P2475" s="145">
        <v>85787</v>
      </c>
      <c r="Q2475" t="str">
        <f t="shared" si="38"/>
        <v>Street</v>
      </c>
      <c r="R2475" s="147"/>
      <c r="S2475" t="s">
        <v>381</v>
      </c>
      <c r="U2475" s="147"/>
    </row>
    <row r="2476" spans="1:21" x14ac:dyDescent="0.3">
      <c r="A2476" s="145">
        <v>5</v>
      </c>
      <c r="B2476" s="145" t="s">
        <v>241</v>
      </c>
      <c r="C2476">
        <v>2020</v>
      </c>
      <c r="D2476" s="145">
        <v>4</v>
      </c>
      <c r="E2476" s="145" t="s">
        <v>370</v>
      </c>
      <c r="F2476" s="146">
        <v>5</v>
      </c>
      <c r="G2476" s="145" t="s">
        <v>283</v>
      </c>
      <c r="H2476" s="145">
        <v>603</v>
      </c>
      <c r="I2476" s="145" t="s">
        <v>306</v>
      </c>
      <c r="J2476" s="145" t="s">
        <v>305</v>
      </c>
      <c r="K2476" s="145" t="s">
        <v>307</v>
      </c>
      <c r="L2476" s="145">
        <v>460</v>
      </c>
      <c r="M2476" s="145" t="s">
        <v>285</v>
      </c>
      <c r="N2476" s="145">
        <v>51</v>
      </c>
      <c r="O2476" s="145">
        <v>7293.43</v>
      </c>
      <c r="P2476" s="145">
        <v>19514</v>
      </c>
      <c r="Q2476" t="str">
        <f t="shared" si="38"/>
        <v>Street</v>
      </c>
      <c r="R2476" s="147"/>
      <c r="S2476" t="s">
        <v>381</v>
      </c>
      <c r="U2476" s="147"/>
    </row>
    <row r="2477" spans="1:21" x14ac:dyDescent="0.3">
      <c r="A2477" s="145">
        <v>5</v>
      </c>
      <c r="B2477" s="145" t="s">
        <v>241</v>
      </c>
      <c r="C2477">
        <v>2020</v>
      </c>
      <c r="D2477" s="145">
        <v>4</v>
      </c>
      <c r="E2477" s="145" t="s">
        <v>370</v>
      </c>
      <c r="F2477" s="146">
        <v>6</v>
      </c>
      <c r="G2477" s="145" t="s">
        <v>293</v>
      </c>
      <c r="H2477" s="145">
        <v>619</v>
      </c>
      <c r="I2477" s="145" t="s">
        <v>341</v>
      </c>
      <c r="J2477" s="145" t="s">
        <v>308</v>
      </c>
      <c r="K2477" s="145" t="s">
        <v>154</v>
      </c>
      <c r="L2477" s="145">
        <v>4562</v>
      </c>
      <c r="M2477" s="145" t="s">
        <v>300</v>
      </c>
      <c r="N2477" s="145">
        <v>402</v>
      </c>
      <c r="O2477" s="145">
        <v>456100.3</v>
      </c>
      <c r="P2477" s="145">
        <v>3683556</v>
      </c>
      <c r="Q2477" t="str">
        <f t="shared" si="38"/>
        <v>Street</v>
      </c>
      <c r="R2477" s="147"/>
      <c r="S2477" t="s">
        <v>381</v>
      </c>
      <c r="U2477" s="147"/>
    </row>
    <row r="2478" spans="1:21" x14ac:dyDescent="0.3">
      <c r="A2478" s="145">
        <v>5</v>
      </c>
      <c r="B2478" s="145" t="s">
        <v>241</v>
      </c>
      <c r="C2478">
        <v>2020</v>
      </c>
      <c r="D2478" s="145">
        <v>4</v>
      </c>
      <c r="E2478" s="145" t="s">
        <v>370</v>
      </c>
      <c r="F2478" s="146">
        <v>1</v>
      </c>
      <c r="G2478" s="145" t="s">
        <v>243</v>
      </c>
      <c r="H2478" s="145">
        <v>2</v>
      </c>
      <c r="I2478" s="145" t="s">
        <v>330</v>
      </c>
      <c r="J2478" s="145" t="s">
        <v>245</v>
      </c>
      <c r="K2478" s="145" t="s">
        <v>246</v>
      </c>
      <c r="L2478" s="145">
        <v>200</v>
      </c>
      <c r="M2478" s="145" t="s">
        <v>259</v>
      </c>
      <c r="N2478" s="145">
        <v>241</v>
      </c>
      <c r="O2478" s="145">
        <v>29210.03</v>
      </c>
      <c r="P2478" s="145">
        <v>110462</v>
      </c>
      <c r="Q2478" t="str">
        <f t="shared" si="38"/>
        <v>1-Residential</v>
      </c>
      <c r="R2478" s="147"/>
      <c r="S2478" t="s">
        <v>381</v>
      </c>
      <c r="U2478" s="147"/>
    </row>
    <row r="2479" spans="1:21" x14ac:dyDescent="0.3">
      <c r="A2479" s="145">
        <v>5</v>
      </c>
      <c r="B2479" s="145" t="s">
        <v>241</v>
      </c>
      <c r="C2479">
        <v>2020</v>
      </c>
      <c r="D2479" s="145">
        <v>4</v>
      </c>
      <c r="E2479" s="145" t="s">
        <v>370</v>
      </c>
      <c r="F2479" s="146">
        <v>3</v>
      </c>
      <c r="G2479" s="145" t="s">
        <v>262</v>
      </c>
      <c r="H2479" s="145">
        <v>9</v>
      </c>
      <c r="I2479" s="145" t="s">
        <v>334</v>
      </c>
      <c r="J2479" s="145" t="s">
        <v>260</v>
      </c>
      <c r="K2479" s="145" t="s">
        <v>273</v>
      </c>
      <c r="L2479" s="145">
        <v>300</v>
      </c>
      <c r="M2479" s="145" t="s">
        <v>282</v>
      </c>
      <c r="N2479" s="145">
        <v>315</v>
      </c>
      <c r="O2479" s="145">
        <v>-343408.52</v>
      </c>
      <c r="P2479" s="145">
        <v>507320</v>
      </c>
      <c r="Q2479" t="str">
        <f t="shared" si="38"/>
        <v>3-Small C&amp;I</v>
      </c>
      <c r="R2479" s="147"/>
      <c r="S2479" t="s">
        <v>381</v>
      </c>
      <c r="U2479" s="147"/>
    </row>
    <row r="2480" spans="1:21" x14ac:dyDescent="0.3">
      <c r="A2480" s="145">
        <v>5</v>
      </c>
      <c r="B2480" s="145" t="s">
        <v>241</v>
      </c>
      <c r="C2480">
        <v>2020</v>
      </c>
      <c r="D2480" s="145">
        <v>4</v>
      </c>
      <c r="E2480" s="145" t="s">
        <v>370</v>
      </c>
      <c r="F2480" s="146">
        <v>5</v>
      </c>
      <c r="G2480" s="145" t="s">
        <v>283</v>
      </c>
      <c r="H2480" s="145">
        <v>954</v>
      </c>
      <c r="I2480" s="145" t="s">
        <v>356</v>
      </c>
      <c r="J2480" s="145" t="s">
        <v>268</v>
      </c>
      <c r="K2480" s="145" t="s">
        <v>281</v>
      </c>
      <c r="L2480" s="145">
        <v>4552</v>
      </c>
      <c r="M2480" s="145" t="s">
        <v>313</v>
      </c>
      <c r="N2480" s="145">
        <v>527</v>
      </c>
      <c r="O2480" s="145">
        <v>1118198.68</v>
      </c>
      <c r="P2480" s="145">
        <v>12050907</v>
      </c>
      <c r="Q2480" t="str">
        <f t="shared" si="38"/>
        <v>4-Medium C&amp;I</v>
      </c>
      <c r="R2480" s="147"/>
      <c r="S2480" t="s">
        <v>381</v>
      </c>
      <c r="U2480" s="147"/>
    </row>
    <row r="2481" spans="1:21" x14ac:dyDescent="0.3">
      <c r="A2481" s="145">
        <v>5</v>
      </c>
      <c r="B2481" s="145" t="s">
        <v>241</v>
      </c>
      <c r="C2481">
        <v>2020</v>
      </c>
      <c r="D2481" s="145">
        <v>4</v>
      </c>
      <c r="E2481" s="145" t="s">
        <v>370</v>
      </c>
      <c r="F2481" s="146">
        <v>5</v>
      </c>
      <c r="G2481" s="145" t="s">
        <v>283</v>
      </c>
      <c r="H2481" s="145">
        <v>951</v>
      </c>
      <c r="I2481" s="145" t="s">
        <v>263</v>
      </c>
      <c r="J2481" s="145" t="s">
        <v>255</v>
      </c>
      <c r="K2481" s="145" t="s">
        <v>264</v>
      </c>
      <c r="L2481" s="145">
        <v>4552</v>
      </c>
      <c r="M2481" s="145" t="s">
        <v>313</v>
      </c>
      <c r="N2481" s="145">
        <v>1</v>
      </c>
      <c r="O2481" s="145">
        <v>36.78</v>
      </c>
      <c r="P2481" s="145">
        <v>300</v>
      </c>
      <c r="Q2481" t="str">
        <f t="shared" si="38"/>
        <v>3-Small C&amp;I</v>
      </c>
      <c r="R2481" s="147"/>
      <c r="S2481" t="s">
        <v>381</v>
      </c>
      <c r="U2481" s="147"/>
    </row>
    <row r="2482" spans="1:21" x14ac:dyDescent="0.3">
      <c r="A2482" s="145">
        <v>5</v>
      </c>
      <c r="B2482" s="145" t="s">
        <v>241</v>
      </c>
      <c r="C2482">
        <v>2020</v>
      </c>
      <c r="D2482" s="145">
        <v>4</v>
      </c>
      <c r="E2482" s="145" t="s">
        <v>370</v>
      </c>
      <c r="F2482" s="146">
        <v>3</v>
      </c>
      <c r="G2482" s="145" t="s">
        <v>262</v>
      </c>
      <c r="H2482" s="145">
        <v>12</v>
      </c>
      <c r="I2482" s="145" t="s">
        <v>372</v>
      </c>
      <c r="J2482" s="145" t="s">
        <v>255</v>
      </c>
      <c r="K2482" s="145" t="s">
        <v>264</v>
      </c>
      <c r="L2482" s="145">
        <v>300</v>
      </c>
      <c r="M2482" s="145" t="s">
        <v>282</v>
      </c>
      <c r="N2482" s="145">
        <v>1</v>
      </c>
      <c r="O2482" s="145">
        <v>8.31</v>
      </c>
      <c r="P2482" s="145">
        <v>4</v>
      </c>
      <c r="Q2482" t="str">
        <f t="shared" si="38"/>
        <v>3-Small C&amp;I</v>
      </c>
      <c r="R2482" s="147"/>
      <c r="S2482" t="s">
        <v>381</v>
      </c>
      <c r="U2482" s="147"/>
    </row>
    <row r="2483" spans="1:21" x14ac:dyDescent="0.3">
      <c r="A2483" s="145">
        <v>5</v>
      </c>
      <c r="B2483" s="145" t="s">
        <v>241</v>
      </c>
      <c r="C2483">
        <v>2020</v>
      </c>
      <c r="D2483" s="145">
        <v>4</v>
      </c>
      <c r="E2483" s="145" t="s">
        <v>370</v>
      </c>
      <c r="F2483" s="146">
        <v>5</v>
      </c>
      <c r="G2483" s="145" t="s">
        <v>283</v>
      </c>
      <c r="H2483" s="145">
        <v>11</v>
      </c>
      <c r="I2483" s="145" t="s">
        <v>335</v>
      </c>
      <c r="J2483" s="145" t="s">
        <v>248</v>
      </c>
      <c r="K2483" s="145" t="s">
        <v>270</v>
      </c>
      <c r="L2483" s="145">
        <v>460</v>
      </c>
      <c r="M2483" s="145" t="s">
        <v>285</v>
      </c>
      <c r="N2483" s="145">
        <v>2</v>
      </c>
      <c r="O2483" s="145">
        <v>149.04</v>
      </c>
      <c r="P2483" s="145">
        <v>645</v>
      </c>
      <c r="Q2483" t="str">
        <f t="shared" si="38"/>
        <v>3-Small C&amp;I</v>
      </c>
      <c r="R2483" s="147"/>
      <c r="S2483" t="s">
        <v>381</v>
      </c>
      <c r="U2483" s="147"/>
    </row>
    <row r="2484" spans="1:21" x14ac:dyDescent="0.3">
      <c r="A2484" s="145">
        <v>4</v>
      </c>
      <c r="B2484" s="145" t="s">
        <v>249</v>
      </c>
      <c r="C2484">
        <v>2020</v>
      </c>
      <c r="D2484" s="145">
        <v>4</v>
      </c>
      <c r="E2484" s="145" t="s">
        <v>370</v>
      </c>
      <c r="F2484" s="146">
        <v>3</v>
      </c>
      <c r="G2484" s="145" t="s">
        <v>262</v>
      </c>
      <c r="H2484" s="145">
        <v>952</v>
      </c>
      <c r="I2484" s="145" t="s">
        <v>272</v>
      </c>
      <c r="J2484" s="145" t="s">
        <v>260</v>
      </c>
      <c r="K2484" s="145" t="s">
        <v>273</v>
      </c>
      <c r="L2484" s="145">
        <v>4532</v>
      </c>
      <c r="M2484" s="145" t="s">
        <v>265</v>
      </c>
      <c r="N2484" s="145">
        <v>10</v>
      </c>
      <c r="O2484" s="145">
        <v>379.33</v>
      </c>
      <c r="P2484" s="145">
        <v>2632</v>
      </c>
      <c r="Q2484" t="str">
        <f t="shared" si="38"/>
        <v>3-Small C&amp;I</v>
      </c>
      <c r="R2484" s="147"/>
      <c r="S2484" t="s">
        <v>381</v>
      </c>
      <c r="U2484" s="147"/>
    </row>
    <row r="2485" spans="1:21" x14ac:dyDescent="0.3">
      <c r="A2485" s="145">
        <v>4</v>
      </c>
      <c r="B2485" s="145" t="s">
        <v>249</v>
      </c>
      <c r="C2485">
        <v>2020</v>
      </c>
      <c r="D2485" s="145">
        <v>4</v>
      </c>
      <c r="E2485" s="145" t="s">
        <v>370</v>
      </c>
      <c r="F2485" s="146">
        <v>3</v>
      </c>
      <c r="G2485" s="145" t="s">
        <v>262</v>
      </c>
      <c r="H2485" s="145">
        <v>616</v>
      </c>
      <c r="I2485" s="145" t="s">
        <v>311</v>
      </c>
      <c r="J2485" s="145" t="s">
        <v>305</v>
      </c>
      <c r="K2485" s="145" t="s">
        <v>307</v>
      </c>
      <c r="L2485" s="145">
        <v>4532</v>
      </c>
      <c r="M2485" s="145" t="s">
        <v>265</v>
      </c>
      <c r="N2485" s="145">
        <v>1</v>
      </c>
      <c r="O2485" s="145">
        <v>8.81</v>
      </c>
      <c r="P2485" s="145">
        <v>19</v>
      </c>
      <c r="Q2485" t="str">
        <f t="shared" si="38"/>
        <v>Street</v>
      </c>
      <c r="R2485" s="147"/>
      <c r="S2485" t="s">
        <v>381</v>
      </c>
      <c r="U2485" s="147"/>
    </row>
    <row r="2486" spans="1:21" x14ac:dyDescent="0.3">
      <c r="A2486" s="145">
        <v>5</v>
      </c>
      <c r="B2486" s="145" t="s">
        <v>241</v>
      </c>
      <c r="C2486">
        <v>2020</v>
      </c>
      <c r="D2486" s="145">
        <v>4</v>
      </c>
      <c r="E2486" s="145" t="s">
        <v>370</v>
      </c>
      <c r="F2486" s="146">
        <v>79</v>
      </c>
      <c r="G2486" s="145" t="s">
        <v>154</v>
      </c>
      <c r="H2486" s="145">
        <v>18</v>
      </c>
      <c r="I2486" s="145" t="s">
        <v>284</v>
      </c>
      <c r="J2486" s="145" t="s">
        <v>268</v>
      </c>
      <c r="K2486" s="145" t="s">
        <v>281</v>
      </c>
      <c r="L2486" s="145">
        <v>1579</v>
      </c>
      <c r="M2486" s="145" t="s">
        <v>343</v>
      </c>
      <c r="N2486" s="145">
        <v>1</v>
      </c>
      <c r="O2486" s="145">
        <v>11723.09</v>
      </c>
      <c r="P2486" s="145">
        <v>66200</v>
      </c>
      <c r="Q2486" t="str">
        <f t="shared" si="38"/>
        <v>4-Medium C&amp;I</v>
      </c>
      <c r="R2486" s="147"/>
      <c r="S2486" t="s">
        <v>381</v>
      </c>
      <c r="U2486" s="147"/>
    </row>
    <row r="2487" spans="1:21" x14ac:dyDescent="0.3">
      <c r="A2487" s="145">
        <v>4</v>
      </c>
      <c r="B2487" s="145" t="s">
        <v>249</v>
      </c>
      <c r="C2487">
        <v>2020</v>
      </c>
      <c r="D2487" s="145">
        <v>4</v>
      </c>
      <c r="E2487" s="145" t="s">
        <v>370</v>
      </c>
      <c r="F2487" s="146">
        <v>3</v>
      </c>
      <c r="G2487" s="145" t="s">
        <v>262</v>
      </c>
      <c r="H2487" s="145">
        <v>955</v>
      </c>
      <c r="I2487" s="145" t="s">
        <v>328</v>
      </c>
      <c r="J2487" s="145" t="s">
        <v>271</v>
      </c>
      <c r="K2487" s="145" t="s">
        <v>327</v>
      </c>
      <c r="L2487" s="145">
        <v>4532</v>
      </c>
      <c r="M2487" s="145" t="s">
        <v>265</v>
      </c>
      <c r="N2487" s="145">
        <v>1</v>
      </c>
      <c r="O2487" s="145">
        <v>83</v>
      </c>
      <c r="P2487" s="145">
        <v>0</v>
      </c>
      <c r="Q2487" t="str">
        <f t="shared" si="38"/>
        <v>4-Medium C&amp;I</v>
      </c>
      <c r="R2487" s="147"/>
      <c r="S2487" t="s">
        <v>381</v>
      </c>
      <c r="U2487" s="147"/>
    </row>
    <row r="2488" spans="1:21" x14ac:dyDescent="0.3">
      <c r="A2488" s="145">
        <v>4</v>
      </c>
      <c r="B2488" s="145" t="s">
        <v>249</v>
      </c>
      <c r="C2488">
        <v>2020</v>
      </c>
      <c r="D2488" s="145">
        <v>4</v>
      </c>
      <c r="E2488" s="145" t="s">
        <v>370</v>
      </c>
      <c r="F2488" s="146">
        <v>1</v>
      </c>
      <c r="G2488" s="145" t="s">
        <v>243</v>
      </c>
      <c r="H2488" s="145">
        <v>903</v>
      </c>
      <c r="I2488" s="145" t="s">
        <v>244</v>
      </c>
      <c r="J2488" s="145" t="s">
        <v>245</v>
      </c>
      <c r="K2488" s="145" t="s">
        <v>246</v>
      </c>
      <c r="L2488" s="145">
        <v>4512</v>
      </c>
      <c r="M2488" s="145" t="s">
        <v>247</v>
      </c>
      <c r="N2488" s="145">
        <v>10421</v>
      </c>
      <c r="O2488" s="145">
        <v>969768.51</v>
      </c>
      <c r="P2488" s="145">
        <v>6862400</v>
      </c>
      <c r="Q2488" t="str">
        <f t="shared" si="38"/>
        <v>1-Residential</v>
      </c>
      <c r="R2488" s="147"/>
      <c r="S2488" t="s">
        <v>381</v>
      </c>
      <c r="U2488" s="147"/>
    </row>
    <row r="2489" spans="1:21" x14ac:dyDescent="0.3">
      <c r="A2489" s="145">
        <v>5</v>
      </c>
      <c r="B2489" s="145" t="s">
        <v>241</v>
      </c>
      <c r="C2489">
        <v>2020</v>
      </c>
      <c r="D2489" s="145">
        <v>4</v>
      </c>
      <c r="E2489" s="145" t="s">
        <v>370</v>
      </c>
      <c r="F2489" s="146">
        <v>1</v>
      </c>
      <c r="G2489" s="145" t="s">
        <v>243</v>
      </c>
      <c r="H2489" s="145">
        <v>6</v>
      </c>
      <c r="I2489" s="145" t="s">
        <v>344</v>
      </c>
      <c r="J2489" s="145" t="s">
        <v>257</v>
      </c>
      <c r="K2489" s="145" t="s">
        <v>258</v>
      </c>
      <c r="L2489" s="145">
        <v>200</v>
      </c>
      <c r="M2489" s="145" t="s">
        <v>259</v>
      </c>
      <c r="N2489" s="145">
        <v>54046</v>
      </c>
      <c r="O2489" s="145">
        <v>5294761.16</v>
      </c>
      <c r="P2489" s="145">
        <v>29376073</v>
      </c>
      <c r="Q2489" t="str">
        <f t="shared" si="38"/>
        <v>2-Low Income Residential</v>
      </c>
      <c r="R2489" s="147"/>
      <c r="S2489" t="s">
        <v>381</v>
      </c>
      <c r="U2489" s="147"/>
    </row>
    <row r="2490" spans="1:21" x14ac:dyDescent="0.3">
      <c r="A2490" s="145">
        <v>5</v>
      </c>
      <c r="B2490" s="145" t="s">
        <v>241</v>
      </c>
      <c r="C2490">
        <v>2020</v>
      </c>
      <c r="D2490" s="145">
        <v>4</v>
      </c>
      <c r="E2490" s="145" t="s">
        <v>370</v>
      </c>
      <c r="F2490" s="146">
        <v>1</v>
      </c>
      <c r="G2490" s="145" t="s">
        <v>243</v>
      </c>
      <c r="H2490" s="145">
        <v>603</v>
      </c>
      <c r="I2490" s="145" t="s">
        <v>306</v>
      </c>
      <c r="J2490" s="145" t="s">
        <v>305</v>
      </c>
      <c r="K2490" s="145" t="s">
        <v>307</v>
      </c>
      <c r="L2490" s="145">
        <v>200</v>
      </c>
      <c r="M2490" s="145" t="s">
        <v>259</v>
      </c>
      <c r="N2490" s="145">
        <v>727</v>
      </c>
      <c r="O2490" s="145">
        <v>21727.59</v>
      </c>
      <c r="P2490" s="145">
        <v>47341</v>
      </c>
      <c r="Q2490" t="str">
        <f t="shared" si="38"/>
        <v>Street</v>
      </c>
      <c r="R2490" s="147"/>
      <c r="S2490" t="s">
        <v>381</v>
      </c>
      <c r="U2490" s="147"/>
    </row>
    <row r="2491" spans="1:21" x14ac:dyDescent="0.3">
      <c r="A2491" s="145">
        <v>5</v>
      </c>
      <c r="B2491" s="145" t="s">
        <v>241</v>
      </c>
      <c r="C2491">
        <v>2020</v>
      </c>
      <c r="D2491" s="145">
        <v>4</v>
      </c>
      <c r="E2491" s="145" t="s">
        <v>370</v>
      </c>
      <c r="F2491" s="146">
        <v>10</v>
      </c>
      <c r="G2491" s="145" t="s">
        <v>250</v>
      </c>
      <c r="H2491" s="145">
        <v>603</v>
      </c>
      <c r="I2491" s="145" t="s">
        <v>306</v>
      </c>
      <c r="J2491" s="145" t="s">
        <v>305</v>
      </c>
      <c r="K2491" s="145" t="s">
        <v>307</v>
      </c>
      <c r="L2491" s="145">
        <v>207</v>
      </c>
      <c r="M2491" s="145" t="s">
        <v>252</v>
      </c>
      <c r="N2491" s="145">
        <v>27</v>
      </c>
      <c r="O2491" s="145">
        <v>525.37</v>
      </c>
      <c r="P2491" s="145">
        <v>1200</v>
      </c>
      <c r="Q2491" t="str">
        <f t="shared" si="38"/>
        <v>Street</v>
      </c>
      <c r="R2491" s="147"/>
      <c r="S2491" t="s">
        <v>381</v>
      </c>
      <c r="U2491" s="147"/>
    </row>
    <row r="2492" spans="1:21" x14ac:dyDescent="0.3">
      <c r="A2492" s="145">
        <v>5</v>
      </c>
      <c r="B2492" s="145" t="s">
        <v>241</v>
      </c>
      <c r="C2492">
        <v>2020</v>
      </c>
      <c r="D2492" s="145">
        <v>4</v>
      </c>
      <c r="E2492" s="145" t="s">
        <v>370</v>
      </c>
      <c r="F2492" s="146">
        <v>6</v>
      </c>
      <c r="G2492" s="145" t="s">
        <v>293</v>
      </c>
      <c r="H2492" s="145">
        <v>608</v>
      </c>
      <c r="I2492" s="145" t="s">
        <v>339</v>
      </c>
      <c r="J2492" s="145" t="s">
        <v>308</v>
      </c>
      <c r="K2492" s="145" t="s">
        <v>154</v>
      </c>
      <c r="L2492" s="145">
        <v>700</v>
      </c>
      <c r="M2492" s="145" t="s">
        <v>296</v>
      </c>
      <c r="N2492" s="145">
        <v>57</v>
      </c>
      <c r="O2492" s="145">
        <v>27200.7</v>
      </c>
      <c r="P2492" s="145">
        <v>103394</v>
      </c>
      <c r="Q2492" t="str">
        <f t="shared" si="38"/>
        <v>Street</v>
      </c>
      <c r="R2492" s="147"/>
      <c r="S2492" t="s">
        <v>381</v>
      </c>
      <c r="U2492" s="147"/>
    </row>
    <row r="2493" spans="1:21" x14ac:dyDescent="0.3">
      <c r="A2493" s="145">
        <v>5</v>
      </c>
      <c r="B2493" s="145" t="s">
        <v>241</v>
      </c>
      <c r="C2493">
        <v>2020</v>
      </c>
      <c r="D2493" s="145">
        <v>4</v>
      </c>
      <c r="E2493" s="145" t="s">
        <v>370</v>
      </c>
      <c r="F2493" s="146">
        <v>75</v>
      </c>
      <c r="G2493" s="145" t="s">
        <v>154</v>
      </c>
      <c r="H2493" s="145">
        <v>701</v>
      </c>
      <c r="I2493" s="145" t="s">
        <v>316</v>
      </c>
      <c r="J2493" s="145" t="s">
        <v>277</v>
      </c>
      <c r="K2493" s="145" t="s">
        <v>317</v>
      </c>
      <c r="L2493" s="145">
        <v>1575</v>
      </c>
      <c r="M2493" s="145" t="s">
        <v>320</v>
      </c>
      <c r="N2493" s="145">
        <v>1</v>
      </c>
      <c r="O2493" s="145">
        <v>26373.599999999999</v>
      </c>
      <c r="P2493" s="145">
        <v>167300</v>
      </c>
      <c r="Q2493" t="str">
        <f t="shared" si="38"/>
        <v>5-Large C&amp;I</v>
      </c>
      <c r="R2493" s="147"/>
      <c r="S2493" t="s">
        <v>381</v>
      </c>
      <c r="U2493" s="147"/>
    </row>
    <row r="2494" spans="1:21" x14ac:dyDescent="0.3">
      <c r="A2494" s="145">
        <v>4</v>
      </c>
      <c r="B2494" s="145" t="s">
        <v>249</v>
      </c>
      <c r="C2494">
        <v>2020</v>
      </c>
      <c r="D2494" s="145">
        <v>4</v>
      </c>
      <c r="E2494" s="145" t="s">
        <v>370</v>
      </c>
      <c r="F2494" s="146">
        <v>1</v>
      </c>
      <c r="G2494" s="145" t="s">
        <v>243</v>
      </c>
      <c r="H2494" s="145">
        <v>1</v>
      </c>
      <c r="I2494" s="145" t="s">
        <v>251</v>
      </c>
      <c r="J2494" s="145" t="s">
        <v>245</v>
      </c>
      <c r="K2494" s="145" t="s">
        <v>246</v>
      </c>
      <c r="L2494" s="145">
        <v>200</v>
      </c>
      <c r="M2494" s="145" t="s">
        <v>259</v>
      </c>
      <c r="N2494" s="145">
        <v>1362</v>
      </c>
      <c r="O2494" s="145">
        <v>235585.89</v>
      </c>
      <c r="P2494" s="145">
        <v>839294</v>
      </c>
      <c r="Q2494" t="str">
        <f t="shared" si="38"/>
        <v>1-Residential</v>
      </c>
      <c r="R2494" s="147"/>
      <c r="S2494" t="s">
        <v>381</v>
      </c>
      <c r="U2494" s="147"/>
    </row>
    <row r="2495" spans="1:21" x14ac:dyDescent="0.3">
      <c r="A2495" s="145">
        <v>5</v>
      </c>
      <c r="B2495" s="145" t="s">
        <v>241</v>
      </c>
      <c r="C2495">
        <v>2020</v>
      </c>
      <c r="D2495" s="145">
        <v>4</v>
      </c>
      <c r="E2495" s="145" t="s">
        <v>370</v>
      </c>
      <c r="F2495" s="146">
        <v>60</v>
      </c>
      <c r="G2495" s="145" t="s">
        <v>154</v>
      </c>
      <c r="H2495" s="145">
        <v>600</v>
      </c>
      <c r="I2495" s="145" t="s">
        <v>364</v>
      </c>
      <c r="J2495" s="145" t="s">
        <v>290</v>
      </c>
      <c r="K2495" s="145" t="s">
        <v>299</v>
      </c>
      <c r="L2495" s="145">
        <v>360</v>
      </c>
      <c r="M2495" s="145" t="s">
        <v>304</v>
      </c>
      <c r="N2495" s="145">
        <v>9</v>
      </c>
      <c r="O2495" s="145">
        <v>4126.7299999999996</v>
      </c>
      <c r="P2495" s="145">
        <v>4564</v>
      </c>
      <c r="Q2495" t="str">
        <f t="shared" si="38"/>
        <v>Street</v>
      </c>
      <c r="R2495" s="147"/>
      <c r="S2495" t="s">
        <v>381</v>
      </c>
      <c r="U2495" s="147"/>
    </row>
    <row r="2496" spans="1:21" x14ac:dyDescent="0.3">
      <c r="A2496" s="145">
        <v>5</v>
      </c>
      <c r="B2496" s="145" t="s">
        <v>241</v>
      </c>
      <c r="C2496">
        <v>2020</v>
      </c>
      <c r="D2496" s="145">
        <v>4</v>
      </c>
      <c r="E2496" s="145" t="s">
        <v>370</v>
      </c>
      <c r="F2496" s="146">
        <v>6</v>
      </c>
      <c r="G2496" s="145" t="s">
        <v>293</v>
      </c>
      <c r="H2496" s="145">
        <v>600</v>
      </c>
      <c r="I2496" s="145" t="s">
        <v>364</v>
      </c>
      <c r="J2496" s="145" t="s">
        <v>290</v>
      </c>
      <c r="K2496" s="145" t="s">
        <v>299</v>
      </c>
      <c r="L2496" s="145">
        <v>700</v>
      </c>
      <c r="M2496" s="145" t="s">
        <v>296</v>
      </c>
      <c r="N2496" s="145">
        <v>76</v>
      </c>
      <c r="O2496" s="145">
        <v>45323.17</v>
      </c>
      <c r="P2496" s="145">
        <v>53990</v>
      </c>
      <c r="Q2496" t="str">
        <f t="shared" si="38"/>
        <v>Street</v>
      </c>
      <c r="R2496" s="147"/>
      <c r="S2496" t="s">
        <v>381</v>
      </c>
      <c r="U2496" s="147"/>
    </row>
    <row r="2497" spans="1:21" x14ac:dyDescent="0.3">
      <c r="A2497" s="145">
        <v>5</v>
      </c>
      <c r="B2497" s="145" t="s">
        <v>241</v>
      </c>
      <c r="C2497" s="145">
        <v>2020</v>
      </c>
      <c r="D2497" s="145">
        <v>4</v>
      </c>
      <c r="E2497" s="145" t="s">
        <v>370</v>
      </c>
      <c r="F2497" s="146">
        <v>3</v>
      </c>
      <c r="G2497" s="145" t="s">
        <v>262</v>
      </c>
      <c r="H2497" s="145">
        <v>952</v>
      </c>
      <c r="I2497" s="145" t="s">
        <v>272</v>
      </c>
      <c r="J2497" s="145" t="s">
        <v>260</v>
      </c>
      <c r="K2497" s="145" t="s">
        <v>273</v>
      </c>
      <c r="L2497" s="145">
        <v>4532</v>
      </c>
      <c r="M2497" s="145" t="s">
        <v>265</v>
      </c>
      <c r="N2497" s="145">
        <v>442</v>
      </c>
      <c r="O2497" s="145">
        <v>58816.62</v>
      </c>
      <c r="P2497" s="145">
        <v>1482425</v>
      </c>
      <c r="Q2497" t="str">
        <f t="shared" si="38"/>
        <v>3-Small C&amp;I</v>
      </c>
      <c r="R2497" s="147"/>
      <c r="S2497" t="s">
        <v>381</v>
      </c>
      <c r="U2497" s="147"/>
    </row>
    <row r="2498" spans="1:21" x14ac:dyDescent="0.3">
      <c r="A2498" s="145">
        <v>5</v>
      </c>
      <c r="B2498" s="145" t="s">
        <v>241</v>
      </c>
      <c r="C2498" s="145">
        <v>2020</v>
      </c>
      <c r="D2498" s="145">
        <v>4</v>
      </c>
      <c r="E2498" s="145" t="s">
        <v>370</v>
      </c>
      <c r="F2498" s="146">
        <v>75</v>
      </c>
      <c r="G2498" s="145" t="s">
        <v>154</v>
      </c>
      <c r="H2498" s="145">
        <v>950</v>
      </c>
      <c r="I2498" s="145" t="s">
        <v>269</v>
      </c>
      <c r="J2498" s="145" t="s">
        <v>248</v>
      </c>
      <c r="K2498" s="145" t="s">
        <v>270</v>
      </c>
      <c r="L2498" s="145">
        <v>4575</v>
      </c>
      <c r="M2498" s="145" t="s">
        <v>154</v>
      </c>
      <c r="N2498" s="145">
        <v>2</v>
      </c>
      <c r="O2498" s="145">
        <v>955.32</v>
      </c>
      <c r="P2498" s="145">
        <v>9580</v>
      </c>
      <c r="Q2498" t="str">
        <f t="shared" ref="Q2498:Q2561" si="39">VLOOKUP(J2498,S:T,2,FALSE)</f>
        <v>3-Small C&amp;I</v>
      </c>
      <c r="R2498" s="147"/>
      <c r="S2498" t="s">
        <v>381</v>
      </c>
      <c r="U2498" s="147"/>
    </row>
    <row r="2499" spans="1:21" x14ac:dyDescent="0.3">
      <c r="A2499" s="145">
        <v>5</v>
      </c>
      <c r="B2499" s="145" t="s">
        <v>241</v>
      </c>
      <c r="C2499" s="145">
        <v>2020</v>
      </c>
      <c r="D2499" s="145">
        <v>4</v>
      </c>
      <c r="E2499" s="145" t="s">
        <v>370</v>
      </c>
      <c r="F2499" s="146">
        <v>77</v>
      </c>
      <c r="G2499" s="145" t="s">
        <v>154</v>
      </c>
      <c r="H2499" s="145">
        <v>950</v>
      </c>
      <c r="I2499" s="145" t="s">
        <v>269</v>
      </c>
      <c r="J2499" s="145" t="s">
        <v>248</v>
      </c>
      <c r="K2499" s="145" t="s">
        <v>270</v>
      </c>
      <c r="L2499" s="145">
        <v>4577</v>
      </c>
      <c r="M2499" s="145" t="s">
        <v>154</v>
      </c>
      <c r="N2499" s="145">
        <v>1</v>
      </c>
      <c r="O2499" s="145">
        <v>229.16</v>
      </c>
      <c r="P2499" s="145">
        <v>2245</v>
      </c>
      <c r="Q2499" t="str">
        <f t="shared" si="39"/>
        <v>3-Small C&amp;I</v>
      </c>
      <c r="R2499" s="147"/>
      <c r="S2499" t="s">
        <v>381</v>
      </c>
      <c r="U2499" s="147"/>
    </row>
    <row r="2500" spans="1:21" x14ac:dyDescent="0.3">
      <c r="A2500" s="145">
        <v>5</v>
      </c>
      <c r="B2500" s="145" t="s">
        <v>241</v>
      </c>
      <c r="C2500" s="145">
        <v>2020</v>
      </c>
      <c r="D2500" s="145">
        <v>4</v>
      </c>
      <c r="E2500" s="145" t="s">
        <v>370</v>
      </c>
      <c r="F2500" s="146">
        <v>5</v>
      </c>
      <c r="G2500" s="145" t="s">
        <v>283</v>
      </c>
      <c r="H2500" s="145">
        <v>5</v>
      </c>
      <c r="I2500" s="145" t="s">
        <v>289</v>
      </c>
      <c r="J2500" s="145" t="s">
        <v>248</v>
      </c>
      <c r="K2500" s="145" t="s">
        <v>270</v>
      </c>
      <c r="L2500" s="145">
        <v>460</v>
      </c>
      <c r="M2500" s="145" t="s">
        <v>285</v>
      </c>
      <c r="N2500" s="145">
        <v>1005</v>
      </c>
      <c r="O2500" s="145">
        <v>215517.41</v>
      </c>
      <c r="P2500" s="145">
        <v>1774241</v>
      </c>
      <c r="Q2500" t="str">
        <f t="shared" si="39"/>
        <v>3-Small C&amp;I</v>
      </c>
      <c r="R2500" s="147"/>
      <c r="S2500" t="s">
        <v>381</v>
      </c>
      <c r="U2500" s="147"/>
    </row>
    <row r="2501" spans="1:21" x14ac:dyDescent="0.3">
      <c r="A2501" s="145">
        <v>5</v>
      </c>
      <c r="B2501" s="145" t="s">
        <v>241</v>
      </c>
      <c r="C2501" s="145">
        <v>2020</v>
      </c>
      <c r="D2501" s="145">
        <v>4</v>
      </c>
      <c r="E2501" s="145" t="s">
        <v>370</v>
      </c>
      <c r="F2501" s="146">
        <v>72</v>
      </c>
      <c r="G2501" s="145" t="s">
        <v>154</v>
      </c>
      <c r="H2501" s="145">
        <v>5</v>
      </c>
      <c r="I2501" s="145" t="s">
        <v>289</v>
      </c>
      <c r="J2501" s="145" t="s">
        <v>248</v>
      </c>
      <c r="K2501" s="145" t="s">
        <v>270</v>
      </c>
      <c r="L2501" s="145">
        <v>1572</v>
      </c>
      <c r="M2501" s="145" t="s">
        <v>319</v>
      </c>
      <c r="N2501" s="145">
        <v>1</v>
      </c>
      <c r="O2501" s="145">
        <v>3591.56</v>
      </c>
      <c r="P2501" s="145">
        <v>16337</v>
      </c>
      <c r="Q2501" t="str">
        <f t="shared" si="39"/>
        <v>3-Small C&amp;I</v>
      </c>
      <c r="R2501" s="147"/>
      <c r="S2501" t="s">
        <v>381</v>
      </c>
      <c r="U2501" s="147"/>
    </row>
    <row r="2502" spans="1:21" x14ac:dyDescent="0.3">
      <c r="A2502" s="145">
        <v>5</v>
      </c>
      <c r="B2502" s="145" t="s">
        <v>241</v>
      </c>
      <c r="C2502" s="145">
        <v>2020</v>
      </c>
      <c r="D2502" s="145">
        <v>4</v>
      </c>
      <c r="E2502" s="145" t="s">
        <v>370</v>
      </c>
      <c r="F2502" s="146">
        <v>3</v>
      </c>
      <c r="G2502" s="145" t="s">
        <v>262</v>
      </c>
      <c r="H2502" s="145">
        <v>616</v>
      </c>
      <c r="I2502" s="145" t="s">
        <v>311</v>
      </c>
      <c r="J2502" s="145" t="s">
        <v>305</v>
      </c>
      <c r="K2502" s="145" t="s">
        <v>307</v>
      </c>
      <c r="L2502" s="145">
        <v>4532</v>
      </c>
      <c r="M2502" s="145" t="s">
        <v>265</v>
      </c>
      <c r="N2502" s="145">
        <v>3391</v>
      </c>
      <c r="O2502" s="145">
        <v>284192.46999999997</v>
      </c>
      <c r="P2502" s="145">
        <v>1019272</v>
      </c>
      <c r="Q2502" t="str">
        <f t="shared" si="39"/>
        <v>Street</v>
      </c>
      <c r="R2502" s="147"/>
      <c r="S2502" t="s">
        <v>381</v>
      </c>
      <c r="U2502" s="147"/>
    </row>
    <row r="2503" spans="1:21" x14ac:dyDescent="0.3">
      <c r="A2503" s="145">
        <v>4</v>
      </c>
      <c r="B2503" s="145" t="s">
        <v>249</v>
      </c>
      <c r="C2503" s="145">
        <v>2020</v>
      </c>
      <c r="D2503" s="145">
        <v>4</v>
      </c>
      <c r="E2503" s="145" t="s">
        <v>370</v>
      </c>
      <c r="F2503" s="146">
        <v>5</v>
      </c>
      <c r="G2503" s="145" t="s">
        <v>283</v>
      </c>
      <c r="H2503" s="145">
        <v>18</v>
      </c>
      <c r="I2503" s="145" t="s">
        <v>284</v>
      </c>
      <c r="J2503" s="145" t="s">
        <v>268</v>
      </c>
      <c r="K2503" s="145" t="s">
        <v>281</v>
      </c>
      <c r="L2503" s="145">
        <v>460</v>
      </c>
      <c r="M2503" s="145" t="s">
        <v>285</v>
      </c>
      <c r="N2503" s="145">
        <v>1</v>
      </c>
      <c r="O2503" s="145">
        <v>455.76</v>
      </c>
      <c r="P2503" s="145">
        <v>1800</v>
      </c>
      <c r="Q2503" t="str">
        <f t="shared" si="39"/>
        <v>4-Medium C&amp;I</v>
      </c>
      <c r="R2503" s="147"/>
      <c r="S2503" t="s">
        <v>381</v>
      </c>
      <c r="U2503" s="147"/>
    </row>
    <row r="2504" spans="1:21" x14ac:dyDescent="0.3">
      <c r="A2504" s="145">
        <v>5</v>
      </c>
      <c r="B2504" s="145" t="s">
        <v>241</v>
      </c>
      <c r="C2504" s="145">
        <v>2020</v>
      </c>
      <c r="D2504" s="145">
        <v>4</v>
      </c>
      <c r="E2504" s="145" t="s">
        <v>370</v>
      </c>
      <c r="F2504" s="146">
        <v>3</v>
      </c>
      <c r="G2504" s="145" t="s">
        <v>262</v>
      </c>
      <c r="H2504" s="145">
        <v>700</v>
      </c>
      <c r="I2504" s="145" t="s">
        <v>329</v>
      </c>
      <c r="J2504" s="145" t="s">
        <v>277</v>
      </c>
      <c r="K2504" s="145" t="s">
        <v>317</v>
      </c>
      <c r="L2504" s="145">
        <v>300</v>
      </c>
      <c r="M2504" s="145" t="s">
        <v>282</v>
      </c>
      <c r="N2504" s="145">
        <v>3</v>
      </c>
      <c r="O2504" s="145">
        <v>38729.5</v>
      </c>
      <c r="P2504" s="145">
        <v>211360</v>
      </c>
      <c r="Q2504" t="str">
        <f t="shared" si="39"/>
        <v>5-Large C&amp;I</v>
      </c>
      <c r="R2504" s="147"/>
      <c r="S2504" t="s">
        <v>381</v>
      </c>
      <c r="U2504" s="147"/>
    </row>
    <row r="2505" spans="1:21" x14ac:dyDescent="0.3">
      <c r="A2505" s="145">
        <v>5</v>
      </c>
      <c r="B2505" s="145" t="s">
        <v>241</v>
      </c>
      <c r="C2505" s="145">
        <v>2020</v>
      </c>
      <c r="D2505" s="145">
        <v>4</v>
      </c>
      <c r="E2505" s="145" t="s">
        <v>370</v>
      </c>
      <c r="F2505" s="146">
        <v>79</v>
      </c>
      <c r="G2505" s="145" t="s">
        <v>154</v>
      </c>
      <c r="H2505" s="145">
        <v>153</v>
      </c>
      <c r="I2505" s="145" t="s">
        <v>342</v>
      </c>
      <c r="J2505" s="145" t="s">
        <v>279</v>
      </c>
      <c r="K2505" s="145" t="s">
        <v>279</v>
      </c>
      <c r="L2505" s="145">
        <v>1579</v>
      </c>
      <c r="M2505" s="145" t="s">
        <v>343</v>
      </c>
      <c r="N2505" s="145">
        <v>18</v>
      </c>
      <c r="O2505" s="145">
        <v>0</v>
      </c>
      <c r="P2505" s="145">
        <v>4138721</v>
      </c>
      <c r="Q2505" t="str">
        <f t="shared" si="39"/>
        <v>OTHER</v>
      </c>
      <c r="R2505" s="147"/>
      <c r="S2505" t="s">
        <v>381</v>
      </c>
      <c r="U2505" s="147"/>
    </row>
    <row r="2506" spans="1:21" x14ac:dyDescent="0.3">
      <c r="A2506" s="145">
        <v>5</v>
      </c>
      <c r="B2506" s="145" t="s">
        <v>241</v>
      </c>
      <c r="C2506" s="145">
        <v>2020</v>
      </c>
      <c r="D2506" s="145">
        <v>4</v>
      </c>
      <c r="E2506" s="145" t="s">
        <v>370</v>
      </c>
      <c r="F2506" s="146">
        <v>3</v>
      </c>
      <c r="G2506" s="145" t="s">
        <v>262</v>
      </c>
      <c r="H2506" s="145">
        <v>11</v>
      </c>
      <c r="I2506" s="145" t="s">
        <v>335</v>
      </c>
      <c r="J2506" s="145" t="s">
        <v>248</v>
      </c>
      <c r="K2506" s="145" t="s">
        <v>270</v>
      </c>
      <c r="L2506" s="145">
        <v>300</v>
      </c>
      <c r="M2506" s="145" t="s">
        <v>282</v>
      </c>
      <c r="N2506" s="145">
        <v>212</v>
      </c>
      <c r="O2506" s="145">
        <v>53578.43</v>
      </c>
      <c r="P2506" s="145">
        <v>261922</v>
      </c>
      <c r="Q2506" t="str">
        <f t="shared" si="39"/>
        <v>3-Small C&amp;I</v>
      </c>
      <c r="R2506" s="147"/>
      <c r="S2506" t="s">
        <v>381</v>
      </c>
      <c r="U2506" s="147"/>
    </row>
    <row r="2507" spans="1:21" x14ac:dyDescent="0.3">
      <c r="A2507" s="145">
        <v>5</v>
      </c>
      <c r="B2507" s="145" t="s">
        <v>241</v>
      </c>
      <c r="C2507" s="145">
        <v>2020</v>
      </c>
      <c r="D2507" s="145">
        <v>4</v>
      </c>
      <c r="E2507" s="145" t="s">
        <v>370</v>
      </c>
      <c r="F2507" s="146">
        <v>3</v>
      </c>
      <c r="G2507" s="145" t="s">
        <v>262</v>
      </c>
      <c r="H2507" s="145">
        <v>903</v>
      </c>
      <c r="I2507" s="145" t="s">
        <v>244</v>
      </c>
      <c r="J2507" s="145" t="s">
        <v>245</v>
      </c>
      <c r="K2507" s="145" t="s">
        <v>246</v>
      </c>
      <c r="L2507" s="145">
        <v>4532</v>
      </c>
      <c r="M2507" s="145" t="s">
        <v>265</v>
      </c>
      <c r="N2507" s="145">
        <v>1171</v>
      </c>
      <c r="O2507" s="145">
        <v>338263.13</v>
      </c>
      <c r="P2507" s="145">
        <v>2647841</v>
      </c>
      <c r="Q2507" t="str">
        <f t="shared" si="39"/>
        <v>1-Residential</v>
      </c>
      <c r="R2507" s="147"/>
      <c r="S2507" t="s">
        <v>381</v>
      </c>
      <c r="U2507" s="147"/>
    </row>
    <row r="2508" spans="1:21" x14ac:dyDescent="0.3">
      <c r="A2508" s="145">
        <v>5</v>
      </c>
      <c r="B2508" s="145" t="s">
        <v>241</v>
      </c>
      <c r="C2508" s="145">
        <v>2020</v>
      </c>
      <c r="D2508" s="145">
        <v>4</v>
      </c>
      <c r="E2508" s="145" t="s">
        <v>370</v>
      </c>
      <c r="F2508" s="146">
        <v>72</v>
      </c>
      <c r="G2508" s="145" t="s">
        <v>154</v>
      </c>
      <c r="H2508" s="145">
        <v>1</v>
      </c>
      <c r="I2508" s="145" t="s">
        <v>251</v>
      </c>
      <c r="J2508" s="145" t="s">
        <v>245</v>
      </c>
      <c r="K2508" s="145" t="s">
        <v>246</v>
      </c>
      <c r="L2508" s="145">
        <v>1572</v>
      </c>
      <c r="M2508" s="145" t="s">
        <v>319</v>
      </c>
      <c r="N2508" s="145">
        <v>1</v>
      </c>
      <c r="O2508" s="145">
        <v>107.18</v>
      </c>
      <c r="P2508" s="145">
        <v>377</v>
      </c>
      <c r="Q2508" t="str">
        <f t="shared" si="39"/>
        <v>1-Residential</v>
      </c>
      <c r="R2508" s="147"/>
      <c r="S2508" t="s">
        <v>381</v>
      </c>
      <c r="U2508" s="147"/>
    </row>
    <row r="2509" spans="1:21" x14ac:dyDescent="0.3">
      <c r="A2509" s="145">
        <v>5</v>
      </c>
      <c r="B2509" s="145" t="s">
        <v>241</v>
      </c>
      <c r="C2509" s="145">
        <v>2020</v>
      </c>
      <c r="D2509" s="145">
        <v>4</v>
      </c>
      <c r="E2509" s="145" t="s">
        <v>370</v>
      </c>
      <c r="F2509" s="146">
        <v>1</v>
      </c>
      <c r="G2509" s="145" t="s">
        <v>243</v>
      </c>
      <c r="H2509" s="145">
        <v>7</v>
      </c>
      <c r="I2509" s="145" t="s">
        <v>345</v>
      </c>
      <c r="J2509" s="145" t="s">
        <v>257</v>
      </c>
      <c r="K2509" s="145" t="s">
        <v>258</v>
      </c>
      <c r="L2509" s="145">
        <v>200</v>
      </c>
      <c r="M2509" s="145" t="s">
        <v>259</v>
      </c>
      <c r="N2509" s="145">
        <v>73</v>
      </c>
      <c r="O2509" s="145">
        <v>6768.13</v>
      </c>
      <c r="P2509" s="145">
        <v>39546</v>
      </c>
      <c r="Q2509" t="str">
        <f t="shared" si="39"/>
        <v>2-Low Income Residential</v>
      </c>
      <c r="R2509" s="147"/>
      <c r="S2509" t="s">
        <v>381</v>
      </c>
      <c r="U2509" s="147"/>
    </row>
    <row r="2510" spans="1:21" x14ac:dyDescent="0.3">
      <c r="A2510" s="145">
        <v>4</v>
      </c>
      <c r="B2510" s="145" t="s">
        <v>249</v>
      </c>
      <c r="C2510" s="145">
        <v>2020</v>
      </c>
      <c r="D2510" s="145">
        <v>4</v>
      </c>
      <c r="E2510" s="145" t="s">
        <v>370</v>
      </c>
      <c r="F2510" s="146">
        <v>10</v>
      </c>
      <c r="G2510" s="145" t="s">
        <v>250</v>
      </c>
      <c r="H2510" s="145">
        <v>1</v>
      </c>
      <c r="I2510" s="145" t="s">
        <v>251</v>
      </c>
      <c r="J2510" s="145" t="s">
        <v>245</v>
      </c>
      <c r="K2510" s="145" t="s">
        <v>246</v>
      </c>
      <c r="L2510" s="145">
        <v>207</v>
      </c>
      <c r="M2510" s="145" t="s">
        <v>252</v>
      </c>
      <c r="N2510" s="145">
        <v>15</v>
      </c>
      <c r="O2510" s="145">
        <v>3413.97</v>
      </c>
      <c r="P2510" s="145">
        <v>12190</v>
      </c>
      <c r="Q2510" t="str">
        <f t="shared" si="39"/>
        <v>1-Residential</v>
      </c>
      <c r="R2510" s="147"/>
      <c r="S2510" t="s">
        <v>381</v>
      </c>
      <c r="U2510" s="147"/>
    </row>
    <row r="2511" spans="1:21" x14ac:dyDescent="0.3">
      <c r="A2511" s="145">
        <v>5</v>
      </c>
      <c r="B2511" s="145" t="s">
        <v>241</v>
      </c>
      <c r="C2511" s="145">
        <v>2020</v>
      </c>
      <c r="D2511" s="145">
        <v>4</v>
      </c>
      <c r="E2511" s="145" t="s">
        <v>370</v>
      </c>
      <c r="F2511" s="146">
        <v>3</v>
      </c>
      <c r="G2511" s="145" t="s">
        <v>262</v>
      </c>
      <c r="H2511" s="145">
        <v>701</v>
      </c>
      <c r="I2511" s="145" t="s">
        <v>316</v>
      </c>
      <c r="J2511" s="145" t="s">
        <v>277</v>
      </c>
      <c r="K2511" s="145" t="s">
        <v>317</v>
      </c>
      <c r="L2511" s="145">
        <v>300</v>
      </c>
      <c r="M2511" s="145" t="s">
        <v>282</v>
      </c>
      <c r="N2511" s="145">
        <v>165</v>
      </c>
      <c r="O2511" s="145">
        <v>1606821.97</v>
      </c>
      <c r="P2511" s="145">
        <v>9463832</v>
      </c>
      <c r="Q2511" t="str">
        <f t="shared" si="39"/>
        <v>5-Large C&amp;I</v>
      </c>
      <c r="R2511" s="147"/>
      <c r="S2511" t="s">
        <v>381</v>
      </c>
      <c r="U2511" s="147"/>
    </row>
    <row r="2512" spans="1:21" x14ac:dyDescent="0.3">
      <c r="A2512" s="145">
        <v>5</v>
      </c>
      <c r="B2512" s="145" t="s">
        <v>241</v>
      </c>
      <c r="C2512" s="145">
        <v>2020</v>
      </c>
      <c r="D2512" s="145">
        <v>4</v>
      </c>
      <c r="E2512" s="145" t="s">
        <v>370</v>
      </c>
      <c r="F2512" s="146">
        <v>10</v>
      </c>
      <c r="G2512" s="145" t="s">
        <v>250</v>
      </c>
      <c r="H2512" s="145">
        <v>301</v>
      </c>
      <c r="I2512" s="145" t="s">
        <v>254</v>
      </c>
      <c r="J2512" s="145" t="s">
        <v>245</v>
      </c>
      <c r="K2512" s="145" t="s">
        <v>246</v>
      </c>
      <c r="L2512" s="145">
        <v>207</v>
      </c>
      <c r="M2512" s="145" t="s">
        <v>252</v>
      </c>
      <c r="N2512" s="145">
        <v>1</v>
      </c>
      <c r="O2512" s="145">
        <v>193.47</v>
      </c>
      <c r="P2512" s="145">
        <v>815</v>
      </c>
      <c r="Q2512" t="str">
        <f t="shared" si="39"/>
        <v>1-Residential</v>
      </c>
      <c r="R2512" s="147"/>
      <c r="S2512" t="s">
        <v>381</v>
      </c>
      <c r="U2512" s="147"/>
    </row>
    <row r="2513" spans="1:21" x14ac:dyDescent="0.3">
      <c r="A2513" s="145">
        <v>5</v>
      </c>
      <c r="B2513" s="145" t="s">
        <v>241</v>
      </c>
      <c r="C2513" s="145">
        <v>2020</v>
      </c>
      <c r="D2513" s="145">
        <v>4</v>
      </c>
      <c r="E2513" s="145" t="s">
        <v>370</v>
      </c>
      <c r="F2513" s="146">
        <v>3</v>
      </c>
      <c r="G2513" s="145" t="s">
        <v>262</v>
      </c>
      <c r="H2513" s="145">
        <v>18</v>
      </c>
      <c r="I2513" s="145" t="s">
        <v>284</v>
      </c>
      <c r="J2513" s="145" t="s">
        <v>268</v>
      </c>
      <c r="K2513" s="145" t="s">
        <v>281</v>
      </c>
      <c r="L2513" s="145">
        <v>300</v>
      </c>
      <c r="M2513" s="145" t="s">
        <v>282</v>
      </c>
      <c r="N2513" s="145">
        <v>2160</v>
      </c>
      <c r="O2513" s="145">
        <v>5247901.1100000003</v>
      </c>
      <c r="P2513" s="145">
        <v>26934915</v>
      </c>
      <c r="Q2513" t="str">
        <f t="shared" si="39"/>
        <v>4-Medium C&amp;I</v>
      </c>
      <c r="R2513" s="147"/>
      <c r="S2513" t="s">
        <v>381</v>
      </c>
      <c r="U2513" s="147"/>
    </row>
    <row r="2514" spans="1:21" x14ac:dyDescent="0.3">
      <c r="A2514" s="145">
        <v>5</v>
      </c>
      <c r="B2514" s="145" t="s">
        <v>241</v>
      </c>
      <c r="C2514" s="145">
        <v>2020</v>
      </c>
      <c r="D2514" s="145">
        <v>4</v>
      </c>
      <c r="E2514" s="145" t="s">
        <v>370</v>
      </c>
      <c r="F2514" s="146">
        <v>1</v>
      </c>
      <c r="G2514" s="145" t="s">
        <v>243</v>
      </c>
      <c r="H2514" s="145">
        <v>10</v>
      </c>
      <c r="I2514" s="145" t="s">
        <v>347</v>
      </c>
      <c r="J2514" s="145" t="s">
        <v>260</v>
      </c>
      <c r="K2514" s="145" t="s">
        <v>273</v>
      </c>
      <c r="L2514" s="145">
        <v>200</v>
      </c>
      <c r="M2514" s="145" t="s">
        <v>259</v>
      </c>
      <c r="N2514" s="145">
        <v>1060</v>
      </c>
      <c r="O2514" s="145">
        <v>85066.95</v>
      </c>
      <c r="P2514" s="145">
        <v>343807</v>
      </c>
      <c r="Q2514" t="str">
        <f t="shared" si="39"/>
        <v>3-Small C&amp;I</v>
      </c>
      <c r="R2514" s="147"/>
      <c r="S2514" t="s">
        <v>381</v>
      </c>
      <c r="U2514" s="147"/>
    </row>
    <row r="2515" spans="1:21" x14ac:dyDescent="0.3">
      <c r="A2515" s="145">
        <v>5</v>
      </c>
      <c r="B2515" s="145" t="s">
        <v>241</v>
      </c>
      <c r="C2515" s="145">
        <v>2020</v>
      </c>
      <c r="D2515" s="145">
        <v>4</v>
      </c>
      <c r="E2515" s="145" t="s">
        <v>370</v>
      </c>
      <c r="F2515" s="146">
        <v>1</v>
      </c>
      <c r="G2515" s="145" t="s">
        <v>243</v>
      </c>
      <c r="H2515" s="145">
        <v>18</v>
      </c>
      <c r="I2515" s="145" t="s">
        <v>284</v>
      </c>
      <c r="J2515" s="145" t="s">
        <v>268</v>
      </c>
      <c r="K2515" s="145" t="s">
        <v>281</v>
      </c>
      <c r="L2515" s="145">
        <v>200</v>
      </c>
      <c r="M2515" s="145" t="s">
        <v>259</v>
      </c>
      <c r="N2515" s="145">
        <v>1</v>
      </c>
      <c r="O2515" s="145">
        <v>328.27</v>
      </c>
      <c r="P2515" s="145">
        <v>1520</v>
      </c>
      <c r="Q2515" t="str">
        <f t="shared" si="39"/>
        <v>4-Medium C&amp;I</v>
      </c>
      <c r="R2515" s="147"/>
      <c r="S2515" t="s">
        <v>381</v>
      </c>
      <c r="U2515" s="147"/>
    </row>
    <row r="2516" spans="1:21" x14ac:dyDescent="0.3">
      <c r="A2516" s="145">
        <v>5</v>
      </c>
      <c r="B2516" s="145" t="s">
        <v>241</v>
      </c>
      <c r="C2516" s="145">
        <v>2020</v>
      </c>
      <c r="D2516" s="145">
        <v>4</v>
      </c>
      <c r="E2516" s="145" t="s">
        <v>370</v>
      </c>
      <c r="F2516" s="146">
        <v>3</v>
      </c>
      <c r="G2516" s="145" t="s">
        <v>262</v>
      </c>
      <c r="H2516" s="145">
        <v>8</v>
      </c>
      <c r="I2516" s="145" t="s">
        <v>333</v>
      </c>
      <c r="J2516" s="145" t="s">
        <v>255</v>
      </c>
      <c r="K2516" s="145" t="s">
        <v>264</v>
      </c>
      <c r="L2516" s="145">
        <v>300</v>
      </c>
      <c r="M2516" s="145" t="s">
        <v>282</v>
      </c>
      <c r="N2516" s="145">
        <v>375</v>
      </c>
      <c r="O2516" s="145">
        <v>23013.279999999999</v>
      </c>
      <c r="P2516" s="145">
        <v>92527</v>
      </c>
      <c r="Q2516" t="str">
        <f t="shared" si="39"/>
        <v>3-Small C&amp;I</v>
      </c>
      <c r="R2516" s="147"/>
      <c r="S2516" t="s">
        <v>381</v>
      </c>
      <c r="U2516" s="147"/>
    </row>
    <row r="2517" spans="1:21" x14ac:dyDescent="0.3">
      <c r="A2517" s="145">
        <v>5</v>
      </c>
      <c r="B2517" s="145" t="s">
        <v>241</v>
      </c>
      <c r="C2517" s="145">
        <v>2020</v>
      </c>
      <c r="D2517" s="145">
        <v>4</v>
      </c>
      <c r="E2517" s="145" t="s">
        <v>370</v>
      </c>
      <c r="F2517" s="146">
        <v>5</v>
      </c>
      <c r="G2517" s="145" t="s">
        <v>283</v>
      </c>
      <c r="H2517" s="145">
        <v>8</v>
      </c>
      <c r="I2517" s="145" t="s">
        <v>333</v>
      </c>
      <c r="J2517" s="145" t="s">
        <v>255</v>
      </c>
      <c r="K2517" s="145" t="s">
        <v>264</v>
      </c>
      <c r="L2517" s="145">
        <v>460</v>
      </c>
      <c r="M2517" s="145" t="s">
        <v>285</v>
      </c>
      <c r="N2517" s="145">
        <v>1</v>
      </c>
      <c r="O2517" s="145">
        <v>71.5</v>
      </c>
      <c r="P2517" s="145">
        <v>292</v>
      </c>
      <c r="Q2517" t="str">
        <f t="shared" si="39"/>
        <v>3-Small C&amp;I</v>
      </c>
      <c r="R2517" s="147"/>
      <c r="S2517" t="s">
        <v>381</v>
      </c>
      <c r="U2517" s="147"/>
    </row>
    <row r="2518" spans="1:21" x14ac:dyDescent="0.3">
      <c r="A2518" s="145">
        <v>5</v>
      </c>
      <c r="B2518" s="145" t="s">
        <v>241</v>
      </c>
      <c r="C2518" s="145">
        <v>2020</v>
      </c>
      <c r="D2518" s="145">
        <v>4</v>
      </c>
      <c r="E2518" s="145" t="s">
        <v>370</v>
      </c>
      <c r="F2518" s="146">
        <v>1</v>
      </c>
      <c r="G2518" s="145" t="s">
        <v>243</v>
      </c>
      <c r="H2518" s="145">
        <v>950</v>
      </c>
      <c r="I2518" s="145" t="s">
        <v>269</v>
      </c>
      <c r="J2518" s="145" t="s">
        <v>248</v>
      </c>
      <c r="K2518" s="145" t="s">
        <v>270</v>
      </c>
      <c r="L2518" s="145">
        <v>4512</v>
      </c>
      <c r="M2518" s="145" t="s">
        <v>247</v>
      </c>
      <c r="N2518" s="145">
        <v>759</v>
      </c>
      <c r="O2518" s="145">
        <v>43798.63</v>
      </c>
      <c r="P2518" s="145">
        <v>373683</v>
      </c>
      <c r="Q2518" t="str">
        <f t="shared" si="39"/>
        <v>3-Small C&amp;I</v>
      </c>
      <c r="R2518" s="147"/>
      <c r="S2518" t="s">
        <v>381</v>
      </c>
      <c r="U2518" s="147"/>
    </row>
    <row r="2519" spans="1:21" x14ac:dyDescent="0.3">
      <c r="A2519" s="145">
        <v>5</v>
      </c>
      <c r="B2519" s="145" t="s">
        <v>241</v>
      </c>
      <c r="C2519" s="145">
        <v>2020</v>
      </c>
      <c r="D2519" s="145">
        <v>4</v>
      </c>
      <c r="E2519" s="145" t="s">
        <v>370</v>
      </c>
      <c r="F2519" s="146">
        <v>10</v>
      </c>
      <c r="G2519" s="145" t="s">
        <v>250</v>
      </c>
      <c r="H2519" s="145">
        <v>950</v>
      </c>
      <c r="I2519" s="145" t="s">
        <v>269</v>
      </c>
      <c r="J2519" s="145" t="s">
        <v>248</v>
      </c>
      <c r="K2519" s="145" t="s">
        <v>270</v>
      </c>
      <c r="L2519" s="145">
        <v>4513</v>
      </c>
      <c r="M2519" s="145" t="s">
        <v>338</v>
      </c>
      <c r="N2519" s="145">
        <v>10</v>
      </c>
      <c r="O2519" s="145">
        <v>1701.45</v>
      </c>
      <c r="P2519" s="145">
        <v>16312</v>
      </c>
      <c r="Q2519" t="str">
        <f t="shared" si="39"/>
        <v>3-Small C&amp;I</v>
      </c>
      <c r="R2519" s="147"/>
      <c r="S2519" t="s">
        <v>381</v>
      </c>
      <c r="U2519" s="147"/>
    </row>
    <row r="2520" spans="1:21" x14ac:dyDescent="0.3">
      <c r="A2520" s="145">
        <v>4</v>
      </c>
      <c r="B2520" s="145" t="s">
        <v>249</v>
      </c>
      <c r="C2520" s="145">
        <v>2020</v>
      </c>
      <c r="D2520" s="145">
        <v>4</v>
      </c>
      <c r="E2520" s="145" t="s">
        <v>370</v>
      </c>
      <c r="F2520" s="146">
        <v>1</v>
      </c>
      <c r="G2520" s="145" t="s">
        <v>243</v>
      </c>
      <c r="H2520" s="145">
        <v>953</v>
      </c>
      <c r="I2520" s="145" t="s">
        <v>278</v>
      </c>
      <c r="J2520" s="145" t="s">
        <v>266</v>
      </c>
      <c r="K2520" s="145" t="s">
        <v>276</v>
      </c>
      <c r="L2520" s="145">
        <v>4512</v>
      </c>
      <c r="M2520" s="145" t="s">
        <v>247</v>
      </c>
      <c r="N2520" s="145">
        <v>1</v>
      </c>
      <c r="O2520" s="145">
        <v>11.38</v>
      </c>
      <c r="P2520" s="145">
        <v>13</v>
      </c>
      <c r="Q2520" t="str">
        <f t="shared" si="39"/>
        <v>3-Small C&amp;I</v>
      </c>
      <c r="R2520" s="147"/>
      <c r="S2520" t="s">
        <v>381</v>
      </c>
      <c r="U2520" s="147"/>
    </row>
    <row r="2521" spans="1:21" x14ac:dyDescent="0.3">
      <c r="A2521" s="145">
        <v>5</v>
      </c>
      <c r="B2521" s="145" t="s">
        <v>241</v>
      </c>
      <c r="C2521" s="145">
        <v>2020</v>
      </c>
      <c r="D2521" s="145">
        <v>4</v>
      </c>
      <c r="E2521" s="145" t="s">
        <v>370</v>
      </c>
      <c r="F2521" s="146">
        <v>3</v>
      </c>
      <c r="G2521" s="145" t="s">
        <v>262</v>
      </c>
      <c r="H2521" s="145">
        <v>20</v>
      </c>
      <c r="I2521" s="145" t="s">
        <v>357</v>
      </c>
      <c r="J2521" s="145" t="s">
        <v>274</v>
      </c>
      <c r="K2521" s="145" t="s">
        <v>315</v>
      </c>
      <c r="L2521" s="145">
        <v>300</v>
      </c>
      <c r="M2521" s="145" t="s">
        <v>282</v>
      </c>
      <c r="N2521" s="145">
        <v>74</v>
      </c>
      <c r="O2521" s="145">
        <v>163215.46</v>
      </c>
      <c r="P2521" s="145">
        <v>864098</v>
      </c>
      <c r="Q2521" t="str">
        <f t="shared" si="39"/>
        <v>4-Medium C&amp;I</v>
      </c>
      <c r="R2521" s="147"/>
      <c r="S2521" t="s">
        <v>381</v>
      </c>
      <c r="U2521" s="147"/>
    </row>
    <row r="2522" spans="1:21" x14ac:dyDescent="0.3">
      <c r="A2522" s="145">
        <v>5</v>
      </c>
      <c r="B2522" s="145" t="s">
        <v>241</v>
      </c>
      <c r="C2522" s="145">
        <v>2020</v>
      </c>
      <c r="D2522" s="145">
        <v>4</v>
      </c>
      <c r="E2522" s="145" t="s">
        <v>370</v>
      </c>
      <c r="F2522" s="146">
        <v>1</v>
      </c>
      <c r="G2522" s="145" t="s">
        <v>243</v>
      </c>
      <c r="H2522" s="145">
        <v>5</v>
      </c>
      <c r="I2522" s="145" t="s">
        <v>289</v>
      </c>
      <c r="J2522" s="145" t="s">
        <v>248</v>
      </c>
      <c r="K2522" s="145" t="s">
        <v>270</v>
      </c>
      <c r="L2522" s="145">
        <v>200</v>
      </c>
      <c r="M2522" s="145" t="s">
        <v>259</v>
      </c>
      <c r="N2522" s="145">
        <v>1334</v>
      </c>
      <c r="O2522" s="145">
        <v>-71133.38</v>
      </c>
      <c r="P2522" s="145">
        <v>610877</v>
      </c>
      <c r="Q2522" t="str">
        <f t="shared" si="39"/>
        <v>3-Small C&amp;I</v>
      </c>
      <c r="R2522" s="147"/>
      <c r="S2522" t="s">
        <v>381</v>
      </c>
      <c r="U2522" s="147"/>
    </row>
    <row r="2523" spans="1:21" x14ac:dyDescent="0.3">
      <c r="A2523" s="145">
        <v>5</v>
      </c>
      <c r="B2523" s="145" t="s">
        <v>241</v>
      </c>
      <c r="C2523" s="145">
        <v>2020</v>
      </c>
      <c r="D2523" s="145">
        <v>4</v>
      </c>
      <c r="E2523" s="145" t="s">
        <v>370</v>
      </c>
      <c r="F2523" s="146">
        <v>3</v>
      </c>
      <c r="G2523" s="145" t="s">
        <v>262</v>
      </c>
      <c r="H2523" s="145">
        <v>5</v>
      </c>
      <c r="I2523" s="145" t="s">
        <v>289</v>
      </c>
      <c r="J2523" s="145" t="s">
        <v>248</v>
      </c>
      <c r="K2523" s="145" t="s">
        <v>270</v>
      </c>
      <c r="L2523" s="145">
        <v>300</v>
      </c>
      <c r="M2523" s="145" t="s">
        <v>282</v>
      </c>
      <c r="N2523" s="145">
        <v>42751</v>
      </c>
      <c r="O2523" s="145">
        <v>289295.7</v>
      </c>
      <c r="P2523" s="145">
        <v>43373726</v>
      </c>
      <c r="Q2523" t="str">
        <f t="shared" si="39"/>
        <v>3-Small C&amp;I</v>
      </c>
      <c r="R2523" s="147"/>
      <c r="S2523" t="s">
        <v>381</v>
      </c>
      <c r="U2523" s="147"/>
    </row>
    <row r="2524" spans="1:21" x14ac:dyDescent="0.3">
      <c r="A2524" s="145">
        <v>5</v>
      </c>
      <c r="B2524" s="145" t="s">
        <v>241</v>
      </c>
      <c r="C2524" s="145">
        <v>2020</v>
      </c>
      <c r="D2524" s="145">
        <v>4</v>
      </c>
      <c r="E2524" s="145" t="s">
        <v>370</v>
      </c>
      <c r="F2524" s="146">
        <v>6</v>
      </c>
      <c r="G2524" s="145" t="s">
        <v>293</v>
      </c>
      <c r="H2524" s="145">
        <v>627</v>
      </c>
      <c r="I2524" s="145" t="s">
        <v>366</v>
      </c>
      <c r="J2524" s="145" t="s">
        <v>310</v>
      </c>
      <c r="K2524" s="145" t="s">
        <v>154</v>
      </c>
      <c r="L2524" s="145">
        <v>4562</v>
      </c>
      <c r="M2524" s="145" t="s">
        <v>300</v>
      </c>
      <c r="N2524" s="145">
        <v>3</v>
      </c>
      <c r="O2524" s="145">
        <v>943.86</v>
      </c>
      <c r="P2524" s="145">
        <v>213</v>
      </c>
      <c r="Q2524" t="str">
        <f t="shared" si="39"/>
        <v>Street</v>
      </c>
      <c r="R2524" s="147"/>
      <c r="S2524" t="s">
        <v>381</v>
      </c>
      <c r="U2524" s="147"/>
    </row>
    <row r="2525" spans="1:21" x14ac:dyDescent="0.3">
      <c r="A2525" s="145">
        <v>5</v>
      </c>
      <c r="B2525" s="145" t="s">
        <v>241</v>
      </c>
      <c r="C2525" s="145">
        <v>2020</v>
      </c>
      <c r="D2525" s="145">
        <v>4</v>
      </c>
      <c r="E2525" s="145" t="s">
        <v>370</v>
      </c>
      <c r="F2525" s="146">
        <v>10</v>
      </c>
      <c r="G2525" s="145" t="s">
        <v>250</v>
      </c>
      <c r="H2525" s="145">
        <v>903</v>
      </c>
      <c r="I2525" s="145" t="s">
        <v>244</v>
      </c>
      <c r="J2525" s="145" t="s">
        <v>245</v>
      </c>
      <c r="K2525" s="145" t="s">
        <v>246</v>
      </c>
      <c r="L2525" s="145">
        <v>4513</v>
      </c>
      <c r="M2525" s="145" t="s">
        <v>338</v>
      </c>
      <c r="N2525" s="145">
        <v>32988</v>
      </c>
      <c r="O2525" s="145">
        <v>3876547.99</v>
      </c>
      <c r="P2525" s="145">
        <v>29123130</v>
      </c>
      <c r="Q2525" t="str">
        <f t="shared" si="39"/>
        <v>1-Residential</v>
      </c>
      <c r="R2525" s="147"/>
      <c r="S2525" t="s">
        <v>381</v>
      </c>
      <c r="U2525" s="147"/>
    </row>
    <row r="2526" spans="1:21" x14ac:dyDescent="0.3">
      <c r="A2526" s="145">
        <v>5</v>
      </c>
      <c r="B2526" s="145" t="s">
        <v>241</v>
      </c>
      <c r="C2526" s="145">
        <v>2020</v>
      </c>
      <c r="D2526" s="145">
        <v>4</v>
      </c>
      <c r="E2526" s="145" t="s">
        <v>370</v>
      </c>
      <c r="F2526" s="146">
        <v>60</v>
      </c>
      <c r="G2526" s="145" t="s">
        <v>154</v>
      </c>
      <c r="H2526" s="145">
        <v>612</v>
      </c>
      <c r="I2526" s="145" t="s">
        <v>363</v>
      </c>
      <c r="J2526" s="145" t="s">
        <v>253</v>
      </c>
      <c r="K2526" s="145" t="s">
        <v>295</v>
      </c>
      <c r="L2526" s="145">
        <v>360</v>
      </c>
      <c r="M2526" s="145" t="s">
        <v>304</v>
      </c>
      <c r="N2526" s="145">
        <v>1</v>
      </c>
      <c r="O2526" s="145">
        <v>8.8800000000000008</v>
      </c>
      <c r="P2526" s="145">
        <v>8</v>
      </c>
      <c r="Q2526" t="str">
        <f t="shared" si="39"/>
        <v>3-Small C&amp;I</v>
      </c>
      <c r="R2526" s="147"/>
      <c r="S2526" t="s">
        <v>381</v>
      </c>
      <c r="U2526" s="147"/>
    </row>
    <row r="2527" spans="1:21" x14ac:dyDescent="0.3">
      <c r="A2527" s="145">
        <v>5</v>
      </c>
      <c r="B2527" s="145" t="s">
        <v>241</v>
      </c>
      <c r="C2527" s="145">
        <v>2020</v>
      </c>
      <c r="D2527" s="145">
        <v>4</v>
      </c>
      <c r="E2527" s="145" t="s">
        <v>370</v>
      </c>
      <c r="F2527" s="146">
        <v>6</v>
      </c>
      <c r="G2527" s="145" t="s">
        <v>293</v>
      </c>
      <c r="H2527" s="145">
        <v>613</v>
      </c>
      <c r="I2527" s="145" t="s">
        <v>294</v>
      </c>
      <c r="J2527" s="145" t="s">
        <v>253</v>
      </c>
      <c r="K2527" s="145" t="s">
        <v>295</v>
      </c>
      <c r="L2527" s="145">
        <v>700</v>
      </c>
      <c r="M2527" s="145" t="s">
        <v>296</v>
      </c>
      <c r="N2527" s="145">
        <v>6</v>
      </c>
      <c r="O2527" s="145">
        <v>115.94</v>
      </c>
      <c r="P2527" s="145">
        <v>350</v>
      </c>
      <c r="Q2527" t="str">
        <f t="shared" si="39"/>
        <v>3-Small C&amp;I</v>
      </c>
      <c r="R2527" s="147"/>
      <c r="S2527" t="s">
        <v>381</v>
      </c>
      <c r="U2527" s="147"/>
    </row>
    <row r="2528" spans="1:21" x14ac:dyDescent="0.3">
      <c r="A2528" s="145">
        <v>5</v>
      </c>
      <c r="B2528" s="145" t="s">
        <v>241</v>
      </c>
      <c r="C2528" s="145">
        <v>2020</v>
      </c>
      <c r="D2528" s="145">
        <v>4</v>
      </c>
      <c r="E2528" s="145" t="s">
        <v>370</v>
      </c>
      <c r="F2528" s="146">
        <v>6</v>
      </c>
      <c r="G2528" s="145" t="s">
        <v>293</v>
      </c>
      <c r="H2528" s="145">
        <v>606</v>
      </c>
      <c r="I2528" s="145" t="s">
        <v>351</v>
      </c>
      <c r="J2528" s="145" t="s">
        <v>297</v>
      </c>
      <c r="K2528" s="145" t="s">
        <v>352</v>
      </c>
      <c r="L2528" s="145">
        <v>700</v>
      </c>
      <c r="M2528" s="145" t="s">
        <v>296</v>
      </c>
      <c r="N2528" s="145">
        <v>2</v>
      </c>
      <c r="O2528" s="145">
        <v>736.03</v>
      </c>
      <c r="P2528" s="145">
        <v>1232</v>
      </c>
      <c r="Q2528" t="str">
        <f t="shared" si="39"/>
        <v>Street</v>
      </c>
      <c r="R2528" s="147"/>
      <c r="S2528" t="s">
        <v>381</v>
      </c>
      <c r="U2528" s="147"/>
    </row>
    <row r="2529" spans="1:21" x14ac:dyDescent="0.3">
      <c r="A2529" s="145">
        <v>5</v>
      </c>
      <c r="B2529" s="145" t="s">
        <v>241</v>
      </c>
      <c r="C2529" s="145">
        <v>2020</v>
      </c>
      <c r="D2529" s="145">
        <v>4</v>
      </c>
      <c r="E2529" s="145" t="s">
        <v>370</v>
      </c>
      <c r="F2529" s="146">
        <v>6</v>
      </c>
      <c r="G2529" s="145" t="s">
        <v>293</v>
      </c>
      <c r="H2529" s="145">
        <v>607</v>
      </c>
      <c r="I2529" s="145" t="s">
        <v>353</v>
      </c>
      <c r="J2529" s="145" t="s">
        <v>297</v>
      </c>
      <c r="K2529" s="145" t="s">
        <v>352</v>
      </c>
      <c r="L2529" s="145">
        <v>700</v>
      </c>
      <c r="M2529" s="145" t="s">
        <v>296</v>
      </c>
      <c r="N2529" s="145">
        <v>2</v>
      </c>
      <c r="O2529" s="145">
        <v>17808.66</v>
      </c>
      <c r="P2529" s="145">
        <v>39879</v>
      </c>
      <c r="Q2529" t="str">
        <f t="shared" si="39"/>
        <v>Street</v>
      </c>
      <c r="R2529" s="147"/>
      <c r="S2529" t="s">
        <v>381</v>
      </c>
      <c r="U2529" s="147"/>
    </row>
    <row r="2530" spans="1:21" x14ac:dyDescent="0.3">
      <c r="A2530" s="145">
        <v>5</v>
      </c>
      <c r="B2530" s="145" t="s">
        <v>241</v>
      </c>
      <c r="C2530" s="145">
        <v>2020</v>
      </c>
      <c r="D2530" s="145">
        <v>4</v>
      </c>
      <c r="E2530" s="145" t="s">
        <v>370</v>
      </c>
      <c r="F2530" s="146">
        <v>6</v>
      </c>
      <c r="G2530" s="145" t="s">
        <v>293</v>
      </c>
      <c r="H2530" s="145">
        <v>624</v>
      </c>
      <c r="I2530" s="145" t="s">
        <v>325</v>
      </c>
      <c r="J2530" s="145" t="s">
        <v>301</v>
      </c>
      <c r="K2530" s="145" t="s">
        <v>303</v>
      </c>
      <c r="L2530" s="145">
        <v>4562</v>
      </c>
      <c r="M2530" s="145" t="s">
        <v>300</v>
      </c>
      <c r="N2530" s="145">
        <v>13</v>
      </c>
      <c r="O2530" s="145">
        <v>1651.38</v>
      </c>
      <c r="P2530" s="145">
        <v>7513</v>
      </c>
      <c r="Q2530" t="str">
        <f t="shared" si="39"/>
        <v>Street</v>
      </c>
      <c r="R2530" s="147"/>
      <c r="S2530" t="s">
        <v>381</v>
      </c>
      <c r="U2530" s="147"/>
    </row>
    <row r="2531" spans="1:21" x14ac:dyDescent="0.3">
      <c r="A2531" s="145">
        <v>5</v>
      </c>
      <c r="B2531" s="145" t="s">
        <v>241</v>
      </c>
      <c r="C2531" s="145">
        <v>2020</v>
      </c>
      <c r="D2531" s="145">
        <v>4</v>
      </c>
      <c r="E2531" s="145" t="s">
        <v>370</v>
      </c>
      <c r="F2531" s="146">
        <v>10</v>
      </c>
      <c r="G2531" s="145" t="s">
        <v>250</v>
      </c>
      <c r="H2531" s="145">
        <v>905</v>
      </c>
      <c r="I2531" s="145" t="s">
        <v>358</v>
      </c>
      <c r="J2531" s="145" t="s">
        <v>257</v>
      </c>
      <c r="K2531" s="145" t="s">
        <v>258</v>
      </c>
      <c r="L2531" s="145">
        <v>4513</v>
      </c>
      <c r="M2531" s="145" t="s">
        <v>338</v>
      </c>
      <c r="N2531" s="145">
        <v>4868</v>
      </c>
      <c r="O2531" s="145">
        <v>174013.02</v>
      </c>
      <c r="P2531" s="145">
        <v>4334868</v>
      </c>
      <c r="Q2531" t="str">
        <f t="shared" si="39"/>
        <v>2-Low Income Residential</v>
      </c>
      <c r="R2531" s="147"/>
      <c r="S2531" t="s">
        <v>381</v>
      </c>
      <c r="U2531" s="147"/>
    </row>
    <row r="2532" spans="1:21" x14ac:dyDescent="0.3">
      <c r="A2532" s="145">
        <v>5</v>
      </c>
      <c r="B2532" s="145" t="s">
        <v>241</v>
      </c>
      <c r="C2532" s="145">
        <v>2020</v>
      </c>
      <c r="D2532" s="145">
        <v>4</v>
      </c>
      <c r="E2532" s="145" t="s">
        <v>370</v>
      </c>
      <c r="F2532" s="146">
        <v>1</v>
      </c>
      <c r="G2532" s="145" t="s">
        <v>243</v>
      </c>
      <c r="H2532" s="145">
        <v>905</v>
      </c>
      <c r="I2532" s="145" t="s">
        <v>358</v>
      </c>
      <c r="J2532" s="145" t="s">
        <v>257</v>
      </c>
      <c r="K2532" s="145" t="s">
        <v>258</v>
      </c>
      <c r="L2532" s="145">
        <v>4512</v>
      </c>
      <c r="M2532" s="145" t="s">
        <v>247</v>
      </c>
      <c r="N2532" s="145">
        <v>65011</v>
      </c>
      <c r="O2532" s="145">
        <v>1444868.82</v>
      </c>
      <c r="P2532" s="145">
        <v>33690531</v>
      </c>
      <c r="Q2532" t="str">
        <f t="shared" si="39"/>
        <v>2-Low Income Residential</v>
      </c>
      <c r="R2532" s="147"/>
      <c r="S2532" t="s">
        <v>381</v>
      </c>
      <c r="U2532" s="147"/>
    </row>
    <row r="2533" spans="1:21" x14ac:dyDescent="0.3">
      <c r="A2533" s="145">
        <v>5</v>
      </c>
      <c r="B2533" s="145" t="s">
        <v>241</v>
      </c>
      <c r="C2533" s="145">
        <v>2020</v>
      </c>
      <c r="D2533" s="145">
        <v>4</v>
      </c>
      <c r="E2533" s="145" t="s">
        <v>370</v>
      </c>
      <c r="F2533" s="146">
        <v>5</v>
      </c>
      <c r="G2533" s="145" t="s">
        <v>283</v>
      </c>
      <c r="H2533" s="145">
        <v>13</v>
      </c>
      <c r="I2533" s="145" t="s">
        <v>337</v>
      </c>
      <c r="J2533" s="145" t="s">
        <v>268</v>
      </c>
      <c r="K2533" s="145" t="s">
        <v>281</v>
      </c>
      <c r="L2533" s="145">
        <v>460</v>
      </c>
      <c r="M2533" s="145" t="s">
        <v>285</v>
      </c>
      <c r="N2533" s="145">
        <v>7</v>
      </c>
      <c r="O2533" s="145">
        <v>19932.939999999999</v>
      </c>
      <c r="P2533" s="145">
        <v>99300</v>
      </c>
      <c r="Q2533" t="str">
        <f t="shared" si="39"/>
        <v>4-Medium C&amp;I</v>
      </c>
      <c r="R2533" s="147"/>
      <c r="S2533" t="s">
        <v>381</v>
      </c>
      <c r="U2533" s="147"/>
    </row>
    <row r="2534" spans="1:21" x14ac:dyDescent="0.3">
      <c r="A2534" s="145">
        <v>5</v>
      </c>
      <c r="B2534" s="145" t="s">
        <v>241</v>
      </c>
      <c r="C2534" s="145">
        <v>2020</v>
      </c>
      <c r="D2534" s="145">
        <v>4</v>
      </c>
      <c r="E2534" s="145" t="s">
        <v>370</v>
      </c>
      <c r="F2534" s="146">
        <v>5</v>
      </c>
      <c r="G2534" s="145" t="s">
        <v>283</v>
      </c>
      <c r="H2534" s="145">
        <v>950</v>
      </c>
      <c r="I2534" s="145" t="s">
        <v>269</v>
      </c>
      <c r="J2534" s="145" t="s">
        <v>248</v>
      </c>
      <c r="K2534" s="145" t="s">
        <v>270</v>
      </c>
      <c r="L2534" s="145">
        <v>4552</v>
      </c>
      <c r="M2534" s="145" t="s">
        <v>313</v>
      </c>
      <c r="N2534" s="145">
        <v>1359</v>
      </c>
      <c r="O2534" s="145">
        <v>349086.39</v>
      </c>
      <c r="P2534" s="145">
        <v>3439011</v>
      </c>
      <c r="Q2534" t="str">
        <f t="shared" si="39"/>
        <v>3-Small C&amp;I</v>
      </c>
      <c r="R2534" s="147"/>
      <c r="S2534" t="s">
        <v>381</v>
      </c>
      <c r="U2534" s="147"/>
    </row>
    <row r="2535" spans="1:21" x14ac:dyDescent="0.3">
      <c r="A2535" s="145">
        <v>5</v>
      </c>
      <c r="B2535" s="145" t="s">
        <v>241</v>
      </c>
      <c r="C2535" s="145">
        <v>2020</v>
      </c>
      <c r="D2535" s="145">
        <v>4</v>
      </c>
      <c r="E2535" s="145" t="s">
        <v>370</v>
      </c>
      <c r="F2535" s="146">
        <v>79</v>
      </c>
      <c r="G2535" s="145" t="s">
        <v>154</v>
      </c>
      <c r="H2535" s="145">
        <v>950</v>
      </c>
      <c r="I2535" s="145" t="s">
        <v>269</v>
      </c>
      <c r="J2535" s="145" t="s">
        <v>248</v>
      </c>
      <c r="K2535" s="145" t="s">
        <v>270</v>
      </c>
      <c r="L2535" s="145">
        <v>4579</v>
      </c>
      <c r="M2535" s="145" t="s">
        <v>267</v>
      </c>
      <c r="N2535" s="145">
        <v>84</v>
      </c>
      <c r="O2535" s="145">
        <v>10811.25</v>
      </c>
      <c r="P2535" s="145">
        <v>102365</v>
      </c>
      <c r="Q2535" t="str">
        <f t="shared" si="39"/>
        <v>3-Small C&amp;I</v>
      </c>
      <c r="R2535" s="147"/>
      <c r="S2535" t="s">
        <v>381</v>
      </c>
      <c r="U2535" s="147"/>
    </row>
    <row r="2536" spans="1:21" x14ac:dyDescent="0.3">
      <c r="A2536" s="145">
        <v>4</v>
      </c>
      <c r="B2536" s="145" t="s">
        <v>249</v>
      </c>
      <c r="C2536" s="145">
        <v>2020</v>
      </c>
      <c r="D2536" s="145">
        <v>4</v>
      </c>
      <c r="E2536" s="145" t="s">
        <v>370</v>
      </c>
      <c r="F2536" s="146">
        <v>3</v>
      </c>
      <c r="G2536" s="145" t="s">
        <v>262</v>
      </c>
      <c r="H2536" s="145">
        <v>10</v>
      </c>
      <c r="I2536" s="145" t="s">
        <v>347</v>
      </c>
      <c r="J2536" s="145" t="s">
        <v>266</v>
      </c>
      <c r="K2536" s="145" t="s">
        <v>276</v>
      </c>
      <c r="L2536" s="145">
        <v>300</v>
      </c>
      <c r="M2536" s="145" t="s">
        <v>282</v>
      </c>
      <c r="N2536" s="145">
        <v>20</v>
      </c>
      <c r="O2536" s="145">
        <v>1409.21</v>
      </c>
      <c r="P2536" s="145">
        <v>5310</v>
      </c>
      <c r="Q2536" t="str">
        <f t="shared" si="39"/>
        <v>3-Small C&amp;I</v>
      </c>
      <c r="R2536" s="147"/>
      <c r="S2536" t="s">
        <v>381</v>
      </c>
      <c r="U2536" s="147"/>
    </row>
    <row r="2537" spans="1:21" x14ac:dyDescent="0.3">
      <c r="A2537" s="145">
        <v>4</v>
      </c>
      <c r="B2537" s="145" t="s">
        <v>249</v>
      </c>
      <c r="C2537" s="145">
        <v>2020</v>
      </c>
      <c r="D2537" s="145">
        <v>4</v>
      </c>
      <c r="E2537" s="145" t="s">
        <v>370</v>
      </c>
      <c r="F2537" s="146">
        <v>3</v>
      </c>
      <c r="G2537" s="145" t="s">
        <v>262</v>
      </c>
      <c r="H2537" s="145">
        <v>15</v>
      </c>
      <c r="I2537" s="145" t="s">
        <v>318</v>
      </c>
      <c r="J2537" s="145" t="s">
        <v>266</v>
      </c>
      <c r="K2537" s="145" t="s">
        <v>276</v>
      </c>
      <c r="L2537" s="145">
        <v>300</v>
      </c>
      <c r="M2537" s="145" t="s">
        <v>282</v>
      </c>
      <c r="N2537" s="145">
        <v>1</v>
      </c>
      <c r="O2537" s="145">
        <v>10.210000000000001</v>
      </c>
      <c r="P2537" s="145">
        <v>1</v>
      </c>
      <c r="Q2537" t="str">
        <f t="shared" si="39"/>
        <v>3-Small C&amp;I</v>
      </c>
      <c r="R2537" s="147"/>
      <c r="S2537" t="s">
        <v>381</v>
      </c>
      <c r="U2537" s="147"/>
    </row>
    <row r="2538" spans="1:21" x14ac:dyDescent="0.3">
      <c r="A2538" s="145">
        <v>5</v>
      </c>
      <c r="B2538" s="145" t="s">
        <v>241</v>
      </c>
      <c r="C2538" s="145">
        <v>2020</v>
      </c>
      <c r="D2538" s="145">
        <v>4</v>
      </c>
      <c r="E2538" s="145" t="s">
        <v>370</v>
      </c>
      <c r="F2538" s="146">
        <v>77</v>
      </c>
      <c r="G2538" s="145" t="s">
        <v>154</v>
      </c>
      <c r="H2538" s="145">
        <v>18</v>
      </c>
      <c r="I2538" s="145" t="s">
        <v>284</v>
      </c>
      <c r="J2538" s="145" t="s">
        <v>268</v>
      </c>
      <c r="K2538" s="145" t="s">
        <v>281</v>
      </c>
      <c r="L2538" s="145">
        <v>1577</v>
      </c>
      <c r="M2538" s="145" t="s">
        <v>336</v>
      </c>
      <c r="N2538" s="145">
        <v>1</v>
      </c>
      <c r="O2538" s="145">
        <v>1517.22</v>
      </c>
      <c r="P2538" s="145">
        <v>7800</v>
      </c>
      <c r="Q2538" t="str">
        <f t="shared" si="39"/>
        <v>4-Medium C&amp;I</v>
      </c>
      <c r="R2538" s="147"/>
      <c r="S2538" t="s">
        <v>381</v>
      </c>
      <c r="U2538" s="147"/>
    </row>
    <row r="2539" spans="1:21" x14ac:dyDescent="0.3">
      <c r="A2539" s="145">
        <v>4</v>
      </c>
      <c r="B2539" s="145" t="s">
        <v>249</v>
      </c>
      <c r="C2539" s="145">
        <v>2020</v>
      </c>
      <c r="D2539" s="145">
        <v>4</v>
      </c>
      <c r="E2539" s="145" t="s">
        <v>370</v>
      </c>
      <c r="F2539" s="146">
        <v>3</v>
      </c>
      <c r="G2539" s="145" t="s">
        <v>262</v>
      </c>
      <c r="H2539" s="145">
        <v>5</v>
      </c>
      <c r="I2539" s="145" t="s">
        <v>289</v>
      </c>
      <c r="J2539" s="145" t="s">
        <v>248</v>
      </c>
      <c r="K2539" s="145" t="s">
        <v>270</v>
      </c>
      <c r="L2539" s="145">
        <v>300</v>
      </c>
      <c r="M2539" s="145" t="s">
        <v>282</v>
      </c>
      <c r="N2539" s="145">
        <v>171</v>
      </c>
      <c r="O2539" s="145">
        <v>25846.37</v>
      </c>
      <c r="P2539" s="145">
        <v>106015</v>
      </c>
      <c r="Q2539" t="str">
        <f t="shared" si="39"/>
        <v>3-Small C&amp;I</v>
      </c>
      <c r="R2539" s="147"/>
      <c r="S2539" t="s">
        <v>381</v>
      </c>
      <c r="U2539" s="147"/>
    </row>
    <row r="2540" spans="1:21" x14ac:dyDescent="0.3">
      <c r="A2540" s="145">
        <v>5</v>
      </c>
      <c r="B2540" s="145" t="s">
        <v>241</v>
      </c>
      <c r="C2540" s="145">
        <v>2020</v>
      </c>
      <c r="D2540" s="145">
        <v>4</v>
      </c>
      <c r="E2540" s="145" t="s">
        <v>370</v>
      </c>
      <c r="F2540" s="146">
        <v>3</v>
      </c>
      <c r="G2540" s="145" t="s">
        <v>262</v>
      </c>
      <c r="H2540" s="145">
        <v>621</v>
      </c>
      <c r="I2540" s="145" t="s">
        <v>323</v>
      </c>
      <c r="J2540" s="145" t="s">
        <v>253</v>
      </c>
      <c r="K2540" s="145" t="s">
        <v>295</v>
      </c>
      <c r="L2540" s="145">
        <v>4532</v>
      </c>
      <c r="M2540" s="145" t="s">
        <v>265</v>
      </c>
      <c r="N2540" s="145">
        <v>6</v>
      </c>
      <c r="O2540" s="145">
        <v>488.05</v>
      </c>
      <c r="P2540" s="145">
        <v>4553</v>
      </c>
      <c r="Q2540" t="str">
        <f t="shared" si="39"/>
        <v>3-Small C&amp;I</v>
      </c>
      <c r="R2540" s="147"/>
      <c r="S2540" t="s">
        <v>381</v>
      </c>
      <c r="U2540" s="147"/>
    </row>
    <row r="2541" spans="1:21" x14ac:dyDescent="0.3">
      <c r="A2541" s="145">
        <v>5</v>
      </c>
      <c r="B2541" s="145" t="s">
        <v>241</v>
      </c>
      <c r="C2541" s="145">
        <v>2020</v>
      </c>
      <c r="D2541" s="145">
        <v>4</v>
      </c>
      <c r="E2541" s="145" t="s">
        <v>370</v>
      </c>
      <c r="F2541" s="146">
        <v>6</v>
      </c>
      <c r="G2541" s="145" t="s">
        <v>293</v>
      </c>
      <c r="H2541" s="145">
        <v>621</v>
      </c>
      <c r="I2541" s="145" t="s">
        <v>323</v>
      </c>
      <c r="J2541" s="145" t="s">
        <v>253</v>
      </c>
      <c r="K2541" s="145" t="s">
        <v>295</v>
      </c>
      <c r="L2541" s="145">
        <v>4562</v>
      </c>
      <c r="M2541" s="145" t="s">
        <v>300</v>
      </c>
      <c r="N2541" s="145">
        <v>10</v>
      </c>
      <c r="O2541" s="145">
        <v>197.96</v>
      </c>
      <c r="P2541" s="145">
        <v>1259</v>
      </c>
      <c r="Q2541" t="str">
        <f t="shared" si="39"/>
        <v>3-Small C&amp;I</v>
      </c>
      <c r="R2541" s="147"/>
      <c r="S2541" t="s">
        <v>381</v>
      </c>
      <c r="U2541" s="147"/>
    </row>
    <row r="2542" spans="1:21" x14ac:dyDescent="0.3">
      <c r="A2542" s="145">
        <v>5</v>
      </c>
      <c r="B2542" s="145" t="s">
        <v>241</v>
      </c>
      <c r="C2542" s="145">
        <v>2020</v>
      </c>
      <c r="D2542" s="145">
        <v>4</v>
      </c>
      <c r="E2542" s="145" t="s">
        <v>370</v>
      </c>
      <c r="F2542" s="146">
        <v>10</v>
      </c>
      <c r="G2542" s="145" t="s">
        <v>250</v>
      </c>
      <c r="H2542" s="145">
        <v>602</v>
      </c>
      <c r="I2542" s="145" t="s">
        <v>309</v>
      </c>
      <c r="J2542" s="145" t="s">
        <v>305</v>
      </c>
      <c r="K2542" s="145" t="s">
        <v>307</v>
      </c>
      <c r="L2542" s="145">
        <v>207</v>
      </c>
      <c r="M2542" s="145" t="s">
        <v>252</v>
      </c>
      <c r="N2542" s="145">
        <v>2</v>
      </c>
      <c r="O2542" s="145">
        <v>71.12</v>
      </c>
      <c r="P2542" s="145">
        <v>131</v>
      </c>
      <c r="Q2542" t="str">
        <f t="shared" si="39"/>
        <v>Street</v>
      </c>
      <c r="R2542" s="147"/>
      <c r="S2542" t="s">
        <v>381</v>
      </c>
      <c r="U2542" s="147"/>
    </row>
    <row r="2543" spans="1:21" x14ac:dyDescent="0.3">
      <c r="A2543" s="145">
        <v>5</v>
      </c>
      <c r="B2543" s="145" t="s">
        <v>241</v>
      </c>
      <c r="C2543" s="145">
        <v>2020</v>
      </c>
      <c r="D2543" s="145">
        <v>4</v>
      </c>
      <c r="E2543" s="145" t="s">
        <v>370</v>
      </c>
      <c r="F2543" s="146">
        <v>60</v>
      </c>
      <c r="G2543" s="145" t="s">
        <v>154</v>
      </c>
      <c r="H2543" s="145">
        <v>615</v>
      </c>
      <c r="I2543" s="145" t="s">
        <v>298</v>
      </c>
      <c r="J2543" s="145" t="s">
        <v>290</v>
      </c>
      <c r="K2543" s="145" t="s">
        <v>299</v>
      </c>
      <c r="L2543" s="145">
        <v>4563</v>
      </c>
      <c r="M2543" s="145" t="s">
        <v>324</v>
      </c>
      <c r="N2543" s="145">
        <v>39</v>
      </c>
      <c r="O2543" s="145">
        <v>4842.2299999999996</v>
      </c>
      <c r="P2543" s="145">
        <v>9590</v>
      </c>
      <c r="Q2543" t="str">
        <f t="shared" si="39"/>
        <v>Street</v>
      </c>
      <c r="R2543" s="147"/>
      <c r="S2543" t="s">
        <v>381</v>
      </c>
      <c r="U2543" s="147"/>
    </row>
    <row r="2544" spans="1:21" x14ac:dyDescent="0.3">
      <c r="A2544" s="145">
        <v>5</v>
      </c>
      <c r="B2544" s="145" t="s">
        <v>241</v>
      </c>
      <c r="C2544" s="145">
        <v>2020</v>
      </c>
      <c r="D2544" s="145">
        <v>4</v>
      </c>
      <c r="E2544" s="145" t="s">
        <v>370</v>
      </c>
      <c r="F2544" s="146">
        <v>60</v>
      </c>
      <c r="G2544" s="145" t="s">
        <v>154</v>
      </c>
      <c r="H2544" s="145">
        <v>624</v>
      </c>
      <c r="I2544" s="145" t="s">
        <v>325</v>
      </c>
      <c r="J2544" s="145" t="s">
        <v>301</v>
      </c>
      <c r="K2544" s="145" t="s">
        <v>303</v>
      </c>
      <c r="L2544" s="145">
        <v>4563</v>
      </c>
      <c r="M2544" s="145" t="s">
        <v>324</v>
      </c>
      <c r="N2544" s="145">
        <v>2</v>
      </c>
      <c r="O2544" s="145">
        <v>42.86</v>
      </c>
      <c r="P2544" s="145">
        <v>232</v>
      </c>
      <c r="Q2544" t="str">
        <f t="shared" si="39"/>
        <v>Street</v>
      </c>
      <c r="R2544" s="147"/>
      <c r="S2544" t="s">
        <v>381</v>
      </c>
      <c r="U2544" s="147"/>
    </row>
    <row r="2545" spans="1:21" x14ac:dyDescent="0.3">
      <c r="A2545" s="145">
        <v>5</v>
      </c>
      <c r="B2545" s="145" t="s">
        <v>241</v>
      </c>
      <c r="C2545" s="145">
        <v>2020</v>
      </c>
      <c r="D2545" s="145">
        <v>4</v>
      </c>
      <c r="E2545" s="145" t="s">
        <v>370</v>
      </c>
      <c r="F2545" s="146">
        <v>10</v>
      </c>
      <c r="G2545" s="145" t="s">
        <v>250</v>
      </c>
      <c r="H2545" s="145">
        <v>6</v>
      </c>
      <c r="I2545" s="145" t="s">
        <v>344</v>
      </c>
      <c r="J2545" s="145" t="s">
        <v>257</v>
      </c>
      <c r="K2545" s="145" t="s">
        <v>258</v>
      </c>
      <c r="L2545" s="145">
        <v>207</v>
      </c>
      <c r="M2545" s="145" t="s">
        <v>252</v>
      </c>
      <c r="N2545" s="145">
        <v>5098</v>
      </c>
      <c r="O2545" s="145">
        <v>799502.02</v>
      </c>
      <c r="P2545" s="145">
        <v>4513004</v>
      </c>
      <c r="Q2545" t="str">
        <f t="shared" si="39"/>
        <v>2-Low Income Residential</v>
      </c>
      <c r="R2545" s="147"/>
      <c r="S2545" t="s">
        <v>381</v>
      </c>
      <c r="U2545" s="147"/>
    </row>
    <row r="2546" spans="1:21" x14ac:dyDescent="0.3">
      <c r="A2546" s="145">
        <v>4</v>
      </c>
      <c r="B2546" s="145" t="s">
        <v>249</v>
      </c>
      <c r="C2546" s="145">
        <v>2020</v>
      </c>
      <c r="D2546" s="145">
        <v>4</v>
      </c>
      <c r="E2546" s="145" t="s">
        <v>370</v>
      </c>
      <c r="F2546" s="146">
        <v>1</v>
      </c>
      <c r="G2546" s="145" t="s">
        <v>243</v>
      </c>
      <c r="H2546" s="145">
        <v>905</v>
      </c>
      <c r="I2546" s="145" t="s">
        <v>358</v>
      </c>
      <c r="J2546" s="145" t="s">
        <v>257</v>
      </c>
      <c r="K2546" s="145" t="s">
        <v>258</v>
      </c>
      <c r="L2546" s="145">
        <v>4512</v>
      </c>
      <c r="M2546" s="145" t="s">
        <v>247</v>
      </c>
      <c r="N2546" s="145">
        <v>109</v>
      </c>
      <c r="O2546" s="145">
        <v>4985.3900000000003</v>
      </c>
      <c r="P2546" s="145">
        <v>94506</v>
      </c>
      <c r="Q2546" t="str">
        <f t="shared" si="39"/>
        <v>2-Low Income Residential</v>
      </c>
      <c r="R2546" s="147"/>
      <c r="S2546" t="s">
        <v>381</v>
      </c>
      <c r="U2546" s="147"/>
    </row>
    <row r="2547" spans="1:21" x14ac:dyDescent="0.3">
      <c r="A2547" s="145">
        <v>5</v>
      </c>
      <c r="B2547" s="145" t="s">
        <v>241</v>
      </c>
      <c r="C2547" s="145">
        <v>2020</v>
      </c>
      <c r="D2547" s="145">
        <v>4</v>
      </c>
      <c r="E2547" s="145" t="s">
        <v>370</v>
      </c>
      <c r="F2547" s="146">
        <v>10</v>
      </c>
      <c r="G2547" s="145" t="s">
        <v>250</v>
      </c>
      <c r="H2547" s="145">
        <v>1</v>
      </c>
      <c r="I2547" s="145" t="s">
        <v>251</v>
      </c>
      <c r="J2547" s="145" t="s">
        <v>245</v>
      </c>
      <c r="K2547" s="145" t="s">
        <v>246</v>
      </c>
      <c r="L2547" s="145">
        <v>207</v>
      </c>
      <c r="M2547" s="145" t="s">
        <v>252</v>
      </c>
      <c r="N2547" s="145">
        <v>37044</v>
      </c>
      <c r="O2547" s="145">
        <v>7900811.8200000003</v>
      </c>
      <c r="P2547" s="145">
        <v>28872194</v>
      </c>
      <c r="Q2547" t="str">
        <f t="shared" si="39"/>
        <v>1-Residential</v>
      </c>
      <c r="R2547" s="147"/>
      <c r="S2547" t="s">
        <v>381</v>
      </c>
      <c r="U2547" s="147"/>
    </row>
    <row r="2548" spans="1:21" x14ac:dyDescent="0.3">
      <c r="A2548" s="145">
        <v>5</v>
      </c>
      <c r="B2548" s="145" t="s">
        <v>241</v>
      </c>
      <c r="C2548" s="145">
        <v>2020</v>
      </c>
      <c r="D2548" s="145">
        <v>4</v>
      </c>
      <c r="E2548" s="145" t="s">
        <v>370</v>
      </c>
      <c r="F2548" s="146">
        <v>60</v>
      </c>
      <c r="G2548" s="145" t="s">
        <v>154</v>
      </c>
      <c r="H2548" s="145">
        <v>601</v>
      </c>
      <c r="I2548" s="145" t="s">
        <v>359</v>
      </c>
      <c r="J2548" s="145" t="s">
        <v>290</v>
      </c>
      <c r="K2548" s="145" t="s">
        <v>299</v>
      </c>
      <c r="L2548" s="145">
        <v>360</v>
      </c>
      <c r="M2548" s="145" t="s">
        <v>304</v>
      </c>
      <c r="N2548" s="145">
        <v>46</v>
      </c>
      <c r="O2548" s="145">
        <v>1261.17</v>
      </c>
      <c r="P2548" s="145">
        <v>2018</v>
      </c>
      <c r="Q2548" t="str">
        <f t="shared" si="39"/>
        <v>Street</v>
      </c>
      <c r="R2548" s="147"/>
      <c r="S2548" t="s">
        <v>381</v>
      </c>
      <c r="U2548" s="147"/>
    </row>
    <row r="2549" spans="1:21" x14ac:dyDescent="0.3">
      <c r="A2549" s="145">
        <v>5</v>
      </c>
      <c r="B2549" s="145" t="s">
        <v>241</v>
      </c>
      <c r="C2549" s="145">
        <v>2020</v>
      </c>
      <c r="D2549" s="145">
        <v>4</v>
      </c>
      <c r="E2549" s="145" t="s">
        <v>370</v>
      </c>
      <c r="F2549" s="146">
        <v>3</v>
      </c>
      <c r="G2549" s="145" t="s">
        <v>262</v>
      </c>
      <c r="H2549" s="145">
        <v>954</v>
      </c>
      <c r="I2549" s="145" t="s">
        <v>356</v>
      </c>
      <c r="J2549" s="145" t="s">
        <v>268</v>
      </c>
      <c r="K2549" s="145" t="s">
        <v>281</v>
      </c>
      <c r="L2549" s="145">
        <v>4532</v>
      </c>
      <c r="M2549" s="145" t="s">
        <v>265</v>
      </c>
      <c r="N2549" s="145">
        <v>8039</v>
      </c>
      <c r="O2549" s="145">
        <v>11351076.75</v>
      </c>
      <c r="P2549" s="145">
        <v>134938235</v>
      </c>
      <c r="Q2549" t="str">
        <f t="shared" si="39"/>
        <v>4-Medium C&amp;I</v>
      </c>
      <c r="R2549" s="147"/>
      <c r="S2549" t="s">
        <v>381</v>
      </c>
      <c r="U2549" s="147"/>
    </row>
    <row r="2550" spans="1:21" x14ac:dyDescent="0.3">
      <c r="A2550" s="145">
        <v>4</v>
      </c>
      <c r="B2550" s="145" t="s">
        <v>249</v>
      </c>
      <c r="C2550" s="145">
        <v>2020</v>
      </c>
      <c r="D2550" s="145">
        <v>4</v>
      </c>
      <c r="E2550" s="145" t="s">
        <v>370</v>
      </c>
      <c r="F2550" s="146">
        <v>3</v>
      </c>
      <c r="G2550" s="145" t="s">
        <v>262</v>
      </c>
      <c r="H2550" s="145">
        <v>953</v>
      </c>
      <c r="I2550" s="145" t="s">
        <v>278</v>
      </c>
      <c r="J2550" s="145" t="s">
        <v>266</v>
      </c>
      <c r="K2550" s="145" t="s">
        <v>276</v>
      </c>
      <c r="L2550" s="145">
        <v>4532</v>
      </c>
      <c r="M2550" s="145" t="s">
        <v>265</v>
      </c>
      <c r="N2550" s="145">
        <v>49</v>
      </c>
      <c r="O2550" s="145">
        <v>3000.3</v>
      </c>
      <c r="P2550" s="145">
        <v>23669</v>
      </c>
      <c r="Q2550" t="str">
        <f t="shared" si="39"/>
        <v>3-Small C&amp;I</v>
      </c>
      <c r="R2550" s="147"/>
      <c r="S2550" t="s">
        <v>381</v>
      </c>
      <c r="U2550" s="147"/>
    </row>
    <row r="2551" spans="1:21" x14ac:dyDescent="0.3">
      <c r="A2551" s="145">
        <v>5</v>
      </c>
      <c r="B2551" s="145" t="s">
        <v>241</v>
      </c>
      <c r="C2551" s="145">
        <v>2020</v>
      </c>
      <c r="D2551" s="145">
        <v>4</v>
      </c>
      <c r="E2551" s="145" t="s">
        <v>370</v>
      </c>
      <c r="F2551" s="146">
        <v>77</v>
      </c>
      <c r="G2551" s="145" t="s">
        <v>154</v>
      </c>
      <c r="H2551" s="145">
        <v>5</v>
      </c>
      <c r="I2551" s="145" t="s">
        <v>289</v>
      </c>
      <c r="J2551" s="145" t="s">
        <v>248</v>
      </c>
      <c r="K2551" s="145" t="s">
        <v>270</v>
      </c>
      <c r="L2551" s="145">
        <v>1577</v>
      </c>
      <c r="M2551" s="145" t="s">
        <v>336</v>
      </c>
      <c r="N2551" s="145">
        <v>2</v>
      </c>
      <c r="O2551" s="145">
        <v>1141.6099999999999</v>
      </c>
      <c r="P2551" s="145">
        <v>5116</v>
      </c>
      <c r="Q2551" t="str">
        <f t="shared" si="39"/>
        <v>3-Small C&amp;I</v>
      </c>
      <c r="R2551" s="147"/>
      <c r="S2551" t="s">
        <v>381</v>
      </c>
      <c r="U2551" s="147"/>
    </row>
    <row r="2552" spans="1:21" x14ac:dyDescent="0.3">
      <c r="A2552" s="145">
        <v>4</v>
      </c>
      <c r="B2552" s="145" t="s">
        <v>249</v>
      </c>
      <c r="C2552" s="145">
        <v>2020</v>
      </c>
      <c r="D2552" s="145">
        <v>4</v>
      </c>
      <c r="E2552" s="145" t="s">
        <v>370</v>
      </c>
      <c r="F2552" s="146">
        <v>1</v>
      </c>
      <c r="G2552" s="145" t="s">
        <v>243</v>
      </c>
      <c r="H2552" s="145">
        <v>950</v>
      </c>
      <c r="I2552" s="145" t="s">
        <v>269</v>
      </c>
      <c r="J2552" s="145" t="s">
        <v>248</v>
      </c>
      <c r="K2552" s="145" t="s">
        <v>270</v>
      </c>
      <c r="L2552" s="145">
        <v>4512</v>
      </c>
      <c r="M2552" s="145" t="s">
        <v>247</v>
      </c>
      <c r="N2552" s="145">
        <v>32</v>
      </c>
      <c r="O2552" s="145">
        <v>1535</v>
      </c>
      <c r="P2552" s="145">
        <v>17013</v>
      </c>
      <c r="Q2552" t="str">
        <f t="shared" si="39"/>
        <v>3-Small C&amp;I</v>
      </c>
      <c r="R2552" s="147"/>
      <c r="S2552" t="s">
        <v>381</v>
      </c>
      <c r="U2552" s="147"/>
    </row>
    <row r="2553" spans="1:21" x14ac:dyDescent="0.3">
      <c r="A2553" s="145">
        <v>5</v>
      </c>
      <c r="B2553" s="145" t="s">
        <v>241</v>
      </c>
      <c r="C2553" s="145">
        <v>2020</v>
      </c>
      <c r="D2553" s="145">
        <v>4</v>
      </c>
      <c r="E2553" s="145" t="s">
        <v>370</v>
      </c>
      <c r="F2553" s="146">
        <v>3</v>
      </c>
      <c r="G2553" s="145" t="s">
        <v>262</v>
      </c>
      <c r="H2553" s="145">
        <v>15</v>
      </c>
      <c r="I2553" s="145" t="s">
        <v>318</v>
      </c>
      <c r="J2553" s="145" t="s">
        <v>266</v>
      </c>
      <c r="K2553" s="145" t="s">
        <v>276</v>
      </c>
      <c r="L2553" s="145">
        <v>300</v>
      </c>
      <c r="M2553" s="145" t="s">
        <v>282</v>
      </c>
      <c r="N2553" s="145">
        <v>95</v>
      </c>
      <c r="O2553" s="145">
        <v>5190.62</v>
      </c>
      <c r="P2553" s="145">
        <v>20710</v>
      </c>
      <c r="Q2553" t="str">
        <f t="shared" si="39"/>
        <v>3-Small C&amp;I</v>
      </c>
      <c r="R2553" s="147"/>
      <c r="S2553" t="s">
        <v>381</v>
      </c>
      <c r="U2553" s="147"/>
    </row>
    <row r="2554" spans="1:21" x14ac:dyDescent="0.3">
      <c r="A2554" s="145">
        <v>5</v>
      </c>
      <c r="B2554" s="145" t="s">
        <v>241</v>
      </c>
      <c r="C2554" s="145">
        <v>2020</v>
      </c>
      <c r="D2554" s="145">
        <v>4</v>
      </c>
      <c r="E2554" s="145" t="s">
        <v>370</v>
      </c>
      <c r="F2554" s="146">
        <v>5</v>
      </c>
      <c r="G2554" s="145" t="s">
        <v>283</v>
      </c>
      <c r="H2554" s="145">
        <v>616</v>
      </c>
      <c r="I2554" s="145" t="s">
        <v>311</v>
      </c>
      <c r="J2554" s="145" t="s">
        <v>305</v>
      </c>
      <c r="K2554" s="145" t="s">
        <v>307</v>
      </c>
      <c r="L2554" s="145">
        <v>4552</v>
      </c>
      <c r="M2554" s="145" t="s">
        <v>313</v>
      </c>
      <c r="N2554" s="145">
        <v>107</v>
      </c>
      <c r="O2554" s="145">
        <v>15009.59</v>
      </c>
      <c r="P2554" s="145">
        <v>54700</v>
      </c>
      <c r="Q2554" t="str">
        <f t="shared" si="39"/>
        <v>Street</v>
      </c>
      <c r="R2554" s="147"/>
      <c r="S2554" t="s">
        <v>381</v>
      </c>
      <c r="U2554" s="147"/>
    </row>
    <row r="2555" spans="1:21" x14ac:dyDescent="0.3">
      <c r="A2555" s="145">
        <v>5</v>
      </c>
      <c r="B2555" s="145" t="s">
        <v>241</v>
      </c>
      <c r="C2555" s="145">
        <v>2020</v>
      </c>
      <c r="D2555" s="145">
        <v>4</v>
      </c>
      <c r="E2555" s="145" t="s">
        <v>370</v>
      </c>
      <c r="F2555" s="146">
        <v>75</v>
      </c>
      <c r="G2555" s="145" t="s">
        <v>154</v>
      </c>
      <c r="H2555" s="145">
        <v>18</v>
      </c>
      <c r="I2555" s="145" t="s">
        <v>284</v>
      </c>
      <c r="J2555" s="145" t="s">
        <v>268</v>
      </c>
      <c r="K2555" s="145" t="s">
        <v>281</v>
      </c>
      <c r="L2555" s="145">
        <v>1575</v>
      </c>
      <c r="M2555" s="145" t="s">
        <v>320</v>
      </c>
      <c r="N2555" s="145">
        <v>2</v>
      </c>
      <c r="O2555" s="145">
        <v>7841.07</v>
      </c>
      <c r="P2555" s="145">
        <v>41160</v>
      </c>
      <c r="Q2555" t="str">
        <f t="shared" si="39"/>
        <v>4-Medium C&amp;I</v>
      </c>
      <c r="R2555" s="147"/>
      <c r="S2555" t="s">
        <v>381</v>
      </c>
      <c r="U2555" s="147"/>
    </row>
    <row r="2556" spans="1:21" x14ac:dyDescent="0.3">
      <c r="A2556" s="145">
        <v>5</v>
      </c>
      <c r="B2556" s="145" t="s">
        <v>241</v>
      </c>
      <c r="C2556" s="145">
        <v>2020</v>
      </c>
      <c r="D2556" s="145">
        <v>4</v>
      </c>
      <c r="E2556" s="145" t="s">
        <v>370</v>
      </c>
      <c r="F2556" s="146">
        <v>79</v>
      </c>
      <c r="G2556" s="145" t="s">
        <v>154</v>
      </c>
      <c r="H2556" s="145">
        <v>954</v>
      </c>
      <c r="I2556" s="145" t="s">
        <v>356</v>
      </c>
      <c r="J2556" s="145" t="s">
        <v>268</v>
      </c>
      <c r="K2556" s="145" t="s">
        <v>281</v>
      </c>
      <c r="L2556" s="145">
        <v>4579</v>
      </c>
      <c r="M2556" s="145" t="s">
        <v>267</v>
      </c>
      <c r="N2556" s="145">
        <v>5</v>
      </c>
      <c r="O2556" s="145">
        <v>6776.5</v>
      </c>
      <c r="P2556" s="145">
        <v>66960</v>
      </c>
      <c r="Q2556" t="str">
        <f t="shared" si="39"/>
        <v>4-Medium C&amp;I</v>
      </c>
      <c r="R2556" s="147"/>
      <c r="S2556" t="s">
        <v>381</v>
      </c>
      <c r="U2556" s="147"/>
    </row>
    <row r="2557" spans="1:21" x14ac:dyDescent="0.3">
      <c r="A2557" s="145">
        <v>5</v>
      </c>
      <c r="B2557" s="145" t="s">
        <v>241</v>
      </c>
      <c r="C2557" s="145">
        <v>2020</v>
      </c>
      <c r="D2557" s="145">
        <v>4</v>
      </c>
      <c r="E2557" s="145" t="s">
        <v>370</v>
      </c>
      <c r="F2557" s="146">
        <v>5</v>
      </c>
      <c r="G2557" s="145" t="s">
        <v>283</v>
      </c>
      <c r="H2557" s="145">
        <v>710</v>
      </c>
      <c r="I2557" s="145" t="s">
        <v>332</v>
      </c>
      <c r="J2557" s="145" t="s">
        <v>277</v>
      </c>
      <c r="K2557" s="145" t="s">
        <v>317</v>
      </c>
      <c r="L2557" s="145">
        <v>4552</v>
      </c>
      <c r="M2557" s="145" t="s">
        <v>313</v>
      </c>
      <c r="N2557" s="145">
        <v>660</v>
      </c>
      <c r="O2557" s="145">
        <v>10461590.050000001</v>
      </c>
      <c r="P2557" s="145">
        <v>171728132</v>
      </c>
      <c r="Q2557" t="str">
        <f t="shared" si="39"/>
        <v>5-Large C&amp;I</v>
      </c>
      <c r="R2557" s="147"/>
      <c r="S2557" t="s">
        <v>381</v>
      </c>
      <c r="U2557" s="147"/>
    </row>
    <row r="2558" spans="1:21" x14ac:dyDescent="0.3">
      <c r="A2558" s="145">
        <v>5</v>
      </c>
      <c r="B2558" s="145" t="s">
        <v>241</v>
      </c>
      <c r="C2558" s="145">
        <v>2020</v>
      </c>
      <c r="D2558" s="145">
        <v>4</v>
      </c>
      <c r="E2558" s="145" t="s">
        <v>370</v>
      </c>
      <c r="F2558" s="146">
        <v>1</v>
      </c>
      <c r="G2558" s="145" t="s">
        <v>243</v>
      </c>
      <c r="H2558" s="145">
        <v>602</v>
      </c>
      <c r="I2558" s="145" t="s">
        <v>309</v>
      </c>
      <c r="J2558" s="145" t="s">
        <v>305</v>
      </c>
      <c r="K2558" s="145" t="s">
        <v>307</v>
      </c>
      <c r="L2558" s="145">
        <v>200</v>
      </c>
      <c r="M2558" s="145" t="s">
        <v>259</v>
      </c>
      <c r="N2558" s="145">
        <v>182</v>
      </c>
      <c r="O2558" s="145">
        <v>7649.18</v>
      </c>
      <c r="P2558" s="145">
        <v>15906</v>
      </c>
      <c r="Q2558" t="str">
        <f t="shared" si="39"/>
        <v>Street</v>
      </c>
      <c r="R2558" s="147"/>
      <c r="S2558" t="s">
        <v>381</v>
      </c>
      <c r="U2558" s="147"/>
    </row>
    <row r="2559" spans="1:21" x14ac:dyDescent="0.3">
      <c r="A2559" s="145">
        <v>5</v>
      </c>
      <c r="B2559" s="145" t="s">
        <v>241</v>
      </c>
      <c r="C2559" s="145">
        <v>2020</v>
      </c>
      <c r="D2559" s="145">
        <v>4</v>
      </c>
      <c r="E2559" s="145" t="s">
        <v>370</v>
      </c>
      <c r="F2559" s="146">
        <v>6</v>
      </c>
      <c r="G2559" s="145" t="s">
        <v>293</v>
      </c>
      <c r="H2559" s="145">
        <v>612</v>
      </c>
      <c r="I2559" s="145" t="s">
        <v>363</v>
      </c>
      <c r="J2559" s="145" t="s">
        <v>253</v>
      </c>
      <c r="K2559" s="145" t="s">
        <v>295</v>
      </c>
      <c r="L2559" s="145">
        <v>700</v>
      </c>
      <c r="M2559" s="145" t="s">
        <v>296</v>
      </c>
      <c r="N2559" s="145">
        <v>2</v>
      </c>
      <c r="O2559" s="145">
        <v>66.52</v>
      </c>
      <c r="P2559" s="145">
        <v>235</v>
      </c>
      <c r="Q2559" t="str">
        <f t="shared" si="39"/>
        <v>3-Small C&amp;I</v>
      </c>
      <c r="R2559" s="147"/>
      <c r="S2559" t="s">
        <v>381</v>
      </c>
      <c r="U2559" s="147"/>
    </row>
    <row r="2560" spans="1:21" x14ac:dyDescent="0.3">
      <c r="A2560" s="145">
        <v>4</v>
      </c>
      <c r="B2560" s="145" t="s">
        <v>249</v>
      </c>
      <c r="C2560" s="145">
        <v>2020</v>
      </c>
      <c r="D2560" s="145">
        <v>4</v>
      </c>
      <c r="E2560" s="145" t="s">
        <v>370</v>
      </c>
      <c r="F2560" s="146">
        <v>6</v>
      </c>
      <c r="G2560" s="145" t="s">
        <v>293</v>
      </c>
      <c r="H2560" s="145">
        <v>615</v>
      </c>
      <c r="I2560" s="145" t="s">
        <v>298</v>
      </c>
      <c r="J2560" s="145" t="s">
        <v>290</v>
      </c>
      <c r="K2560" s="145" t="s">
        <v>299</v>
      </c>
      <c r="L2560" s="145">
        <v>4562</v>
      </c>
      <c r="M2560" s="145" t="s">
        <v>300</v>
      </c>
      <c r="N2560" s="145">
        <v>1</v>
      </c>
      <c r="O2560" s="145">
        <v>5942.01</v>
      </c>
      <c r="P2560" s="145">
        <v>14071</v>
      </c>
      <c r="Q2560" t="str">
        <f t="shared" si="39"/>
        <v>Street</v>
      </c>
      <c r="R2560" s="147"/>
      <c r="S2560" t="s">
        <v>381</v>
      </c>
      <c r="U2560" s="147"/>
    </row>
    <row r="2561" spans="1:21" x14ac:dyDescent="0.3">
      <c r="A2561" s="145">
        <v>4</v>
      </c>
      <c r="B2561" s="145" t="s">
        <v>249</v>
      </c>
      <c r="C2561" s="145">
        <v>2020</v>
      </c>
      <c r="D2561" s="145">
        <v>4</v>
      </c>
      <c r="E2561" s="145" t="s">
        <v>370</v>
      </c>
      <c r="F2561" s="146">
        <v>60</v>
      </c>
      <c r="G2561" s="145" t="s">
        <v>154</v>
      </c>
      <c r="H2561" s="145">
        <v>615</v>
      </c>
      <c r="I2561" s="145" t="s">
        <v>298</v>
      </c>
      <c r="J2561" s="145" t="s">
        <v>290</v>
      </c>
      <c r="K2561" s="145" t="s">
        <v>299</v>
      </c>
      <c r="L2561" s="145">
        <v>4563</v>
      </c>
      <c r="M2561" s="145" t="s">
        <v>324</v>
      </c>
      <c r="N2561" s="145">
        <v>1</v>
      </c>
      <c r="O2561" s="145">
        <v>11.27</v>
      </c>
      <c r="P2561" s="145">
        <v>27</v>
      </c>
      <c r="Q2561" t="str">
        <f t="shared" si="39"/>
        <v>Street</v>
      </c>
      <c r="R2561" s="147"/>
      <c r="S2561" t="s">
        <v>381</v>
      </c>
      <c r="U2561" s="147"/>
    </row>
    <row r="2562" spans="1:21" x14ac:dyDescent="0.3">
      <c r="A2562" s="145">
        <v>5</v>
      </c>
      <c r="B2562" s="145" t="s">
        <v>241</v>
      </c>
      <c r="C2562" s="145">
        <v>2020</v>
      </c>
      <c r="D2562" s="145">
        <v>4</v>
      </c>
      <c r="E2562" s="145" t="s">
        <v>370</v>
      </c>
      <c r="F2562" s="146">
        <v>6</v>
      </c>
      <c r="G2562" s="145" t="s">
        <v>293</v>
      </c>
      <c r="H2562" s="145">
        <v>617</v>
      </c>
      <c r="I2562" s="145" t="s">
        <v>349</v>
      </c>
      <c r="J2562" s="145" t="s">
        <v>292</v>
      </c>
      <c r="K2562" s="145" t="s">
        <v>350</v>
      </c>
      <c r="L2562" s="145">
        <v>4562</v>
      </c>
      <c r="M2562" s="145" t="s">
        <v>300</v>
      </c>
      <c r="N2562" s="145">
        <v>7</v>
      </c>
      <c r="O2562" s="145">
        <v>12277.31</v>
      </c>
      <c r="P2562" s="145">
        <v>47942</v>
      </c>
      <c r="Q2562" t="str">
        <f t="shared" ref="Q2562:Q2625" si="40">VLOOKUP(J2562,S:T,2,FALSE)</f>
        <v>Street</v>
      </c>
      <c r="R2562" s="147"/>
      <c r="S2562" t="s">
        <v>381</v>
      </c>
      <c r="U2562" s="147"/>
    </row>
    <row r="2563" spans="1:21" x14ac:dyDescent="0.3">
      <c r="A2563" s="145">
        <v>5</v>
      </c>
      <c r="B2563" s="145" t="s">
        <v>241</v>
      </c>
      <c r="C2563" s="145">
        <v>2020</v>
      </c>
      <c r="D2563" s="145">
        <v>4</v>
      </c>
      <c r="E2563" s="145" t="s">
        <v>370</v>
      </c>
      <c r="F2563" s="146">
        <v>6</v>
      </c>
      <c r="G2563" s="145" t="s">
        <v>293</v>
      </c>
      <c r="H2563" s="145">
        <v>618</v>
      </c>
      <c r="I2563" s="145" t="s">
        <v>365</v>
      </c>
      <c r="J2563" s="145" t="s">
        <v>297</v>
      </c>
      <c r="K2563" s="145" t="s">
        <v>352</v>
      </c>
      <c r="L2563" s="145">
        <v>4562</v>
      </c>
      <c r="M2563" s="145" t="s">
        <v>300</v>
      </c>
      <c r="N2563" s="145">
        <v>7</v>
      </c>
      <c r="O2563" s="145">
        <v>2140.34</v>
      </c>
      <c r="P2563" s="145">
        <v>6357</v>
      </c>
      <c r="Q2563" t="str">
        <f t="shared" si="40"/>
        <v>Street</v>
      </c>
      <c r="R2563" s="147"/>
      <c r="S2563" t="s">
        <v>381</v>
      </c>
      <c r="U2563" s="147"/>
    </row>
    <row r="2564" spans="1:21" x14ac:dyDescent="0.3">
      <c r="A2564" s="145">
        <v>5</v>
      </c>
      <c r="B2564" s="145" t="s">
        <v>241</v>
      </c>
      <c r="C2564" s="145">
        <v>2020</v>
      </c>
      <c r="D2564" s="145">
        <v>4</v>
      </c>
      <c r="E2564" s="145" t="s">
        <v>370</v>
      </c>
      <c r="F2564" s="146">
        <v>6</v>
      </c>
      <c r="G2564" s="145" t="s">
        <v>293</v>
      </c>
      <c r="H2564" s="145">
        <v>623</v>
      </c>
      <c r="I2564" s="145" t="s">
        <v>302</v>
      </c>
      <c r="J2564" s="145" t="s">
        <v>301</v>
      </c>
      <c r="K2564" s="145" t="s">
        <v>303</v>
      </c>
      <c r="L2564" s="145">
        <v>700</v>
      </c>
      <c r="M2564" s="145" t="s">
        <v>296</v>
      </c>
      <c r="N2564" s="145">
        <v>1</v>
      </c>
      <c r="O2564" s="145">
        <v>1489.68</v>
      </c>
      <c r="P2564" s="145">
        <v>5272</v>
      </c>
      <c r="Q2564" t="str">
        <f t="shared" si="40"/>
        <v>Street</v>
      </c>
      <c r="R2564" s="147"/>
      <c r="S2564" t="s">
        <v>381</v>
      </c>
      <c r="U2564" s="147"/>
    </row>
    <row r="2565" spans="1:21" x14ac:dyDescent="0.3">
      <c r="A2565" s="145">
        <v>4</v>
      </c>
      <c r="B2565" s="145" t="s">
        <v>249</v>
      </c>
      <c r="C2565" s="145">
        <v>2020</v>
      </c>
      <c r="D2565" s="145">
        <v>4</v>
      </c>
      <c r="E2565" s="145" t="s">
        <v>370</v>
      </c>
      <c r="F2565" s="146">
        <v>60</v>
      </c>
      <c r="G2565" s="145" t="s">
        <v>154</v>
      </c>
      <c r="H2565" s="145">
        <v>624</v>
      </c>
      <c r="I2565" s="145" t="s">
        <v>325</v>
      </c>
      <c r="J2565" s="145" t="s">
        <v>301</v>
      </c>
      <c r="K2565" s="145" t="s">
        <v>303</v>
      </c>
      <c r="L2565" s="145">
        <v>4563</v>
      </c>
      <c r="M2565" s="145" t="s">
        <v>324</v>
      </c>
      <c r="N2565" s="145">
        <v>2</v>
      </c>
      <c r="O2565" s="145">
        <v>28.67</v>
      </c>
      <c r="P2565" s="145">
        <v>121</v>
      </c>
      <c r="Q2565" t="str">
        <f t="shared" si="40"/>
        <v>Street</v>
      </c>
      <c r="R2565" s="147"/>
      <c r="S2565" t="s">
        <v>381</v>
      </c>
      <c r="U2565" s="147"/>
    </row>
    <row r="2566" spans="1:21" x14ac:dyDescent="0.3">
      <c r="A2566" s="145">
        <v>5</v>
      </c>
      <c r="B2566" s="145" t="s">
        <v>241</v>
      </c>
      <c r="C2566" s="145">
        <v>2020</v>
      </c>
      <c r="D2566" s="145">
        <v>4</v>
      </c>
      <c r="E2566" s="145" t="s">
        <v>370</v>
      </c>
      <c r="F2566" s="146">
        <v>6</v>
      </c>
      <c r="G2566" s="145" t="s">
        <v>293</v>
      </c>
      <c r="H2566" s="145">
        <v>616</v>
      </c>
      <c r="I2566" s="145" t="s">
        <v>311</v>
      </c>
      <c r="J2566" s="145" t="s">
        <v>305</v>
      </c>
      <c r="K2566" s="145" t="s">
        <v>307</v>
      </c>
      <c r="L2566" s="145">
        <v>4562</v>
      </c>
      <c r="M2566" s="145" t="s">
        <v>300</v>
      </c>
      <c r="N2566" s="145">
        <v>919</v>
      </c>
      <c r="O2566" s="145">
        <v>66902.73</v>
      </c>
      <c r="P2566" s="145">
        <v>229608</v>
      </c>
      <c r="Q2566" t="str">
        <f t="shared" si="40"/>
        <v>Street</v>
      </c>
      <c r="R2566" s="147"/>
      <c r="S2566" t="s">
        <v>381</v>
      </c>
      <c r="U2566" s="147"/>
    </row>
    <row r="2567" spans="1:21" x14ac:dyDescent="0.3">
      <c r="A2567" s="145">
        <v>4</v>
      </c>
      <c r="B2567" s="145" t="s">
        <v>249</v>
      </c>
      <c r="C2567" s="145">
        <v>2020</v>
      </c>
      <c r="D2567" s="145">
        <v>4</v>
      </c>
      <c r="E2567" s="145" t="s">
        <v>370</v>
      </c>
      <c r="F2567" s="146">
        <v>3</v>
      </c>
      <c r="G2567" s="145" t="s">
        <v>262</v>
      </c>
      <c r="H2567" s="145">
        <v>701</v>
      </c>
      <c r="I2567" s="145" t="s">
        <v>316</v>
      </c>
      <c r="J2567" s="145" t="s">
        <v>277</v>
      </c>
      <c r="K2567" s="145" t="s">
        <v>317</v>
      </c>
      <c r="L2567" s="145">
        <v>300</v>
      </c>
      <c r="M2567" s="145" t="s">
        <v>282</v>
      </c>
      <c r="N2567" s="145">
        <v>2</v>
      </c>
      <c r="O2567" s="145">
        <v>41887.300000000003</v>
      </c>
      <c r="P2567" s="145">
        <v>132300</v>
      </c>
      <c r="Q2567" t="str">
        <f t="shared" si="40"/>
        <v>5-Large C&amp;I</v>
      </c>
      <c r="R2567" s="147"/>
      <c r="S2567" t="s">
        <v>381</v>
      </c>
      <c r="U2567" s="147"/>
    </row>
    <row r="2568" spans="1:21" x14ac:dyDescent="0.3">
      <c r="A2568" s="145">
        <v>5</v>
      </c>
      <c r="B2568" s="145" t="s">
        <v>241</v>
      </c>
      <c r="C2568" s="145">
        <v>2020</v>
      </c>
      <c r="D2568" s="145">
        <v>4</v>
      </c>
      <c r="E2568" s="145" t="s">
        <v>370</v>
      </c>
      <c r="F2568" s="146">
        <v>10</v>
      </c>
      <c r="G2568" s="145" t="s">
        <v>250</v>
      </c>
      <c r="H2568" s="145">
        <v>7</v>
      </c>
      <c r="I2568" s="145" t="s">
        <v>345</v>
      </c>
      <c r="J2568" s="145" t="s">
        <v>257</v>
      </c>
      <c r="K2568" s="145" t="s">
        <v>258</v>
      </c>
      <c r="L2568" s="145">
        <v>207</v>
      </c>
      <c r="M2568" s="145" t="s">
        <v>252</v>
      </c>
      <c r="N2568" s="145">
        <v>8</v>
      </c>
      <c r="O2568" s="145">
        <v>1083.1300000000001</v>
      </c>
      <c r="P2568" s="145">
        <v>6412</v>
      </c>
      <c r="Q2568" t="str">
        <f t="shared" si="40"/>
        <v>2-Low Income Residential</v>
      </c>
      <c r="R2568" s="147"/>
      <c r="S2568" t="s">
        <v>381</v>
      </c>
      <c r="U2568" s="147"/>
    </row>
    <row r="2569" spans="1:21" x14ac:dyDescent="0.3">
      <c r="A2569" s="145">
        <v>4</v>
      </c>
      <c r="B2569" s="145" t="s">
        <v>249</v>
      </c>
      <c r="C2569" s="145">
        <v>2020</v>
      </c>
      <c r="D2569" s="145">
        <v>4</v>
      </c>
      <c r="E2569" s="145" t="s">
        <v>370</v>
      </c>
      <c r="F2569" s="146">
        <v>1</v>
      </c>
      <c r="G2569" s="145" t="s">
        <v>243</v>
      </c>
      <c r="H2569" s="145">
        <v>6</v>
      </c>
      <c r="I2569" s="145" t="s">
        <v>344</v>
      </c>
      <c r="J2569" s="145" t="s">
        <v>257</v>
      </c>
      <c r="K2569" s="145" t="s">
        <v>258</v>
      </c>
      <c r="L2569" s="145">
        <v>200</v>
      </c>
      <c r="M2569" s="145" t="s">
        <v>259</v>
      </c>
      <c r="N2569" s="145">
        <v>25</v>
      </c>
      <c r="O2569" s="145">
        <v>3325.32</v>
      </c>
      <c r="P2569" s="145">
        <v>18420</v>
      </c>
      <c r="Q2569" t="str">
        <f t="shared" si="40"/>
        <v>2-Low Income Residential</v>
      </c>
      <c r="R2569" s="147"/>
      <c r="S2569" t="s">
        <v>381</v>
      </c>
      <c r="U2569" s="147"/>
    </row>
    <row r="2570" spans="1:21" x14ac:dyDescent="0.3">
      <c r="A2570" s="145">
        <v>5</v>
      </c>
      <c r="B2570" s="145" t="s">
        <v>241</v>
      </c>
      <c r="C2570" s="145">
        <v>2020</v>
      </c>
      <c r="D2570" s="145">
        <v>4</v>
      </c>
      <c r="E2570" s="145" t="s">
        <v>370</v>
      </c>
      <c r="F2570" s="146">
        <v>5</v>
      </c>
      <c r="G2570" s="145" t="s">
        <v>283</v>
      </c>
      <c r="H2570" s="145">
        <v>18</v>
      </c>
      <c r="I2570" s="145" t="s">
        <v>284</v>
      </c>
      <c r="J2570" s="145" t="s">
        <v>268</v>
      </c>
      <c r="K2570" s="145" t="s">
        <v>281</v>
      </c>
      <c r="L2570" s="145">
        <v>460</v>
      </c>
      <c r="M2570" s="145" t="s">
        <v>285</v>
      </c>
      <c r="N2570" s="145">
        <v>189</v>
      </c>
      <c r="O2570" s="145">
        <v>625272.14</v>
      </c>
      <c r="P2570" s="145">
        <v>3109925</v>
      </c>
      <c r="Q2570" t="str">
        <f t="shared" si="40"/>
        <v>4-Medium C&amp;I</v>
      </c>
      <c r="R2570" s="147"/>
      <c r="S2570" t="s">
        <v>381</v>
      </c>
      <c r="U2570" s="147"/>
    </row>
    <row r="2571" spans="1:21" x14ac:dyDescent="0.3">
      <c r="A2571" s="145">
        <v>4</v>
      </c>
      <c r="B2571" s="145" t="s">
        <v>249</v>
      </c>
      <c r="C2571" s="145">
        <v>2020</v>
      </c>
      <c r="D2571" s="145">
        <v>4</v>
      </c>
      <c r="E2571" s="145" t="s">
        <v>370</v>
      </c>
      <c r="F2571" s="146">
        <v>3</v>
      </c>
      <c r="G2571" s="145" t="s">
        <v>262</v>
      </c>
      <c r="H2571" s="145">
        <v>954</v>
      </c>
      <c r="I2571" s="145" t="s">
        <v>356</v>
      </c>
      <c r="J2571" s="145" t="s">
        <v>268</v>
      </c>
      <c r="K2571" s="145" t="s">
        <v>281</v>
      </c>
      <c r="L2571" s="145">
        <v>4532</v>
      </c>
      <c r="M2571" s="145" t="s">
        <v>265</v>
      </c>
      <c r="N2571" s="145">
        <v>74</v>
      </c>
      <c r="O2571" s="145">
        <v>110667.95</v>
      </c>
      <c r="P2571" s="145">
        <v>1161264</v>
      </c>
      <c r="Q2571" t="str">
        <f t="shared" si="40"/>
        <v>4-Medium C&amp;I</v>
      </c>
      <c r="R2571" s="147"/>
      <c r="S2571" t="s">
        <v>381</v>
      </c>
      <c r="U2571" s="147"/>
    </row>
    <row r="2572" spans="1:21" x14ac:dyDescent="0.3">
      <c r="A2572" s="145">
        <v>5</v>
      </c>
      <c r="B2572" s="145" t="s">
        <v>241</v>
      </c>
      <c r="C2572" s="145">
        <v>2020</v>
      </c>
      <c r="D2572" s="145">
        <v>4</v>
      </c>
      <c r="E2572" s="145" t="s">
        <v>370</v>
      </c>
      <c r="F2572" s="146">
        <v>3</v>
      </c>
      <c r="G2572" s="145" t="s">
        <v>262</v>
      </c>
      <c r="H2572" s="145">
        <v>10</v>
      </c>
      <c r="I2572" s="145" t="s">
        <v>347</v>
      </c>
      <c r="J2572" s="145" t="s">
        <v>260</v>
      </c>
      <c r="K2572" s="145" t="s">
        <v>273</v>
      </c>
      <c r="L2572" s="145">
        <v>300</v>
      </c>
      <c r="M2572" s="145" t="s">
        <v>282</v>
      </c>
      <c r="N2572" s="145">
        <v>19916</v>
      </c>
      <c r="O2572" s="145">
        <v>1358928.53</v>
      </c>
      <c r="P2572" s="145">
        <v>6940721</v>
      </c>
      <c r="Q2572" t="str">
        <f t="shared" si="40"/>
        <v>3-Small C&amp;I</v>
      </c>
      <c r="R2572" s="147"/>
      <c r="S2572" t="s">
        <v>381</v>
      </c>
      <c r="U2572" s="147"/>
    </row>
    <row r="2573" spans="1:21" x14ac:dyDescent="0.3">
      <c r="A2573" s="145">
        <v>4</v>
      </c>
      <c r="B2573" s="145" t="s">
        <v>249</v>
      </c>
      <c r="C2573" s="145">
        <v>2020</v>
      </c>
      <c r="D2573" s="145">
        <v>4</v>
      </c>
      <c r="E2573" s="145" t="s">
        <v>370</v>
      </c>
      <c r="F2573" s="146">
        <v>3</v>
      </c>
      <c r="G2573" s="145" t="s">
        <v>262</v>
      </c>
      <c r="H2573" s="145">
        <v>9</v>
      </c>
      <c r="I2573" s="145" t="s">
        <v>334</v>
      </c>
      <c r="J2573" s="145" t="s">
        <v>260</v>
      </c>
      <c r="K2573" s="145" t="s">
        <v>273</v>
      </c>
      <c r="L2573" s="145">
        <v>300</v>
      </c>
      <c r="M2573" s="145" t="s">
        <v>282</v>
      </c>
      <c r="N2573" s="145">
        <v>2</v>
      </c>
      <c r="O2573" s="145">
        <v>255.1</v>
      </c>
      <c r="P2573" s="145">
        <v>1035</v>
      </c>
      <c r="Q2573" t="str">
        <f t="shared" si="40"/>
        <v>3-Small C&amp;I</v>
      </c>
      <c r="R2573" s="147"/>
      <c r="S2573" t="s">
        <v>381</v>
      </c>
      <c r="U2573" s="147"/>
    </row>
    <row r="2574" spans="1:21" x14ac:dyDescent="0.3">
      <c r="A2574" s="145">
        <v>5</v>
      </c>
      <c r="B2574" s="145" t="s">
        <v>241</v>
      </c>
      <c r="C2574" s="145">
        <v>2020</v>
      </c>
      <c r="D2574" s="145">
        <v>4</v>
      </c>
      <c r="E2574" s="145" t="s">
        <v>370</v>
      </c>
      <c r="F2574" s="146">
        <v>3</v>
      </c>
      <c r="G2574" s="145" t="s">
        <v>262</v>
      </c>
      <c r="H2574" s="145">
        <v>951</v>
      </c>
      <c r="I2574" s="145" t="s">
        <v>263</v>
      </c>
      <c r="J2574" s="145" t="s">
        <v>255</v>
      </c>
      <c r="K2574" s="145" t="s">
        <v>264</v>
      </c>
      <c r="L2574" s="145">
        <v>4532</v>
      </c>
      <c r="M2574" s="145" t="s">
        <v>265</v>
      </c>
      <c r="N2574" s="145">
        <v>1229</v>
      </c>
      <c r="O2574" s="145">
        <v>49749.61</v>
      </c>
      <c r="P2574" s="145">
        <v>417757</v>
      </c>
      <c r="Q2574" t="str">
        <f t="shared" si="40"/>
        <v>3-Small C&amp;I</v>
      </c>
      <c r="R2574" s="147"/>
      <c r="S2574" t="s">
        <v>381</v>
      </c>
      <c r="U2574" s="147"/>
    </row>
    <row r="2575" spans="1:21" x14ac:dyDescent="0.3">
      <c r="A2575" s="145">
        <v>4</v>
      </c>
      <c r="B2575" s="145" t="s">
        <v>249</v>
      </c>
      <c r="C2575" s="145">
        <v>2020</v>
      </c>
      <c r="D2575" s="145">
        <v>4</v>
      </c>
      <c r="E2575" s="145" t="s">
        <v>370</v>
      </c>
      <c r="F2575" s="146">
        <v>3</v>
      </c>
      <c r="G2575" s="145" t="s">
        <v>262</v>
      </c>
      <c r="H2575" s="145">
        <v>951</v>
      </c>
      <c r="I2575" s="145" t="s">
        <v>263</v>
      </c>
      <c r="J2575" s="145" t="s">
        <v>255</v>
      </c>
      <c r="K2575" s="145" t="s">
        <v>264</v>
      </c>
      <c r="L2575" s="145">
        <v>4532</v>
      </c>
      <c r="M2575" s="145" t="s">
        <v>265</v>
      </c>
      <c r="N2575" s="145">
        <v>6</v>
      </c>
      <c r="O2575" s="145">
        <v>187.95</v>
      </c>
      <c r="P2575" s="145">
        <v>1366</v>
      </c>
      <c r="Q2575" t="str">
        <f t="shared" si="40"/>
        <v>3-Small C&amp;I</v>
      </c>
      <c r="R2575" s="147"/>
      <c r="S2575" t="s">
        <v>381</v>
      </c>
      <c r="U2575" s="147"/>
    </row>
    <row r="2576" spans="1:21" x14ac:dyDescent="0.3">
      <c r="A2576" s="145">
        <v>4</v>
      </c>
      <c r="B2576" s="145" t="s">
        <v>249</v>
      </c>
      <c r="C2576" s="145">
        <v>2020</v>
      </c>
      <c r="D2576" s="145">
        <v>4</v>
      </c>
      <c r="E2576" s="145" t="s">
        <v>370</v>
      </c>
      <c r="F2576" s="146">
        <v>5</v>
      </c>
      <c r="G2576" s="145" t="s">
        <v>283</v>
      </c>
      <c r="H2576" s="145">
        <v>950</v>
      </c>
      <c r="I2576" s="145" t="s">
        <v>269</v>
      </c>
      <c r="J2576" s="145" t="s">
        <v>248</v>
      </c>
      <c r="K2576" s="145" t="s">
        <v>270</v>
      </c>
      <c r="L2576" s="145">
        <v>4552</v>
      </c>
      <c r="M2576" s="145" t="s">
        <v>313</v>
      </c>
      <c r="N2576" s="145">
        <v>2</v>
      </c>
      <c r="O2576" s="145">
        <v>34.25</v>
      </c>
      <c r="P2576" s="145">
        <v>153</v>
      </c>
      <c r="Q2576" t="str">
        <f t="shared" si="40"/>
        <v>3-Small C&amp;I</v>
      </c>
      <c r="R2576" s="147"/>
      <c r="S2576" t="s">
        <v>381</v>
      </c>
      <c r="U2576" s="147"/>
    </row>
    <row r="2577" spans="1:21" x14ac:dyDescent="0.3">
      <c r="A2577" s="145">
        <v>5</v>
      </c>
      <c r="B2577" s="145" t="s">
        <v>241</v>
      </c>
      <c r="C2577" s="145">
        <v>2020</v>
      </c>
      <c r="D2577" s="145">
        <v>4</v>
      </c>
      <c r="E2577" s="145" t="s">
        <v>370</v>
      </c>
      <c r="F2577" s="146">
        <v>6</v>
      </c>
      <c r="G2577" s="145" t="s">
        <v>293</v>
      </c>
      <c r="H2577" s="145">
        <v>950</v>
      </c>
      <c r="I2577" s="145" t="s">
        <v>269</v>
      </c>
      <c r="J2577" s="145" t="s">
        <v>248</v>
      </c>
      <c r="K2577" s="145" t="s">
        <v>270</v>
      </c>
      <c r="L2577" s="145">
        <v>4562</v>
      </c>
      <c r="M2577" s="145" t="s">
        <v>300</v>
      </c>
      <c r="N2577" s="145">
        <v>30</v>
      </c>
      <c r="O2577" s="145">
        <v>874.44</v>
      </c>
      <c r="P2577" s="145">
        <v>5963</v>
      </c>
      <c r="Q2577" t="str">
        <f t="shared" si="40"/>
        <v>3-Small C&amp;I</v>
      </c>
      <c r="R2577" s="147"/>
      <c r="S2577" t="s">
        <v>381</v>
      </c>
      <c r="U2577" s="147"/>
    </row>
    <row r="2578" spans="1:21" x14ac:dyDescent="0.3">
      <c r="A2578" s="145">
        <v>5</v>
      </c>
      <c r="B2578" s="145" t="s">
        <v>241</v>
      </c>
      <c r="C2578" s="145">
        <v>2020</v>
      </c>
      <c r="D2578" s="145">
        <v>4</v>
      </c>
      <c r="E2578" s="145" t="s">
        <v>370</v>
      </c>
      <c r="F2578" s="146">
        <v>79</v>
      </c>
      <c r="G2578" s="145" t="s">
        <v>154</v>
      </c>
      <c r="H2578" s="145">
        <v>5</v>
      </c>
      <c r="I2578" s="145" t="s">
        <v>289</v>
      </c>
      <c r="J2578" s="145" t="s">
        <v>248</v>
      </c>
      <c r="K2578" s="145" t="s">
        <v>270</v>
      </c>
      <c r="L2578" s="145">
        <v>1579</v>
      </c>
      <c r="M2578" s="145" t="s">
        <v>343</v>
      </c>
      <c r="N2578" s="145">
        <v>1</v>
      </c>
      <c r="O2578" s="145">
        <v>9.64</v>
      </c>
      <c r="P2578" s="145">
        <v>0</v>
      </c>
      <c r="Q2578" t="str">
        <f t="shared" si="40"/>
        <v>3-Small C&amp;I</v>
      </c>
      <c r="R2578" s="147"/>
      <c r="S2578" t="s">
        <v>381</v>
      </c>
      <c r="U2578" s="147"/>
    </row>
    <row r="2579" spans="1:21" x14ac:dyDescent="0.3">
      <c r="A2579" s="145">
        <v>5</v>
      </c>
      <c r="B2579" s="145" t="s">
        <v>241</v>
      </c>
      <c r="C2579" s="145">
        <v>2020</v>
      </c>
      <c r="D2579" s="145">
        <v>4</v>
      </c>
      <c r="E2579" s="145" t="s">
        <v>370</v>
      </c>
      <c r="F2579" s="146">
        <v>6</v>
      </c>
      <c r="G2579" s="145" t="s">
        <v>293</v>
      </c>
      <c r="H2579" s="145">
        <v>603</v>
      </c>
      <c r="I2579" s="145" t="s">
        <v>306</v>
      </c>
      <c r="J2579" s="145" t="s">
        <v>305</v>
      </c>
      <c r="K2579" s="145" t="s">
        <v>307</v>
      </c>
      <c r="L2579" s="145">
        <v>700</v>
      </c>
      <c r="M2579" s="145" t="s">
        <v>296</v>
      </c>
      <c r="N2579" s="145">
        <v>628</v>
      </c>
      <c r="O2579" s="145">
        <v>49787.3</v>
      </c>
      <c r="P2579" s="145">
        <v>125675</v>
      </c>
      <c r="Q2579" t="str">
        <f t="shared" si="40"/>
        <v>Street</v>
      </c>
      <c r="R2579" s="147"/>
      <c r="S2579" t="s">
        <v>381</v>
      </c>
      <c r="U2579" s="147"/>
    </row>
    <row r="2580" spans="1:21" x14ac:dyDescent="0.3">
      <c r="A2580" s="145">
        <v>4</v>
      </c>
      <c r="B2580" s="145" t="s">
        <v>249</v>
      </c>
      <c r="C2580" s="145">
        <v>2020</v>
      </c>
      <c r="D2580" s="145">
        <v>4</v>
      </c>
      <c r="E2580" s="145" t="s">
        <v>370</v>
      </c>
      <c r="F2580" s="146">
        <v>1</v>
      </c>
      <c r="G2580" s="145" t="s">
        <v>243</v>
      </c>
      <c r="H2580" s="145">
        <v>5</v>
      </c>
      <c r="I2580" s="145" t="s">
        <v>289</v>
      </c>
      <c r="J2580" s="145" t="s">
        <v>248</v>
      </c>
      <c r="K2580" s="145" t="s">
        <v>270</v>
      </c>
      <c r="L2580" s="145">
        <v>200</v>
      </c>
      <c r="M2580" s="145" t="s">
        <v>259</v>
      </c>
      <c r="N2580" s="145">
        <v>12</v>
      </c>
      <c r="O2580" s="145">
        <v>1068.77</v>
      </c>
      <c r="P2580" s="145">
        <v>4117</v>
      </c>
      <c r="Q2580" t="str">
        <f t="shared" si="40"/>
        <v>3-Small C&amp;I</v>
      </c>
      <c r="R2580" s="147"/>
      <c r="S2580" t="s">
        <v>381</v>
      </c>
      <c r="U2580" s="147"/>
    </row>
    <row r="2581" spans="1:21" x14ac:dyDescent="0.3">
      <c r="A2581" s="145">
        <v>5</v>
      </c>
      <c r="B2581" s="145" t="s">
        <v>241</v>
      </c>
      <c r="C2581" s="145">
        <v>2020</v>
      </c>
      <c r="D2581" s="145">
        <v>4</v>
      </c>
      <c r="E2581" s="145" t="s">
        <v>370</v>
      </c>
      <c r="F2581" s="146">
        <v>1</v>
      </c>
      <c r="G2581" s="145" t="s">
        <v>243</v>
      </c>
      <c r="H2581" s="145">
        <v>11</v>
      </c>
      <c r="I2581" s="145" t="s">
        <v>335</v>
      </c>
      <c r="J2581" s="145" t="s">
        <v>248</v>
      </c>
      <c r="K2581" s="145" t="s">
        <v>270</v>
      </c>
      <c r="L2581" s="145">
        <v>200</v>
      </c>
      <c r="M2581" s="145" t="s">
        <v>259</v>
      </c>
      <c r="N2581" s="145">
        <v>10</v>
      </c>
      <c r="O2581" s="145">
        <v>-19806.75</v>
      </c>
      <c r="P2581" s="145">
        <v>47189</v>
      </c>
      <c r="Q2581" t="str">
        <f t="shared" si="40"/>
        <v>3-Small C&amp;I</v>
      </c>
      <c r="R2581" s="147"/>
      <c r="S2581" t="s">
        <v>381</v>
      </c>
      <c r="U2581" s="147"/>
    </row>
    <row r="2582" spans="1:21" x14ac:dyDescent="0.3">
      <c r="A2582" s="145">
        <v>5</v>
      </c>
      <c r="B2582" s="145" t="s">
        <v>241</v>
      </c>
      <c r="C2582" s="145">
        <v>2020</v>
      </c>
      <c r="D2582" s="145">
        <v>4</v>
      </c>
      <c r="E2582" s="145" t="s">
        <v>370</v>
      </c>
      <c r="F2582" s="146">
        <v>6</v>
      </c>
      <c r="G2582" s="145" t="s">
        <v>293</v>
      </c>
      <c r="H2582" s="145">
        <v>625</v>
      </c>
      <c r="I2582" s="145" t="s">
        <v>354</v>
      </c>
      <c r="J2582" s="145" t="s">
        <v>310</v>
      </c>
      <c r="K2582" s="145" t="s">
        <v>154</v>
      </c>
      <c r="L2582" s="145">
        <v>700</v>
      </c>
      <c r="M2582" s="145" t="s">
        <v>296</v>
      </c>
      <c r="N2582" s="145">
        <v>1</v>
      </c>
      <c r="O2582" s="145">
        <v>19.34</v>
      </c>
      <c r="P2582" s="145">
        <v>19</v>
      </c>
      <c r="Q2582" t="str">
        <f t="shared" si="40"/>
        <v>Street</v>
      </c>
      <c r="R2582" s="147"/>
      <c r="S2582" t="s">
        <v>381</v>
      </c>
      <c r="U2582" s="147"/>
    </row>
    <row r="2583" spans="1:21" x14ac:dyDescent="0.3">
      <c r="A2583" s="145">
        <v>4</v>
      </c>
      <c r="B2583" s="145" t="s">
        <v>249</v>
      </c>
      <c r="C2583" s="145">
        <v>2020</v>
      </c>
      <c r="D2583" s="145">
        <v>4</v>
      </c>
      <c r="E2583" s="145" t="s">
        <v>370</v>
      </c>
      <c r="F2583" s="146">
        <v>3</v>
      </c>
      <c r="G2583" s="145" t="s">
        <v>262</v>
      </c>
      <c r="H2583" s="145">
        <v>1</v>
      </c>
      <c r="I2583" s="145" t="s">
        <v>251</v>
      </c>
      <c r="J2583" s="145" t="s">
        <v>245</v>
      </c>
      <c r="K2583" s="145" t="s">
        <v>246</v>
      </c>
      <c r="L2583" s="145">
        <v>300</v>
      </c>
      <c r="M2583" s="145" t="s">
        <v>282</v>
      </c>
      <c r="N2583" s="145">
        <v>20</v>
      </c>
      <c r="O2583" s="145">
        <v>1673.12</v>
      </c>
      <c r="P2583" s="145">
        <v>5666</v>
      </c>
      <c r="Q2583" t="str">
        <f t="shared" si="40"/>
        <v>1-Residential</v>
      </c>
      <c r="R2583" s="147"/>
      <c r="S2583" t="s">
        <v>381</v>
      </c>
      <c r="U2583" s="147"/>
    </row>
    <row r="2584" spans="1:21" x14ac:dyDescent="0.3">
      <c r="A2584" s="145">
        <v>5</v>
      </c>
      <c r="B2584" s="145" t="s">
        <v>241</v>
      </c>
      <c r="C2584" s="145">
        <v>2020</v>
      </c>
      <c r="D2584" s="145">
        <v>4</v>
      </c>
      <c r="E2584" s="145" t="s">
        <v>370</v>
      </c>
      <c r="F2584" s="146">
        <v>3</v>
      </c>
      <c r="G2584" s="145" t="s">
        <v>262</v>
      </c>
      <c r="H2584" s="145">
        <v>2</v>
      </c>
      <c r="I2584" s="145" t="s">
        <v>330</v>
      </c>
      <c r="J2584" s="145" t="s">
        <v>245</v>
      </c>
      <c r="K2584" s="145" t="s">
        <v>246</v>
      </c>
      <c r="L2584" s="145">
        <v>300</v>
      </c>
      <c r="M2584" s="145" t="s">
        <v>282</v>
      </c>
      <c r="N2584" s="145">
        <v>2</v>
      </c>
      <c r="O2584" s="145">
        <v>151.96</v>
      </c>
      <c r="P2584" s="145">
        <v>515</v>
      </c>
      <c r="Q2584" t="str">
        <f t="shared" si="40"/>
        <v>1-Residential</v>
      </c>
      <c r="R2584" s="147"/>
      <c r="S2584" t="s">
        <v>381</v>
      </c>
      <c r="U2584" s="147"/>
    </row>
    <row r="2585" spans="1:21" x14ac:dyDescent="0.3">
      <c r="A2585" s="145">
        <v>5</v>
      </c>
      <c r="B2585" s="145" t="s">
        <v>241</v>
      </c>
      <c r="C2585" s="145">
        <v>2020</v>
      </c>
      <c r="D2585" s="145">
        <v>4</v>
      </c>
      <c r="E2585" s="145" t="s">
        <v>370</v>
      </c>
      <c r="F2585" s="146">
        <v>3</v>
      </c>
      <c r="G2585" s="145" t="s">
        <v>262</v>
      </c>
      <c r="H2585" s="145">
        <v>603</v>
      </c>
      <c r="I2585" s="145" t="s">
        <v>306</v>
      </c>
      <c r="J2585" s="145" t="s">
        <v>305</v>
      </c>
      <c r="K2585" s="145" t="s">
        <v>307</v>
      </c>
      <c r="L2585" s="145">
        <v>300</v>
      </c>
      <c r="M2585" s="145" t="s">
        <v>282</v>
      </c>
      <c r="N2585" s="145">
        <v>1818</v>
      </c>
      <c r="O2585" s="145">
        <v>168299.73</v>
      </c>
      <c r="P2585" s="145">
        <v>445315</v>
      </c>
      <c r="Q2585" t="str">
        <f t="shared" si="40"/>
        <v>Street</v>
      </c>
      <c r="R2585" s="147"/>
      <c r="S2585" t="s">
        <v>381</v>
      </c>
      <c r="U2585" s="147"/>
    </row>
    <row r="2586" spans="1:21" x14ac:dyDescent="0.3">
      <c r="A2586" s="145">
        <v>4</v>
      </c>
      <c r="B2586" s="145" t="s">
        <v>249</v>
      </c>
      <c r="C2586" s="145">
        <v>2020</v>
      </c>
      <c r="D2586" s="145">
        <v>4</v>
      </c>
      <c r="E2586" s="145" t="s">
        <v>370</v>
      </c>
      <c r="F2586" s="146">
        <v>3</v>
      </c>
      <c r="G2586" s="145" t="s">
        <v>262</v>
      </c>
      <c r="H2586" s="145">
        <v>710</v>
      </c>
      <c r="I2586" s="145" t="s">
        <v>332</v>
      </c>
      <c r="J2586" s="145" t="s">
        <v>277</v>
      </c>
      <c r="K2586" s="145" t="s">
        <v>317</v>
      </c>
      <c r="L2586" s="145">
        <v>4532</v>
      </c>
      <c r="M2586" s="145" t="s">
        <v>265</v>
      </c>
      <c r="N2586" s="145">
        <v>10</v>
      </c>
      <c r="O2586" s="145">
        <v>162018.45000000001</v>
      </c>
      <c r="P2586" s="145">
        <v>1868793</v>
      </c>
      <c r="Q2586" t="str">
        <f t="shared" si="40"/>
        <v>5-Large C&amp;I</v>
      </c>
      <c r="R2586" s="147"/>
      <c r="S2586" t="s">
        <v>381</v>
      </c>
      <c r="U2586" s="147"/>
    </row>
    <row r="2587" spans="1:21" x14ac:dyDescent="0.3">
      <c r="A2587" s="145">
        <v>4</v>
      </c>
      <c r="B2587" s="145" t="s">
        <v>249</v>
      </c>
      <c r="C2587" s="145">
        <v>2020</v>
      </c>
      <c r="D2587" s="145">
        <v>4</v>
      </c>
      <c r="E2587" s="145" t="s">
        <v>370</v>
      </c>
      <c r="F2587" s="146">
        <v>3</v>
      </c>
      <c r="G2587" s="145" t="s">
        <v>262</v>
      </c>
      <c r="H2587" s="145">
        <v>621</v>
      </c>
      <c r="I2587" s="145" t="s">
        <v>323</v>
      </c>
      <c r="J2587" s="145" t="s">
        <v>253</v>
      </c>
      <c r="K2587" s="145" t="s">
        <v>295</v>
      </c>
      <c r="L2587" s="145">
        <v>4532</v>
      </c>
      <c r="M2587" s="145" t="s">
        <v>265</v>
      </c>
      <c r="N2587" s="145">
        <v>8</v>
      </c>
      <c r="O2587" s="145">
        <v>188.63</v>
      </c>
      <c r="P2587" s="145">
        <v>1221</v>
      </c>
      <c r="Q2587" t="str">
        <f t="shared" si="40"/>
        <v>3-Small C&amp;I</v>
      </c>
      <c r="R2587" s="147"/>
      <c r="S2587" t="s">
        <v>381</v>
      </c>
      <c r="U2587" s="147"/>
    </row>
    <row r="2588" spans="1:21" x14ac:dyDescent="0.3">
      <c r="A2588" s="145">
        <v>5</v>
      </c>
      <c r="B2588" s="145" t="s">
        <v>241</v>
      </c>
      <c r="C2588" s="145">
        <v>2020</v>
      </c>
      <c r="D2588" s="145">
        <v>4</v>
      </c>
      <c r="E2588" s="145" t="s">
        <v>370</v>
      </c>
      <c r="F2588" s="146">
        <v>60</v>
      </c>
      <c r="G2588" s="145" t="s">
        <v>154</v>
      </c>
      <c r="H2588" s="145">
        <v>623</v>
      </c>
      <c r="I2588" s="145" t="s">
        <v>302</v>
      </c>
      <c r="J2588" s="145" t="s">
        <v>301</v>
      </c>
      <c r="K2588" s="145" t="s">
        <v>303</v>
      </c>
      <c r="L2588" s="145">
        <v>360</v>
      </c>
      <c r="M2588" s="145" t="s">
        <v>304</v>
      </c>
      <c r="N2588" s="145">
        <v>3</v>
      </c>
      <c r="O2588" s="145">
        <v>57.96</v>
      </c>
      <c r="P2588" s="145">
        <v>171</v>
      </c>
      <c r="Q2588" t="str">
        <f t="shared" si="40"/>
        <v>Street</v>
      </c>
      <c r="R2588" s="147"/>
      <c r="S2588" t="s">
        <v>381</v>
      </c>
      <c r="U2588" s="147"/>
    </row>
    <row r="2589" spans="1:21" x14ac:dyDescent="0.3">
      <c r="A2589" s="145">
        <v>5</v>
      </c>
      <c r="B2589" s="145" t="s">
        <v>241</v>
      </c>
      <c r="C2589" s="145">
        <v>2020</v>
      </c>
      <c r="D2589" s="145">
        <v>4</v>
      </c>
      <c r="E2589" s="145" t="s">
        <v>370</v>
      </c>
      <c r="F2589" s="146">
        <v>5</v>
      </c>
      <c r="G2589" s="145" t="s">
        <v>283</v>
      </c>
      <c r="H2589" s="145">
        <v>602</v>
      </c>
      <c r="I2589" s="145" t="s">
        <v>309</v>
      </c>
      <c r="J2589" s="145" t="s">
        <v>305</v>
      </c>
      <c r="K2589" s="145" t="s">
        <v>307</v>
      </c>
      <c r="L2589" s="145">
        <v>460</v>
      </c>
      <c r="M2589" s="145" t="s">
        <v>285</v>
      </c>
      <c r="N2589" s="145">
        <v>29</v>
      </c>
      <c r="O2589" s="145">
        <v>4333.62</v>
      </c>
      <c r="P2589" s="145">
        <v>11182</v>
      </c>
      <c r="Q2589" t="str">
        <f t="shared" si="40"/>
        <v>Street</v>
      </c>
      <c r="R2589" s="147"/>
      <c r="S2589" t="s">
        <v>381</v>
      </c>
      <c r="U2589" s="147"/>
    </row>
    <row r="2590" spans="1:21" x14ac:dyDescent="0.3">
      <c r="A2590" s="145">
        <v>4</v>
      </c>
      <c r="B2590" s="145" t="s">
        <v>249</v>
      </c>
      <c r="C2590" s="145">
        <v>2020</v>
      </c>
      <c r="D2590" s="145">
        <v>4</v>
      </c>
      <c r="E2590" s="145" t="s">
        <v>370</v>
      </c>
      <c r="F2590" s="146">
        <v>10</v>
      </c>
      <c r="G2590" s="145" t="s">
        <v>250</v>
      </c>
      <c r="H2590" s="145">
        <v>905</v>
      </c>
      <c r="I2590" s="145" t="s">
        <v>358</v>
      </c>
      <c r="J2590" s="145" t="s">
        <v>257</v>
      </c>
      <c r="K2590" s="145" t="s">
        <v>258</v>
      </c>
      <c r="L2590" s="145">
        <v>4513</v>
      </c>
      <c r="M2590" s="145" t="s">
        <v>338</v>
      </c>
      <c r="N2590" s="145">
        <v>5</v>
      </c>
      <c r="O2590" s="145">
        <v>303.29000000000002</v>
      </c>
      <c r="P2590" s="145">
        <v>5533</v>
      </c>
      <c r="Q2590" t="str">
        <f t="shared" si="40"/>
        <v>2-Low Income Residential</v>
      </c>
      <c r="R2590" s="147"/>
      <c r="S2590" t="s">
        <v>381</v>
      </c>
      <c r="U2590" s="147"/>
    </row>
    <row r="2591" spans="1:21" x14ac:dyDescent="0.3">
      <c r="A2591" s="145">
        <v>4</v>
      </c>
      <c r="B2591" s="145" t="s">
        <v>249</v>
      </c>
      <c r="C2591" s="145">
        <v>2020</v>
      </c>
      <c r="D2591" s="145">
        <v>4</v>
      </c>
      <c r="E2591" s="145" t="s">
        <v>370</v>
      </c>
      <c r="F2591" s="146">
        <v>5</v>
      </c>
      <c r="G2591" s="145" t="s">
        <v>283</v>
      </c>
      <c r="H2591" s="145">
        <v>710</v>
      </c>
      <c r="I2591" s="145" t="s">
        <v>332</v>
      </c>
      <c r="J2591" s="145" t="s">
        <v>277</v>
      </c>
      <c r="K2591" s="145" t="s">
        <v>317</v>
      </c>
      <c r="L2591" s="145">
        <v>4552</v>
      </c>
      <c r="M2591" s="145" t="s">
        <v>313</v>
      </c>
      <c r="N2591" s="145">
        <v>1</v>
      </c>
      <c r="O2591" s="145">
        <v>-1765.47</v>
      </c>
      <c r="P2591" s="145">
        <v>0</v>
      </c>
      <c r="Q2591" t="str">
        <f t="shared" si="40"/>
        <v>5-Large C&amp;I</v>
      </c>
      <c r="R2591" s="147"/>
      <c r="S2591" t="s">
        <v>381</v>
      </c>
      <c r="U2591" s="147"/>
    </row>
    <row r="2592" spans="1:21" x14ac:dyDescent="0.3">
      <c r="A2592" s="145">
        <v>5</v>
      </c>
      <c r="B2592" s="145" t="s">
        <v>241</v>
      </c>
      <c r="C2592" s="145">
        <v>2020</v>
      </c>
      <c r="D2592" s="145">
        <v>4</v>
      </c>
      <c r="E2592" s="145" t="s">
        <v>370</v>
      </c>
      <c r="F2592" s="146">
        <v>10</v>
      </c>
      <c r="G2592" s="145" t="s">
        <v>250</v>
      </c>
      <c r="H2592" s="145">
        <v>2</v>
      </c>
      <c r="I2592" s="145" t="s">
        <v>330</v>
      </c>
      <c r="J2592" s="145" t="s">
        <v>245</v>
      </c>
      <c r="K2592" s="145" t="s">
        <v>246</v>
      </c>
      <c r="L2592" s="145">
        <v>207</v>
      </c>
      <c r="M2592" s="145" t="s">
        <v>252</v>
      </c>
      <c r="N2592" s="145">
        <v>24</v>
      </c>
      <c r="O2592" s="145">
        <v>5771.21</v>
      </c>
      <c r="P2592" s="145">
        <v>22281</v>
      </c>
      <c r="Q2592" t="str">
        <f t="shared" si="40"/>
        <v>1-Residential</v>
      </c>
      <c r="R2592" s="147"/>
      <c r="S2592" t="s">
        <v>381</v>
      </c>
      <c r="U2592" s="147"/>
    </row>
    <row r="2593" spans="1:21" x14ac:dyDescent="0.3">
      <c r="A2593" s="145">
        <v>5</v>
      </c>
      <c r="B2593" s="145" t="s">
        <v>241</v>
      </c>
      <c r="C2593" s="145">
        <v>2020</v>
      </c>
      <c r="D2593" s="145">
        <v>4</v>
      </c>
      <c r="E2593" s="145" t="s">
        <v>370</v>
      </c>
      <c r="F2593" s="146">
        <v>5</v>
      </c>
      <c r="G2593" s="145" t="s">
        <v>283</v>
      </c>
      <c r="H2593" s="145">
        <v>700</v>
      </c>
      <c r="I2593" s="145" t="s">
        <v>329</v>
      </c>
      <c r="J2593" s="145" t="s">
        <v>277</v>
      </c>
      <c r="K2593" s="145" t="s">
        <v>317</v>
      </c>
      <c r="L2593" s="145">
        <v>460</v>
      </c>
      <c r="M2593" s="145" t="s">
        <v>285</v>
      </c>
      <c r="N2593" s="145">
        <v>4</v>
      </c>
      <c r="O2593" s="145">
        <v>103166.29</v>
      </c>
      <c r="P2593" s="145">
        <v>590500</v>
      </c>
      <c r="Q2593" t="str">
        <f t="shared" si="40"/>
        <v>5-Large C&amp;I</v>
      </c>
      <c r="R2593" s="147"/>
      <c r="S2593" t="s">
        <v>381</v>
      </c>
      <c r="U2593" s="147"/>
    </row>
    <row r="2594" spans="1:21" x14ac:dyDescent="0.3">
      <c r="A2594" s="145">
        <v>5</v>
      </c>
      <c r="B2594" s="145" t="s">
        <v>241</v>
      </c>
      <c r="C2594" s="145">
        <v>2020</v>
      </c>
      <c r="D2594" s="145">
        <v>4</v>
      </c>
      <c r="E2594" s="145" t="s">
        <v>370</v>
      </c>
      <c r="F2594" s="146">
        <v>5</v>
      </c>
      <c r="G2594" s="145" t="s">
        <v>283</v>
      </c>
      <c r="H2594" s="145">
        <v>701</v>
      </c>
      <c r="I2594" s="145" t="s">
        <v>316</v>
      </c>
      <c r="J2594" s="145" t="s">
        <v>277</v>
      </c>
      <c r="K2594" s="145" t="s">
        <v>317</v>
      </c>
      <c r="L2594" s="145">
        <v>460</v>
      </c>
      <c r="M2594" s="145" t="s">
        <v>285</v>
      </c>
      <c r="N2594" s="145">
        <v>75</v>
      </c>
      <c r="O2594" s="145">
        <v>1127603.1200000001</v>
      </c>
      <c r="P2594" s="145">
        <v>6280024</v>
      </c>
      <c r="Q2594" t="str">
        <f t="shared" si="40"/>
        <v>5-Large C&amp;I</v>
      </c>
      <c r="R2594" s="147"/>
      <c r="S2594" t="s">
        <v>381</v>
      </c>
      <c r="U2594" s="147"/>
    </row>
    <row r="2595" spans="1:21" x14ac:dyDescent="0.3">
      <c r="A2595" s="145">
        <v>5</v>
      </c>
      <c r="B2595" s="145" t="s">
        <v>241</v>
      </c>
      <c r="C2595" s="145">
        <v>2020</v>
      </c>
      <c r="D2595" s="145">
        <v>4</v>
      </c>
      <c r="E2595" s="145" t="s">
        <v>370</v>
      </c>
      <c r="F2595" s="146">
        <v>3</v>
      </c>
      <c r="G2595" s="145" t="s">
        <v>262</v>
      </c>
      <c r="H2595" s="145">
        <v>950</v>
      </c>
      <c r="I2595" s="145" t="s">
        <v>269</v>
      </c>
      <c r="J2595" s="145" t="s">
        <v>248</v>
      </c>
      <c r="K2595" s="145" t="s">
        <v>270</v>
      </c>
      <c r="L2595" s="145">
        <v>4532</v>
      </c>
      <c r="M2595" s="145" t="s">
        <v>265</v>
      </c>
      <c r="N2595" s="145">
        <v>60908</v>
      </c>
      <c r="O2595" s="145">
        <v>3397339.58</v>
      </c>
      <c r="P2595" s="145">
        <v>82235844</v>
      </c>
      <c r="Q2595" t="str">
        <f t="shared" si="40"/>
        <v>3-Small C&amp;I</v>
      </c>
      <c r="R2595" s="147"/>
      <c r="S2595" t="s">
        <v>381</v>
      </c>
      <c r="U2595" s="147"/>
    </row>
    <row r="2596" spans="1:21" x14ac:dyDescent="0.3">
      <c r="A2596" s="145">
        <v>5</v>
      </c>
      <c r="B2596" s="145" t="s">
        <v>241</v>
      </c>
      <c r="C2596" s="145">
        <v>2020</v>
      </c>
      <c r="D2596" s="145">
        <v>4</v>
      </c>
      <c r="E2596" s="145" t="s">
        <v>370</v>
      </c>
      <c r="F2596" s="146">
        <v>75</v>
      </c>
      <c r="G2596" s="145" t="s">
        <v>154</v>
      </c>
      <c r="H2596" s="145">
        <v>5</v>
      </c>
      <c r="I2596" s="145" t="s">
        <v>289</v>
      </c>
      <c r="J2596" s="145" t="s">
        <v>248</v>
      </c>
      <c r="K2596" s="145" t="s">
        <v>270</v>
      </c>
      <c r="L2596" s="145">
        <v>1575</v>
      </c>
      <c r="M2596" s="145" t="s">
        <v>320</v>
      </c>
      <c r="N2596" s="145">
        <v>5</v>
      </c>
      <c r="O2596" s="145">
        <v>2229.1799999999998</v>
      </c>
      <c r="P2596" s="145">
        <v>9940</v>
      </c>
      <c r="Q2596" t="str">
        <f t="shared" si="40"/>
        <v>3-Small C&amp;I</v>
      </c>
      <c r="R2596" s="147"/>
      <c r="S2596" t="s">
        <v>381</v>
      </c>
      <c r="U2596" s="147"/>
    </row>
    <row r="2597" spans="1:21" x14ac:dyDescent="0.3">
      <c r="A2597" s="145">
        <v>4</v>
      </c>
      <c r="B2597" s="145" t="s">
        <v>249</v>
      </c>
      <c r="C2597" s="145">
        <v>2020</v>
      </c>
      <c r="D2597" s="145">
        <v>4</v>
      </c>
      <c r="E2597" s="145" t="s">
        <v>370</v>
      </c>
      <c r="F2597" s="146">
        <v>1</v>
      </c>
      <c r="G2597" s="145" t="s">
        <v>243</v>
      </c>
      <c r="H2597" s="145">
        <v>10</v>
      </c>
      <c r="I2597" s="145" t="s">
        <v>347</v>
      </c>
      <c r="J2597" s="145" t="s">
        <v>266</v>
      </c>
      <c r="K2597" s="145" t="s">
        <v>276</v>
      </c>
      <c r="L2597" s="145">
        <v>200</v>
      </c>
      <c r="M2597" s="145" t="s">
        <v>259</v>
      </c>
      <c r="N2597" s="145">
        <v>3</v>
      </c>
      <c r="O2597" s="145">
        <v>572.79999999999995</v>
      </c>
      <c r="P2597" s="145">
        <v>2378</v>
      </c>
      <c r="Q2597" t="str">
        <f t="shared" si="40"/>
        <v>3-Small C&amp;I</v>
      </c>
      <c r="R2597" s="147"/>
      <c r="S2597" t="s">
        <v>381</v>
      </c>
      <c r="U2597" s="147"/>
    </row>
    <row r="2598" spans="1:21" x14ac:dyDescent="0.3">
      <c r="A2598" s="145">
        <v>5</v>
      </c>
      <c r="B2598" s="145" t="s">
        <v>241</v>
      </c>
      <c r="C2598" s="145">
        <v>2020</v>
      </c>
      <c r="D2598" s="145">
        <v>4</v>
      </c>
      <c r="E2598" s="145" t="s">
        <v>370</v>
      </c>
      <c r="F2598" s="146">
        <v>10</v>
      </c>
      <c r="G2598" s="145" t="s">
        <v>250</v>
      </c>
      <c r="H2598" s="145">
        <v>616</v>
      </c>
      <c r="I2598" s="145" t="s">
        <v>311</v>
      </c>
      <c r="J2598" s="145" t="s">
        <v>305</v>
      </c>
      <c r="K2598" s="145" t="s">
        <v>307</v>
      </c>
      <c r="L2598" s="145">
        <v>4513</v>
      </c>
      <c r="M2598" s="145" t="s">
        <v>338</v>
      </c>
      <c r="N2598" s="145">
        <v>3</v>
      </c>
      <c r="O2598" s="145">
        <v>88.89</v>
      </c>
      <c r="P2598" s="145">
        <v>337</v>
      </c>
      <c r="Q2598" t="str">
        <f t="shared" si="40"/>
        <v>Street</v>
      </c>
      <c r="R2598" s="147"/>
      <c r="S2598" t="s">
        <v>381</v>
      </c>
      <c r="U2598" s="147"/>
    </row>
    <row r="2599" spans="1:21" x14ac:dyDescent="0.3">
      <c r="A2599" s="145">
        <v>4</v>
      </c>
      <c r="B2599" s="145" t="s">
        <v>249</v>
      </c>
      <c r="C2599" s="145">
        <v>2020</v>
      </c>
      <c r="D2599" s="145">
        <v>4</v>
      </c>
      <c r="E2599" s="145" t="s">
        <v>370</v>
      </c>
      <c r="F2599" s="146">
        <v>1</v>
      </c>
      <c r="G2599" s="145" t="s">
        <v>243</v>
      </c>
      <c r="H2599" s="145">
        <v>2</v>
      </c>
      <c r="I2599" s="145" t="s">
        <v>330</v>
      </c>
      <c r="J2599" s="145" t="s">
        <v>245</v>
      </c>
      <c r="K2599" s="145" t="s">
        <v>246</v>
      </c>
      <c r="L2599" s="145">
        <v>200</v>
      </c>
      <c r="M2599" s="145" t="s">
        <v>259</v>
      </c>
      <c r="N2599" s="145">
        <v>1</v>
      </c>
      <c r="O2599" s="145">
        <v>844.99</v>
      </c>
      <c r="P2599" s="145">
        <v>3322</v>
      </c>
      <c r="Q2599" t="str">
        <f t="shared" si="40"/>
        <v>1-Residential</v>
      </c>
      <c r="R2599" s="147"/>
      <c r="S2599" t="s">
        <v>381</v>
      </c>
      <c r="U2599" s="147"/>
    </row>
    <row r="2600" spans="1:21" x14ac:dyDescent="0.3">
      <c r="A2600" s="145">
        <v>5</v>
      </c>
      <c r="B2600" s="145" t="s">
        <v>241</v>
      </c>
      <c r="C2600" s="145">
        <v>2020</v>
      </c>
      <c r="D2600" s="145">
        <v>4</v>
      </c>
      <c r="E2600" s="145" t="s">
        <v>370</v>
      </c>
      <c r="F2600" s="146">
        <v>1</v>
      </c>
      <c r="G2600" s="145" t="s">
        <v>243</v>
      </c>
      <c r="H2600" s="145">
        <v>301</v>
      </c>
      <c r="I2600" s="145" t="s">
        <v>254</v>
      </c>
      <c r="J2600" s="145" t="s">
        <v>245</v>
      </c>
      <c r="K2600" s="145" t="s">
        <v>246</v>
      </c>
      <c r="L2600" s="145">
        <v>200</v>
      </c>
      <c r="M2600" s="145" t="s">
        <v>259</v>
      </c>
      <c r="N2600" s="145">
        <v>2</v>
      </c>
      <c r="O2600" s="145">
        <v>32.979999999999997</v>
      </c>
      <c r="P2600" s="145">
        <v>130</v>
      </c>
      <c r="Q2600" t="str">
        <f t="shared" si="40"/>
        <v>1-Residential</v>
      </c>
      <c r="R2600" s="147"/>
      <c r="S2600" t="s">
        <v>381</v>
      </c>
      <c r="U2600" s="147"/>
    </row>
    <row r="2601" spans="1:21" x14ac:dyDescent="0.3">
      <c r="A2601" s="145">
        <v>5</v>
      </c>
      <c r="B2601" s="145" t="s">
        <v>241</v>
      </c>
      <c r="C2601" s="145">
        <v>2020</v>
      </c>
      <c r="D2601" s="145">
        <v>4</v>
      </c>
      <c r="E2601" s="145" t="s">
        <v>370</v>
      </c>
      <c r="F2601" s="146">
        <v>75</v>
      </c>
      <c r="G2601" s="145" t="s">
        <v>154</v>
      </c>
      <c r="H2601" s="145">
        <v>13</v>
      </c>
      <c r="I2601" s="145" t="s">
        <v>337</v>
      </c>
      <c r="J2601" s="145" t="s">
        <v>268</v>
      </c>
      <c r="K2601" s="145" t="s">
        <v>281</v>
      </c>
      <c r="L2601" s="145">
        <v>1575</v>
      </c>
      <c r="M2601" s="145" t="s">
        <v>320</v>
      </c>
      <c r="N2601" s="145">
        <v>1</v>
      </c>
      <c r="O2601" s="145">
        <v>981.69</v>
      </c>
      <c r="P2601" s="145">
        <v>4690</v>
      </c>
      <c r="Q2601" t="str">
        <f t="shared" si="40"/>
        <v>4-Medium C&amp;I</v>
      </c>
      <c r="R2601" s="147"/>
      <c r="S2601" t="s">
        <v>381</v>
      </c>
      <c r="U2601" s="147"/>
    </row>
    <row r="2602" spans="1:21" x14ac:dyDescent="0.3">
      <c r="A2602" s="145">
        <v>5</v>
      </c>
      <c r="B2602" s="145" t="s">
        <v>241</v>
      </c>
      <c r="C2602" s="145">
        <v>2020</v>
      </c>
      <c r="D2602" s="145">
        <v>4</v>
      </c>
      <c r="E2602" s="145" t="s">
        <v>370</v>
      </c>
      <c r="F2602" s="146">
        <v>3</v>
      </c>
      <c r="G2602" s="145" t="s">
        <v>262</v>
      </c>
      <c r="H2602" s="145">
        <v>16</v>
      </c>
      <c r="I2602" s="145" t="s">
        <v>326</v>
      </c>
      <c r="J2602" s="145" t="s">
        <v>271</v>
      </c>
      <c r="K2602" s="145" t="s">
        <v>327</v>
      </c>
      <c r="L2602" s="145">
        <v>300</v>
      </c>
      <c r="M2602" s="145" t="s">
        <v>282</v>
      </c>
      <c r="N2602" s="145">
        <v>1</v>
      </c>
      <c r="O2602" s="145">
        <v>2152.1799999999998</v>
      </c>
      <c r="P2602" s="145">
        <v>10800</v>
      </c>
      <c r="Q2602" t="str">
        <f t="shared" si="40"/>
        <v>4-Medium C&amp;I</v>
      </c>
      <c r="R2602" s="147"/>
      <c r="S2602" t="s">
        <v>381</v>
      </c>
      <c r="U2602" s="147"/>
    </row>
    <row r="2603" spans="1:21" x14ac:dyDescent="0.3">
      <c r="A2603" s="145">
        <v>5</v>
      </c>
      <c r="B2603" s="145" t="s">
        <v>241</v>
      </c>
      <c r="C2603" s="145">
        <v>2020</v>
      </c>
      <c r="D2603" s="145">
        <v>4</v>
      </c>
      <c r="E2603" s="145" t="s">
        <v>370</v>
      </c>
      <c r="F2603" s="146">
        <v>3</v>
      </c>
      <c r="G2603" s="145" t="s">
        <v>262</v>
      </c>
      <c r="H2603" s="145">
        <v>17</v>
      </c>
      <c r="I2603" s="145" t="s">
        <v>314</v>
      </c>
      <c r="J2603" s="145" t="s">
        <v>274</v>
      </c>
      <c r="K2603" s="145" t="s">
        <v>315</v>
      </c>
      <c r="L2603" s="145">
        <v>300</v>
      </c>
      <c r="M2603" s="145" t="s">
        <v>282</v>
      </c>
      <c r="N2603" s="145">
        <v>2</v>
      </c>
      <c r="O2603" s="145">
        <v>2441.9699999999998</v>
      </c>
      <c r="P2603" s="145">
        <v>11720</v>
      </c>
      <c r="Q2603" t="str">
        <f t="shared" si="40"/>
        <v>4-Medium C&amp;I</v>
      </c>
      <c r="R2603" s="147"/>
      <c r="S2603" t="s">
        <v>381</v>
      </c>
      <c r="U2603" s="147"/>
    </row>
    <row r="2604" spans="1:21" x14ac:dyDescent="0.3">
      <c r="A2604" s="145">
        <v>5</v>
      </c>
      <c r="B2604" s="145" t="s">
        <v>241</v>
      </c>
      <c r="C2604" s="145">
        <v>2020</v>
      </c>
      <c r="D2604" s="145">
        <v>4</v>
      </c>
      <c r="E2604" s="145" t="s">
        <v>370</v>
      </c>
      <c r="F2604" s="146">
        <v>6</v>
      </c>
      <c r="G2604" s="145" t="s">
        <v>293</v>
      </c>
      <c r="H2604" s="145">
        <v>626</v>
      </c>
      <c r="I2604" s="145" t="s">
        <v>355</v>
      </c>
      <c r="J2604" s="145" t="s">
        <v>310</v>
      </c>
      <c r="K2604" s="145" t="s">
        <v>154</v>
      </c>
      <c r="L2604" s="145">
        <v>700</v>
      </c>
      <c r="M2604" s="145" t="s">
        <v>296</v>
      </c>
      <c r="N2604" s="145">
        <v>4</v>
      </c>
      <c r="O2604" s="145">
        <v>2163.3200000000002</v>
      </c>
      <c r="P2604" s="145">
        <v>577</v>
      </c>
      <c r="Q2604" t="str">
        <f t="shared" si="40"/>
        <v>Street</v>
      </c>
      <c r="R2604" s="147"/>
      <c r="S2604" t="s">
        <v>381</v>
      </c>
      <c r="U2604" s="147"/>
    </row>
    <row r="2605" spans="1:21" x14ac:dyDescent="0.3">
      <c r="A2605" s="145">
        <v>5</v>
      </c>
      <c r="B2605" s="145" t="s">
        <v>241</v>
      </c>
      <c r="C2605" s="145">
        <v>2020</v>
      </c>
      <c r="D2605" s="145">
        <v>4</v>
      </c>
      <c r="E2605" s="145" t="s">
        <v>370</v>
      </c>
      <c r="F2605" s="146">
        <v>1</v>
      </c>
      <c r="G2605" s="145" t="s">
        <v>243</v>
      </c>
      <c r="H2605" s="145">
        <v>903</v>
      </c>
      <c r="I2605" s="145" t="s">
        <v>244</v>
      </c>
      <c r="J2605" s="145" t="s">
        <v>245</v>
      </c>
      <c r="K2605" s="145" t="s">
        <v>246</v>
      </c>
      <c r="L2605" s="145">
        <v>4512</v>
      </c>
      <c r="M2605" s="145" t="s">
        <v>247</v>
      </c>
      <c r="N2605" s="145">
        <v>461112</v>
      </c>
      <c r="O2605" s="145">
        <v>33441796.609999999</v>
      </c>
      <c r="P2605" s="145">
        <v>244277591</v>
      </c>
      <c r="Q2605" t="str">
        <f t="shared" si="40"/>
        <v>1-Residential</v>
      </c>
      <c r="R2605" s="147"/>
      <c r="S2605" t="s">
        <v>381</v>
      </c>
      <c r="U2605" s="147"/>
    </row>
    <row r="2606" spans="1:21" x14ac:dyDescent="0.3">
      <c r="A2606" s="145">
        <v>5</v>
      </c>
      <c r="B2606" s="145" t="s">
        <v>241</v>
      </c>
      <c r="C2606" s="145">
        <v>2020</v>
      </c>
      <c r="D2606" s="145">
        <v>4</v>
      </c>
      <c r="E2606" s="145" t="s">
        <v>370</v>
      </c>
      <c r="F2606" s="146">
        <v>3</v>
      </c>
      <c r="G2606" s="145" t="s">
        <v>262</v>
      </c>
      <c r="H2606" s="145">
        <v>602</v>
      </c>
      <c r="I2606" s="145" t="s">
        <v>309</v>
      </c>
      <c r="J2606" s="145" t="s">
        <v>305</v>
      </c>
      <c r="K2606" s="145" t="s">
        <v>307</v>
      </c>
      <c r="L2606" s="145">
        <v>300</v>
      </c>
      <c r="M2606" s="145" t="s">
        <v>282</v>
      </c>
      <c r="N2606" s="145">
        <v>914</v>
      </c>
      <c r="O2606" s="145">
        <v>103911.79</v>
      </c>
      <c r="P2606" s="145">
        <v>256118</v>
      </c>
      <c r="Q2606" t="str">
        <f t="shared" si="40"/>
        <v>Street</v>
      </c>
      <c r="R2606" s="147"/>
      <c r="S2606" t="s">
        <v>381</v>
      </c>
      <c r="U2606" s="147"/>
    </row>
    <row r="2607" spans="1:21" x14ac:dyDescent="0.3">
      <c r="A2607" s="145">
        <v>5</v>
      </c>
      <c r="B2607" s="145" t="s">
        <v>241</v>
      </c>
      <c r="C2607" s="145">
        <v>2020</v>
      </c>
      <c r="D2607" s="145">
        <v>4</v>
      </c>
      <c r="E2607" s="145" t="s">
        <v>370</v>
      </c>
      <c r="F2607" s="146">
        <v>6</v>
      </c>
      <c r="G2607" s="145" t="s">
        <v>293</v>
      </c>
      <c r="H2607" s="145">
        <v>602</v>
      </c>
      <c r="I2607" s="145" t="s">
        <v>309</v>
      </c>
      <c r="J2607" s="145" t="s">
        <v>305</v>
      </c>
      <c r="K2607" s="145" t="s">
        <v>307</v>
      </c>
      <c r="L2607" s="145">
        <v>700</v>
      </c>
      <c r="M2607" s="145" t="s">
        <v>296</v>
      </c>
      <c r="N2607" s="145">
        <v>321</v>
      </c>
      <c r="O2607" s="145">
        <v>30050</v>
      </c>
      <c r="P2607" s="145">
        <v>73268</v>
      </c>
      <c r="Q2607" t="str">
        <f t="shared" si="40"/>
        <v>Street</v>
      </c>
      <c r="R2607" s="147"/>
      <c r="S2607" t="s">
        <v>381</v>
      </c>
      <c r="U2607" s="147"/>
    </row>
    <row r="2608" spans="1:21" x14ac:dyDescent="0.3">
      <c r="A2608" s="145">
        <v>5</v>
      </c>
      <c r="B2608" s="145" t="s">
        <v>241</v>
      </c>
      <c r="C2608" s="145">
        <v>2020</v>
      </c>
      <c r="D2608" s="145">
        <v>4</v>
      </c>
      <c r="E2608" s="145" t="s">
        <v>370</v>
      </c>
      <c r="F2608" s="146">
        <v>6</v>
      </c>
      <c r="G2608" s="145" t="s">
        <v>293</v>
      </c>
      <c r="H2608" s="145">
        <v>609</v>
      </c>
      <c r="I2608" s="145" t="s">
        <v>340</v>
      </c>
      <c r="J2608" s="145" t="s">
        <v>308</v>
      </c>
      <c r="K2608" s="145" t="s">
        <v>154</v>
      </c>
      <c r="L2608" s="145">
        <v>700</v>
      </c>
      <c r="M2608" s="145" t="s">
        <v>296</v>
      </c>
      <c r="N2608" s="145">
        <v>14</v>
      </c>
      <c r="O2608" s="145">
        <v>7149.78</v>
      </c>
      <c r="P2608" s="145">
        <v>30570</v>
      </c>
      <c r="Q2608" t="str">
        <f t="shared" si="40"/>
        <v>Street</v>
      </c>
      <c r="R2608" s="147"/>
      <c r="S2608" t="s">
        <v>381</v>
      </c>
      <c r="U2608" s="147"/>
    </row>
    <row r="2609" spans="1:21" x14ac:dyDescent="0.3">
      <c r="A2609" s="145">
        <v>5</v>
      </c>
      <c r="B2609" s="145" t="s">
        <v>241</v>
      </c>
      <c r="C2609" s="145">
        <v>2020</v>
      </c>
      <c r="D2609" s="145">
        <v>4</v>
      </c>
      <c r="E2609" s="145" t="s">
        <v>370</v>
      </c>
      <c r="F2609" s="146">
        <v>1</v>
      </c>
      <c r="G2609" s="145" t="s">
        <v>243</v>
      </c>
      <c r="H2609" s="145">
        <v>1</v>
      </c>
      <c r="I2609" s="145" t="s">
        <v>251</v>
      </c>
      <c r="J2609" s="145" t="s">
        <v>245</v>
      </c>
      <c r="K2609" s="145" t="s">
        <v>246</v>
      </c>
      <c r="L2609" s="145">
        <v>200</v>
      </c>
      <c r="M2609" s="145" t="s">
        <v>259</v>
      </c>
      <c r="N2609" s="145">
        <v>500596</v>
      </c>
      <c r="O2609" s="145">
        <v>70142828.640000001</v>
      </c>
      <c r="P2609" s="145">
        <v>252939055</v>
      </c>
      <c r="Q2609" t="str">
        <f t="shared" si="40"/>
        <v>1-Residential</v>
      </c>
      <c r="R2609" s="147"/>
      <c r="S2609" t="s">
        <v>381</v>
      </c>
      <c r="U2609" s="147"/>
    </row>
    <row r="2610" spans="1:21" x14ac:dyDescent="0.3">
      <c r="A2610" s="145">
        <v>4</v>
      </c>
      <c r="B2610" s="145" t="s">
        <v>249</v>
      </c>
      <c r="C2610" s="145">
        <v>2020</v>
      </c>
      <c r="D2610" s="145">
        <v>4</v>
      </c>
      <c r="E2610" s="145" t="s">
        <v>370</v>
      </c>
      <c r="F2610" s="146">
        <v>3</v>
      </c>
      <c r="G2610" s="145" t="s">
        <v>262</v>
      </c>
      <c r="H2610" s="145">
        <v>18</v>
      </c>
      <c r="I2610" s="145" t="s">
        <v>284</v>
      </c>
      <c r="J2610" s="145" t="s">
        <v>268</v>
      </c>
      <c r="K2610" s="145" t="s">
        <v>281</v>
      </c>
      <c r="L2610" s="145">
        <v>300</v>
      </c>
      <c r="M2610" s="145" t="s">
        <v>282</v>
      </c>
      <c r="N2610" s="145">
        <v>3</v>
      </c>
      <c r="O2610" s="145">
        <v>1383.6</v>
      </c>
      <c r="P2610" s="145">
        <v>6091</v>
      </c>
      <c r="Q2610" t="str">
        <f t="shared" si="40"/>
        <v>4-Medium C&amp;I</v>
      </c>
      <c r="R2610" s="147"/>
      <c r="S2610" t="s">
        <v>381</v>
      </c>
      <c r="U2610" s="147"/>
    </row>
    <row r="2611" spans="1:21" x14ac:dyDescent="0.3">
      <c r="A2611" s="145">
        <v>5</v>
      </c>
      <c r="B2611" s="145" t="s">
        <v>241</v>
      </c>
      <c r="C2611" s="145">
        <v>2020</v>
      </c>
      <c r="D2611" s="145">
        <v>4</v>
      </c>
      <c r="E2611" s="145" t="s">
        <v>370</v>
      </c>
      <c r="F2611" s="146">
        <v>3</v>
      </c>
      <c r="G2611" s="145" t="s">
        <v>262</v>
      </c>
      <c r="H2611" s="145">
        <v>955</v>
      </c>
      <c r="I2611" s="145" t="s">
        <v>328</v>
      </c>
      <c r="J2611" s="145" t="s">
        <v>268</v>
      </c>
      <c r="K2611" s="145" t="s">
        <v>281</v>
      </c>
      <c r="L2611" s="145">
        <v>4532</v>
      </c>
      <c r="M2611" s="145" t="s">
        <v>265</v>
      </c>
      <c r="N2611" s="145">
        <v>361</v>
      </c>
      <c r="O2611" s="145">
        <v>633501</v>
      </c>
      <c r="P2611" s="145">
        <v>7877360</v>
      </c>
      <c r="Q2611" t="str">
        <f t="shared" si="40"/>
        <v>4-Medium C&amp;I</v>
      </c>
      <c r="R2611" s="147"/>
      <c r="S2611" t="s">
        <v>381</v>
      </c>
      <c r="U2611" s="147"/>
    </row>
    <row r="2612" spans="1:21" x14ac:dyDescent="0.3">
      <c r="A2612" s="145">
        <v>5</v>
      </c>
      <c r="B2612" s="145" t="s">
        <v>241</v>
      </c>
      <c r="C2612" s="145">
        <v>2020</v>
      </c>
      <c r="D2612" s="145">
        <v>4</v>
      </c>
      <c r="E2612" s="145" t="s">
        <v>370</v>
      </c>
      <c r="F2612" s="146">
        <v>3</v>
      </c>
      <c r="G2612" s="145" t="s">
        <v>262</v>
      </c>
      <c r="H2612" s="145">
        <v>956</v>
      </c>
      <c r="I2612" s="145" t="s">
        <v>367</v>
      </c>
      <c r="J2612" s="145" t="s">
        <v>268</v>
      </c>
      <c r="K2612" s="145" t="s">
        <v>281</v>
      </c>
      <c r="L2612" s="145">
        <v>4532</v>
      </c>
      <c r="M2612" s="145" t="s">
        <v>265</v>
      </c>
      <c r="N2612" s="145">
        <v>223</v>
      </c>
      <c r="O2612" s="145">
        <v>340329.08</v>
      </c>
      <c r="P2612" s="145">
        <v>4204211</v>
      </c>
      <c r="Q2612" t="str">
        <f t="shared" si="40"/>
        <v>4-Medium C&amp;I</v>
      </c>
      <c r="R2612" s="147"/>
      <c r="S2612" t="s">
        <v>381</v>
      </c>
      <c r="U2612" s="147"/>
    </row>
    <row r="2613" spans="1:21" x14ac:dyDescent="0.3">
      <c r="A2613" s="145">
        <v>5</v>
      </c>
      <c r="B2613" s="145" t="s">
        <v>241</v>
      </c>
      <c r="C2613" s="145">
        <v>2020</v>
      </c>
      <c r="D2613" s="145">
        <v>4</v>
      </c>
      <c r="E2613" s="145" t="s">
        <v>370</v>
      </c>
      <c r="F2613" s="146">
        <v>3</v>
      </c>
      <c r="G2613" s="145" t="s">
        <v>262</v>
      </c>
      <c r="H2613" s="145">
        <v>13</v>
      </c>
      <c r="I2613" s="145" t="s">
        <v>337</v>
      </c>
      <c r="J2613" s="145" t="s">
        <v>268</v>
      </c>
      <c r="K2613" s="145" t="s">
        <v>281</v>
      </c>
      <c r="L2613" s="145">
        <v>300</v>
      </c>
      <c r="M2613" s="145" t="s">
        <v>282</v>
      </c>
      <c r="N2613" s="145">
        <v>102</v>
      </c>
      <c r="O2613" s="145">
        <v>238258.78</v>
      </c>
      <c r="P2613" s="145">
        <v>1161828</v>
      </c>
      <c r="Q2613" t="str">
        <f t="shared" si="40"/>
        <v>4-Medium C&amp;I</v>
      </c>
      <c r="R2613" s="147"/>
      <c r="S2613" t="s">
        <v>381</v>
      </c>
      <c r="U2613" s="147"/>
    </row>
    <row r="2614" spans="1:21" x14ac:dyDescent="0.3">
      <c r="A2614" s="145">
        <v>5</v>
      </c>
      <c r="B2614" s="145" t="s">
        <v>241</v>
      </c>
      <c r="C2614" s="145">
        <v>2020</v>
      </c>
      <c r="D2614" s="145">
        <v>4</v>
      </c>
      <c r="E2614" s="145" t="s">
        <v>370</v>
      </c>
      <c r="F2614" s="146">
        <v>79</v>
      </c>
      <c r="G2614" s="145" t="s">
        <v>154</v>
      </c>
      <c r="H2614" s="145">
        <v>951</v>
      </c>
      <c r="I2614" s="145" t="s">
        <v>263</v>
      </c>
      <c r="J2614" s="145" t="s">
        <v>255</v>
      </c>
      <c r="K2614" s="145" t="s">
        <v>264</v>
      </c>
      <c r="L2614" s="145">
        <v>4579</v>
      </c>
      <c r="M2614" s="145" t="s">
        <v>267</v>
      </c>
      <c r="N2614" s="145">
        <v>7</v>
      </c>
      <c r="O2614" s="145">
        <v>328.03</v>
      </c>
      <c r="P2614" s="145">
        <v>2844</v>
      </c>
      <c r="Q2614" t="str">
        <f t="shared" si="40"/>
        <v>3-Small C&amp;I</v>
      </c>
      <c r="R2614" s="147"/>
      <c r="S2614" t="s">
        <v>381</v>
      </c>
      <c r="U2614" s="147"/>
    </row>
    <row r="2615" spans="1:21" x14ac:dyDescent="0.3">
      <c r="A2615" s="145">
        <v>4</v>
      </c>
      <c r="B2615" s="145" t="s">
        <v>249</v>
      </c>
      <c r="C2615" s="145">
        <v>2020</v>
      </c>
      <c r="D2615" s="145">
        <v>4</v>
      </c>
      <c r="E2615" s="145" t="s">
        <v>370</v>
      </c>
      <c r="F2615" s="146">
        <v>3</v>
      </c>
      <c r="G2615" s="145" t="s">
        <v>262</v>
      </c>
      <c r="H2615" s="145">
        <v>950</v>
      </c>
      <c r="I2615" s="145" t="s">
        <v>269</v>
      </c>
      <c r="J2615" s="145" t="s">
        <v>248</v>
      </c>
      <c r="K2615" s="145" t="s">
        <v>270</v>
      </c>
      <c r="L2615" s="145">
        <v>4532</v>
      </c>
      <c r="M2615" s="145" t="s">
        <v>265</v>
      </c>
      <c r="N2615" s="145">
        <v>1260</v>
      </c>
      <c r="O2615" s="145">
        <v>155112.85999999999</v>
      </c>
      <c r="P2615" s="145">
        <v>1371110</v>
      </c>
      <c r="Q2615" t="str">
        <f t="shared" si="40"/>
        <v>3-Small C&amp;I</v>
      </c>
      <c r="R2615" s="147"/>
      <c r="S2615" t="s">
        <v>381</v>
      </c>
      <c r="U2615" s="147"/>
    </row>
    <row r="2616" spans="1:21" x14ac:dyDescent="0.3">
      <c r="A2616" s="145">
        <v>5</v>
      </c>
      <c r="B2616" s="145" t="s">
        <v>241</v>
      </c>
      <c r="C2616" s="145">
        <v>2020</v>
      </c>
      <c r="D2616" s="145">
        <v>4</v>
      </c>
      <c r="E2616" s="145" t="s">
        <v>370</v>
      </c>
      <c r="F2616" s="146">
        <v>3</v>
      </c>
      <c r="G2616" s="145" t="s">
        <v>262</v>
      </c>
      <c r="H2616" s="145">
        <v>953</v>
      </c>
      <c r="I2616" s="145" t="s">
        <v>278</v>
      </c>
      <c r="J2616" s="145" t="s">
        <v>266</v>
      </c>
      <c r="K2616" s="145" t="s">
        <v>276</v>
      </c>
      <c r="L2616" s="145">
        <v>4532</v>
      </c>
      <c r="M2616" s="145" t="s">
        <v>265</v>
      </c>
      <c r="N2616" s="145">
        <v>19477</v>
      </c>
      <c r="O2616" s="145">
        <v>927432.32</v>
      </c>
      <c r="P2616" s="145">
        <v>9291034</v>
      </c>
      <c r="Q2616" t="str">
        <f t="shared" si="40"/>
        <v>3-Small C&amp;I</v>
      </c>
      <c r="R2616" s="147"/>
      <c r="S2616" t="s">
        <v>381</v>
      </c>
      <c r="U2616" s="147"/>
    </row>
    <row r="2617" spans="1:21" x14ac:dyDescent="0.3">
      <c r="A2617" s="145">
        <v>5</v>
      </c>
      <c r="B2617" s="145" t="s">
        <v>241</v>
      </c>
      <c r="C2617" s="145">
        <v>2020</v>
      </c>
      <c r="D2617" s="145">
        <v>4</v>
      </c>
      <c r="E2617" s="145" t="s">
        <v>370</v>
      </c>
      <c r="F2617" s="146">
        <v>6</v>
      </c>
      <c r="G2617" s="145" t="s">
        <v>293</v>
      </c>
      <c r="H2617" s="145">
        <v>5</v>
      </c>
      <c r="I2617" s="145" t="s">
        <v>289</v>
      </c>
      <c r="J2617" s="145" t="s">
        <v>248</v>
      </c>
      <c r="K2617" s="145" t="s">
        <v>270</v>
      </c>
      <c r="L2617" s="145">
        <v>700</v>
      </c>
      <c r="M2617" s="145" t="s">
        <v>296</v>
      </c>
      <c r="N2617" s="145">
        <v>6</v>
      </c>
      <c r="O2617" s="145">
        <v>509.51</v>
      </c>
      <c r="P2617" s="145">
        <v>2052</v>
      </c>
      <c r="Q2617" t="str">
        <f t="shared" si="40"/>
        <v>3-Small C&amp;I</v>
      </c>
      <c r="R2617" s="147"/>
      <c r="S2617" t="s">
        <v>381</v>
      </c>
      <c r="U2617" s="147"/>
    </row>
    <row r="2618" spans="1:21" x14ac:dyDescent="0.3">
      <c r="A2618" s="145">
        <v>5</v>
      </c>
      <c r="B2618" s="145" t="s">
        <v>241</v>
      </c>
      <c r="C2618" s="145">
        <v>2020</v>
      </c>
      <c r="D2618" s="145">
        <v>4</v>
      </c>
      <c r="E2618" s="145" t="s">
        <v>370</v>
      </c>
      <c r="F2618" s="146">
        <v>1</v>
      </c>
      <c r="G2618" s="145" t="s">
        <v>243</v>
      </c>
      <c r="H2618" s="145">
        <v>953</v>
      </c>
      <c r="I2618" s="145" t="s">
        <v>278</v>
      </c>
      <c r="J2618" s="145" t="s">
        <v>266</v>
      </c>
      <c r="K2618" s="145" t="s">
        <v>276</v>
      </c>
      <c r="L2618" s="145">
        <v>4512</v>
      </c>
      <c r="M2618" s="145" t="s">
        <v>247</v>
      </c>
      <c r="N2618" s="145">
        <v>746</v>
      </c>
      <c r="O2618" s="145">
        <v>29495.78</v>
      </c>
      <c r="P2618" s="145">
        <v>229123</v>
      </c>
      <c r="Q2618" t="str">
        <f t="shared" si="40"/>
        <v>3-Small C&amp;I</v>
      </c>
      <c r="R2618" s="147"/>
      <c r="S2618" t="s">
        <v>381</v>
      </c>
      <c r="U2618" s="147"/>
    </row>
    <row r="2619" spans="1:21" x14ac:dyDescent="0.3">
      <c r="A2619" s="145">
        <v>5</v>
      </c>
      <c r="B2619" s="145" t="s">
        <v>241</v>
      </c>
      <c r="C2619" s="145">
        <v>2020</v>
      </c>
      <c r="D2619" s="145">
        <v>4</v>
      </c>
      <c r="E2619" s="145" t="s">
        <v>370</v>
      </c>
      <c r="F2619" s="146">
        <v>1</v>
      </c>
      <c r="G2619" s="145" t="s">
        <v>243</v>
      </c>
      <c r="H2619" s="145">
        <v>616</v>
      </c>
      <c r="I2619" s="145" t="s">
        <v>311</v>
      </c>
      <c r="J2619" s="145" t="s">
        <v>305</v>
      </c>
      <c r="K2619" s="145" t="s">
        <v>307</v>
      </c>
      <c r="L2619" s="145">
        <v>4512</v>
      </c>
      <c r="M2619" s="145" t="s">
        <v>247</v>
      </c>
      <c r="N2619" s="145">
        <v>617</v>
      </c>
      <c r="O2619" s="145">
        <v>22288.62</v>
      </c>
      <c r="P2619" s="145">
        <v>62907</v>
      </c>
      <c r="Q2619" t="str">
        <f t="shared" si="40"/>
        <v>Street</v>
      </c>
      <c r="R2619" s="147"/>
      <c r="S2619" t="s">
        <v>381</v>
      </c>
      <c r="U2619" s="147"/>
    </row>
    <row r="2620" spans="1:21" x14ac:dyDescent="0.3">
      <c r="A2620" s="145">
        <v>5</v>
      </c>
      <c r="B2620" s="145" t="s">
        <v>241</v>
      </c>
      <c r="C2620" s="145">
        <v>2020</v>
      </c>
      <c r="D2620" s="145">
        <v>4</v>
      </c>
      <c r="E2620" s="145" t="s">
        <v>370</v>
      </c>
      <c r="F2620" s="146">
        <v>3</v>
      </c>
      <c r="G2620" s="145" t="s">
        <v>262</v>
      </c>
      <c r="H2620" s="145">
        <v>19</v>
      </c>
      <c r="I2620" s="145" t="s">
        <v>361</v>
      </c>
      <c r="J2620" s="145" t="s">
        <v>271</v>
      </c>
      <c r="K2620" s="145" t="s">
        <v>327</v>
      </c>
      <c r="L2620" s="145">
        <v>300</v>
      </c>
      <c r="M2620" s="145" t="s">
        <v>282</v>
      </c>
      <c r="N2620" s="145">
        <v>46</v>
      </c>
      <c r="O2620" s="145">
        <v>171507.41</v>
      </c>
      <c r="P2620" s="145">
        <v>908987</v>
      </c>
      <c r="Q2620" t="str">
        <f t="shared" si="40"/>
        <v>4-Medium C&amp;I</v>
      </c>
      <c r="R2620" s="147"/>
      <c r="S2620" t="s">
        <v>381</v>
      </c>
      <c r="U2620" s="147"/>
    </row>
    <row r="2621" spans="1:21" x14ac:dyDescent="0.3">
      <c r="A2621" s="145">
        <v>5</v>
      </c>
      <c r="B2621" s="145" t="s">
        <v>241</v>
      </c>
      <c r="C2621" s="145">
        <v>2020</v>
      </c>
      <c r="D2621" s="145">
        <v>4</v>
      </c>
      <c r="E2621" s="145" t="s">
        <v>370</v>
      </c>
      <c r="F2621" s="146">
        <v>10</v>
      </c>
      <c r="G2621" s="145" t="s">
        <v>250</v>
      </c>
      <c r="H2621" s="145">
        <v>5</v>
      </c>
      <c r="I2621" s="145" t="s">
        <v>289</v>
      </c>
      <c r="J2621" s="145" t="s">
        <v>248</v>
      </c>
      <c r="K2621" s="145" t="s">
        <v>270</v>
      </c>
      <c r="L2621" s="145">
        <v>207</v>
      </c>
      <c r="M2621" s="145" t="s">
        <v>252</v>
      </c>
      <c r="N2621" s="145">
        <v>17</v>
      </c>
      <c r="O2621" s="145">
        <v>3451.21</v>
      </c>
      <c r="P2621" s="145">
        <v>14982</v>
      </c>
      <c r="Q2621" t="str">
        <f t="shared" si="40"/>
        <v>3-Small C&amp;I</v>
      </c>
      <c r="R2621" s="147"/>
      <c r="S2621" t="s">
        <v>381</v>
      </c>
      <c r="U2621" s="147"/>
    </row>
    <row r="2622" spans="1:21" x14ac:dyDescent="0.3">
      <c r="A2622" s="145">
        <v>5</v>
      </c>
      <c r="B2622" s="145" t="s">
        <v>241</v>
      </c>
      <c r="C2622" s="145">
        <v>2020</v>
      </c>
      <c r="D2622" s="145">
        <v>5</v>
      </c>
      <c r="E2622" s="145" t="s">
        <v>371</v>
      </c>
      <c r="F2622" s="146">
        <v>10</v>
      </c>
      <c r="G2622" s="145" t="s">
        <v>250</v>
      </c>
      <c r="H2622" s="145">
        <v>6</v>
      </c>
      <c r="I2622" s="145" t="s">
        <v>344</v>
      </c>
      <c r="J2622" s="145" t="s">
        <v>257</v>
      </c>
      <c r="K2622" s="145" t="s">
        <v>258</v>
      </c>
      <c r="L2622" s="145">
        <v>207</v>
      </c>
      <c r="M2622" s="145" t="s">
        <v>252</v>
      </c>
      <c r="N2622" s="145">
        <v>5215</v>
      </c>
      <c r="O2622" s="145">
        <v>597941.38</v>
      </c>
      <c r="P2622" s="145">
        <v>3582960</v>
      </c>
      <c r="Q2622" t="str">
        <f t="shared" si="40"/>
        <v>2-Low Income Residential</v>
      </c>
      <c r="R2622" s="147"/>
      <c r="S2622" t="s">
        <v>381</v>
      </c>
      <c r="U2622" s="147"/>
    </row>
    <row r="2623" spans="1:21" x14ac:dyDescent="0.3">
      <c r="A2623" s="145">
        <v>5</v>
      </c>
      <c r="B2623" s="145" t="s">
        <v>241</v>
      </c>
      <c r="C2623" s="145">
        <v>2020</v>
      </c>
      <c r="D2623" s="145">
        <v>5</v>
      </c>
      <c r="E2623" s="145" t="s">
        <v>371</v>
      </c>
      <c r="F2623" s="146">
        <v>5</v>
      </c>
      <c r="G2623" s="145" t="s">
        <v>283</v>
      </c>
      <c r="H2623" s="145">
        <v>602</v>
      </c>
      <c r="I2623" s="145" t="s">
        <v>309</v>
      </c>
      <c r="J2623" s="145" t="s">
        <v>305</v>
      </c>
      <c r="K2623" s="145" t="s">
        <v>307</v>
      </c>
      <c r="L2623" s="145">
        <v>460</v>
      </c>
      <c r="M2623" s="145" t="s">
        <v>285</v>
      </c>
      <c r="N2623" s="145">
        <v>27</v>
      </c>
      <c r="O2623" s="145">
        <v>3162.77</v>
      </c>
      <c r="P2623" s="145">
        <v>8252</v>
      </c>
      <c r="Q2623" t="str">
        <f t="shared" si="40"/>
        <v>Street</v>
      </c>
      <c r="R2623" s="147"/>
      <c r="S2623" t="s">
        <v>381</v>
      </c>
      <c r="U2623" s="147"/>
    </row>
    <row r="2624" spans="1:21" x14ac:dyDescent="0.3">
      <c r="A2624" s="145">
        <v>4</v>
      </c>
      <c r="B2624" s="145" t="s">
        <v>249</v>
      </c>
      <c r="C2624" s="145">
        <v>2020</v>
      </c>
      <c r="D2624" s="145">
        <v>5</v>
      </c>
      <c r="E2624" s="145" t="s">
        <v>371</v>
      </c>
      <c r="F2624" s="146">
        <v>6</v>
      </c>
      <c r="G2624" s="145" t="s">
        <v>293</v>
      </c>
      <c r="H2624" s="145">
        <v>615</v>
      </c>
      <c r="I2624" s="145" t="s">
        <v>298</v>
      </c>
      <c r="J2624" s="145" t="s">
        <v>290</v>
      </c>
      <c r="K2624" s="145" t="s">
        <v>299</v>
      </c>
      <c r="L2624" s="145">
        <v>4562</v>
      </c>
      <c r="M2624" s="145" t="s">
        <v>300</v>
      </c>
      <c r="N2624" s="145">
        <v>1</v>
      </c>
      <c r="O2624" s="145">
        <v>5414.86</v>
      </c>
      <c r="P2624" s="145">
        <v>11546</v>
      </c>
      <c r="Q2624" t="str">
        <f t="shared" si="40"/>
        <v>Street</v>
      </c>
      <c r="R2624" s="147"/>
      <c r="S2624" t="s">
        <v>381</v>
      </c>
      <c r="U2624" s="147"/>
    </row>
    <row r="2625" spans="1:21" x14ac:dyDescent="0.3">
      <c r="A2625" s="145">
        <v>5</v>
      </c>
      <c r="B2625" s="145" t="s">
        <v>241</v>
      </c>
      <c r="C2625" s="145">
        <v>2020</v>
      </c>
      <c r="D2625" s="145">
        <v>5</v>
      </c>
      <c r="E2625" s="145" t="s">
        <v>371</v>
      </c>
      <c r="F2625" s="146">
        <v>6</v>
      </c>
      <c r="G2625" s="145" t="s">
        <v>293</v>
      </c>
      <c r="H2625" s="145">
        <v>606</v>
      </c>
      <c r="I2625" s="145" t="s">
        <v>351</v>
      </c>
      <c r="J2625" s="145" t="s">
        <v>297</v>
      </c>
      <c r="K2625" s="145" t="s">
        <v>352</v>
      </c>
      <c r="L2625" s="145">
        <v>700</v>
      </c>
      <c r="M2625" s="145" t="s">
        <v>296</v>
      </c>
      <c r="N2625" s="145">
        <v>2</v>
      </c>
      <c r="O2625" s="145">
        <v>629.29</v>
      </c>
      <c r="P2625" s="145">
        <v>1011</v>
      </c>
      <c r="Q2625" t="str">
        <f t="shared" si="40"/>
        <v>Street</v>
      </c>
      <c r="R2625" s="147"/>
      <c r="S2625" t="s">
        <v>381</v>
      </c>
      <c r="U2625" s="147"/>
    </row>
    <row r="2626" spans="1:21" x14ac:dyDescent="0.3">
      <c r="A2626" s="145">
        <v>5</v>
      </c>
      <c r="B2626" s="145" t="s">
        <v>241</v>
      </c>
      <c r="C2626" s="145">
        <v>2020</v>
      </c>
      <c r="D2626" s="145">
        <v>5</v>
      </c>
      <c r="E2626" s="145" t="s">
        <v>371</v>
      </c>
      <c r="F2626" s="146">
        <v>5</v>
      </c>
      <c r="G2626" s="145" t="s">
        <v>283</v>
      </c>
      <c r="H2626" s="145">
        <v>701</v>
      </c>
      <c r="I2626" s="145" t="s">
        <v>316</v>
      </c>
      <c r="J2626" s="145" t="s">
        <v>277</v>
      </c>
      <c r="K2626" s="145" t="s">
        <v>317</v>
      </c>
      <c r="L2626" s="145">
        <v>460</v>
      </c>
      <c r="M2626" s="145" t="s">
        <v>285</v>
      </c>
      <c r="N2626" s="145">
        <v>80</v>
      </c>
      <c r="O2626" s="145">
        <v>1037491.71</v>
      </c>
      <c r="P2626" s="145">
        <v>6226831</v>
      </c>
      <c r="Q2626" t="str">
        <f t="shared" ref="Q2626:Q2689" si="41">VLOOKUP(J2626,S:T,2,FALSE)</f>
        <v>5-Large C&amp;I</v>
      </c>
      <c r="R2626" s="147"/>
      <c r="S2626" t="s">
        <v>381</v>
      </c>
      <c r="U2626" s="147"/>
    </row>
    <row r="2627" spans="1:21" x14ac:dyDescent="0.3">
      <c r="A2627" s="145">
        <v>5</v>
      </c>
      <c r="B2627" s="145" t="s">
        <v>241</v>
      </c>
      <c r="C2627" s="145">
        <v>2020</v>
      </c>
      <c r="D2627" s="145">
        <v>5</v>
      </c>
      <c r="E2627" s="145" t="s">
        <v>371</v>
      </c>
      <c r="F2627" s="146">
        <v>60</v>
      </c>
      <c r="G2627" s="145" t="s">
        <v>154</v>
      </c>
      <c r="H2627" s="145">
        <v>600</v>
      </c>
      <c r="I2627" s="145" t="s">
        <v>364</v>
      </c>
      <c r="J2627" s="145" t="s">
        <v>290</v>
      </c>
      <c r="K2627" s="145" t="s">
        <v>299</v>
      </c>
      <c r="L2627" s="145">
        <v>360</v>
      </c>
      <c r="M2627" s="145" t="s">
        <v>304</v>
      </c>
      <c r="N2627" s="145">
        <v>9</v>
      </c>
      <c r="O2627" s="145">
        <v>3638.12</v>
      </c>
      <c r="P2627" s="145">
        <v>3746</v>
      </c>
      <c r="Q2627" t="str">
        <f t="shared" si="41"/>
        <v>Street</v>
      </c>
      <c r="R2627" s="147"/>
      <c r="S2627" t="s">
        <v>381</v>
      </c>
      <c r="U2627" s="147"/>
    </row>
    <row r="2628" spans="1:21" x14ac:dyDescent="0.3">
      <c r="A2628" s="145">
        <v>5</v>
      </c>
      <c r="B2628" s="145" t="s">
        <v>241</v>
      </c>
      <c r="C2628" s="145">
        <v>2020</v>
      </c>
      <c r="D2628" s="145">
        <v>5</v>
      </c>
      <c r="E2628" s="145" t="s">
        <v>371</v>
      </c>
      <c r="F2628" s="146">
        <v>3</v>
      </c>
      <c r="G2628" s="145" t="s">
        <v>262</v>
      </c>
      <c r="H2628" s="145">
        <v>1</v>
      </c>
      <c r="I2628" s="145" t="s">
        <v>251</v>
      </c>
      <c r="J2628" s="145" t="s">
        <v>245</v>
      </c>
      <c r="K2628" s="145" t="s">
        <v>246</v>
      </c>
      <c r="L2628" s="145">
        <v>300</v>
      </c>
      <c r="M2628" s="145" t="s">
        <v>282</v>
      </c>
      <c r="N2628" s="145">
        <v>1200</v>
      </c>
      <c r="O2628" s="145">
        <v>232708.8</v>
      </c>
      <c r="P2628" s="145">
        <v>900691</v>
      </c>
      <c r="Q2628" t="str">
        <f t="shared" si="41"/>
        <v>1-Residential</v>
      </c>
      <c r="R2628" s="147"/>
      <c r="S2628" t="s">
        <v>381</v>
      </c>
      <c r="U2628" s="147"/>
    </row>
    <row r="2629" spans="1:21" x14ac:dyDescent="0.3">
      <c r="A2629" s="145">
        <v>5</v>
      </c>
      <c r="B2629" s="145" t="s">
        <v>241</v>
      </c>
      <c r="C2629" s="145">
        <v>2020</v>
      </c>
      <c r="D2629" s="145">
        <v>5</v>
      </c>
      <c r="E2629" s="145" t="s">
        <v>371</v>
      </c>
      <c r="F2629" s="146">
        <v>79</v>
      </c>
      <c r="G2629" s="145" t="s">
        <v>154</v>
      </c>
      <c r="H2629" s="145">
        <v>710</v>
      </c>
      <c r="I2629" s="145" t="s">
        <v>332</v>
      </c>
      <c r="J2629" s="145" t="s">
        <v>277</v>
      </c>
      <c r="K2629" s="145" t="s">
        <v>317</v>
      </c>
      <c r="L2629" s="145">
        <v>4579</v>
      </c>
      <c r="M2629" s="145" t="s">
        <v>267</v>
      </c>
      <c r="N2629" s="145">
        <v>1</v>
      </c>
      <c r="O2629" s="145">
        <v>2994.97</v>
      </c>
      <c r="P2629" s="145">
        <v>49962</v>
      </c>
      <c r="Q2629" t="str">
        <f t="shared" si="41"/>
        <v>5-Large C&amp;I</v>
      </c>
      <c r="R2629" s="147"/>
      <c r="S2629" t="s">
        <v>381</v>
      </c>
      <c r="U2629" s="147"/>
    </row>
    <row r="2630" spans="1:21" x14ac:dyDescent="0.3">
      <c r="A2630" s="145">
        <v>5</v>
      </c>
      <c r="B2630" s="145" t="s">
        <v>241</v>
      </c>
      <c r="C2630" s="145">
        <v>2020</v>
      </c>
      <c r="D2630" s="145">
        <v>5</v>
      </c>
      <c r="E2630" s="145" t="s">
        <v>371</v>
      </c>
      <c r="F2630" s="146">
        <v>3</v>
      </c>
      <c r="G2630" s="145" t="s">
        <v>262</v>
      </c>
      <c r="H2630" s="145">
        <v>954</v>
      </c>
      <c r="I2630" s="145" t="s">
        <v>356</v>
      </c>
      <c r="J2630" s="145" t="s">
        <v>268</v>
      </c>
      <c r="K2630" s="145" t="s">
        <v>281</v>
      </c>
      <c r="L2630" s="145">
        <v>4532</v>
      </c>
      <c r="M2630" s="145" t="s">
        <v>265</v>
      </c>
      <c r="N2630" s="145">
        <v>8091</v>
      </c>
      <c r="O2630" s="145">
        <v>10423806.26</v>
      </c>
      <c r="P2630" s="145">
        <v>120186138</v>
      </c>
      <c r="Q2630" t="str">
        <f t="shared" si="41"/>
        <v>4-Medium C&amp;I</v>
      </c>
      <c r="R2630" s="147"/>
      <c r="S2630" t="s">
        <v>381</v>
      </c>
      <c r="U2630" s="147"/>
    </row>
    <row r="2631" spans="1:21" x14ac:dyDescent="0.3">
      <c r="A2631" s="145">
        <v>5</v>
      </c>
      <c r="B2631" s="145" t="s">
        <v>241</v>
      </c>
      <c r="C2631" s="145">
        <v>2020</v>
      </c>
      <c r="D2631" s="145">
        <v>5</v>
      </c>
      <c r="E2631" s="145" t="s">
        <v>371</v>
      </c>
      <c r="F2631" s="146">
        <v>3</v>
      </c>
      <c r="G2631" s="145" t="s">
        <v>262</v>
      </c>
      <c r="H2631" s="145">
        <v>10</v>
      </c>
      <c r="I2631" s="145" t="s">
        <v>347</v>
      </c>
      <c r="J2631" s="145" t="s">
        <v>260</v>
      </c>
      <c r="K2631" s="145" t="s">
        <v>273</v>
      </c>
      <c r="L2631" s="145">
        <v>300</v>
      </c>
      <c r="M2631" s="145" t="s">
        <v>282</v>
      </c>
      <c r="N2631" s="145">
        <v>20247</v>
      </c>
      <c r="O2631" s="145">
        <v>1111499.26</v>
      </c>
      <c r="P2631" s="145">
        <v>6125617</v>
      </c>
      <c r="Q2631" t="str">
        <f t="shared" si="41"/>
        <v>3-Small C&amp;I</v>
      </c>
      <c r="R2631" s="147"/>
      <c r="S2631" t="s">
        <v>381</v>
      </c>
      <c r="U2631" s="147"/>
    </row>
    <row r="2632" spans="1:21" x14ac:dyDescent="0.3">
      <c r="A2632" s="145">
        <v>4</v>
      </c>
      <c r="B2632" s="145" t="s">
        <v>249</v>
      </c>
      <c r="C2632" s="145">
        <v>2020</v>
      </c>
      <c r="D2632" s="145">
        <v>5</v>
      </c>
      <c r="E2632" s="145" t="s">
        <v>371</v>
      </c>
      <c r="F2632" s="146">
        <v>3</v>
      </c>
      <c r="G2632" s="145" t="s">
        <v>262</v>
      </c>
      <c r="H2632" s="145">
        <v>951</v>
      </c>
      <c r="I2632" s="145" t="s">
        <v>263</v>
      </c>
      <c r="J2632" s="145" t="s">
        <v>255</v>
      </c>
      <c r="K2632" s="145" t="s">
        <v>264</v>
      </c>
      <c r="L2632" s="145">
        <v>4532</v>
      </c>
      <c r="M2632" s="145" t="s">
        <v>265</v>
      </c>
      <c r="N2632" s="145">
        <v>6</v>
      </c>
      <c r="O2632" s="145">
        <v>188.95</v>
      </c>
      <c r="P2632" s="145">
        <v>1366</v>
      </c>
      <c r="Q2632" t="str">
        <f t="shared" si="41"/>
        <v>3-Small C&amp;I</v>
      </c>
      <c r="R2632" s="147"/>
      <c r="S2632" t="s">
        <v>381</v>
      </c>
      <c r="U2632" s="147"/>
    </row>
    <row r="2633" spans="1:21" x14ac:dyDescent="0.3">
      <c r="A2633" s="145">
        <v>5</v>
      </c>
      <c r="B2633" s="145" t="s">
        <v>241</v>
      </c>
      <c r="C2633" s="145">
        <v>2020</v>
      </c>
      <c r="D2633" s="145">
        <v>5</v>
      </c>
      <c r="E2633" s="145" t="s">
        <v>371</v>
      </c>
      <c r="F2633" s="146">
        <v>79</v>
      </c>
      <c r="G2633" s="145" t="s">
        <v>154</v>
      </c>
      <c r="H2633" s="145">
        <v>951</v>
      </c>
      <c r="I2633" s="145" t="s">
        <v>263</v>
      </c>
      <c r="J2633" s="145" t="s">
        <v>255</v>
      </c>
      <c r="K2633" s="145" t="s">
        <v>264</v>
      </c>
      <c r="L2633" s="145">
        <v>4579</v>
      </c>
      <c r="M2633" s="145" t="s">
        <v>267</v>
      </c>
      <c r="N2633" s="145">
        <v>7</v>
      </c>
      <c r="O2633" s="145">
        <v>330.24</v>
      </c>
      <c r="P2633" s="145">
        <v>2844</v>
      </c>
      <c r="Q2633" t="str">
        <f t="shared" si="41"/>
        <v>3-Small C&amp;I</v>
      </c>
      <c r="R2633" s="147"/>
      <c r="S2633" t="s">
        <v>381</v>
      </c>
      <c r="U2633" s="147"/>
    </row>
    <row r="2634" spans="1:21" x14ac:dyDescent="0.3">
      <c r="A2634" s="145">
        <v>4</v>
      </c>
      <c r="B2634" s="145" t="s">
        <v>249</v>
      </c>
      <c r="C2634" s="145">
        <v>2020</v>
      </c>
      <c r="D2634" s="145">
        <v>5</v>
      </c>
      <c r="E2634" s="145" t="s">
        <v>371</v>
      </c>
      <c r="F2634" s="146">
        <v>5</v>
      </c>
      <c r="G2634" s="145" t="s">
        <v>283</v>
      </c>
      <c r="H2634" s="145">
        <v>950</v>
      </c>
      <c r="I2634" s="145" t="s">
        <v>269</v>
      </c>
      <c r="J2634" s="145" t="s">
        <v>248</v>
      </c>
      <c r="K2634" s="145" t="s">
        <v>270</v>
      </c>
      <c r="L2634" s="145">
        <v>4552</v>
      </c>
      <c r="M2634" s="145" t="s">
        <v>313</v>
      </c>
      <c r="N2634" s="145">
        <v>2</v>
      </c>
      <c r="O2634" s="145">
        <v>213.09</v>
      </c>
      <c r="P2634" s="145">
        <v>1816</v>
      </c>
      <c r="Q2634" t="str">
        <f t="shared" si="41"/>
        <v>3-Small C&amp;I</v>
      </c>
      <c r="R2634" s="147"/>
      <c r="S2634" t="s">
        <v>381</v>
      </c>
      <c r="U2634" s="147"/>
    </row>
    <row r="2635" spans="1:21" x14ac:dyDescent="0.3">
      <c r="A2635" s="145">
        <v>5</v>
      </c>
      <c r="B2635" s="145" t="s">
        <v>241</v>
      </c>
      <c r="C2635" s="145">
        <v>2020</v>
      </c>
      <c r="D2635" s="145">
        <v>5</v>
      </c>
      <c r="E2635" s="145" t="s">
        <v>371</v>
      </c>
      <c r="F2635" s="146">
        <v>5</v>
      </c>
      <c r="G2635" s="145" t="s">
        <v>283</v>
      </c>
      <c r="H2635" s="145">
        <v>8</v>
      </c>
      <c r="I2635" s="145" t="s">
        <v>333</v>
      </c>
      <c r="J2635" s="145" t="s">
        <v>255</v>
      </c>
      <c r="K2635" s="145" t="s">
        <v>264</v>
      </c>
      <c r="L2635" s="145">
        <v>460</v>
      </c>
      <c r="M2635" s="145" t="s">
        <v>285</v>
      </c>
      <c r="N2635" s="145">
        <v>1</v>
      </c>
      <c r="O2635" s="145">
        <v>69.06</v>
      </c>
      <c r="P2635" s="145">
        <v>292</v>
      </c>
      <c r="Q2635" t="str">
        <f t="shared" si="41"/>
        <v>3-Small C&amp;I</v>
      </c>
      <c r="R2635" s="147"/>
      <c r="S2635" t="s">
        <v>381</v>
      </c>
      <c r="U2635" s="147"/>
    </row>
    <row r="2636" spans="1:21" x14ac:dyDescent="0.3">
      <c r="A2636" s="145">
        <v>4</v>
      </c>
      <c r="B2636" s="145" t="s">
        <v>249</v>
      </c>
      <c r="C2636" s="145">
        <v>2020</v>
      </c>
      <c r="D2636" s="145">
        <v>5</v>
      </c>
      <c r="E2636" s="145" t="s">
        <v>371</v>
      </c>
      <c r="F2636" s="146">
        <v>1</v>
      </c>
      <c r="G2636" s="145" t="s">
        <v>243</v>
      </c>
      <c r="H2636" s="145">
        <v>953</v>
      </c>
      <c r="I2636" s="145" t="s">
        <v>278</v>
      </c>
      <c r="J2636" s="145" t="s">
        <v>266</v>
      </c>
      <c r="K2636" s="145" t="s">
        <v>276</v>
      </c>
      <c r="L2636" s="145">
        <v>4512</v>
      </c>
      <c r="M2636" s="145" t="s">
        <v>247</v>
      </c>
      <c r="N2636" s="145">
        <v>1</v>
      </c>
      <c r="O2636" s="145">
        <v>11.29</v>
      </c>
      <c r="P2636" s="145">
        <v>12</v>
      </c>
      <c r="Q2636" t="str">
        <f t="shared" si="41"/>
        <v>3-Small C&amp;I</v>
      </c>
      <c r="R2636" s="147"/>
      <c r="S2636" t="s">
        <v>381</v>
      </c>
      <c r="U2636" s="147"/>
    </row>
    <row r="2637" spans="1:21" x14ac:dyDescent="0.3">
      <c r="A2637" s="145">
        <v>5</v>
      </c>
      <c r="B2637" s="145" t="s">
        <v>241</v>
      </c>
      <c r="C2637" s="145">
        <v>2020</v>
      </c>
      <c r="D2637" s="145">
        <v>5</v>
      </c>
      <c r="E2637" s="145" t="s">
        <v>371</v>
      </c>
      <c r="F2637" s="146">
        <v>1</v>
      </c>
      <c r="G2637" s="145" t="s">
        <v>243</v>
      </c>
      <c r="H2637" s="145">
        <v>616</v>
      </c>
      <c r="I2637" s="145" t="s">
        <v>311</v>
      </c>
      <c r="J2637" s="145" t="s">
        <v>305</v>
      </c>
      <c r="K2637" s="145" t="s">
        <v>307</v>
      </c>
      <c r="L2637" s="145">
        <v>4512</v>
      </c>
      <c r="M2637" s="145" t="s">
        <v>247</v>
      </c>
      <c r="N2637" s="145">
        <v>619</v>
      </c>
      <c r="O2637" s="145">
        <v>20255.86</v>
      </c>
      <c r="P2637" s="145">
        <v>51630</v>
      </c>
      <c r="Q2637" t="str">
        <f t="shared" si="41"/>
        <v>Street</v>
      </c>
      <c r="R2637" s="147"/>
      <c r="S2637" t="s">
        <v>381</v>
      </c>
      <c r="U2637" s="147"/>
    </row>
    <row r="2638" spans="1:21" x14ac:dyDescent="0.3">
      <c r="A2638" s="145">
        <v>5</v>
      </c>
      <c r="B2638" s="145" t="s">
        <v>241</v>
      </c>
      <c r="C2638" s="145">
        <v>2020</v>
      </c>
      <c r="D2638" s="145">
        <v>5</v>
      </c>
      <c r="E2638" s="145" t="s">
        <v>371</v>
      </c>
      <c r="F2638" s="146">
        <v>1</v>
      </c>
      <c r="G2638" s="145" t="s">
        <v>243</v>
      </c>
      <c r="H2638" s="145">
        <v>11</v>
      </c>
      <c r="I2638" s="145" t="s">
        <v>335</v>
      </c>
      <c r="J2638" s="145" t="s">
        <v>248</v>
      </c>
      <c r="K2638" s="145" t="s">
        <v>270</v>
      </c>
      <c r="L2638" s="145">
        <v>200</v>
      </c>
      <c r="M2638" s="145" t="s">
        <v>259</v>
      </c>
      <c r="N2638" s="145">
        <v>9</v>
      </c>
      <c r="O2638" s="145">
        <v>-21016.13</v>
      </c>
      <c r="P2638" s="145">
        <v>43838</v>
      </c>
      <c r="Q2638" t="str">
        <f t="shared" si="41"/>
        <v>3-Small C&amp;I</v>
      </c>
      <c r="R2638" s="147"/>
      <c r="S2638" t="s">
        <v>381</v>
      </c>
      <c r="U2638" s="147"/>
    </row>
    <row r="2639" spans="1:21" x14ac:dyDescent="0.3">
      <c r="A2639" s="145">
        <v>5</v>
      </c>
      <c r="B2639" s="145" t="s">
        <v>241</v>
      </c>
      <c r="C2639" s="145">
        <v>2020</v>
      </c>
      <c r="D2639" s="145">
        <v>5</v>
      </c>
      <c r="E2639" s="145" t="s">
        <v>371</v>
      </c>
      <c r="F2639" s="146">
        <v>5</v>
      </c>
      <c r="G2639" s="145" t="s">
        <v>283</v>
      </c>
      <c r="H2639" s="145">
        <v>616</v>
      </c>
      <c r="I2639" s="145" t="s">
        <v>311</v>
      </c>
      <c r="J2639" s="145" t="s">
        <v>305</v>
      </c>
      <c r="K2639" s="145" t="s">
        <v>307</v>
      </c>
      <c r="L2639" s="145">
        <v>4552</v>
      </c>
      <c r="M2639" s="145" t="s">
        <v>313</v>
      </c>
      <c r="N2639" s="145">
        <v>107</v>
      </c>
      <c r="O2639" s="145">
        <v>13765.42</v>
      </c>
      <c r="P2639" s="145">
        <v>45741</v>
      </c>
      <c r="Q2639" t="str">
        <f t="shared" si="41"/>
        <v>Street</v>
      </c>
      <c r="R2639" s="147"/>
      <c r="S2639" t="s">
        <v>381</v>
      </c>
      <c r="U2639" s="147"/>
    </row>
    <row r="2640" spans="1:21" x14ac:dyDescent="0.3">
      <c r="A2640" s="145">
        <v>5</v>
      </c>
      <c r="B2640" s="145" t="s">
        <v>241</v>
      </c>
      <c r="C2640" s="145">
        <v>2020</v>
      </c>
      <c r="D2640" s="145">
        <v>5</v>
      </c>
      <c r="E2640" s="145" t="s">
        <v>371</v>
      </c>
      <c r="F2640" s="146">
        <v>1</v>
      </c>
      <c r="G2640" s="145" t="s">
        <v>243</v>
      </c>
      <c r="H2640" s="145">
        <v>603</v>
      </c>
      <c r="I2640" s="145" t="s">
        <v>306</v>
      </c>
      <c r="J2640" s="145" t="s">
        <v>305</v>
      </c>
      <c r="K2640" s="145" t="s">
        <v>307</v>
      </c>
      <c r="L2640" s="145">
        <v>200</v>
      </c>
      <c r="M2640" s="145" t="s">
        <v>259</v>
      </c>
      <c r="N2640" s="145">
        <v>727</v>
      </c>
      <c r="O2640" s="145">
        <v>18938.02</v>
      </c>
      <c r="P2640" s="145">
        <v>38761</v>
      </c>
      <c r="Q2640" t="str">
        <f t="shared" si="41"/>
        <v>Street</v>
      </c>
      <c r="R2640" s="147"/>
      <c r="S2640" t="s">
        <v>381</v>
      </c>
      <c r="U2640" s="147"/>
    </row>
    <row r="2641" spans="1:21" x14ac:dyDescent="0.3">
      <c r="A2641" s="145">
        <v>5</v>
      </c>
      <c r="B2641" s="145" t="s">
        <v>241</v>
      </c>
      <c r="C2641" s="145">
        <v>2020</v>
      </c>
      <c r="D2641" s="145">
        <v>5</v>
      </c>
      <c r="E2641" s="145" t="s">
        <v>371</v>
      </c>
      <c r="F2641" s="146">
        <v>6</v>
      </c>
      <c r="G2641" s="145" t="s">
        <v>293</v>
      </c>
      <c r="H2641" s="145">
        <v>613</v>
      </c>
      <c r="I2641" s="145" t="s">
        <v>294</v>
      </c>
      <c r="J2641" s="145" t="s">
        <v>253</v>
      </c>
      <c r="K2641" s="145" t="s">
        <v>295</v>
      </c>
      <c r="L2641" s="145">
        <v>700</v>
      </c>
      <c r="M2641" s="145" t="s">
        <v>296</v>
      </c>
      <c r="N2641" s="145">
        <v>6</v>
      </c>
      <c r="O2641" s="145">
        <v>102.93</v>
      </c>
      <c r="P2641" s="145">
        <v>299</v>
      </c>
      <c r="Q2641" t="str">
        <f t="shared" si="41"/>
        <v>3-Small C&amp;I</v>
      </c>
      <c r="R2641" s="147"/>
      <c r="S2641" t="s">
        <v>381</v>
      </c>
      <c r="U2641" s="147"/>
    </row>
    <row r="2642" spans="1:21" x14ac:dyDescent="0.3">
      <c r="A2642" s="145">
        <v>5</v>
      </c>
      <c r="B2642" s="145" t="s">
        <v>241</v>
      </c>
      <c r="C2642" s="145">
        <v>2020</v>
      </c>
      <c r="D2642" s="145">
        <v>5</v>
      </c>
      <c r="E2642" s="145" t="s">
        <v>371</v>
      </c>
      <c r="F2642" s="146">
        <v>3</v>
      </c>
      <c r="G2642" s="145" t="s">
        <v>262</v>
      </c>
      <c r="H2642" s="145">
        <v>603</v>
      </c>
      <c r="I2642" s="145" t="s">
        <v>306</v>
      </c>
      <c r="J2642" s="145" t="s">
        <v>305</v>
      </c>
      <c r="K2642" s="145" t="s">
        <v>307</v>
      </c>
      <c r="L2642" s="145">
        <v>300</v>
      </c>
      <c r="M2642" s="145" t="s">
        <v>282</v>
      </c>
      <c r="N2642" s="145">
        <v>1811</v>
      </c>
      <c r="O2642" s="145">
        <v>146064.68</v>
      </c>
      <c r="P2642" s="145">
        <v>364519</v>
      </c>
      <c r="Q2642" t="str">
        <f t="shared" si="41"/>
        <v>Street</v>
      </c>
      <c r="R2642" s="147"/>
      <c r="S2642" t="s">
        <v>381</v>
      </c>
      <c r="U2642" s="147"/>
    </row>
    <row r="2643" spans="1:21" x14ac:dyDescent="0.3">
      <c r="A2643" s="145">
        <v>5</v>
      </c>
      <c r="B2643" s="145" t="s">
        <v>241</v>
      </c>
      <c r="C2643" s="145">
        <v>2020</v>
      </c>
      <c r="D2643" s="145">
        <v>5</v>
      </c>
      <c r="E2643" s="145" t="s">
        <v>371</v>
      </c>
      <c r="F2643" s="146">
        <v>6</v>
      </c>
      <c r="G2643" s="145" t="s">
        <v>293</v>
      </c>
      <c r="H2643" s="145">
        <v>617</v>
      </c>
      <c r="I2643" s="145" t="s">
        <v>349</v>
      </c>
      <c r="J2643" s="145" t="s">
        <v>292</v>
      </c>
      <c r="K2643" s="145" t="s">
        <v>350</v>
      </c>
      <c r="L2643" s="145">
        <v>4562</v>
      </c>
      <c r="M2643" s="145" t="s">
        <v>300</v>
      </c>
      <c r="N2643" s="145">
        <v>7</v>
      </c>
      <c r="O2643" s="145">
        <v>11025.2</v>
      </c>
      <c r="P2643" s="145">
        <v>39345</v>
      </c>
      <c r="Q2643" t="str">
        <f t="shared" si="41"/>
        <v>Street</v>
      </c>
      <c r="R2643" s="147"/>
      <c r="S2643" t="s">
        <v>381</v>
      </c>
      <c r="U2643" s="147"/>
    </row>
    <row r="2644" spans="1:21" x14ac:dyDescent="0.3">
      <c r="A2644" s="145">
        <v>5</v>
      </c>
      <c r="B2644" s="145" t="s">
        <v>241</v>
      </c>
      <c r="C2644" s="145">
        <v>2020</v>
      </c>
      <c r="D2644" s="145">
        <v>5</v>
      </c>
      <c r="E2644" s="145" t="s">
        <v>371</v>
      </c>
      <c r="F2644" s="146">
        <v>6</v>
      </c>
      <c r="G2644" s="145" t="s">
        <v>293</v>
      </c>
      <c r="H2644" s="145">
        <v>601</v>
      </c>
      <c r="I2644" s="145" t="s">
        <v>359</v>
      </c>
      <c r="J2644" s="145" t="s">
        <v>290</v>
      </c>
      <c r="K2644" s="145" t="s">
        <v>299</v>
      </c>
      <c r="L2644" s="145">
        <v>700</v>
      </c>
      <c r="M2644" s="145" t="s">
        <v>296</v>
      </c>
      <c r="N2644" s="145">
        <v>118</v>
      </c>
      <c r="O2644" s="145">
        <v>49095.23</v>
      </c>
      <c r="P2644" s="145">
        <v>69837</v>
      </c>
      <c r="Q2644" t="str">
        <f t="shared" si="41"/>
        <v>Street</v>
      </c>
      <c r="R2644" s="147"/>
      <c r="S2644" t="s">
        <v>381</v>
      </c>
      <c r="U2644" s="147"/>
    </row>
    <row r="2645" spans="1:21" x14ac:dyDescent="0.3">
      <c r="A2645" s="145">
        <v>4</v>
      </c>
      <c r="B2645" s="145" t="s">
        <v>249</v>
      </c>
      <c r="C2645" s="145">
        <v>2020</v>
      </c>
      <c r="D2645" s="145">
        <v>5</v>
      </c>
      <c r="E2645" s="145" t="s">
        <v>371</v>
      </c>
      <c r="F2645" s="146">
        <v>1</v>
      </c>
      <c r="G2645" s="145" t="s">
        <v>243</v>
      </c>
      <c r="H2645" s="145">
        <v>2</v>
      </c>
      <c r="I2645" s="145" t="s">
        <v>330</v>
      </c>
      <c r="J2645" s="145" t="s">
        <v>245</v>
      </c>
      <c r="K2645" s="145" t="s">
        <v>246</v>
      </c>
      <c r="L2645" s="145">
        <v>200</v>
      </c>
      <c r="M2645" s="145" t="s">
        <v>259</v>
      </c>
      <c r="N2645" s="145">
        <v>1</v>
      </c>
      <c r="O2645" s="145">
        <v>737.77</v>
      </c>
      <c r="P2645" s="145">
        <v>2994</v>
      </c>
      <c r="Q2645" t="str">
        <f t="shared" si="41"/>
        <v>1-Residential</v>
      </c>
      <c r="R2645" s="147"/>
      <c r="S2645" t="s">
        <v>381</v>
      </c>
      <c r="U2645" s="147"/>
    </row>
    <row r="2646" spans="1:21" x14ac:dyDescent="0.3">
      <c r="A2646" s="145">
        <v>4</v>
      </c>
      <c r="B2646" s="145" t="s">
        <v>249</v>
      </c>
      <c r="C2646" s="145">
        <v>2020</v>
      </c>
      <c r="D2646" s="145">
        <v>5</v>
      </c>
      <c r="E2646" s="145" t="s">
        <v>371</v>
      </c>
      <c r="F2646" s="146">
        <v>10</v>
      </c>
      <c r="G2646" s="145" t="s">
        <v>250</v>
      </c>
      <c r="H2646" s="145">
        <v>1</v>
      </c>
      <c r="I2646" s="145" t="s">
        <v>251</v>
      </c>
      <c r="J2646" s="145" t="s">
        <v>245</v>
      </c>
      <c r="K2646" s="145" t="s">
        <v>246</v>
      </c>
      <c r="L2646" s="145">
        <v>207</v>
      </c>
      <c r="M2646" s="145" t="s">
        <v>252</v>
      </c>
      <c r="N2646" s="145">
        <v>14</v>
      </c>
      <c r="O2646" s="145">
        <v>2494.4299999999998</v>
      </c>
      <c r="P2646" s="145">
        <v>9268</v>
      </c>
      <c r="Q2646" t="str">
        <f t="shared" si="41"/>
        <v>1-Residential</v>
      </c>
      <c r="R2646" s="147"/>
      <c r="S2646" t="s">
        <v>381</v>
      </c>
      <c r="U2646" s="147"/>
    </row>
    <row r="2647" spans="1:21" x14ac:dyDescent="0.3">
      <c r="A2647" s="145">
        <v>5</v>
      </c>
      <c r="B2647" s="145" t="s">
        <v>241</v>
      </c>
      <c r="C2647" s="145">
        <v>2020</v>
      </c>
      <c r="D2647" s="145">
        <v>5</v>
      </c>
      <c r="E2647" s="145" t="s">
        <v>371</v>
      </c>
      <c r="F2647" s="146">
        <v>3</v>
      </c>
      <c r="G2647" s="145" t="s">
        <v>262</v>
      </c>
      <c r="H2647" s="145">
        <v>903</v>
      </c>
      <c r="I2647" s="145" t="s">
        <v>244</v>
      </c>
      <c r="J2647" s="145" t="s">
        <v>245</v>
      </c>
      <c r="K2647" s="145" t="s">
        <v>246</v>
      </c>
      <c r="L2647" s="145">
        <v>4532</v>
      </c>
      <c r="M2647" s="145" t="s">
        <v>265</v>
      </c>
      <c r="N2647" s="145">
        <v>1177</v>
      </c>
      <c r="O2647" s="145">
        <v>241160.85</v>
      </c>
      <c r="P2647" s="145">
        <v>1887177</v>
      </c>
      <c r="Q2647" t="str">
        <f t="shared" si="41"/>
        <v>1-Residential</v>
      </c>
      <c r="R2647" s="147"/>
      <c r="S2647" t="s">
        <v>381</v>
      </c>
      <c r="U2647" s="147"/>
    </row>
    <row r="2648" spans="1:21" x14ac:dyDescent="0.3">
      <c r="A2648" s="145">
        <v>5</v>
      </c>
      <c r="B2648" s="145" t="s">
        <v>241</v>
      </c>
      <c r="C2648" s="145">
        <v>2020</v>
      </c>
      <c r="D2648" s="145">
        <v>5</v>
      </c>
      <c r="E2648" s="145" t="s">
        <v>371</v>
      </c>
      <c r="F2648" s="146">
        <v>1</v>
      </c>
      <c r="G2648" s="145" t="s">
        <v>243</v>
      </c>
      <c r="H2648" s="145">
        <v>15</v>
      </c>
      <c r="I2648" s="145" t="s">
        <v>318</v>
      </c>
      <c r="J2648" s="145" t="s">
        <v>266</v>
      </c>
      <c r="K2648" s="145" t="s">
        <v>276</v>
      </c>
      <c r="L2648" s="145">
        <v>200</v>
      </c>
      <c r="M2648" s="145" t="s">
        <v>259</v>
      </c>
      <c r="N2648" s="145">
        <v>1</v>
      </c>
      <c r="O2648" s="145">
        <v>17.57</v>
      </c>
      <c r="P2648" s="145">
        <v>38</v>
      </c>
      <c r="Q2648" t="str">
        <f t="shared" si="41"/>
        <v>3-Small C&amp;I</v>
      </c>
      <c r="R2648" s="147"/>
      <c r="S2648" t="s">
        <v>381</v>
      </c>
      <c r="U2648" s="147"/>
    </row>
    <row r="2649" spans="1:21" x14ac:dyDescent="0.3">
      <c r="A2649" s="145">
        <v>4</v>
      </c>
      <c r="B2649" s="145" t="s">
        <v>249</v>
      </c>
      <c r="C2649" s="145">
        <v>2020</v>
      </c>
      <c r="D2649" s="145">
        <v>5</v>
      </c>
      <c r="E2649" s="145" t="s">
        <v>371</v>
      </c>
      <c r="F2649" s="146">
        <v>3</v>
      </c>
      <c r="G2649" s="145" t="s">
        <v>262</v>
      </c>
      <c r="H2649" s="145">
        <v>10</v>
      </c>
      <c r="I2649" s="145" t="s">
        <v>347</v>
      </c>
      <c r="J2649" s="145" t="s">
        <v>266</v>
      </c>
      <c r="K2649" s="145" t="s">
        <v>276</v>
      </c>
      <c r="L2649" s="145">
        <v>300</v>
      </c>
      <c r="M2649" s="145" t="s">
        <v>282</v>
      </c>
      <c r="N2649" s="145">
        <v>23</v>
      </c>
      <c r="O2649" s="145">
        <v>1315.7</v>
      </c>
      <c r="P2649" s="145">
        <v>4995</v>
      </c>
      <c r="Q2649" t="str">
        <f t="shared" si="41"/>
        <v>3-Small C&amp;I</v>
      </c>
      <c r="R2649" s="147"/>
      <c r="S2649" t="s">
        <v>381</v>
      </c>
      <c r="U2649" s="147"/>
    </row>
    <row r="2650" spans="1:21" x14ac:dyDescent="0.3">
      <c r="A2650" s="145">
        <v>5</v>
      </c>
      <c r="B2650" s="145" t="s">
        <v>241</v>
      </c>
      <c r="C2650" s="145">
        <v>2020</v>
      </c>
      <c r="D2650" s="145">
        <v>5</v>
      </c>
      <c r="E2650" s="145" t="s">
        <v>371</v>
      </c>
      <c r="F2650" s="146">
        <v>1</v>
      </c>
      <c r="G2650" s="145" t="s">
        <v>243</v>
      </c>
      <c r="H2650" s="145">
        <v>953</v>
      </c>
      <c r="I2650" s="145" t="s">
        <v>278</v>
      </c>
      <c r="J2650" s="145" t="s">
        <v>266</v>
      </c>
      <c r="K2650" s="145" t="s">
        <v>276</v>
      </c>
      <c r="L2650" s="145">
        <v>4512</v>
      </c>
      <c r="M2650" s="145" t="s">
        <v>247</v>
      </c>
      <c r="N2650" s="145">
        <v>774</v>
      </c>
      <c r="O2650" s="145">
        <v>28441.55</v>
      </c>
      <c r="P2650" s="145">
        <v>215813</v>
      </c>
      <c r="Q2650" t="str">
        <f t="shared" si="41"/>
        <v>3-Small C&amp;I</v>
      </c>
      <c r="R2650" s="147"/>
      <c r="S2650" t="s">
        <v>381</v>
      </c>
      <c r="U2650" s="147"/>
    </row>
    <row r="2651" spans="1:21" x14ac:dyDescent="0.3">
      <c r="A2651" s="145">
        <v>5</v>
      </c>
      <c r="B2651" s="145" t="s">
        <v>241</v>
      </c>
      <c r="C2651" s="145">
        <v>2020</v>
      </c>
      <c r="D2651" s="145">
        <v>5</v>
      </c>
      <c r="E2651" s="145" t="s">
        <v>371</v>
      </c>
      <c r="F2651" s="146">
        <v>75</v>
      </c>
      <c r="G2651" s="145" t="s">
        <v>154</v>
      </c>
      <c r="H2651" s="145">
        <v>18</v>
      </c>
      <c r="I2651" s="145" t="s">
        <v>284</v>
      </c>
      <c r="J2651" s="145" t="s">
        <v>268</v>
      </c>
      <c r="K2651" s="145" t="s">
        <v>281</v>
      </c>
      <c r="L2651" s="145">
        <v>1575</v>
      </c>
      <c r="M2651" s="145" t="s">
        <v>320</v>
      </c>
      <c r="N2651" s="145">
        <v>2</v>
      </c>
      <c r="O2651" s="145">
        <v>6541.46</v>
      </c>
      <c r="P2651" s="145">
        <v>36980</v>
      </c>
      <c r="Q2651" t="str">
        <f t="shared" si="41"/>
        <v>4-Medium C&amp;I</v>
      </c>
      <c r="R2651" s="147"/>
      <c r="S2651" t="s">
        <v>381</v>
      </c>
      <c r="U2651" s="147"/>
    </row>
    <row r="2652" spans="1:21" x14ac:dyDescent="0.3">
      <c r="A2652" s="145">
        <v>5</v>
      </c>
      <c r="B2652" s="145" t="s">
        <v>241</v>
      </c>
      <c r="C2652" s="145">
        <v>2020</v>
      </c>
      <c r="D2652" s="145">
        <v>5</v>
      </c>
      <c r="E2652" s="145" t="s">
        <v>371</v>
      </c>
      <c r="F2652" s="146">
        <v>3</v>
      </c>
      <c r="G2652" s="145" t="s">
        <v>262</v>
      </c>
      <c r="H2652" s="145">
        <v>17</v>
      </c>
      <c r="I2652" s="145" t="s">
        <v>314</v>
      </c>
      <c r="J2652" s="145" t="s">
        <v>274</v>
      </c>
      <c r="K2652" s="145" t="s">
        <v>315</v>
      </c>
      <c r="L2652" s="145">
        <v>300</v>
      </c>
      <c r="M2652" s="145" t="s">
        <v>282</v>
      </c>
      <c r="N2652" s="145">
        <v>2</v>
      </c>
      <c r="O2652" s="145">
        <v>2354.4499999999998</v>
      </c>
      <c r="P2652" s="145">
        <v>11800</v>
      </c>
      <c r="Q2652" t="str">
        <f t="shared" si="41"/>
        <v>4-Medium C&amp;I</v>
      </c>
      <c r="R2652" s="147"/>
      <c r="S2652" t="s">
        <v>381</v>
      </c>
      <c r="U2652" s="147"/>
    </row>
    <row r="2653" spans="1:21" x14ac:dyDescent="0.3">
      <c r="A2653" s="145">
        <v>5</v>
      </c>
      <c r="B2653" s="145" t="s">
        <v>241</v>
      </c>
      <c r="C2653" s="145">
        <v>2020</v>
      </c>
      <c r="D2653" s="145">
        <v>5</v>
      </c>
      <c r="E2653" s="145" t="s">
        <v>371</v>
      </c>
      <c r="F2653" s="146">
        <v>3</v>
      </c>
      <c r="G2653" s="145" t="s">
        <v>262</v>
      </c>
      <c r="H2653" s="145">
        <v>9</v>
      </c>
      <c r="I2653" s="145" t="s">
        <v>334</v>
      </c>
      <c r="J2653" s="145" t="s">
        <v>260</v>
      </c>
      <c r="K2653" s="145" t="s">
        <v>273</v>
      </c>
      <c r="L2653" s="145">
        <v>300</v>
      </c>
      <c r="M2653" s="145" t="s">
        <v>282</v>
      </c>
      <c r="N2653" s="145">
        <v>312</v>
      </c>
      <c r="O2653" s="145">
        <v>-398559.56</v>
      </c>
      <c r="P2653" s="145">
        <v>466209</v>
      </c>
      <c r="Q2653" t="str">
        <f t="shared" si="41"/>
        <v>3-Small C&amp;I</v>
      </c>
      <c r="R2653" s="147"/>
      <c r="S2653" t="s">
        <v>381</v>
      </c>
      <c r="U2653" s="147"/>
    </row>
    <row r="2654" spans="1:21" x14ac:dyDescent="0.3">
      <c r="A2654" s="145">
        <v>5</v>
      </c>
      <c r="B2654" s="145" t="s">
        <v>241</v>
      </c>
      <c r="C2654" s="145">
        <v>2020</v>
      </c>
      <c r="D2654" s="145">
        <v>5</v>
      </c>
      <c r="E2654" s="145" t="s">
        <v>371</v>
      </c>
      <c r="F2654" s="146">
        <v>3</v>
      </c>
      <c r="G2654" s="145" t="s">
        <v>262</v>
      </c>
      <c r="H2654" s="145">
        <v>951</v>
      </c>
      <c r="I2654" s="145" t="s">
        <v>263</v>
      </c>
      <c r="J2654" s="145" t="s">
        <v>255</v>
      </c>
      <c r="K2654" s="145" t="s">
        <v>264</v>
      </c>
      <c r="L2654" s="145">
        <v>4532</v>
      </c>
      <c r="M2654" s="145" t="s">
        <v>265</v>
      </c>
      <c r="N2654" s="145">
        <v>1229</v>
      </c>
      <c r="O2654" s="145">
        <v>49776.66</v>
      </c>
      <c r="P2654" s="145">
        <v>415603</v>
      </c>
      <c r="Q2654" t="str">
        <f t="shared" si="41"/>
        <v>3-Small C&amp;I</v>
      </c>
      <c r="R2654" s="147"/>
      <c r="S2654" t="s">
        <v>381</v>
      </c>
      <c r="U2654" s="147"/>
    </row>
    <row r="2655" spans="1:21" x14ac:dyDescent="0.3">
      <c r="A2655" s="145">
        <v>5</v>
      </c>
      <c r="B2655" s="145" t="s">
        <v>241</v>
      </c>
      <c r="C2655" s="145">
        <v>2020</v>
      </c>
      <c r="D2655" s="145">
        <v>5</v>
      </c>
      <c r="E2655" s="145" t="s">
        <v>371</v>
      </c>
      <c r="F2655" s="146">
        <v>5</v>
      </c>
      <c r="G2655" s="145" t="s">
        <v>283</v>
      </c>
      <c r="H2655" s="145">
        <v>950</v>
      </c>
      <c r="I2655" s="145" t="s">
        <v>269</v>
      </c>
      <c r="J2655" s="145" t="s">
        <v>248</v>
      </c>
      <c r="K2655" s="145" t="s">
        <v>270</v>
      </c>
      <c r="L2655" s="145">
        <v>4552</v>
      </c>
      <c r="M2655" s="145" t="s">
        <v>313</v>
      </c>
      <c r="N2655" s="145">
        <v>1357</v>
      </c>
      <c r="O2655" s="145">
        <v>302958.36</v>
      </c>
      <c r="P2655" s="145">
        <v>2958776</v>
      </c>
      <c r="Q2655" t="str">
        <f t="shared" si="41"/>
        <v>3-Small C&amp;I</v>
      </c>
      <c r="R2655" s="147"/>
      <c r="S2655" t="s">
        <v>381</v>
      </c>
      <c r="U2655" s="147"/>
    </row>
    <row r="2656" spans="1:21" x14ac:dyDescent="0.3">
      <c r="A2656" s="145">
        <v>5</v>
      </c>
      <c r="B2656" s="145" t="s">
        <v>241</v>
      </c>
      <c r="C2656" s="145">
        <v>2020</v>
      </c>
      <c r="D2656" s="145">
        <v>5</v>
      </c>
      <c r="E2656" s="145" t="s">
        <v>371</v>
      </c>
      <c r="F2656" s="146">
        <v>6</v>
      </c>
      <c r="G2656" s="145" t="s">
        <v>293</v>
      </c>
      <c r="H2656" s="145">
        <v>950</v>
      </c>
      <c r="I2656" s="145" t="s">
        <v>269</v>
      </c>
      <c r="J2656" s="145" t="s">
        <v>248</v>
      </c>
      <c r="K2656" s="145" t="s">
        <v>270</v>
      </c>
      <c r="L2656" s="145">
        <v>4562</v>
      </c>
      <c r="M2656" s="145" t="s">
        <v>300</v>
      </c>
      <c r="N2656" s="145">
        <v>30</v>
      </c>
      <c r="O2656" s="145">
        <v>869.42</v>
      </c>
      <c r="P2656" s="145">
        <v>5888</v>
      </c>
      <c r="Q2656" t="str">
        <f t="shared" si="41"/>
        <v>3-Small C&amp;I</v>
      </c>
      <c r="R2656" s="147"/>
      <c r="S2656" t="s">
        <v>381</v>
      </c>
      <c r="U2656" s="147"/>
    </row>
    <row r="2657" spans="1:21" x14ac:dyDescent="0.3">
      <c r="A2657" s="145">
        <v>5</v>
      </c>
      <c r="B2657" s="145" t="s">
        <v>241</v>
      </c>
      <c r="C2657" s="145">
        <v>2020</v>
      </c>
      <c r="D2657" s="145">
        <v>5</v>
      </c>
      <c r="E2657" s="145" t="s">
        <v>371</v>
      </c>
      <c r="F2657" s="146">
        <v>5</v>
      </c>
      <c r="G2657" s="145" t="s">
        <v>283</v>
      </c>
      <c r="H2657" s="145">
        <v>5</v>
      </c>
      <c r="I2657" s="145" t="s">
        <v>289</v>
      </c>
      <c r="J2657" s="145" t="s">
        <v>248</v>
      </c>
      <c r="K2657" s="145" t="s">
        <v>270</v>
      </c>
      <c r="L2657" s="145">
        <v>460</v>
      </c>
      <c r="M2657" s="145" t="s">
        <v>285</v>
      </c>
      <c r="N2657" s="145">
        <v>983</v>
      </c>
      <c r="O2657" s="145">
        <v>141423.21</v>
      </c>
      <c r="P2657" s="145">
        <v>1508235</v>
      </c>
      <c r="Q2657" t="str">
        <f t="shared" si="41"/>
        <v>3-Small C&amp;I</v>
      </c>
      <c r="R2657" s="147"/>
      <c r="S2657" t="s">
        <v>381</v>
      </c>
      <c r="U2657" s="147"/>
    </row>
    <row r="2658" spans="1:21" x14ac:dyDescent="0.3">
      <c r="A2658" s="145">
        <v>4</v>
      </c>
      <c r="B2658" s="145" t="s">
        <v>249</v>
      </c>
      <c r="C2658" s="145">
        <v>2020</v>
      </c>
      <c r="D2658" s="145">
        <v>5</v>
      </c>
      <c r="E2658" s="145" t="s">
        <v>371</v>
      </c>
      <c r="F2658" s="146">
        <v>1</v>
      </c>
      <c r="G2658" s="145" t="s">
        <v>243</v>
      </c>
      <c r="H2658" s="145">
        <v>950</v>
      </c>
      <c r="I2658" s="145" t="s">
        <v>269</v>
      </c>
      <c r="J2658" s="145" t="s">
        <v>248</v>
      </c>
      <c r="K2658" s="145" t="s">
        <v>270</v>
      </c>
      <c r="L2658" s="145">
        <v>4512</v>
      </c>
      <c r="M2658" s="145" t="s">
        <v>247</v>
      </c>
      <c r="N2658" s="145">
        <v>32</v>
      </c>
      <c r="O2658" s="145">
        <v>1731.22</v>
      </c>
      <c r="P2658" s="145">
        <v>15721</v>
      </c>
      <c r="Q2658" t="str">
        <f t="shared" si="41"/>
        <v>3-Small C&amp;I</v>
      </c>
      <c r="R2658" s="147"/>
      <c r="S2658" t="s">
        <v>381</v>
      </c>
      <c r="U2658" s="147"/>
    </row>
    <row r="2659" spans="1:21" x14ac:dyDescent="0.3">
      <c r="A2659" s="145">
        <v>5</v>
      </c>
      <c r="B2659" s="145" t="s">
        <v>241</v>
      </c>
      <c r="C2659" s="145">
        <v>2020</v>
      </c>
      <c r="D2659" s="145">
        <v>5</v>
      </c>
      <c r="E2659" s="145" t="s">
        <v>371</v>
      </c>
      <c r="F2659" s="146">
        <v>10</v>
      </c>
      <c r="G2659" s="145" t="s">
        <v>250</v>
      </c>
      <c r="H2659" s="145">
        <v>616</v>
      </c>
      <c r="I2659" s="145" t="s">
        <v>311</v>
      </c>
      <c r="J2659" s="145" t="s">
        <v>305</v>
      </c>
      <c r="K2659" s="145" t="s">
        <v>307</v>
      </c>
      <c r="L2659" s="145">
        <v>4513</v>
      </c>
      <c r="M2659" s="145" t="s">
        <v>338</v>
      </c>
      <c r="N2659" s="145">
        <v>3</v>
      </c>
      <c r="O2659" s="145">
        <v>79.84</v>
      </c>
      <c r="P2659" s="145">
        <v>276</v>
      </c>
      <c r="Q2659" t="str">
        <f t="shared" si="41"/>
        <v>Street</v>
      </c>
      <c r="R2659" s="147"/>
      <c r="S2659" t="s">
        <v>381</v>
      </c>
      <c r="U2659" s="147"/>
    </row>
    <row r="2660" spans="1:21" x14ac:dyDescent="0.3">
      <c r="A2660" s="145">
        <v>5</v>
      </c>
      <c r="B2660" s="145" t="s">
        <v>241</v>
      </c>
      <c r="C2660" s="145">
        <v>2020</v>
      </c>
      <c r="D2660" s="145">
        <v>5</v>
      </c>
      <c r="E2660" s="145" t="s">
        <v>371</v>
      </c>
      <c r="F2660" s="146">
        <v>1</v>
      </c>
      <c r="G2660" s="145" t="s">
        <v>243</v>
      </c>
      <c r="H2660" s="145">
        <v>5</v>
      </c>
      <c r="I2660" s="145" t="s">
        <v>289</v>
      </c>
      <c r="J2660" s="145" t="s">
        <v>248</v>
      </c>
      <c r="K2660" s="145" t="s">
        <v>270</v>
      </c>
      <c r="L2660" s="145">
        <v>200</v>
      </c>
      <c r="M2660" s="145" t="s">
        <v>259</v>
      </c>
      <c r="N2660" s="145">
        <v>1272</v>
      </c>
      <c r="O2660" s="145">
        <v>-87379.35</v>
      </c>
      <c r="P2660" s="145">
        <v>522522</v>
      </c>
      <c r="Q2660" t="str">
        <f t="shared" si="41"/>
        <v>3-Small C&amp;I</v>
      </c>
      <c r="R2660" s="147"/>
      <c r="S2660" t="s">
        <v>381</v>
      </c>
      <c r="U2660" s="147"/>
    </row>
    <row r="2661" spans="1:21" x14ac:dyDescent="0.3">
      <c r="A2661" s="145">
        <v>5</v>
      </c>
      <c r="B2661" s="145" t="s">
        <v>241</v>
      </c>
      <c r="C2661" s="145">
        <v>2020</v>
      </c>
      <c r="D2661" s="145">
        <v>5</v>
      </c>
      <c r="E2661" s="145" t="s">
        <v>371</v>
      </c>
      <c r="F2661" s="146">
        <v>3</v>
      </c>
      <c r="G2661" s="145" t="s">
        <v>262</v>
      </c>
      <c r="H2661" s="145">
        <v>5</v>
      </c>
      <c r="I2661" s="145" t="s">
        <v>289</v>
      </c>
      <c r="J2661" s="145" t="s">
        <v>248</v>
      </c>
      <c r="K2661" s="145" t="s">
        <v>270</v>
      </c>
      <c r="L2661" s="145">
        <v>300</v>
      </c>
      <c r="M2661" s="145" t="s">
        <v>282</v>
      </c>
      <c r="N2661" s="145">
        <v>42624</v>
      </c>
      <c r="O2661" s="145">
        <v>-2333526.94</v>
      </c>
      <c r="P2661" s="145">
        <v>37268622</v>
      </c>
      <c r="Q2661" t="str">
        <f t="shared" si="41"/>
        <v>3-Small C&amp;I</v>
      </c>
      <c r="R2661" s="147"/>
      <c r="S2661" t="s">
        <v>381</v>
      </c>
      <c r="U2661" s="147"/>
    </row>
    <row r="2662" spans="1:21" x14ac:dyDescent="0.3">
      <c r="A2662" s="145">
        <v>5</v>
      </c>
      <c r="B2662" s="145" t="s">
        <v>241</v>
      </c>
      <c r="C2662" s="145">
        <v>2020</v>
      </c>
      <c r="D2662" s="145">
        <v>5</v>
      </c>
      <c r="E2662" s="145" t="s">
        <v>371</v>
      </c>
      <c r="F2662" s="146">
        <v>6</v>
      </c>
      <c r="G2662" s="145" t="s">
        <v>293</v>
      </c>
      <c r="H2662" s="145">
        <v>627</v>
      </c>
      <c r="I2662" s="145" t="s">
        <v>366</v>
      </c>
      <c r="J2662" s="145" t="s">
        <v>310</v>
      </c>
      <c r="K2662" s="145" t="s">
        <v>154</v>
      </c>
      <c r="L2662" s="145">
        <v>4562</v>
      </c>
      <c r="M2662" s="145" t="s">
        <v>300</v>
      </c>
      <c r="N2662" s="145">
        <v>2</v>
      </c>
      <c r="O2662" s="145">
        <v>442.77</v>
      </c>
      <c r="P2662" s="145">
        <v>61</v>
      </c>
      <c r="Q2662" t="str">
        <f t="shared" si="41"/>
        <v>Street</v>
      </c>
      <c r="R2662" s="147"/>
      <c r="S2662" t="s">
        <v>381</v>
      </c>
      <c r="U2662" s="147"/>
    </row>
    <row r="2663" spans="1:21" x14ac:dyDescent="0.3">
      <c r="A2663" s="145">
        <v>5</v>
      </c>
      <c r="B2663" s="145" t="s">
        <v>241</v>
      </c>
      <c r="C2663" s="145">
        <v>2020</v>
      </c>
      <c r="D2663" s="145">
        <v>5</v>
      </c>
      <c r="E2663" s="145" t="s">
        <v>371</v>
      </c>
      <c r="F2663" s="146">
        <v>6</v>
      </c>
      <c r="G2663" s="145" t="s">
        <v>293</v>
      </c>
      <c r="H2663" s="145">
        <v>616</v>
      </c>
      <c r="I2663" s="145" t="s">
        <v>311</v>
      </c>
      <c r="J2663" s="145" t="s">
        <v>305</v>
      </c>
      <c r="K2663" s="145" t="s">
        <v>307</v>
      </c>
      <c r="L2663" s="145">
        <v>4562</v>
      </c>
      <c r="M2663" s="145" t="s">
        <v>300</v>
      </c>
      <c r="N2663" s="145">
        <v>919</v>
      </c>
      <c r="O2663" s="145">
        <v>58379.94</v>
      </c>
      <c r="P2663" s="145">
        <v>182849</v>
      </c>
      <c r="Q2663" t="str">
        <f t="shared" si="41"/>
        <v>Street</v>
      </c>
      <c r="R2663" s="147"/>
      <c r="S2663" t="s">
        <v>381</v>
      </c>
      <c r="U2663" s="147"/>
    </row>
    <row r="2664" spans="1:21" x14ac:dyDescent="0.3">
      <c r="A2664" s="145">
        <v>5</v>
      </c>
      <c r="B2664" s="145" t="s">
        <v>241</v>
      </c>
      <c r="C2664" s="145">
        <v>2020</v>
      </c>
      <c r="D2664" s="145">
        <v>5</v>
      </c>
      <c r="E2664" s="145" t="s">
        <v>371</v>
      </c>
      <c r="F2664" s="146">
        <v>6</v>
      </c>
      <c r="G2664" s="145" t="s">
        <v>293</v>
      </c>
      <c r="H2664" s="145">
        <v>612</v>
      </c>
      <c r="I2664" s="145" t="s">
        <v>363</v>
      </c>
      <c r="J2664" s="145" t="s">
        <v>253</v>
      </c>
      <c r="K2664" s="145" t="s">
        <v>295</v>
      </c>
      <c r="L2664" s="145">
        <v>700</v>
      </c>
      <c r="M2664" s="145" t="s">
        <v>296</v>
      </c>
      <c r="N2664" s="145">
        <v>2</v>
      </c>
      <c r="O2664" s="145">
        <v>53.6</v>
      </c>
      <c r="P2664" s="145">
        <v>197</v>
      </c>
      <c r="Q2664" t="str">
        <f t="shared" si="41"/>
        <v>3-Small C&amp;I</v>
      </c>
      <c r="R2664" s="147"/>
      <c r="S2664" t="s">
        <v>381</v>
      </c>
      <c r="U2664" s="147"/>
    </row>
    <row r="2665" spans="1:21" x14ac:dyDescent="0.3">
      <c r="A2665" s="145">
        <v>4</v>
      </c>
      <c r="B2665" s="145" t="s">
        <v>249</v>
      </c>
      <c r="C2665" s="145">
        <v>2020</v>
      </c>
      <c r="D2665" s="145">
        <v>5</v>
      </c>
      <c r="E2665" s="145" t="s">
        <v>371</v>
      </c>
      <c r="F2665" s="146">
        <v>3</v>
      </c>
      <c r="G2665" s="145" t="s">
        <v>262</v>
      </c>
      <c r="H2665" s="145">
        <v>621</v>
      </c>
      <c r="I2665" s="145" t="s">
        <v>323</v>
      </c>
      <c r="J2665" s="145" t="s">
        <v>253</v>
      </c>
      <c r="K2665" s="145" t="s">
        <v>295</v>
      </c>
      <c r="L2665" s="145">
        <v>4532</v>
      </c>
      <c r="M2665" s="145" t="s">
        <v>265</v>
      </c>
      <c r="N2665" s="145">
        <v>8</v>
      </c>
      <c r="O2665" s="145">
        <v>179.75</v>
      </c>
      <c r="P2665" s="145">
        <v>1136</v>
      </c>
      <c r="Q2665" t="str">
        <f t="shared" si="41"/>
        <v>3-Small C&amp;I</v>
      </c>
      <c r="R2665" s="147"/>
      <c r="S2665" t="s">
        <v>381</v>
      </c>
      <c r="U2665" s="147"/>
    </row>
    <row r="2666" spans="1:21" x14ac:dyDescent="0.3">
      <c r="A2666" s="145">
        <v>5</v>
      </c>
      <c r="B2666" s="145" t="s">
        <v>241</v>
      </c>
      <c r="C2666" s="145">
        <v>2020</v>
      </c>
      <c r="D2666" s="145">
        <v>5</v>
      </c>
      <c r="E2666" s="145" t="s">
        <v>371</v>
      </c>
      <c r="F2666" s="146">
        <v>6</v>
      </c>
      <c r="G2666" s="145" t="s">
        <v>293</v>
      </c>
      <c r="H2666" s="145">
        <v>621</v>
      </c>
      <c r="I2666" s="145" t="s">
        <v>323</v>
      </c>
      <c r="J2666" s="145" t="s">
        <v>253</v>
      </c>
      <c r="K2666" s="145" t="s">
        <v>295</v>
      </c>
      <c r="L2666" s="145">
        <v>4562</v>
      </c>
      <c r="M2666" s="145" t="s">
        <v>300</v>
      </c>
      <c r="N2666" s="145">
        <v>10</v>
      </c>
      <c r="O2666" s="145">
        <v>167.38</v>
      </c>
      <c r="P2666" s="145">
        <v>939</v>
      </c>
      <c r="Q2666" t="str">
        <f t="shared" si="41"/>
        <v>3-Small C&amp;I</v>
      </c>
      <c r="R2666" s="147"/>
      <c r="S2666" t="s">
        <v>381</v>
      </c>
      <c r="U2666" s="147"/>
    </row>
    <row r="2667" spans="1:21" x14ac:dyDescent="0.3">
      <c r="A2667" s="145">
        <v>5</v>
      </c>
      <c r="B2667" s="145" t="s">
        <v>241</v>
      </c>
      <c r="C2667" s="145">
        <v>2020</v>
      </c>
      <c r="D2667" s="145">
        <v>5</v>
      </c>
      <c r="E2667" s="145" t="s">
        <v>371</v>
      </c>
      <c r="F2667" s="146">
        <v>5</v>
      </c>
      <c r="G2667" s="145" t="s">
        <v>283</v>
      </c>
      <c r="H2667" s="145">
        <v>603</v>
      </c>
      <c r="I2667" s="145" t="s">
        <v>306</v>
      </c>
      <c r="J2667" s="145" t="s">
        <v>305</v>
      </c>
      <c r="K2667" s="145" t="s">
        <v>307</v>
      </c>
      <c r="L2667" s="145">
        <v>460</v>
      </c>
      <c r="M2667" s="145" t="s">
        <v>285</v>
      </c>
      <c r="N2667" s="145">
        <v>50</v>
      </c>
      <c r="O2667" s="145">
        <v>6255.06</v>
      </c>
      <c r="P2667" s="145">
        <v>15986</v>
      </c>
      <c r="Q2667" t="str">
        <f t="shared" si="41"/>
        <v>Street</v>
      </c>
      <c r="R2667" s="147"/>
      <c r="S2667" t="s">
        <v>381</v>
      </c>
      <c r="U2667" s="147"/>
    </row>
    <row r="2668" spans="1:21" x14ac:dyDescent="0.3">
      <c r="A2668" s="145">
        <v>5</v>
      </c>
      <c r="B2668" s="145" t="s">
        <v>241</v>
      </c>
      <c r="C2668" s="145">
        <v>2020</v>
      </c>
      <c r="D2668" s="145">
        <v>5</v>
      </c>
      <c r="E2668" s="145" t="s">
        <v>371</v>
      </c>
      <c r="F2668" s="146">
        <v>60</v>
      </c>
      <c r="G2668" s="145" t="s">
        <v>154</v>
      </c>
      <c r="H2668" s="145">
        <v>623</v>
      </c>
      <c r="I2668" s="145" t="s">
        <v>302</v>
      </c>
      <c r="J2668" s="145" t="s">
        <v>301</v>
      </c>
      <c r="K2668" s="145" t="s">
        <v>303</v>
      </c>
      <c r="L2668" s="145">
        <v>360</v>
      </c>
      <c r="M2668" s="145" t="s">
        <v>304</v>
      </c>
      <c r="N2668" s="145">
        <v>3</v>
      </c>
      <c r="O2668" s="145">
        <v>40.42</v>
      </c>
      <c r="P2668" s="145">
        <v>114</v>
      </c>
      <c r="Q2668" t="str">
        <f t="shared" si="41"/>
        <v>Street</v>
      </c>
      <c r="R2668" s="147"/>
      <c r="S2668" t="s">
        <v>381</v>
      </c>
      <c r="U2668" s="147"/>
    </row>
    <row r="2669" spans="1:21" x14ac:dyDescent="0.3">
      <c r="A2669" s="145">
        <v>5</v>
      </c>
      <c r="B2669" s="145" t="s">
        <v>241</v>
      </c>
      <c r="C2669" s="145">
        <v>2020</v>
      </c>
      <c r="D2669" s="145">
        <v>5</v>
      </c>
      <c r="E2669" s="145" t="s">
        <v>371</v>
      </c>
      <c r="F2669" s="146">
        <v>5</v>
      </c>
      <c r="G2669" s="145" t="s">
        <v>283</v>
      </c>
      <c r="H2669" s="145">
        <v>700</v>
      </c>
      <c r="I2669" s="145" t="s">
        <v>329</v>
      </c>
      <c r="J2669" s="145" t="s">
        <v>277</v>
      </c>
      <c r="K2669" s="145" t="s">
        <v>317</v>
      </c>
      <c r="L2669" s="145">
        <v>460</v>
      </c>
      <c r="M2669" s="145" t="s">
        <v>285</v>
      </c>
      <c r="N2669" s="145">
        <v>4</v>
      </c>
      <c r="O2669" s="145">
        <v>102209.38</v>
      </c>
      <c r="P2669" s="145">
        <v>583700</v>
      </c>
      <c r="Q2669" t="str">
        <f t="shared" si="41"/>
        <v>5-Large C&amp;I</v>
      </c>
      <c r="R2669" s="147"/>
      <c r="S2669" t="s">
        <v>381</v>
      </c>
      <c r="U2669" s="147"/>
    </row>
    <row r="2670" spans="1:21" x14ac:dyDescent="0.3">
      <c r="A2670" s="145">
        <v>5</v>
      </c>
      <c r="B2670" s="145" t="s">
        <v>241</v>
      </c>
      <c r="C2670" s="145">
        <v>2020</v>
      </c>
      <c r="D2670" s="145">
        <v>5</v>
      </c>
      <c r="E2670" s="145" t="s">
        <v>371</v>
      </c>
      <c r="F2670" s="146">
        <v>1</v>
      </c>
      <c r="G2670" s="145" t="s">
        <v>243</v>
      </c>
      <c r="H2670" s="145">
        <v>2</v>
      </c>
      <c r="I2670" s="145" t="s">
        <v>330</v>
      </c>
      <c r="J2670" s="145" t="s">
        <v>245</v>
      </c>
      <c r="K2670" s="145" t="s">
        <v>246</v>
      </c>
      <c r="L2670" s="145">
        <v>200</v>
      </c>
      <c r="M2670" s="145" t="s">
        <v>259</v>
      </c>
      <c r="N2670" s="145">
        <v>321</v>
      </c>
      <c r="O2670" s="145">
        <v>30704.1</v>
      </c>
      <c r="P2670" s="145">
        <v>119745</v>
      </c>
      <c r="Q2670" t="str">
        <f t="shared" si="41"/>
        <v>1-Residential</v>
      </c>
      <c r="R2670" s="147"/>
      <c r="S2670" t="s">
        <v>381</v>
      </c>
      <c r="U2670" s="147"/>
    </row>
    <row r="2671" spans="1:21" x14ac:dyDescent="0.3">
      <c r="A2671" s="145">
        <v>5</v>
      </c>
      <c r="B2671" s="145" t="s">
        <v>241</v>
      </c>
      <c r="C2671" s="145">
        <v>2020</v>
      </c>
      <c r="D2671" s="145">
        <v>5</v>
      </c>
      <c r="E2671" s="145" t="s">
        <v>371</v>
      </c>
      <c r="F2671" s="146">
        <v>5</v>
      </c>
      <c r="G2671" s="145" t="s">
        <v>283</v>
      </c>
      <c r="H2671" s="145">
        <v>710</v>
      </c>
      <c r="I2671" s="145" t="s">
        <v>332</v>
      </c>
      <c r="J2671" s="145" t="s">
        <v>277</v>
      </c>
      <c r="K2671" s="145" t="s">
        <v>317</v>
      </c>
      <c r="L2671" s="145">
        <v>4552</v>
      </c>
      <c r="M2671" s="145" t="s">
        <v>313</v>
      </c>
      <c r="N2671" s="145">
        <v>662</v>
      </c>
      <c r="O2671" s="145">
        <v>10002431.67</v>
      </c>
      <c r="P2671" s="145">
        <v>159974193</v>
      </c>
      <c r="Q2671" t="str">
        <f t="shared" si="41"/>
        <v>5-Large C&amp;I</v>
      </c>
      <c r="R2671" s="147"/>
      <c r="S2671" t="s">
        <v>381</v>
      </c>
      <c r="U2671" s="147"/>
    </row>
    <row r="2672" spans="1:21" x14ac:dyDescent="0.3">
      <c r="A2672" s="145">
        <v>4</v>
      </c>
      <c r="B2672" s="145" t="s">
        <v>249</v>
      </c>
      <c r="C2672" s="145">
        <v>2020</v>
      </c>
      <c r="D2672" s="145">
        <v>5</v>
      </c>
      <c r="E2672" s="145" t="s">
        <v>371</v>
      </c>
      <c r="F2672" s="146">
        <v>1</v>
      </c>
      <c r="G2672" s="145" t="s">
        <v>243</v>
      </c>
      <c r="H2672" s="145">
        <v>6</v>
      </c>
      <c r="I2672" s="145" t="s">
        <v>344</v>
      </c>
      <c r="J2672" s="145" t="s">
        <v>257</v>
      </c>
      <c r="K2672" s="145" t="s">
        <v>258</v>
      </c>
      <c r="L2672" s="145">
        <v>200</v>
      </c>
      <c r="M2672" s="145" t="s">
        <v>259</v>
      </c>
      <c r="N2672" s="145">
        <v>27</v>
      </c>
      <c r="O2672" s="145">
        <v>3046.36</v>
      </c>
      <c r="P2672" s="145">
        <v>17788</v>
      </c>
      <c r="Q2672" t="str">
        <f t="shared" si="41"/>
        <v>2-Low Income Residential</v>
      </c>
      <c r="R2672" s="147"/>
      <c r="S2672" t="s">
        <v>381</v>
      </c>
      <c r="U2672" s="147"/>
    </row>
    <row r="2673" spans="1:21" x14ac:dyDescent="0.3">
      <c r="A2673" s="145">
        <v>4</v>
      </c>
      <c r="B2673" s="145" t="s">
        <v>249</v>
      </c>
      <c r="C2673" s="145">
        <v>2020</v>
      </c>
      <c r="D2673" s="145">
        <v>5</v>
      </c>
      <c r="E2673" s="145" t="s">
        <v>371</v>
      </c>
      <c r="F2673" s="146">
        <v>3</v>
      </c>
      <c r="G2673" s="145" t="s">
        <v>262</v>
      </c>
      <c r="H2673" s="145">
        <v>952</v>
      </c>
      <c r="I2673" s="145" t="s">
        <v>272</v>
      </c>
      <c r="J2673" s="145" t="s">
        <v>260</v>
      </c>
      <c r="K2673" s="145" t="s">
        <v>273</v>
      </c>
      <c r="L2673" s="145">
        <v>4532</v>
      </c>
      <c r="M2673" s="145" t="s">
        <v>265</v>
      </c>
      <c r="N2673" s="145">
        <v>10</v>
      </c>
      <c r="O2673" s="145">
        <v>375.03</v>
      </c>
      <c r="P2673" s="145">
        <v>2586</v>
      </c>
      <c r="Q2673" t="str">
        <f t="shared" si="41"/>
        <v>3-Small C&amp;I</v>
      </c>
      <c r="R2673" s="147"/>
      <c r="S2673" t="s">
        <v>381</v>
      </c>
      <c r="U2673" s="147"/>
    </row>
    <row r="2674" spans="1:21" x14ac:dyDescent="0.3">
      <c r="A2674" s="145">
        <v>4</v>
      </c>
      <c r="B2674" s="145" t="s">
        <v>249</v>
      </c>
      <c r="C2674" s="145">
        <v>2020</v>
      </c>
      <c r="D2674" s="145">
        <v>5</v>
      </c>
      <c r="E2674" s="145" t="s">
        <v>371</v>
      </c>
      <c r="F2674" s="146">
        <v>1</v>
      </c>
      <c r="G2674" s="145" t="s">
        <v>243</v>
      </c>
      <c r="H2674" s="145">
        <v>10</v>
      </c>
      <c r="I2674" s="145" t="s">
        <v>347</v>
      </c>
      <c r="J2674" s="145" t="s">
        <v>266</v>
      </c>
      <c r="K2674" s="145" t="s">
        <v>276</v>
      </c>
      <c r="L2674" s="145">
        <v>200</v>
      </c>
      <c r="M2674" s="145" t="s">
        <v>259</v>
      </c>
      <c r="N2674" s="145">
        <v>5</v>
      </c>
      <c r="O2674" s="145">
        <v>566.79999999999995</v>
      </c>
      <c r="P2674" s="145">
        <v>2342</v>
      </c>
      <c r="Q2674" t="str">
        <f t="shared" si="41"/>
        <v>3-Small C&amp;I</v>
      </c>
      <c r="R2674" s="147"/>
      <c r="S2674" t="s">
        <v>381</v>
      </c>
      <c r="U2674" s="147"/>
    </row>
    <row r="2675" spans="1:21" x14ac:dyDescent="0.3">
      <c r="A2675" s="145">
        <v>5</v>
      </c>
      <c r="B2675" s="145" t="s">
        <v>241</v>
      </c>
      <c r="C2675" s="145">
        <v>2020</v>
      </c>
      <c r="D2675" s="145">
        <v>5</v>
      </c>
      <c r="E2675" s="145" t="s">
        <v>371</v>
      </c>
      <c r="F2675" s="146">
        <v>3</v>
      </c>
      <c r="G2675" s="145" t="s">
        <v>262</v>
      </c>
      <c r="H2675" s="145">
        <v>13</v>
      </c>
      <c r="I2675" s="145" t="s">
        <v>337</v>
      </c>
      <c r="J2675" s="145" t="s">
        <v>268</v>
      </c>
      <c r="K2675" s="145" t="s">
        <v>281</v>
      </c>
      <c r="L2675" s="145">
        <v>300</v>
      </c>
      <c r="M2675" s="145" t="s">
        <v>282</v>
      </c>
      <c r="N2675" s="145">
        <v>94</v>
      </c>
      <c r="O2675" s="145">
        <v>179356.91</v>
      </c>
      <c r="P2675" s="145">
        <v>919367</v>
      </c>
      <c r="Q2675" t="str">
        <f t="shared" si="41"/>
        <v>4-Medium C&amp;I</v>
      </c>
      <c r="R2675" s="147"/>
      <c r="S2675" t="s">
        <v>381</v>
      </c>
      <c r="U2675" s="147"/>
    </row>
    <row r="2676" spans="1:21" x14ac:dyDescent="0.3">
      <c r="A2676" s="145">
        <v>5</v>
      </c>
      <c r="B2676" s="145" t="s">
        <v>241</v>
      </c>
      <c r="C2676" s="145">
        <v>2020</v>
      </c>
      <c r="D2676" s="145">
        <v>5</v>
      </c>
      <c r="E2676" s="145" t="s">
        <v>371</v>
      </c>
      <c r="F2676" s="146">
        <v>75</v>
      </c>
      <c r="G2676" s="145" t="s">
        <v>154</v>
      </c>
      <c r="H2676" s="145">
        <v>13</v>
      </c>
      <c r="I2676" s="145" t="s">
        <v>337</v>
      </c>
      <c r="J2676" s="145" t="s">
        <v>268</v>
      </c>
      <c r="K2676" s="145" t="s">
        <v>281</v>
      </c>
      <c r="L2676" s="145">
        <v>1575</v>
      </c>
      <c r="M2676" s="145" t="s">
        <v>320</v>
      </c>
      <c r="N2676" s="145">
        <v>1</v>
      </c>
      <c r="O2676" s="145">
        <v>1033.31</v>
      </c>
      <c r="P2676" s="145">
        <v>5040</v>
      </c>
      <c r="Q2676" t="str">
        <f t="shared" si="41"/>
        <v>4-Medium C&amp;I</v>
      </c>
      <c r="R2676" s="147"/>
      <c r="S2676" t="s">
        <v>381</v>
      </c>
      <c r="U2676" s="147"/>
    </row>
    <row r="2677" spans="1:21" x14ac:dyDescent="0.3">
      <c r="A2677" s="145">
        <v>5</v>
      </c>
      <c r="B2677" s="145" t="s">
        <v>241</v>
      </c>
      <c r="C2677" s="145">
        <v>2020</v>
      </c>
      <c r="D2677" s="145">
        <v>5</v>
      </c>
      <c r="E2677" s="145" t="s">
        <v>371</v>
      </c>
      <c r="F2677" s="146">
        <v>3</v>
      </c>
      <c r="G2677" s="145" t="s">
        <v>262</v>
      </c>
      <c r="H2677" s="145">
        <v>8</v>
      </c>
      <c r="I2677" s="145" t="s">
        <v>333</v>
      </c>
      <c r="J2677" s="145" t="s">
        <v>255</v>
      </c>
      <c r="K2677" s="145" t="s">
        <v>264</v>
      </c>
      <c r="L2677" s="145">
        <v>300</v>
      </c>
      <c r="M2677" s="145" t="s">
        <v>282</v>
      </c>
      <c r="N2677" s="145">
        <v>377</v>
      </c>
      <c r="O2677" s="145">
        <v>20990.84</v>
      </c>
      <c r="P2677" s="145">
        <v>91866</v>
      </c>
      <c r="Q2677" t="str">
        <f t="shared" si="41"/>
        <v>3-Small C&amp;I</v>
      </c>
      <c r="R2677" s="147"/>
      <c r="S2677" t="s">
        <v>381</v>
      </c>
      <c r="U2677" s="147"/>
    </row>
    <row r="2678" spans="1:21" x14ac:dyDescent="0.3">
      <c r="A2678" s="145">
        <v>5</v>
      </c>
      <c r="B2678" s="145" t="s">
        <v>241</v>
      </c>
      <c r="C2678" s="145">
        <v>2020</v>
      </c>
      <c r="D2678" s="145">
        <v>5</v>
      </c>
      <c r="E2678" s="145" t="s">
        <v>371</v>
      </c>
      <c r="F2678" s="146">
        <v>77</v>
      </c>
      <c r="G2678" s="145" t="s">
        <v>154</v>
      </c>
      <c r="H2678" s="145">
        <v>5</v>
      </c>
      <c r="I2678" s="145" t="s">
        <v>289</v>
      </c>
      <c r="J2678" s="145" t="s">
        <v>248</v>
      </c>
      <c r="K2678" s="145" t="s">
        <v>270</v>
      </c>
      <c r="L2678" s="145">
        <v>1577</v>
      </c>
      <c r="M2678" s="145" t="s">
        <v>336</v>
      </c>
      <c r="N2678" s="145">
        <v>2</v>
      </c>
      <c r="O2678" s="145">
        <v>1880.39</v>
      </c>
      <c r="P2678" s="145">
        <v>8486</v>
      </c>
      <c r="Q2678" t="str">
        <f t="shared" si="41"/>
        <v>3-Small C&amp;I</v>
      </c>
      <c r="R2678" s="147"/>
      <c r="S2678" t="s">
        <v>381</v>
      </c>
      <c r="U2678" s="147"/>
    </row>
    <row r="2679" spans="1:21" x14ac:dyDescent="0.3">
      <c r="A2679" s="145">
        <v>5</v>
      </c>
      <c r="B2679" s="145" t="s">
        <v>241</v>
      </c>
      <c r="C2679" s="145">
        <v>2020</v>
      </c>
      <c r="D2679" s="145">
        <v>5</v>
      </c>
      <c r="E2679" s="145" t="s">
        <v>371</v>
      </c>
      <c r="F2679" s="146">
        <v>79</v>
      </c>
      <c r="G2679" s="145" t="s">
        <v>154</v>
      </c>
      <c r="H2679" s="145">
        <v>5</v>
      </c>
      <c r="I2679" s="145" t="s">
        <v>289</v>
      </c>
      <c r="J2679" s="145" t="s">
        <v>248</v>
      </c>
      <c r="K2679" s="145" t="s">
        <v>270</v>
      </c>
      <c r="L2679" s="145">
        <v>1579</v>
      </c>
      <c r="M2679" s="145" t="s">
        <v>343</v>
      </c>
      <c r="N2679" s="145">
        <v>1</v>
      </c>
      <c r="O2679" s="145">
        <v>9.64</v>
      </c>
      <c r="P2679" s="145">
        <v>0</v>
      </c>
      <c r="Q2679" t="str">
        <f t="shared" si="41"/>
        <v>3-Small C&amp;I</v>
      </c>
      <c r="R2679" s="147"/>
      <c r="S2679" t="s">
        <v>381</v>
      </c>
      <c r="U2679" s="147"/>
    </row>
    <row r="2680" spans="1:21" x14ac:dyDescent="0.3">
      <c r="A2680" s="145">
        <v>5</v>
      </c>
      <c r="B2680" s="145" t="s">
        <v>241</v>
      </c>
      <c r="C2680" s="145">
        <v>2020</v>
      </c>
      <c r="D2680" s="145">
        <v>5</v>
      </c>
      <c r="E2680" s="145" t="s">
        <v>371</v>
      </c>
      <c r="F2680" s="146">
        <v>79</v>
      </c>
      <c r="G2680" s="145" t="s">
        <v>154</v>
      </c>
      <c r="H2680" s="145">
        <v>153</v>
      </c>
      <c r="I2680" s="145" t="s">
        <v>342</v>
      </c>
      <c r="J2680" s="145" t="s">
        <v>279</v>
      </c>
      <c r="K2680" s="145" t="s">
        <v>279</v>
      </c>
      <c r="L2680" s="145">
        <v>1579</v>
      </c>
      <c r="M2680" s="145" t="s">
        <v>343</v>
      </c>
      <c r="N2680" s="145">
        <v>18</v>
      </c>
      <c r="O2680" s="145">
        <v>0</v>
      </c>
      <c r="P2680" s="145">
        <v>3452086</v>
      </c>
      <c r="Q2680" t="str">
        <f t="shared" si="41"/>
        <v>OTHER</v>
      </c>
      <c r="R2680" s="147"/>
      <c r="S2680" t="s">
        <v>381</v>
      </c>
      <c r="U2680" s="147"/>
    </row>
    <row r="2681" spans="1:21" x14ac:dyDescent="0.3">
      <c r="A2681" s="145">
        <v>4</v>
      </c>
      <c r="B2681" s="145" t="s">
        <v>249</v>
      </c>
      <c r="C2681" s="145">
        <v>2020</v>
      </c>
      <c r="D2681" s="145">
        <v>5</v>
      </c>
      <c r="E2681" s="145" t="s">
        <v>371</v>
      </c>
      <c r="F2681" s="146">
        <v>3</v>
      </c>
      <c r="G2681" s="145" t="s">
        <v>262</v>
      </c>
      <c r="H2681" s="145">
        <v>5</v>
      </c>
      <c r="I2681" s="145" t="s">
        <v>289</v>
      </c>
      <c r="J2681" s="145" t="s">
        <v>248</v>
      </c>
      <c r="K2681" s="145" t="s">
        <v>270</v>
      </c>
      <c r="L2681" s="145">
        <v>300</v>
      </c>
      <c r="M2681" s="145" t="s">
        <v>282</v>
      </c>
      <c r="N2681" s="145">
        <v>167</v>
      </c>
      <c r="O2681" s="145">
        <v>20406.59</v>
      </c>
      <c r="P2681" s="145">
        <v>85669</v>
      </c>
      <c r="Q2681" t="str">
        <f t="shared" si="41"/>
        <v>3-Small C&amp;I</v>
      </c>
      <c r="R2681" s="147"/>
      <c r="S2681" t="s">
        <v>381</v>
      </c>
      <c r="U2681" s="147"/>
    </row>
    <row r="2682" spans="1:21" x14ac:dyDescent="0.3">
      <c r="A2682" s="145">
        <v>5</v>
      </c>
      <c r="B2682" s="145" t="s">
        <v>241</v>
      </c>
      <c r="C2682" s="145">
        <v>2020</v>
      </c>
      <c r="D2682" s="145">
        <v>5</v>
      </c>
      <c r="E2682" s="145" t="s">
        <v>371</v>
      </c>
      <c r="F2682" s="146">
        <v>6</v>
      </c>
      <c r="G2682" s="145" t="s">
        <v>293</v>
      </c>
      <c r="H2682" s="145">
        <v>619</v>
      </c>
      <c r="I2682" s="145" t="s">
        <v>341</v>
      </c>
      <c r="J2682" s="145" t="s">
        <v>308</v>
      </c>
      <c r="K2682" s="145" t="s">
        <v>154</v>
      </c>
      <c r="L2682" s="145">
        <v>4562</v>
      </c>
      <c r="M2682" s="145" t="s">
        <v>300</v>
      </c>
      <c r="N2682" s="145">
        <v>423</v>
      </c>
      <c r="O2682" s="145">
        <v>420791.24</v>
      </c>
      <c r="P2682" s="145">
        <v>3321753</v>
      </c>
      <c r="Q2682" t="str">
        <f t="shared" si="41"/>
        <v>Street</v>
      </c>
      <c r="R2682" s="147"/>
      <c r="S2682" t="s">
        <v>381</v>
      </c>
      <c r="U2682" s="147"/>
    </row>
    <row r="2683" spans="1:21" x14ac:dyDescent="0.3">
      <c r="A2683" s="145">
        <v>5</v>
      </c>
      <c r="B2683" s="145" t="s">
        <v>241</v>
      </c>
      <c r="C2683" s="145">
        <v>2020</v>
      </c>
      <c r="D2683" s="145">
        <v>5</v>
      </c>
      <c r="E2683" s="145" t="s">
        <v>371</v>
      </c>
      <c r="F2683" s="146">
        <v>6</v>
      </c>
      <c r="G2683" s="145" t="s">
        <v>293</v>
      </c>
      <c r="H2683" s="145">
        <v>625</v>
      </c>
      <c r="I2683" s="145" t="s">
        <v>354</v>
      </c>
      <c r="J2683" s="145" t="s">
        <v>310</v>
      </c>
      <c r="K2683" s="145" t="s">
        <v>154</v>
      </c>
      <c r="L2683" s="145">
        <v>700</v>
      </c>
      <c r="M2683" s="145" t="s">
        <v>296</v>
      </c>
      <c r="N2683" s="145">
        <v>1</v>
      </c>
      <c r="O2683" s="145">
        <v>17.23</v>
      </c>
      <c r="P2683" s="145">
        <v>16</v>
      </c>
      <c r="Q2683" t="str">
        <f t="shared" si="41"/>
        <v>Street</v>
      </c>
      <c r="R2683" s="147"/>
      <c r="S2683" t="s">
        <v>381</v>
      </c>
      <c r="U2683" s="147"/>
    </row>
    <row r="2684" spans="1:21" x14ac:dyDescent="0.3">
      <c r="A2684" s="145">
        <v>5</v>
      </c>
      <c r="B2684" s="145" t="s">
        <v>241</v>
      </c>
      <c r="C2684" s="145">
        <v>2020</v>
      </c>
      <c r="D2684" s="145">
        <v>5</v>
      </c>
      <c r="E2684" s="145" t="s">
        <v>371</v>
      </c>
      <c r="F2684" s="146">
        <v>60</v>
      </c>
      <c r="G2684" s="145" t="s">
        <v>154</v>
      </c>
      <c r="H2684" s="145">
        <v>621</v>
      </c>
      <c r="I2684" s="145" t="s">
        <v>323</v>
      </c>
      <c r="J2684" s="145" t="s">
        <v>253</v>
      </c>
      <c r="K2684" s="145" t="s">
        <v>295</v>
      </c>
      <c r="L2684" s="145">
        <v>4563</v>
      </c>
      <c r="M2684" s="145" t="s">
        <v>324</v>
      </c>
      <c r="N2684" s="145">
        <v>1</v>
      </c>
      <c r="O2684" s="145">
        <v>7.83</v>
      </c>
      <c r="P2684" s="145">
        <v>7</v>
      </c>
      <c r="Q2684" t="str">
        <f t="shared" si="41"/>
        <v>3-Small C&amp;I</v>
      </c>
      <c r="R2684" s="147"/>
      <c r="S2684" t="s">
        <v>381</v>
      </c>
      <c r="U2684" s="147"/>
    </row>
    <row r="2685" spans="1:21" x14ac:dyDescent="0.3">
      <c r="A2685" s="145">
        <v>5</v>
      </c>
      <c r="B2685" s="145" t="s">
        <v>241</v>
      </c>
      <c r="C2685" s="145">
        <v>2020</v>
      </c>
      <c r="D2685" s="145">
        <v>5</v>
      </c>
      <c r="E2685" s="145" t="s">
        <v>371</v>
      </c>
      <c r="F2685" s="146">
        <v>6</v>
      </c>
      <c r="G2685" s="145" t="s">
        <v>293</v>
      </c>
      <c r="H2685" s="145">
        <v>602</v>
      </c>
      <c r="I2685" s="145" t="s">
        <v>309</v>
      </c>
      <c r="J2685" s="145" t="s">
        <v>305</v>
      </c>
      <c r="K2685" s="145" t="s">
        <v>307</v>
      </c>
      <c r="L2685" s="145">
        <v>700</v>
      </c>
      <c r="M2685" s="145" t="s">
        <v>296</v>
      </c>
      <c r="N2685" s="145">
        <v>318</v>
      </c>
      <c r="O2685" s="145">
        <v>25827.33</v>
      </c>
      <c r="P2685" s="145">
        <v>63741</v>
      </c>
      <c r="Q2685" t="str">
        <f t="shared" si="41"/>
        <v>Street</v>
      </c>
      <c r="R2685" s="147"/>
      <c r="S2685" t="s">
        <v>381</v>
      </c>
      <c r="U2685" s="147"/>
    </row>
    <row r="2686" spans="1:21" x14ac:dyDescent="0.3">
      <c r="A2686" s="145">
        <v>4</v>
      </c>
      <c r="B2686" s="145" t="s">
        <v>249</v>
      </c>
      <c r="C2686" s="145">
        <v>2020</v>
      </c>
      <c r="D2686" s="145">
        <v>5</v>
      </c>
      <c r="E2686" s="145" t="s">
        <v>371</v>
      </c>
      <c r="F2686" s="146">
        <v>6</v>
      </c>
      <c r="G2686" s="145" t="s">
        <v>293</v>
      </c>
      <c r="H2686" s="145">
        <v>624</v>
      </c>
      <c r="I2686" s="145" t="s">
        <v>325</v>
      </c>
      <c r="J2686" s="145" t="s">
        <v>301</v>
      </c>
      <c r="K2686" s="145" t="s">
        <v>303</v>
      </c>
      <c r="L2686" s="145">
        <v>4562</v>
      </c>
      <c r="M2686" s="145" t="s">
        <v>300</v>
      </c>
      <c r="N2686" s="145">
        <v>2</v>
      </c>
      <c r="O2686" s="145">
        <v>1163.6400000000001</v>
      </c>
      <c r="P2686" s="145">
        <v>4854</v>
      </c>
      <c r="Q2686" t="str">
        <f t="shared" si="41"/>
        <v>Street</v>
      </c>
      <c r="R2686" s="147"/>
      <c r="S2686" t="s">
        <v>381</v>
      </c>
      <c r="U2686" s="147"/>
    </row>
    <row r="2687" spans="1:21" x14ac:dyDescent="0.3">
      <c r="A2687" s="145">
        <v>5</v>
      </c>
      <c r="B2687" s="145" t="s">
        <v>241</v>
      </c>
      <c r="C2687" s="145">
        <v>2020</v>
      </c>
      <c r="D2687" s="145">
        <v>5</v>
      </c>
      <c r="E2687" s="145" t="s">
        <v>371</v>
      </c>
      <c r="F2687" s="146">
        <v>60</v>
      </c>
      <c r="G2687" s="145" t="s">
        <v>154</v>
      </c>
      <c r="H2687" s="145">
        <v>601</v>
      </c>
      <c r="I2687" s="145" t="s">
        <v>359</v>
      </c>
      <c r="J2687" s="145" t="s">
        <v>290</v>
      </c>
      <c r="K2687" s="145" t="s">
        <v>299</v>
      </c>
      <c r="L2687" s="145">
        <v>360</v>
      </c>
      <c r="M2687" s="145" t="s">
        <v>304</v>
      </c>
      <c r="N2687" s="145">
        <v>46</v>
      </c>
      <c r="O2687" s="145">
        <v>1115.01</v>
      </c>
      <c r="P2687" s="145">
        <v>1632</v>
      </c>
      <c r="Q2687" t="str">
        <f t="shared" si="41"/>
        <v>Street</v>
      </c>
      <c r="R2687" s="147"/>
      <c r="S2687" t="s">
        <v>381</v>
      </c>
      <c r="U2687" s="147"/>
    </row>
    <row r="2688" spans="1:21" x14ac:dyDescent="0.3">
      <c r="A2688" s="145">
        <v>5</v>
      </c>
      <c r="B2688" s="145" t="s">
        <v>241</v>
      </c>
      <c r="C2688" s="145">
        <v>2020</v>
      </c>
      <c r="D2688" s="145">
        <v>5</v>
      </c>
      <c r="E2688" s="145" t="s">
        <v>371</v>
      </c>
      <c r="F2688" s="146">
        <v>1</v>
      </c>
      <c r="G2688" s="145" t="s">
        <v>243</v>
      </c>
      <c r="H2688" s="145">
        <v>7</v>
      </c>
      <c r="I2688" s="145" t="s">
        <v>345</v>
      </c>
      <c r="J2688" s="145" t="s">
        <v>257</v>
      </c>
      <c r="K2688" s="145" t="s">
        <v>258</v>
      </c>
      <c r="L2688" s="145">
        <v>200</v>
      </c>
      <c r="M2688" s="145" t="s">
        <v>259</v>
      </c>
      <c r="N2688" s="145">
        <v>73</v>
      </c>
      <c r="O2688" s="145">
        <v>5806.29</v>
      </c>
      <c r="P2688" s="145">
        <v>35237</v>
      </c>
      <c r="Q2688" t="str">
        <f t="shared" si="41"/>
        <v>2-Low Income Residential</v>
      </c>
      <c r="R2688" s="147"/>
      <c r="S2688" t="s">
        <v>381</v>
      </c>
      <c r="U2688" s="147"/>
    </row>
    <row r="2689" spans="1:21" x14ac:dyDescent="0.3">
      <c r="A2689" s="145">
        <v>4</v>
      </c>
      <c r="B2689" s="145" t="s">
        <v>249</v>
      </c>
      <c r="C2689" s="145">
        <v>2020</v>
      </c>
      <c r="D2689" s="145">
        <v>5</v>
      </c>
      <c r="E2689" s="145" t="s">
        <v>371</v>
      </c>
      <c r="F2689" s="146">
        <v>3</v>
      </c>
      <c r="G2689" s="145" t="s">
        <v>262</v>
      </c>
      <c r="H2689" s="145">
        <v>954</v>
      </c>
      <c r="I2689" s="145" t="s">
        <v>356</v>
      </c>
      <c r="J2689" s="145" t="s">
        <v>268</v>
      </c>
      <c r="K2689" s="145" t="s">
        <v>281</v>
      </c>
      <c r="L2689" s="145">
        <v>4532</v>
      </c>
      <c r="M2689" s="145" t="s">
        <v>265</v>
      </c>
      <c r="N2689" s="145">
        <v>74</v>
      </c>
      <c r="O2689" s="145">
        <v>100753.91</v>
      </c>
      <c r="P2689" s="145">
        <v>1042124</v>
      </c>
      <c r="Q2689" t="str">
        <f t="shared" si="41"/>
        <v>4-Medium C&amp;I</v>
      </c>
      <c r="R2689" s="147"/>
      <c r="S2689" t="s">
        <v>381</v>
      </c>
      <c r="U2689" s="147"/>
    </row>
    <row r="2690" spans="1:21" x14ac:dyDescent="0.3">
      <c r="A2690" s="145">
        <v>5</v>
      </c>
      <c r="B2690" s="145" t="s">
        <v>241</v>
      </c>
      <c r="C2690" s="145">
        <v>2020</v>
      </c>
      <c r="D2690" s="145">
        <v>5</v>
      </c>
      <c r="E2690" s="145" t="s">
        <v>371</v>
      </c>
      <c r="F2690" s="146">
        <v>3</v>
      </c>
      <c r="G2690" s="145" t="s">
        <v>262</v>
      </c>
      <c r="H2690" s="145">
        <v>956</v>
      </c>
      <c r="I2690" s="145" t="s">
        <v>367</v>
      </c>
      <c r="J2690" s="145" t="s">
        <v>268</v>
      </c>
      <c r="K2690" s="145" t="s">
        <v>281</v>
      </c>
      <c r="L2690" s="145">
        <v>4532</v>
      </c>
      <c r="M2690" s="145" t="s">
        <v>265</v>
      </c>
      <c r="N2690" s="145">
        <v>229</v>
      </c>
      <c r="O2690" s="145">
        <v>315617.52</v>
      </c>
      <c r="P2690" s="145">
        <v>3753258</v>
      </c>
      <c r="Q2690" t="str">
        <f t="shared" ref="Q2690:Q2753" si="42">VLOOKUP(J2690,S:T,2,FALSE)</f>
        <v>4-Medium C&amp;I</v>
      </c>
      <c r="R2690" s="147"/>
      <c r="S2690" t="s">
        <v>381</v>
      </c>
      <c r="U2690" s="147"/>
    </row>
    <row r="2691" spans="1:21" x14ac:dyDescent="0.3">
      <c r="A2691" s="145">
        <v>5</v>
      </c>
      <c r="B2691" s="145" t="s">
        <v>241</v>
      </c>
      <c r="C2691" s="145">
        <v>2020</v>
      </c>
      <c r="D2691" s="145">
        <v>5</v>
      </c>
      <c r="E2691" s="145" t="s">
        <v>371</v>
      </c>
      <c r="F2691" s="146">
        <v>3</v>
      </c>
      <c r="G2691" s="145" t="s">
        <v>262</v>
      </c>
      <c r="H2691" s="145">
        <v>18</v>
      </c>
      <c r="I2691" s="145" t="s">
        <v>284</v>
      </c>
      <c r="J2691" s="145" t="s">
        <v>268</v>
      </c>
      <c r="K2691" s="145" t="s">
        <v>281</v>
      </c>
      <c r="L2691" s="145">
        <v>300</v>
      </c>
      <c r="M2691" s="145" t="s">
        <v>282</v>
      </c>
      <c r="N2691" s="145">
        <v>2106</v>
      </c>
      <c r="O2691" s="145">
        <v>4200779.93</v>
      </c>
      <c r="P2691" s="145">
        <v>22857782</v>
      </c>
      <c r="Q2691" t="str">
        <f t="shared" si="42"/>
        <v>4-Medium C&amp;I</v>
      </c>
      <c r="R2691" s="147"/>
      <c r="S2691" t="s">
        <v>381</v>
      </c>
      <c r="U2691" s="147"/>
    </row>
    <row r="2692" spans="1:21" x14ac:dyDescent="0.3">
      <c r="A2692" s="145">
        <v>5</v>
      </c>
      <c r="B2692" s="145" t="s">
        <v>241</v>
      </c>
      <c r="C2692" s="145">
        <v>2020</v>
      </c>
      <c r="D2692" s="145">
        <v>5</v>
      </c>
      <c r="E2692" s="145" t="s">
        <v>371</v>
      </c>
      <c r="F2692" s="146">
        <v>5</v>
      </c>
      <c r="G2692" s="145" t="s">
        <v>283</v>
      </c>
      <c r="H2692" s="145">
        <v>18</v>
      </c>
      <c r="I2692" s="145" t="s">
        <v>284</v>
      </c>
      <c r="J2692" s="145" t="s">
        <v>268</v>
      </c>
      <c r="K2692" s="145" t="s">
        <v>281</v>
      </c>
      <c r="L2692" s="145">
        <v>460</v>
      </c>
      <c r="M2692" s="145" t="s">
        <v>285</v>
      </c>
      <c r="N2692" s="145">
        <v>183</v>
      </c>
      <c r="O2692" s="145">
        <v>546863.06999999995</v>
      </c>
      <c r="P2692" s="145">
        <v>2913937</v>
      </c>
      <c r="Q2692" t="str">
        <f t="shared" si="42"/>
        <v>4-Medium C&amp;I</v>
      </c>
      <c r="R2692" s="147"/>
      <c r="S2692" t="s">
        <v>381</v>
      </c>
      <c r="U2692" s="147"/>
    </row>
    <row r="2693" spans="1:21" x14ac:dyDescent="0.3">
      <c r="A2693" s="145">
        <v>5</v>
      </c>
      <c r="B2693" s="145" t="s">
        <v>241</v>
      </c>
      <c r="C2693" s="145">
        <v>2020</v>
      </c>
      <c r="D2693" s="145">
        <v>5</v>
      </c>
      <c r="E2693" s="145" t="s">
        <v>371</v>
      </c>
      <c r="F2693" s="146">
        <v>3</v>
      </c>
      <c r="G2693" s="145" t="s">
        <v>262</v>
      </c>
      <c r="H2693" s="145">
        <v>16</v>
      </c>
      <c r="I2693" s="145" t="s">
        <v>326</v>
      </c>
      <c r="J2693" s="145" t="s">
        <v>271</v>
      </c>
      <c r="K2693" s="145" t="s">
        <v>327</v>
      </c>
      <c r="L2693" s="145">
        <v>300</v>
      </c>
      <c r="M2693" s="145" t="s">
        <v>282</v>
      </c>
      <c r="N2693" s="145">
        <v>1</v>
      </c>
      <c r="O2693" s="145">
        <v>1991.28</v>
      </c>
      <c r="P2693" s="145">
        <v>11840</v>
      </c>
      <c r="Q2693" t="str">
        <f t="shared" si="42"/>
        <v>4-Medium C&amp;I</v>
      </c>
      <c r="R2693" s="147"/>
      <c r="S2693" t="s">
        <v>381</v>
      </c>
      <c r="U2693" s="147"/>
    </row>
    <row r="2694" spans="1:21" x14ac:dyDescent="0.3">
      <c r="A2694" s="145">
        <v>4</v>
      </c>
      <c r="B2694" s="145" t="s">
        <v>249</v>
      </c>
      <c r="C2694" s="145">
        <v>2020</v>
      </c>
      <c r="D2694" s="145">
        <v>5</v>
      </c>
      <c r="E2694" s="145" t="s">
        <v>371</v>
      </c>
      <c r="F2694" s="146">
        <v>3</v>
      </c>
      <c r="G2694" s="145" t="s">
        <v>262</v>
      </c>
      <c r="H2694" s="145">
        <v>955</v>
      </c>
      <c r="I2694" s="145" t="s">
        <v>328</v>
      </c>
      <c r="J2694" s="145" t="s">
        <v>271</v>
      </c>
      <c r="K2694" s="145" t="s">
        <v>327</v>
      </c>
      <c r="L2694" s="145">
        <v>4532</v>
      </c>
      <c r="M2694" s="145" t="s">
        <v>265</v>
      </c>
      <c r="N2694" s="145">
        <v>1</v>
      </c>
      <c r="O2694" s="145">
        <v>82.64</v>
      </c>
      <c r="P2694" s="145">
        <v>0</v>
      </c>
      <c r="Q2694" t="str">
        <f t="shared" si="42"/>
        <v>4-Medium C&amp;I</v>
      </c>
      <c r="R2694" s="147"/>
      <c r="S2694" t="s">
        <v>381</v>
      </c>
      <c r="U2694" s="147"/>
    </row>
    <row r="2695" spans="1:21" x14ac:dyDescent="0.3">
      <c r="A2695" s="145">
        <v>5</v>
      </c>
      <c r="B2695" s="145" t="s">
        <v>241</v>
      </c>
      <c r="C2695" s="145">
        <v>2020</v>
      </c>
      <c r="D2695" s="145">
        <v>5</v>
      </c>
      <c r="E2695" s="145" t="s">
        <v>371</v>
      </c>
      <c r="F2695" s="146">
        <v>3</v>
      </c>
      <c r="G2695" s="145" t="s">
        <v>262</v>
      </c>
      <c r="H2695" s="145">
        <v>20</v>
      </c>
      <c r="I2695" s="145" t="s">
        <v>357</v>
      </c>
      <c r="J2695" s="145" t="s">
        <v>274</v>
      </c>
      <c r="K2695" s="145" t="s">
        <v>315</v>
      </c>
      <c r="L2695" s="145">
        <v>300</v>
      </c>
      <c r="M2695" s="145" t="s">
        <v>282</v>
      </c>
      <c r="N2695" s="145">
        <v>73</v>
      </c>
      <c r="O2695" s="145">
        <v>139121.69</v>
      </c>
      <c r="P2695" s="145">
        <v>741794</v>
      </c>
      <c r="Q2695" t="str">
        <f t="shared" si="42"/>
        <v>4-Medium C&amp;I</v>
      </c>
      <c r="R2695" s="147"/>
      <c r="S2695" t="s">
        <v>381</v>
      </c>
      <c r="U2695" s="147"/>
    </row>
    <row r="2696" spans="1:21" x14ac:dyDescent="0.3">
      <c r="A2696" s="145">
        <v>5</v>
      </c>
      <c r="B2696" s="145" t="s">
        <v>241</v>
      </c>
      <c r="C2696" s="145">
        <v>2020</v>
      </c>
      <c r="D2696" s="145">
        <v>5</v>
      </c>
      <c r="E2696" s="145" t="s">
        <v>371</v>
      </c>
      <c r="F2696" s="146">
        <v>77</v>
      </c>
      <c r="G2696" s="145" t="s">
        <v>154</v>
      </c>
      <c r="H2696" s="145">
        <v>950</v>
      </c>
      <c r="I2696" s="145" t="s">
        <v>269</v>
      </c>
      <c r="J2696" s="145" t="s">
        <v>248</v>
      </c>
      <c r="K2696" s="145" t="s">
        <v>270</v>
      </c>
      <c r="L2696" s="145">
        <v>4577</v>
      </c>
      <c r="M2696" s="145" t="s">
        <v>154</v>
      </c>
      <c r="N2696" s="145">
        <v>1</v>
      </c>
      <c r="O2696" s="145">
        <v>251.63</v>
      </c>
      <c r="P2696" s="145">
        <v>2475</v>
      </c>
      <c r="Q2696" t="str">
        <f t="shared" si="42"/>
        <v>3-Small C&amp;I</v>
      </c>
      <c r="R2696" s="147"/>
      <c r="S2696" t="s">
        <v>381</v>
      </c>
      <c r="U2696" s="147"/>
    </row>
    <row r="2697" spans="1:21" x14ac:dyDescent="0.3">
      <c r="A2697" s="145">
        <v>5</v>
      </c>
      <c r="B2697" s="145" t="s">
        <v>241</v>
      </c>
      <c r="C2697" s="145">
        <v>2020</v>
      </c>
      <c r="D2697" s="145">
        <v>5</v>
      </c>
      <c r="E2697" s="145" t="s">
        <v>371</v>
      </c>
      <c r="F2697" s="146">
        <v>3</v>
      </c>
      <c r="G2697" s="145" t="s">
        <v>262</v>
      </c>
      <c r="H2697" s="145">
        <v>12</v>
      </c>
      <c r="I2697" s="145" t="s">
        <v>372</v>
      </c>
      <c r="J2697" s="145" t="s">
        <v>255</v>
      </c>
      <c r="K2697" s="145" t="s">
        <v>264</v>
      </c>
      <c r="L2697" s="145">
        <v>300</v>
      </c>
      <c r="M2697" s="145" t="s">
        <v>282</v>
      </c>
      <c r="N2697" s="145">
        <v>1</v>
      </c>
      <c r="O2697" s="145">
        <v>8.2799999999999994</v>
      </c>
      <c r="P2697" s="145">
        <v>4</v>
      </c>
      <c r="Q2697" t="str">
        <f t="shared" si="42"/>
        <v>3-Small C&amp;I</v>
      </c>
      <c r="R2697" s="147"/>
      <c r="S2697" t="s">
        <v>381</v>
      </c>
      <c r="U2697" s="147"/>
    </row>
    <row r="2698" spans="1:21" x14ac:dyDescent="0.3">
      <c r="A2698" s="145">
        <v>4</v>
      </c>
      <c r="B2698" s="145" t="s">
        <v>249</v>
      </c>
      <c r="C2698" s="145">
        <v>2020</v>
      </c>
      <c r="D2698" s="145">
        <v>5</v>
      </c>
      <c r="E2698" s="145" t="s">
        <v>371</v>
      </c>
      <c r="F2698" s="146">
        <v>3</v>
      </c>
      <c r="G2698" s="145" t="s">
        <v>262</v>
      </c>
      <c r="H2698" s="145">
        <v>950</v>
      </c>
      <c r="I2698" s="145" t="s">
        <v>269</v>
      </c>
      <c r="J2698" s="145" t="s">
        <v>248</v>
      </c>
      <c r="K2698" s="145" t="s">
        <v>270</v>
      </c>
      <c r="L2698" s="145">
        <v>4532</v>
      </c>
      <c r="M2698" s="145" t="s">
        <v>265</v>
      </c>
      <c r="N2698" s="145">
        <v>1266</v>
      </c>
      <c r="O2698" s="145">
        <v>142333.12</v>
      </c>
      <c r="P2698" s="145">
        <v>1249599</v>
      </c>
      <c r="Q2698" t="str">
        <f t="shared" si="42"/>
        <v>3-Small C&amp;I</v>
      </c>
      <c r="R2698" s="147"/>
      <c r="S2698" t="s">
        <v>381</v>
      </c>
      <c r="U2698" s="147"/>
    </row>
    <row r="2699" spans="1:21" x14ac:dyDescent="0.3">
      <c r="A2699" s="145">
        <v>4</v>
      </c>
      <c r="B2699" s="145" t="s">
        <v>249</v>
      </c>
      <c r="C2699" s="145">
        <v>2020</v>
      </c>
      <c r="D2699" s="145">
        <v>5</v>
      </c>
      <c r="E2699" s="145" t="s">
        <v>371</v>
      </c>
      <c r="F2699" s="146">
        <v>3</v>
      </c>
      <c r="G2699" s="145" t="s">
        <v>262</v>
      </c>
      <c r="H2699" s="145">
        <v>953</v>
      </c>
      <c r="I2699" s="145" t="s">
        <v>278</v>
      </c>
      <c r="J2699" s="145" t="s">
        <v>266</v>
      </c>
      <c r="K2699" s="145" t="s">
        <v>276</v>
      </c>
      <c r="L2699" s="145">
        <v>4532</v>
      </c>
      <c r="M2699" s="145" t="s">
        <v>265</v>
      </c>
      <c r="N2699" s="145">
        <v>49</v>
      </c>
      <c r="O2699" s="145">
        <v>2740.37</v>
      </c>
      <c r="P2699" s="145">
        <v>21170</v>
      </c>
      <c r="Q2699" t="str">
        <f t="shared" si="42"/>
        <v>3-Small C&amp;I</v>
      </c>
      <c r="R2699" s="147"/>
      <c r="S2699" t="s">
        <v>381</v>
      </c>
      <c r="U2699" s="147"/>
    </row>
    <row r="2700" spans="1:21" x14ac:dyDescent="0.3">
      <c r="A2700" s="145">
        <v>4</v>
      </c>
      <c r="B2700" s="145" t="s">
        <v>249</v>
      </c>
      <c r="C2700" s="145">
        <v>2020</v>
      </c>
      <c r="D2700" s="145">
        <v>5</v>
      </c>
      <c r="E2700" s="145" t="s">
        <v>371</v>
      </c>
      <c r="F2700" s="146">
        <v>1</v>
      </c>
      <c r="G2700" s="145" t="s">
        <v>243</v>
      </c>
      <c r="H2700" s="145">
        <v>5</v>
      </c>
      <c r="I2700" s="145" t="s">
        <v>289</v>
      </c>
      <c r="J2700" s="145" t="s">
        <v>248</v>
      </c>
      <c r="K2700" s="145" t="s">
        <v>270</v>
      </c>
      <c r="L2700" s="145">
        <v>200</v>
      </c>
      <c r="M2700" s="145" t="s">
        <v>259</v>
      </c>
      <c r="N2700" s="145">
        <v>12</v>
      </c>
      <c r="O2700" s="145">
        <v>762.12</v>
      </c>
      <c r="P2700" s="145">
        <v>2990</v>
      </c>
      <c r="Q2700" t="str">
        <f t="shared" si="42"/>
        <v>3-Small C&amp;I</v>
      </c>
      <c r="R2700" s="147"/>
      <c r="S2700" t="s">
        <v>381</v>
      </c>
      <c r="U2700" s="147"/>
    </row>
    <row r="2701" spans="1:21" x14ac:dyDescent="0.3">
      <c r="A2701" s="145">
        <v>5</v>
      </c>
      <c r="B2701" s="145" t="s">
        <v>241</v>
      </c>
      <c r="C2701" s="145">
        <v>2020</v>
      </c>
      <c r="D2701" s="145">
        <v>5</v>
      </c>
      <c r="E2701" s="145" t="s">
        <v>371</v>
      </c>
      <c r="F2701" s="146">
        <v>3</v>
      </c>
      <c r="G2701" s="145" t="s">
        <v>262</v>
      </c>
      <c r="H2701" s="145">
        <v>616</v>
      </c>
      <c r="I2701" s="145" t="s">
        <v>311</v>
      </c>
      <c r="J2701" s="145" t="s">
        <v>305</v>
      </c>
      <c r="K2701" s="145" t="s">
        <v>307</v>
      </c>
      <c r="L2701" s="145">
        <v>4532</v>
      </c>
      <c r="M2701" s="145" t="s">
        <v>265</v>
      </c>
      <c r="N2701" s="145">
        <v>3383</v>
      </c>
      <c r="O2701" s="145">
        <v>258971.88</v>
      </c>
      <c r="P2701" s="145">
        <v>839610</v>
      </c>
      <c r="Q2701" t="str">
        <f t="shared" si="42"/>
        <v>Street</v>
      </c>
      <c r="R2701" s="147"/>
      <c r="S2701" t="s">
        <v>381</v>
      </c>
      <c r="U2701" s="147"/>
    </row>
    <row r="2702" spans="1:21" x14ac:dyDescent="0.3">
      <c r="A2702" s="145">
        <v>4</v>
      </c>
      <c r="B2702" s="145" t="s">
        <v>249</v>
      </c>
      <c r="C2702" s="145">
        <v>2020</v>
      </c>
      <c r="D2702" s="145">
        <v>5</v>
      </c>
      <c r="E2702" s="145" t="s">
        <v>371</v>
      </c>
      <c r="F2702" s="146">
        <v>1</v>
      </c>
      <c r="G2702" s="145" t="s">
        <v>243</v>
      </c>
      <c r="H2702" s="145">
        <v>903</v>
      </c>
      <c r="I2702" s="145" t="s">
        <v>244</v>
      </c>
      <c r="J2702" s="145" t="s">
        <v>245</v>
      </c>
      <c r="K2702" s="145" t="s">
        <v>246</v>
      </c>
      <c r="L2702" s="145">
        <v>4512</v>
      </c>
      <c r="M2702" s="145" t="s">
        <v>247</v>
      </c>
      <c r="N2702" s="145">
        <v>10394</v>
      </c>
      <c r="O2702" s="145">
        <v>905022.02</v>
      </c>
      <c r="P2702" s="145">
        <v>6320216</v>
      </c>
      <c r="Q2702" t="str">
        <f t="shared" si="42"/>
        <v>1-Residential</v>
      </c>
      <c r="R2702" s="147"/>
      <c r="S2702" t="s">
        <v>381</v>
      </c>
      <c r="U2702" s="147"/>
    </row>
    <row r="2703" spans="1:21" x14ac:dyDescent="0.3">
      <c r="A2703" s="145">
        <v>5</v>
      </c>
      <c r="B2703" s="145" t="s">
        <v>241</v>
      </c>
      <c r="C2703" s="145">
        <v>2020</v>
      </c>
      <c r="D2703" s="145">
        <v>5</v>
      </c>
      <c r="E2703" s="145" t="s">
        <v>371</v>
      </c>
      <c r="F2703" s="146">
        <v>10</v>
      </c>
      <c r="G2703" s="145" t="s">
        <v>250</v>
      </c>
      <c r="H2703" s="145">
        <v>903</v>
      </c>
      <c r="I2703" s="145" t="s">
        <v>244</v>
      </c>
      <c r="J2703" s="145" t="s">
        <v>245</v>
      </c>
      <c r="K2703" s="145" t="s">
        <v>246</v>
      </c>
      <c r="L2703" s="145">
        <v>4513</v>
      </c>
      <c r="M2703" s="145" t="s">
        <v>338</v>
      </c>
      <c r="N2703" s="145">
        <v>33196</v>
      </c>
      <c r="O2703" s="145">
        <v>3108609.57</v>
      </c>
      <c r="P2703" s="145">
        <v>23093045</v>
      </c>
      <c r="Q2703" t="str">
        <f t="shared" si="42"/>
        <v>1-Residential</v>
      </c>
      <c r="R2703" s="147"/>
      <c r="S2703" t="s">
        <v>381</v>
      </c>
      <c r="U2703" s="147"/>
    </row>
    <row r="2704" spans="1:21" x14ac:dyDescent="0.3">
      <c r="A2704" s="145">
        <v>5</v>
      </c>
      <c r="B2704" s="145" t="s">
        <v>241</v>
      </c>
      <c r="C2704" s="145">
        <v>2020</v>
      </c>
      <c r="D2704" s="145">
        <v>5</v>
      </c>
      <c r="E2704" s="145" t="s">
        <v>371</v>
      </c>
      <c r="F2704" s="146">
        <v>6</v>
      </c>
      <c r="G2704" s="145" t="s">
        <v>293</v>
      </c>
      <c r="H2704" s="145">
        <v>615</v>
      </c>
      <c r="I2704" s="145" t="s">
        <v>298</v>
      </c>
      <c r="J2704" s="145" t="s">
        <v>290</v>
      </c>
      <c r="K2704" s="145" t="s">
        <v>299</v>
      </c>
      <c r="L2704" s="145">
        <v>4562</v>
      </c>
      <c r="M2704" s="145" t="s">
        <v>300</v>
      </c>
      <c r="N2704" s="145">
        <v>537</v>
      </c>
      <c r="O2704" s="145">
        <v>338112.25</v>
      </c>
      <c r="P2704" s="145">
        <v>477968</v>
      </c>
      <c r="Q2704" t="str">
        <f t="shared" si="42"/>
        <v>Street</v>
      </c>
      <c r="R2704" s="147"/>
      <c r="S2704" t="s">
        <v>381</v>
      </c>
      <c r="U2704" s="147"/>
    </row>
    <row r="2705" spans="1:21" x14ac:dyDescent="0.3">
      <c r="A2705" s="145">
        <v>5</v>
      </c>
      <c r="B2705" s="145" t="s">
        <v>241</v>
      </c>
      <c r="C2705" s="145">
        <v>2020</v>
      </c>
      <c r="D2705" s="145">
        <v>5</v>
      </c>
      <c r="E2705" s="145" t="s">
        <v>371</v>
      </c>
      <c r="F2705" s="146">
        <v>6</v>
      </c>
      <c r="G2705" s="145" t="s">
        <v>293</v>
      </c>
      <c r="H2705" s="145">
        <v>607</v>
      </c>
      <c r="I2705" s="145" t="s">
        <v>353</v>
      </c>
      <c r="J2705" s="145" t="s">
        <v>297</v>
      </c>
      <c r="K2705" s="145" t="s">
        <v>352</v>
      </c>
      <c r="L2705" s="145">
        <v>700</v>
      </c>
      <c r="M2705" s="145" t="s">
        <v>296</v>
      </c>
      <c r="N2705" s="145">
        <v>2</v>
      </c>
      <c r="O2705" s="145">
        <v>15515.61</v>
      </c>
      <c r="P2705" s="145">
        <v>32725</v>
      </c>
      <c r="Q2705" t="str">
        <f t="shared" si="42"/>
        <v>Street</v>
      </c>
      <c r="R2705" s="147"/>
      <c r="S2705" t="s">
        <v>381</v>
      </c>
      <c r="U2705" s="147"/>
    </row>
    <row r="2706" spans="1:21" x14ac:dyDescent="0.3">
      <c r="A2706" s="145">
        <v>4</v>
      </c>
      <c r="B2706" s="145" t="s">
        <v>249</v>
      </c>
      <c r="C2706" s="145">
        <v>2020</v>
      </c>
      <c r="D2706" s="145">
        <v>5</v>
      </c>
      <c r="E2706" s="145" t="s">
        <v>371</v>
      </c>
      <c r="F2706" s="146">
        <v>60</v>
      </c>
      <c r="G2706" s="145" t="s">
        <v>154</v>
      </c>
      <c r="H2706" s="145">
        <v>624</v>
      </c>
      <c r="I2706" s="145" t="s">
        <v>325</v>
      </c>
      <c r="J2706" s="145" t="s">
        <v>301</v>
      </c>
      <c r="K2706" s="145" t="s">
        <v>303</v>
      </c>
      <c r="L2706" s="145">
        <v>4563</v>
      </c>
      <c r="M2706" s="145" t="s">
        <v>324</v>
      </c>
      <c r="N2706" s="145">
        <v>2</v>
      </c>
      <c r="O2706" s="145">
        <v>25.58</v>
      </c>
      <c r="P2706" s="145">
        <v>99</v>
      </c>
      <c r="Q2706" t="str">
        <f t="shared" si="42"/>
        <v>Street</v>
      </c>
      <c r="R2706" s="147"/>
      <c r="S2706" t="s">
        <v>381</v>
      </c>
      <c r="U2706" s="147"/>
    </row>
    <row r="2707" spans="1:21" x14ac:dyDescent="0.3">
      <c r="A2707" s="145">
        <v>5</v>
      </c>
      <c r="B2707" s="145" t="s">
        <v>241</v>
      </c>
      <c r="C2707" s="145">
        <v>2020</v>
      </c>
      <c r="D2707" s="145">
        <v>5</v>
      </c>
      <c r="E2707" s="145" t="s">
        <v>371</v>
      </c>
      <c r="F2707" s="146">
        <v>3</v>
      </c>
      <c r="G2707" s="145" t="s">
        <v>262</v>
      </c>
      <c r="H2707" s="145">
        <v>710</v>
      </c>
      <c r="I2707" s="145" t="s">
        <v>332</v>
      </c>
      <c r="J2707" s="145" t="s">
        <v>277</v>
      </c>
      <c r="K2707" s="145" t="s">
        <v>317</v>
      </c>
      <c r="L2707" s="145">
        <v>4532</v>
      </c>
      <c r="M2707" s="145" t="s">
        <v>265</v>
      </c>
      <c r="N2707" s="145">
        <v>2042</v>
      </c>
      <c r="O2707" s="145">
        <v>17385177.32</v>
      </c>
      <c r="P2707" s="145">
        <v>270731164</v>
      </c>
      <c r="Q2707" t="str">
        <f t="shared" si="42"/>
        <v>5-Large C&amp;I</v>
      </c>
      <c r="R2707" s="147"/>
      <c r="S2707" t="s">
        <v>381</v>
      </c>
      <c r="U2707" s="147"/>
    </row>
    <row r="2708" spans="1:21" x14ac:dyDescent="0.3">
      <c r="A2708" s="145">
        <v>5</v>
      </c>
      <c r="B2708" s="145" t="s">
        <v>241</v>
      </c>
      <c r="C2708" s="145">
        <v>2020</v>
      </c>
      <c r="D2708" s="145">
        <v>5</v>
      </c>
      <c r="E2708" s="145" t="s">
        <v>371</v>
      </c>
      <c r="F2708" s="146">
        <v>6</v>
      </c>
      <c r="G2708" s="145" t="s">
        <v>293</v>
      </c>
      <c r="H2708" s="145">
        <v>600</v>
      </c>
      <c r="I2708" s="145" t="s">
        <v>364</v>
      </c>
      <c r="J2708" s="145" t="s">
        <v>290</v>
      </c>
      <c r="K2708" s="145" t="s">
        <v>299</v>
      </c>
      <c r="L2708" s="145">
        <v>700</v>
      </c>
      <c r="M2708" s="145" t="s">
        <v>296</v>
      </c>
      <c r="N2708" s="145">
        <v>73</v>
      </c>
      <c r="O2708" s="145">
        <v>39402.870000000003</v>
      </c>
      <c r="P2708" s="145">
        <v>43893</v>
      </c>
      <c r="Q2708" t="str">
        <f t="shared" si="42"/>
        <v>Street</v>
      </c>
      <c r="R2708" s="147"/>
      <c r="S2708" t="s">
        <v>381</v>
      </c>
      <c r="U2708" s="147"/>
    </row>
    <row r="2709" spans="1:21" x14ac:dyDescent="0.3">
      <c r="A2709" s="145">
        <v>4</v>
      </c>
      <c r="B2709" s="145" t="s">
        <v>249</v>
      </c>
      <c r="C2709" s="145">
        <v>2020</v>
      </c>
      <c r="D2709" s="145">
        <v>5</v>
      </c>
      <c r="E2709" s="145" t="s">
        <v>371</v>
      </c>
      <c r="F2709" s="146">
        <v>1</v>
      </c>
      <c r="G2709" s="145" t="s">
        <v>243</v>
      </c>
      <c r="H2709" s="145">
        <v>905</v>
      </c>
      <c r="I2709" s="145" t="s">
        <v>358</v>
      </c>
      <c r="J2709" s="145" t="s">
        <v>257</v>
      </c>
      <c r="K2709" s="145" t="s">
        <v>258</v>
      </c>
      <c r="L2709" s="145">
        <v>4512</v>
      </c>
      <c r="M2709" s="145" t="s">
        <v>247</v>
      </c>
      <c r="N2709" s="145">
        <v>110</v>
      </c>
      <c r="O2709" s="145">
        <v>4084.61</v>
      </c>
      <c r="P2709" s="145">
        <v>75889</v>
      </c>
      <c r="Q2709" t="str">
        <f t="shared" si="42"/>
        <v>2-Low Income Residential</v>
      </c>
      <c r="R2709" s="147"/>
      <c r="S2709" t="s">
        <v>381</v>
      </c>
      <c r="U2709" s="147"/>
    </row>
    <row r="2710" spans="1:21" x14ac:dyDescent="0.3">
      <c r="A2710" s="145">
        <v>5</v>
      </c>
      <c r="B2710" s="145" t="s">
        <v>241</v>
      </c>
      <c r="C2710" s="145">
        <v>2020</v>
      </c>
      <c r="D2710" s="145">
        <v>5</v>
      </c>
      <c r="E2710" s="145" t="s">
        <v>371</v>
      </c>
      <c r="F2710" s="146">
        <v>1</v>
      </c>
      <c r="G2710" s="145" t="s">
        <v>243</v>
      </c>
      <c r="H2710" s="145">
        <v>1</v>
      </c>
      <c r="I2710" s="145" t="s">
        <v>251</v>
      </c>
      <c r="J2710" s="145" t="s">
        <v>245</v>
      </c>
      <c r="K2710" s="145" t="s">
        <v>246</v>
      </c>
      <c r="L2710" s="145">
        <v>200</v>
      </c>
      <c r="M2710" s="145" t="s">
        <v>259</v>
      </c>
      <c r="N2710" s="145">
        <v>497234</v>
      </c>
      <c r="O2710" s="145">
        <v>58793914.770000003</v>
      </c>
      <c r="P2710" s="145">
        <v>224942269</v>
      </c>
      <c r="Q2710" t="str">
        <f t="shared" si="42"/>
        <v>1-Residential</v>
      </c>
      <c r="R2710" s="147"/>
      <c r="S2710" t="s">
        <v>381</v>
      </c>
      <c r="U2710" s="147"/>
    </row>
    <row r="2711" spans="1:21" x14ac:dyDescent="0.3">
      <c r="A2711" s="145">
        <v>5</v>
      </c>
      <c r="B2711" s="145" t="s">
        <v>241</v>
      </c>
      <c r="C2711" s="145">
        <v>2020</v>
      </c>
      <c r="D2711" s="145">
        <v>5</v>
      </c>
      <c r="E2711" s="145" t="s">
        <v>371</v>
      </c>
      <c r="F2711" s="146">
        <v>10</v>
      </c>
      <c r="G2711" s="145" t="s">
        <v>250</v>
      </c>
      <c r="H2711" s="145">
        <v>2</v>
      </c>
      <c r="I2711" s="145" t="s">
        <v>330</v>
      </c>
      <c r="J2711" s="145" t="s">
        <v>245</v>
      </c>
      <c r="K2711" s="145" t="s">
        <v>246</v>
      </c>
      <c r="L2711" s="145">
        <v>207</v>
      </c>
      <c r="M2711" s="145" t="s">
        <v>252</v>
      </c>
      <c r="N2711" s="145">
        <v>24</v>
      </c>
      <c r="O2711" s="145">
        <v>4533.82</v>
      </c>
      <c r="P2711" s="145">
        <v>18034</v>
      </c>
      <c r="Q2711" t="str">
        <f t="shared" si="42"/>
        <v>1-Residential</v>
      </c>
      <c r="R2711" s="147"/>
      <c r="S2711" t="s">
        <v>381</v>
      </c>
      <c r="U2711" s="147"/>
    </row>
    <row r="2712" spans="1:21" x14ac:dyDescent="0.3">
      <c r="A2712" s="145">
        <v>4</v>
      </c>
      <c r="B2712" s="145" t="s">
        <v>249</v>
      </c>
      <c r="C2712" s="145">
        <v>2020</v>
      </c>
      <c r="D2712" s="145">
        <v>5</v>
      </c>
      <c r="E2712" s="145" t="s">
        <v>371</v>
      </c>
      <c r="F2712" s="146">
        <v>5</v>
      </c>
      <c r="G2712" s="145" t="s">
        <v>283</v>
      </c>
      <c r="H2712" s="145">
        <v>710</v>
      </c>
      <c r="I2712" s="145" t="s">
        <v>332</v>
      </c>
      <c r="J2712" s="145" t="s">
        <v>277</v>
      </c>
      <c r="K2712" s="145" t="s">
        <v>317</v>
      </c>
      <c r="L2712" s="145">
        <v>4552</v>
      </c>
      <c r="M2712" s="145" t="s">
        <v>313</v>
      </c>
      <c r="N2712" s="145">
        <v>1</v>
      </c>
      <c r="O2712" s="145">
        <v>-4893.7</v>
      </c>
      <c r="P2712" s="145">
        <v>0</v>
      </c>
      <c r="Q2712" t="str">
        <f t="shared" si="42"/>
        <v>5-Large C&amp;I</v>
      </c>
      <c r="R2712" s="147"/>
      <c r="S2712" t="s">
        <v>381</v>
      </c>
      <c r="U2712" s="147"/>
    </row>
    <row r="2713" spans="1:21" x14ac:dyDescent="0.3">
      <c r="A2713" s="145">
        <v>4</v>
      </c>
      <c r="B2713" s="145" t="s">
        <v>249</v>
      </c>
      <c r="C2713" s="145">
        <v>2020</v>
      </c>
      <c r="D2713" s="145">
        <v>5</v>
      </c>
      <c r="E2713" s="145" t="s">
        <v>371</v>
      </c>
      <c r="F2713" s="146">
        <v>10</v>
      </c>
      <c r="G2713" s="145" t="s">
        <v>250</v>
      </c>
      <c r="H2713" s="145">
        <v>903</v>
      </c>
      <c r="I2713" s="145" t="s">
        <v>244</v>
      </c>
      <c r="J2713" s="145" t="s">
        <v>245</v>
      </c>
      <c r="K2713" s="145" t="s">
        <v>246</v>
      </c>
      <c r="L2713" s="145">
        <v>4513</v>
      </c>
      <c r="M2713" s="145" t="s">
        <v>338</v>
      </c>
      <c r="N2713" s="145">
        <v>152</v>
      </c>
      <c r="O2713" s="145">
        <v>14071.06</v>
      </c>
      <c r="P2713" s="145">
        <v>98028</v>
      </c>
      <c r="Q2713" t="str">
        <f t="shared" si="42"/>
        <v>1-Residential</v>
      </c>
      <c r="R2713" s="147"/>
      <c r="S2713" t="s">
        <v>381</v>
      </c>
      <c r="U2713" s="147"/>
    </row>
    <row r="2714" spans="1:21" x14ac:dyDescent="0.3">
      <c r="A2714" s="145">
        <v>5</v>
      </c>
      <c r="B2714" s="145" t="s">
        <v>241</v>
      </c>
      <c r="C2714" s="145">
        <v>2020</v>
      </c>
      <c r="D2714" s="145">
        <v>5</v>
      </c>
      <c r="E2714" s="145" t="s">
        <v>371</v>
      </c>
      <c r="F2714" s="146">
        <v>1</v>
      </c>
      <c r="G2714" s="145" t="s">
        <v>243</v>
      </c>
      <c r="H2714" s="145">
        <v>6</v>
      </c>
      <c r="I2714" s="145" t="s">
        <v>344</v>
      </c>
      <c r="J2714" s="145" t="s">
        <v>257</v>
      </c>
      <c r="K2714" s="145" t="s">
        <v>258</v>
      </c>
      <c r="L2714" s="145">
        <v>200</v>
      </c>
      <c r="M2714" s="145" t="s">
        <v>259</v>
      </c>
      <c r="N2714" s="145">
        <v>54799</v>
      </c>
      <c r="O2714" s="145">
        <v>4364038.9400000004</v>
      </c>
      <c r="P2714" s="145">
        <v>25808836</v>
      </c>
      <c r="Q2714" t="str">
        <f t="shared" si="42"/>
        <v>2-Low Income Residential</v>
      </c>
      <c r="R2714" s="147"/>
      <c r="S2714" t="s">
        <v>381</v>
      </c>
      <c r="U2714" s="147"/>
    </row>
    <row r="2715" spans="1:21" x14ac:dyDescent="0.3">
      <c r="A2715" s="145">
        <v>5</v>
      </c>
      <c r="B2715" s="145" t="s">
        <v>241</v>
      </c>
      <c r="C2715" s="145">
        <v>2020</v>
      </c>
      <c r="D2715" s="145">
        <v>5</v>
      </c>
      <c r="E2715" s="145" t="s">
        <v>371</v>
      </c>
      <c r="F2715" s="146">
        <v>5</v>
      </c>
      <c r="G2715" s="145" t="s">
        <v>283</v>
      </c>
      <c r="H2715" s="145">
        <v>13</v>
      </c>
      <c r="I2715" s="145" t="s">
        <v>337</v>
      </c>
      <c r="J2715" s="145" t="s">
        <v>268</v>
      </c>
      <c r="K2715" s="145" t="s">
        <v>281</v>
      </c>
      <c r="L2715" s="145">
        <v>460</v>
      </c>
      <c r="M2715" s="145" t="s">
        <v>285</v>
      </c>
      <c r="N2715" s="145">
        <v>7</v>
      </c>
      <c r="O2715" s="145">
        <v>17893.580000000002</v>
      </c>
      <c r="P2715" s="145">
        <v>91780</v>
      </c>
      <c r="Q2715" t="str">
        <f t="shared" si="42"/>
        <v>4-Medium C&amp;I</v>
      </c>
      <c r="R2715" s="147"/>
      <c r="S2715" t="s">
        <v>381</v>
      </c>
      <c r="U2715" s="147"/>
    </row>
    <row r="2716" spans="1:21" x14ac:dyDescent="0.3">
      <c r="A2716" s="145">
        <v>5</v>
      </c>
      <c r="B2716" s="145" t="s">
        <v>241</v>
      </c>
      <c r="C2716" s="145">
        <v>2020</v>
      </c>
      <c r="D2716" s="145">
        <v>5</v>
      </c>
      <c r="E2716" s="145" t="s">
        <v>371</v>
      </c>
      <c r="F2716" s="146">
        <v>79</v>
      </c>
      <c r="G2716" s="145" t="s">
        <v>154</v>
      </c>
      <c r="H2716" s="145">
        <v>18</v>
      </c>
      <c r="I2716" s="145" t="s">
        <v>284</v>
      </c>
      <c r="J2716" s="145" t="s">
        <v>268</v>
      </c>
      <c r="K2716" s="145" t="s">
        <v>281</v>
      </c>
      <c r="L2716" s="145">
        <v>1579</v>
      </c>
      <c r="M2716" s="145" t="s">
        <v>343</v>
      </c>
      <c r="N2716" s="145">
        <v>1</v>
      </c>
      <c r="O2716" s="145">
        <v>11342.8</v>
      </c>
      <c r="P2716" s="145">
        <v>68600</v>
      </c>
      <c r="Q2716" t="str">
        <f t="shared" si="42"/>
        <v>4-Medium C&amp;I</v>
      </c>
      <c r="R2716" s="147"/>
      <c r="S2716" t="s">
        <v>381</v>
      </c>
      <c r="U2716" s="147"/>
    </row>
    <row r="2717" spans="1:21" x14ac:dyDescent="0.3">
      <c r="A2717" s="145">
        <v>5</v>
      </c>
      <c r="B2717" s="145" t="s">
        <v>241</v>
      </c>
      <c r="C2717" s="145">
        <v>2020</v>
      </c>
      <c r="D2717" s="145">
        <v>5</v>
      </c>
      <c r="E2717" s="145" t="s">
        <v>371</v>
      </c>
      <c r="F2717" s="146">
        <v>3</v>
      </c>
      <c r="G2717" s="145" t="s">
        <v>262</v>
      </c>
      <c r="H2717" s="145">
        <v>19</v>
      </c>
      <c r="I2717" s="145" t="s">
        <v>361</v>
      </c>
      <c r="J2717" s="145" t="s">
        <v>271</v>
      </c>
      <c r="K2717" s="145" t="s">
        <v>327</v>
      </c>
      <c r="L2717" s="145">
        <v>300</v>
      </c>
      <c r="M2717" s="145" t="s">
        <v>282</v>
      </c>
      <c r="N2717" s="145">
        <v>48</v>
      </c>
      <c r="O2717" s="145">
        <v>126400.75</v>
      </c>
      <c r="P2717" s="145">
        <v>697233</v>
      </c>
      <c r="Q2717" t="str">
        <f t="shared" si="42"/>
        <v>4-Medium C&amp;I</v>
      </c>
      <c r="R2717" s="147"/>
      <c r="S2717" t="s">
        <v>381</v>
      </c>
      <c r="U2717" s="147"/>
    </row>
    <row r="2718" spans="1:21" x14ac:dyDescent="0.3">
      <c r="A2718" s="145">
        <v>5</v>
      </c>
      <c r="B2718" s="145" t="s">
        <v>241</v>
      </c>
      <c r="C2718" s="145">
        <v>2020</v>
      </c>
      <c r="D2718" s="145">
        <v>5</v>
      </c>
      <c r="E2718" s="145" t="s">
        <v>371</v>
      </c>
      <c r="F2718" s="146">
        <v>3</v>
      </c>
      <c r="G2718" s="145" t="s">
        <v>262</v>
      </c>
      <c r="H2718" s="145">
        <v>701</v>
      </c>
      <c r="I2718" s="145" t="s">
        <v>316</v>
      </c>
      <c r="J2718" s="145" t="s">
        <v>277</v>
      </c>
      <c r="K2718" s="145" t="s">
        <v>317</v>
      </c>
      <c r="L2718" s="145">
        <v>300</v>
      </c>
      <c r="M2718" s="145" t="s">
        <v>282</v>
      </c>
      <c r="N2718" s="145">
        <v>162</v>
      </c>
      <c r="O2718" s="145">
        <v>1151703.8899999999</v>
      </c>
      <c r="P2718" s="145">
        <v>7242494</v>
      </c>
      <c r="Q2718" t="str">
        <f t="shared" si="42"/>
        <v>5-Large C&amp;I</v>
      </c>
      <c r="R2718" s="147"/>
      <c r="S2718" t="s">
        <v>381</v>
      </c>
      <c r="U2718" s="147"/>
    </row>
    <row r="2719" spans="1:21" x14ac:dyDescent="0.3">
      <c r="A2719" s="145">
        <v>4</v>
      </c>
      <c r="B2719" s="145" t="s">
        <v>249</v>
      </c>
      <c r="C2719" s="145">
        <v>2020</v>
      </c>
      <c r="D2719" s="145">
        <v>5</v>
      </c>
      <c r="E2719" s="145" t="s">
        <v>371</v>
      </c>
      <c r="F2719" s="146">
        <v>3</v>
      </c>
      <c r="G2719" s="145" t="s">
        <v>262</v>
      </c>
      <c r="H2719" s="145">
        <v>9</v>
      </c>
      <c r="I2719" s="145" t="s">
        <v>334</v>
      </c>
      <c r="J2719" s="145" t="s">
        <v>260</v>
      </c>
      <c r="K2719" s="145" t="s">
        <v>273</v>
      </c>
      <c r="L2719" s="145">
        <v>300</v>
      </c>
      <c r="M2719" s="145" t="s">
        <v>282</v>
      </c>
      <c r="N2719" s="145">
        <v>2</v>
      </c>
      <c r="O2719" s="145">
        <v>161.11000000000001</v>
      </c>
      <c r="P2719" s="145">
        <v>675</v>
      </c>
      <c r="Q2719" t="str">
        <f t="shared" si="42"/>
        <v>3-Small C&amp;I</v>
      </c>
      <c r="R2719" s="147"/>
      <c r="S2719" t="s">
        <v>381</v>
      </c>
      <c r="U2719" s="147"/>
    </row>
    <row r="2720" spans="1:21" x14ac:dyDescent="0.3">
      <c r="A2720" s="145">
        <v>5</v>
      </c>
      <c r="B2720" s="145" t="s">
        <v>241</v>
      </c>
      <c r="C2720" s="145">
        <v>2020</v>
      </c>
      <c r="D2720" s="145">
        <v>5</v>
      </c>
      <c r="E2720" s="145" t="s">
        <v>371</v>
      </c>
      <c r="F2720" s="146">
        <v>5</v>
      </c>
      <c r="G2720" s="145" t="s">
        <v>283</v>
      </c>
      <c r="H2720" s="145">
        <v>11</v>
      </c>
      <c r="I2720" s="145" t="s">
        <v>335</v>
      </c>
      <c r="J2720" s="145" t="s">
        <v>248</v>
      </c>
      <c r="K2720" s="145" t="s">
        <v>270</v>
      </c>
      <c r="L2720" s="145">
        <v>460</v>
      </c>
      <c r="M2720" s="145" t="s">
        <v>285</v>
      </c>
      <c r="N2720" s="145">
        <v>2</v>
      </c>
      <c r="O2720" s="145">
        <v>139.21</v>
      </c>
      <c r="P2720" s="145">
        <v>620</v>
      </c>
      <c r="Q2720" t="str">
        <f t="shared" si="42"/>
        <v>3-Small C&amp;I</v>
      </c>
      <c r="R2720" s="147"/>
      <c r="S2720" t="s">
        <v>381</v>
      </c>
      <c r="U2720" s="147"/>
    </row>
    <row r="2721" spans="1:21" x14ac:dyDescent="0.3">
      <c r="A2721" s="145">
        <v>5</v>
      </c>
      <c r="B2721" s="145" t="s">
        <v>241</v>
      </c>
      <c r="C2721" s="145">
        <v>2020</v>
      </c>
      <c r="D2721" s="145">
        <v>5</v>
      </c>
      <c r="E2721" s="145" t="s">
        <v>371</v>
      </c>
      <c r="F2721" s="146">
        <v>6</v>
      </c>
      <c r="G2721" s="145" t="s">
        <v>293</v>
      </c>
      <c r="H2721" s="145">
        <v>5</v>
      </c>
      <c r="I2721" s="145" t="s">
        <v>289</v>
      </c>
      <c r="J2721" s="145" t="s">
        <v>248</v>
      </c>
      <c r="K2721" s="145" t="s">
        <v>270</v>
      </c>
      <c r="L2721" s="145">
        <v>700</v>
      </c>
      <c r="M2721" s="145" t="s">
        <v>296</v>
      </c>
      <c r="N2721" s="145">
        <v>6</v>
      </c>
      <c r="O2721" s="145">
        <v>315.49</v>
      </c>
      <c r="P2721" s="145">
        <v>1219</v>
      </c>
      <c r="Q2721" t="str">
        <f t="shared" si="42"/>
        <v>3-Small C&amp;I</v>
      </c>
      <c r="R2721" s="147"/>
      <c r="S2721" t="s">
        <v>381</v>
      </c>
      <c r="U2721" s="147"/>
    </row>
    <row r="2722" spans="1:21" x14ac:dyDescent="0.3">
      <c r="A2722" s="145">
        <v>5</v>
      </c>
      <c r="B2722" s="145" t="s">
        <v>241</v>
      </c>
      <c r="C2722" s="145">
        <v>2020</v>
      </c>
      <c r="D2722" s="145">
        <v>5</v>
      </c>
      <c r="E2722" s="145" t="s">
        <v>371</v>
      </c>
      <c r="F2722" s="146">
        <v>72</v>
      </c>
      <c r="G2722" s="145" t="s">
        <v>154</v>
      </c>
      <c r="H2722" s="145">
        <v>5</v>
      </c>
      <c r="I2722" s="145" t="s">
        <v>289</v>
      </c>
      <c r="J2722" s="145" t="s">
        <v>248</v>
      </c>
      <c r="K2722" s="145" t="s">
        <v>270</v>
      </c>
      <c r="L2722" s="145">
        <v>1572</v>
      </c>
      <c r="M2722" s="145" t="s">
        <v>319</v>
      </c>
      <c r="N2722" s="145">
        <v>1</v>
      </c>
      <c r="O2722" s="145">
        <v>3218.67</v>
      </c>
      <c r="P2722" s="145">
        <v>14636</v>
      </c>
      <c r="Q2722" t="str">
        <f t="shared" si="42"/>
        <v>3-Small C&amp;I</v>
      </c>
      <c r="R2722" s="147"/>
      <c r="S2722" t="s">
        <v>381</v>
      </c>
      <c r="U2722" s="147"/>
    </row>
    <row r="2723" spans="1:21" x14ac:dyDescent="0.3">
      <c r="A2723" s="145">
        <v>5</v>
      </c>
      <c r="B2723" s="145" t="s">
        <v>241</v>
      </c>
      <c r="C2723" s="145">
        <v>2020</v>
      </c>
      <c r="D2723" s="145">
        <v>5</v>
      </c>
      <c r="E2723" s="145" t="s">
        <v>371</v>
      </c>
      <c r="F2723" s="146">
        <v>10</v>
      </c>
      <c r="G2723" s="145" t="s">
        <v>250</v>
      </c>
      <c r="H2723" s="145">
        <v>950</v>
      </c>
      <c r="I2723" s="145" t="s">
        <v>269</v>
      </c>
      <c r="J2723" s="145" t="s">
        <v>248</v>
      </c>
      <c r="K2723" s="145" t="s">
        <v>270</v>
      </c>
      <c r="L2723" s="145">
        <v>4513</v>
      </c>
      <c r="M2723" s="145" t="s">
        <v>338</v>
      </c>
      <c r="N2723" s="145">
        <v>13</v>
      </c>
      <c r="O2723" s="145">
        <v>1852.88</v>
      </c>
      <c r="P2723" s="145">
        <v>17581</v>
      </c>
      <c r="Q2723" t="str">
        <f t="shared" si="42"/>
        <v>3-Small C&amp;I</v>
      </c>
      <c r="R2723" s="147"/>
      <c r="S2723" t="s">
        <v>381</v>
      </c>
      <c r="U2723" s="147"/>
    </row>
    <row r="2724" spans="1:21" x14ac:dyDescent="0.3">
      <c r="A2724" s="145">
        <v>5</v>
      </c>
      <c r="B2724" s="145" t="s">
        <v>241</v>
      </c>
      <c r="C2724" s="145">
        <v>2020</v>
      </c>
      <c r="D2724" s="145">
        <v>5</v>
      </c>
      <c r="E2724" s="145" t="s">
        <v>371</v>
      </c>
      <c r="F2724" s="146">
        <v>3</v>
      </c>
      <c r="G2724" s="145" t="s">
        <v>262</v>
      </c>
      <c r="H2724" s="145">
        <v>950</v>
      </c>
      <c r="I2724" s="145" t="s">
        <v>269</v>
      </c>
      <c r="J2724" s="145" t="s">
        <v>248</v>
      </c>
      <c r="K2724" s="145" t="s">
        <v>270</v>
      </c>
      <c r="L2724" s="145">
        <v>4532</v>
      </c>
      <c r="M2724" s="145" t="s">
        <v>265</v>
      </c>
      <c r="N2724" s="145">
        <v>60851</v>
      </c>
      <c r="O2724" s="145">
        <v>2365028.7400000002</v>
      </c>
      <c r="P2724" s="145">
        <v>71231586</v>
      </c>
      <c r="Q2724" t="str">
        <f t="shared" si="42"/>
        <v>3-Small C&amp;I</v>
      </c>
      <c r="R2724" s="147"/>
      <c r="S2724" t="s">
        <v>381</v>
      </c>
      <c r="U2724" s="147"/>
    </row>
    <row r="2725" spans="1:21" x14ac:dyDescent="0.3">
      <c r="A2725" s="145">
        <v>5</v>
      </c>
      <c r="B2725" s="145" t="s">
        <v>241</v>
      </c>
      <c r="C2725" s="145">
        <v>2020</v>
      </c>
      <c r="D2725" s="145">
        <v>5</v>
      </c>
      <c r="E2725" s="145" t="s">
        <v>371</v>
      </c>
      <c r="F2725" s="146">
        <v>3</v>
      </c>
      <c r="G2725" s="145" t="s">
        <v>262</v>
      </c>
      <c r="H2725" s="145">
        <v>11</v>
      </c>
      <c r="I2725" s="145" t="s">
        <v>335</v>
      </c>
      <c r="J2725" s="145" t="s">
        <v>248</v>
      </c>
      <c r="K2725" s="145" t="s">
        <v>270</v>
      </c>
      <c r="L2725" s="145">
        <v>300</v>
      </c>
      <c r="M2725" s="145" t="s">
        <v>282</v>
      </c>
      <c r="N2725" s="145">
        <v>210</v>
      </c>
      <c r="O2725" s="145">
        <v>75082.179999999993</v>
      </c>
      <c r="P2725" s="145">
        <v>381680</v>
      </c>
      <c r="Q2725" t="str">
        <f t="shared" si="42"/>
        <v>3-Small C&amp;I</v>
      </c>
      <c r="R2725" s="147"/>
      <c r="S2725" t="s">
        <v>381</v>
      </c>
      <c r="U2725" s="147"/>
    </row>
    <row r="2726" spans="1:21" x14ac:dyDescent="0.3">
      <c r="A2726" s="145">
        <v>5</v>
      </c>
      <c r="B2726" s="145" t="s">
        <v>241</v>
      </c>
      <c r="C2726" s="145">
        <v>2020</v>
      </c>
      <c r="D2726" s="145">
        <v>5</v>
      </c>
      <c r="E2726" s="145" t="s">
        <v>371</v>
      </c>
      <c r="F2726" s="146">
        <v>1</v>
      </c>
      <c r="G2726" s="145" t="s">
        <v>243</v>
      </c>
      <c r="H2726" s="145">
        <v>903</v>
      </c>
      <c r="I2726" s="145" t="s">
        <v>244</v>
      </c>
      <c r="J2726" s="145" t="s">
        <v>245</v>
      </c>
      <c r="K2726" s="145" t="s">
        <v>246</v>
      </c>
      <c r="L2726" s="145">
        <v>4512</v>
      </c>
      <c r="M2726" s="145" t="s">
        <v>247</v>
      </c>
      <c r="N2726" s="145">
        <v>460927</v>
      </c>
      <c r="O2726" s="145">
        <v>29603714.140000001</v>
      </c>
      <c r="P2726" s="145">
        <v>215381842</v>
      </c>
      <c r="Q2726" t="str">
        <f t="shared" si="42"/>
        <v>1-Residential</v>
      </c>
      <c r="R2726" s="147"/>
      <c r="S2726" t="s">
        <v>381</v>
      </c>
      <c r="U2726" s="147"/>
    </row>
    <row r="2727" spans="1:21" x14ac:dyDescent="0.3">
      <c r="A2727" s="145">
        <v>5</v>
      </c>
      <c r="B2727" s="145" t="s">
        <v>241</v>
      </c>
      <c r="C2727" s="145">
        <v>2020</v>
      </c>
      <c r="D2727" s="145">
        <v>5</v>
      </c>
      <c r="E2727" s="145" t="s">
        <v>371</v>
      </c>
      <c r="F2727" s="146">
        <v>10</v>
      </c>
      <c r="G2727" s="145" t="s">
        <v>250</v>
      </c>
      <c r="H2727" s="145">
        <v>602</v>
      </c>
      <c r="I2727" s="145" t="s">
        <v>309</v>
      </c>
      <c r="J2727" s="145" t="s">
        <v>305</v>
      </c>
      <c r="K2727" s="145" t="s">
        <v>307</v>
      </c>
      <c r="L2727" s="145">
        <v>207</v>
      </c>
      <c r="M2727" s="145" t="s">
        <v>252</v>
      </c>
      <c r="N2727" s="145">
        <v>2</v>
      </c>
      <c r="O2727" s="145">
        <v>60.17</v>
      </c>
      <c r="P2727" s="145">
        <v>107</v>
      </c>
      <c r="Q2727" t="str">
        <f t="shared" si="42"/>
        <v>Street</v>
      </c>
      <c r="R2727" s="147"/>
      <c r="S2727" t="s">
        <v>381</v>
      </c>
      <c r="U2727" s="147"/>
    </row>
    <row r="2728" spans="1:21" x14ac:dyDescent="0.3">
      <c r="A2728" s="145">
        <v>5</v>
      </c>
      <c r="B2728" s="145" t="s">
        <v>241</v>
      </c>
      <c r="C2728" s="145">
        <v>2020</v>
      </c>
      <c r="D2728" s="145">
        <v>5</v>
      </c>
      <c r="E2728" s="145" t="s">
        <v>371</v>
      </c>
      <c r="F2728" s="146">
        <v>6</v>
      </c>
      <c r="G2728" s="145" t="s">
        <v>293</v>
      </c>
      <c r="H2728" s="145">
        <v>618</v>
      </c>
      <c r="I2728" s="145" t="s">
        <v>365</v>
      </c>
      <c r="J2728" s="145" t="s">
        <v>297</v>
      </c>
      <c r="K2728" s="145" t="s">
        <v>352</v>
      </c>
      <c r="L2728" s="145">
        <v>4562</v>
      </c>
      <c r="M2728" s="145" t="s">
        <v>300</v>
      </c>
      <c r="N2728" s="145">
        <v>6</v>
      </c>
      <c r="O2728" s="145">
        <v>1411.03</v>
      </c>
      <c r="P2728" s="145">
        <v>2832</v>
      </c>
      <c r="Q2728" t="str">
        <f t="shared" si="42"/>
        <v>Street</v>
      </c>
      <c r="R2728" s="147"/>
      <c r="S2728" t="s">
        <v>381</v>
      </c>
      <c r="U2728" s="147"/>
    </row>
    <row r="2729" spans="1:21" x14ac:dyDescent="0.3">
      <c r="A2729" s="145">
        <v>5</v>
      </c>
      <c r="B2729" s="145" t="s">
        <v>241</v>
      </c>
      <c r="C2729" s="145">
        <v>2020</v>
      </c>
      <c r="D2729" s="145">
        <v>5</v>
      </c>
      <c r="E2729" s="145" t="s">
        <v>371</v>
      </c>
      <c r="F2729" s="146">
        <v>6</v>
      </c>
      <c r="G2729" s="145" t="s">
        <v>293</v>
      </c>
      <c r="H2729" s="145">
        <v>623</v>
      </c>
      <c r="I2729" s="145" t="s">
        <v>302</v>
      </c>
      <c r="J2729" s="145" t="s">
        <v>301</v>
      </c>
      <c r="K2729" s="145" t="s">
        <v>303</v>
      </c>
      <c r="L2729" s="145">
        <v>700</v>
      </c>
      <c r="M2729" s="145" t="s">
        <v>296</v>
      </c>
      <c r="N2729" s="145">
        <v>1</v>
      </c>
      <c r="O2729" s="145">
        <v>1244.1300000000001</v>
      </c>
      <c r="P2729" s="145">
        <v>4326</v>
      </c>
      <c r="Q2729" t="str">
        <f t="shared" si="42"/>
        <v>Street</v>
      </c>
      <c r="R2729" s="147"/>
      <c r="S2729" t="s">
        <v>381</v>
      </c>
      <c r="U2729" s="147"/>
    </row>
    <row r="2730" spans="1:21" x14ac:dyDescent="0.3">
      <c r="A2730" s="145">
        <v>5</v>
      </c>
      <c r="B2730" s="145" t="s">
        <v>241</v>
      </c>
      <c r="C2730" s="145">
        <v>2020</v>
      </c>
      <c r="D2730" s="145">
        <v>5</v>
      </c>
      <c r="E2730" s="145" t="s">
        <v>371</v>
      </c>
      <c r="F2730" s="146">
        <v>6</v>
      </c>
      <c r="G2730" s="145" t="s">
        <v>293</v>
      </c>
      <c r="H2730" s="145">
        <v>624</v>
      </c>
      <c r="I2730" s="145" t="s">
        <v>325</v>
      </c>
      <c r="J2730" s="145" t="s">
        <v>301</v>
      </c>
      <c r="K2730" s="145" t="s">
        <v>303</v>
      </c>
      <c r="L2730" s="145">
        <v>4562</v>
      </c>
      <c r="M2730" s="145" t="s">
        <v>300</v>
      </c>
      <c r="N2730" s="145">
        <v>13</v>
      </c>
      <c r="O2730" s="145">
        <v>2255.81</v>
      </c>
      <c r="P2730" s="145">
        <v>10594</v>
      </c>
      <c r="Q2730" t="str">
        <f t="shared" si="42"/>
        <v>Street</v>
      </c>
      <c r="R2730" s="147"/>
      <c r="S2730" t="s">
        <v>381</v>
      </c>
      <c r="U2730" s="147"/>
    </row>
    <row r="2731" spans="1:21" x14ac:dyDescent="0.3">
      <c r="A2731" s="145">
        <v>5</v>
      </c>
      <c r="B2731" s="145" t="s">
        <v>241</v>
      </c>
      <c r="C2731" s="145">
        <v>2020</v>
      </c>
      <c r="D2731" s="145">
        <v>5</v>
      </c>
      <c r="E2731" s="145" t="s">
        <v>371</v>
      </c>
      <c r="F2731" s="146">
        <v>60</v>
      </c>
      <c r="G2731" s="145" t="s">
        <v>154</v>
      </c>
      <c r="H2731" s="145">
        <v>624</v>
      </c>
      <c r="I2731" s="145" t="s">
        <v>325</v>
      </c>
      <c r="J2731" s="145" t="s">
        <v>301</v>
      </c>
      <c r="K2731" s="145" t="s">
        <v>303</v>
      </c>
      <c r="L2731" s="145">
        <v>4563</v>
      </c>
      <c r="M2731" s="145" t="s">
        <v>324</v>
      </c>
      <c r="N2731" s="145">
        <v>2</v>
      </c>
      <c r="O2731" s="145">
        <v>37.94</v>
      </c>
      <c r="P2731" s="145">
        <v>191</v>
      </c>
      <c r="Q2731" t="str">
        <f t="shared" si="42"/>
        <v>Street</v>
      </c>
      <c r="R2731" s="147"/>
      <c r="S2731" t="s">
        <v>381</v>
      </c>
      <c r="U2731" s="147"/>
    </row>
    <row r="2732" spans="1:21" x14ac:dyDescent="0.3">
      <c r="A2732" s="145">
        <v>5</v>
      </c>
      <c r="B2732" s="145" t="s">
        <v>241</v>
      </c>
      <c r="C2732" s="145">
        <v>2020</v>
      </c>
      <c r="D2732" s="145">
        <v>5</v>
      </c>
      <c r="E2732" s="145" t="s">
        <v>371</v>
      </c>
      <c r="F2732" s="146">
        <v>1</v>
      </c>
      <c r="G2732" s="145" t="s">
        <v>243</v>
      </c>
      <c r="H2732" s="145">
        <v>905</v>
      </c>
      <c r="I2732" s="145" t="s">
        <v>358</v>
      </c>
      <c r="J2732" s="145" t="s">
        <v>257</v>
      </c>
      <c r="K2732" s="145" t="s">
        <v>258</v>
      </c>
      <c r="L2732" s="145">
        <v>4512</v>
      </c>
      <c r="M2732" s="145" t="s">
        <v>247</v>
      </c>
      <c r="N2732" s="145">
        <v>64951</v>
      </c>
      <c r="O2732" s="145">
        <v>1287586.3799999999</v>
      </c>
      <c r="P2732" s="145">
        <v>29438932</v>
      </c>
      <c r="Q2732" t="str">
        <f t="shared" si="42"/>
        <v>2-Low Income Residential</v>
      </c>
      <c r="R2732" s="147"/>
      <c r="S2732" t="s">
        <v>381</v>
      </c>
      <c r="U2732" s="147"/>
    </row>
    <row r="2733" spans="1:21" x14ac:dyDescent="0.3">
      <c r="A2733" s="145">
        <v>5</v>
      </c>
      <c r="B2733" s="145" t="s">
        <v>241</v>
      </c>
      <c r="C2733" s="145">
        <v>2020</v>
      </c>
      <c r="D2733" s="145">
        <v>5</v>
      </c>
      <c r="E2733" s="145" t="s">
        <v>371</v>
      </c>
      <c r="F2733" s="146">
        <v>10</v>
      </c>
      <c r="G2733" s="145" t="s">
        <v>250</v>
      </c>
      <c r="H2733" s="145">
        <v>1</v>
      </c>
      <c r="I2733" s="145" t="s">
        <v>251</v>
      </c>
      <c r="J2733" s="145" t="s">
        <v>245</v>
      </c>
      <c r="K2733" s="145" t="s">
        <v>246</v>
      </c>
      <c r="L2733" s="145">
        <v>207</v>
      </c>
      <c r="M2733" s="145" t="s">
        <v>252</v>
      </c>
      <c r="N2733" s="145">
        <v>37144</v>
      </c>
      <c r="O2733" s="145">
        <v>5929600</v>
      </c>
      <c r="P2733" s="145">
        <v>22900268</v>
      </c>
      <c r="Q2733" t="str">
        <f t="shared" si="42"/>
        <v>1-Residential</v>
      </c>
      <c r="R2733" s="147"/>
      <c r="S2733" t="s">
        <v>381</v>
      </c>
      <c r="U2733" s="147"/>
    </row>
    <row r="2734" spans="1:21" x14ac:dyDescent="0.3">
      <c r="A2734" s="145">
        <v>4</v>
      </c>
      <c r="B2734" s="145" t="s">
        <v>249</v>
      </c>
      <c r="C2734" s="145">
        <v>2020</v>
      </c>
      <c r="D2734" s="145">
        <v>5</v>
      </c>
      <c r="E2734" s="145" t="s">
        <v>371</v>
      </c>
      <c r="F2734" s="146">
        <v>3</v>
      </c>
      <c r="G2734" s="145" t="s">
        <v>262</v>
      </c>
      <c r="H2734" s="145">
        <v>710</v>
      </c>
      <c r="I2734" s="145" t="s">
        <v>332</v>
      </c>
      <c r="J2734" s="145" t="s">
        <v>277</v>
      </c>
      <c r="K2734" s="145" t="s">
        <v>317</v>
      </c>
      <c r="L2734" s="145">
        <v>4532</v>
      </c>
      <c r="M2734" s="145" t="s">
        <v>265</v>
      </c>
      <c r="N2734" s="145">
        <v>10</v>
      </c>
      <c r="O2734" s="145">
        <v>283409.06</v>
      </c>
      <c r="P2734" s="145">
        <v>3122907</v>
      </c>
      <c r="Q2734" t="str">
        <f t="shared" si="42"/>
        <v>5-Large C&amp;I</v>
      </c>
      <c r="R2734" s="147"/>
      <c r="S2734" t="s">
        <v>381</v>
      </c>
      <c r="U2734" s="147"/>
    </row>
    <row r="2735" spans="1:21" x14ac:dyDescent="0.3">
      <c r="A2735" s="145">
        <v>5</v>
      </c>
      <c r="B2735" s="145" t="s">
        <v>241</v>
      </c>
      <c r="C2735" s="145">
        <v>2020</v>
      </c>
      <c r="D2735" s="145">
        <v>5</v>
      </c>
      <c r="E2735" s="145" t="s">
        <v>371</v>
      </c>
      <c r="F2735" s="146">
        <v>3</v>
      </c>
      <c r="G2735" s="145" t="s">
        <v>262</v>
      </c>
      <c r="H2735" s="145">
        <v>2</v>
      </c>
      <c r="I2735" s="145" t="s">
        <v>330</v>
      </c>
      <c r="J2735" s="145" t="s">
        <v>245</v>
      </c>
      <c r="K2735" s="145" t="s">
        <v>246</v>
      </c>
      <c r="L2735" s="145">
        <v>300</v>
      </c>
      <c r="M2735" s="145" t="s">
        <v>282</v>
      </c>
      <c r="N2735" s="145">
        <v>2</v>
      </c>
      <c r="O2735" s="145">
        <v>120.15</v>
      </c>
      <c r="P2735" s="145">
        <v>434</v>
      </c>
      <c r="Q2735" t="str">
        <f t="shared" si="42"/>
        <v>1-Residential</v>
      </c>
      <c r="R2735" s="147"/>
      <c r="S2735" t="s">
        <v>381</v>
      </c>
      <c r="U2735" s="147"/>
    </row>
    <row r="2736" spans="1:21" x14ac:dyDescent="0.3">
      <c r="A2736" s="145">
        <v>5</v>
      </c>
      <c r="B2736" s="145" t="s">
        <v>241</v>
      </c>
      <c r="C2736" s="145">
        <v>2020</v>
      </c>
      <c r="D2736" s="145">
        <v>5</v>
      </c>
      <c r="E2736" s="145" t="s">
        <v>371</v>
      </c>
      <c r="F2736" s="146">
        <v>3</v>
      </c>
      <c r="G2736" s="145" t="s">
        <v>262</v>
      </c>
      <c r="H2736" s="145">
        <v>15</v>
      </c>
      <c r="I2736" s="145" t="s">
        <v>318</v>
      </c>
      <c r="J2736" s="145" t="s">
        <v>266</v>
      </c>
      <c r="K2736" s="145" t="s">
        <v>276</v>
      </c>
      <c r="L2736" s="145">
        <v>300</v>
      </c>
      <c r="M2736" s="145" t="s">
        <v>282</v>
      </c>
      <c r="N2736" s="145">
        <v>103</v>
      </c>
      <c r="O2736" s="145">
        <v>4830.76</v>
      </c>
      <c r="P2736" s="145">
        <v>19522</v>
      </c>
      <c r="Q2736" t="str">
        <f t="shared" si="42"/>
        <v>3-Small C&amp;I</v>
      </c>
      <c r="R2736" s="147"/>
      <c r="S2736" t="s">
        <v>381</v>
      </c>
      <c r="U2736" s="147"/>
    </row>
    <row r="2737" spans="1:21" x14ac:dyDescent="0.3">
      <c r="A2737" s="145">
        <v>4</v>
      </c>
      <c r="B2737" s="145" t="s">
        <v>249</v>
      </c>
      <c r="C2737" s="145">
        <v>2020</v>
      </c>
      <c r="D2737" s="145">
        <v>5</v>
      </c>
      <c r="E2737" s="145" t="s">
        <v>371</v>
      </c>
      <c r="F2737" s="146">
        <v>3</v>
      </c>
      <c r="G2737" s="145" t="s">
        <v>262</v>
      </c>
      <c r="H2737" s="145">
        <v>18</v>
      </c>
      <c r="I2737" s="145" t="s">
        <v>284</v>
      </c>
      <c r="J2737" s="145" t="s">
        <v>268</v>
      </c>
      <c r="K2737" s="145" t="s">
        <v>281</v>
      </c>
      <c r="L2737" s="145">
        <v>300</v>
      </c>
      <c r="M2737" s="145" t="s">
        <v>282</v>
      </c>
      <c r="N2737" s="145">
        <v>3</v>
      </c>
      <c r="O2737" s="145">
        <v>1142.5</v>
      </c>
      <c r="P2737" s="145">
        <v>4418</v>
      </c>
      <c r="Q2737" t="str">
        <f t="shared" si="42"/>
        <v>4-Medium C&amp;I</v>
      </c>
      <c r="R2737" s="147"/>
      <c r="S2737" t="s">
        <v>381</v>
      </c>
      <c r="U2737" s="147"/>
    </row>
    <row r="2738" spans="1:21" x14ac:dyDescent="0.3">
      <c r="A2738" s="145">
        <v>4</v>
      </c>
      <c r="B2738" s="145" t="s">
        <v>249</v>
      </c>
      <c r="C2738" s="145">
        <v>2020</v>
      </c>
      <c r="D2738" s="145">
        <v>5</v>
      </c>
      <c r="E2738" s="145" t="s">
        <v>371</v>
      </c>
      <c r="F2738" s="146">
        <v>5</v>
      </c>
      <c r="G2738" s="145" t="s">
        <v>283</v>
      </c>
      <c r="H2738" s="145">
        <v>18</v>
      </c>
      <c r="I2738" s="145" t="s">
        <v>284</v>
      </c>
      <c r="J2738" s="145" t="s">
        <v>268</v>
      </c>
      <c r="K2738" s="145" t="s">
        <v>281</v>
      </c>
      <c r="L2738" s="145">
        <v>460</v>
      </c>
      <c r="M2738" s="145" t="s">
        <v>285</v>
      </c>
      <c r="N2738" s="145">
        <v>1</v>
      </c>
      <c r="O2738" s="145">
        <v>470.36</v>
      </c>
      <c r="P2738" s="145">
        <v>2040</v>
      </c>
      <c r="Q2738" t="str">
        <f t="shared" si="42"/>
        <v>4-Medium C&amp;I</v>
      </c>
      <c r="R2738" s="147"/>
      <c r="S2738" t="s">
        <v>381</v>
      </c>
      <c r="U2738" s="147"/>
    </row>
    <row r="2739" spans="1:21" x14ac:dyDescent="0.3">
      <c r="A2739" s="145">
        <v>5</v>
      </c>
      <c r="B2739" s="145" t="s">
        <v>241</v>
      </c>
      <c r="C2739" s="145">
        <v>2020</v>
      </c>
      <c r="D2739" s="145">
        <v>5</v>
      </c>
      <c r="E2739" s="145" t="s">
        <v>371</v>
      </c>
      <c r="F2739" s="146">
        <v>3</v>
      </c>
      <c r="G2739" s="145" t="s">
        <v>262</v>
      </c>
      <c r="H2739" s="145">
        <v>700</v>
      </c>
      <c r="I2739" s="145" t="s">
        <v>329</v>
      </c>
      <c r="J2739" s="145" t="s">
        <v>277</v>
      </c>
      <c r="K2739" s="145" t="s">
        <v>317</v>
      </c>
      <c r="L2739" s="145">
        <v>300</v>
      </c>
      <c r="M2739" s="145" t="s">
        <v>282</v>
      </c>
      <c r="N2739" s="145">
        <v>4</v>
      </c>
      <c r="O2739" s="145">
        <v>28676.78</v>
      </c>
      <c r="P2739" s="145">
        <v>169800</v>
      </c>
      <c r="Q2739" t="str">
        <f t="shared" si="42"/>
        <v>5-Large C&amp;I</v>
      </c>
      <c r="R2739" s="147"/>
      <c r="S2739" t="s">
        <v>381</v>
      </c>
      <c r="U2739" s="147"/>
    </row>
    <row r="2740" spans="1:21" x14ac:dyDescent="0.3">
      <c r="A2740" s="145">
        <v>5</v>
      </c>
      <c r="B2740" s="145" t="s">
        <v>241</v>
      </c>
      <c r="C2740" s="145">
        <v>2020</v>
      </c>
      <c r="D2740" s="145">
        <v>5</v>
      </c>
      <c r="E2740" s="145" t="s">
        <v>371</v>
      </c>
      <c r="F2740" s="146">
        <v>79</v>
      </c>
      <c r="G2740" s="145" t="s">
        <v>154</v>
      </c>
      <c r="H2740" s="145">
        <v>954</v>
      </c>
      <c r="I2740" s="145" t="s">
        <v>356</v>
      </c>
      <c r="J2740" s="145" t="s">
        <v>268</v>
      </c>
      <c r="K2740" s="145" t="s">
        <v>281</v>
      </c>
      <c r="L2740" s="145">
        <v>4579</v>
      </c>
      <c r="M2740" s="145" t="s">
        <v>267</v>
      </c>
      <c r="N2740" s="145">
        <v>5</v>
      </c>
      <c r="O2740" s="145">
        <v>4325.26</v>
      </c>
      <c r="P2740" s="145">
        <v>51220</v>
      </c>
      <c r="Q2740" t="str">
        <f t="shared" si="42"/>
        <v>4-Medium C&amp;I</v>
      </c>
      <c r="R2740" s="147"/>
      <c r="S2740" t="s">
        <v>381</v>
      </c>
      <c r="U2740" s="147"/>
    </row>
    <row r="2741" spans="1:21" x14ac:dyDescent="0.3">
      <c r="A2741" s="145">
        <v>5</v>
      </c>
      <c r="B2741" s="145" t="s">
        <v>241</v>
      </c>
      <c r="C2741" s="145">
        <v>2020</v>
      </c>
      <c r="D2741" s="145">
        <v>5</v>
      </c>
      <c r="E2741" s="145" t="s">
        <v>371</v>
      </c>
      <c r="F2741" s="146">
        <v>5</v>
      </c>
      <c r="G2741" s="145" t="s">
        <v>283</v>
      </c>
      <c r="H2741" s="145">
        <v>951</v>
      </c>
      <c r="I2741" s="145" t="s">
        <v>263</v>
      </c>
      <c r="J2741" s="145" t="s">
        <v>255</v>
      </c>
      <c r="K2741" s="145" t="s">
        <v>264</v>
      </c>
      <c r="L2741" s="145">
        <v>4552</v>
      </c>
      <c r="M2741" s="145" t="s">
        <v>313</v>
      </c>
      <c r="N2741" s="145">
        <v>1</v>
      </c>
      <c r="O2741" s="145">
        <v>37.08</v>
      </c>
      <c r="P2741" s="145">
        <v>300</v>
      </c>
      <c r="Q2741" t="str">
        <f t="shared" si="42"/>
        <v>3-Small C&amp;I</v>
      </c>
      <c r="R2741" s="147"/>
      <c r="S2741" t="s">
        <v>381</v>
      </c>
      <c r="U2741" s="147"/>
    </row>
    <row r="2742" spans="1:21" x14ac:dyDescent="0.3">
      <c r="A2742" s="145">
        <v>5</v>
      </c>
      <c r="B2742" s="145" t="s">
        <v>241</v>
      </c>
      <c r="C2742" s="145">
        <v>2020</v>
      </c>
      <c r="D2742" s="145">
        <v>5</v>
      </c>
      <c r="E2742" s="145" t="s">
        <v>371</v>
      </c>
      <c r="F2742" s="146">
        <v>75</v>
      </c>
      <c r="G2742" s="145" t="s">
        <v>154</v>
      </c>
      <c r="H2742" s="145">
        <v>5</v>
      </c>
      <c r="I2742" s="145" t="s">
        <v>289</v>
      </c>
      <c r="J2742" s="145" t="s">
        <v>248</v>
      </c>
      <c r="K2742" s="145" t="s">
        <v>270</v>
      </c>
      <c r="L2742" s="145">
        <v>1575</v>
      </c>
      <c r="M2742" s="145" t="s">
        <v>320</v>
      </c>
      <c r="N2742" s="145">
        <v>5</v>
      </c>
      <c r="O2742" s="145">
        <v>1273.92</v>
      </c>
      <c r="P2742" s="145">
        <v>6440</v>
      </c>
      <c r="Q2742" t="str">
        <f t="shared" si="42"/>
        <v>3-Small C&amp;I</v>
      </c>
      <c r="R2742" s="147"/>
      <c r="S2742" t="s">
        <v>381</v>
      </c>
      <c r="U2742" s="147"/>
    </row>
    <row r="2743" spans="1:21" x14ac:dyDescent="0.3">
      <c r="A2743" s="145">
        <v>4</v>
      </c>
      <c r="B2743" s="145" t="s">
        <v>249</v>
      </c>
      <c r="C2743" s="145">
        <v>2020</v>
      </c>
      <c r="D2743" s="145">
        <v>5</v>
      </c>
      <c r="E2743" s="145" t="s">
        <v>371</v>
      </c>
      <c r="F2743" s="146">
        <v>3</v>
      </c>
      <c r="G2743" s="145" t="s">
        <v>262</v>
      </c>
      <c r="H2743" s="145">
        <v>616</v>
      </c>
      <c r="I2743" s="145" t="s">
        <v>311</v>
      </c>
      <c r="J2743" s="145" t="s">
        <v>305</v>
      </c>
      <c r="K2743" s="145" t="s">
        <v>307</v>
      </c>
      <c r="L2743" s="145">
        <v>4532</v>
      </c>
      <c r="M2743" s="145" t="s">
        <v>265</v>
      </c>
      <c r="N2743" s="145">
        <v>1</v>
      </c>
      <c r="O2743" s="145">
        <v>7.98</v>
      </c>
      <c r="P2743" s="145">
        <v>15</v>
      </c>
      <c r="Q2743" t="str">
        <f t="shared" si="42"/>
        <v>Street</v>
      </c>
      <c r="R2743" s="147"/>
      <c r="S2743" t="s">
        <v>381</v>
      </c>
      <c r="U2743" s="147"/>
    </row>
    <row r="2744" spans="1:21" x14ac:dyDescent="0.3">
      <c r="A2744" s="145">
        <v>5</v>
      </c>
      <c r="B2744" s="145" t="s">
        <v>241</v>
      </c>
      <c r="C2744" s="145">
        <v>2020</v>
      </c>
      <c r="D2744" s="145">
        <v>5</v>
      </c>
      <c r="E2744" s="145" t="s">
        <v>371</v>
      </c>
      <c r="F2744" s="146">
        <v>3</v>
      </c>
      <c r="G2744" s="145" t="s">
        <v>262</v>
      </c>
      <c r="H2744" s="145">
        <v>602</v>
      </c>
      <c r="I2744" s="145" t="s">
        <v>309</v>
      </c>
      <c r="J2744" s="145" t="s">
        <v>305</v>
      </c>
      <c r="K2744" s="145" t="s">
        <v>307</v>
      </c>
      <c r="L2744" s="145">
        <v>300</v>
      </c>
      <c r="M2744" s="145" t="s">
        <v>282</v>
      </c>
      <c r="N2744" s="145">
        <v>905</v>
      </c>
      <c r="O2744" s="145">
        <v>85197.57</v>
      </c>
      <c r="P2744" s="145">
        <v>210785</v>
      </c>
      <c r="Q2744" t="str">
        <f t="shared" si="42"/>
        <v>Street</v>
      </c>
      <c r="R2744" s="147"/>
      <c r="S2744" t="s">
        <v>381</v>
      </c>
      <c r="U2744" s="147"/>
    </row>
    <row r="2745" spans="1:21" x14ac:dyDescent="0.3">
      <c r="A2745" s="145">
        <v>5</v>
      </c>
      <c r="B2745" s="145" t="s">
        <v>241</v>
      </c>
      <c r="C2745" s="145">
        <v>2020</v>
      </c>
      <c r="D2745" s="145">
        <v>5</v>
      </c>
      <c r="E2745" s="145" t="s">
        <v>371</v>
      </c>
      <c r="F2745" s="146">
        <v>3</v>
      </c>
      <c r="G2745" s="145" t="s">
        <v>262</v>
      </c>
      <c r="H2745" s="145">
        <v>621</v>
      </c>
      <c r="I2745" s="145" t="s">
        <v>323</v>
      </c>
      <c r="J2745" s="145" t="s">
        <v>253</v>
      </c>
      <c r="K2745" s="145" t="s">
        <v>295</v>
      </c>
      <c r="L2745" s="145">
        <v>4532</v>
      </c>
      <c r="M2745" s="145" t="s">
        <v>265</v>
      </c>
      <c r="N2745" s="145">
        <v>6</v>
      </c>
      <c r="O2745" s="145">
        <v>447.28</v>
      </c>
      <c r="P2745" s="145">
        <v>4124</v>
      </c>
      <c r="Q2745" t="str">
        <f t="shared" si="42"/>
        <v>3-Small C&amp;I</v>
      </c>
      <c r="R2745" s="147"/>
      <c r="S2745" t="s">
        <v>381</v>
      </c>
      <c r="U2745" s="147"/>
    </row>
    <row r="2746" spans="1:21" x14ac:dyDescent="0.3">
      <c r="A2746" s="145">
        <v>5</v>
      </c>
      <c r="B2746" s="145" t="s">
        <v>241</v>
      </c>
      <c r="C2746" s="145">
        <v>2020</v>
      </c>
      <c r="D2746" s="145">
        <v>5</v>
      </c>
      <c r="E2746" s="145" t="s">
        <v>371</v>
      </c>
      <c r="F2746" s="146">
        <v>75</v>
      </c>
      <c r="G2746" s="145" t="s">
        <v>154</v>
      </c>
      <c r="H2746" s="145">
        <v>701</v>
      </c>
      <c r="I2746" s="145" t="s">
        <v>316</v>
      </c>
      <c r="J2746" s="145" t="s">
        <v>277</v>
      </c>
      <c r="K2746" s="145" t="s">
        <v>317</v>
      </c>
      <c r="L2746" s="145">
        <v>1575</v>
      </c>
      <c r="M2746" s="145" t="s">
        <v>320</v>
      </c>
      <c r="N2746" s="145">
        <v>1</v>
      </c>
      <c r="O2746" s="145">
        <v>17751.150000000001</v>
      </c>
      <c r="P2746" s="145">
        <v>119700</v>
      </c>
      <c r="Q2746" t="str">
        <f t="shared" si="42"/>
        <v>5-Large C&amp;I</v>
      </c>
      <c r="R2746" s="147"/>
      <c r="S2746" t="s">
        <v>381</v>
      </c>
      <c r="U2746" s="147"/>
    </row>
    <row r="2747" spans="1:21" x14ac:dyDescent="0.3">
      <c r="A2747" s="145">
        <v>5</v>
      </c>
      <c r="B2747" s="145" t="s">
        <v>241</v>
      </c>
      <c r="C2747" s="145">
        <v>2020</v>
      </c>
      <c r="D2747" s="145">
        <v>5</v>
      </c>
      <c r="E2747" s="145" t="s">
        <v>371</v>
      </c>
      <c r="F2747" s="146">
        <v>10</v>
      </c>
      <c r="G2747" s="145" t="s">
        <v>250</v>
      </c>
      <c r="H2747" s="145">
        <v>7</v>
      </c>
      <c r="I2747" s="145" t="s">
        <v>345</v>
      </c>
      <c r="J2747" s="145" t="s">
        <v>257</v>
      </c>
      <c r="K2747" s="145" t="s">
        <v>258</v>
      </c>
      <c r="L2747" s="145">
        <v>207</v>
      </c>
      <c r="M2747" s="145" t="s">
        <v>252</v>
      </c>
      <c r="N2747" s="145">
        <v>8</v>
      </c>
      <c r="O2747" s="145">
        <v>850.56</v>
      </c>
      <c r="P2747" s="145">
        <v>5220</v>
      </c>
      <c r="Q2747" t="str">
        <f t="shared" si="42"/>
        <v>2-Low Income Residential</v>
      </c>
      <c r="R2747" s="147"/>
      <c r="S2747" t="s">
        <v>381</v>
      </c>
      <c r="U2747" s="147"/>
    </row>
    <row r="2748" spans="1:21" x14ac:dyDescent="0.3">
      <c r="A2748" s="145">
        <v>5</v>
      </c>
      <c r="B2748" s="145" t="s">
        <v>241</v>
      </c>
      <c r="C2748" s="145">
        <v>2020</v>
      </c>
      <c r="D2748" s="145">
        <v>5</v>
      </c>
      <c r="E2748" s="145" t="s">
        <v>371</v>
      </c>
      <c r="F2748" s="146">
        <v>10</v>
      </c>
      <c r="G2748" s="145" t="s">
        <v>250</v>
      </c>
      <c r="H2748" s="145">
        <v>905</v>
      </c>
      <c r="I2748" s="145" t="s">
        <v>358</v>
      </c>
      <c r="J2748" s="145" t="s">
        <v>257</v>
      </c>
      <c r="K2748" s="145" t="s">
        <v>258</v>
      </c>
      <c r="L2748" s="145">
        <v>4513</v>
      </c>
      <c r="M2748" s="145" t="s">
        <v>338</v>
      </c>
      <c r="N2748" s="145">
        <v>4930</v>
      </c>
      <c r="O2748" s="145">
        <v>142945.24</v>
      </c>
      <c r="P2748" s="145">
        <v>3443772</v>
      </c>
      <c r="Q2748" t="str">
        <f t="shared" si="42"/>
        <v>2-Low Income Residential</v>
      </c>
      <c r="R2748" s="147"/>
      <c r="S2748" t="s">
        <v>381</v>
      </c>
      <c r="U2748" s="147"/>
    </row>
    <row r="2749" spans="1:21" x14ac:dyDescent="0.3">
      <c r="A2749" s="145">
        <v>4</v>
      </c>
      <c r="B2749" s="145" t="s">
        <v>249</v>
      </c>
      <c r="C2749" s="145">
        <v>2020</v>
      </c>
      <c r="D2749" s="145">
        <v>5</v>
      </c>
      <c r="E2749" s="145" t="s">
        <v>371</v>
      </c>
      <c r="F2749" s="146">
        <v>3</v>
      </c>
      <c r="G2749" s="145" t="s">
        <v>262</v>
      </c>
      <c r="H2749" s="145">
        <v>903</v>
      </c>
      <c r="I2749" s="145" t="s">
        <v>244</v>
      </c>
      <c r="J2749" s="145" t="s">
        <v>245</v>
      </c>
      <c r="K2749" s="145" t="s">
        <v>246</v>
      </c>
      <c r="L2749" s="145">
        <v>4532</v>
      </c>
      <c r="M2749" s="145" t="s">
        <v>265</v>
      </c>
      <c r="N2749" s="145">
        <v>21</v>
      </c>
      <c r="O2749" s="145">
        <v>967.99</v>
      </c>
      <c r="P2749" s="145">
        <v>6252</v>
      </c>
      <c r="Q2749" t="str">
        <f t="shared" si="42"/>
        <v>1-Residential</v>
      </c>
      <c r="R2749" s="147"/>
      <c r="S2749" t="s">
        <v>381</v>
      </c>
      <c r="U2749" s="147"/>
    </row>
    <row r="2750" spans="1:21" x14ac:dyDescent="0.3">
      <c r="A2750" s="145">
        <v>4</v>
      </c>
      <c r="B2750" s="145" t="s">
        <v>249</v>
      </c>
      <c r="C2750" s="145">
        <v>2020</v>
      </c>
      <c r="D2750" s="145">
        <v>5</v>
      </c>
      <c r="E2750" s="145" t="s">
        <v>371</v>
      </c>
      <c r="F2750" s="146">
        <v>3</v>
      </c>
      <c r="G2750" s="145" t="s">
        <v>262</v>
      </c>
      <c r="H2750" s="145">
        <v>1</v>
      </c>
      <c r="I2750" s="145" t="s">
        <v>251</v>
      </c>
      <c r="J2750" s="145" t="s">
        <v>245</v>
      </c>
      <c r="K2750" s="145" t="s">
        <v>246</v>
      </c>
      <c r="L2750" s="145">
        <v>300</v>
      </c>
      <c r="M2750" s="145" t="s">
        <v>282</v>
      </c>
      <c r="N2750" s="145">
        <v>20</v>
      </c>
      <c r="O2750" s="145">
        <v>1195.3399999999999</v>
      </c>
      <c r="P2750" s="145">
        <v>4127</v>
      </c>
      <c r="Q2750" t="str">
        <f t="shared" si="42"/>
        <v>1-Residential</v>
      </c>
      <c r="R2750" s="147"/>
      <c r="S2750" t="s">
        <v>381</v>
      </c>
      <c r="U2750" s="147"/>
    </row>
    <row r="2751" spans="1:21" x14ac:dyDescent="0.3">
      <c r="A2751" s="145">
        <v>5</v>
      </c>
      <c r="B2751" s="145" t="s">
        <v>241</v>
      </c>
      <c r="C2751" s="145">
        <v>2020</v>
      </c>
      <c r="D2751" s="145">
        <v>5</v>
      </c>
      <c r="E2751" s="145" t="s">
        <v>371</v>
      </c>
      <c r="F2751" s="146">
        <v>72</v>
      </c>
      <c r="G2751" s="145" t="s">
        <v>154</v>
      </c>
      <c r="H2751" s="145">
        <v>1</v>
      </c>
      <c r="I2751" s="145" t="s">
        <v>251</v>
      </c>
      <c r="J2751" s="145" t="s">
        <v>245</v>
      </c>
      <c r="K2751" s="145" t="s">
        <v>246</v>
      </c>
      <c r="L2751" s="145">
        <v>1572</v>
      </c>
      <c r="M2751" s="145" t="s">
        <v>319</v>
      </c>
      <c r="N2751" s="145">
        <v>1</v>
      </c>
      <c r="O2751" s="145">
        <v>111.98</v>
      </c>
      <c r="P2751" s="145">
        <v>397</v>
      </c>
      <c r="Q2751" t="str">
        <f t="shared" si="42"/>
        <v>1-Residential</v>
      </c>
      <c r="R2751" s="147"/>
      <c r="S2751" t="s">
        <v>381</v>
      </c>
      <c r="U2751" s="147"/>
    </row>
    <row r="2752" spans="1:21" x14ac:dyDescent="0.3">
      <c r="A2752" s="145">
        <v>5</v>
      </c>
      <c r="B2752" s="145" t="s">
        <v>241</v>
      </c>
      <c r="C2752" s="145">
        <v>2020</v>
      </c>
      <c r="D2752" s="145">
        <v>5</v>
      </c>
      <c r="E2752" s="145" t="s">
        <v>371</v>
      </c>
      <c r="F2752" s="146">
        <v>1</v>
      </c>
      <c r="G2752" s="145" t="s">
        <v>243</v>
      </c>
      <c r="H2752" s="145">
        <v>18</v>
      </c>
      <c r="I2752" s="145" t="s">
        <v>284</v>
      </c>
      <c r="J2752" s="145" t="s">
        <v>268</v>
      </c>
      <c r="K2752" s="145" t="s">
        <v>281</v>
      </c>
      <c r="L2752" s="145">
        <v>200</v>
      </c>
      <c r="M2752" s="145" t="s">
        <v>259</v>
      </c>
      <c r="N2752" s="145">
        <v>1</v>
      </c>
      <c r="O2752" s="145">
        <v>241.24</v>
      </c>
      <c r="P2752" s="145">
        <v>1040</v>
      </c>
      <c r="Q2752" t="str">
        <f t="shared" si="42"/>
        <v>4-Medium C&amp;I</v>
      </c>
      <c r="R2752" s="147"/>
      <c r="S2752" t="s">
        <v>381</v>
      </c>
      <c r="U2752" s="147"/>
    </row>
    <row r="2753" spans="1:21" x14ac:dyDescent="0.3">
      <c r="A2753" s="145">
        <v>5</v>
      </c>
      <c r="B2753" s="145" t="s">
        <v>241</v>
      </c>
      <c r="C2753" s="145">
        <v>2020</v>
      </c>
      <c r="D2753" s="145">
        <v>5</v>
      </c>
      <c r="E2753" s="145" t="s">
        <v>371</v>
      </c>
      <c r="F2753" s="146">
        <v>5</v>
      </c>
      <c r="G2753" s="145" t="s">
        <v>283</v>
      </c>
      <c r="H2753" s="145">
        <v>954</v>
      </c>
      <c r="I2753" s="145" t="s">
        <v>356</v>
      </c>
      <c r="J2753" s="145" t="s">
        <v>268</v>
      </c>
      <c r="K2753" s="145" t="s">
        <v>281</v>
      </c>
      <c r="L2753" s="145">
        <v>4552</v>
      </c>
      <c r="M2753" s="145" t="s">
        <v>313</v>
      </c>
      <c r="N2753" s="145">
        <v>527</v>
      </c>
      <c r="O2753" s="145">
        <v>1115724.44</v>
      </c>
      <c r="P2753" s="145">
        <v>12078502</v>
      </c>
      <c r="Q2753" t="str">
        <f t="shared" si="42"/>
        <v>4-Medium C&amp;I</v>
      </c>
      <c r="R2753" s="147"/>
      <c r="S2753" t="s">
        <v>381</v>
      </c>
      <c r="U2753" s="147"/>
    </row>
    <row r="2754" spans="1:21" x14ac:dyDescent="0.3">
      <c r="A2754" s="145">
        <v>5</v>
      </c>
      <c r="B2754" s="145" t="s">
        <v>241</v>
      </c>
      <c r="C2754" s="145">
        <v>2020</v>
      </c>
      <c r="D2754" s="145">
        <v>5</v>
      </c>
      <c r="E2754" s="145" t="s">
        <v>371</v>
      </c>
      <c r="F2754" s="146">
        <v>75</v>
      </c>
      <c r="G2754" s="145" t="s">
        <v>154</v>
      </c>
      <c r="H2754" s="145">
        <v>950</v>
      </c>
      <c r="I2754" s="145" t="s">
        <v>269</v>
      </c>
      <c r="J2754" s="145" t="s">
        <v>248</v>
      </c>
      <c r="K2754" s="145" t="s">
        <v>270</v>
      </c>
      <c r="L2754" s="145">
        <v>4575</v>
      </c>
      <c r="M2754" s="145" t="s">
        <v>154</v>
      </c>
      <c r="N2754" s="145">
        <v>2</v>
      </c>
      <c r="O2754" s="145">
        <v>702.69</v>
      </c>
      <c r="P2754" s="145">
        <v>6940</v>
      </c>
      <c r="Q2754" t="str">
        <f t="shared" ref="Q2754:Q2817" si="43">VLOOKUP(J2754,S:T,2,FALSE)</f>
        <v>3-Small C&amp;I</v>
      </c>
      <c r="R2754" s="147"/>
      <c r="S2754" t="s">
        <v>381</v>
      </c>
      <c r="U2754" s="147"/>
    </row>
    <row r="2755" spans="1:21" x14ac:dyDescent="0.3">
      <c r="A2755" s="145">
        <v>5</v>
      </c>
      <c r="B2755" s="145" t="s">
        <v>241</v>
      </c>
      <c r="C2755" s="145">
        <v>2020</v>
      </c>
      <c r="D2755" s="145">
        <v>5</v>
      </c>
      <c r="E2755" s="145" t="s">
        <v>371</v>
      </c>
      <c r="F2755" s="146">
        <v>79</v>
      </c>
      <c r="G2755" s="145" t="s">
        <v>154</v>
      </c>
      <c r="H2755" s="145">
        <v>950</v>
      </c>
      <c r="I2755" s="145" t="s">
        <v>269</v>
      </c>
      <c r="J2755" s="145" t="s">
        <v>248</v>
      </c>
      <c r="K2755" s="145" t="s">
        <v>270</v>
      </c>
      <c r="L2755" s="145">
        <v>4579</v>
      </c>
      <c r="M2755" s="145" t="s">
        <v>267</v>
      </c>
      <c r="N2755" s="145">
        <v>83</v>
      </c>
      <c r="O2755" s="145">
        <v>10535.66</v>
      </c>
      <c r="P2755" s="145">
        <v>99237</v>
      </c>
      <c r="Q2755" t="str">
        <f t="shared" si="43"/>
        <v>3-Small C&amp;I</v>
      </c>
      <c r="R2755" s="147"/>
      <c r="S2755" t="s">
        <v>381</v>
      </c>
      <c r="U2755" s="147"/>
    </row>
    <row r="2756" spans="1:21" x14ac:dyDescent="0.3">
      <c r="A2756" s="145">
        <v>5</v>
      </c>
      <c r="B2756" s="145" t="s">
        <v>241</v>
      </c>
      <c r="C2756" s="145">
        <v>2020</v>
      </c>
      <c r="D2756" s="145">
        <v>5</v>
      </c>
      <c r="E2756" s="145" t="s">
        <v>371</v>
      </c>
      <c r="F2756" s="146">
        <v>10</v>
      </c>
      <c r="G2756" s="145" t="s">
        <v>250</v>
      </c>
      <c r="H2756" s="145">
        <v>5</v>
      </c>
      <c r="I2756" s="145" t="s">
        <v>289</v>
      </c>
      <c r="J2756" s="145" t="s">
        <v>248</v>
      </c>
      <c r="K2756" s="145" t="s">
        <v>270</v>
      </c>
      <c r="L2756" s="145">
        <v>207</v>
      </c>
      <c r="M2756" s="145" t="s">
        <v>252</v>
      </c>
      <c r="N2756" s="145">
        <v>15</v>
      </c>
      <c r="O2756" s="145">
        <v>1187.3900000000001</v>
      </c>
      <c r="P2756" s="145">
        <v>5385</v>
      </c>
      <c r="Q2756" t="str">
        <f t="shared" si="43"/>
        <v>3-Small C&amp;I</v>
      </c>
      <c r="R2756" s="147"/>
      <c r="S2756" t="s">
        <v>381</v>
      </c>
      <c r="U2756" s="147"/>
    </row>
    <row r="2757" spans="1:21" x14ac:dyDescent="0.3">
      <c r="A2757" s="145">
        <v>5</v>
      </c>
      <c r="B2757" s="145" t="s">
        <v>241</v>
      </c>
      <c r="C2757" s="145">
        <v>2020</v>
      </c>
      <c r="D2757" s="145">
        <v>5</v>
      </c>
      <c r="E2757" s="145" t="s">
        <v>371</v>
      </c>
      <c r="F2757" s="146">
        <v>10</v>
      </c>
      <c r="G2757" s="145" t="s">
        <v>250</v>
      </c>
      <c r="H2757" s="145">
        <v>603</v>
      </c>
      <c r="I2757" s="145" t="s">
        <v>306</v>
      </c>
      <c r="J2757" s="145" t="s">
        <v>305</v>
      </c>
      <c r="K2757" s="145" t="s">
        <v>307</v>
      </c>
      <c r="L2757" s="145">
        <v>207</v>
      </c>
      <c r="M2757" s="145" t="s">
        <v>252</v>
      </c>
      <c r="N2757" s="145">
        <v>27</v>
      </c>
      <c r="O2757" s="145">
        <v>456.23</v>
      </c>
      <c r="P2757" s="145">
        <v>979</v>
      </c>
      <c r="Q2757" t="str">
        <f t="shared" si="43"/>
        <v>Street</v>
      </c>
      <c r="R2757" s="147"/>
      <c r="S2757" t="s">
        <v>381</v>
      </c>
      <c r="U2757" s="147"/>
    </row>
    <row r="2758" spans="1:21" x14ac:dyDescent="0.3">
      <c r="A2758" s="145">
        <v>5</v>
      </c>
      <c r="B2758" s="145" t="s">
        <v>241</v>
      </c>
      <c r="C2758" s="145">
        <v>2020</v>
      </c>
      <c r="D2758" s="145">
        <v>5</v>
      </c>
      <c r="E2758" s="145" t="s">
        <v>371</v>
      </c>
      <c r="F2758" s="146">
        <v>60</v>
      </c>
      <c r="G2758" s="145" t="s">
        <v>154</v>
      </c>
      <c r="H2758" s="145">
        <v>615</v>
      </c>
      <c r="I2758" s="145" t="s">
        <v>298</v>
      </c>
      <c r="J2758" s="145" t="s">
        <v>290</v>
      </c>
      <c r="K2758" s="145" t="s">
        <v>299</v>
      </c>
      <c r="L2758" s="145">
        <v>4563</v>
      </c>
      <c r="M2758" s="145" t="s">
        <v>324</v>
      </c>
      <c r="N2758" s="145">
        <v>39</v>
      </c>
      <c r="O2758" s="145">
        <v>4405.79</v>
      </c>
      <c r="P2758" s="145">
        <v>7659</v>
      </c>
      <c r="Q2758" t="str">
        <f t="shared" si="43"/>
        <v>Street</v>
      </c>
      <c r="R2758" s="147"/>
      <c r="S2758" t="s">
        <v>381</v>
      </c>
      <c r="U2758" s="147"/>
    </row>
    <row r="2759" spans="1:21" x14ac:dyDescent="0.3">
      <c r="A2759" s="145">
        <v>4</v>
      </c>
      <c r="B2759" s="145" t="s">
        <v>249</v>
      </c>
      <c r="C2759" s="145">
        <v>2020</v>
      </c>
      <c r="D2759" s="145">
        <v>5</v>
      </c>
      <c r="E2759" s="145" t="s">
        <v>371</v>
      </c>
      <c r="F2759" s="146">
        <v>60</v>
      </c>
      <c r="G2759" s="145" t="s">
        <v>154</v>
      </c>
      <c r="H2759" s="145">
        <v>615</v>
      </c>
      <c r="I2759" s="145" t="s">
        <v>298</v>
      </c>
      <c r="J2759" s="145" t="s">
        <v>290</v>
      </c>
      <c r="K2759" s="145" t="s">
        <v>299</v>
      </c>
      <c r="L2759" s="145">
        <v>4563</v>
      </c>
      <c r="M2759" s="145" t="s">
        <v>324</v>
      </c>
      <c r="N2759" s="145">
        <v>1</v>
      </c>
      <c r="O2759" s="145">
        <v>10.220000000000001</v>
      </c>
      <c r="P2759" s="145">
        <v>22</v>
      </c>
      <c r="Q2759" t="str">
        <f t="shared" si="43"/>
        <v>Street</v>
      </c>
      <c r="R2759" s="147"/>
      <c r="S2759" t="s">
        <v>381</v>
      </c>
      <c r="U2759" s="147"/>
    </row>
    <row r="2760" spans="1:21" x14ac:dyDescent="0.3">
      <c r="A2760" s="145">
        <v>5</v>
      </c>
      <c r="B2760" s="145" t="s">
        <v>241</v>
      </c>
      <c r="C2760" s="145">
        <v>2020</v>
      </c>
      <c r="D2760" s="145">
        <v>5</v>
      </c>
      <c r="E2760" s="145" t="s">
        <v>371</v>
      </c>
      <c r="F2760" s="146">
        <v>1</v>
      </c>
      <c r="G2760" s="145" t="s">
        <v>243</v>
      </c>
      <c r="H2760" s="145">
        <v>602</v>
      </c>
      <c r="I2760" s="145" t="s">
        <v>309</v>
      </c>
      <c r="J2760" s="145" t="s">
        <v>305</v>
      </c>
      <c r="K2760" s="145" t="s">
        <v>307</v>
      </c>
      <c r="L2760" s="145">
        <v>200</v>
      </c>
      <c r="M2760" s="145" t="s">
        <v>259</v>
      </c>
      <c r="N2760" s="145">
        <v>179</v>
      </c>
      <c r="O2760" s="145">
        <v>6239.61</v>
      </c>
      <c r="P2760" s="145">
        <v>12699</v>
      </c>
      <c r="Q2760" t="str">
        <f t="shared" si="43"/>
        <v>Street</v>
      </c>
      <c r="R2760" s="147"/>
      <c r="S2760" t="s">
        <v>381</v>
      </c>
      <c r="U2760" s="147"/>
    </row>
    <row r="2761" spans="1:21" x14ac:dyDescent="0.3">
      <c r="A2761" s="145">
        <v>4</v>
      </c>
      <c r="B2761" s="145" t="s">
        <v>249</v>
      </c>
      <c r="C2761" s="145">
        <v>2020</v>
      </c>
      <c r="D2761" s="145">
        <v>5</v>
      </c>
      <c r="E2761" s="145" t="s">
        <v>371</v>
      </c>
      <c r="F2761" s="146">
        <v>10</v>
      </c>
      <c r="G2761" s="145" t="s">
        <v>250</v>
      </c>
      <c r="H2761" s="145">
        <v>905</v>
      </c>
      <c r="I2761" s="145" t="s">
        <v>358</v>
      </c>
      <c r="J2761" s="145" t="s">
        <v>257</v>
      </c>
      <c r="K2761" s="145" t="s">
        <v>258</v>
      </c>
      <c r="L2761" s="145">
        <v>4513</v>
      </c>
      <c r="M2761" s="145" t="s">
        <v>338</v>
      </c>
      <c r="N2761" s="145">
        <v>4</v>
      </c>
      <c r="O2761" s="145">
        <v>180.08</v>
      </c>
      <c r="P2761" s="145">
        <v>3226</v>
      </c>
      <c r="Q2761" t="str">
        <f t="shared" si="43"/>
        <v>2-Low Income Residential</v>
      </c>
      <c r="R2761" s="147"/>
      <c r="S2761" t="s">
        <v>381</v>
      </c>
      <c r="U2761" s="147"/>
    </row>
    <row r="2762" spans="1:21" x14ac:dyDescent="0.3">
      <c r="A2762" s="145">
        <v>4</v>
      </c>
      <c r="B2762" s="145" t="s">
        <v>249</v>
      </c>
      <c r="C2762" s="145">
        <v>2020</v>
      </c>
      <c r="D2762" s="145">
        <v>5</v>
      </c>
      <c r="E2762" s="145" t="s">
        <v>371</v>
      </c>
      <c r="F2762" s="146">
        <v>1</v>
      </c>
      <c r="G2762" s="145" t="s">
        <v>243</v>
      </c>
      <c r="H2762" s="145">
        <v>1</v>
      </c>
      <c r="I2762" s="145" t="s">
        <v>251</v>
      </c>
      <c r="J2762" s="145" t="s">
        <v>245</v>
      </c>
      <c r="K2762" s="145" t="s">
        <v>246</v>
      </c>
      <c r="L2762" s="145">
        <v>200</v>
      </c>
      <c r="M2762" s="145" t="s">
        <v>259</v>
      </c>
      <c r="N2762" s="145">
        <v>1356</v>
      </c>
      <c r="O2762" s="145">
        <v>201726.96</v>
      </c>
      <c r="P2762" s="145">
        <v>757888</v>
      </c>
      <c r="Q2762" t="str">
        <f t="shared" si="43"/>
        <v>1-Residential</v>
      </c>
      <c r="R2762" s="147"/>
      <c r="S2762" t="s">
        <v>381</v>
      </c>
      <c r="U2762" s="147"/>
    </row>
    <row r="2763" spans="1:21" x14ac:dyDescent="0.3">
      <c r="A2763" s="145">
        <v>5</v>
      </c>
      <c r="B2763" s="145" t="s">
        <v>241</v>
      </c>
      <c r="C2763" s="145">
        <v>2020</v>
      </c>
      <c r="D2763" s="145">
        <v>5</v>
      </c>
      <c r="E2763" s="145" t="s">
        <v>371</v>
      </c>
      <c r="F2763" s="146">
        <v>71</v>
      </c>
      <c r="G2763" s="145" t="s">
        <v>154</v>
      </c>
      <c r="H2763" s="145">
        <v>1</v>
      </c>
      <c r="I2763" s="145" t="s">
        <v>251</v>
      </c>
      <c r="J2763" s="145" t="s">
        <v>245</v>
      </c>
      <c r="K2763" s="145" t="s">
        <v>246</v>
      </c>
      <c r="L2763" s="145">
        <v>1571</v>
      </c>
      <c r="M2763" s="145" t="s">
        <v>331</v>
      </c>
      <c r="N2763" s="145">
        <v>1</v>
      </c>
      <c r="O2763" s="145">
        <v>7</v>
      </c>
      <c r="P2763" s="145">
        <v>0</v>
      </c>
      <c r="Q2763" t="str">
        <f t="shared" si="43"/>
        <v>1-Residential</v>
      </c>
      <c r="R2763" s="147"/>
      <c r="S2763" t="s">
        <v>381</v>
      </c>
      <c r="U2763" s="147"/>
    </row>
    <row r="2764" spans="1:21" x14ac:dyDescent="0.3">
      <c r="A2764" s="145">
        <v>5</v>
      </c>
      <c r="B2764" s="145" t="s">
        <v>241</v>
      </c>
      <c r="C2764" s="145">
        <v>2020</v>
      </c>
      <c r="D2764" s="145">
        <v>5</v>
      </c>
      <c r="E2764" s="145" t="s">
        <v>371</v>
      </c>
      <c r="F2764" s="146">
        <v>3</v>
      </c>
      <c r="G2764" s="145" t="s">
        <v>262</v>
      </c>
      <c r="H2764" s="145">
        <v>955</v>
      </c>
      <c r="I2764" s="145" t="s">
        <v>328</v>
      </c>
      <c r="J2764" s="145" t="s">
        <v>268</v>
      </c>
      <c r="K2764" s="145" t="s">
        <v>281</v>
      </c>
      <c r="L2764" s="145">
        <v>4532</v>
      </c>
      <c r="M2764" s="145" t="s">
        <v>265</v>
      </c>
      <c r="N2764" s="145">
        <v>358</v>
      </c>
      <c r="O2764" s="145">
        <v>553400.19999999995</v>
      </c>
      <c r="P2764" s="145">
        <v>6242611</v>
      </c>
      <c r="Q2764" t="str">
        <f t="shared" si="43"/>
        <v>4-Medium C&amp;I</v>
      </c>
      <c r="R2764" s="147"/>
      <c r="S2764" t="s">
        <v>381</v>
      </c>
      <c r="U2764" s="147"/>
    </row>
    <row r="2765" spans="1:21" x14ac:dyDescent="0.3">
      <c r="A2765" s="145">
        <v>5</v>
      </c>
      <c r="B2765" s="145" t="s">
        <v>241</v>
      </c>
      <c r="C2765" s="145">
        <v>2020</v>
      </c>
      <c r="D2765" s="145">
        <v>5</v>
      </c>
      <c r="E2765" s="145" t="s">
        <v>371</v>
      </c>
      <c r="F2765" s="146">
        <v>3</v>
      </c>
      <c r="G2765" s="145" t="s">
        <v>262</v>
      </c>
      <c r="H2765" s="145">
        <v>952</v>
      </c>
      <c r="I2765" s="145" t="s">
        <v>272</v>
      </c>
      <c r="J2765" s="145" t="s">
        <v>260</v>
      </c>
      <c r="K2765" s="145" t="s">
        <v>273</v>
      </c>
      <c r="L2765" s="145">
        <v>4532</v>
      </c>
      <c r="M2765" s="145" t="s">
        <v>265</v>
      </c>
      <c r="N2765" s="145">
        <v>445</v>
      </c>
      <c r="O2765" s="145">
        <v>24648.7</v>
      </c>
      <c r="P2765" s="145">
        <v>1221908</v>
      </c>
      <c r="Q2765" t="str">
        <f t="shared" si="43"/>
        <v>3-Small C&amp;I</v>
      </c>
      <c r="R2765" s="147"/>
      <c r="S2765" t="s">
        <v>381</v>
      </c>
      <c r="U2765" s="147"/>
    </row>
    <row r="2766" spans="1:21" x14ac:dyDescent="0.3">
      <c r="A2766" s="145">
        <v>4</v>
      </c>
      <c r="B2766" s="145" t="s">
        <v>249</v>
      </c>
      <c r="C2766" s="145">
        <v>2020</v>
      </c>
      <c r="D2766" s="145">
        <v>5</v>
      </c>
      <c r="E2766" s="145" t="s">
        <v>371</v>
      </c>
      <c r="F2766" s="146">
        <v>3</v>
      </c>
      <c r="G2766" s="145" t="s">
        <v>262</v>
      </c>
      <c r="H2766" s="145">
        <v>15</v>
      </c>
      <c r="I2766" s="145" t="s">
        <v>318</v>
      </c>
      <c r="J2766" s="145" t="s">
        <v>266</v>
      </c>
      <c r="K2766" s="145" t="s">
        <v>276</v>
      </c>
      <c r="L2766" s="145">
        <v>300</v>
      </c>
      <c r="M2766" s="145" t="s">
        <v>282</v>
      </c>
      <c r="N2766" s="145">
        <v>1</v>
      </c>
      <c r="O2766" s="145">
        <v>16.829999999999998</v>
      </c>
      <c r="P2766" s="145">
        <v>34</v>
      </c>
      <c r="Q2766" t="str">
        <f t="shared" si="43"/>
        <v>3-Small C&amp;I</v>
      </c>
      <c r="R2766" s="147"/>
      <c r="S2766" t="s">
        <v>381</v>
      </c>
      <c r="U2766" s="147"/>
    </row>
    <row r="2767" spans="1:21" x14ac:dyDescent="0.3">
      <c r="A2767" s="145">
        <v>5</v>
      </c>
      <c r="B2767" s="145" t="s">
        <v>241</v>
      </c>
      <c r="C2767" s="145">
        <v>2020</v>
      </c>
      <c r="D2767" s="145">
        <v>5</v>
      </c>
      <c r="E2767" s="145" t="s">
        <v>371</v>
      </c>
      <c r="F2767" s="146">
        <v>77</v>
      </c>
      <c r="G2767" s="145" t="s">
        <v>154</v>
      </c>
      <c r="H2767" s="145">
        <v>18</v>
      </c>
      <c r="I2767" s="145" t="s">
        <v>284</v>
      </c>
      <c r="J2767" s="145" t="s">
        <v>268</v>
      </c>
      <c r="K2767" s="145" t="s">
        <v>281</v>
      </c>
      <c r="L2767" s="145">
        <v>1577</v>
      </c>
      <c r="M2767" s="145" t="s">
        <v>336</v>
      </c>
      <c r="N2767" s="145">
        <v>1</v>
      </c>
      <c r="O2767" s="145">
        <v>1045.55</v>
      </c>
      <c r="P2767" s="145">
        <v>5600</v>
      </c>
      <c r="Q2767" t="str">
        <f t="shared" si="43"/>
        <v>4-Medium C&amp;I</v>
      </c>
      <c r="R2767" s="147"/>
      <c r="S2767" t="s">
        <v>381</v>
      </c>
      <c r="U2767" s="147"/>
    </row>
    <row r="2768" spans="1:21" x14ac:dyDescent="0.3">
      <c r="A2768" s="145">
        <v>5</v>
      </c>
      <c r="B2768" s="145" t="s">
        <v>241</v>
      </c>
      <c r="C2768" s="145">
        <v>2020</v>
      </c>
      <c r="D2768" s="145">
        <v>5</v>
      </c>
      <c r="E2768" s="145" t="s">
        <v>371</v>
      </c>
      <c r="F2768" s="146">
        <v>1</v>
      </c>
      <c r="G2768" s="145" t="s">
        <v>243</v>
      </c>
      <c r="H2768" s="145">
        <v>10</v>
      </c>
      <c r="I2768" s="145" t="s">
        <v>347</v>
      </c>
      <c r="J2768" s="145" t="s">
        <v>260</v>
      </c>
      <c r="K2768" s="145" t="s">
        <v>273</v>
      </c>
      <c r="L2768" s="145">
        <v>200</v>
      </c>
      <c r="M2768" s="145" t="s">
        <v>259</v>
      </c>
      <c r="N2768" s="145">
        <v>1046</v>
      </c>
      <c r="O2768" s="145">
        <v>71342.5</v>
      </c>
      <c r="P2768" s="145">
        <v>302150</v>
      </c>
      <c r="Q2768" t="str">
        <f t="shared" si="43"/>
        <v>3-Small C&amp;I</v>
      </c>
      <c r="R2768" s="147"/>
      <c r="S2768" t="s">
        <v>381</v>
      </c>
      <c r="U2768" s="147"/>
    </row>
    <row r="2769" spans="1:21" x14ac:dyDescent="0.3">
      <c r="A2769" s="145">
        <v>5</v>
      </c>
      <c r="B2769" s="145" t="s">
        <v>241</v>
      </c>
      <c r="C2769" s="145">
        <v>2020</v>
      </c>
      <c r="D2769" s="145">
        <v>5</v>
      </c>
      <c r="E2769" s="145" t="s">
        <v>371</v>
      </c>
      <c r="F2769" s="146">
        <v>1</v>
      </c>
      <c r="G2769" s="145" t="s">
        <v>243</v>
      </c>
      <c r="H2769" s="145">
        <v>950</v>
      </c>
      <c r="I2769" s="145" t="s">
        <v>269</v>
      </c>
      <c r="J2769" s="145" t="s">
        <v>248</v>
      </c>
      <c r="K2769" s="145" t="s">
        <v>270</v>
      </c>
      <c r="L2769" s="145">
        <v>4512</v>
      </c>
      <c r="M2769" s="145" t="s">
        <v>247</v>
      </c>
      <c r="N2769" s="145">
        <v>806</v>
      </c>
      <c r="O2769" s="145">
        <v>41795.800000000003</v>
      </c>
      <c r="P2769" s="145">
        <v>349207</v>
      </c>
      <c r="Q2769" t="str">
        <f t="shared" si="43"/>
        <v>3-Small C&amp;I</v>
      </c>
      <c r="R2769" s="147"/>
      <c r="S2769" t="s">
        <v>381</v>
      </c>
      <c r="U2769" s="147"/>
    </row>
    <row r="2770" spans="1:21" x14ac:dyDescent="0.3">
      <c r="A2770" s="145">
        <v>5</v>
      </c>
      <c r="B2770" s="145" t="s">
        <v>241</v>
      </c>
      <c r="C2770" s="145">
        <v>2020</v>
      </c>
      <c r="D2770" s="145">
        <v>5</v>
      </c>
      <c r="E2770" s="145" t="s">
        <v>371</v>
      </c>
      <c r="F2770" s="146">
        <v>3</v>
      </c>
      <c r="G2770" s="145" t="s">
        <v>262</v>
      </c>
      <c r="H2770" s="145">
        <v>953</v>
      </c>
      <c r="I2770" s="145" t="s">
        <v>278</v>
      </c>
      <c r="J2770" s="145" t="s">
        <v>266</v>
      </c>
      <c r="K2770" s="145" t="s">
        <v>276</v>
      </c>
      <c r="L2770" s="145">
        <v>4532</v>
      </c>
      <c r="M2770" s="145" t="s">
        <v>265</v>
      </c>
      <c r="N2770" s="145">
        <v>19327</v>
      </c>
      <c r="O2770" s="145">
        <v>720871</v>
      </c>
      <c r="P2770" s="145">
        <v>7603281</v>
      </c>
      <c r="Q2770" t="str">
        <f t="shared" si="43"/>
        <v>3-Small C&amp;I</v>
      </c>
      <c r="R2770" s="147"/>
      <c r="S2770" t="s">
        <v>381</v>
      </c>
      <c r="U2770" s="147"/>
    </row>
    <row r="2771" spans="1:21" x14ac:dyDescent="0.3">
      <c r="A2771" s="145">
        <v>5</v>
      </c>
      <c r="B2771" s="145" t="s">
        <v>241</v>
      </c>
      <c r="C2771" s="145">
        <v>2020</v>
      </c>
      <c r="D2771" s="145">
        <v>5</v>
      </c>
      <c r="E2771" s="145" t="s">
        <v>371</v>
      </c>
      <c r="F2771" s="146">
        <v>6</v>
      </c>
      <c r="G2771" s="145" t="s">
        <v>293</v>
      </c>
      <c r="H2771" s="145">
        <v>603</v>
      </c>
      <c r="I2771" s="145" t="s">
        <v>306</v>
      </c>
      <c r="J2771" s="145" t="s">
        <v>305</v>
      </c>
      <c r="K2771" s="145" t="s">
        <v>307</v>
      </c>
      <c r="L2771" s="145">
        <v>700</v>
      </c>
      <c r="M2771" s="145" t="s">
        <v>296</v>
      </c>
      <c r="N2771" s="145">
        <v>627</v>
      </c>
      <c r="O2771" s="145">
        <v>42125.89</v>
      </c>
      <c r="P2771" s="145">
        <v>102164</v>
      </c>
      <c r="Q2771" t="str">
        <f t="shared" si="43"/>
        <v>Street</v>
      </c>
      <c r="R2771" s="147"/>
      <c r="S2771" t="s">
        <v>381</v>
      </c>
      <c r="U2771" s="147"/>
    </row>
    <row r="2772" spans="1:21" x14ac:dyDescent="0.3">
      <c r="A2772" s="145">
        <v>5</v>
      </c>
      <c r="B2772" s="145" t="s">
        <v>241</v>
      </c>
      <c r="C2772" s="145">
        <v>2020</v>
      </c>
      <c r="D2772" s="145">
        <v>5</v>
      </c>
      <c r="E2772" s="145" t="s">
        <v>371</v>
      </c>
      <c r="F2772" s="146">
        <v>6</v>
      </c>
      <c r="G2772" s="145" t="s">
        <v>293</v>
      </c>
      <c r="H2772" s="145">
        <v>608</v>
      </c>
      <c r="I2772" s="145" t="s">
        <v>339</v>
      </c>
      <c r="J2772" s="145" t="s">
        <v>308</v>
      </c>
      <c r="K2772" s="145" t="s">
        <v>154</v>
      </c>
      <c r="L2772" s="145">
        <v>700</v>
      </c>
      <c r="M2772" s="145" t="s">
        <v>296</v>
      </c>
      <c r="N2772" s="145">
        <v>56</v>
      </c>
      <c r="O2772" s="145">
        <v>26362.07</v>
      </c>
      <c r="P2772" s="145">
        <v>117421</v>
      </c>
      <c r="Q2772" t="str">
        <f t="shared" si="43"/>
        <v>Street</v>
      </c>
      <c r="R2772" s="147"/>
      <c r="S2772" t="s">
        <v>381</v>
      </c>
      <c r="U2772" s="147"/>
    </row>
    <row r="2773" spans="1:21" x14ac:dyDescent="0.3">
      <c r="A2773" s="145">
        <v>5</v>
      </c>
      <c r="B2773" s="145" t="s">
        <v>241</v>
      </c>
      <c r="C2773" s="145">
        <v>2020</v>
      </c>
      <c r="D2773" s="145">
        <v>5</v>
      </c>
      <c r="E2773" s="145" t="s">
        <v>371</v>
      </c>
      <c r="F2773" s="146">
        <v>6</v>
      </c>
      <c r="G2773" s="145" t="s">
        <v>293</v>
      </c>
      <c r="H2773" s="145">
        <v>609</v>
      </c>
      <c r="I2773" s="145" t="s">
        <v>340</v>
      </c>
      <c r="J2773" s="145" t="s">
        <v>308</v>
      </c>
      <c r="K2773" s="145" t="s">
        <v>154</v>
      </c>
      <c r="L2773" s="145">
        <v>700</v>
      </c>
      <c r="M2773" s="145" t="s">
        <v>296</v>
      </c>
      <c r="N2773" s="145">
        <v>13</v>
      </c>
      <c r="O2773" s="145">
        <v>3891.85</v>
      </c>
      <c r="P2773" s="145">
        <v>17214</v>
      </c>
      <c r="Q2773" t="str">
        <f t="shared" si="43"/>
        <v>Street</v>
      </c>
      <c r="R2773" s="147"/>
      <c r="S2773" t="s">
        <v>381</v>
      </c>
      <c r="U2773" s="147"/>
    </row>
    <row r="2774" spans="1:21" x14ac:dyDescent="0.3">
      <c r="A2774" s="145">
        <v>5</v>
      </c>
      <c r="B2774" s="145" t="s">
        <v>241</v>
      </c>
      <c r="C2774" s="145">
        <v>2020</v>
      </c>
      <c r="D2774" s="145">
        <v>5</v>
      </c>
      <c r="E2774" s="145" t="s">
        <v>371</v>
      </c>
      <c r="F2774" s="146">
        <v>6</v>
      </c>
      <c r="G2774" s="145" t="s">
        <v>293</v>
      </c>
      <c r="H2774" s="145">
        <v>626</v>
      </c>
      <c r="I2774" s="145" t="s">
        <v>355</v>
      </c>
      <c r="J2774" s="145" t="s">
        <v>310</v>
      </c>
      <c r="K2774" s="145" t="s">
        <v>154</v>
      </c>
      <c r="L2774" s="145">
        <v>700</v>
      </c>
      <c r="M2774" s="145" t="s">
        <v>296</v>
      </c>
      <c r="N2774" s="145">
        <v>4</v>
      </c>
      <c r="O2774" s="145">
        <v>1998.78</v>
      </c>
      <c r="P2774" s="145">
        <v>473</v>
      </c>
      <c r="Q2774" t="str">
        <f t="shared" si="43"/>
        <v>Street</v>
      </c>
      <c r="R2774" s="147"/>
      <c r="S2774" t="s">
        <v>381</v>
      </c>
      <c r="U2774" s="147"/>
    </row>
    <row r="2775" spans="1:21" x14ac:dyDescent="0.3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7"/>
      <c r="S2775" t="s">
        <v>381</v>
      </c>
      <c r="U2775" s="147"/>
    </row>
    <row r="2776" spans="1:21" x14ac:dyDescent="0.3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7"/>
      <c r="S2776" t="s">
        <v>381</v>
      </c>
      <c r="U2776" s="147"/>
    </row>
    <row r="2777" spans="1:21" x14ac:dyDescent="0.3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7"/>
      <c r="S2777" t="s">
        <v>381</v>
      </c>
      <c r="U2777" s="147"/>
    </row>
    <row r="2778" spans="1:21" x14ac:dyDescent="0.3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7"/>
      <c r="S2778" t="s">
        <v>381</v>
      </c>
      <c r="U2778" s="147"/>
    </row>
    <row r="2779" spans="1:21" x14ac:dyDescent="0.3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7"/>
      <c r="S2779" t="s">
        <v>381</v>
      </c>
      <c r="U2779" s="147"/>
    </row>
    <row r="2780" spans="1:21" x14ac:dyDescent="0.3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7"/>
      <c r="S2780" t="s">
        <v>381</v>
      </c>
      <c r="U2780" s="147"/>
    </row>
    <row r="2781" spans="1:21" x14ac:dyDescent="0.3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7"/>
      <c r="S2781" t="s">
        <v>381</v>
      </c>
      <c r="U2781" s="147"/>
    </row>
    <row r="2782" spans="1:21" x14ac:dyDescent="0.3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7"/>
      <c r="S2782" t="s">
        <v>381</v>
      </c>
      <c r="U2782" s="147"/>
    </row>
    <row r="2783" spans="1:21" x14ac:dyDescent="0.3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7"/>
      <c r="S2783" t="s">
        <v>381</v>
      </c>
      <c r="U2783" s="147"/>
    </row>
    <row r="2784" spans="1:21" x14ac:dyDescent="0.3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7"/>
      <c r="S2784" t="s">
        <v>381</v>
      </c>
      <c r="U2784" s="147"/>
    </row>
    <row r="2785" spans="1:21" x14ac:dyDescent="0.3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7"/>
      <c r="S2785" t="s">
        <v>381</v>
      </c>
      <c r="U2785" s="147"/>
    </row>
    <row r="2786" spans="1:21" x14ac:dyDescent="0.3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7"/>
      <c r="S2786" t="s">
        <v>381</v>
      </c>
      <c r="U2786" s="147"/>
    </row>
    <row r="2787" spans="1:21" x14ac:dyDescent="0.3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7"/>
      <c r="S2787" t="s">
        <v>381</v>
      </c>
      <c r="U2787" s="147"/>
    </row>
    <row r="2788" spans="1:21" x14ac:dyDescent="0.3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7"/>
      <c r="S2788" t="s">
        <v>381</v>
      </c>
      <c r="U2788" s="147"/>
    </row>
    <row r="2789" spans="1:21" x14ac:dyDescent="0.3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7"/>
      <c r="S2789" t="s">
        <v>381</v>
      </c>
      <c r="U2789" s="147"/>
    </row>
    <row r="2790" spans="1:21" x14ac:dyDescent="0.3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7"/>
      <c r="S2790" t="s">
        <v>381</v>
      </c>
      <c r="U2790" s="147"/>
    </row>
    <row r="2791" spans="1:21" x14ac:dyDescent="0.3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7"/>
      <c r="S2791" t="s">
        <v>381</v>
      </c>
      <c r="U2791" s="147"/>
    </row>
    <row r="2792" spans="1:21" x14ac:dyDescent="0.3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7"/>
      <c r="S2792" t="s">
        <v>381</v>
      </c>
      <c r="U2792" s="147"/>
    </row>
    <row r="2793" spans="1:21" x14ac:dyDescent="0.3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7"/>
      <c r="S2793" t="s">
        <v>381</v>
      </c>
      <c r="U2793" s="147"/>
    </row>
    <row r="2794" spans="1:21" x14ac:dyDescent="0.3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7"/>
      <c r="S2794" t="s">
        <v>381</v>
      </c>
      <c r="U2794" s="147"/>
    </row>
    <row r="2795" spans="1:21" x14ac:dyDescent="0.3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7"/>
      <c r="S2795" t="s">
        <v>381</v>
      </c>
      <c r="U2795" s="147"/>
    </row>
    <row r="2796" spans="1:21" x14ac:dyDescent="0.3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7"/>
      <c r="S2796" t="s">
        <v>381</v>
      </c>
      <c r="U2796" s="147"/>
    </row>
    <row r="2797" spans="1:21" x14ac:dyDescent="0.3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7"/>
      <c r="S2797" t="s">
        <v>381</v>
      </c>
      <c r="U2797" s="147"/>
    </row>
    <row r="2798" spans="1:21" x14ac:dyDescent="0.3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7"/>
      <c r="S2798" t="s">
        <v>381</v>
      </c>
      <c r="U2798" s="147"/>
    </row>
    <row r="2799" spans="1:21" x14ac:dyDescent="0.3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7"/>
      <c r="S2799" t="s">
        <v>381</v>
      </c>
      <c r="U2799" s="147"/>
    </row>
    <row r="2800" spans="1:21" x14ac:dyDescent="0.3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7"/>
      <c r="S2800" t="s">
        <v>381</v>
      </c>
      <c r="U2800" s="147"/>
    </row>
    <row r="2801" spans="1:21" x14ac:dyDescent="0.3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7"/>
      <c r="S2801" t="s">
        <v>381</v>
      </c>
      <c r="U2801" s="147"/>
    </row>
    <row r="2802" spans="1:21" x14ac:dyDescent="0.3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7"/>
      <c r="S2802" t="s">
        <v>381</v>
      </c>
      <c r="U2802" s="147"/>
    </row>
    <row r="2803" spans="1:21" x14ac:dyDescent="0.3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7"/>
      <c r="S2803" t="s">
        <v>381</v>
      </c>
      <c r="U2803" s="147"/>
    </row>
    <row r="2804" spans="1:21" x14ac:dyDescent="0.3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7"/>
      <c r="S2804" t="s">
        <v>381</v>
      </c>
      <c r="U2804" s="147"/>
    </row>
    <row r="2805" spans="1:21" x14ac:dyDescent="0.3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7"/>
      <c r="S2805" t="s">
        <v>381</v>
      </c>
      <c r="U2805" s="147"/>
    </row>
    <row r="2806" spans="1:21" x14ac:dyDescent="0.3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7"/>
      <c r="S2806" t="s">
        <v>381</v>
      </c>
      <c r="U2806" s="147"/>
    </row>
    <row r="2807" spans="1:21" x14ac:dyDescent="0.3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7"/>
      <c r="S2807" t="s">
        <v>381</v>
      </c>
      <c r="U2807" s="147"/>
    </row>
    <row r="2808" spans="1:21" x14ac:dyDescent="0.3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7"/>
      <c r="S2808" t="s">
        <v>381</v>
      </c>
      <c r="U2808" s="147"/>
    </row>
    <row r="2809" spans="1:21" x14ac:dyDescent="0.3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7"/>
      <c r="S2809" t="s">
        <v>381</v>
      </c>
      <c r="U2809" s="147"/>
    </row>
    <row r="2810" spans="1:21" x14ac:dyDescent="0.3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7"/>
      <c r="S2810" t="s">
        <v>381</v>
      </c>
      <c r="U2810" s="147"/>
    </row>
    <row r="2811" spans="1:21" x14ac:dyDescent="0.3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7"/>
      <c r="S2811" t="s">
        <v>381</v>
      </c>
      <c r="U2811" s="147"/>
    </row>
    <row r="2812" spans="1:21" x14ac:dyDescent="0.3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7"/>
      <c r="S2812" t="s">
        <v>381</v>
      </c>
      <c r="U2812" s="147"/>
    </row>
    <row r="2813" spans="1:21" x14ac:dyDescent="0.3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7"/>
      <c r="S2813" t="s">
        <v>381</v>
      </c>
      <c r="U2813" s="147"/>
    </row>
    <row r="2814" spans="1:21" x14ac:dyDescent="0.3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7"/>
      <c r="S2814" t="s">
        <v>381</v>
      </c>
      <c r="U2814" s="147"/>
    </row>
    <row r="2815" spans="1:21" x14ac:dyDescent="0.3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7"/>
      <c r="S2815" t="s">
        <v>381</v>
      </c>
      <c r="U2815" s="147"/>
    </row>
    <row r="2816" spans="1:21" x14ac:dyDescent="0.3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7"/>
      <c r="S2816" t="s">
        <v>381</v>
      </c>
      <c r="U2816" s="147"/>
    </row>
    <row r="2817" spans="1:21" x14ac:dyDescent="0.3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7"/>
      <c r="S2817" t="s">
        <v>381</v>
      </c>
      <c r="U2817" s="147"/>
    </row>
    <row r="2818" spans="1:21" x14ac:dyDescent="0.3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7"/>
      <c r="S2818" t="s">
        <v>381</v>
      </c>
      <c r="U2818" s="147"/>
    </row>
    <row r="2819" spans="1:21" x14ac:dyDescent="0.3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7"/>
      <c r="S2819" t="s">
        <v>381</v>
      </c>
      <c r="U2819" s="147"/>
    </row>
    <row r="2820" spans="1:21" x14ac:dyDescent="0.3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7"/>
      <c r="S2820" t="s">
        <v>381</v>
      </c>
      <c r="U2820" s="147"/>
    </row>
    <row r="2821" spans="1:21" x14ac:dyDescent="0.3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7"/>
      <c r="S2821" t="s">
        <v>381</v>
      </c>
      <c r="U2821" s="147"/>
    </row>
    <row r="2822" spans="1:21" x14ac:dyDescent="0.3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7"/>
      <c r="S2822" t="s">
        <v>381</v>
      </c>
      <c r="U2822" s="147"/>
    </row>
    <row r="2823" spans="1:21" x14ac:dyDescent="0.3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7"/>
      <c r="S2823" t="s">
        <v>381</v>
      </c>
      <c r="U2823" s="147"/>
    </row>
    <row r="2824" spans="1:21" x14ac:dyDescent="0.3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7"/>
      <c r="S2824" t="s">
        <v>381</v>
      </c>
      <c r="U2824" s="147"/>
    </row>
    <row r="2825" spans="1:21" x14ac:dyDescent="0.3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7"/>
      <c r="S2825" t="s">
        <v>381</v>
      </c>
      <c r="U2825" s="147"/>
    </row>
    <row r="2826" spans="1:21" x14ac:dyDescent="0.3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7"/>
      <c r="S2826" t="s">
        <v>381</v>
      </c>
      <c r="U2826" s="147"/>
    </row>
    <row r="2827" spans="1:21" x14ac:dyDescent="0.3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7"/>
      <c r="S2827" t="s">
        <v>381</v>
      </c>
      <c r="U2827" s="147"/>
    </row>
    <row r="2828" spans="1:21" x14ac:dyDescent="0.3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7"/>
      <c r="S2828" t="s">
        <v>381</v>
      </c>
      <c r="U2828" s="147"/>
    </row>
    <row r="2829" spans="1:21" x14ac:dyDescent="0.3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7"/>
      <c r="S2829" t="s">
        <v>381</v>
      </c>
      <c r="U2829" s="147"/>
    </row>
    <row r="2830" spans="1:21" x14ac:dyDescent="0.3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7"/>
      <c r="S2830" t="s">
        <v>381</v>
      </c>
      <c r="U2830" s="147"/>
    </row>
    <row r="2831" spans="1:21" x14ac:dyDescent="0.3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7"/>
      <c r="S2831" t="s">
        <v>381</v>
      </c>
      <c r="U2831" s="147"/>
    </row>
    <row r="2832" spans="1:21" x14ac:dyDescent="0.3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7"/>
      <c r="S2832" t="s">
        <v>381</v>
      </c>
      <c r="U2832" s="147"/>
    </row>
    <row r="2833" spans="1:21" x14ac:dyDescent="0.3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7"/>
      <c r="S2833" t="s">
        <v>381</v>
      </c>
      <c r="U2833" s="147"/>
    </row>
    <row r="2834" spans="1:21" x14ac:dyDescent="0.3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7"/>
      <c r="S2834" t="s">
        <v>381</v>
      </c>
      <c r="U2834" s="147"/>
    </row>
    <row r="2835" spans="1:21" x14ac:dyDescent="0.3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7"/>
      <c r="S2835" t="s">
        <v>381</v>
      </c>
      <c r="U2835" s="147"/>
    </row>
    <row r="2836" spans="1:21" x14ac:dyDescent="0.3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7"/>
      <c r="S2836" t="s">
        <v>381</v>
      </c>
      <c r="U2836" s="147"/>
    </row>
    <row r="2837" spans="1:21" x14ac:dyDescent="0.3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7"/>
      <c r="S2837" t="s">
        <v>381</v>
      </c>
      <c r="U2837" s="147"/>
    </row>
    <row r="2838" spans="1:21" x14ac:dyDescent="0.3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7"/>
      <c r="S2838" t="s">
        <v>381</v>
      </c>
      <c r="U2838" s="147"/>
    </row>
    <row r="2839" spans="1:21" x14ac:dyDescent="0.3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7"/>
      <c r="S2839" t="s">
        <v>381</v>
      </c>
      <c r="U2839" s="147"/>
    </row>
    <row r="2840" spans="1:21" x14ac:dyDescent="0.3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7"/>
      <c r="S2840" t="s">
        <v>381</v>
      </c>
      <c r="U2840" s="147"/>
    </row>
    <row r="2841" spans="1:21" x14ac:dyDescent="0.3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7"/>
      <c r="S2841" t="s">
        <v>381</v>
      </c>
      <c r="U2841" s="147"/>
    </row>
    <row r="2842" spans="1:21" x14ac:dyDescent="0.3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7"/>
      <c r="S2842" t="s">
        <v>381</v>
      </c>
      <c r="U2842" s="147"/>
    </row>
    <row r="2843" spans="1:21" x14ac:dyDescent="0.3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7"/>
      <c r="S2843" t="s">
        <v>381</v>
      </c>
      <c r="U2843" s="147"/>
    </row>
    <row r="2844" spans="1:21" x14ac:dyDescent="0.3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7"/>
      <c r="S2844" t="s">
        <v>381</v>
      </c>
      <c r="U2844" s="147"/>
    </row>
    <row r="2845" spans="1:21" x14ac:dyDescent="0.3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7"/>
      <c r="S2845" t="s">
        <v>381</v>
      </c>
      <c r="U2845" s="147"/>
    </row>
    <row r="2846" spans="1:21" x14ac:dyDescent="0.3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7"/>
      <c r="S2846" t="s">
        <v>381</v>
      </c>
      <c r="U2846" s="147"/>
    </row>
    <row r="2847" spans="1:21" x14ac:dyDescent="0.3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7"/>
      <c r="S2847" t="s">
        <v>381</v>
      </c>
      <c r="U2847" s="147"/>
    </row>
    <row r="2848" spans="1:21" x14ac:dyDescent="0.3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7"/>
      <c r="S2848" t="s">
        <v>381</v>
      </c>
      <c r="U2848" s="147"/>
    </row>
    <row r="2849" spans="1:21" x14ac:dyDescent="0.3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7"/>
      <c r="S2849" t="s">
        <v>381</v>
      </c>
      <c r="U2849" s="147"/>
    </row>
    <row r="2850" spans="1:21" x14ac:dyDescent="0.3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7"/>
      <c r="S2850" t="s">
        <v>381</v>
      </c>
      <c r="U2850" s="147"/>
    </row>
    <row r="2851" spans="1:21" x14ac:dyDescent="0.3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7"/>
      <c r="S2851" t="s">
        <v>381</v>
      </c>
      <c r="U2851" s="147"/>
    </row>
    <row r="2852" spans="1:21" x14ac:dyDescent="0.3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7"/>
      <c r="S2852" t="s">
        <v>381</v>
      </c>
      <c r="U2852" s="147"/>
    </row>
    <row r="2853" spans="1:21" x14ac:dyDescent="0.3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7"/>
      <c r="S2853" t="s">
        <v>381</v>
      </c>
      <c r="U2853" s="147"/>
    </row>
    <row r="2854" spans="1:21" x14ac:dyDescent="0.3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7"/>
      <c r="S2854" t="s">
        <v>381</v>
      </c>
      <c r="U2854" s="147"/>
    </row>
    <row r="2855" spans="1:21" x14ac:dyDescent="0.3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7"/>
      <c r="S2855" t="s">
        <v>381</v>
      </c>
      <c r="U2855" s="147"/>
    </row>
    <row r="2856" spans="1:21" x14ac:dyDescent="0.3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7"/>
      <c r="S2856" t="s">
        <v>381</v>
      </c>
      <c r="U2856" s="147"/>
    </row>
    <row r="2857" spans="1:21" x14ac:dyDescent="0.3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7"/>
      <c r="S2857" t="s">
        <v>381</v>
      </c>
      <c r="U2857" s="147"/>
    </row>
    <row r="2858" spans="1:21" x14ac:dyDescent="0.3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7"/>
      <c r="S2858" t="s">
        <v>381</v>
      </c>
      <c r="U2858" s="147"/>
    </row>
    <row r="2859" spans="1:21" x14ac:dyDescent="0.3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7"/>
      <c r="S2859" t="s">
        <v>381</v>
      </c>
      <c r="U2859" s="147"/>
    </row>
    <row r="2860" spans="1:21" x14ac:dyDescent="0.3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7"/>
      <c r="S2860" t="s">
        <v>381</v>
      </c>
      <c r="U2860" s="147"/>
    </row>
    <row r="2861" spans="1:21" x14ac:dyDescent="0.3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7"/>
      <c r="S2861" t="s">
        <v>381</v>
      </c>
      <c r="U2861" s="147"/>
    </row>
    <row r="2862" spans="1:21" x14ac:dyDescent="0.3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7"/>
      <c r="S2862" t="s">
        <v>381</v>
      </c>
      <c r="U2862" s="147"/>
    </row>
    <row r="2863" spans="1:21" x14ac:dyDescent="0.3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7"/>
      <c r="S2863" t="s">
        <v>381</v>
      </c>
      <c r="U2863" s="147"/>
    </row>
    <row r="2864" spans="1:21" x14ac:dyDescent="0.3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7"/>
      <c r="S2864" t="s">
        <v>381</v>
      </c>
      <c r="U2864" s="147"/>
    </row>
    <row r="2865" spans="1:21" x14ac:dyDescent="0.3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7"/>
      <c r="S2865" t="s">
        <v>381</v>
      </c>
      <c r="U2865" s="147"/>
    </row>
    <row r="2866" spans="1:21" x14ac:dyDescent="0.3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7"/>
      <c r="S2866" t="s">
        <v>381</v>
      </c>
      <c r="U2866" s="147"/>
    </row>
    <row r="2867" spans="1:21" x14ac:dyDescent="0.3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7"/>
      <c r="S2867" t="s">
        <v>381</v>
      </c>
      <c r="U2867" s="147"/>
    </row>
    <row r="2868" spans="1:21" x14ac:dyDescent="0.3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7"/>
      <c r="S2868" t="s">
        <v>381</v>
      </c>
      <c r="U2868" s="147"/>
    </row>
    <row r="2869" spans="1:21" x14ac:dyDescent="0.3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7"/>
      <c r="S2869" t="s">
        <v>381</v>
      </c>
      <c r="U2869" s="147"/>
    </row>
    <row r="2870" spans="1:21" x14ac:dyDescent="0.3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7"/>
      <c r="S2870" t="s">
        <v>381</v>
      </c>
      <c r="U2870" s="147"/>
    </row>
    <row r="2871" spans="1:21" x14ac:dyDescent="0.3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7"/>
      <c r="S2871" t="s">
        <v>381</v>
      </c>
      <c r="U2871" s="147"/>
    </row>
    <row r="2872" spans="1:21" x14ac:dyDescent="0.3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7"/>
      <c r="S2872" t="s">
        <v>381</v>
      </c>
      <c r="U2872" s="147"/>
    </row>
    <row r="2873" spans="1:21" x14ac:dyDescent="0.3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7"/>
      <c r="S2873" t="s">
        <v>381</v>
      </c>
      <c r="U2873" s="147"/>
    </row>
    <row r="2874" spans="1:21" x14ac:dyDescent="0.3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7"/>
      <c r="S2874" t="s">
        <v>381</v>
      </c>
      <c r="U2874" s="147"/>
    </row>
    <row r="2875" spans="1:21" x14ac:dyDescent="0.3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7"/>
      <c r="S2875" t="s">
        <v>381</v>
      </c>
      <c r="U2875" s="147"/>
    </row>
    <row r="2876" spans="1:21" x14ac:dyDescent="0.3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7"/>
      <c r="S2876" t="s">
        <v>381</v>
      </c>
      <c r="U2876" s="147"/>
    </row>
    <row r="2877" spans="1:21" x14ac:dyDescent="0.3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7"/>
      <c r="S2877" t="s">
        <v>381</v>
      </c>
      <c r="U2877" s="147"/>
    </row>
    <row r="2878" spans="1:21" x14ac:dyDescent="0.3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7"/>
      <c r="S2878" t="s">
        <v>381</v>
      </c>
      <c r="U2878" s="147"/>
    </row>
    <row r="2879" spans="1:21" x14ac:dyDescent="0.3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7"/>
      <c r="S2879" t="s">
        <v>381</v>
      </c>
      <c r="U2879" s="147"/>
    </row>
    <row r="2880" spans="1:21" x14ac:dyDescent="0.3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7"/>
      <c r="S2880" t="s">
        <v>381</v>
      </c>
      <c r="U2880" s="147"/>
    </row>
    <row r="2881" spans="1:21" x14ac:dyDescent="0.3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7"/>
      <c r="S2881" t="s">
        <v>381</v>
      </c>
      <c r="U2881" s="147"/>
    </row>
    <row r="2882" spans="1:21" x14ac:dyDescent="0.3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7"/>
      <c r="S2882" t="s">
        <v>381</v>
      </c>
      <c r="U2882" s="147"/>
    </row>
    <row r="2883" spans="1:21" x14ac:dyDescent="0.3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7"/>
      <c r="S2883" t="s">
        <v>381</v>
      </c>
      <c r="U2883" s="147"/>
    </row>
    <row r="2884" spans="1:21" x14ac:dyDescent="0.3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7"/>
      <c r="S2884" t="s">
        <v>381</v>
      </c>
      <c r="U2884" s="147"/>
    </row>
    <row r="2885" spans="1:21" x14ac:dyDescent="0.3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7"/>
      <c r="S2885" t="s">
        <v>381</v>
      </c>
      <c r="U2885" s="147"/>
    </row>
    <row r="2886" spans="1:21" x14ac:dyDescent="0.3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7"/>
      <c r="S2886" t="s">
        <v>381</v>
      </c>
      <c r="U2886" s="147"/>
    </row>
    <row r="2887" spans="1:21" x14ac:dyDescent="0.3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7"/>
      <c r="S2887" t="s">
        <v>381</v>
      </c>
      <c r="U2887" s="147"/>
    </row>
    <row r="2888" spans="1:21" x14ac:dyDescent="0.3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7"/>
      <c r="S2888" t="s">
        <v>381</v>
      </c>
      <c r="U2888" s="147"/>
    </row>
    <row r="2889" spans="1:21" x14ac:dyDescent="0.3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7"/>
      <c r="S2889" t="s">
        <v>381</v>
      </c>
      <c r="U2889" s="147"/>
    </row>
    <row r="2890" spans="1:21" x14ac:dyDescent="0.3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7"/>
      <c r="S2890" t="s">
        <v>381</v>
      </c>
      <c r="U2890" s="147"/>
    </row>
    <row r="2891" spans="1:21" x14ac:dyDescent="0.3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7"/>
      <c r="S2891" t="s">
        <v>381</v>
      </c>
      <c r="U2891" s="147"/>
    </row>
    <row r="2892" spans="1:21" x14ac:dyDescent="0.3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7"/>
      <c r="S2892" t="s">
        <v>381</v>
      </c>
      <c r="U2892" s="147"/>
    </row>
    <row r="2893" spans="1:21" x14ac:dyDescent="0.3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7"/>
      <c r="S2893" t="s">
        <v>381</v>
      </c>
      <c r="U2893" s="147"/>
    </row>
    <row r="2894" spans="1:21" x14ac:dyDescent="0.3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7"/>
      <c r="S2894" t="s">
        <v>381</v>
      </c>
      <c r="U2894" s="147"/>
    </row>
    <row r="2895" spans="1:21" x14ac:dyDescent="0.3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7"/>
      <c r="S2895" t="s">
        <v>381</v>
      </c>
      <c r="U2895" s="147"/>
    </row>
    <row r="2896" spans="1:21" x14ac:dyDescent="0.3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7"/>
      <c r="S2896" t="s">
        <v>381</v>
      </c>
      <c r="U2896" s="147"/>
    </row>
    <row r="2897" spans="1:21" x14ac:dyDescent="0.3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7"/>
      <c r="S2897" t="s">
        <v>381</v>
      </c>
      <c r="U2897" s="147"/>
    </row>
    <row r="2898" spans="1:21" x14ac:dyDescent="0.3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7"/>
      <c r="S2898" t="s">
        <v>381</v>
      </c>
      <c r="U2898" s="147"/>
    </row>
    <row r="2899" spans="1:21" x14ac:dyDescent="0.3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7"/>
      <c r="S2899" t="s">
        <v>381</v>
      </c>
      <c r="U2899" s="147"/>
    </row>
    <row r="2900" spans="1:21" x14ac:dyDescent="0.3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7"/>
      <c r="S2900" t="s">
        <v>381</v>
      </c>
      <c r="U2900" s="147"/>
    </row>
    <row r="2901" spans="1:21" x14ac:dyDescent="0.3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7"/>
      <c r="S2901" t="s">
        <v>381</v>
      </c>
      <c r="U2901" s="147"/>
    </row>
    <row r="2902" spans="1:21" x14ac:dyDescent="0.3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7"/>
      <c r="S2902" t="s">
        <v>381</v>
      </c>
      <c r="U2902" s="147"/>
    </row>
    <row r="2903" spans="1:21" x14ac:dyDescent="0.3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7"/>
      <c r="S2903" t="s">
        <v>381</v>
      </c>
      <c r="U2903" s="147"/>
    </row>
    <row r="2904" spans="1:21" x14ac:dyDescent="0.3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7"/>
      <c r="S2904" t="s">
        <v>381</v>
      </c>
      <c r="U2904" s="147"/>
    </row>
    <row r="2905" spans="1:21" x14ac:dyDescent="0.3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7"/>
      <c r="S2905" t="s">
        <v>381</v>
      </c>
      <c r="U2905" s="147"/>
    </row>
    <row r="2906" spans="1:21" x14ac:dyDescent="0.3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7"/>
      <c r="S2906" t="s">
        <v>381</v>
      </c>
      <c r="U2906" s="147"/>
    </row>
    <row r="2907" spans="1:21" x14ac:dyDescent="0.3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7"/>
      <c r="S2907" t="s">
        <v>381</v>
      </c>
      <c r="U2907" s="147"/>
    </row>
    <row r="2908" spans="1:21" x14ac:dyDescent="0.3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7"/>
      <c r="S2908" t="s">
        <v>381</v>
      </c>
      <c r="U2908" s="147"/>
    </row>
    <row r="2909" spans="1:21" x14ac:dyDescent="0.3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7"/>
      <c r="S2909" t="s">
        <v>381</v>
      </c>
      <c r="U2909" s="147"/>
    </row>
    <row r="2910" spans="1:21" x14ac:dyDescent="0.3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7"/>
      <c r="S2910" t="s">
        <v>381</v>
      </c>
      <c r="U2910" s="147"/>
    </row>
    <row r="2911" spans="1:21" x14ac:dyDescent="0.3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7"/>
      <c r="S2911" t="s">
        <v>381</v>
      </c>
      <c r="U2911" s="147"/>
    </row>
    <row r="2912" spans="1:21" x14ac:dyDescent="0.3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7"/>
      <c r="S2912" t="s">
        <v>381</v>
      </c>
      <c r="U2912" s="147"/>
    </row>
    <row r="2913" spans="1:21" x14ac:dyDescent="0.3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7"/>
      <c r="S2913" t="s">
        <v>381</v>
      </c>
      <c r="U2913" s="147"/>
    </row>
    <row r="2914" spans="1:21" x14ac:dyDescent="0.3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7"/>
      <c r="S2914" t="s">
        <v>381</v>
      </c>
      <c r="U2914" s="147"/>
    </row>
    <row r="2915" spans="1:21" x14ac:dyDescent="0.3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7"/>
      <c r="S2915" t="s">
        <v>381</v>
      </c>
      <c r="U2915" s="147"/>
    </row>
    <row r="2916" spans="1:21" x14ac:dyDescent="0.3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7"/>
      <c r="S2916" t="s">
        <v>381</v>
      </c>
      <c r="U2916" s="147"/>
    </row>
    <row r="2917" spans="1:21" x14ac:dyDescent="0.3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7"/>
      <c r="S2917" t="s">
        <v>381</v>
      </c>
      <c r="U2917" s="147"/>
    </row>
    <row r="2918" spans="1:21" x14ac:dyDescent="0.3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7"/>
      <c r="S2918" t="s">
        <v>381</v>
      </c>
      <c r="U2918" s="147"/>
    </row>
    <row r="2919" spans="1:21" x14ac:dyDescent="0.3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7"/>
      <c r="S2919" t="s">
        <v>381</v>
      </c>
      <c r="U2919" s="147"/>
    </row>
    <row r="2920" spans="1:21" x14ac:dyDescent="0.3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7"/>
      <c r="S2920" t="s">
        <v>381</v>
      </c>
      <c r="U2920" s="147"/>
    </row>
    <row r="2921" spans="1:21" x14ac:dyDescent="0.3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7"/>
      <c r="S2921" t="s">
        <v>381</v>
      </c>
      <c r="U2921" s="147"/>
    </row>
    <row r="2922" spans="1:21" x14ac:dyDescent="0.3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7"/>
      <c r="S2922" t="s">
        <v>381</v>
      </c>
      <c r="U2922" s="147"/>
    </row>
    <row r="2923" spans="1:21" x14ac:dyDescent="0.3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7"/>
      <c r="S2923" t="s">
        <v>381</v>
      </c>
      <c r="U2923" s="147"/>
    </row>
    <row r="2924" spans="1:21" x14ac:dyDescent="0.3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7"/>
      <c r="S2924" t="s">
        <v>381</v>
      </c>
      <c r="U2924" s="147"/>
    </row>
    <row r="2925" spans="1:21" x14ac:dyDescent="0.3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7"/>
      <c r="S2925" t="s">
        <v>381</v>
      </c>
      <c r="U2925" s="147"/>
    </row>
    <row r="2926" spans="1:21" x14ac:dyDescent="0.3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7"/>
      <c r="S2926" t="s">
        <v>381</v>
      </c>
      <c r="U2926" s="147"/>
    </row>
    <row r="2927" spans="1:21" x14ac:dyDescent="0.3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7"/>
      <c r="S2927" t="s">
        <v>381</v>
      </c>
      <c r="U2927" s="147"/>
    </row>
    <row r="2928" spans="1:21" x14ac:dyDescent="0.3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7"/>
      <c r="S2928" t="s">
        <v>381</v>
      </c>
      <c r="U2928" s="147"/>
    </row>
    <row r="2929" spans="1:21" x14ac:dyDescent="0.3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7"/>
      <c r="S2929" t="s">
        <v>381</v>
      </c>
      <c r="U2929" s="147"/>
    </row>
    <row r="2930" spans="1:21" x14ac:dyDescent="0.3">
      <c r="A2930" s="145">
        <v>5</v>
      </c>
      <c r="B2930" s="145" t="s">
        <v>241</v>
      </c>
      <c r="C2930">
        <v>2020</v>
      </c>
      <c r="D2930" s="145">
        <v>7</v>
      </c>
      <c r="E2930" s="145" t="s">
        <v>374</v>
      </c>
      <c r="F2930" s="146">
        <v>10</v>
      </c>
      <c r="G2930" s="145" t="s">
        <v>250</v>
      </c>
      <c r="H2930" s="145">
        <v>903</v>
      </c>
      <c r="I2930" s="145" t="s">
        <v>244</v>
      </c>
      <c r="J2930" s="145" t="s">
        <v>245</v>
      </c>
      <c r="K2930" s="145" t="s">
        <v>246</v>
      </c>
      <c r="L2930" s="145">
        <v>4513</v>
      </c>
      <c r="M2930" s="145" t="s">
        <v>338</v>
      </c>
      <c r="N2930" s="145">
        <v>32158</v>
      </c>
      <c r="O2930" s="145">
        <v>3211216.68</v>
      </c>
      <c r="P2930" s="145">
        <v>23819106</v>
      </c>
      <c r="Q2930" t="str">
        <f t="shared" si="45"/>
        <v>1-Residential</v>
      </c>
      <c r="R2930" s="147"/>
      <c r="S2930" t="s">
        <v>381</v>
      </c>
      <c r="U2930" s="147"/>
    </row>
    <row r="2931" spans="1:21" x14ac:dyDescent="0.3">
      <c r="A2931" s="145">
        <v>5</v>
      </c>
      <c r="B2931" s="145" t="s">
        <v>241</v>
      </c>
      <c r="C2931">
        <v>2020</v>
      </c>
      <c r="D2931" s="145">
        <v>7</v>
      </c>
      <c r="E2931" s="145" t="s">
        <v>374</v>
      </c>
      <c r="F2931" s="146">
        <v>6</v>
      </c>
      <c r="G2931" s="145" t="s">
        <v>293</v>
      </c>
      <c r="H2931" s="145">
        <v>623</v>
      </c>
      <c r="I2931" s="145" t="s">
        <v>302</v>
      </c>
      <c r="J2931" s="145" t="s">
        <v>301</v>
      </c>
      <c r="K2931" s="145" t="s">
        <v>303</v>
      </c>
      <c r="L2931" s="145">
        <v>700</v>
      </c>
      <c r="M2931" s="145" t="s">
        <v>296</v>
      </c>
      <c r="N2931" s="145">
        <v>1</v>
      </c>
      <c r="O2931" s="145">
        <v>1225.5</v>
      </c>
      <c r="P2931" s="145">
        <v>4267</v>
      </c>
      <c r="Q2931" t="str">
        <f t="shared" si="45"/>
        <v>Street</v>
      </c>
      <c r="R2931" s="147"/>
      <c r="S2931" t="s">
        <v>381</v>
      </c>
      <c r="U2931" s="147"/>
    </row>
    <row r="2932" spans="1:21" x14ac:dyDescent="0.3">
      <c r="A2932" s="145">
        <v>5</v>
      </c>
      <c r="B2932" s="145" t="s">
        <v>241</v>
      </c>
      <c r="C2932">
        <v>2020</v>
      </c>
      <c r="D2932" s="145">
        <v>7</v>
      </c>
      <c r="E2932" s="145" t="s">
        <v>374</v>
      </c>
      <c r="F2932" s="146">
        <v>6</v>
      </c>
      <c r="G2932" s="145" t="s">
        <v>293</v>
      </c>
      <c r="H2932" s="145">
        <v>601</v>
      </c>
      <c r="I2932" s="145" t="s">
        <v>359</v>
      </c>
      <c r="J2932" s="145" t="s">
        <v>290</v>
      </c>
      <c r="K2932" s="145" t="s">
        <v>299</v>
      </c>
      <c r="L2932" s="145">
        <v>700</v>
      </c>
      <c r="M2932" s="145" t="s">
        <v>296</v>
      </c>
      <c r="N2932" s="145">
        <v>120</v>
      </c>
      <c r="O2932" s="145">
        <v>50846.82</v>
      </c>
      <c r="P2932" s="145">
        <v>68768</v>
      </c>
      <c r="Q2932" t="str">
        <f t="shared" si="45"/>
        <v>Street</v>
      </c>
      <c r="R2932" s="147"/>
      <c r="S2932" t="s">
        <v>381</v>
      </c>
      <c r="U2932" s="147"/>
    </row>
    <row r="2933" spans="1:21" x14ac:dyDescent="0.3">
      <c r="A2933" s="145">
        <v>5</v>
      </c>
      <c r="B2933" s="145" t="s">
        <v>241</v>
      </c>
      <c r="C2933">
        <v>2020</v>
      </c>
      <c r="D2933" s="145">
        <v>7</v>
      </c>
      <c r="E2933" s="145" t="s">
        <v>374</v>
      </c>
      <c r="F2933" s="146">
        <v>60</v>
      </c>
      <c r="G2933" s="145" t="s">
        <v>154</v>
      </c>
      <c r="H2933" s="145">
        <v>601</v>
      </c>
      <c r="I2933" s="145" t="s">
        <v>359</v>
      </c>
      <c r="J2933" s="145" t="s">
        <v>290</v>
      </c>
      <c r="K2933" s="145" t="s">
        <v>299</v>
      </c>
      <c r="L2933" s="145">
        <v>360</v>
      </c>
      <c r="M2933" s="145" t="s">
        <v>304</v>
      </c>
      <c r="N2933" s="145">
        <v>45</v>
      </c>
      <c r="O2933" s="145">
        <v>1147.17</v>
      </c>
      <c r="P2933" s="145">
        <v>1599</v>
      </c>
      <c r="Q2933" t="str">
        <f t="shared" si="45"/>
        <v>Street</v>
      </c>
      <c r="R2933" s="147"/>
      <c r="S2933" t="s">
        <v>381</v>
      </c>
      <c r="U2933" s="147"/>
    </row>
    <row r="2934" spans="1:21" x14ac:dyDescent="0.3">
      <c r="A2934" s="145">
        <v>5</v>
      </c>
      <c r="B2934" s="145" t="s">
        <v>241</v>
      </c>
      <c r="C2934">
        <v>2020</v>
      </c>
      <c r="D2934" s="145">
        <v>7</v>
      </c>
      <c r="E2934" s="145" t="s">
        <v>374</v>
      </c>
      <c r="F2934" s="146">
        <v>10</v>
      </c>
      <c r="G2934" s="145" t="s">
        <v>250</v>
      </c>
      <c r="H2934" s="145">
        <v>6</v>
      </c>
      <c r="I2934" s="145" t="s">
        <v>344</v>
      </c>
      <c r="J2934" s="145" t="s">
        <v>257</v>
      </c>
      <c r="K2934" s="145" t="s">
        <v>258</v>
      </c>
      <c r="L2934" s="145">
        <v>207</v>
      </c>
      <c r="M2934" s="145" t="s">
        <v>252</v>
      </c>
      <c r="N2934" s="145">
        <v>5387</v>
      </c>
      <c r="O2934" s="145">
        <v>550581.6</v>
      </c>
      <c r="P2934" s="145">
        <v>3666188</v>
      </c>
      <c r="Q2934" t="str">
        <f t="shared" si="45"/>
        <v>2-Low Income Residential</v>
      </c>
      <c r="R2934" s="147"/>
      <c r="S2934" t="s">
        <v>381</v>
      </c>
      <c r="U2934" s="147"/>
    </row>
    <row r="2935" spans="1:21" x14ac:dyDescent="0.3">
      <c r="A2935" s="145">
        <v>5</v>
      </c>
      <c r="B2935" s="145" t="s">
        <v>241</v>
      </c>
      <c r="C2935">
        <v>2020</v>
      </c>
      <c r="D2935" s="145">
        <v>7</v>
      </c>
      <c r="E2935" s="145" t="s">
        <v>374</v>
      </c>
      <c r="F2935" s="146">
        <v>1</v>
      </c>
      <c r="G2935" s="145" t="s">
        <v>243</v>
      </c>
      <c r="H2935" s="145">
        <v>905</v>
      </c>
      <c r="I2935" s="145" t="s">
        <v>358</v>
      </c>
      <c r="J2935" s="145" t="s">
        <v>257</v>
      </c>
      <c r="K2935" s="145" t="s">
        <v>258</v>
      </c>
      <c r="L2935" s="145">
        <v>4512</v>
      </c>
      <c r="M2935" s="145" t="s">
        <v>247</v>
      </c>
      <c r="N2935" s="145">
        <v>65813</v>
      </c>
      <c r="O2935" s="145">
        <v>1836118.55</v>
      </c>
      <c r="P2935" s="145">
        <v>44000137</v>
      </c>
      <c r="Q2935" t="str">
        <f t="shared" si="45"/>
        <v>2-Low Income Residential</v>
      </c>
      <c r="R2935" s="147"/>
      <c r="S2935" t="s">
        <v>381</v>
      </c>
      <c r="U2935" s="147"/>
    </row>
    <row r="2936" spans="1:21" x14ac:dyDescent="0.3">
      <c r="A2936" s="145">
        <v>4</v>
      </c>
      <c r="B2936" s="145" t="s">
        <v>249</v>
      </c>
      <c r="C2936">
        <v>2020</v>
      </c>
      <c r="D2936" s="145">
        <v>7</v>
      </c>
      <c r="E2936" s="145" t="s">
        <v>374</v>
      </c>
      <c r="F2936" s="146">
        <v>1</v>
      </c>
      <c r="G2936" s="145" t="s">
        <v>243</v>
      </c>
      <c r="H2936" s="145">
        <v>905</v>
      </c>
      <c r="I2936" s="145" t="s">
        <v>358</v>
      </c>
      <c r="J2936" s="145" t="s">
        <v>257</v>
      </c>
      <c r="K2936" s="145" t="s">
        <v>258</v>
      </c>
      <c r="L2936" s="145">
        <v>4512</v>
      </c>
      <c r="M2936" s="145" t="s">
        <v>247</v>
      </c>
      <c r="N2936" s="145">
        <v>98</v>
      </c>
      <c r="O2936" s="145">
        <v>3001.4</v>
      </c>
      <c r="P2936" s="145">
        <v>65491</v>
      </c>
      <c r="Q2936" t="str">
        <f t="shared" si="45"/>
        <v>2-Low Income Residential</v>
      </c>
      <c r="R2936" s="147"/>
      <c r="S2936" t="s">
        <v>381</v>
      </c>
      <c r="U2936" s="147"/>
    </row>
    <row r="2937" spans="1:21" x14ac:dyDescent="0.3">
      <c r="A2937" s="145">
        <v>5</v>
      </c>
      <c r="B2937" s="145" t="s">
        <v>241</v>
      </c>
      <c r="C2937">
        <v>2020</v>
      </c>
      <c r="D2937" s="145">
        <v>7</v>
      </c>
      <c r="E2937" s="145" t="s">
        <v>374</v>
      </c>
      <c r="F2937" s="146">
        <v>1</v>
      </c>
      <c r="G2937" s="145" t="s">
        <v>243</v>
      </c>
      <c r="H2937" s="145">
        <v>2</v>
      </c>
      <c r="I2937" s="145" t="s">
        <v>330</v>
      </c>
      <c r="J2937" s="145" t="s">
        <v>245</v>
      </c>
      <c r="K2937" s="145" t="s">
        <v>246</v>
      </c>
      <c r="L2937" s="145">
        <v>200</v>
      </c>
      <c r="M2937" s="145" t="s">
        <v>259</v>
      </c>
      <c r="N2937" s="145">
        <v>329</v>
      </c>
      <c r="O2937" s="145">
        <v>47243.82</v>
      </c>
      <c r="P2937" s="145">
        <v>201812</v>
      </c>
      <c r="Q2937" t="str">
        <f t="shared" si="45"/>
        <v>1-Residential</v>
      </c>
      <c r="R2937" s="147"/>
      <c r="S2937" t="s">
        <v>381</v>
      </c>
      <c r="U2937" s="147"/>
    </row>
    <row r="2938" spans="1:21" x14ac:dyDescent="0.3">
      <c r="A2938" s="145">
        <v>5</v>
      </c>
      <c r="B2938" s="145" t="s">
        <v>241</v>
      </c>
      <c r="C2938">
        <v>2020</v>
      </c>
      <c r="D2938" s="145">
        <v>7</v>
      </c>
      <c r="E2938" s="145" t="s">
        <v>374</v>
      </c>
      <c r="F2938" s="146">
        <v>3</v>
      </c>
      <c r="G2938" s="145" t="s">
        <v>262</v>
      </c>
      <c r="H2938" s="145">
        <v>603</v>
      </c>
      <c r="I2938" s="145" t="s">
        <v>306</v>
      </c>
      <c r="J2938" s="145" t="s">
        <v>305</v>
      </c>
      <c r="K2938" s="145" t="s">
        <v>307</v>
      </c>
      <c r="L2938" s="145">
        <v>300</v>
      </c>
      <c r="M2938" s="145" t="s">
        <v>282</v>
      </c>
      <c r="N2938" s="145">
        <v>1800</v>
      </c>
      <c r="O2938" s="145">
        <v>146695.16</v>
      </c>
      <c r="P2938" s="145">
        <v>357540</v>
      </c>
      <c r="Q2938" t="str">
        <f t="shared" si="45"/>
        <v>Street</v>
      </c>
      <c r="R2938" s="147"/>
      <c r="S2938" t="s">
        <v>381</v>
      </c>
      <c r="U2938" s="147"/>
    </row>
    <row r="2939" spans="1:21" x14ac:dyDescent="0.3">
      <c r="A2939" s="145">
        <v>5</v>
      </c>
      <c r="B2939" s="145" t="s">
        <v>241</v>
      </c>
      <c r="C2939">
        <v>2020</v>
      </c>
      <c r="D2939" s="145">
        <v>7</v>
      </c>
      <c r="E2939" s="145" t="s">
        <v>374</v>
      </c>
      <c r="F2939" s="146">
        <v>6</v>
      </c>
      <c r="G2939" s="145" t="s">
        <v>293</v>
      </c>
      <c r="H2939" s="145">
        <v>602</v>
      </c>
      <c r="I2939" s="145" t="s">
        <v>309</v>
      </c>
      <c r="J2939" s="145" t="s">
        <v>305</v>
      </c>
      <c r="K2939" s="145" t="s">
        <v>307</v>
      </c>
      <c r="L2939" s="145">
        <v>700</v>
      </c>
      <c r="M2939" s="145" t="s">
        <v>296</v>
      </c>
      <c r="N2939" s="145">
        <v>322</v>
      </c>
      <c r="O2939" s="145">
        <v>25320.27</v>
      </c>
      <c r="P2939" s="145">
        <v>60277</v>
      </c>
      <c r="Q2939" t="str">
        <f t="shared" si="45"/>
        <v>Street</v>
      </c>
      <c r="R2939" s="147"/>
      <c r="S2939" t="s">
        <v>381</v>
      </c>
      <c r="U2939" s="147"/>
    </row>
    <row r="2940" spans="1:21" x14ac:dyDescent="0.3">
      <c r="A2940" s="145">
        <v>5</v>
      </c>
      <c r="B2940" s="145" t="s">
        <v>241</v>
      </c>
      <c r="C2940">
        <v>2020</v>
      </c>
      <c r="D2940" s="145">
        <v>7</v>
      </c>
      <c r="E2940" s="145" t="s">
        <v>374</v>
      </c>
      <c r="F2940" s="146">
        <v>5</v>
      </c>
      <c r="G2940" s="145" t="s">
        <v>283</v>
      </c>
      <c r="H2940" s="145">
        <v>18</v>
      </c>
      <c r="I2940" s="145" t="s">
        <v>284</v>
      </c>
      <c r="J2940" s="145" t="s">
        <v>268</v>
      </c>
      <c r="K2940" s="145" t="s">
        <v>281</v>
      </c>
      <c r="L2940" s="145">
        <v>460</v>
      </c>
      <c r="M2940" s="145" t="s">
        <v>285</v>
      </c>
      <c r="N2940" s="145">
        <v>183</v>
      </c>
      <c r="O2940" s="145">
        <v>635701.17000000004</v>
      </c>
      <c r="P2940" s="145">
        <v>3707800</v>
      </c>
      <c r="Q2940" t="str">
        <f t="shared" si="45"/>
        <v>4-Medium C&amp;I</v>
      </c>
      <c r="R2940" s="147"/>
      <c r="S2940" t="s">
        <v>381</v>
      </c>
      <c r="U2940" s="147"/>
    </row>
    <row r="2941" spans="1:21" x14ac:dyDescent="0.3">
      <c r="A2941" s="145">
        <v>5</v>
      </c>
      <c r="B2941" s="145" t="s">
        <v>241</v>
      </c>
      <c r="C2941">
        <v>2020</v>
      </c>
      <c r="D2941" s="145">
        <v>7</v>
      </c>
      <c r="E2941" s="145" t="s">
        <v>374</v>
      </c>
      <c r="F2941" s="146">
        <v>3</v>
      </c>
      <c r="G2941" s="145" t="s">
        <v>262</v>
      </c>
      <c r="H2941" s="145">
        <v>955</v>
      </c>
      <c r="I2941" s="145" t="s">
        <v>328</v>
      </c>
      <c r="J2941" s="145" t="s">
        <v>268</v>
      </c>
      <c r="K2941" s="145" t="s">
        <v>281</v>
      </c>
      <c r="L2941" s="145">
        <v>4532</v>
      </c>
      <c r="M2941" s="145" t="s">
        <v>265</v>
      </c>
      <c r="N2941" s="145">
        <v>349</v>
      </c>
      <c r="O2941" s="145">
        <v>605922.23</v>
      </c>
      <c r="P2941" s="145">
        <v>7225419</v>
      </c>
      <c r="Q2941" t="str">
        <f t="shared" si="45"/>
        <v>4-Medium C&amp;I</v>
      </c>
      <c r="R2941" s="147"/>
      <c r="S2941" t="s">
        <v>381</v>
      </c>
      <c r="U2941" s="147"/>
    </row>
    <row r="2942" spans="1:21" x14ac:dyDescent="0.3">
      <c r="A2942" s="145">
        <v>5</v>
      </c>
      <c r="B2942" s="145" t="s">
        <v>241</v>
      </c>
      <c r="C2942">
        <v>2020</v>
      </c>
      <c r="D2942" s="145">
        <v>7</v>
      </c>
      <c r="E2942" s="145" t="s">
        <v>374</v>
      </c>
      <c r="F2942" s="146">
        <v>3</v>
      </c>
      <c r="G2942" s="145" t="s">
        <v>262</v>
      </c>
      <c r="H2942" s="145">
        <v>951</v>
      </c>
      <c r="I2942" s="145" t="s">
        <v>263</v>
      </c>
      <c r="J2942" s="145" t="s">
        <v>255</v>
      </c>
      <c r="K2942" s="145" t="s">
        <v>264</v>
      </c>
      <c r="L2942" s="145">
        <v>4532</v>
      </c>
      <c r="M2942" s="145" t="s">
        <v>265</v>
      </c>
      <c r="N2942" s="145">
        <v>1226</v>
      </c>
      <c r="O2942" s="145">
        <v>50314.22</v>
      </c>
      <c r="P2942" s="145">
        <v>416753</v>
      </c>
      <c r="Q2942" t="str">
        <f t="shared" si="45"/>
        <v>3-Small C&amp;I</v>
      </c>
      <c r="R2942" s="147"/>
      <c r="S2942" t="s">
        <v>381</v>
      </c>
      <c r="U2942" s="147"/>
    </row>
    <row r="2943" spans="1:21" x14ac:dyDescent="0.3">
      <c r="A2943" s="145">
        <v>4</v>
      </c>
      <c r="B2943" s="145" t="s">
        <v>249</v>
      </c>
      <c r="C2943">
        <v>2020</v>
      </c>
      <c r="D2943" s="145">
        <v>7</v>
      </c>
      <c r="E2943" s="145" t="s">
        <v>374</v>
      </c>
      <c r="F2943" s="146">
        <v>3</v>
      </c>
      <c r="G2943" s="145" t="s">
        <v>262</v>
      </c>
      <c r="H2943" s="145">
        <v>951</v>
      </c>
      <c r="I2943" s="145" t="s">
        <v>263</v>
      </c>
      <c r="J2943" s="145" t="s">
        <v>255</v>
      </c>
      <c r="K2943" s="145" t="s">
        <v>264</v>
      </c>
      <c r="L2943" s="145">
        <v>4532</v>
      </c>
      <c r="M2943" s="145" t="s">
        <v>265</v>
      </c>
      <c r="N2943" s="145">
        <v>6</v>
      </c>
      <c r="O2943" s="145">
        <v>186.87</v>
      </c>
      <c r="P2943" s="145">
        <v>1366</v>
      </c>
      <c r="Q2943" t="str">
        <f t="shared" si="45"/>
        <v>3-Small C&amp;I</v>
      </c>
      <c r="R2943" s="147"/>
      <c r="S2943" t="s">
        <v>381</v>
      </c>
      <c r="U2943" s="147"/>
    </row>
    <row r="2944" spans="1:21" x14ac:dyDescent="0.3">
      <c r="A2944" s="145">
        <v>5</v>
      </c>
      <c r="B2944" s="145" t="s">
        <v>241</v>
      </c>
      <c r="C2944">
        <v>2020</v>
      </c>
      <c r="D2944" s="145">
        <v>7</v>
      </c>
      <c r="E2944" s="145" t="s">
        <v>374</v>
      </c>
      <c r="F2944" s="146">
        <v>5</v>
      </c>
      <c r="G2944" s="145" t="s">
        <v>283</v>
      </c>
      <c r="H2944" s="145">
        <v>951</v>
      </c>
      <c r="I2944" s="145" t="s">
        <v>263</v>
      </c>
      <c r="J2944" s="145" t="s">
        <v>255</v>
      </c>
      <c r="K2944" s="145" t="s">
        <v>264</v>
      </c>
      <c r="L2944" s="145">
        <v>4552</v>
      </c>
      <c r="M2944" s="145" t="s">
        <v>313</v>
      </c>
      <c r="N2944" s="145">
        <v>1</v>
      </c>
      <c r="O2944" s="145">
        <v>37.22</v>
      </c>
      <c r="P2944" s="145">
        <v>300</v>
      </c>
      <c r="Q2944" t="str">
        <f t="shared" si="45"/>
        <v>3-Small C&amp;I</v>
      </c>
      <c r="R2944" s="147"/>
      <c r="S2944" t="s">
        <v>381</v>
      </c>
      <c r="U2944" s="147"/>
    </row>
    <row r="2945" spans="1:21" x14ac:dyDescent="0.3">
      <c r="A2945" s="145">
        <v>5</v>
      </c>
      <c r="B2945" s="145" t="s">
        <v>241</v>
      </c>
      <c r="C2945">
        <v>2020</v>
      </c>
      <c r="D2945" s="145">
        <v>7</v>
      </c>
      <c r="E2945" s="145" t="s">
        <v>374</v>
      </c>
      <c r="F2945" s="146">
        <v>1</v>
      </c>
      <c r="G2945" s="145" t="s">
        <v>243</v>
      </c>
      <c r="H2945" s="145">
        <v>10</v>
      </c>
      <c r="I2945" s="145" t="s">
        <v>347</v>
      </c>
      <c r="J2945" s="145" t="s">
        <v>260</v>
      </c>
      <c r="K2945" s="145" t="s">
        <v>273</v>
      </c>
      <c r="L2945" s="145">
        <v>200</v>
      </c>
      <c r="M2945" s="145" t="s">
        <v>259</v>
      </c>
      <c r="N2945" s="145">
        <v>1061</v>
      </c>
      <c r="O2945" s="145">
        <v>83549.17</v>
      </c>
      <c r="P2945" s="145">
        <v>403645</v>
      </c>
      <c r="Q2945" t="str">
        <f t="shared" si="45"/>
        <v>3-Small C&amp;I</v>
      </c>
      <c r="R2945" s="147"/>
      <c r="S2945" t="s">
        <v>381</v>
      </c>
      <c r="U2945" s="147"/>
    </row>
    <row r="2946" spans="1:21" x14ac:dyDescent="0.3">
      <c r="A2946" s="145">
        <v>4</v>
      </c>
      <c r="B2946" s="145" t="s">
        <v>249</v>
      </c>
      <c r="C2946">
        <v>2020</v>
      </c>
      <c r="D2946" s="145">
        <v>7</v>
      </c>
      <c r="E2946" s="145" t="s">
        <v>374</v>
      </c>
      <c r="F2946" s="146">
        <v>3</v>
      </c>
      <c r="G2946" s="145" t="s">
        <v>262</v>
      </c>
      <c r="H2946" s="145">
        <v>955</v>
      </c>
      <c r="I2946" s="145" t="s">
        <v>328</v>
      </c>
      <c r="J2946" s="145" t="s">
        <v>271</v>
      </c>
      <c r="K2946" s="145" t="s">
        <v>327</v>
      </c>
      <c r="L2946" s="145">
        <v>4532</v>
      </c>
      <c r="M2946" s="145" t="s">
        <v>265</v>
      </c>
      <c r="N2946" s="145">
        <v>1</v>
      </c>
      <c r="O2946" s="145">
        <v>82.64</v>
      </c>
      <c r="P2946" s="145">
        <v>0</v>
      </c>
      <c r="Q2946" t="str">
        <f t="shared" ref="Q2946:Q3009" si="46">VLOOKUP(J2946,S:T,2,FALSE)</f>
        <v>4-Medium C&amp;I</v>
      </c>
      <c r="R2946" s="147"/>
      <c r="S2946" t="s">
        <v>381</v>
      </c>
      <c r="U2946" s="147"/>
    </row>
    <row r="2947" spans="1:21" x14ac:dyDescent="0.3">
      <c r="A2947" s="145">
        <v>5</v>
      </c>
      <c r="B2947" s="145" t="s">
        <v>241</v>
      </c>
      <c r="C2947">
        <v>2020</v>
      </c>
      <c r="D2947" s="145">
        <v>7</v>
      </c>
      <c r="E2947" s="145" t="s">
        <v>374</v>
      </c>
      <c r="F2947" s="146">
        <v>1</v>
      </c>
      <c r="G2947" s="145" t="s">
        <v>243</v>
      </c>
      <c r="H2947" s="145">
        <v>950</v>
      </c>
      <c r="I2947" s="145" t="s">
        <v>269</v>
      </c>
      <c r="J2947" s="145" t="s">
        <v>248</v>
      </c>
      <c r="K2947" s="145" t="s">
        <v>270</v>
      </c>
      <c r="L2947" s="145">
        <v>4512</v>
      </c>
      <c r="M2947" s="145" t="s">
        <v>247</v>
      </c>
      <c r="N2947" s="145">
        <v>805</v>
      </c>
      <c r="O2947" s="145">
        <v>56733.61</v>
      </c>
      <c r="P2947" s="145">
        <v>497334</v>
      </c>
      <c r="Q2947" t="str">
        <f t="shared" si="46"/>
        <v>3-Small C&amp;I</v>
      </c>
      <c r="R2947" s="147"/>
      <c r="S2947" t="s">
        <v>381</v>
      </c>
      <c r="U2947" s="147"/>
    </row>
    <row r="2948" spans="1:21" x14ac:dyDescent="0.3">
      <c r="A2948" s="145">
        <v>5</v>
      </c>
      <c r="B2948" s="145" t="s">
        <v>241</v>
      </c>
      <c r="C2948">
        <v>2020</v>
      </c>
      <c r="D2948" s="145">
        <v>7</v>
      </c>
      <c r="E2948" s="145" t="s">
        <v>374</v>
      </c>
      <c r="F2948" s="146">
        <v>1</v>
      </c>
      <c r="G2948" s="145" t="s">
        <v>243</v>
      </c>
      <c r="H2948" s="145">
        <v>15</v>
      </c>
      <c r="I2948" s="145" t="s">
        <v>318</v>
      </c>
      <c r="J2948" s="145" t="s">
        <v>266</v>
      </c>
      <c r="K2948" s="145" t="s">
        <v>276</v>
      </c>
      <c r="L2948" s="145">
        <v>200</v>
      </c>
      <c r="M2948" s="145" t="s">
        <v>259</v>
      </c>
      <c r="N2948" s="145">
        <v>2</v>
      </c>
      <c r="O2948" s="145">
        <v>71.56</v>
      </c>
      <c r="P2948" s="145">
        <v>287</v>
      </c>
      <c r="Q2948" t="str">
        <f t="shared" si="46"/>
        <v>3-Small C&amp;I</v>
      </c>
      <c r="R2948" s="147"/>
      <c r="S2948" t="s">
        <v>381</v>
      </c>
      <c r="U2948" s="147"/>
    </row>
    <row r="2949" spans="1:21" x14ac:dyDescent="0.3">
      <c r="A2949" s="145">
        <v>5</v>
      </c>
      <c r="B2949" s="145" t="s">
        <v>241</v>
      </c>
      <c r="C2949" s="145">
        <v>2020</v>
      </c>
      <c r="D2949" s="145">
        <v>7</v>
      </c>
      <c r="E2949" s="145" t="s">
        <v>374</v>
      </c>
      <c r="F2949" s="146">
        <v>3</v>
      </c>
      <c r="G2949" s="145" t="s">
        <v>262</v>
      </c>
      <c r="H2949" s="145">
        <v>11</v>
      </c>
      <c r="I2949" s="145" t="s">
        <v>335</v>
      </c>
      <c r="J2949" s="145" t="s">
        <v>248</v>
      </c>
      <c r="K2949" s="145" t="s">
        <v>270</v>
      </c>
      <c r="L2949" s="145">
        <v>300</v>
      </c>
      <c r="M2949" s="145" t="s">
        <v>282</v>
      </c>
      <c r="N2949" s="145">
        <v>212</v>
      </c>
      <c r="O2949" s="145">
        <v>62717.75</v>
      </c>
      <c r="P2949" s="145">
        <v>355437</v>
      </c>
      <c r="Q2949" t="str">
        <f t="shared" si="46"/>
        <v>3-Small C&amp;I</v>
      </c>
      <c r="R2949" s="147"/>
      <c r="S2949" t="s">
        <v>381</v>
      </c>
      <c r="U2949" s="147"/>
    </row>
    <row r="2950" spans="1:21" x14ac:dyDescent="0.3">
      <c r="A2950" s="145">
        <v>5</v>
      </c>
      <c r="B2950" s="145" t="s">
        <v>241</v>
      </c>
      <c r="C2950" s="145">
        <v>2020</v>
      </c>
      <c r="D2950" s="145">
        <v>7</v>
      </c>
      <c r="E2950" s="145" t="s">
        <v>374</v>
      </c>
      <c r="F2950" s="146">
        <v>6</v>
      </c>
      <c r="G2950" s="145" t="s">
        <v>293</v>
      </c>
      <c r="H2950" s="145">
        <v>608</v>
      </c>
      <c r="I2950" s="145" t="s">
        <v>339</v>
      </c>
      <c r="J2950" s="145" t="s">
        <v>308</v>
      </c>
      <c r="K2950" s="145" t="s">
        <v>154</v>
      </c>
      <c r="L2950" s="145">
        <v>700</v>
      </c>
      <c r="M2950" s="145" t="s">
        <v>296</v>
      </c>
      <c r="N2950" s="145">
        <v>56</v>
      </c>
      <c r="O2950" s="145">
        <v>28040.77</v>
      </c>
      <c r="P2950" s="145">
        <v>128494</v>
      </c>
      <c r="Q2950" t="str">
        <f t="shared" si="46"/>
        <v>Street</v>
      </c>
      <c r="R2950" s="147"/>
      <c r="S2950" t="s">
        <v>381</v>
      </c>
      <c r="U2950" s="147"/>
    </row>
    <row r="2951" spans="1:21" x14ac:dyDescent="0.3">
      <c r="A2951" s="145">
        <v>5</v>
      </c>
      <c r="B2951" s="145" t="s">
        <v>241</v>
      </c>
      <c r="C2951" s="145">
        <v>2020</v>
      </c>
      <c r="D2951" s="145">
        <v>7</v>
      </c>
      <c r="E2951" s="145" t="s">
        <v>374</v>
      </c>
      <c r="F2951" s="146">
        <v>3</v>
      </c>
      <c r="G2951" s="145" t="s">
        <v>262</v>
      </c>
      <c r="H2951" s="145">
        <v>710</v>
      </c>
      <c r="I2951" s="145" t="s">
        <v>332</v>
      </c>
      <c r="J2951" s="145" t="s">
        <v>277</v>
      </c>
      <c r="K2951" s="145" t="s">
        <v>317</v>
      </c>
      <c r="L2951" s="145">
        <v>4532</v>
      </c>
      <c r="M2951" s="145" t="s">
        <v>265</v>
      </c>
      <c r="N2951" s="145">
        <v>1945</v>
      </c>
      <c r="O2951" s="145">
        <v>21539337.27</v>
      </c>
      <c r="P2951" s="145">
        <v>337669858</v>
      </c>
      <c r="Q2951" t="str">
        <f t="shared" si="46"/>
        <v>5-Large C&amp;I</v>
      </c>
      <c r="R2951" s="147"/>
      <c r="S2951" t="s">
        <v>381</v>
      </c>
      <c r="U2951" s="147"/>
    </row>
    <row r="2952" spans="1:21" x14ac:dyDescent="0.3">
      <c r="A2952" s="145">
        <v>5</v>
      </c>
      <c r="B2952" s="145" t="s">
        <v>241</v>
      </c>
      <c r="C2952" s="145">
        <v>2020</v>
      </c>
      <c r="D2952" s="145">
        <v>7</v>
      </c>
      <c r="E2952" s="145" t="s">
        <v>374</v>
      </c>
      <c r="F2952" s="146">
        <v>6</v>
      </c>
      <c r="G2952" s="145" t="s">
        <v>293</v>
      </c>
      <c r="H2952" s="145">
        <v>612</v>
      </c>
      <c r="I2952" s="145" t="s">
        <v>363</v>
      </c>
      <c r="J2952" s="145" t="s">
        <v>253</v>
      </c>
      <c r="K2952" s="145" t="s">
        <v>295</v>
      </c>
      <c r="L2952" s="145">
        <v>700</v>
      </c>
      <c r="M2952" s="145" t="s">
        <v>296</v>
      </c>
      <c r="N2952" s="145">
        <v>2</v>
      </c>
      <c r="O2952" s="145">
        <v>48.95</v>
      </c>
      <c r="P2952" s="145">
        <v>185</v>
      </c>
      <c r="Q2952" t="str">
        <f t="shared" si="46"/>
        <v>3-Small C&amp;I</v>
      </c>
      <c r="R2952" s="147"/>
      <c r="S2952" t="s">
        <v>381</v>
      </c>
      <c r="U2952" s="147"/>
    </row>
    <row r="2953" spans="1:21" x14ac:dyDescent="0.3">
      <c r="A2953" s="145">
        <v>5</v>
      </c>
      <c r="B2953" s="145" t="s">
        <v>241</v>
      </c>
      <c r="C2953" s="145">
        <v>2020</v>
      </c>
      <c r="D2953" s="145">
        <v>7</v>
      </c>
      <c r="E2953" s="145" t="s">
        <v>374</v>
      </c>
      <c r="F2953" s="146">
        <v>60</v>
      </c>
      <c r="G2953" s="145" t="s">
        <v>154</v>
      </c>
      <c r="H2953" s="145">
        <v>615</v>
      </c>
      <c r="I2953" s="145" t="s">
        <v>298</v>
      </c>
      <c r="J2953" s="145" t="s">
        <v>290</v>
      </c>
      <c r="K2953" s="145" t="s">
        <v>299</v>
      </c>
      <c r="L2953" s="145">
        <v>4563</v>
      </c>
      <c r="M2953" s="145" t="s">
        <v>324</v>
      </c>
      <c r="N2953" s="145">
        <v>39</v>
      </c>
      <c r="O2953" s="145">
        <v>4660.93</v>
      </c>
      <c r="P2953" s="145">
        <v>7522</v>
      </c>
      <c r="Q2953" t="str">
        <f t="shared" si="46"/>
        <v>Street</v>
      </c>
      <c r="R2953" s="147"/>
      <c r="S2953" t="s">
        <v>381</v>
      </c>
      <c r="U2953" s="147"/>
    </row>
    <row r="2954" spans="1:21" x14ac:dyDescent="0.3">
      <c r="A2954" s="145">
        <v>4</v>
      </c>
      <c r="B2954" s="145" t="s">
        <v>249</v>
      </c>
      <c r="C2954" s="145">
        <v>2020</v>
      </c>
      <c r="D2954" s="145">
        <v>7</v>
      </c>
      <c r="E2954" s="145" t="s">
        <v>374</v>
      </c>
      <c r="F2954" s="146">
        <v>60</v>
      </c>
      <c r="G2954" s="145" t="s">
        <v>154</v>
      </c>
      <c r="H2954" s="145">
        <v>615</v>
      </c>
      <c r="I2954" s="145" t="s">
        <v>298</v>
      </c>
      <c r="J2954" s="145" t="s">
        <v>290</v>
      </c>
      <c r="K2954" s="145" t="s">
        <v>299</v>
      </c>
      <c r="L2954" s="145">
        <v>4563</v>
      </c>
      <c r="M2954" s="145" t="s">
        <v>324</v>
      </c>
      <c r="N2954" s="145">
        <v>1</v>
      </c>
      <c r="O2954" s="145">
        <v>10.7</v>
      </c>
      <c r="P2954" s="145">
        <v>21</v>
      </c>
      <c r="Q2954" t="str">
        <f t="shared" si="46"/>
        <v>Street</v>
      </c>
      <c r="R2954" s="147"/>
      <c r="S2954" t="s">
        <v>381</v>
      </c>
      <c r="U2954" s="147"/>
    </row>
    <row r="2955" spans="1:21" x14ac:dyDescent="0.3">
      <c r="A2955" s="145">
        <v>5</v>
      </c>
      <c r="B2955" s="145" t="s">
        <v>241</v>
      </c>
      <c r="C2955" s="145">
        <v>2020</v>
      </c>
      <c r="D2955" s="145">
        <v>7</v>
      </c>
      <c r="E2955" s="145" t="s">
        <v>374</v>
      </c>
      <c r="F2955" s="146">
        <v>6</v>
      </c>
      <c r="G2955" s="145" t="s">
        <v>293</v>
      </c>
      <c r="H2955" s="145">
        <v>600</v>
      </c>
      <c r="I2955" s="145" t="s">
        <v>364</v>
      </c>
      <c r="J2955" s="145" t="s">
        <v>290</v>
      </c>
      <c r="K2955" s="145" t="s">
        <v>299</v>
      </c>
      <c r="L2955" s="145">
        <v>700</v>
      </c>
      <c r="M2955" s="145" t="s">
        <v>296</v>
      </c>
      <c r="N2955" s="145">
        <v>75</v>
      </c>
      <c r="O2955" s="145">
        <v>58304.68</v>
      </c>
      <c r="P2955" s="145">
        <v>75147</v>
      </c>
      <c r="Q2955" t="str">
        <f t="shared" si="46"/>
        <v>Street</v>
      </c>
      <c r="R2955" s="147"/>
      <c r="S2955" t="s">
        <v>381</v>
      </c>
      <c r="U2955" s="147"/>
    </row>
    <row r="2956" spans="1:21" x14ac:dyDescent="0.3">
      <c r="A2956" s="145">
        <v>5</v>
      </c>
      <c r="B2956" s="145" t="s">
        <v>241</v>
      </c>
      <c r="C2956" s="145">
        <v>2020</v>
      </c>
      <c r="D2956" s="145">
        <v>7</v>
      </c>
      <c r="E2956" s="145" t="s">
        <v>374</v>
      </c>
      <c r="F2956" s="146">
        <v>10</v>
      </c>
      <c r="G2956" s="145" t="s">
        <v>250</v>
      </c>
      <c r="H2956" s="145">
        <v>1</v>
      </c>
      <c r="I2956" s="145" t="s">
        <v>251</v>
      </c>
      <c r="J2956" s="145" t="s">
        <v>245</v>
      </c>
      <c r="K2956" s="145" t="s">
        <v>246</v>
      </c>
      <c r="L2956" s="145">
        <v>207</v>
      </c>
      <c r="M2956" s="145" t="s">
        <v>252</v>
      </c>
      <c r="N2956" s="145">
        <v>37741</v>
      </c>
      <c r="O2956" s="145">
        <v>5808818.0300000003</v>
      </c>
      <c r="P2956" s="145">
        <v>24642819</v>
      </c>
      <c r="Q2956" t="str">
        <f t="shared" si="46"/>
        <v>1-Residential</v>
      </c>
      <c r="R2956" s="147"/>
      <c r="S2956" t="s">
        <v>381</v>
      </c>
      <c r="U2956" s="147"/>
    </row>
    <row r="2957" spans="1:21" x14ac:dyDescent="0.3">
      <c r="A2957" s="145">
        <v>5</v>
      </c>
      <c r="B2957" s="145" t="s">
        <v>241</v>
      </c>
      <c r="C2957" s="145">
        <v>2020</v>
      </c>
      <c r="D2957" s="145">
        <v>7</v>
      </c>
      <c r="E2957" s="145" t="s">
        <v>374</v>
      </c>
      <c r="F2957" s="146">
        <v>1</v>
      </c>
      <c r="G2957" s="145" t="s">
        <v>243</v>
      </c>
      <c r="H2957" s="145">
        <v>602</v>
      </c>
      <c r="I2957" s="145" t="s">
        <v>309</v>
      </c>
      <c r="J2957" s="145" t="s">
        <v>305</v>
      </c>
      <c r="K2957" s="145" t="s">
        <v>307</v>
      </c>
      <c r="L2957" s="145">
        <v>200</v>
      </c>
      <c r="M2957" s="145" t="s">
        <v>259</v>
      </c>
      <c r="N2957" s="145">
        <v>180</v>
      </c>
      <c r="O2957" s="145">
        <v>6469.57</v>
      </c>
      <c r="P2957" s="145">
        <v>12670</v>
      </c>
      <c r="Q2957" t="str">
        <f t="shared" si="46"/>
        <v>Street</v>
      </c>
      <c r="R2957" s="147"/>
      <c r="S2957" t="s">
        <v>381</v>
      </c>
      <c r="U2957" s="147"/>
    </row>
    <row r="2958" spans="1:21" x14ac:dyDescent="0.3">
      <c r="A2958" s="145">
        <v>5</v>
      </c>
      <c r="B2958" s="145" t="s">
        <v>241</v>
      </c>
      <c r="C2958" s="145">
        <v>2020</v>
      </c>
      <c r="D2958" s="145">
        <v>7</v>
      </c>
      <c r="E2958" s="145" t="s">
        <v>374</v>
      </c>
      <c r="F2958" s="146">
        <v>1</v>
      </c>
      <c r="G2958" s="145" t="s">
        <v>243</v>
      </c>
      <c r="H2958" s="145">
        <v>603</v>
      </c>
      <c r="I2958" s="145" t="s">
        <v>306</v>
      </c>
      <c r="J2958" s="145" t="s">
        <v>305</v>
      </c>
      <c r="K2958" s="145" t="s">
        <v>307</v>
      </c>
      <c r="L2958" s="145">
        <v>200</v>
      </c>
      <c r="M2958" s="145" t="s">
        <v>259</v>
      </c>
      <c r="N2958" s="145">
        <v>724</v>
      </c>
      <c r="O2958" s="145">
        <v>19157.43</v>
      </c>
      <c r="P2958" s="145">
        <v>37941</v>
      </c>
      <c r="Q2958" t="str">
        <f t="shared" si="46"/>
        <v>Street</v>
      </c>
      <c r="R2958" s="147"/>
      <c r="S2958" t="s">
        <v>381</v>
      </c>
      <c r="U2958" s="147"/>
    </row>
    <row r="2959" spans="1:21" x14ac:dyDescent="0.3">
      <c r="A2959" s="145">
        <v>4</v>
      </c>
      <c r="B2959" s="145" t="s">
        <v>249</v>
      </c>
      <c r="C2959" s="145">
        <v>2020</v>
      </c>
      <c r="D2959" s="145">
        <v>7</v>
      </c>
      <c r="E2959" s="145" t="s">
        <v>374</v>
      </c>
      <c r="F2959" s="146">
        <v>3</v>
      </c>
      <c r="G2959" s="145" t="s">
        <v>262</v>
      </c>
      <c r="H2959" s="145">
        <v>616</v>
      </c>
      <c r="I2959" s="145" t="s">
        <v>311</v>
      </c>
      <c r="J2959" s="145" t="s">
        <v>305</v>
      </c>
      <c r="K2959" s="145" t="s">
        <v>307</v>
      </c>
      <c r="L2959" s="145">
        <v>4532</v>
      </c>
      <c r="M2959" s="145" t="s">
        <v>265</v>
      </c>
      <c r="N2959" s="145">
        <v>1</v>
      </c>
      <c r="O2959" s="145">
        <v>8.4499999999999993</v>
      </c>
      <c r="P2959" s="145">
        <v>15</v>
      </c>
      <c r="Q2959" t="str">
        <f t="shared" si="46"/>
        <v>Street</v>
      </c>
      <c r="R2959" s="147"/>
      <c r="S2959" t="s">
        <v>381</v>
      </c>
      <c r="U2959" s="147"/>
    </row>
    <row r="2960" spans="1:21" x14ac:dyDescent="0.3">
      <c r="A2960" s="145">
        <v>5</v>
      </c>
      <c r="B2960" s="145" t="s">
        <v>241</v>
      </c>
      <c r="C2960" s="145">
        <v>2020</v>
      </c>
      <c r="D2960" s="145">
        <v>7</v>
      </c>
      <c r="E2960" s="145" t="s">
        <v>374</v>
      </c>
      <c r="F2960" s="146">
        <v>3</v>
      </c>
      <c r="G2960" s="145" t="s">
        <v>262</v>
      </c>
      <c r="H2960" s="145">
        <v>701</v>
      </c>
      <c r="I2960" s="145" t="s">
        <v>316</v>
      </c>
      <c r="J2960" s="145" t="s">
        <v>277</v>
      </c>
      <c r="K2960" s="145" t="s">
        <v>317</v>
      </c>
      <c r="L2960" s="145">
        <v>300</v>
      </c>
      <c r="M2960" s="145" t="s">
        <v>282</v>
      </c>
      <c r="N2960" s="145">
        <v>156</v>
      </c>
      <c r="O2960" s="145">
        <v>1527346.28</v>
      </c>
      <c r="P2960" s="145">
        <v>10493932</v>
      </c>
      <c r="Q2960" t="str">
        <f t="shared" si="46"/>
        <v>5-Large C&amp;I</v>
      </c>
      <c r="R2960" s="147"/>
      <c r="S2960" t="s">
        <v>381</v>
      </c>
      <c r="U2960" s="147"/>
    </row>
    <row r="2961" spans="1:21" x14ac:dyDescent="0.3">
      <c r="A2961" s="145">
        <v>5</v>
      </c>
      <c r="B2961" s="145" t="s">
        <v>241</v>
      </c>
      <c r="C2961" s="145">
        <v>2020</v>
      </c>
      <c r="D2961" s="145">
        <v>7</v>
      </c>
      <c r="E2961" s="145" t="s">
        <v>374</v>
      </c>
      <c r="F2961" s="146">
        <v>3</v>
      </c>
      <c r="G2961" s="145" t="s">
        <v>262</v>
      </c>
      <c r="H2961" s="145">
        <v>602</v>
      </c>
      <c r="I2961" s="145" t="s">
        <v>309</v>
      </c>
      <c r="J2961" s="145" t="s">
        <v>305</v>
      </c>
      <c r="K2961" s="145" t="s">
        <v>307</v>
      </c>
      <c r="L2961" s="145">
        <v>300</v>
      </c>
      <c r="M2961" s="145" t="s">
        <v>282</v>
      </c>
      <c r="N2961" s="145">
        <v>911</v>
      </c>
      <c r="O2961" s="145">
        <v>87047.85</v>
      </c>
      <c r="P2961" s="145">
        <v>209372</v>
      </c>
      <c r="Q2961" t="str">
        <f t="shared" si="46"/>
        <v>Street</v>
      </c>
      <c r="R2961" s="147"/>
      <c r="S2961" t="s">
        <v>381</v>
      </c>
      <c r="U2961" s="147"/>
    </row>
    <row r="2962" spans="1:21" x14ac:dyDescent="0.3">
      <c r="A2962" s="145">
        <v>4</v>
      </c>
      <c r="B2962" s="145" t="s">
        <v>249</v>
      </c>
      <c r="C2962" s="145">
        <v>2020</v>
      </c>
      <c r="D2962" s="145">
        <v>7</v>
      </c>
      <c r="E2962" s="145" t="s">
        <v>374</v>
      </c>
      <c r="F2962" s="146">
        <v>3</v>
      </c>
      <c r="G2962" s="145" t="s">
        <v>262</v>
      </c>
      <c r="H2962" s="145">
        <v>1</v>
      </c>
      <c r="I2962" s="145" t="s">
        <v>251</v>
      </c>
      <c r="J2962" s="145" t="s">
        <v>245</v>
      </c>
      <c r="K2962" s="145" t="s">
        <v>246</v>
      </c>
      <c r="L2962" s="145">
        <v>300</v>
      </c>
      <c r="M2962" s="145" t="s">
        <v>282</v>
      </c>
      <c r="N2962" s="145">
        <v>22</v>
      </c>
      <c r="O2962" s="145">
        <v>2153.21</v>
      </c>
      <c r="P2962" s="145">
        <v>8610</v>
      </c>
      <c r="Q2962" t="str">
        <f t="shared" si="46"/>
        <v>1-Residential</v>
      </c>
      <c r="R2962" s="147"/>
      <c r="S2962" t="s">
        <v>381</v>
      </c>
      <c r="U2962" s="147"/>
    </row>
    <row r="2963" spans="1:21" x14ac:dyDescent="0.3">
      <c r="A2963" s="145">
        <v>5</v>
      </c>
      <c r="B2963" s="145" t="s">
        <v>241</v>
      </c>
      <c r="C2963" s="145">
        <v>2020</v>
      </c>
      <c r="D2963" s="145">
        <v>7</v>
      </c>
      <c r="E2963" s="145" t="s">
        <v>374</v>
      </c>
      <c r="F2963" s="146">
        <v>6</v>
      </c>
      <c r="G2963" s="145" t="s">
        <v>293</v>
      </c>
      <c r="H2963" s="145">
        <v>603</v>
      </c>
      <c r="I2963" s="145" t="s">
        <v>306</v>
      </c>
      <c r="J2963" s="145" t="s">
        <v>305</v>
      </c>
      <c r="K2963" s="145" t="s">
        <v>307</v>
      </c>
      <c r="L2963" s="145">
        <v>700</v>
      </c>
      <c r="M2963" s="145" t="s">
        <v>296</v>
      </c>
      <c r="N2963" s="145">
        <v>633</v>
      </c>
      <c r="O2963" s="145">
        <v>43657</v>
      </c>
      <c r="P2963" s="145">
        <v>101829</v>
      </c>
      <c r="Q2963" t="str">
        <f t="shared" si="46"/>
        <v>Street</v>
      </c>
      <c r="R2963" s="147"/>
      <c r="S2963" t="s">
        <v>381</v>
      </c>
      <c r="U2963" s="147"/>
    </row>
    <row r="2964" spans="1:21" x14ac:dyDescent="0.3">
      <c r="A2964" s="145">
        <v>5</v>
      </c>
      <c r="B2964" s="145" t="s">
        <v>241</v>
      </c>
      <c r="C2964" s="145">
        <v>2020</v>
      </c>
      <c r="D2964" s="145">
        <v>7</v>
      </c>
      <c r="E2964" s="145" t="s">
        <v>374</v>
      </c>
      <c r="F2964" s="146">
        <v>1</v>
      </c>
      <c r="G2964" s="145" t="s">
        <v>243</v>
      </c>
      <c r="H2964" s="145">
        <v>7</v>
      </c>
      <c r="I2964" s="145" t="s">
        <v>345</v>
      </c>
      <c r="J2964" s="145" t="s">
        <v>257</v>
      </c>
      <c r="K2964" s="145" t="s">
        <v>258</v>
      </c>
      <c r="L2964" s="145">
        <v>200</v>
      </c>
      <c r="M2964" s="145" t="s">
        <v>259</v>
      </c>
      <c r="N2964" s="145">
        <v>88</v>
      </c>
      <c r="O2964" s="145">
        <v>9365.1299999999992</v>
      </c>
      <c r="P2964" s="145">
        <v>63165</v>
      </c>
      <c r="Q2964" t="str">
        <f t="shared" si="46"/>
        <v>2-Low Income Residential</v>
      </c>
      <c r="R2964" s="147"/>
      <c r="S2964" t="s">
        <v>381</v>
      </c>
      <c r="U2964" s="147"/>
    </row>
    <row r="2965" spans="1:21" x14ac:dyDescent="0.3">
      <c r="A2965" s="145">
        <v>5</v>
      </c>
      <c r="B2965" s="145" t="s">
        <v>241</v>
      </c>
      <c r="C2965" s="145">
        <v>2020</v>
      </c>
      <c r="D2965" s="145">
        <v>7</v>
      </c>
      <c r="E2965" s="145" t="s">
        <v>374</v>
      </c>
      <c r="F2965" s="146">
        <v>3</v>
      </c>
      <c r="G2965" s="145" t="s">
        <v>262</v>
      </c>
      <c r="H2965" s="145">
        <v>18</v>
      </c>
      <c r="I2965" s="145" t="s">
        <v>284</v>
      </c>
      <c r="J2965" s="145" t="s">
        <v>268</v>
      </c>
      <c r="K2965" s="145" t="s">
        <v>281</v>
      </c>
      <c r="L2965" s="145">
        <v>300</v>
      </c>
      <c r="M2965" s="145" t="s">
        <v>282</v>
      </c>
      <c r="N2965" s="145">
        <v>2020</v>
      </c>
      <c r="O2965" s="145">
        <v>5013511.53</v>
      </c>
      <c r="P2965" s="145">
        <v>29882180</v>
      </c>
      <c r="Q2965" t="str">
        <f t="shared" si="46"/>
        <v>4-Medium C&amp;I</v>
      </c>
      <c r="R2965" s="147"/>
      <c r="S2965" t="s">
        <v>381</v>
      </c>
      <c r="U2965" s="147"/>
    </row>
    <row r="2966" spans="1:21" x14ac:dyDescent="0.3">
      <c r="A2966" s="145">
        <v>4</v>
      </c>
      <c r="B2966" s="145" t="s">
        <v>249</v>
      </c>
      <c r="C2966" s="145">
        <v>2020</v>
      </c>
      <c r="D2966" s="145">
        <v>7</v>
      </c>
      <c r="E2966" s="145" t="s">
        <v>374</v>
      </c>
      <c r="F2966" s="146">
        <v>3</v>
      </c>
      <c r="G2966" s="145" t="s">
        <v>262</v>
      </c>
      <c r="H2966" s="145">
        <v>954</v>
      </c>
      <c r="I2966" s="145" t="s">
        <v>356</v>
      </c>
      <c r="J2966" s="145" t="s">
        <v>268</v>
      </c>
      <c r="K2966" s="145" t="s">
        <v>281</v>
      </c>
      <c r="L2966" s="145">
        <v>4532</v>
      </c>
      <c r="M2966" s="145" t="s">
        <v>265</v>
      </c>
      <c r="N2966" s="145">
        <v>63</v>
      </c>
      <c r="O2966" s="145">
        <v>118747.16</v>
      </c>
      <c r="P2966" s="145">
        <v>1243381</v>
      </c>
      <c r="Q2966" t="str">
        <f t="shared" si="46"/>
        <v>4-Medium C&amp;I</v>
      </c>
      <c r="R2966" s="147"/>
      <c r="S2966" t="s">
        <v>381</v>
      </c>
      <c r="U2966" s="147"/>
    </row>
    <row r="2967" spans="1:21" x14ac:dyDescent="0.3">
      <c r="A2967" s="145">
        <v>5</v>
      </c>
      <c r="B2967" s="145" t="s">
        <v>241</v>
      </c>
      <c r="C2967" s="145">
        <v>2020</v>
      </c>
      <c r="D2967" s="145">
        <v>7</v>
      </c>
      <c r="E2967" s="145" t="s">
        <v>374</v>
      </c>
      <c r="F2967" s="146">
        <v>79</v>
      </c>
      <c r="G2967" s="145" t="s">
        <v>154</v>
      </c>
      <c r="H2967" s="145">
        <v>954</v>
      </c>
      <c r="I2967" s="145" t="s">
        <v>356</v>
      </c>
      <c r="J2967" s="145" t="s">
        <v>268</v>
      </c>
      <c r="K2967" s="145" t="s">
        <v>281</v>
      </c>
      <c r="L2967" s="145">
        <v>4579</v>
      </c>
      <c r="M2967" s="145" t="s">
        <v>267</v>
      </c>
      <c r="N2967" s="145">
        <v>5</v>
      </c>
      <c r="O2967" s="145">
        <v>4092.62</v>
      </c>
      <c r="P2967" s="145">
        <v>53300</v>
      </c>
      <c r="Q2967" t="str">
        <f t="shared" si="46"/>
        <v>4-Medium C&amp;I</v>
      </c>
      <c r="R2967" s="147"/>
      <c r="S2967" t="s">
        <v>381</v>
      </c>
      <c r="U2967" s="147"/>
    </row>
    <row r="2968" spans="1:21" x14ac:dyDescent="0.3">
      <c r="A2968" s="145">
        <v>5</v>
      </c>
      <c r="B2968" s="145" t="s">
        <v>241</v>
      </c>
      <c r="C2968" s="145">
        <v>2020</v>
      </c>
      <c r="D2968" s="145">
        <v>7</v>
      </c>
      <c r="E2968" s="145" t="s">
        <v>374</v>
      </c>
      <c r="F2968" s="146">
        <v>3</v>
      </c>
      <c r="G2968" s="145" t="s">
        <v>262</v>
      </c>
      <c r="H2968" s="145">
        <v>17</v>
      </c>
      <c r="I2968" s="145" t="s">
        <v>314</v>
      </c>
      <c r="J2968" s="145" t="s">
        <v>274</v>
      </c>
      <c r="K2968" s="145" t="s">
        <v>315</v>
      </c>
      <c r="L2968" s="145">
        <v>300</v>
      </c>
      <c r="M2968" s="145" t="s">
        <v>282</v>
      </c>
      <c r="N2968" s="145">
        <v>2</v>
      </c>
      <c r="O2968" s="145">
        <v>1679.62</v>
      </c>
      <c r="P2968" s="145">
        <v>9080</v>
      </c>
      <c r="Q2968" t="str">
        <f t="shared" si="46"/>
        <v>4-Medium C&amp;I</v>
      </c>
      <c r="R2968" s="147"/>
      <c r="S2968" t="s">
        <v>381</v>
      </c>
      <c r="U2968" s="147"/>
    </row>
    <row r="2969" spans="1:21" x14ac:dyDescent="0.3">
      <c r="A2969" s="145">
        <v>5</v>
      </c>
      <c r="B2969" s="145" t="s">
        <v>241</v>
      </c>
      <c r="C2969" s="145">
        <v>2020</v>
      </c>
      <c r="D2969" s="145">
        <v>7</v>
      </c>
      <c r="E2969" s="145" t="s">
        <v>374</v>
      </c>
      <c r="F2969" s="146">
        <v>3</v>
      </c>
      <c r="G2969" s="145" t="s">
        <v>262</v>
      </c>
      <c r="H2969" s="145">
        <v>953</v>
      </c>
      <c r="I2969" s="145" t="s">
        <v>278</v>
      </c>
      <c r="J2969" s="145" t="s">
        <v>266</v>
      </c>
      <c r="K2969" s="145" t="s">
        <v>276</v>
      </c>
      <c r="L2969" s="145">
        <v>4532</v>
      </c>
      <c r="M2969" s="145" t="s">
        <v>265</v>
      </c>
      <c r="N2969" s="145">
        <v>19465</v>
      </c>
      <c r="O2969" s="145">
        <v>817213.51</v>
      </c>
      <c r="P2969" s="145">
        <v>7709864</v>
      </c>
      <c r="Q2969" t="str">
        <f t="shared" si="46"/>
        <v>3-Small C&amp;I</v>
      </c>
      <c r="R2969" s="147"/>
      <c r="S2969" t="s">
        <v>381</v>
      </c>
      <c r="U2969" s="147"/>
    </row>
    <row r="2970" spans="1:21" x14ac:dyDescent="0.3">
      <c r="A2970" s="145">
        <v>4</v>
      </c>
      <c r="B2970" s="145" t="s">
        <v>249</v>
      </c>
      <c r="C2970" s="145">
        <v>2020</v>
      </c>
      <c r="D2970" s="145">
        <v>7</v>
      </c>
      <c r="E2970" s="145" t="s">
        <v>374</v>
      </c>
      <c r="F2970" s="146">
        <v>3</v>
      </c>
      <c r="G2970" s="145" t="s">
        <v>262</v>
      </c>
      <c r="H2970" s="145">
        <v>953</v>
      </c>
      <c r="I2970" s="145" t="s">
        <v>278</v>
      </c>
      <c r="J2970" s="145" t="s">
        <v>266</v>
      </c>
      <c r="K2970" s="145" t="s">
        <v>276</v>
      </c>
      <c r="L2970" s="145">
        <v>4532</v>
      </c>
      <c r="M2970" s="145" t="s">
        <v>265</v>
      </c>
      <c r="N2970" s="145">
        <v>44</v>
      </c>
      <c r="O2970" s="145">
        <v>2356.1</v>
      </c>
      <c r="P2970" s="145">
        <v>18208</v>
      </c>
      <c r="Q2970" t="str">
        <f t="shared" si="46"/>
        <v>3-Small C&amp;I</v>
      </c>
      <c r="R2970" s="147"/>
      <c r="S2970" t="s">
        <v>381</v>
      </c>
      <c r="U2970" s="147"/>
    </row>
    <row r="2971" spans="1:21" x14ac:dyDescent="0.3">
      <c r="A2971" s="145">
        <v>5</v>
      </c>
      <c r="B2971" s="145" t="s">
        <v>241</v>
      </c>
      <c r="C2971" s="145">
        <v>2020</v>
      </c>
      <c r="D2971" s="145">
        <v>7</v>
      </c>
      <c r="E2971" s="145" t="s">
        <v>374</v>
      </c>
      <c r="F2971" s="146">
        <v>3</v>
      </c>
      <c r="G2971" s="145" t="s">
        <v>262</v>
      </c>
      <c r="H2971" s="145">
        <v>15</v>
      </c>
      <c r="I2971" s="145" t="s">
        <v>318</v>
      </c>
      <c r="J2971" s="145" t="s">
        <v>266</v>
      </c>
      <c r="K2971" s="145" t="s">
        <v>276</v>
      </c>
      <c r="L2971" s="145">
        <v>300</v>
      </c>
      <c r="M2971" s="145" t="s">
        <v>282</v>
      </c>
      <c r="N2971" s="145">
        <v>102</v>
      </c>
      <c r="O2971" s="145">
        <v>3941.01</v>
      </c>
      <c r="P2971" s="145">
        <v>16146</v>
      </c>
      <c r="Q2971" t="str">
        <f t="shared" si="46"/>
        <v>3-Small C&amp;I</v>
      </c>
      <c r="R2971" s="147"/>
      <c r="S2971" t="s">
        <v>381</v>
      </c>
      <c r="U2971" s="147"/>
    </row>
    <row r="2972" spans="1:21" x14ac:dyDescent="0.3">
      <c r="A2972" s="145">
        <v>5</v>
      </c>
      <c r="B2972" s="145" t="s">
        <v>241</v>
      </c>
      <c r="C2972" s="145">
        <v>2020</v>
      </c>
      <c r="D2972" s="145">
        <v>7</v>
      </c>
      <c r="E2972" s="145" t="s">
        <v>374</v>
      </c>
      <c r="F2972" s="146">
        <v>6</v>
      </c>
      <c r="G2972" s="145" t="s">
        <v>293</v>
      </c>
      <c r="H2972" s="145">
        <v>609</v>
      </c>
      <c r="I2972" s="145" t="s">
        <v>340</v>
      </c>
      <c r="J2972" s="145" t="s">
        <v>308</v>
      </c>
      <c r="K2972" s="145" t="s">
        <v>154</v>
      </c>
      <c r="L2972" s="145">
        <v>700</v>
      </c>
      <c r="M2972" s="145" t="s">
        <v>296</v>
      </c>
      <c r="N2972" s="145">
        <v>13</v>
      </c>
      <c r="O2972" s="145">
        <v>3264.21</v>
      </c>
      <c r="P2972" s="145">
        <v>15088</v>
      </c>
      <c r="Q2972" t="str">
        <f t="shared" si="46"/>
        <v>Street</v>
      </c>
      <c r="R2972" s="147"/>
      <c r="S2972" t="s">
        <v>381</v>
      </c>
      <c r="U2972" s="147"/>
    </row>
    <row r="2973" spans="1:21" x14ac:dyDescent="0.3">
      <c r="A2973" s="145">
        <v>5</v>
      </c>
      <c r="B2973" s="145" t="s">
        <v>241</v>
      </c>
      <c r="C2973" s="145">
        <v>2020</v>
      </c>
      <c r="D2973" s="145">
        <v>7</v>
      </c>
      <c r="E2973" s="145" t="s">
        <v>374</v>
      </c>
      <c r="F2973" s="146">
        <v>6</v>
      </c>
      <c r="G2973" s="145" t="s">
        <v>293</v>
      </c>
      <c r="H2973" s="145">
        <v>619</v>
      </c>
      <c r="I2973" s="145" t="s">
        <v>341</v>
      </c>
      <c r="J2973" s="145" t="s">
        <v>308</v>
      </c>
      <c r="K2973" s="145" t="s">
        <v>154</v>
      </c>
      <c r="L2973" s="145">
        <v>4562</v>
      </c>
      <c r="M2973" s="145" t="s">
        <v>300</v>
      </c>
      <c r="N2973" s="145">
        <v>440</v>
      </c>
      <c r="O2973" s="145">
        <v>170016.56</v>
      </c>
      <c r="P2973" s="145">
        <v>1125534</v>
      </c>
      <c r="Q2973" t="str">
        <f t="shared" si="46"/>
        <v>Street</v>
      </c>
      <c r="R2973" s="147"/>
      <c r="S2973" t="s">
        <v>381</v>
      </c>
      <c r="U2973" s="147"/>
    </row>
    <row r="2974" spans="1:21" x14ac:dyDescent="0.3">
      <c r="A2974" s="145">
        <v>5</v>
      </c>
      <c r="B2974" s="145" t="s">
        <v>241</v>
      </c>
      <c r="C2974" s="145">
        <v>2020</v>
      </c>
      <c r="D2974" s="145">
        <v>7</v>
      </c>
      <c r="E2974" s="145" t="s">
        <v>374</v>
      </c>
      <c r="F2974" s="146">
        <v>6</v>
      </c>
      <c r="G2974" s="145" t="s">
        <v>293</v>
      </c>
      <c r="H2974" s="145">
        <v>627</v>
      </c>
      <c r="I2974" s="145" t="s">
        <v>366</v>
      </c>
      <c r="J2974" s="145" t="s">
        <v>310</v>
      </c>
      <c r="K2974" s="145" t="s">
        <v>154</v>
      </c>
      <c r="L2974" s="145">
        <v>4562</v>
      </c>
      <c r="M2974" s="145" t="s">
        <v>300</v>
      </c>
      <c r="N2974" s="145">
        <v>2</v>
      </c>
      <c r="O2974" s="145">
        <v>901.01</v>
      </c>
      <c r="P2974" s="145">
        <v>172</v>
      </c>
      <c r="Q2974" t="str">
        <f t="shared" si="46"/>
        <v>Street</v>
      </c>
      <c r="R2974" s="147"/>
      <c r="S2974" t="s">
        <v>381</v>
      </c>
      <c r="U2974" s="147"/>
    </row>
    <row r="2975" spans="1:21" x14ac:dyDescent="0.3">
      <c r="A2975" s="145">
        <v>4</v>
      </c>
      <c r="B2975" s="145" t="s">
        <v>249</v>
      </c>
      <c r="C2975" s="145">
        <v>2020</v>
      </c>
      <c r="D2975" s="145">
        <v>7</v>
      </c>
      <c r="E2975" s="145" t="s">
        <v>374</v>
      </c>
      <c r="F2975" s="146">
        <v>3</v>
      </c>
      <c r="G2975" s="145" t="s">
        <v>262</v>
      </c>
      <c r="H2975" s="145">
        <v>621</v>
      </c>
      <c r="I2975" s="145" t="s">
        <v>323</v>
      </c>
      <c r="J2975" s="145" t="s">
        <v>253</v>
      </c>
      <c r="K2975" s="145" t="s">
        <v>295</v>
      </c>
      <c r="L2975" s="145">
        <v>4532</v>
      </c>
      <c r="M2975" s="145" t="s">
        <v>265</v>
      </c>
      <c r="N2975" s="145">
        <v>8</v>
      </c>
      <c r="O2975" s="145">
        <v>149.47</v>
      </c>
      <c r="P2975" s="145">
        <v>859</v>
      </c>
      <c r="Q2975" t="str">
        <f t="shared" si="46"/>
        <v>3-Small C&amp;I</v>
      </c>
      <c r="R2975" s="147"/>
      <c r="S2975" t="s">
        <v>381</v>
      </c>
      <c r="U2975" s="147"/>
    </row>
    <row r="2976" spans="1:21" x14ac:dyDescent="0.3">
      <c r="A2976" s="145">
        <v>4</v>
      </c>
      <c r="B2976" s="145" t="s">
        <v>249</v>
      </c>
      <c r="C2976" s="145">
        <v>2020</v>
      </c>
      <c r="D2976" s="145">
        <v>7</v>
      </c>
      <c r="E2976" s="145" t="s">
        <v>374</v>
      </c>
      <c r="F2976" s="146">
        <v>60</v>
      </c>
      <c r="G2976" s="145" t="s">
        <v>154</v>
      </c>
      <c r="H2976" s="145">
        <v>624</v>
      </c>
      <c r="I2976" s="145" t="s">
        <v>325</v>
      </c>
      <c r="J2976" s="145" t="s">
        <v>301</v>
      </c>
      <c r="K2976" s="145" t="s">
        <v>303</v>
      </c>
      <c r="L2976" s="145">
        <v>4563</v>
      </c>
      <c r="M2976" s="145" t="s">
        <v>324</v>
      </c>
      <c r="N2976" s="145">
        <v>2</v>
      </c>
      <c r="O2976" s="145">
        <v>26.51</v>
      </c>
      <c r="P2976" s="145">
        <v>97</v>
      </c>
      <c r="Q2976" t="str">
        <f t="shared" si="46"/>
        <v>Street</v>
      </c>
      <c r="R2976" s="147"/>
      <c r="S2976" t="s">
        <v>381</v>
      </c>
      <c r="U2976" s="147"/>
    </row>
    <row r="2977" spans="1:21" x14ac:dyDescent="0.3">
      <c r="A2977" s="145">
        <v>4</v>
      </c>
      <c r="B2977" s="145" t="s">
        <v>249</v>
      </c>
      <c r="C2977" s="145">
        <v>2020</v>
      </c>
      <c r="D2977" s="145">
        <v>7</v>
      </c>
      <c r="E2977" s="145" t="s">
        <v>374</v>
      </c>
      <c r="F2977" s="146">
        <v>5</v>
      </c>
      <c r="G2977" s="145" t="s">
        <v>283</v>
      </c>
      <c r="H2977" s="145">
        <v>710</v>
      </c>
      <c r="I2977" s="145" t="s">
        <v>332</v>
      </c>
      <c r="J2977" s="145" t="s">
        <v>277</v>
      </c>
      <c r="K2977" s="145" t="s">
        <v>317</v>
      </c>
      <c r="L2977" s="145">
        <v>4552</v>
      </c>
      <c r="M2977" s="145" t="s">
        <v>313</v>
      </c>
      <c r="N2977" s="145">
        <v>1</v>
      </c>
      <c r="O2977" s="145">
        <v>5542.19</v>
      </c>
      <c r="P2977" s="145">
        <v>69742</v>
      </c>
      <c r="Q2977" t="str">
        <f t="shared" si="46"/>
        <v>5-Large C&amp;I</v>
      </c>
      <c r="R2977" s="147"/>
      <c r="S2977" t="s">
        <v>381</v>
      </c>
      <c r="U2977" s="147"/>
    </row>
    <row r="2978" spans="1:21" x14ac:dyDescent="0.3">
      <c r="A2978" s="145">
        <v>4</v>
      </c>
      <c r="B2978" s="145" t="s">
        <v>249</v>
      </c>
      <c r="C2978" s="145">
        <v>2020</v>
      </c>
      <c r="D2978" s="145">
        <v>7</v>
      </c>
      <c r="E2978" s="145" t="s">
        <v>374</v>
      </c>
      <c r="F2978" s="146">
        <v>1</v>
      </c>
      <c r="G2978" s="145" t="s">
        <v>243</v>
      </c>
      <c r="H2978" s="145">
        <v>1</v>
      </c>
      <c r="I2978" s="145" t="s">
        <v>251</v>
      </c>
      <c r="J2978" s="145" t="s">
        <v>245</v>
      </c>
      <c r="K2978" s="145" t="s">
        <v>246</v>
      </c>
      <c r="L2978" s="145">
        <v>200</v>
      </c>
      <c r="M2978" s="145" t="s">
        <v>259</v>
      </c>
      <c r="N2978" s="145">
        <v>2675</v>
      </c>
      <c r="O2978" s="145">
        <v>588668.64</v>
      </c>
      <c r="P2978" s="145">
        <v>2458592</v>
      </c>
      <c r="Q2978" t="str">
        <f t="shared" si="46"/>
        <v>1-Residential</v>
      </c>
      <c r="R2978" s="147"/>
      <c r="S2978" t="s">
        <v>381</v>
      </c>
      <c r="U2978" s="147"/>
    </row>
    <row r="2979" spans="1:21" x14ac:dyDescent="0.3">
      <c r="A2979" s="145">
        <v>4</v>
      </c>
      <c r="B2979" s="145" t="s">
        <v>249</v>
      </c>
      <c r="C2979" s="145">
        <v>2020</v>
      </c>
      <c r="D2979" s="145">
        <v>7</v>
      </c>
      <c r="E2979" s="145" t="s">
        <v>374</v>
      </c>
      <c r="F2979" s="146">
        <v>3</v>
      </c>
      <c r="G2979" s="145" t="s">
        <v>262</v>
      </c>
      <c r="H2979" s="145">
        <v>701</v>
      </c>
      <c r="I2979" s="145" t="s">
        <v>316</v>
      </c>
      <c r="J2979" s="145" t="s">
        <v>277</v>
      </c>
      <c r="K2979" s="145" t="s">
        <v>317</v>
      </c>
      <c r="L2979" s="145">
        <v>300</v>
      </c>
      <c r="M2979" s="145" t="s">
        <v>282</v>
      </c>
      <c r="N2979" s="145">
        <v>1</v>
      </c>
      <c r="O2979" s="145">
        <v>8961.15</v>
      </c>
      <c r="P2979" s="145">
        <v>59520</v>
      </c>
      <c r="Q2979" t="str">
        <f t="shared" si="46"/>
        <v>5-Large C&amp;I</v>
      </c>
      <c r="R2979" s="147"/>
      <c r="S2979" t="s">
        <v>381</v>
      </c>
      <c r="U2979" s="147"/>
    </row>
    <row r="2980" spans="1:21" x14ac:dyDescent="0.3">
      <c r="A2980" s="145">
        <v>5</v>
      </c>
      <c r="B2980" s="145" t="s">
        <v>241</v>
      </c>
      <c r="C2980" s="145">
        <v>2020</v>
      </c>
      <c r="D2980" s="145">
        <v>7</v>
      </c>
      <c r="E2980" s="145" t="s">
        <v>374</v>
      </c>
      <c r="F2980" s="146">
        <v>5</v>
      </c>
      <c r="G2980" s="145" t="s">
        <v>283</v>
      </c>
      <c r="H2980" s="145">
        <v>700</v>
      </c>
      <c r="I2980" s="145" t="s">
        <v>329</v>
      </c>
      <c r="J2980" s="145" t="s">
        <v>277</v>
      </c>
      <c r="K2980" s="145" t="s">
        <v>317</v>
      </c>
      <c r="L2980" s="145">
        <v>460</v>
      </c>
      <c r="M2980" s="145" t="s">
        <v>285</v>
      </c>
      <c r="N2980" s="145">
        <v>3</v>
      </c>
      <c r="O2980" s="145">
        <v>93862.58</v>
      </c>
      <c r="P2980" s="145">
        <v>653800</v>
      </c>
      <c r="Q2980" t="str">
        <f t="shared" si="46"/>
        <v>5-Large C&amp;I</v>
      </c>
      <c r="R2980" s="147"/>
      <c r="S2980" t="s">
        <v>381</v>
      </c>
      <c r="U2980" s="147"/>
    </row>
    <row r="2981" spans="1:21" x14ac:dyDescent="0.3">
      <c r="A2981" s="145">
        <v>4</v>
      </c>
      <c r="B2981" s="145" t="s">
        <v>249</v>
      </c>
      <c r="C2981" s="145">
        <v>2020</v>
      </c>
      <c r="D2981" s="145">
        <v>7</v>
      </c>
      <c r="E2981" s="145" t="s">
        <v>374</v>
      </c>
      <c r="F2981" s="146">
        <v>1</v>
      </c>
      <c r="G2981" s="145" t="s">
        <v>243</v>
      </c>
      <c r="H2981" s="145">
        <v>903</v>
      </c>
      <c r="I2981" s="145" t="s">
        <v>244</v>
      </c>
      <c r="J2981" s="145" t="s">
        <v>245</v>
      </c>
      <c r="K2981" s="145" t="s">
        <v>246</v>
      </c>
      <c r="L2981" s="145">
        <v>4512</v>
      </c>
      <c r="M2981" s="145" t="s">
        <v>247</v>
      </c>
      <c r="N2981" s="145">
        <v>9168</v>
      </c>
      <c r="O2981" s="145">
        <v>1288035</v>
      </c>
      <c r="P2981" s="145">
        <v>9179906</v>
      </c>
      <c r="Q2981" t="str">
        <f t="shared" si="46"/>
        <v>1-Residential</v>
      </c>
      <c r="R2981" s="147"/>
      <c r="S2981" t="s">
        <v>381</v>
      </c>
      <c r="U2981" s="147"/>
    </row>
    <row r="2982" spans="1:21" x14ac:dyDescent="0.3">
      <c r="A2982" s="145">
        <v>5</v>
      </c>
      <c r="B2982" s="145" t="s">
        <v>241</v>
      </c>
      <c r="C2982" s="145">
        <v>2020</v>
      </c>
      <c r="D2982" s="145">
        <v>7</v>
      </c>
      <c r="E2982" s="145" t="s">
        <v>374</v>
      </c>
      <c r="F2982" s="146">
        <v>5</v>
      </c>
      <c r="G2982" s="145" t="s">
        <v>283</v>
      </c>
      <c r="H2982" s="145">
        <v>603</v>
      </c>
      <c r="I2982" s="145" t="s">
        <v>306</v>
      </c>
      <c r="J2982" s="145" t="s">
        <v>305</v>
      </c>
      <c r="K2982" s="145" t="s">
        <v>307</v>
      </c>
      <c r="L2982" s="145">
        <v>460</v>
      </c>
      <c r="M2982" s="145" t="s">
        <v>285</v>
      </c>
      <c r="N2982" s="145">
        <v>49</v>
      </c>
      <c r="O2982" s="145">
        <v>6233.3</v>
      </c>
      <c r="P2982" s="145">
        <v>15570</v>
      </c>
      <c r="Q2982" t="str">
        <f t="shared" si="46"/>
        <v>Street</v>
      </c>
      <c r="R2982" s="147"/>
      <c r="S2982" t="s">
        <v>381</v>
      </c>
      <c r="U2982" s="147"/>
    </row>
    <row r="2983" spans="1:21" x14ac:dyDescent="0.3">
      <c r="A2983" s="145">
        <v>4</v>
      </c>
      <c r="B2983" s="145" t="s">
        <v>249</v>
      </c>
      <c r="C2983" s="145">
        <v>2020</v>
      </c>
      <c r="D2983" s="145">
        <v>7</v>
      </c>
      <c r="E2983" s="145" t="s">
        <v>374</v>
      </c>
      <c r="F2983" s="146">
        <v>3</v>
      </c>
      <c r="G2983" s="145" t="s">
        <v>262</v>
      </c>
      <c r="H2983" s="145">
        <v>903</v>
      </c>
      <c r="I2983" s="145" t="s">
        <v>244</v>
      </c>
      <c r="J2983" s="145" t="s">
        <v>245</v>
      </c>
      <c r="K2983" s="145" t="s">
        <v>246</v>
      </c>
      <c r="L2983" s="145">
        <v>4532</v>
      </c>
      <c r="M2983" s="145" t="s">
        <v>265</v>
      </c>
      <c r="N2983" s="145">
        <v>21</v>
      </c>
      <c r="O2983" s="145">
        <v>1208.97</v>
      </c>
      <c r="P2983" s="145">
        <v>7981</v>
      </c>
      <c r="Q2983" t="str">
        <f t="shared" si="46"/>
        <v>1-Residential</v>
      </c>
      <c r="R2983" s="147"/>
      <c r="S2983" t="s">
        <v>381</v>
      </c>
      <c r="U2983" s="147"/>
    </row>
    <row r="2984" spans="1:21" x14ac:dyDescent="0.3">
      <c r="A2984" s="145">
        <v>5</v>
      </c>
      <c r="B2984" s="145" t="s">
        <v>241</v>
      </c>
      <c r="C2984" s="145">
        <v>2020</v>
      </c>
      <c r="D2984" s="145">
        <v>7</v>
      </c>
      <c r="E2984" s="145" t="s">
        <v>374</v>
      </c>
      <c r="F2984" s="146">
        <v>3</v>
      </c>
      <c r="G2984" s="145" t="s">
        <v>262</v>
      </c>
      <c r="H2984" s="145">
        <v>9</v>
      </c>
      <c r="I2984" s="145" t="s">
        <v>334</v>
      </c>
      <c r="J2984" s="145" t="s">
        <v>260</v>
      </c>
      <c r="K2984" s="145" t="s">
        <v>273</v>
      </c>
      <c r="L2984" s="145">
        <v>300</v>
      </c>
      <c r="M2984" s="145" t="s">
        <v>282</v>
      </c>
      <c r="N2984" s="145">
        <v>304</v>
      </c>
      <c r="O2984" s="145">
        <v>-397365.53</v>
      </c>
      <c r="P2984" s="145">
        <v>565960</v>
      </c>
      <c r="Q2984" t="str">
        <f t="shared" si="46"/>
        <v>3-Small C&amp;I</v>
      </c>
      <c r="R2984" s="147"/>
      <c r="S2984" t="s">
        <v>381</v>
      </c>
      <c r="U2984" s="147"/>
    </row>
    <row r="2985" spans="1:21" x14ac:dyDescent="0.3">
      <c r="A2985" s="145">
        <v>5</v>
      </c>
      <c r="B2985" s="145" t="s">
        <v>241</v>
      </c>
      <c r="C2985" s="145">
        <v>2020</v>
      </c>
      <c r="D2985" s="145">
        <v>7</v>
      </c>
      <c r="E2985" s="145" t="s">
        <v>374</v>
      </c>
      <c r="F2985" s="146">
        <v>3</v>
      </c>
      <c r="G2985" s="145" t="s">
        <v>262</v>
      </c>
      <c r="H2985" s="145">
        <v>16</v>
      </c>
      <c r="I2985" s="145" t="s">
        <v>326</v>
      </c>
      <c r="J2985" s="145" t="s">
        <v>271</v>
      </c>
      <c r="K2985" s="145" t="s">
        <v>327</v>
      </c>
      <c r="L2985" s="145">
        <v>300</v>
      </c>
      <c r="M2985" s="145" t="s">
        <v>282</v>
      </c>
      <c r="N2985" s="145">
        <v>1</v>
      </c>
      <c r="O2985" s="145">
        <v>2544.7800000000002</v>
      </c>
      <c r="P2985" s="145">
        <v>14840</v>
      </c>
      <c r="Q2985" t="str">
        <f t="shared" si="46"/>
        <v>4-Medium C&amp;I</v>
      </c>
      <c r="R2985" s="147"/>
      <c r="S2985" t="s">
        <v>381</v>
      </c>
      <c r="U2985" s="147"/>
    </row>
    <row r="2986" spans="1:21" x14ac:dyDescent="0.3">
      <c r="A2986" s="145">
        <v>5</v>
      </c>
      <c r="B2986" s="145" t="s">
        <v>241</v>
      </c>
      <c r="C2986" s="145">
        <v>2020</v>
      </c>
      <c r="D2986" s="145">
        <v>7</v>
      </c>
      <c r="E2986" s="145" t="s">
        <v>374</v>
      </c>
      <c r="F2986" s="146">
        <v>3</v>
      </c>
      <c r="G2986" s="145" t="s">
        <v>262</v>
      </c>
      <c r="H2986" s="145">
        <v>12</v>
      </c>
      <c r="I2986" s="145" t="s">
        <v>372</v>
      </c>
      <c r="J2986" s="145" t="s">
        <v>255</v>
      </c>
      <c r="K2986" s="145" t="s">
        <v>264</v>
      </c>
      <c r="L2986" s="145">
        <v>300</v>
      </c>
      <c r="M2986" s="145" t="s">
        <v>282</v>
      </c>
      <c r="N2986" s="145">
        <v>1</v>
      </c>
      <c r="O2986" s="145">
        <v>25.48</v>
      </c>
      <c r="P2986" s="145">
        <v>98</v>
      </c>
      <c r="Q2986" t="str">
        <f t="shared" si="46"/>
        <v>3-Small C&amp;I</v>
      </c>
      <c r="R2986" s="147"/>
      <c r="S2986" t="s">
        <v>381</v>
      </c>
      <c r="U2986" s="147"/>
    </row>
    <row r="2987" spans="1:21" x14ac:dyDescent="0.3">
      <c r="A2987" s="145">
        <v>5</v>
      </c>
      <c r="B2987" s="145" t="s">
        <v>241</v>
      </c>
      <c r="C2987" s="145">
        <v>2020</v>
      </c>
      <c r="D2987" s="145">
        <v>7</v>
      </c>
      <c r="E2987" s="145" t="s">
        <v>374</v>
      </c>
      <c r="F2987" s="146">
        <v>5</v>
      </c>
      <c r="G2987" s="145" t="s">
        <v>283</v>
      </c>
      <c r="H2987" s="145">
        <v>8</v>
      </c>
      <c r="I2987" s="145" t="s">
        <v>333</v>
      </c>
      <c r="J2987" s="145" t="s">
        <v>255</v>
      </c>
      <c r="K2987" s="145" t="s">
        <v>264</v>
      </c>
      <c r="L2987" s="145">
        <v>460</v>
      </c>
      <c r="M2987" s="145" t="s">
        <v>285</v>
      </c>
      <c r="N2987" s="145">
        <v>1</v>
      </c>
      <c r="O2987" s="145">
        <v>61.03</v>
      </c>
      <c r="P2987" s="145">
        <v>292</v>
      </c>
      <c r="Q2987" t="str">
        <f t="shared" si="46"/>
        <v>3-Small C&amp;I</v>
      </c>
      <c r="R2987" s="147"/>
      <c r="S2987" t="s">
        <v>381</v>
      </c>
      <c r="U2987" s="147"/>
    </row>
    <row r="2988" spans="1:21" x14ac:dyDescent="0.3">
      <c r="A2988" s="145">
        <v>5</v>
      </c>
      <c r="B2988" s="145" t="s">
        <v>241</v>
      </c>
      <c r="C2988" s="145">
        <v>2020</v>
      </c>
      <c r="D2988" s="145">
        <v>7</v>
      </c>
      <c r="E2988" s="145" t="s">
        <v>374</v>
      </c>
      <c r="F2988" s="146">
        <v>77</v>
      </c>
      <c r="G2988" s="145" t="s">
        <v>154</v>
      </c>
      <c r="H2988" s="145">
        <v>950</v>
      </c>
      <c r="I2988" s="145" t="s">
        <v>269</v>
      </c>
      <c r="J2988" s="145" t="s">
        <v>248</v>
      </c>
      <c r="K2988" s="145" t="s">
        <v>270</v>
      </c>
      <c r="L2988" s="145">
        <v>4577</v>
      </c>
      <c r="M2988" s="145" t="s">
        <v>154</v>
      </c>
      <c r="N2988" s="145">
        <v>1</v>
      </c>
      <c r="O2988" s="145">
        <v>143.43</v>
      </c>
      <c r="P2988" s="145">
        <v>1347</v>
      </c>
      <c r="Q2988" t="str">
        <f t="shared" si="46"/>
        <v>3-Small C&amp;I</v>
      </c>
      <c r="R2988" s="147"/>
      <c r="S2988" t="s">
        <v>381</v>
      </c>
      <c r="U2988" s="147"/>
    </row>
    <row r="2989" spans="1:21" x14ac:dyDescent="0.3">
      <c r="A2989" s="145">
        <v>5</v>
      </c>
      <c r="B2989" s="145" t="s">
        <v>241</v>
      </c>
      <c r="C2989" s="145">
        <v>2020</v>
      </c>
      <c r="D2989" s="145">
        <v>7</v>
      </c>
      <c r="E2989" s="145" t="s">
        <v>374</v>
      </c>
      <c r="F2989" s="146">
        <v>6</v>
      </c>
      <c r="G2989" s="145" t="s">
        <v>293</v>
      </c>
      <c r="H2989" s="145">
        <v>5</v>
      </c>
      <c r="I2989" s="145" t="s">
        <v>289</v>
      </c>
      <c r="J2989" s="145" t="s">
        <v>248</v>
      </c>
      <c r="K2989" s="145" t="s">
        <v>270</v>
      </c>
      <c r="L2989" s="145">
        <v>700</v>
      </c>
      <c r="M2989" s="145" t="s">
        <v>296</v>
      </c>
      <c r="N2989" s="145">
        <v>6</v>
      </c>
      <c r="O2989" s="145">
        <v>205.03</v>
      </c>
      <c r="P2989" s="145">
        <v>793</v>
      </c>
      <c r="Q2989" t="str">
        <f t="shared" si="46"/>
        <v>3-Small C&amp;I</v>
      </c>
      <c r="R2989" s="147"/>
      <c r="S2989" t="s">
        <v>381</v>
      </c>
      <c r="U2989" s="147"/>
    </row>
    <row r="2990" spans="1:21" x14ac:dyDescent="0.3">
      <c r="A2990" s="145">
        <v>4</v>
      </c>
      <c r="B2990" s="145" t="s">
        <v>249</v>
      </c>
      <c r="C2990" s="145">
        <v>2020</v>
      </c>
      <c r="D2990" s="145">
        <v>7</v>
      </c>
      <c r="E2990" s="145" t="s">
        <v>374</v>
      </c>
      <c r="F2990" s="146">
        <v>3</v>
      </c>
      <c r="G2990" s="145" t="s">
        <v>262</v>
      </c>
      <c r="H2990" s="145">
        <v>5</v>
      </c>
      <c r="I2990" s="145" t="s">
        <v>289</v>
      </c>
      <c r="J2990" s="145" t="s">
        <v>248</v>
      </c>
      <c r="K2990" s="145" t="s">
        <v>270</v>
      </c>
      <c r="L2990" s="145">
        <v>300</v>
      </c>
      <c r="M2990" s="145" t="s">
        <v>282</v>
      </c>
      <c r="N2990" s="145">
        <v>316</v>
      </c>
      <c r="O2990" s="145">
        <v>68757.919999999998</v>
      </c>
      <c r="P2990" s="145">
        <v>353824</v>
      </c>
      <c r="Q2990" t="str">
        <f t="shared" si="46"/>
        <v>3-Small C&amp;I</v>
      </c>
      <c r="R2990" s="147"/>
      <c r="S2990" t="s">
        <v>381</v>
      </c>
      <c r="U2990" s="147"/>
    </row>
    <row r="2991" spans="1:21" x14ac:dyDescent="0.3">
      <c r="A2991" s="145">
        <v>4</v>
      </c>
      <c r="B2991" s="145" t="s">
        <v>249</v>
      </c>
      <c r="C2991" s="145">
        <v>2020</v>
      </c>
      <c r="D2991" s="145">
        <v>7</v>
      </c>
      <c r="E2991" s="145" t="s">
        <v>374</v>
      </c>
      <c r="F2991" s="146">
        <v>3</v>
      </c>
      <c r="G2991" s="145" t="s">
        <v>262</v>
      </c>
      <c r="H2991" s="145">
        <v>710</v>
      </c>
      <c r="I2991" s="145" t="s">
        <v>332</v>
      </c>
      <c r="J2991" s="145" t="s">
        <v>277</v>
      </c>
      <c r="K2991" s="145" t="s">
        <v>317</v>
      </c>
      <c r="L2991" s="145">
        <v>4532</v>
      </c>
      <c r="M2991" s="145" t="s">
        <v>265</v>
      </c>
      <c r="N2991" s="145">
        <v>9</v>
      </c>
      <c r="O2991" s="145">
        <v>83058.34</v>
      </c>
      <c r="P2991" s="145">
        <v>1120291</v>
      </c>
      <c r="Q2991" t="str">
        <f t="shared" si="46"/>
        <v>5-Large C&amp;I</v>
      </c>
      <c r="R2991" s="147"/>
      <c r="S2991" t="s">
        <v>381</v>
      </c>
      <c r="U2991" s="147"/>
    </row>
    <row r="2992" spans="1:21" x14ac:dyDescent="0.3">
      <c r="A2992" s="145">
        <v>5</v>
      </c>
      <c r="B2992" s="145" t="s">
        <v>241</v>
      </c>
      <c r="C2992" s="145">
        <v>2020</v>
      </c>
      <c r="D2992" s="145">
        <v>7</v>
      </c>
      <c r="E2992" s="145" t="s">
        <v>374</v>
      </c>
      <c r="F2992" s="146">
        <v>3</v>
      </c>
      <c r="G2992" s="145" t="s">
        <v>262</v>
      </c>
      <c r="H2992" s="145">
        <v>621</v>
      </c>
      <c r="I2992" s="145" t="s">
        <v>323</v>
      </c>
      <c r="J2992" s="145" t="s">
        <v>253</v>
      </c>
      <c r="K2992" s="145" t="s">
        <v>295</v>
      </c>
      <c r="L2992" s="145">
        <v>4532</v>
      </c>
      <c r="M2992" s="145" t="s">
        <v>265</v>
      </c>
      <c r="N2992" s="145">
        <v>6</v>
      </c>
      <c r="O2992" s="145">
        <v>430.54</v>
      </c>
      <c r="P2992" s="145">
        <v>3906</v>
      </c>
      <c r="Q2992" t="str">
        <f t="shared" si="46"/>
        <v>3-Small C&amp;I</v>
      </c>
      <c r="R2992" s="147"/>
      <c r="S2992" t="s">
        <v>381</v>
      </c>
      <c r="U2992" s="147"/>
    </row>
    <row r="2993" spans="1:21" x14ac:dyDescent="0.3">
      <c r="A2993" s="145">
        <v>5</v>
      </c>
      <c r="B2993" s="145" t="s">
        <v>241</v>
      </c>
      <c r="C2993" s="145">
        <v>2020</v>
      </c>
      <c r="D2993" s="145">
        <v>7</v>
      </c>
      <c r="E2993" s="145" t="s">
        <v>374</v>
      </c>
      <c r="F2993" s="146">
        <v>60</v>
      </c>
      <c r="G2993" s="145" t="s">
        <v>154</v>
      </c>
      <c r="H2993" s="145">
        <v>621</v>
      </c>
      <c r="I2993" s="145" t="s">
        <v>323</v>
      </c>
      <c r="J2993" s="145" t="s">
        <v>253</v>
      </c>
      <c r="K2993" s="145" t="s">
        <v>295</v>
      </c>
      <c r="L2993" s="145">
        <v>4563</v>
      </c>
      <c r="M2993" s="145" t="s">
        <v>324</v>
      </c>
      <c r="N2993" s="145">
        <v>1</v>
      </c>
      <c r="O2993" s="145">
        <v>7.83</v>
      </c>
      <c r="P2993" s="145">
        <v>7</v>
      </c>
      <c r="Q2993" t="str">
        <f t="shared" si="46"/>
        <v>3-Small C&amp;I</v>
      </c>
      <c r="R2993" s="147"/>
      <c r="S2993" t="s">
        <v>381</v>
      </c>
      <c r="U2993" s="147"/>
    </row>
    <row r="2994" spans="1:21" x14ac:dyDescent="0.3">
      <c r="A2994" s="145">
        <v>5</v>
      </c>
      <c r="B2994" s="145" t="s">
        <v>241</v>
      </c>
      <c r="C2994" s="145">
        <v>2020</v>
      </c>
      <c r="D2994" s="145">
        <v>7</v>
      </c>
      <c r="E2994" s="145" t="s">
        <v>374</v>
      </c>
      <c r="F2994" s="146">
        <v>3</v>
      </c>
      <c r="G2994" s="145" t="s">
        <v>262</v>
      </c>
      <c r="H2994" s="145">
        <v>903</v>
      </c>
      <c r="I2994" s="145" t="s">
        <v>244</v>
      </c>
      <c r="J2994" s="145" t="s">
        <v>245</v>
      </c>
      <c r="K2994" s="145" t="s">
        <v>246</v>
      </c>
      <c r="L2994" s="145">
        <v>4532</v>
      </c>
      <c r="M2994" s="145" t="s">
        <v>265</v>
      </c>
      <c r="N2994" s="145">
        <v>1165</v>
      </c>
      <c r="O2994" s="145">
        <v>292869.96000000002</v>
      </c>
      <c r="P2994" s="145">
        <v>2305357</v>
      </c>
      <c r="Q2994" t="str">
        <f t="shared" si="46"/>
        <v>1-Residential</v>
      </c>
      <c r="R2994" s="147"/>
      <c r="S2994" t="s">
        <v>381</v>
      </c>
      <c r="U2994" s="147"/>
    </row>
    <row r="2995" spans="1:21" x14ac:dyDescent="0.3">
      <c r="A2995" s="145">
        <v>5</v>
      </c>
      <c r="B2995" s="145" t="s">
        <v>241</v>
      </c>
      <c r="C2995" s="145">
        <v>2020</v>
      </c>
      <c r="D2995" s="145">
        <v>7</v>
      </c>
      <c r="E2995" s="145" t="s">
        <v>374</v>
      </c>
      <c r="F2995" s="146">
        <v>60</v>
      </c>
      <c r="G2995" s="145" t="s">
        <v>154</v>
      </c>
      <c r="H2995" s="145">
        <v>600</v>
      </c>
      <c r="I2995" s="145" t="s">
        <v>364</v>
      </c>
      <c r="J2995" s="145" t="s">
        <v>290</v>
      </c>
      <c r="K2995" s="145" t="s">
        <v>299</v>
      </c>
      <c r="L2995" s="145">
        <v>360</v>
      </c>
      <c r="M2995" s="145" t="s">
        <v>304</v>
      </c>
      <c r="N2995" s="145">
        <v>9</v>
      </c>
      <c r="O2995" s="145">
        <v>3811.58</v>
      </c>
      <c r="P2995" s="145">
        <v>3693</v>
      </c>
      <c r="Q2995" t="str">
        <f t="shared" si="46"/>
        <v>Street</v>
      </c>
      <c r="R2995" s="147"/>
      <c r="S2995" t="s">
        <v>381</v>
      </c>
      <c r="U2995" s="147"/>
    </row>
    <row r="2996" spans="1:21" x14ac:dyDescent="0.3">
      <c r="A2996" s="145">
        <v>5</v>
      </c>
      <c r="B2996" s="145" t="s">
        <v>241</v>
      </c>
      <c r="C2996" s="145">
        <v>2020</v>
      </c>
      <c r="D2996" s="145">
        <v>7</v>
      </c>
      <c r="E2996" s="145" t="s">
        <v>374</v>
      </c>
      <c r="F2996" s="146">
        <v>10</v>
      </c>
      <c r="G2996" s="145" t="s">
        <v>250</v>
      </c>
      <c r="H2996" s="145">
        <v>905</v>
      </c>
      <c r="I2996" s="145" t="s">
        <v>358</v>
      </c>
      <c r="J2996" s="145" t="s">
        <v>257</v>
      </c>
      <c r="K2996" s="145" t="s">
        <v>258</v>
      </c>
      <c r="L2996" s="145">
        <v>4513</v>
      </c>
      <c r="M2996" s="145" t="s">
        <v>338</v>
      </c>
      <c r="N2996" s="145">
        <v>4894</v>
      </c>
      <c r="O2996" s="145">
        <v>139485.25</v>
      </c>
      <c r="P2996" s="145">
        <v>3378067</v>
      </c>
      <c r="Q2996" t="str">
        <f t="shared" si="46"/>
        <v>2-Low Income Residential</v>
      </c>
      <c r="R2996" s="147"/>
      <c r="S2996" t="s">
        <v>381</v>
      </c>
      <c r="U2996" s="147"/>
    </row>
    <row r="2997" spans="1:21" x14ac:dyDescent="0.3">
      <c r="A2997" s="145">
        <v>4</v>
      </c>
      <c r="B2997" s="145" t="s">
        <v>249</v>
      </c>
      <c r="C2997" s="145">
        <v>2020</v>
      </c>
      <c r="D2997" s="145">
        <v>7</v>
      </c>
      <c r="E2997" s="145" t="s">
        <v>374</v>
      </c>
      <c r="F2997" s="146">
        <v>10</v>
      </c>
      <c r="G2997" s="145" t="s">
        <v>250</v>
      </c>
      <c r="H2997" s="145">
        <v>6</v>
      </c>
      <c r="I2997" s="145" t="s">
        <v>344</v>
      </c>
      <c r="J2997" s="145" t="s">
        <v>257</v>
      </c>
      <c r="K2997" s="145" t="s">
        <v>258</v>
      </c>
      <c r="L2997" s="145">
        <v>207</v>
      </c>
      <c r="M2997" s="145" t="s">
        <v>252</v>
      </c>
      <c r="N2997" s="145">
        <v>1</v>
      </c>
      <c r="O2997" s="145">
        <v>43.27</v>
      </c>
      <c r="P2997" s="145">
        <v>265</v>
      </c>
      <c r="Q2997" t="str">
        <f t="shared" si="46"/>
        <v>2-Low Income Residential</v>
      </c>
      <c r="R2997" s="147"/>
      <c r="S2997" t="s">
        <v>381</v>
      </c>
      <c r="U2997" s="147"/>
    </row>
    <row r="2998" spans="1:21" x14ac:dyDescent="0.3">
      <c r="A2998" s="145">
        <v>5</v>
      </c>
      <c r="B2998" s="145" t="s">
        <v>241</v>
      </c>
      <c r="C2998" s="145">
        <v>2020</v>
      </c>
      <c r="D2998" s="145">
        <v>7</v>
      </c>
      <c r="E2998" s="145" t="s">
        <v>374</v>
      </c>
      <c r="F2998" s="146">
        <v>3</v>
      </c>
      <c r="G2998" s="145" t="s">
        <v>262</v>
      </c>
      <c r="H2998" s="145">
        <v>616</v>
      </c>
      <c r="I2998" s="145" t="s">
        <v>311</v>
      </c>
      <c r="J2998" s="145" t="s">
        <v>305</v>
      </c>
      <c r="K2998" s="145" t="s">
        <v>307</v>
      </c>
      <c r="L2998" s="145">
        <v>4532</v>
      </c>
      <c r="M2998" s="145" t="s">
        <v>265</v>
      </c>
      <c r="N2998" s="145">
        <v>3364</v>
      </c>
      <c r="O2998" s="145">
        <v>267378.77</v>
      </c>
      <c r="P2998" s="145">
        <v>812966</v>
      </c>
      <c r="Q2998" t="str">
        <f t="shared" si="46"/>
        <v>Street</v>
      </c>
      <c r="R2998" s="147"/>
      <c r="S2998" t="s">
        <v>381</v>
      </c>
      <c r="U2998" s="147"/>
    </row>
    <row r="2999" spans="1:21" x14ac:dyDescent="0.3">
      <c r="A2999" s="145">
        <v>5</v>
      </c>
      <c r="B2999" s="145" t="s">
        <v>241</v>
      </c>
      <c r="C2999" s="145">
        <v>2020</v>
      </c>
      <c r="D2999" s="145">
        <v>7</v>
      </c>
      <c r="E2999" s="145" t="s">
        <v>374</v>
      </c>
      <c r="F2999" s="146">
        <v>10</v>
      </c>
      <c r="G2999" s="145" t="s">
        <v>250</v>
      </c>
      <c r="H2999" s="145">
        <v>603</v>
      </c>
      <c r="I2999" s="145" t="s">
        <v>306</v>
      </c>
      <c r="J2999" s="145" t="s">
        <v>305</v>
      </c>
      <c r="K2999" s="145" t="s">
        <v>307</v>
      </c>
      <c r="L2999" s="145">
        <v>207</v>
      </c>
      <c r="M2999" s="145" t="s">
        <v>252</v>
      </c>
      <c r="N2999" s="145">
        <v>27</v>
      </c>
      <c r="O2999" s="145">
        <v>464.4</v>
      </c>
      <c r="P2999" s="145">
        <v>964</v>
      </c>
      <c r="Q2999" t="str">
        <f t="shared" si="46"/>
        <v>Street</v>
      </c>
      <c r="R2999" s="147"/>
      <c r="S2999" t="s">
        <v>381</v>
      </c>
      <c r="U2999" s="147"/>
    </row>
    <row r="3000" spans="1:21" x14ac:dyDescent="0.3">
      <c r="A3000" s="145">
        <v>5</v>
      </c>
      <c r="B3000" s="145" t="s">
        <v>241</v>
      </c>
      <c r="C3000" s="145">
        <v>2020</v>
      </c>
      <c r="D3000" s="145">
        <v>7</v>
      </c>
      <c r="E3000" s="145" t="s">
        <v>374</v>
      </c>
      <c r="F3000" s="146">
        <v>3</v>
      </c>
      <c r="G3000" s="145" t="s">
        <v>262</v>
      </c>
      <c r="H3000" s="145">
        <v>2</v>
      </c>
      <c r="I3000" s="145" t="s">
        <v>330</v>
      </c>
      <c r="J3000" s="145" t="s">
        <v>245</v>
      </c>
      <c r="K3000" s="145" t="s">
        <v>246</v>
      </c>
      <c r="L3000" s="145">
        <v>300</v>
      </c>
      <c r="M3000" s="145" t="s">
        <v>282</v>
      </c>
      <c r="N3000" s="145">
        <v>2</v>
      </c>
      <c r="O3000" s="145">
        <v>119.63</v>
      </c>
      <c r="P3000" s="145">
        <v>469</v>
      </c>
      <c r="Q3000" t="str">
        <f t="shared" si="46"/>
        <v>1-Residential</v>
      </c>
      <c r="R3000" s="147"/>
      <c r="S3000" t="s">
        <v>381</v>
      </c>
      <c r="U3000" s="147"/>
    </row>
    <row r="3001" spans="1:21" x14ac:dyDescent="0.3">
      <c r="A3001" s="145">
        <v>5</v>
      </c>
      <c r="B3001" s="145" t="s">
        <v>241</v>
      </c>
      <c r="C3001" s="145">
        <v>2020</v>
      </c>
      <c r="D3001" s="145">
        <v>7</v>
      </c>
      <c r="E3001" s="145" t="s">
        <v>374</v>
      </c>
      <c r="F3001" s="146">
        <v>5</v>
      </c>
      <c r="G3001" s="145" t="s">
        <v>283</v>
      </c>
      <c r="H3001" s="145">
        <v>13</v>
      </c>
      <c r="I3001" s="145" t="s">
        <v>337</v>
      </c>
      <c r="J3001" s="145" t="s">
        <v>268</v>
      </c>
      <c r="K3001" s="145" t="s">
        <v>281</v>
      </c>
      <c r="L3001" s="145">
        <v>460</v>
      </c>
      <c r="M3001" s="145" t="s">
        <v>285</v>
      </c>
      <c r="N3001" s="145">
        <v>7</v>
      </c>
      <c r="O3001" s="145">
        <v>17668.509999999998</v>
      </c>
      <c r="P3001" s="145">
        <v>102020</v>
      </c>
      <c r="Q3001" t="str">
        <f t="shared" si="46"/>
        <v>4-Medium C&amp;I</v>
      </c>
      <c r="R3001" s="147"/>
      <c r="S3001" t="s">
        <v>381</v>
      </c>
      <c r="U3001" s="147"/>
    </row>
    <row r="3002" spans="1:21" x14ac:dyDescent="0.3">
      <c r="A3002" s="145">
        <v>4</v>
      </c>
      <c r="B3002" s="145" t="s">
        <v>249</v>
      </c>
      <c r="C3002" s="145">
        <v>2020</v>
      </c>
      <c r="D3002" s="145">
        <v>7</v>
      </c>
      <c r="E3002" s="145" t="s">
        <v>374</v>
      </c>
      <c r="F3002" s="146">
        <v>5</v>
      </c>
      <c r="G3002" s="145" t="s">
        <v>283</v>
      </c>
      <c r="H3002" s="145">
        <v>18</v>
      </c>
      <c r="I3002" s="145" t="s">
        <v>284</v>
      </c>
      <c r="J3002" s="145" t="s">
        <v>268</v>
      </c>
      <c r="K3002" s="145" t="s">
        <v>281</v>
      </c>
      <c r="L3002" s="145">
        <v>460</v>
      </c>
      <c r="M3002" s="145" t="s">
        <v>285</v>
      </c>
      <c r="N3002" s="145">
        <v>1</v>
      </c>
      <c r="O3002" s="145">
        <v>538.01</v>
      </c>
      <c r="P3002" s="145">
        <v>2640</v>
      </c>
      <c r="Q3002" t="str">
        <f t="shared" si="46"/>
        <v>4-Medium C&amp;I</v>
      </c>
      <c r="R3002" s="147"/>
      <c r="S3002" t="s">
        <v>381</v>
      </c>
      <c r="U3002" s="147"/>
    </row>
    <row r="3003" spans="1:21" x14ac:dyDescent="0.3">
      <c r="A3003" s="145">
        <v>5</v>
      </c>
      <c r="B3003" s="145" t="s">
        <v>241</v>
      </c>
      <c r="C3003" s="145">
        <v>2020</v>
      </c>
      <c r="D3003" s="145">
        <v>7</v>
      </c>
      <c r="E3003" s="145" t="s">
        <v>374</v>
      </c>
      <c r="F3003" s="146">
        <v>75</v>
      </c>
      <c r="G3003" s="145" t="s">
        <v>154</v>
      </c>
      <c r="H3003" s="145">
        <v>18</v>
      </c>
      <c r="I3003" s="145" t="s">
        <v>284</v>
      </c>
      <c r="J3003" s="145" t="s">
        <v>268</v>
      </c>
      <c r="K3003" s="145" t="s">
        <v>281</v>
      </c>
      <c r="L3003" s="145">
        <v>1575</v>
      </c>
      <c r="M3003" s="145" t="s">
        <v>320</v>
      </c>
      <c r="N3003" s="145">
        <v>2</v>
      </c>
      <c r="O3003" s="145">
        <v>9726.83</v>
      </c>
      <c r="P3003" s="145">
        <v>58140</v>
      </c>
      <c r="Q3003" t="str">
        <f t="shared" si="46"/>
        <v>4-Medium C&amp;I</v>
      </c>
      <c r="R3003" s="147"/>
      <c r="S3003" t="s">
        <v>381</v>
      </c>
      <c r="U3003" s="147"/>
    </row>
    <row r="3004" spans="1:21" x14ac:dyDescent="0.3">
      <c r="A3004" s="145">
        <v>5</v>
      </c>
      <c r="B3004" s="145" t="s">
        <v>241</v>
      </c>
      <c r="C3004" s="145">
        <v>2020</v>
      </c>
      <c r="D3004" s="145">
        <v>7</v>
      </c>
      <c r="E3004" s="145" t="s">
        <v>374</v>
      </c>
      <c r="F3004" s="146">
        <v>77</v>
      </c>
      <c r="G3004" s="145" t="s">
        <v>154</v>
      </c>
      <c r="H3004" s="145">
        <v>18</v>
      </c>
      <c r="I3004" s="145" t="s">
        <v>284</v>
      </c>
      <c r="J3004" s="145" t="s">
        <v>268</v>
      </c>
      <c r="K3004" s="145" t="s">
        <v>281</v>
      </c>
      <c r="L3004" s="145">
        <v>1577</v>
      </c>
      <c r="M3004" s="145" t="s">
        <v>336</v>
      </c>
      <c r="N3004" s="145">
        <v>1</v>
      </c>
      <c r="O3004" s="145">
        <v>3849.75</v>
      </c>
      <c r="P3004" s="145">
        <v>22800</v>
      </c>
      <c r="Q3004" t="str">
        <f t="shared" si="46"/>
        <v>4-Medium C&amp;I</v>
      </c>
      <c r="R3004" s="147"/>
      <c r="S3004" t="s">
        <v>381</v>
      </c>
      <c r="U3004" s="147"/>
    </row>
    <row r="3005" spans="1:21" x14ac:dyDescent="0.3">
      <c r="A3005" s="145">
        <v>4</v>
      </c>
      <c r="B3005" s="145" t="s">
        <v>249</v>
      </c>
      <c r="C3005" s="145">
        <v>2020</v>
      </c>
      <c r="D3005" s="145">
        <v>7</v>
      </c>
      <c r="E3005" s="145" t="s">
        <v>374</v>
      </c>
      <c r="F3005" s="146">
        <v>3</v>
      </c>
      <c r="G3005" s="145" t="s">
        <v>262</v>
      </c>
      <c r="H3005" s="145">
        <v>9</v>
      </c>
      <c r="I3005" s="145" t="s">
        <v>334</v>
      </c>
      <c r="J3005" s="145" t="s">
        <v>260</v>
      </c>
      <c r="K3005" s="145" t="s">
        <v>273</v>
      </c>
      <c r="L3005" s="145">
        <v>300</v>
      </c>
      <c r="M3005" s="145" t="s">
        <v>282</v>
      </c>
      <c r="N3005" s="145">
        <v>2</v>
      </c>
      <c r="O3005" s="145">
        <v>124.38</v>
      </c>
      <c r="P3005" s="145">
        <v>554</v>
      </c>
      <c r="Q3005" t="str">
        <f t="shared" si="46"/>
        <v>3-Small C&amp;I</v>
      </c>
      <c r="R3005" s="147"/>
      <c r="S3005" t="s">
        <v>381</v>
      </c>
      <c r="U3005" s="147"/>
    </row>
    <row r="3006" spans="1:21" x14ac:dyDescent="0.3">
      <c r="A3006" s="145">
        <v>5</v>
      </c>
      <c r="B3006" s="145" t="s">
        <v>241</v>
      </c>
      <c r="C3006" s="145">
        <v>2020</v>
      </c>
      <c r="D3006" s="145">
        <v>7</v>
      </c>
      <c r="E3006" s="145" t="s">
        <v>374</v>
      </c>
      <c r="F3006" s="146">
        <v>3</v>
      </c>
      <c r="G3006" s="145" t="s">
        <v>262</v>
      </c>
      <c r="H3006" s="145">
        <v>13</v>
      </c>
      <c r="I3006" s="145" t="s">
        <v>337</v>
      </c>
      <c r="J3006" s="145" t="s">
        <v>268</v>
      </c>
      <c r="K3006" s="145" t="s">
        <v>281</v>
      </c>
      <c r="L3006" s="145">
        <v>300</v>
      </c>
      <c r="M3006" s="145" t="s">
        <v>282</v>
      </c>
      <c r="N3006" s="145">
        <v>86</v>
      </c>
      <c r="O3006" s="145">
        <v>183404.58</v>
      </c>
      <c r="P3006" s="145">
        <v>1050443</v>
      </c>
      <c r="Q3006" t="str">
        <f t="shared" si="46"/>
        <v>4-Medium C&amp;I</v>
      </c>
      <c r="R3006" s="147"/>
      <c r="S3006" t="s">
        <v>381</v>
      </c>
      <c r="U3006" s="147"/>
    </row>
    <row r="3007" spans="1:21" x14ac:dyDescent="0.3">
      <c r="A3007" s="145">
        <v>5</v>
      </c>
      <c r="B3007" s="145" t="s">
        <v>241</v>
      </c>
      <c r="C3007" s="145">
        <v>2020</v>
      </c>
      <c r="D3007" s="145">
        <v>7</v>
      </c>
      <c r="E3007" s="145" t="s">
        <v>374</v>
      </c>
      <c r="F3007" s="146">
        <v>1</v>
      </c>
      <c r="G3007" s="145" t="s">
        <v>243</v>
      </c>
      <c r="H3007" s="145">
        <v>5</v>
      </c>
      <c r="I3007" s="145" t="s">
        <v>289</v>
      </c>
      <c r="J3007" s="145" t="s">
        <v>248</v>
      </c>
      <c r="K3007" s="145" t="s">
        <v>270</v>
      </c>
      <c r="L3007" s="145">
        <v>200</v>
      </c>
      <c r="M3007" s="145" t="s">
        <v>259</v>
      </c>
      <c r="N3007" s="145">
        <v>1272</v>
      </c>
      <c r="O3007" s="145">
        <v>-48338.73</v>
      </c>
      <c r="P3007" s="145">
        <v>745988</v>
      </c>
      <c r="Q3007" t="str">
        <f t="shared" si="46"/>
        <v>3-Small C&amp;I</v>
      </c>
      <c r="R3007" s="147"/>
      <c r="S3007" t="s">
        <v>381</v>
      </c>
      <c r="U3007" s="147"/>
    </row>
    <row r="3008" spans="1:21" x14ac:dyDescent="0.3">
      <c r="A3008" s="145">
        <v>5</v>
      </c>
      <c r="B3008" s="145" t="s">
        <v>241</v>
      </c>
      <c r="C3008" s="145">
        <v>2020</v>
      </c>
      <c r="D3008" s="145">
        <v>7</v>
      </c>
      <c r="E3008" s="145" t="s">
        <v>374</v>
      </c>
      <c r="F3008" s="146">
        <v>1</v>
      </c>
      <c r="G3008" s="145" t="s">
        <v>243</v>
      </c>
      <c r="H3008" s="145">
        <v>11</v>
      </c>
      <c r="I3008" s="145" t="s">
        <v>335</v>
      </c>
      <c r="J3008" s="145" t="s">
        <v>248</v>
      </c>
      <c r="K3008" s="145" t="s">
        <v>270</v>
      </c>
      <c r="L3008" s="145">
        <v>200</v>
      </c>
      <c r="M3008" s="145" t="s">
        <v>259</v>
      </c>
      <c r="N3008" s="145">
        <v>9</v>
      </c>
      <c r="O3008" s="145">
        <v>-26084.57</v>
      </c>
      <c r="P3008" s="145">
        <v>43187</v>
      </c>
      <c r="Q3008" t="str">
        <f t="shared" si="46"/>
        <v>3-Small C&amp;I</v>
      </c>
      <c r="R3008" s="147"/>
      <c r="S3008" t="s">
        <v>381</v>
      </c>
      <c r="U3008" s="147"/>
    </row>
    <row r="3009" spans="1:21" x14ac:dyDescent="0.3">
      <c r="A3009" s="145">
        <v>5</v>
      </c>
      <c r="B3009" s="145" t="s">
        <v>241</v>
      </c>
      <c r="C3009" s="145">
        <v>2020</v>
      </c>
      <c r="D3009" s="145">
        <v>7</v>
      </c>
      <c r="E3009" s="145" t="s">
        <v>374</v>
      </c>
      <c r="F3009" s="146">
        <v>3</v>
      </c>
      <c r="G3009" s="145" t="s">
        <v>262</v>
      </c>
      <c r="H3009" s="145">
        <v>5</v>
      </c>
      <c r="I3009" s="145" t="s">
        <v>289</v>
      </c>
      <c r="J3009" s="145" t="s">
        <v>248</v>
      </c>
      <c r="K3009" s="145" t="s">
        <v>270</v>
      </c>
      <c r="L3009" s="145">
        <v>300</v>
      </c>
      <c r="M3009" s="145" t="s">
        <v>282</v>
      </c>
      <c r="N3009" s="145">
        <v>42857</v>
      </c>
      <c r="O3009" s="145">
        <v>-394524.95</v>
      </c>
      <c r="P3009" s="145">
        <v>53610635</v>
      </c>
      <c r="Q3009" t="str">
        <f t="shared" si="46"/>
        <v>3-Small C&amp;I</v>
      </c>
      <c r="R3009" s="147"/>
      <c r="S3009" t="s">
        <v>381</v>
      </c>
      <c r="U3009" s="147"/>
    </row>
    <row r="3010" spans="1:21" x14ac:dyDescent="0.3">
      <c r="A3010" s="145">
        <v>4</v>
      </c>
      <c r="B3010" s="145" t="s">
        <v>249</v>
      </c>
      <c r="C3010" s="145">
        <v>2020</v>
      </c>
      <c r="D3010" s="145">
        <v>7</v>
      </c>
      <c r="E3010" s="145" t="s">
        <v>374</v>
      </c>
      <c r="F3010" s="146">
        <v>6</v>
      </c>
      <c r="G3010" s="145" t="s">
        <v>293</v>
      </c>
      <c r="H3010" s="145">
        <v>615</v>
      </c>
      <c r="I3010" s="145" t="s">
        <v>298</v>
      </c>
      <c r="J3010" s="145" t="s">
        <v>290</v>
      </c>
      <c r="K3010" s="145" t="s">
        <v>299</v>
      </c>
      <c r="L3010" s="145">
        <v>4562</v>
      </c>
      <c r="M3010" s="145" t="s">
        <v>300</v>
      </c>
      <c r="N3010" s="145">
        <v>1</v>
      </c>
      <c r="O3010" s="145">
        <v>5708.66</v>
      </c>
      <c r="P3010" s="145">
        <v>11386</v>
      </c>
      <c r="Q3010" t="str">
        <f t="shared" ref="Q3010:Q3073" si="47">VLOOKUP(J3010,S:T,2,FALSE)</f>
        <v>Street</v>
      </c>
      <c r="R3010" s="147"/>
      <c r="S3010" t="s">
        <v>381</v>
      </c>
      <c r="U3010" s="147"/>
    </row>
    <row r="3011" spans="1:21" x14ac:dyDescent="0.3">
      <c r="A3011" s="145">
        <v>5</v>
      </c>
      <c r="B3011" s="145" t="s">
        <v>241</v>
      </c>
      <c r="C3011" s="145">
        <v>2020</v>
      </c>
      <c r="D3011" s="145">
        <v>7</v>
      </c>
      <c r="E3011" s="145" t="s">
        <v>374</v>
      </c>
      <c r="F3011" s="146">
        <v>60</v>
      </c>
      <c r="G3011" s="145" t="s">
        <v>154</v>
      </c>
      <c r="H3011" s="145">
        <v>623</v>
      </c>
      <c r="I3011" s="145" t="s">
        <v>302</v>
      </c>
      <c r="J3011" s="145" t="s">
        <v>301</v>
      </c>
      <c r="K3011" s="145" t="s">
        <v>303</v>
      </c>
      <c r="L3011" s="145">
        <v>360</v>
      </c>
      <c r="M3011" s="145" t="s">
        <v>304</v>
      </c>
      <c r="N3011" s="145">
        <v>2</v>
      </c>
      <c r="O3011" s="145">
        <v>32.94</v>
      </c>
      <c r="P3011" s="145">
        <v>92</v>
      </c>
      <c r="Q3011" t="str">
        <f t="shared" si="47"/>
        <v>Street</v>
      </c>
      <c r="R3011" s="147"/>
      <c r="S3011" t="s">
        <v>381</v>
      </c>
      <c r="U3011" s="147"/>
    </row>
    <row r="3012" spans="1:21" x14ac:dyDescent="0.3">
      <c r="A3012" s="145">
        <v>5</v>
      </c>
      <c r="B3012" s="145" t="s">
        <v>241</v>
      </c>
      <c r="C3012" s="145">
        <v>2020</v>
      </c>
      <c r="D3012" s="145">
        <v>7</v>
      </c>
      <c r="E3012" s="145" t="s">
        <v>374</v>
      </c>
      <c r="F3012" s="146">
        <v>60</v>
      </c>
      <c r="G3012" s="145" t="s">
        <v>154</v>
      </c>
      <c r="H3012" s="145">
        <v>624</v>
      </c>
      <c r="I3012" s="145" t="s">
        <v>325</v>
      </c>
      <c r="J3012" s="145" t="s">
        <v>301</v>
      </c>
      <c r="K3012" s="145" t="s">
        <v>303</v>
      </c>
      <c r="L3012" s="145">
        <v>4563</v>
      </c>
      <c r="M3012" s="145" t="s">
        <v>324</v>
      </c>
      <c r="N3012" s="145">
        <v>2</v>
      </c>
      <c r="O3012" s="145">
        <v>39.28</v>
      </c>
      <c r="P3012" s="145">
        <v>188</v>
      </c>
      <c r="Q3012" t="str">
        <f t="shared" si="47"/>
        <v>Street</v>
      </c>
      <c r="R3012" s="147"/>
      <c r="S3012" t="s">
        <v>381</v>
      </c>
      <c r="U3012" s="147"/>
    </row>
    <row r="3013" spans="1:21" x14ac:dyDescent="0.3">
      <c r="A3013" s="145">
        <v>5</v>
      </c>
      <c r="B3013" s="145" t="s">
        <v>241</v>
      </c>
      <c r="C3013" s="145">
        <v>2020</v>
      </c>
      <c r="D3013" s="145">
        <v>7</v>
      </c>
      <c r="E3013" s="145" t="s">
        <v>374</v>
      </c>
      <c r="F3013" s="146">
        <v>3</v>
      </c>
      <c r="G3013" s="145" t="s">
        <v>262</v>
      </c>
      <c r="H3013" s="145">
        <v>20</v>
      </c>
      <c r="I3013" s="145" t="s">
        <v>357</v>
      </c>
      <c r="J3013" s="145" t="s">
        <v>274</v>
      </c>
      <c r="K3013" s="145" t="s">
        <v>315</v>
      </c>
      <c r="L3013" s="145">
        <v>300</v>
      </c>
      <c r="M3013" s="145" t="s">
        <v>282</v>
      </c>
      <c r="N3013" s="145">
        <v>69</v>
      </c>
      <c r="O3013" s="145">
        <v>125846.8</v>
      </c>
      <c r="P3013" s="145">
        <v>738010</v>
      </c>
      <c r="Q3013" t="str">
        <f t="shared" si="47"/>
        <v>4-Medium C&amp;I</v>
      </c>
      <c r="R3013" s="147"/>
      <c r="S3013" t="s">
        <v>381</v>
      </c>
      <c r="U3013" s="147"/>
    </row>
    <row r="3014" spans="1:21" x14ac:dyDescent="0.3">
      <c r="A3014" s="145">
        <v>5</v>
      </c>
      <c r="B3014" s="145" t="s">
        <v>241</v>
      </c>
      <c r="C3014" s="145">
        <v>2020</v>
      </c>
      <c r="D3014" s="145">
        <v>7</v>
      </c>
      <c r="E3014" s="145" t="s">
        <v>374</v>
      </c>
      <c r="F3014" s="146">
        <v>3</v>
      </c>
      <c r="G3014" s="145" t="s">
        <v>262</v>
      </c>
      <c r="H3014" s="145">
        <v>1</v>
      </c>
      <c r="I3014" s="145" t="s">
        <v>251</v>
      </c>
      <c r="J3014" s="145" t="s">
        <v>245</v>
      </c>
      <c r="K3014" s="145" t="s">
        <v>246</v>
      </c>
      <c r="L3014" s="145">
        <v>300</v>
      </c>
      <c r="M3014" s="145" t="s">
        <v>282</v>
      </c>
      <c r="N3014" s="145">
        <v>1203</v>
      </c>
      <c r="O3014" s="145">
        <v>245564.9</v>
      </c>
      <c r="P3014" s="145">
        <v>1051540</v>
      </c>
      <c r="Q3014" t="str">
        <f t="shared" si="47"/>
        <v>1-Residential</v>
      </c>
      <c r="R3014" s="147"/>
      <c r="S3014" t="s">
        <v>381</v>
      </c>
      <c r="U3014" s="147"/>
    </row>
    <row r="3015" spans="1:21" x14ac:dyDescent="0.3">
      <c r="A3015" s="145">
        <v>5</v>
      </c>
      <c r="B3015" s="145" t="s">
        <v>241</v>
      </c>
      <c r="C3015" s="145">
        <v>2020</v>
      </c>
      <c r="D3015" s="145">
        <v>7</v>
      </c>
      <c r="E3015" s="145" t="s">
        <v>374</v>
      </c>
      <c r="F3015" s="146">
        <v>71</v>
      </c>
      <c r="G3015" s="145" t="s">
        <v>154</v>
      </c>
      <c r="H3015" s="145">
        <v>1</v>
      </c>
      <c r="I3015" s="145" t="s">
        <v>251</v>
      </c>
      <c r="J3015" s="145" t="s">
        <v>245</v>
      </c>
      <c r="K3015" s="145" t="s">
        <v>246</v>
      </c>
      <c r="L3015" s="145">
        <v>1571</v>
      </c>
      <c r="M3015" s="145" t="s">
        <v>331</v>
      </c>
      <c r="N3015" s="145">
        <v>1</v>
      </c>
      <c r="O3015" s="145">
        <v>7</v>
      </c>
      <c r="P3015" s="145">
        <v>0</v>
      </c>
      <c r="Q3015" t="str">
        <f t="shared" si="47"/>
        <v>1-Residential</v>
      </c>
      <c r="R3015" s="147"/>
      <c r="S3015" t="s">
        <v>381</v>
      </c>
      <c r="U3015" s="147"/>
    </row>
    <row r="3016" spans="1:21" x14ac:dyDescent="0.3">
      <c r="A3016" s="145">
        <v>4</v>
      </c>
      <c r="B3016" s="145" t="s">
        <v>249</v>
      </c>
      <c r="C3016" s="145">
        <v>2020</v>
      </c>
      <c r="D3016" s="145">
        <v>7</v>
      </c>
      <c r="E3016" s="145" t="s">
        <v>374</v>
      </c>
      <c r="F3016" s="146">
        <v>10</v>
      </c>
      <c r="G3016" s="145" t="s">
        <v>250</v>
      </c>
      <c r="H3016" s="145">
        <v>1</v>
      </c>
      <c r="I3016" s="145" t="s">
        <v>251</v>
      </c>
      <c r="J3016" s="145" t="s">
        <v>245</v>
      </c>
      <c r="K3016" s="145" t="s">
        <v>246</v>
      </c>
      <c r="L3016" s="145">
        <v>207</v>
      </c>
      <c r="M3016" s="145" t="s">
        <v>252</v>
      </c>
      <c r="N3016" s="145">
        <v>34</v>
      </c>
      <c r="O3016" s="145">
        <v>6262.01</v>
      </c>
      <c r="P3016" s="145">
        <v>25837</v>
      </c>
      <c r="Q3016" t="str">
        <f t="shared" si="47"/>
        <v>1-Residential</v>
      </c>
      <c r="R3016" s="147"/>
      <c r="S3016" t="s">
        <v>381</v>
      </c>
      <c r="U3016" s="147"/>
    </row>
    <row r="3017" spans="1:21" x14ac:dyDescent="0.3">
      <c r="A3017" s="145">
        <v>5</v>
      </c>
      <c r="B3017" s="145" t="s">
        <v>241</v>
      </c>
      <c r="C3017" s="145">
        <v>2020</v>
      </c>
      <c r="D3017" s="145">
        <v>7</v>
      </c>
      <c r="E3017" s="145" t="s">
        <v>374</v>
      </c>
      <c r="F3017" s="146">
        <v>10</v>
      </c>
      <c r="G3017" s="145" t="s">
        <v>250</v>
      </c>
      <c r="H3017" s="145">
        <v>2</v>
      </c>
      <c r="I3017" s="145" t="s">
        <v>330</v>
      </c>
      <c r="J3017" s="145" t="s">
        <v>245</v>
      </c>
      <c r="K3017" s="145" t="s">
        <v>246</v>
      </c>
      <c r="L3017" s="145">
        <v>207</v>
      </c>
      <c r="M3017" s="145" t="s">
        <v>252</v>
      </c>
      <c r="N3017" s="145">
        <v>25</v>
      </c>
      <c r="O3017" s="145">
        <v>4583.46</v>
      </c>
      <c r="P3017" s="145">
        <v>19982</v>
      </c>
      <c r="Q3017" t="str">
        <f t="shared" si="47"/>
        <v>1-Residential</v>
      </c>
      <c r="R3017" s="147"/>
      <c r="S3017" t="s">
        <v>381</v>
      </c>
      <c r="U3017" s="147"/>
    </row>
    <row r="3018" spans="1:21" x14ac:dyDescent="0.3">
      <c r="A3018" s="145">
        <v>5</v>
      </c>
      <c r="B3018" s="145" t="s">
        <v>241</v>
      </c>
      <c r="C3018" s="145">
        <v>2020</v>
      </c>
      <c r="D3018" s="145">
        <v>7</v>
      </c>
      <c r="E3018" s="145" t="s">
        <v>374</v>
      </c>
      <c r="F3018" s="146">
        <v>5</v>
      </c>
      <c r="G3018" s="145" t="s">
        <v>283</v>
      </c>
      <c r="H3018" s="145">
        <v>602</v>
      </c>
      <c r="I3018" s="145" t="s">
        <v>309</v>
      </c>
      <c r="J3018" s="145" t="s">
        <v>305</v>
      </c>
      <c r="K3018" s="145" t="s">
        <v>307</v>
      </c>
      <c r="L3018" s="145">
        <v>460</v>
      </c>
      <c r="M3018" s="145" t="s">
        <v>285</v>
      </c>
      <c r="N3018" s="145">
        <v>26</v>
      </c>
      <c r="O3018" s="145">
        <v>3093.17</v>
      </c>
      <c r="P3018" s="145">
        <v>7889</v>
      </c>
      <c r="Q3018" t="str">
        <f t="shared" si="47"/>
        <v>Street</v>
      </c>
      <c r="R3018" s="147"/>
      <c r="S3018" t="s">
        <v>381</v>
      </c>
      <c r="U3018" s="147"/>
    </row>
    <row r="3019" spans="1:21" x14ac:dyDescent="0.3">
      <c r="A3019" s="145">
        <v>5</v>
      </c>
      <c r="B3019" s="145" t="s">
        <v>241</v>
      </c>
      <c r="C3019" s="145">
        <v>2020</v>
      </c>
      <c r="D3019" s="145">
        <v>7</v>
      </c>
      <c r="E3019" s="145" t="s">
        <v>374</v>
      </c>
      <c r="F3019" s="146">
        <v>3</v>
      </c>
      <c r="G3019" s="145" t="s">
        <v>262</v>
      </c>
      <c r="H3019" s="145">
        <v>956</v>
      </c>
      <c r="I3019" s="145" t="s">
        <v>367</v>
      </c>
      <c r="J3019" s="145" t="s">
        <v>268</v>
      </c>
      <c r="K3019" s="145" t="s">
        <v>281</v>
      </c>
      <c r="L3019" s="145">
        <v>4532</v>
      </c>
      <c r="M3019" s="145" t="s">
        <v>265</v>
      </c>
      <c r="N3019" s="145">
        <v>226</v>
      </c>
      <c r="O3019" s="145">
        <v>404101.68</v>
      </c>
      <c r="P3019" s="145">
        <v>4834331</v>
      </c>
      <c r="Q3019" t="str">
        <f t="shared" si="47"/>
        <v>4-Medium C&amp;I</v>
      </c>
      <c r="R3019" s="147"/>
      <c r="S3019" t="s">
        <v>381</v>
      </c>
      <c r="U3019" s="147"/>
    </row>
    <row r="3020" spans="1:21" x14ac:dyDescent="0.3">
      <c r="A3020" s="145">
        <v>4</v>
      </c>
      <c r="B3020" s="145" t="s">
        <v>249</v>
      </c>
      <c r="C3020" s="145">
        <v>2020</v>
      </c>
      <c r="D3020" s="145">
        <v>7</v>
      </c>
      <c r="E3020" s="145" t="s">
        <v>374</v>
      </c>
      <c r="F3020" s="146">
        <v>3</v>
      </c>
      <c r="G3020" s="145" t="s">
        <v>262</v>
      </c>
      <c r="H3020" s="145">
        <v>950</v>
      </c>
      <c r="I3020" s="145" t="s">
        <v>269</v>
      </c>
      <c r="J3020" s="145" t="s">
        <v>248</v>
      </c>
      <c r="K3020" s="145" t="s">
        <v>270</v>
      </c>
      <c r="L3020" s="145">
        <v>4532</v>
      </c>
      <c r="M3020" s="145" t="s">
        <v>265</v>
      </c>
      <c r="N3020" s="145">
        <v>1114</v>
      </c>
      <c r="O3020" s="145">
        <v>173404.9</v>
      </c>
      <c r="P3020" s="145">
        <v>1558221</v>
      </c>
      <c r="Q3020" t="str">
        <f t="shared" si="47"/>
        <v>3-Small C&amp;I</v>
      </c>
      <c r="R3020" s="147"/>
      <c r="S3020" t="s">
        <v>381</v>
      </c>
      <c r="U3020" s="147"/>
    </row>
    <row r="3021" spans="1:21" x14ac:dyDescent="0.3">
      <c r="A3021" s="145">
        <v>5</v>
      </c>
      <c r="B3021" s="145" t="s">
        <v>241</v>
      </c>
      <c r="C3021" s="145">
        <v>2020</v>
      </c>
      <c r="D3021" s="145">
        <v>7</v>
      </c>
      <c r="E3021" s="145" t="s">
        <v>374</v>
      </c>
      <c r="F3021" s="146">
        <v>5</v>
      </c>
      <c r="G3021" s="145" t="s">
        <v>283</v>
      </c>
      <c r="H3021" s="145">
        <v>950</v>
      </c>
      <c r="I3021" s="145" t="s">
        <v>269</v>
      </c>
      <c r="J3021" s="145" t="s">
        <v>248</v>
      </c>
      <c r="K3021" s="145" t="s">
        <v>270</v>
      </c>
      <c r="L3021" s="145">
        <v>4552</v>
      </c>
      <c r="M3021" s="145" t="s">
        <v>313</v>
      </c>
      <c r="N3021" s="145">
        <v>1324</v>
      </c>
      <c r="O3021" s="145">
        <v>379088.42</v>
      </c>
      <c r="P3021" s="145">
        <v>3699735</v>
      </c>
      <c r="Q3021" t="str">
        <f t="shared" si="47"/>
        <v>3-Small C&amp;I</v>
      </c>
      <c r="R3021" s="147"/>
      <c r="S3021" t="s">
        <v>381</v>
      </c>
      <c r="U3021" s="147"/>
    </row>
    <row r="3022" spans="1:21" x14ac:dyDescent="0.3">
      <c r="A3022" s="145">
        <v>5</v>
      </c>
      <c r="B3022" s="145" t="s">
        <v>241</v>
      </c>
      <c r="C3022" s="145">
        <v>2020</v>
      </c>
      <c r="D3022" s="145">
        <v>7</v>
      </c>
      <c r="E3022" s="145" t="s">
        <v>374</v>
      </c>
      <c r="F3022" s="146">
        <v>75</v>
      </c>
      <c r="G3022" s="145" t="s">
        <v>154</v>
      </c>
      <c r="H3022" s="145">
        <v>950</v>
      </c>
      <c r="I3022" s="145" t="s">
        <v>269</v>
      </c>
      <c r="J3022" s="145" t="s">
        <v>248</v>
      </c>
      <c r="K3022" s="145" t="s">
        <v>270</v>
      </c>
      <c r="L3022" s="145">
        <v>4575</v>
      </c>
      <c r="M3022" s="145" t="s">
        <v>154</v>
      </c>
      <c r="N3022" s="145">
        <v>2</v>
      </c>
      <c r="O3022" s="145">
        <v>1187.3699999999999</v>
      </c>
      <c r="P3022" s="145">
        <v>11780</v>
      </c>
      <c r="Q3022" t="str">
        <f t="shared" si="47"/>
        <v>3-Small C&amp;I</v>
      </c>
      <c r="R3022" s="147"/>
      <c r="S3022" t="s">
        <v>381</v>
      </c>
      <c r="U3022" s="147"/>
    </row>
    <row r="3023" spans="1:21" x14ac:dyDescent="0.3">
      <c r="A3023" s="145">
        <v>5</v>
      </c>
      <c r="B3023" s="145" t="s">
        <v>241</v>
      </c>
      <c r="C3023" s="145">
        <v>2020</v>
      </c>
      <c r="D3023" s="145">
        <v>7</v>
      </c>
      <c r="E3023" s="145" t="s">
        <v>374</v>
      </c>
      <c r="F3023" s="146">
        <v>79</v>
      </c>
      <c r="G3023" s="145" t="s">
        <v>154</v>
      </c>
      <c r="H3023" s="145">
        <v>950</v>
      </c>
      <c r="I3023" s="145" t="s">
        <v>269</v>
      </c>
      <c r="J3023" s="145" t="s">
        <v>248</v>
      </c>
      <c r="K3023" s="145" t="s">
        <v>270</v>
      </c>
      <c r="L3023" s="145">
        <v>4579</v>
      </c>
      <c r="M3023" s="145" t="s">
        <v>267</v>
      </c>
      <c r="N3023" s="145">
        <v>83</v>
      </c>
      <c r="O3023" s="145">
        <v>7411.23</v>
      </c>
      <c r="P3023" s="145">
        <v>66691</v>
      </c>
      <c r="Q3023" t="str">
        <f t="shared" si="47"/>
        <v>3-Small C&amp;I</v>
      </c>
      <c r="R3023" s="147"/>
      <c r="S3023" t="s">
        <v>381</v>
      </c>
      <c r="U3023" s="147"/>
    </row>
    <row r="3024" spans="1:21" x14ac:dyDescent="0.3">
      <c r="A3024" s="145">
        <v>4</v>
      </c>
      <c r="B3024" s="145" t="s">
        <v>249</v>
      </c>
      <c r="C3024" s="145">
        <v>2020</v>
      </c>
      <c r="D3024" s="145">
        <v>7</v>
      </c>
      <c r="E3024" s="145" t="s">
        <v>374</v>
      </c>
      <c r="F3024" s="146">
        <v>3</v>
      </c>
      <c r="G3024" s="145" t="s">
        <v>262</v>
      </c>
      <c r="H3024" s="145">
        <v>952</v>
      </c>
      <c r="I3024" s="145" t="s">
        <v>272</v>
      </c>
      <c r="J3024" s="145" t="s">
        <v>260</v>
      </c>
      <c r="K3024" s="145" t="s">
        <v>273</v>
      </c>
      <c r="L3024" s="145">
        <v>4532</v>
      </c>
      <c r="M3024" s="145" t="s">
        <v>265</v>
      </c>
      <c r="N3024" s="145">
        <v>10</v>
      </c>
      <c r="O3024" s="145">
        <v>583.54999999999995</v>
      </c>
      <c r="P3024" s="145">
        <v>4590</v>
      </c>
      <c r="Q3024" t="str">
        <f t="shared" si="47"/>
        <v>3-Small C&amp;I</v>
      </c>
      <c r="R3024" s="147"/>
      <c r="S3024" t="s">
        <v>381</v>
      </c>
      <c r="U3024" s="147"/>
    </row>
    <row r="3025" spans="1:21" x14ac:dyDescent="0.3">
      <c r="A3025" s="145">
        <v>5</v>
      </c>
      <c r="B3025" s="145" t="s">
        <v>241</v>
      </c>
      <c r="C3025" s="145">
        <v>2020</v>
      </c>
      <c r="D3025" s="145">
        <v>7</v>
      </c>
      <c r="E3025" s="145" t="s">
        <v>374</v>
      </c>
      <c r="F3025" s="146">
        <v>5</v>
      </c>
      <c r="G3025" s="145" t="s">
        <v>283</v>
      </c>
      <c r="H3025" s="145">
        <v>11</v>
      </c>
      <c r="I3025" s="145" t="s">
        <v>335</v>
      </c>
      <c r="J3025" s="145" t="s">
        <v>248</v>
      </c>
      <c r="K3025" s="145" t="s">
        <v>270</v>
      </c>
      <c r="L3025" s="145">
        <v>460</v>
      </c>
      <c r="M3025" s="145" t="s">
        <v>285</v>
      </c>
      <c r="N3025" s="145">
        <v>2</v>
      </c>
      <c r="O3025" s="145">
        <v>140.06</v>
      </c>
      <c r="P3025" s="145">
        <v>658</v>
      </c>
      <c r="Q3025" t="str">
        <f t="shared" si="47"/>
        <v>3-Small C&amp;I</v>
      </c>
      <c r="R3025" s="147"/>
      <c r="S3025" t="s">
        <v>381</v>
      </c>
      <c r="U3025" s="147"/>
    </row>
    <row r="3026" spans="1:21" x14ac:dyDescent="0.3">
      <c r="A3026" s="145">
        <v>5</v>
      </c>
      <c r="B3026" s="145" t="s">
        <v>241</v>
      </c>
      <c r="C3026" s="145">
        <v>2020</v>
      </c>
      <c r="D3026" s="145">
        <v>7</v>
      </c>
      <c r="E3026" s="145" t="s">
        <v>374</v>
      </c>
      <c r="F3026" s="146">
        <v>72</v>
      </c>
      <c r="G3026" s="145" t="s">
        <v>154</v>
      </c>
      <c r="H3026" s="145">
        <v>5</v>
      </c>
      <c r="I3026" s="145" t="s">
        <v>289</v>
      </c>
      <c r="J3026" s="145" t="s">
        <v>248</v>
      </c>
      <c r="K3026" s="145" t="s">
        <v>270</v>
      </c>
      <c r="L3026" s="145">
        <v>1572</v>
      </c>
      <c r="M3026" s="145" t="s">
        <v>319</v>
      </c>
      <c r="N3026" s="145">
        <v>1</v>
      </c>
      <c r="O3026" s="145">
        <v>2063.12</v>
      </c>
      <c r="P3026" s="145">
        <v>11199</v>
      </c>
      <c r="Q3026" t="str">
        <f t="shared" si="47"/>
        <v>3-Small C&amp;I</v>
      </c>
      <c r="R3026" s="147"/>
      <c r="S3026" t="s">
        <v>381</v>
      </c>
      <c r="U3026" s="147"/>
    </row>
    <row r="3027" spans="1:21" x14ac:dyDescent="0.3">
      <c r="A3027" s="145">
        <v>5</v>
      </c>
      <c r="B3027" s="145" t="s">
        <v>241</v>
      </c>
      <c r="C3027" s="145">
        <v>2020</v>
      </c>
      <c r="D3027" s="145">
        <v>7</v>
      </c>
      <c r="E3027" s="145" t="s">
        <v>374</v>
      </c>
      <c r="F3027" s="146">
        <v>10</v>
      </c>
      <c r="G3027" s="145" t="s">
        <v>250</v>
      </c>
      <c r="H3027" s="145">
        <v>616</v>
      </c>
      <c r="I3027" s="145" t="s">
        <v>311</v>
      </c>
      <c r="J3027" s="145" t="s">
        <v>305</v>
      </c>
      <c r="K3027" s="145" t="s">
        <v>307</v>
      </c>
      <c r="L3027" s="145">
        <v>4513</v>
      </c>
      <c r="M3027" s="145" t="s">
        <v>338</v>
      </c>
      <c r="N3027" s="145">
        <v>3</v>
      </c>
      <c r="O3027" s="145">
        <v>83.54</v>
      </c>
      <c r="P3027" s="145">
        <v>272</v>
      </c>
      <c r="Q3027" t="str">
        <f t="shared" si="47"/>
        <v>Street</v>
      </c>
      <c r="R3027" s="147"/>
      <c r="S3027" t="s">
        <v>381</v>
      </c>
      <c r="U3027" s="147"/>
    </row>
    <row r="3028" spans="1:21" x14ac:dyDescent="0.3">
      <c r="A3028" s="145">
        <v>5</v>
      </c>
      <c r="B3028" s="145" t="s">
        <v>241</v>
      </c>
      <c r="C3028" s="145">
        <v>2020</v>
      </c>
      <c r="D3028" s="145">
        <v>7</v>
      </c>
      <c r="E3028" s="145" t="s">
        <v>374</v>
      </c>
      <c r="F3028" s="146">
        <v>79</v>
      </c>
      <c r="G3028" s="145" t="s">
        <v>154</v>
      </c>
      <c r="H3028" s="145">
        <v>153</v>
      </c>
      <c r="I3028" s="145" t="s">
        <v>342</v>
      </c>
      <c r="J3028" s="145" t="s">
        <v>279</v>
      </c>
      <c r="K3028" s="145" t="s">
        <v>279</v>
      </c>
      <c r="L3028" s="145">
        <v>1579</v>
      </c>
      <c r="M3028" s="145" t="s">
        <v>343</v>
      </c>
      <c r="N3028" s="145">
        <v>18</v>
      </c>
      <c r="O3028" s="145">
        <v>0</v>
      </c>
      <c r="P3028" s="145">
        <v>3554287</v>
      </c>
      <c r="Q3028" t="str">
        <f t="shared" si="47"/>
        <v>OTHER</v>
      </c>
      <c r="R3028" s="147"/>
      <c r="S3028" t="s">
        <v>381</v>
      </c>
      <c r="U3028" s="147"/>
    </row>
    <row r="3029" spans="1:21" x14ac:dyDescent="0.3">
      <c r="A3029" s="145">
        <v>4</v>
      </c>
      <c r="B3029" s="145" t="s">
        <v>249</v>
      </c>
      <c r="C3029" s="145">
        <v>2020</v>
      </c>
      <c r="D3029" s="145">
        <v>7</v>
      </c>
      <c r="E3029" s="145" t="s">
        <v>374</v>
      </c>
      <c r="F3029" s="146">
        <v>1</v>
      </c>
      <c r="G3029" s="145" t="s">
        <v>243</v>
      </c>
      <c r="H3029" s="145">
        <v>5</v>
      </c>
      <c r="I3029" s="145" t="s">
        <v>289</v>
      </c>
      <c r="J3029" s="145" t="s">
        <v>248</v>
      </c>
      <c r="K3029" s="145" t="s">
        <v>270</v>
      </c>
      <c r="L3029" s="145">
        <v>200</v>
      </c>
      <c r="M3029" s="145" t="s">
        <v>259</v>
      </c>
      <c r="N3029" s="145">
        <v>13</v>
      </c>
      <c r="O3029" s="145">
        <v>1644.07</v>
      </c>
      <c r="P3029" s="145">
        <v>7996</v>
      </c>
      <c r="Q3029" t="str">
        <f t="shared" si="47"/>
        <v>3-Small C&amp;I</v>
      </c>
      <c r="R3029" s="147"/>
      <c r="S3029" t="s">
        <v>381</v>
      </c>
      <c r="U3029" s="147"/>
    </row>
    <row r="3030" spans="1:21" x14ac:dyDescent="0.3">
      <c r="A3030" s="145">
        <v>5</v>
      </c>
      <c r="B3030" s="145" t="s">
        <v>241</v>
      </c>
      <c r="C3030" s="145">
        <v>2020</v>
      </c>
      <c r="D3030" s="145">
        <v>7</v>
      </c>
      <c r="E3030" s="145" t="s">
        <v>374</v>
      </c>
      <c r="F3030" s="146">
        <v>6</v>
      </c>
      <c r="G3030" s="145" t="s">
        <v>293</v>
      </c>
      <c r="H3030" s="145">
        <v>625</v>
      </c>
      <c r="I3030" s="145" t="s">
        <v>354</v>
      </c>
      <c r="J3030" s="145" t="s">
        <v>310</v>
      </c>
      <c r="K3030" s="145" t="s">
        <v>154</v>
      </c>
      <c r="L3030" s="145">
        <v>700</v>
      </c>
      <c r="M3030" s="145" t="s">
        <v>296</v>
      </c>
      <c r="N3030" s="145">
        <v>1</v>
      </c>
      <c r="O3030" s="145">
        <v>18.12</v>
      </c>
      <c r="P3030" s="145">
        <v>16</v>
      </c>
      <c r="Q3030" t="str">
        <f t="shared" si="47"/>
        <v>Street</v>
      </c>
      <c r="R3030" s="147"/>
      <c r="S3030" t="s">
        <v>381</v>
      </c>
      <c r="U3030" s="147"/>
    </row>
    <row r="3031" spans="1:21" x14ac:dyDescent="0.3">
      <c r="A3031" s="145">
        <v>5</v>
      </c>
      <c r="B3031" s="145" t="s">
        <v>241</v>
      </c>
      <c r="C3031" s="145">
        <v>2020</v>
      </c>
      <c r="D3031" s="145">
        <v>7</v>
      </c>
      <c r="E3031" s="145" t="s">
        <v>374</v>
      </c>
      <c r="F3031" s="146">
        <v>6</v>
      </c>
      <c r="G3031" s="145" t="s">
        <v>293</v>
      </c>
      <c r="H3031" s="145">
        <v>613</v>
      </c>
      <c r="I3031" s="145" t="s">
        <v>294</v>
      </c>
      <c r="J3031" s="145" t="s">
        <v>253</v>
      </c>
      <c r="K3031" s="145" t="s">
        <v>295</v>
      </c>
      <c r="L3031" s="145">
        <v>700</v>
      </c>
      <c r="M3031" s="145" t="s">
        <v>296</v>
      </c>
      <c r="N3031" s="145">
        <v>6</v>
      </c>
      <c r="O3031" s="145">
        <v>95.67</v>
      </c>
      <c r="P3031" s="145">
        <v>278</v>
      </c>
      <c r="Q3031" t="str">
        <f t="shared" si="47"/>
        <v>3-Small C&amp;I</v>
      </c>
      <c r="R3031" s="147"/>
      <c r="S3031" t="s">
        <v>381</v>
      </c>
      <c r="U3031" s="147"/>
    </row>
    <row r="3032" spans="1:21" x14ac:dyDescent="0.3">
      <c r="A3032" s="145">
        <v>5</v>
      </c>
      <c r="B3032" s="145" t="s">
        <v>241</v>
      </c>
      <c r="C3032" s="145">
        <v>2020</v>
      </c>
      <c r="D3032" s="145">
        <v>7</v>
      </c>
      <c r="E3032" s="145" t="s">
        <v>374</v>
      </c>
      <c r="F3032" s="146">
        <v>6</v>
      </c>
      <c r="G3032" s="145" t="s">
        <v>293</v>
      </c>
      <c r="H3032" s="145">
        <v>621</v>
      </c>
      <c r="I3032" s="145" t="s">
        <v>323</v>
      </c>
      <c r="J3032" s="145" t="s">
        <v>253</v>
      </c>
      <c r="K3032" s="145" t="s">
        <v>295</v>
      </c>
      <c r="L3032" s="145">
        <v>4562</v>
      </c>
      <c r="M3032" s="145" t="s">
        <v>300</v>
      </c>
      <c r="N3032" s="145">
        <v>10</v>
      </c>
      <c r="O3032" s="145">
        <v>165.7</v>
      </c>
      <c r="P3032" s="145">
        <v>915</v>
      </c>
      <c r="Q3032" t="str">
        <f t="shared" si="47"/>
        <v>3-Small C&amp;I</v>
      </c>
      <c r="R3032" s="147"/>
      <c r="S3032" t="s">
        <v>381</v>
      </c>
      <c r="U3032" s="147"/>
    </row>
    <row r="3033" spans="1:21" x14ac:dyDescent="0.3">
      <c r="A3033" s="145">
        <v>4</v>
      </c>
      <c r="B3033" s="145" t="s">
        <v>249</v>
      </c>
      <c r="C3033" s="145">
        <v>2020</v>
      </c>
      <c r="D3033" s="145">
        <v>7</v>
      </c>
      <c r="E3033" s="145" t="s">
        <v>374</v>
      </c>
      <c r="F3033" s="146">
        <v>10</v>
      </c>
      <c r="G3033" s="145" t="s">
        <v>250</v>
      </c>
      <c r="H3033" s="145">
        <v>903</v>
      </c>
      <c r="I3033" s="145" t="s">
        <v>244</v>
      </c>
      <c r="J3033" s="145" t="s">
        <v>245</v>
      </c>
      <c r="K3033" s="145" t="s">
        <v>246</v>
      </c>
      <c r="L3033" s="145">
        <v>4513</v>
      </c>
      <c r="M3033" s="145" t="s">
        <v>338</v>
      </c>
      <c r="N3033" s="145">
        <v>138</v>
      </c>
      <c r="O3033" s="145">
        <v>15613.02</v>
      </c>
      <c r="P3033" s="145">
        <v>109024</v>
      </c>
      <c r="Q3033" t="str">
        <f t="shared" si="47"/>
        <v>1-Residential</v>
      </c>
      <c r="R3033" s="147"/>
      <c r="S3033" t="s">
        <v>381</v>
      </c>
      <c r="U3033" s="147"/>
    </row>
    <row r="3034" spans="1:21" x14ac:dyDescent="0.3">
      <c r="A3034" s="145">
        <v>5</v>
      </c>
      <c r="B3034" s="145" t="s">
        <v>241</v>
      </c>
      <c r="C3034" s="145">
        <v>2020</v>
      </c>
      <c r="D3034" s="145">
        <v>7</v>
      </c>
      <c r="E3034" s="145" t="s">
        <v>374</v>
      </c>
      <c r="F3034" s="146">
        <v>6</v>
      </c>
      <c r="G3034" s="145" t="s">
        <v>293</v>
      </c>
      <c r="H3034" s="145">
        <v>615</v>
      </c>
      <c r="I3034" s="145" t="s">
        <v>298</v>
      </c>
      <c r="J3034" s="145" t="s">
        <v>290</v>
      </c>
      <c r="K3034" s="145" t="s">
        <v>299</v>
      </c>
      <c r="L3034" s="145">
        <v>4562</v>
      </c>
      <c r="M3034" s="145" t="s">
        <v>300</v>
      </c>
      <c r="N3034" s="145">
        <v>513</v>
      </c>
      <c r="O3034" s="145">
        <v>617961.03</v>
      </c>
      <c r="P3034" s="145">
        <v>1213547</v>
      </c>
      <c r="Q3034" t="str">
        <f t="shared" si="47"/>
        <v>Street</v>
      </c>
      <c r="R3034" s="147"/>
      <c r="S3034" t="s">
        <v>381</v>
      </c>
      <c r="U3034" s="147"/>
    </row>
    <row r="3035" spans="1:21" x14ac:dyDescent="0.3">
      <c r="A3035" s="145">
        <v>5</v>
      </c>
      <c r="B3035" s="145" t="s">
        <v>241</v>
      </c>
      <c r="C3035" s="145">
        <v>2020</v>
      </c>
      <c r="D3035" s="145">
        <v>7</v>
      </c>
      <c r="E3035" s="145" t="s">
        <v>374</v>
      </c>
      <c r="F3035" s="146">
        <v>6</v>
      </c>
      <c r="G3035" s="145" t="s">
        <v>293</v>
      </c>
      <c r="H3035" s="145">
        <v>606</v>
      </c>
      <c r="I3035" s="145" t="s">
        <v>351</v>
      </c>
      <c r="J3035" s="145" t="s">
        <v>297</v>
      </c>
      <c r="K3035" s="145" t="s">
        <v>352</v>
      </c>
      <c r="L3035" s="145">
        <v>700</v>
      </c>
      <c r="M3035" s="145" t="s">
        <v>296</v>
      </c>
      <c r="N3035" s="145">
        <v>2</v>
      </c>
      <c r="O3035" s="145">
        <v>651.30999999999995</v>
      </c>
      <c r="P3035" s="145">
        <v>997</v>
      </c>
      <c r="Q3035" t="str">
        <f t="shared" si="47"/>
        <v>Street</v>
      </c>
      <c r="R3035" s="147"/>
      <c r="S3035" t="s">
        <v>381</v>
      </c>
      <c r="U3035" s="147"/>
    </row>
    <row r="3036" spans="1:21" x14ac:dyDescent="0.3">
      <c r="A3036" s="145">
        <v>4</v>
      </c>
      <c r="B3036" s="145" t="s">
        <v>249</v>
      </c>
      <c r="C3036" s="145">
        <v>2020</v>
      </c>
      <c r="D3036" s="145">
        <v>7</v>
      </c>
      <c r="E3036" s="145" t="s">
        <v>374</v>
      </c>
      <c r="F3036" s="146">
        <v>1</v>
      </c>
      <c r="G3036" s="145" t="s">
        <v>243</v>
      </c>
      <c r="H3036" s="145">
        <v>2</v>
      </c>
      <c r="I3036" s="145" t="s">
        <v>330</v>
      </c>
      <c r="J3036" s="145" t="s">
        <v>245</v>
      </c>
      <c r="K3036" s="145" t="s">
        <v>246</v>
      </c>
      <c r="L3036" s="145">
        <v>200</v>
      </c>
      <c r="M3036" s="145" t="s">
        <v>259</v>
      </c>
      <c r="N3036" s="145">
        <v>1</v>
      </c>
      <c r="O3036" s="145">
        <v>554.58000000000004</v>
      </c>
      <c r="P3036" s="145">
        <v>2396</v>
      </c>
      <c r="Q3036" t="str">
        <f t="shared" si="47"/>
        <v>1-Residential</v>
      </c>
      <c r="R3036" s="147"/>
      <c r="S3036" t="s">
        <v>381</v>
      </c>
      <c r="U3036" s="147"/>
    </row>
    <row r="3037" spans="1:21" x14ac:dyDescent="0.3">
      <c r="A3037" s="145">
        <v>5</v>
      </c>
      <c r="B3037" s="145" t="s">
        <v>241</v>
      </c>
      <c r="C3037" s="145">
        <v>2020</v>
      </c>
      <c r="D3037" s="145">
        <v>7</v>
      </c>
      <c r="E3037" s="145" t="s">
        <v>374</v>
      </c>
      <c r="F3037" s="146">
        <v>1</v>
      </c>
      <c r="G3037" s="145" t="s">
        <v>243</v>
      </c>
      <c r="H3037" s="145">
        <v>903</v>
      </c>
      <c r="I3037" s="145" t="s">
        <v>244</v>
      </c>
      <c r="J3037" s="145" t="s">
        <v>245</v>
      </c>
      <c r="K3037" s="145" t="s">
        <v>246</v>
      </c>
      <c r="L3037" s="145">
        <v>4512</v>
      </c>
      <c r="M3037" s="145" t="s">
        <v>247</v>
      </c>
      <c r="N3037" s="145">
        <v>449611</v>
      </c>
      <c r="O3037" s="145">
        <v>48309306.619999997</v>
      </c>
      <c r="P3037" s="145">
        <v>353820469</v>
      </c>
      <c r="Q3037" t="str">
        <f t="shared" si="47"/>
        <v>1-Residential</v>
      </c>
      <c r="R3037" s="147"/>
      <c r="S3037" t="s">
        <v>381</v>
      </c>
      <c r="U3037" s="147"/>
    </row>
    <row r="3038" spans="1:21" x14ac:dyDescent="0.3">
      <c r="A3038" s="145">
        <v>5</v>
      </c>
      <c r="B3038" s="145" t="s">
        <v>241</v>
      </c>
      <c r="C3038" s="145">
        <v>2020</v>
      </c>
      <c r="D3038" s="145">
        <v>7</v>
      </c>
      <c r="E3038" s="145" t="s">
        <v>374</v>
      </c>
      <c r="F3038" s="146">
        <v>10</v>
      </c>
      <c r="G3038" s="145" t="s">
        <v>250</v>
      </c>
      <c r="H3038" s="145">
        <v>602</v>
      </c>
      <c r="I3038" s="145" t="s">
        <v>309</v>
      </c>
      <c r="J3038" s="145" t="s">
        <v>305</v>
      </c>
      <c r="K3038" s="145" t="s">
        <v>307</v>
      </c>
      <c r="L3038" s="145">
        <v>207</v>
      </c>
      <c r="M3038" s="145" t="s">
        <v>252</v>
      </c>
      <c r="N3038" s="145">
        <v>2</v>
      </c>
      <c r="O3038" s="145">
        <v>62.1</v>
      </c>
      <c r="P3038" s="145">
        <v>106</v>
      </c>
      <c r="Q3038" t="str">
        <f t="shared" si="47"/>
        <v>Street</v>
      </c>
      <c r="R3038" s="147"/>
      <c r="S3038" t="s">
        <v>381</v>
      </c>
      <c r="U3038" s="147"/>
    </row>
    <row r="3039" spans="1:21" x14ac:dyDescent="0.3">
      <c r="A3039" s="145">
        <v>5</v>
      </c>
      <c r="B3039" s="145" t="s">
        <v>241</v>
      </c>
      <c r="C3039" s="145">
        <v>2020</v>
      </c>
      <c r="D3039" s="145">
        <v>7</v>
      </c>
      <c r="E3039" s="145" t="s">
        <v>374</v>
      </c>
      <c r="F3039" s="146">
        <v>1</v>
      </c>
      <c r="G3039" s="145" t="s">
        <v>243</v>
      </c>
      <c r="H3039" s="145">
        <v>616</v>
      </c>
      <c r="I3039" s="145" t="s">
        <v>311</v>
      </c>
      <c r="J3039" s="145" t="s">
        <v>305</v>
      </c>
      <c r="K3039" s="145" t="s">
        <v>307</v>
      </c>
      <c r="L3039" s="145">
        <v>4512</v>
      </c>
      <c r="M3039" s="145" t="s">
        <v>247</v>
      </c>
      <c r="N3039" s="145">
        <v>612</v>
      </c>
      <c r="O3039" s="145">
        <v>21015.77</v>
      </c>
      <c r="P3039" s="145">
        <v>49905</v>
      </c>
      <c r="Q3039" t="str">
        <f t="shared" si="47"/>
        <v>Street</v>
      </c>
      <c r="R3039" s="147"/>
      <c r="S3039" t="s">
        <v>381</v>
      </c>
      <c r="U3039" s="147"/>
    </row>
    <row r="3040" spans="1:21" x14ac:dyDescent="0.3">
      <c r="A3040" s="145">
        <v>5</v>
      </c>
      <c r="B3040" s="145" t="s">
        <v>241</v>
      </c>
      <c r="C3040" s="145">
        <v>2020</v>
      </c>
      <c r="D3040" s="145">
        <v>7</v>
      </c>
      <c r="E3040" s="145" t="s">
        <v>374</v>
      </c>
      <c r="F3040" s="146">
        <v>1</v>
      </c>
      <c r="G3040" s="145" t="s">
        <v>243</v>
      </c>
      <c r="H3040" s="145">
        <v>18</v>
      </c>
      <c r="I3040" s="145" t="s">
        <v>284</v>
      </c>
      <c r="J3040" s="145" t="s">
        <v>268</v>
      </c>
      <c r="K3040" s="145" t="s">
        <v>281</v>
      </c>
      <c r="L3040" s="145">
        <v>200</v>
      </c>
      <c r="M3040" s="145" t="s">
        <v>259</v>
      </c>
      <c r="N3040" s="145">
        <v>1</v>
      </c>
      <c r="O3040" s="145">
        <v>157</v>
      </c>
      <c r="P3040" s="145">
        <v>560</v>
      </c>
      <c r="Q3040" t="str">
        <f t="shared" si="47"/>
        <v>4-Medium C&amp;I</v>
      </c>
      <c r="R3040" s="147"/>
      <c r="S3040" t="s">
        <v>381</v>
      </c>
      <c r="U3040" s="147"/>
    </row>
    <row r="3041" spans="1:21" x14ac:dyDescent="0.3">
      <c r="A3041" s="145">
        <v>5</v>
      </c>
      <c r="B3041" s="145" t="s">
        <v>241</v>
      </c>
      <c r="C3041" s="145">
        <v>2020</v>
      </c>
      <c r="D3041" s="145">
        <v>7</v>
      </c>
      <c r="E3041" s="145" t="s">
        <v>374</v>
      </c>
      <c r="F3041" s="146">
        <v>5</v>
      </c>
      <c r="G3041" s="145" t="s">
        <v>283</v>
      </c>
      <c r="H3041" s="145">
        <v>954</v>
      </c>
      <c r="I3041" s="145" t="s">
        <v>356</v>
      </c>
      <c r="J3041" s="145" t="s">
        <v>268</v>
      </c>
      <c r="K3041" s="145" t="s">
        <v>281</v>
      </c>
      <c r="L3041" s="145">
        <v>4552</v>
      </c>
      <c r="M3041" s="145" t="s">
        <v>313</v>
      </c>
      <c r="N3041" s="145">
        <v>503</v>
      </c>
      <c r="O3041" s="145">
        <v>1226700.8700000001</v>
      </c>
      <c r="P3041" s="145">
        <v>13168851</v>
      </c>
      <c r="Q3041" t="str">
        <f t="shared" si="47"/>
        <v>4-Medium C&amp;I</v>
      </c>
      <c r="R3041" s="147"/>
      <c r="S3041" t="s">
        <v>381</v>
      </c>
      <c r="U3041" s="147"/>
    </row>
    <row r="3042" spans="1:21" x14ac:dyDescent="0.3">
      <c r="A3042" s="145">
        <v>5</v>
      </c>
      <c r="B3042" s="145" t="s">
        <v>241</v>
      </c>
      <c r="C3042" s="145">
        <v>2020</v>
      </c>
      <c r="D3042" s="145">
        <v>7</v>
      </c>
      <c r="E3042" s="145" t="s">
        <v>374</v>
      </c>
      <c r="F3042" s="146">
        <v>6</v>
      </c>
      <c r="G3042" s="145" t="s">
        <v>293</v>
      </c>
      <c r="H3042" s="145">
        <v>950</v>
      </c>
      <c r="I3042" s="145" t="s">
        <v>269</v>
      </c>
      <c r="J3042" s="145" t="s">
        <v>248</v>
      </c>
      <c r="K3042" s="145" t="s">
        <v>270</v>
      </c>
      <c r="L3042" s="145">
        <v>4562</v>
      </c>
      <c r="M3042" s="145" t="s">
        <v>300</v>
      </c>
      <c r="N3042" s="145">
        <v>30</v>
      </c>
      <c r="O3042" s="145">
        <v>846.64</v>
      </c>
      <c r="P3042" s="145">
        <v>5597</v>
      </c>
      <c r="Q3042" t="str">
        <f t="shared" si="47"/>
        <v>3-Small C&amp;I</v>
      </c>
      <c r="R3042" s="147"/>
      <c r="S3042" t="s">
        <v>381</v>
      </c>
      <c r="U3042" s="147"/>
    </row>
    <row r="3043" spans="1:21" x14ac:dyDescent="0.3">
      <c r="A3043" s="145">
        <v>4</v>
      </c>
      <c r="B3043" s="145" t="s">
        <v>249</v>
      </c>
      <c r="C3043" s="145">
        <v>2020</v>
      </c>
      <c r="D3043" s="145">
        <v>7</v>
      </c>
      <c r="E3043" s="145" t="s">
        <v>374</v>
      </c>
      <c r="F3043" s="146">
        <v>1</v>
      </c>
      <c r="G3043" s="145" t="s">
        <v>243</v>
      </c>
      <c r="H3043" s="145">
        <v>950</v>
      </c>
      <c r="I3043" s="145" t="s">
        <v>269</v>
      </c>
      <c r="J3043" s="145" t="s">
        <v>248</v>
      </c>
      <c r="K3043" s="145" t="s">
        <v>270</v>
      </c>
      <c r="L3043" s="145">
        <v>4512</v>
      </c>
      <c r="M3043" s="145" t="s">
        <v>247</v>
      </c>
      <c r="N3043" s="145">
        <v>27</v>
      </c>
      <c r="O3043" s="145">
        <v>1870.44</v>
      </c>
      <c r="P3043" s="145">
        <v>16696</v>
      </c>
      <c r="Q3043" t="str">
        <f t="shared" si="47"/>
        <v>3-Small C&amp;I</v>
      </c>
      <c r="R3043" s="147"/>
      <c r="S3043" t="s">
        <v>381</v>
      </c>
      <c r="U3043" s="147"/>
    </row>
    <row r="3044" spans="1:21" x14ac:dyDescent="0.3">
      <c r="A3044" s="145">
        <v>4</v>
      </c>
      <c r="B3044" s="145" t="s">
        <v>249</v>
      </c>
      <c r="C3044" s="145">
        <v>2020</v>
      </c>
      <c r="D3044" s="145">
        <v>7</v>
      </c>
      <c r="E3044" s="145" t="s">
        <v>374</v>
      </c>
      <c r="F3044" s="146">
        <v>3</v>
      </c>
      <c r="G3044" s="145" t="s">
        <v>262</v>
      </c>
      <c r="H3044" s="145">
        <v>15</v>
      </c>
      <c r="I3044" s="145" t="s">
        <v>318</v>
      </c>
      <c r="J3044" s="145" t="s">
        <v>266</v>
      </c>
      <c r="K3044" s="145" t="s">
        <v>276</v>
      </c>
      <c r="L3044" s="145">
        <v>300</v>
      </c>
      <c r="M3044" s="145" t="s">
        <v>282</v>
      </c>
      <c r="N3044" s="145">
        <v>1</v>
      </c>
      <c r="O3044" s="145">
        <v>14.92</v>
      </c>
      <c r="P3044" s="145">
        <v>26</v>
      </c>
      <c r="Q3044" t="str">
        <f t="shared" si="47"/>
        <v>3-Small C&amp;I</v>
      </c>
      <c r="R3044" s="147"/>
      <c r="S3044" t="s">
        <v>381</v>
      </c>
      <c r="U3044" s="147"/>
    </row>
    <row r="3045" spans="1:21" x14ac:dyDescent="0.3">
      <c r="A3045" s="145">
        <v>4</v>
      </c>
      <c r="B3045" s="145" t="s">
        <v>249</v>
      </c>
      <c r="C3045" s="145">
        <v>2020</v>
      </c>
      <c r="D3045" s="145">
        <v>7</v>
      </c>
      <c r="E3045" s="145" t="s">
        <v>374</v>
      </c>
      <c r="F3045" s="146">
        <v>1</v>
      </c>
      <c r="G3045" s="145" t="s">
        <v>243</v>
      </c>
      <c r="H3045" s="145">
        <v>953</v>
      </c>
      <c r="I3045" s="145" t="s">
        <v>278</v>
      </c>
      <c r="J3045" s="145" t="s">
        <v>266</v>
      </c>
      <c r="K3045" s="145" t="s">
        <v>276</v>
      </c>
      <c r="L3045" s="145">
        <v>4512</v>
      </c>
      <c r="M3045" s="145" t="s">
        <v>247</v>
      </c>
      <c r="N3045" s="145">
        <v>1</v>
      </c>
      <c r="O3045" s="145">
        <v>32.04</v>
      </c>
      <c r="P3045" s="145">
        <v>209</v>
      </c>
      <c r="Q3045" t="str">
        <f t="shared" si="47"/>
        <v>3-Small C&amp;I</v>
      </c>
      <c r="R3045" s="147"/>
      <c r="S3045" t="s">
        <v>381</v>
      </c>
      <c r="U3045" s="147"/>
    </row>
    <row r="3046" spans="1:21" x14ac:dyDescent="0.3">
      <c r="A3046" s="145">
        <v>5</v>
      </c>
      <c r="B3046" s="145" t="s">
        <v>241</v>
      </c>
      <c r="C3046" s="145">
        <v>2020</v>
      </c>
      <c r="D3046" s="145">
        <v>7</v>
      </c>
      <c r="E3046" s="145" t="s">
        <v>374</v>
      </c>
      <c r="F3046" s="146">
        <v>5</v>
      </c>
      <c r="G3046" s="145" t="s">
        <v>283</v>
      </c>
      <c r="H3046" s="145">
        <v>5</v>
      </c>
      <c r="I3046" s="145" t="s">
        <v>289</v>
      </c>
      <c r="J3046" s="145" t="s">
        <v>248</v>
      </c>
      <c r="K3046" s="145" t="s">
        <v>270</v>
      </c>
      <c r="L3046" s="145">
        <v>460</v>
      </c>
      <c r="M3046" s="145" t="s">
        <v>285</v>
      </c>
      <c r="N3046" s="145">
        <v>981</v>
      </c>
      <c r="O3046" s="145">
        <v>141560.43</v>
      </c>
      <c r="P3046" s="145">
        <v>1686530</v>
      </c>
      <c r="Q3046" t="str">
        <f t="shared" si="47"/>
        <v>3-Small C&amp;I</v>
      </c>
      <c r="R3046" s="147"/>
      <c r="S3046" t="s">
        <v>381</v>
      </c>
      <c r="U3046" s="147"/>
    </row>
    <row r="3047" spans="1:21" x14ac:dyDescent="0.3">
      <c r="A3047" s="145">
        <v>5</v>
      </c>
      <c r="B3047" s="145" t="s">
        <v>241</v>
      </c>
      <c r="C3047" s="145">
        <v>2020</v>
      </c>
      <c r="D3047" s="145">
        <v>7</v>
      </c>
      <c r="E3047" s="145" t="s">
        <v>374</v>
      </c>
      <c r="F3047" s="146">
        <v>10</v>
      </c>
      <c r="G3047" s="145" t="s">
        <v>250</v>
      </c>
      <c r="H3047" s="145">
        <v>5</v>
      </c>
      <c r="I3047" s="145" t="s">
        <v>289</v>
      </c>
      <c r="J3047" s="145" t="s">
        <v>248</v>
      </c>
      <c r="K3047" s="145" t="s">
        <v>270</v>
      </c>
      <c r="L3047" s="145">
        <v>207</v>
      </c>
      <c r="M3047" s="145" t="s">
        <v>252</v>
      </c>
      <c r="N3047" s="145">
        <v>15</v>
      </c>
      <c r="O3047" s="145">
        <v>1382.75</v>
      </c>
      <c r="P3047" s="145">
        <v>6724</v>
      </c>
      <c r="Q3047" t="str">
        <f t="shared" si="47"/>
        <v>3-Small C&amp;I</v>
      </c>
      <c r="R3047" s="147"/>
      <c r="S3047" t="s">
        <v>381</v>
      </c>
      <c r="U3047" s="147"/>
    </row>
    <row r="3048" spans="1:21" x14ac:dyDescent="0.3">
      <c r="A3048" s="145">
        <v>5</v>
      </c>
      <c r="B3048" s="145" t="s">
        <v>241</v>
      </c>
      <c r="C3048" s="145">
        <v>2020</v>
      </c>
      <c r="D3048" s="145">
        <v>7</v>
      </c>
      <c r="E3048" s="145" t="s">
        <v>374</v>
      </c>
      <c r="F3048" s="146">
        <v>6</v>
      </c>
      <c r="G3048" s="145" t="s">
        <v>293</v>
      </c>
      <c r="H3048" s="145">
        <v>626</v>
      </c>
      <c r="I3048" s="145" t="s">
        <v>355</v>
      </c>
      <c r="J3048" s="145" t="s">
        <v>310</v>
      </c>
      <c r="K3048" s="145" t="s">
        <v>154</v>
      </c>
      <c r="L3048" s="145">
        <v>700</v>
      </c>
      <c r="M3048" s="145" t="s">
        <v>296</v>
      </c>
      <c r="N3048" s="145">
        <v>4</v>
      </c>
      <c r="O3048" s="145">
        <v>2129.38</v>
      </c>
      <c r="P3048" s="145">
        <v>464</v>
      </c>
      <c r="Q3048" t="str">
        <f t="shared" si="47"/>
        <v>Street</v>
      </c>
      <c r="R3048" s="147"/>
      <c r="S3048" t="s">
        <v>381</v>
      </c>
      <c r="U3048" s="147"/>
    </row>
    <row r="3049" spans="1:21" x14ac:dyDescent="0.3">
      <c r="A3049" s="145">
        <v>5</v>
      </c>
      <c r="B3049" s="145" t="s">
        <v>241</v>
      </c>
      <c r="C3049" s="145">
        <v>2020</v>
      </c>
      <c r="D3049" s="145">
        <v>7</v>
      </c>
      <c r="E3049" s="145" t="s">
        <v>374</v>
      </c>
      <c r="F3049" s="146">
        <v>5</v>
      </c>
      <c r="G3049" s="145" t="s">
        <v>283</v>
      </c>
      <c r="H3049" s="145">
        <v>710</v>
      </c>
      <c r="I3049" s="145" t="s">
        <v>332</v>
      </c>
      <c r="J3049" s="145" t="s">
        <v>277</v>
      </c>
      <c r="K3049" s="145" t="s">
        <v>317</v>
      </c>
      <c r="L3049" s="145">
        <v>4552</v>
      </c>
      <c r="M3049" s="145" t="s">
        <v>313</v>
      </c>
      <c r="N3049" s="145">
        <v>643</v>
      </c>
      <c r="O3049" s="145">
        <v>11439431.619999999</v>
      </c>
      <c r="P3049" s="145">
        <v>184856033</v>
      </c>
      <c r="Q3049" t="str">
        <f t="shared" si="47"/>
        <v>5-Large C&amp;I</v>
      </c>
      <c r="R3049" s="147"/>
      <c r="S3049" t="s">
        <v>381</v>
      </c>
      <c r="U3049" s="147"/>
    </row>
    <row r="3050" spans="1:21" x14ac:dyDescent="0.3">
      <c r="A3050" s="145">
        <v>5</v>
      </c>
      <c r="B3050" s="145" t="s">
        <v>241</v>
      </c>
      <c r="C3050" s="145">
        <v>2020</v>
      </c>
      <c r="D3050" s="145">
        <v>7</v>
      </c>
      <c r="E3050" s="145" t="s">
        <v>374</v>
      </c>
      <c r="F3050" s="146">
        <v>6</v>
      </c>
      <c r="G3050" s="145" t="s">
        <v>293</v>
      </c>
      <c r="H3050" s="145">
        <v>617</v>
      </c>
      <c r="I3050" s="145" t="s">
        <v>349</v>
      </c>
      <c r="J3050" s="145" t="s">
        <v>292</v>
      </c>
      <c r="K3050" s="145" t="s">
        <v>350</v>
      </c>
      <c r="L3050" s="145">
        <v>4562</v>
      </c>
      <c r="M3050" s="145" t="s">
        <v>300</v>
      </c>
      <c r="N3050" s="145">
        <v>6</v>
      </c>
      <c r="O3050" s="145">
        <v>7959.27</v>
      </c>
      <c r="P3050" s="145">
        <v>27136</v>
      </c>
      <c r="Q3050" t="str">
        <f t="shared" si="47"/>
        <v>Street</v>
      </c>
      <c r="R3050" s="147"/>
      <c r="S3050" t="s">
        <v>381</v>
      </c>
      <c r="U3050" s="147"/>
    </row>
    <row r="3051" spans="1:21" x14ac:dyDescent="0.3">
      <c r="A3051" s="145">
        <v>5</v>
      </c>
      <c r="B3051" s="145" t="s">
        <v>241</v>
      </c>
      <c r="C3051" s="145">
        <v>2020</v>
      </c>
      <c r="D3051" s="145">
        <v>7</v>
      </c>
      <c r="E3051" s="145" t="s">
        <v>374</v>
      </c>
      <c r="F3051" s="146">
        <v>6</v>
      </c>
      <c r="G3051" s="145" t="s">
        <v>293</v>
      </c>
      <c r="H3051" s="145">
        <v>618</v>
      </c>
      <c r="I3051" s="145" t="s">
        <v>365</v>
      </c>
      <c r="J3051" s="145" t="s">
        <v>297</v>
      </c>
      <c r="K3051" s="145" t="s">
        <v>352</v>
      </c>
      <c r="L3051" s="145">
        <v>4562</v>
      </c>
      <c r="M3051" s="145" t="s">
        <v>300</v>
      </c>
      <c r="N3051" s="145">
        <v>6</v>
      </c>
      <c r="O3051" s="145">
        <v>1491.18</v>
      </c>
      <c r="P3051" s="145">
        <v>2792</v>
      </c>
      <c r="Q3051" t="str">
        <f t="shared" si="47"/>
        <v>Street</v>
      </c>
      <c r="R3051" s="147"/>
      <c r="S3051" t="s">
        <v>381</v>
      </c>
      <c r="U3051" s="147"/>
    </row>
    <row r="3052" spans="1:21" x14ac:dyDescent="0.3">
      <c r="A3052" s="145">
        <v>4</v>
      </c>
      <c r="B3052" s="145" t="s">
        <v>249</v>
      </c>
      <c r="C3052" s="145">
        <v>2020</v>
      </c>
      <c r="D3052" s="145">
        <v>7</v>
      </c>
      <c r="E3052" s="145" t="s">
        <v>374</v>
      </c>
      <c r="F3052" s="146">
        <v>6</v>
      </c>
      <c r="G3052" s="145" t="s">
        <v>293</v>
      </c>
      <c r="H3052" s="145">
        <v>624</v>
      </c>
      <c r="I3052" s="145" t="s">
        <v>325</v>
      </c>
      <c r="J3052" s="145" t="s">
        <v>301</v>
      </c>
      <c r="K3052" s="145" t="s">
        <v>303</v>
      </c>
      <c r="L3052" s="145">
        <v>4562</v>
      </c>
      <c r="M3052" s="145" t="s">
        <v>300</v>
      </c>
      <c r="N3052" s="145">
        <v>2</v>
      </c>
      <c r="O3052" s="145">
        <v>1207.79</v>
      </c>
      <c r="P3052" s="145">
        <v>4788</v>
      </c>
      <c r="Q3052" t="str">
        <f t="shared" si="47"/>
        <v>Street</v>
      </c>
      <c r="R3052" s="147"/>
      <c r="S3052" t="s">
        <v>381</v>
      </c>
      <c r="U3052" s="147"/>
    </row>
    <row r="3053" spans="1:21" x14ac:dyDescent="0.3">
      <c r="A3053" s="145">
        <v>5</v>
      </c>
      <c r="B3053" s="145" t="s">
        <v>241</v>
      </c>
      <c r="C3053" s="145">
        <v>2020</v>
      </c>
      <c r="D3053" s="145">
        <v>7</v>
      </c>
      <c r="E3053" s="145" t="s">
        <v>374</v>
      </c>
      <c r="F3053" s="146">
        <v>3</v>
      </c>
      <c r="G3053" s="145" t="s">
        <v>262</v>
      </c>
      <c r="H3053" s="145">
        <v>700</v>
      </c>
      <c r="I3053" s="145" t="s">
        <v>329</v>
      </c>
      <c r="J3053" s="145" t="s">
        <v>277</v>
      </c>
      <c r="K3053" s="145" t="s">
        <v>317</v>
      </c>
      <c r="L3053" s="145">
        <v>300</v>
      </c>
      <c r="M3053" s="145" t="s">
        <v>282</v>
      </c>
      <c r="N3053" s="145">
        <v>4</v>
      </c>
      <c r="O3053" s="145">
        <v>43919.01</v>
      </c>
      <c r="P3053" s="145">
        <v>294160</v>
      </c>
      <c r="Q3053" t="str">
        <f t="shared" si="47"/>
        <v>5-Large C&amp;I</v>
      </c>
      <c r="R3053" s="147"/>
      <c r="S3053" t="s">
        <v>381</v>
      </c>
      <c r="U3053" s="147"/>
    </row>
    <row r="3054" spans="1:21" x14ac:dyDescent="0.3">
      <c r="A3054" s="145">
        <v>5</v>
      </c>
      <c r="B3054" s="145" t="s">
        <v>241</v>
      </c>
      <c r="C3054" s="145">
        <v>2020</v>
      </c>
      <c r="D3054" s="145">
        <v>7</v>
      </c>
      <c r="E3054" s="145" t="s">
        <v>374</v>
      </c>
      <c r="F3054" s="146">
        <v>72</v>
      </c>
      <c r="G3054" s="145" t="s">
        <v>154</v>
      </c>
      <c r="H3054" s="145">
        <v>1</v>
      </c>
      <c r="I3054" s="145" t="s">
        <v>251</v>
      </c>
      <c r="J3054" s="145" t="s">
        <v>245</v>
      </c>
      <c r="K3054" s="145" t="s">
        <v>246</v>
      </c>
      <c r="L3054" s="145">
        <v>1572</v>
      </c>
      <c r="M3054" s="145" t="s">
        <v>319</v>
      </c>
      <c r="N3054" s="145">
        <v>1</v>
      </c>
      <c r="O3054" s="145">
        <v>96.68</v>
      </c>
      <c r="P3054" s="145">
        <v>393</v>
      </c>
      <c r="Q3054" t="str">
        <f t="shared" si="47"/>
        <v>1-Residential</v>
      </c>
      <c r="R3054" s="147"/>
      <c r="S3054" t="s">
        <v>381</v>
      </c>
      <c r="U3054" s="147"/>
    </row>
    <row r="3055" spans="1:21" x14ac:dyDescent="0.3">
      <c r="A3055" s="145">
        <v>5</v>
      </c>
      <c r="B3055" s="145" t="s">
        <v>241</v>
      </c>
      <c r="C3055" s="145">
        <v>2020</v>
      </c>
      <c r="D3055" s="145">
        <v>7</v>
      </c>
      <c r="E3055" s="145" t="s">
        <v>374</v>
      </c>
      <c r="F3055" s="146">
        <v>1</v>
      </c>
      <c r="G3055" s="145" t="s">
        <v>243</v>
      </c>
      <c r="H3055" s="145">
        <v>6</v>
      </c>
      <c r="I3055" s="145" t="s">
        <v>344</v>
      </c>
      <c r="J3055" s="145" t="s">
        <v>257</v>
      </c>
      <c r="K3055" s="145" t="s">
        <v>258</v>
      </c>
      <c r="L3055" s="145">
        <v>200</v>
      </c>
      <c r="M3055" s="145" t="s">
        <v>259</v>
      </c>
      <c r="N3055" s="145">
        <v>57086</v>
      </c>
      <c r="O3055" s="145">
        <v>5920213.9400000004</v>
      </c>
      <c r="P3055" s="145">
        <v>39357036</v>
      </c>
      <c r="Q3055" t="str">
        <f t="shared" si="47"/>
        <v>2-Low Income Residential</v>
      </c>
      <c r="R3055" s="147"/>
      <c r="S3055" t="s">
        <v>381</v>
      </c>
      <c r="U3055" s="147"/>
    </row>
    <row r="3056" spans="1:21" x14ac:dyDescent="0.3">
      <c r="A3056" s="145">
        <v>4</v>
      </c>
      <c r="B3056" s="145" t="s">
        <v>249</v>
      </c>
      <c r="C3056" s="145">
        <v>2020</v>
      </c>
      <c r="D3056" s="145">
        <v>7</v>
      </c>
      <c r="E3056" s="145" t="s">
        <v>374</v>
      </c>
      <c r="F3056" s="146">
        <v>3</v>
      </c>
      <c r="G3056" s="145" t="s">
        <v>262</v>
      </c>
      <c r="H3056" s="145">
        <v>18</v>
      </c>
      <c r="I3056" s="145" t="s">
        <v>284</v>
      </c>
      <c r="J3056" s="145" t="s">
        <v>268</v>
      </c>
      <c r="K3056" s="145" t="s">
        <v>281</v>
      </c>
      <c r="L3056" s="145">
        <v>300</v>
      </c>
      <c r="M3056" s="145" t="s">
        <v>282</v>
      </c>
      <c r="N3056" s="145">
        <v>11</v>
      </c>
      <c r="O3056" s="145">
        <v>21217.62</v>
      </c>
      <c r="P3056" s="145">
        <v>114980</v>
      </c>
      <c r="Q3056" t="str">
        <f t="shared" si="47"/>
        <v>4-Medium C&amp;I</v>
      </c>
      <c r="R3056" s="147"/>
      <c r="S3056" t="s">
        <v>381</v>
      </c>
      <c r="U3056" s="147"/>
    </row>
    <row r="3057" spans="1:21" x14ac:dyDescent="0.3">
      <c r="A3057" s="145">
        <v>5</v>
      </c>
      <c r="B3057" s="145" t="s">
        <v>241</v>
      </c>
      <c r="C3057" s="145">
        <v>2020</v>
      </c>
      <c r="D3057" s="145">
        <v>7</v>
      </c>
      <c r="E3057" s="145" t="s">
        <v>374</v>
      </c>
      <c r="F3057" s="146">
        <v>79</v>
      </c>
      <c r="G3057" s="145" t="s">
        <v>154</v>
      </c>
      <c r="H3057" s="145">
        <v>18</v>
      </c>
      <c r="I3057" s="145" t="s">
        <v>284</v>
      </c>
      <c r="J3057" s="145" t="s">
        <v>268</v>
      </c>
      <c r="K3057" s="145" t="s">
        <v>281</v>
      </c>
      <c r="L3057" s="145">
        <v>1579</v>
      </c>
      <c r="M3057" s="145" t="s">
        <v>343</v>
      </c>
      <c r="N3057" s="145">
        <v>1</v>
      </c>
      <c r="O3057" s="145">
        <v>7705.99</v>
      </c>
      <c r="P3057" s="145">
        <v>51800</v>
      </c>
      <c r="Q3057" t="str">
        <f t="shared" si="47"/>
        <v>4-Medium C&amp;I</v>
      </c>
      <c r="R3057" s="147"/>
      <c r="S3057" t="s">
        <v>381</v>
      </c>
      <c r="U3057" s="147"/>
    </row>
    <row r="3058" spans="1:21" x14ac:dyDescent="0.3">
      <c r="A3058" s="145">
        <v>5</v>
      </c>
      <c r="B3058" s="145" t="s">
        <v>241</v>
      </c>
      <c r="C3058" s="145">
        <v>2020</v>
      </c>
      <c r="D3058" s="145">
        <v>7</v>
      </c>
      <c r="E3058" s="145" t="s">
        <v>374</v>
      </c>
      <c r="F3058" s="146">
        <v>79</v>
      </c>
      <c r="G3058" s="145" t="s">
        <v>154</v>
      </c>
      <c r="H3058" s="145">
        <v>951</v>
      </c>
      <c r="I3058" s="145" t="s">
        <v>263</v>
      </c>
      <c r="J3058" s="145" t="s">
        <v>255</v>
      </c>
      <c r="K3058" s="145" t="s">
        <v>264</v>
      </c>
      <c r="L3058" s="145">
        <v>4579</v>
      </c>
      <c r="M3058" s="145" t="s">
        <v>267</v>
      </c>
      <c r="N3058" s="145">
        <v>7</v>
      </c>
      <c r="O3058" s="145">
        <v>332.26</v>
      </c>
      <c r="P3058" s="145">
        <v>2844</v>
      </c>
      <c r="Q3058" t="str">
        <f t="shared" si="47"/>
        <v>3-Small C&amp;I</v>
      </c>
      <c r="R3058" s="147"/>
      <c r="S3058" t="s">
        <v>381</v>
      </c>
      <c r="U3058" s="147"/>
    </row>
    <row r="3059" spans="1:21" x14ac:dyDescent="0.3">
      <c r="A3059" s="145">
        <v>5</v>
      </c>
      <c r="B3059" s="145" t="s">
        <v>241</v>
      </c>
      <c r="C3059" s="145">
        <v>2020</v>
      </c>
      <c r="D3059" s="145">
        <v>7</v>
      </c>
      <c r="E3059" s="145" t="s">
        <v>374</v>
      </c>
      <c r="F3059" s="146">
        <v>3</v>
      </c>
      <c r="G3059" s="145" t="s">
        <v>262</v>
      </c>
      <c r="H3059" s="145">
        <v>19</v>
      </c>
      <c r="I3059" s="145" t="s">
        <v>361</v>
      </c>
      <c r="J3059" s="145" t="s">
        <v>271</v>
      </c>
      <c r="K3059" s="145" t="s">
        <v>327</v>
      </c>
      <c r="L3059" s="145">
        <v>300</v>
      </c>
      <c r="M3059" s="145" t="s">
        <v>282</v>
      </c>
      <c r="N3059" s="145">
        <v>46</v>
      </c>
      <c r="O3059" s="145">
        <v>114692.19</v>
      </c>
      <c r="P3059" s="145">
        <v>699304</v>
      </c>
      <c r="Q3059" t="str">
        <f t="shared" si="47"/>
        <v>4-Medium C&amp;I</v>
      </c>
      <c r="R3059" s="147"/>
      <c r="S3059" t="s">
        <v>381</v>
      </c>
      <c r="U3059" s="147"/>
    </row>
    <row r="3060" spans="1:21" x14ac:dyDescent="0.3">
      <c r="A3060" s="145">
        <v>5</v>
      </c>
      <c r="B3060" s="145" t="s">
        <v>241</v>
      </c>
      <c r="C3060" s="145">
        <v>2020</v>
      </c>
      <c r="D3060" s="145">
        <v>7</v>
      </c>
      <c r="E3060" s="145" t="s">
        <v>374</v>
      </c>
      <c r="F3060" s="146">
        <v>3</v>
      </c>
      <c r="G3060" s="145" t="s">
        <v>262</v>
      </c>
      <c r="H3060" s="145">
        <v>8</v>
      </c>
      <c r="I3060" s="145" t="s">
        <v>333</v>
      </c>
      <c r="J3060" s="145" t="s">
        <v>255</v>
      </c>
      <c r="K3060" s="145" t="s">
        <v>264</v>
      </c>
      <c r="L3060" s="145">
        <v>300</v>
      </c>
      <c r="M3060" s="145" t="s">
        <v>282</v>
      </c>
      <c r="N3060" s="145">
        <v>376</v>
      </c>
      <c r="O3060" s="145">
        <v>19582.05</v>
      </c>
      <c r="P3060" s="145">
        <v>91869</v>
      </c>
      <c r="Q3060" t="str">
        <f t="shared" si="47"/>
        <v>3-Small C&amp;I</v>
      </c>
      <c r="R3060" s="147"/>
      <c r="S3060" t="s">
        <v>381</v>
      </c>
      <c r="U3060" s="147"/>
    </row>
    <row r="3061" spans="1:21" x14ac:dyDescent="0.3">
      <c r="A3061" s="145">
        <v>5</v>
      </c>
      <c r="B3061" s="145" t="s">
        <v>241</v>
      </c>
      <c r="C3061" s="145">
        <v>2020</v>
      </c>
      <c r="D3061" s="145">
        <v>7</v>
      </c>
      <c r="E3061" s="145" t="s">
        <v>374</v>
      </c>
      <c r="F3061" s="146">
        <v>3</v>
      </c>
      <c r="G3061" s="145" t="s">
        <v>262</v>
      </c>
      <c r="H3061" s="145">
        <v>950</v>
      </c>
      <c r="I3061" s="145" t="s">
        <v>269</v>
      </c>
      <c r="J3061" s="145" t="s">
        <v>248</v>
      </c>
      <c r="K3061" s="145" t="s">
        <v>270</v>
      </c>
      <c r="L3061" s="145">
        <v>4532</v>
      </c>
      <c r="M3061" s="145" t="s">
        <v>265</v>
      </c>
      <c r="N3061" s="145">
        <v>60026</v>
      </c>
      <c r="O3061" s="145">
        <v>5054618.95</v>
      </c>
      <c r="P3061" s="145">
        <v>100135488</v>
      </c>
      <c r="Q3061" t="str">
        <f t="shared" si="47"/>
        <v>3-Small C&amp;I</v>
      </c>
      <c r="R3061" s="147"/>
      <c r="S3061" t="s">
        <v>381</v>
      </c>
      <c r="U3061" s="147"/>
    </row>
    <row r="3062" spans="1:21" x14ac:dyDescent="0.3">
      <c r="A3062" s="145">
        <v>4</v>
      </c>
      <c r="B3062" s="145" t="s">
        <v>249</v>
      </c>
      <c r="C3062" s="145">
        <v>2020</v>
      </c>
      <c r="D3062" s="145">
        <v>7</v>
      </c>
      <c r="E3062" s="145" t="s">
        <v>374</v>
      </c>
      <c r="F3062" s="146">
        <v>5</v>
      </c>
      <c r="G3062" s="145" t="s">
        <v>283</v>
      </c>
      <c r="H3062" s="145">
        <v>950</v>
      </c>
      <c r="I3062" s="145" t="s">
        <v>269</v>
      </c>
      <c r="J3062" s="145" t="s">
        <v>248</v>
      </c>
      <c r="K3062" s="145" t="s">
        <v>270</v>
      </c>
      <c r="L3062" s="145">
        <v>4552</v>
      </c>
      <c r="M3062" s="145" t="s">
        <v>313</v>
      </c>
      <c r="N3062" s="145">
        <v>2</v>
      </c>
      <c r="O3062" s="145">
        <v>45.03</v>
      </c>
      <c r="P3062" s="145">
        <v>241</v>
      </c>
      <c r="Q3062" t="str">
        <f t="shared" si="47"/>
        <v>3-Small C&amp;I</v>
      </c>
      <c r="R3062" s="147"/>
      <c r="S3062" t="s">
        <v>381</v>
      </c>
      <c r="U3062" s="147"/>
    </row>
    <row r="3063" spans="1:21" x14ac:dyDescent="0.3">
      <c r="A3063" s="145">
        <v>5</v>
      </c>
      <c r="B3063" s="145" t="s">
        <v>241</v>
      </c>
      <c r="C3063" s="145">
        <v>2020</v>
      </c>
      <c r="D3063" s="145">
        <v>7</v>
      </c>
      <c r="E3063" s="145" t="s">
        <v>374</v>
      </c>
      <c r="F3063" s="146">
        <v>10</v>
      </c>
      <c r="G3063" s="145" t="s">
        <v>250</v>
      </c>
      <c r="H3063" s="145">
        <v>950</v>
      </c>
      <c r="I3063" s="145" t="s">
        <v>269</v>
      </c>
      <c r="J3063" s="145" t="s">
        <v>248</v>
      </c>
      <c r="K3063" s="145" t="s">
        <v>270</v>
      </c>
      <c r="L3063" s="145">
        <v>4513</v>
      </c>
      <c r="M3063" s="145" t="s">
        <v>338</v>
      </c>
      <c r="N3063" s="145">
        <v>13</v>
      </c>
      <c r="O3063" s="145">
        <v>1454.41</v>
      </c>
      <c r="P3063" s="145">
        <v>13382</v>
      </c>
      <c r="Q3063" t="str">
        <f t="shared" si="47"/>
        <v>3-Small C&amp;I</v>
      </c>
      <c r="R3063" s="147"/>
      <c r="S3063" t="s">
        <v>381</v>
      </c>
      <c r="U3063" s="147"/>
    </row>
    <row r="3064" spans="1:21" x14ac:dyDescent="0.3">
      <c r="A3064" s="145">
        <v>4</v>
      </c>
      <c r="B3064" s="145" t="s">
        <v>249</v>
      </c>
      <c r="C3064" s="145">
        <v>2020</v>
      </c>
      <c r="D3064" s="145">
        <v>7</v>
      </c>
      <c r="E3064" s="145" t="s">
        <v>374</v>
      </c>
      <c r="F3064" s="146">
        <v>1</v>
      </c>
      <c r="G3064" s="145" t="s">
        <v>243</v>
      </c>
      <c r="H3064" s="145">
        <v>10</v>
      </c>
      <c r="I3064" s="145" t="s">
        <v>347</v>
      </c>
      <c r="J3064" s="145" t="s">
        <v>266</v>
      </c>
      <c r="K3064" s="145" t="s">
        <v>276</v>
      </c>
      <c r="L3064" s="145">
        <v>200</v>
      </c>
      <c r="M3064" s="145" t="s">
        <v>259</v>
      </c>
      <c r="N3064" s="145">
        <v>5</v>
      </c>
      <c r="O3064" s="145">
        <v>315.8</v>
      </c>
      <c r="P3064" s="145">
        <v>1403</v>
      </c>
      <c r="Q3064" t="str">
        <f t="shared" si="47"/>
        <v>3-Small C&amp;I</v>
      </c>
      <c r="R3064" s="147"/>
      <c r="S3064" t="s">
        <v>381</v>
      </c>
      <c r="U3064" s="147"/>
    </row>
    <row r="3065" spans="1:21" x14ac:dyDescent="0.3">
      <c r="A3065" s="145">
        <v>4</v>
      </c>
      <c r="B3065" s="145" t="s">
        <v>249</v>
      </c>
      <c r="C3065" s="145">
        <v>2020</v>
      </c>
      <c r="D3065" s="145">
        <v>7</v>
      </c>
      <c r="E3065" s="145" t="s">
        <v>374</v>
      </c>
      <c r="F3065" s="146">
        <v>3</v>
      </c>
      <c r="G3065" s="145" t="s">
        <v>262</v>
      </c>
      <c r="H3065" s="145">
        <v>10</v>
      </c>
      <c r="I3065" s="145" t="s">
        <v>347</v>
      </c>
      <c r="J3065" s="145" t="s">
        <v>266</v>
      </c>
      <c r="K3065" s="145" t="s">
        <v>276</v>
      </c>
      <c r="L3065" s="145">
        <v>300</v>
      </c>
      <c r="M3065" s="145" t="s">
        <v>282</v>
      </c>
      <c r="N3065" s="145">
        <v>32</v>
      </c>
      <c r="O3065" s="145">
        <v>1497.66</v>
      </c>
      <c r="P3065" s="145">
        <v>8437</v>
      </c>
      <c r="Q3065" t="str">
        <f t="shared" si="47"/>
        <v>3-Small C&amp;I</v>
      </c>
      <c r="R3065" s="147"/>
      <c r="S3065" t="s">
        <v>381</v>
      </c>
      <c r="U3065" s="147"/>
    </row>
    <row r="3066" spans="1:21" x14ac:dyDescent="0.3">
      <c r="A3066" s="145">
        <v>5</v>
      </c>
      <c r="B3066" s="145" t="s">
        <v>241</v>
      </c>
      <c r="C3066" s="145">
        <v>2020</v>
      </c>
      <c r="D3066" s="145">
        <v>7</v>
      </c>
      <c r="E3066" s="145" t="s">
        <v>374</v>
      </c>
      <c r="F3066" s="146">
        <v>79</v>
      </c>
      <c r="G3066" s="145" t="s">
        <v>154</v>
      </c>
      <c r="H3066" s="145">
        <v>5</v>
      </c>
      <c r="I3066" s="145" t="s">
        <v>289</v>
      </c>
      <c r="J3066" s="145" t="s">
        <v>248</v>
      </c>
      <c r="K3066" s="145" t="s">
        <v>270</v>
      </c>
      <c r="L3066" s="145">
        <v>1579</v>
      </c>
      <c r="M3066" s="145" t="s">
        <v>343</v>
      </c>
      <c r="N3066" s="145">
        <v>1</v>
      </c>
      <c r="O3066" s="145">
        <v>9.64</v>
      </c>
      <c r="P3066" s="145">
        <v>0</v>
      </c>
      <c r="Q3066" t="str">
        <f t="shared" si="47"/>
        <v>3-Small C&amp;I</v>
      </c>
      <c r="R3066" s="147"/>
      <c r="S3066" t="s">
        <v>381</v>
      </c>
      <c r="U3066" s="147"/>
    </row>
    <row r="3067" spans="1:21" x14ac:dyDescent="0.3">
      <c r="A3067" s="145">
        <v>5</v>
      </c>
      <c r="B3067" s="145" t="s">
        <v>241</v>
      </c>
      <c r="C3067" s="145">
        <v>2020</v>
      </c>
      <c r="D3067" s="145">
        <v>7</v>
      </c>
      <c r="E3067" s="145" t="s">
        <v>374</v>
      </c>
      <c r="F3067" s="146">
        <v>6</v>
      </c>
      <c r="G3067" s="145" t="s">
        <v>293</v>
      </c>
      <c r="H3067" s="145">
        <v>616</v>
      </c>
      <c r="I3067" s="145" t="s">
        <v>311</v>
      </c>
      <c r="J3067" s="145" t="s">
        <v>305</v>
      </c>
      <c r="K3067" s="145" t="s">
        <v>307</v>
      </c>
      <c r="L3067" s="145">
        <v>4562</v>
      </c>
      <c r="M3067" s="145" t="s">
        <v>300</v>
      </c>
      <c r="N3067" s="145">
        <v>916</v>
      </c>
      <c r="O3067" s="145">
        <v>62907.45</v>
      </c>
      <c r="P3067" s="145">
        <v>184354</v>
      </c>
      <c r="Q3067" t="str">
        <f t="shared" si="47"/>
        <v>Street</v>
      </c>
      <c r="R3067" s="147"/>
      <c r="S3067" t="s">
        <v>381</v>
      </c>
      <c r="U3067" s="147"/>
    </row>
    <row r="3068" spans="1:21" x14ac:dyDescent="0.3">
      <c r="A3068" s="145">
        <v>5</v>
      </c>
      <c r="B3068" s="145" t="s">
        <v>241</v>
      </c>
      <c r="C3068" s="145">
        <v>2020</v>
      </c>
      <c r="D3068" s="145">
        <v>7</v>
      </c>
      <c r="E3068" s="145" t="s">
        <v>374</v>
      </c>
      <c r="F3068" s="146">
        <v>5</v>
      </c>
      <c r="G3068" s="145" t="s">
        <v>283</v>
      </c>
      <c r="H3068" s="145">
        <v>701</v>
      </c>
      <c r="I3068" s="145" t="s">
        <v>316</v>
      </c>
      <c r="J3068" s="145" t="s">
        <v>277</v>
      </c>
      <c r="K3068" s="145" t="s">
        <v>317</v>
      </c>
      <c r="L3068" s="145">
        <v>460</v>
      </c>
      <c r="M3068" s="145" t="s">
        <v>285</v>
      </c>
      <c r="N3068" s="145">
        <v>73</v>
      </c>
      <c r="O3068" s="145">
        <v>869925.23</v>
      </c>
      <c r="P3068" s="145">
        <v>5680019</v>
      </c>
      <c r="Q3068" t="str">
        <f t="shared" si="47"/>
        <v>5-Large C&amp;I</v>
      </c>
      <c r="R3068" s="147"/>
      <c r="S3068" t="s">
        <v>381</v>
      </c>
      <c r="U3068" s="147"/>
    </row>
    <row r="3069" spans="1:21" x14ac:dyDescent="0.3">
      <c r="A3069" s="145">
        <v>5</v>
      </c>
      <c r="B3069" s="145" t="s">
        <v>241</v>
      </c>
      <c r="C3069" s="145">
        <v>2020</v>
      </c>
      <c r="D3069" s="145">
        <v>7</v>
      </c>
      <c r="E3069" s="145" t="s">
        <v>374</v>
      </c>
      <c r="F3069" s="146">
        <v>75</v>
      </c>
      <c r="G3069" s="145" t="s">
        <v>154</v>
      </c>
      <c r="H3069" s="145">
        <v>701</v>
      </c>
      <c r="I3069" s="145" t="s">
        <v>316</v>
      </c>
      <c r="J3069" s="145" t="s">
        <v>277</v>
      </c>
      <c r="K3069" s="145" t="s">
        <v>317</v>
      </c>
      <c r="L3069" s="145">
        <v>1575</v>
      </c>
      <c r="M3069" s="145" t="s">
        <v>320</v>
      </c>
      <c r="N3069" s="145">
        <v>1</v>
      </c>
      <c r="O3069" s="145">
        <v>16965.490000000002</v>
      </c>
      <c r="P3069" s="145">
        <v>121100</v>
      </c>
      <c r="Q3069" t="str">
        <f t="shared" si="47"/>
        <v>5-Large C&amp;I</v>
      </c>
      <c r="R3069" s="147"/>
      <c r="S3069" t="s">
        <v>381</v>
      </c>
      <c r="U3069" s="147"/>
    </row>
    <row r="3070" spans="1:21" x14ac:dyDescent="0.3">
      <c r="A3070" s="145">
        <v>5</v>
      </c>
      <c r="B3070" s="145" t="s">
        <v>241</v>
      </c>
      <c r="C3070" s="145">
        <v>2020</v>
      </c>
      <c r="D3070" s="145">
        <v>7</v>
      </c>
      <c r="E3070" s="145" t="s">
        <v>374</v>
      </c>
      <c r="F3070" s="146">
        <v>6</v>
      </c>
      <c r="G3070" s="145" t="s">
        <v>293</v>
      </c>
      <c r="H3070" s="145">
        <v>607</v>
      </c>
      <c r="I3070" s="145" t="s">
        <v>353</v>
      </c>
      <c r="J3070" s="145" t="s">
        <v>297</v>
      </c>
      <c r="K3070" s="145" t="s">
        <v>352</v>
      </c>
      <c r="L3070" s="145">
        <v>700</v>
      </c>
      <c r="M3070" s="145" t="s">
        <v>296</v>
      </c>
      <c r="N3070" s="145">
        <v>2</v>
      </c>
      <c r="O3070" s="145">
        <v>15809.62</v>
      </c>
      <c r="P3070" s="145">
        <v>32273</v>
      </c>
      <c r="Q3070" t="str">
        <f t="shared" si="47"/>
        <v>Street</v>
      </c>
      <c r="R3070" s="147"/>
      <c r="S3070" t="s">
        <v>381</v>
      </c>
      <c r="U3070" s="147"/>
    </row>
    <row r="3071" spans="1:21" x14ac:dyDescent="0.3">
      <c r="A3071" s="145">
        <v>5</v>
      </c>
      <c r="B3071" s="145" t="s">
        <v>241</v>
      </c>
      <c r="C3071" s="145">
        <v>2020</v>
      </c>
      <c r="D3071" s="145">
        <v>7</v>
      </c>
      <c r="E3071" s="145" t="s">
        <v>374</v>
      </c>
      <c r="F3071" s="146">
        <v>6</v>
      </c>
      <c r="G3071" s="145" t="s">
        <v>293</v>
      </c>
      <c r="H3071" s="145">
        <v>624</v>
      </c>
      <c r="I3071" s="145" t="s">
        <v>325</v>
      </c>
      <c r="J3071" s="145" t="s">
        <v>301</v>
      </c>
      <c r="K3071" s="145" t="s">
        <v>303</v>
      </c>
      <c r="L3071" s="145">
        <v>4562</v>
      </c>
      <c r="M3071" s="145" t="s">
        <v>300</v>
      </c>
      <c r="N3071" s="145">
        <v>11</v>
      </c>
      <c r="O3071" s="145">
        <v>1701.04</v>
      </c>
      <c r="P3071" s="145">
        <v>7969</v>
      </c>
      <c r="Q3071" t="str">
        <f t="shared" si="47"/>
        <v>Street</v>
      </c>
      <c r="R3071" s="147"/>
      <c r="S3071" t="s">
        <v>381</v>
      </c>
      <c r="U3071" s="147"/>
    </row>
    <row r="3072" spans="1:21" x14ac:dyDescent="0.3">
      <c r="A3072" s="145">
        <v>4</v>
      </c>
      <c r="B3072" s="145" t="s">
        <v>249</v>
      </c>
      <c r="C3072" s="145">
        <v>2020</v>
      </c>
      <c r="D3072" s="145">
        <v>7</v>
      </c>
      <c r="E3072" s="145" t="s">
        <v>374</v>
      </c>
      <c r="F3072" s="146">
        <v>10</v>
      </c>
      <c r="G3072" s="145" t="s">
        <v>250</v>
      </c>
      <c r="H3072" s="145">
        <v>905</v>
      </c>
      <c r="I3072" s="145" t="s">
        <v>358</v>
      </c>
      <c r="J3072" s="145" t="s">
        <v>257</v>
      </c>
      <c r="K3072" s="145" t="s">
        <v>258</v>
      </c>
      <c r="L3072" s="145">
        <v>4513</v>
      </c>
      <c r="M3072" s="145" t="s">
        <v>338</v>
      </c>
      <c r="N3072" s="145">
        <v>4</v>
      </c>
      <c r="O3072" s="145">
        <v>140.44</v>
      </c>
      <c r="P3072" s="145">
        <v>2906</v>
      </c>
      <c r="Q3072" t="str">
        <f t="shared" si="47"/>
        <v>2-Low Income Residential</v>
      </c>
      <c r="R3072" s="147"/>
      <c r="S3072" t="s">
        <v>381</v>
      </c>
      <c r="U3072" s="147"/>
    </row>
    <row r="3073" spans="1:21" x14ac:dyDescent="0.3">
      <c r="A3073" s="145">
        <v>5</v>
      </c>
      <c r="B3073" s="145" t="s">
        <v>241</v>
      </c>
      <c r="C3073" s="145">
        <v>2020</v>
      </c>
      <c r="D3073" s="145">
        <v>7</v>
      </c>
      <c r="E3073" s="145" t="s">
        <v>374</v>
      </c>
      <c r="F3073" s="146">
        <v>10</v>
      </c>
      <c r="G3073" s="145" t="s">
        <v>250</v>
      </c>
      <c r="H3073" s="145">
        <v>7</v>
      </c>
      <c r="I3073" s="145" t="s">
        <v>345</v>
      </c>
      <c r="J3073" s="145" t="s">
        <v>257</v>
      </c>
      <c r="K3073" s="145" t="s">
        <v>258</v>
      </c>
      <c r="L3073" s="145">
        <v>207</v>
      </c>
      <c r="M3073" s="145" t="s">
        <v>252</v>
      </c>
      <c r="N3073" s="145">
        <v>7</v>
      </c>
      <c r="O3073" s="145">
        <v>839.07</v>
      </c>
      <c r="P3073" s="145">
        <v>5684</v>
      </c>
      <c r="Q3073" t="str">
        <f t="shared" si="47"/>
        <v>2-Low Income Residential</v>
      </c>
      <c r="R3073" s="147"/>
      <c r="S3073" t="s">
        <v>381</v>
      </c>
      <c r="U3073" s="147"/>
    </row>
    <row r="3074" spans="1:21" x14ac:dyDescent="0.3">
      <c r="A3074" s="145">
        <v>5</v>
      </c>
      <c r="B3074" s="145" t="s">
        <v>241</v>
      </c>
      <c r="C3074" s="145">
        <v>2020</v>
      </c>
      <c r="D3074" s="145">
        <v>7</v>
      </c>
      <c r="E3074" s="145" t="s">
        <v>374</v>
      </c>
      <c r="F3074" s="146">
        <v>5</v>
      </c>
      <c r="G3074" s="145" t="s">
        <v>283</v>
      </c>
      <c r="H3074" s="145">
        <v>616</v>
      </c>
      <c r="I3074" s="145" t="s">
        <v>311</v>
      </c>
      <c r="J3074" s="145" t="s">
        <v>305</v>
      </c>
      <c r="K3074" s="145" t="s">
        <v>307</v>
      </c>
      <c r="L3074" s="145">
        <v>4552</v>
      </c>
      <c r="M3074" s="145" t="s">
        <v>313</v>
      </c>
      <c r="N3074" s="145">
        <v>108</v>
      </c>
      <c r="O3074" s="145">
        <v>14493.74</v>
      </c>
      <c r="P3074" s="145">
        <v>45332</v>
      </c>
      <c r="Q3074" t="str">
        <f t="shared" ref="Q3074:Q3137" si="48">VLOOKUP(J3074,S:T,2,FALSE)</f>
        <v>Street</v>
      </c>
      <c r="R3074" s="147"/>
      <c r="S3074" t="s">
        <v>381</v>
      </c>
      <c r="U3074" s="147"/>
    </row>
    <row r="3075" spans="1:21" x14ac:dyDescent="0.3">
      <c r="A3075" s="145">
        <v>5</v>
      </c>
      <c r="B3075" s="145" t="s">
        <v>241</v>
      </c>
      <c r="C3075" s="145">
        <v>2020</v>
      </c>
      <c r="D3075" s="145">
        <v>7</v>
      </c>
      <c r="E3075" s="145" t="s">
        <v>374</v>
      </c>
      <c r="F3075" s="146">
        <v>1</v>
      </c>
      <c r="G3075" s="145" t="s">
        <v>243</v>
      </c>
      <c r="H3075" s="145">
        <v>1</v>
      </c>
      <c r="I3075" s="145" t="s">
        <v>251</v>
      </c>
      <c r="J3075" s="145" t="s">
        <v>245</v>
      </c>
      <c r="K3075" s="145" t="s">
        <v>246</v>
      </c>
      <c r="L3075" s="145">
        <v>200</v>
      </c>
      <c r="M3075" s="145" t="s">
        <v>259</v>
      </c>
      <c r="N3075" s="145">
        <v>509395</v>
      </c>
      <c r="O3075" s="145">
        <v>88334136.439999998</v>
      </c>
      <c r="P3075" s="145">
        <v>374389199</v>
      </c>
      <c r="Q3075" t="str">
        <f t="shared" si="48"/>
        <v>1-Residential</v>
      </c>
      <c r="R3075" s="147"/>
      <c r="S3075" t="s">
        <v>381</v>
      </c>
      <c r="U3075" s="147"/>
    </row>
    <row r="3076" spans="1:21" x14ac:dyDescent="0.3">
      <c r="A3076" s="145">
        <v>4</v>
      </c>
      <c r="B3076" s="145" t="s">
        <v>249</v>
      </c>
      <c r="C3076" s="145">
        <v>2020</v>
      </c>
      <c r="D3076" s="145">
        <v>7</v>
      </c>
      <c r="E3076" s="145" t="s">
        <v>374</v>
      </c>
      <c r="F3076" s="146">
        <v>1</v>
      </c>
      <c r="G3076" s="145" t="s">
        <v>243</v>
      </c>
      <c r="H3076" s="145">
        <v>6</v>
      </c>
      <c r="I3076" s="145" t="s">
        <v>344</v>
      </c>
      <c r="J3076" s="145" t="s">
        <v>257</v>
      </c>
      <c r="K3076" s="145" t="s">
        <v>258</v>
      </c>
      <c r="L3076" s="145">
        <v>200</v>
      </c>
      <c r="M3076" s="145" t="s">
        <v>259</v>
      </c>
      <c r="N3076" s="145">
        <v>41</v>
      </c>
      <c r="O3076" s="145">
        <v>3505.24</v>
      </c>
      <c r="P3076" s="145">
        <v>22820</v>
      </c>
      <c r="Q3076" t="str">
        <f t="shared" si="48"/>
        <v>2-Low Income Residential</v>
      </c>
      <c r="R3076" s="147"/>
      <c r="S3076" t="s">
        <v>381</v>
      </c>
      <c r="U3076" s="147"/>
    </row>
    <row r="3077" spans="1:21" x14ac:dyDescent="0.3">
      <c r="A3077" s="145">
        <v>5</v>
      </c>
      <c r="B3077" s="145" t="s">
        <v>241</v>
      </c>
      <c r="C3077" s="145">
        <v>2020</v>
      </c>
      <c r="D3077" s="145">
        <v>7</v>
      </c>
      <c r="E3077" s="145" t="s">
        <v>374</v>
      </c>
      <c r="F3077" s="146">
        <v>75</v>
      </c>
      <c r="G3077" s="145" t="s">
        <v>154</v>
      </c>
      <c r="H3077" s="145">
        <v>13</v>
      </c>
      <c r="I3077" s="145" t="s">
        <v>337</v>
      </c>
      <c r="J3077" s="145" t="s">
        <v>268</v>
      </c>
      <c r="K3077" s="145" t="s">
        <v>281</v>
      </c>
      <c r="L3077" s="145">
        <v>1575</v>
      </c>
      <c r="M3077" s="145" t="s">
        <v>320</v>
      </c>
      <c r="N3077" s="145">
        <v>1</v>
      </c>
      <c r="O3077" s="145">
        <v>598.12</v>
      </c>
      <c r="P3077" s="145">
        <v>3150</v>
      </c>
      <c r="Q3077" t="str">
        <f t="shared" si="48"/>
        <v>4-Medium C&amp;I</v>
      </c>
      <c r="R3077" s="147"/>
      <c r="S3077" t="s">
        <v>381</v>
      </c>
      <c r="U3077" s="147"/>
    </row>
    <row r="3078" spans="1:21" x14ac:dyDescent="0.3">
      <c r="A3078" s="145">
        <v>5</v>
      </c>
      <c r="B3078" s="145" t="s">
        <v>241</v>
      </c>
      <c r="C3078" s="145">
        <v>2020</v>
      </c>
      <c r="D3078" s="145">
        <v>7</v>
      </c>
      <c r="E3078" s="145" t="s">
        <v>374</v>
      </c>
      <c r="F3078" s="146">
        <v>3</v>
      </c>
      <c r="G3078" s="145" t="s">
        <v>262</v>
      </c>
      <c r="H3078" s="145">
        <v>954</v>
      </c>
      <c r="I3078" s="145" t="s">
        <v>356</v>
      </c>
      <c r="J3078" s="145" t="s">
        <v>268</v>
      </c>
      <c r="K3078" s="145" t="s">
        <v>281</v>
      </c>
      <c r="L3078" s="145">
        <v>4532</v>
      </c>
      <c r="M3078" s="145" t="s">
        <v>265</v>
      </c>
      <c r="N3078" s="145">
        <v>7824</v>
      </c>
      <c r="O3078" s="145">
        <v>13698143.09</v>
      </c>
      <c r="P3078" s="145">
        <v>160324475</v>
      </c>
      <c r="Q3078" t="str">
        <f t="shared" si="48"/>
        <v>4-Medium C&amp;I</v>
      </c>
      <c r="R3078" s="147"/>
      <c r="S3078" t="s">
        <v>381</v>
      </c>
      <c r="U3078" s="147"/>
    </row>
    <row r="3079" spans="1:21" x14ac:dyDescent="0.3">
      <c r="A3079" s="145">
        <v>5</v>
      </c>
      <c r="B3079" s="145" t="s">
        <v>241</v>
      </c>
      <c r="C3079" s="145">
        <v>2020</v>
      </c>
      <c r="D3079" s="145">
        <v>7</v>
      </c>
      <c r="E3079" s="145" t="s">
        <v>374</v>
      </c>
      <c r="F3079" s="146">
        <v>3</v>
      </c>
      <c r="G3079" s="145" t="s">
        <v>262</v>
      </c>
      <c r="H3079" s="145">
        <v>10</v>
      </c>
      <c r="I3079" s="145" t="s">
        <v>347</v>
      </c>
      <c r="J3079" s="145" t="s">
        <v>260</v>
      </c>
      <c r="K3079" s="145" t="s">
        <v>273</v>
      </c>
      <c r="L3079" s="145">
        <v>300</v>
      </c>
      <c r="M3079" s="145" t="s">
        <v>282</v>
      </c>
      <c r="N3079" s="145">
        <v>20495</v>
      </c>
      <c r="O3079" s="145">
        <v>933323.6</v>
      </c>
      <c r="P3079" s="145">
        <v>6124311</v>
      </c>
      <c r="Q3079" t="str">
        <f t="shared" si="48"/>
        <v>3-Small C&amp;I</v>
      </c>
      <c r="R3079" s="147"/>
      <c r="S3079" t="s">
        <v>381</v>
      </c>
      <c r="U3079" s="147"/>
    </row>
    <row r="3080" spans="1:21" x14ac:dyDescent="0.3">
      <c r="A3080" s="145">
        <v>5</v>
      </c>
      <c r="B3080" s="145" t="s">
        <v>241</v>
      </c>
      <c r="C3080" s="145">
        <v>2020</v>
      </c>
      <c r="D3080" s="145">
        <v>7</v>
      </c>
      <c r="E3080" s="145" t="s">
        <v>374</v>
      </c>
      <c r="F3080" s="146">
        <v>3</v>
      </c>
      <c r="G3080" s="145" t="s">
        <v>262</v>
      </c>
      <c r="H3080" s="145">
        <v>952</v>
      </c>
      <c r="I3080" s="145" t="s">
        <v>272</v>
      </c>
      <c r="J3080" s="145" t="s">
        <v>260</v>
      </c>
      <c r="K3080" s="145" t="s">
        <v>273</v>
      </c>
      <c r="L3080" s="145">
        <v>4532</v>
      </c>
      <c r="M3080" s="145" t="s">
        <v>265</v>
      </c>
      <c r="N3080" s="145">
        <v>449</v>
      </c>
      <c r="O3080" s="145">
        <v>17759</v>
      </c>
      <c r="P3080" s="145">
        <v>1183368</v>
      </c>
      <c r="Q3080" t="str">
        <f t="shared" si="48"/>
        <v>3-Small C&amp;I</v>
      </c>
      <c r="R3080" s="147"/>
      <c r="S3080" t="s">
        <v>381</v>
      </c>
      <c r="U3080" s="147"/>
    </row>
    <row r="3081" spans="1:21" x14ac:dyDescent="0.3">
      <c r="A3081" s="145">
        <v>5</v>
      </c>
      <c r="B3081" s="145" t="s">
        <v>241</v>
      </c>
      <c r="C3081" s="145">
        <v>2020</v>
      </c>
      <c r="D3081" s="145">
        <v>7</v>
      </c>
      <c r="E3081" s="145" t="s">
        <v>374</v>
      </c>
      <c r="F3081" s="146">
        <v>1</v>
      </c>
      <c r="G3081" s="145" t="s">
        <v>243</v>
      </c>
      <c r="H3081" s="145">
        <v>953</v>
      </c>
      <c r="I3081" s="145" t="s">
        <v>278</v>
      </c>
      <c r="J3081" s="145" t="s">
        <v>266</v>
      </c>
      <c r="K3081" s="145" t="s">
        <v>276</v>
      </c>
      <c r="L3081" s="145">
        <v>4512</v>
      </c>
      <c r="M3081" s="145" t="s">
        <v>247</v>
      </c>
      <c r="N3081" s="145">
        <v>788</v>
      </c>
      <c r="O3081" s="145">
        <v>36619.800000000003</v>
      </c>
      <c r="P3081" s="145">
        <v>294756</v>
      </c>
      <c r="Q3081" t="str">
        <f t="shared" si="48"/>
        <v>3-Small C&amp;I</v>
      </c>
      <c r="R3081" s="147"/>
      <c r="S3081" t="s">
        <v>381</v>
      </c>
      <c r="U3081" s="147"/>
    </row>
    <row r="3082" spans="1:21" x14ac:dyDescent="0.3">
      <c r="A3082" s="145">
        <v>5</v>
      </c>
      <c r="B3082" s="145" t="s">
        <v>241</v>
      </c>
      <c r="C3082" s="145">
        <v>2020</v>
      </c>
      <c r="D3082" s="145">
        <v>7</v>
      </c>
      <c r="E3082" s="145" t="s">
        <v>374</v>
      </c>
      <c r="F3082" s="146">
        <v>75</v>
      </c>
      <c r="G3082" s="145" t="s">
        <v>154</v>
      </c>
      <c r="H3082" s="145">
        <v>5</v>
      </c>
      <c r="I3082" s="145" t="s">
        <v>289</v>
      </c>
      <c r="J3082" s="145" t="s">
        <v>248</v>
      </c>
      <c r="K3082" s="145" t="s">
        <v>270</v>
      </c>
      <c r="L3082" s="145">
        <v>1575</v>
      </c>
      <c r="M3082" s="145" t="s">
        <v>320</v>
      </c>
      <c r="N3082" s="145">
        <v>5</v>
      </c>
      <c r="O3082" s="145">
        <v>2425.0700000000002</v>
      </c>
      <c r="P3082" s="145">
        <v>12950</v>
      </c>
      <c r="Q3082" t="str">
        <f t="shared" si="48"/>
        <v>3-Small C&amp;I</v>
      </c>
      <c r="R3082" s="147"/>
      <c r="S3082" t="s">
        <v>381</v>
      </c>
      <c r="U3082" s="147"/>
    </row>
    <row r="3083" spans="1:21" x14ac:dyDescent="0.3">
      <c r="A3083" s="145">
        <v>5</v>
      </c>
      <c r="B3083" s="145" t="s">
        <v>241</v>
      </c>
      <c r="C3083" s="145">
        <v>2020</v>
      </c>
      <c r="D3083" s="145">
        <v>7</v>
      </c>
      <c r="E3083" s="145" t="s">
        <v>374</v>
      </c>
      <c r="F3083" s="146">
        <v>77</v>
      </c>
      <c r="G3083" s="145" t="s">
        <v>154</v>
      </c>
      <c r="H3083" s="145">
        <v>5</v>
      </c>
      <c r="I3083" s="145" t="s">
        <v>289</v>
      </c>
      <c r="J3083" s="145" t="s">
        <v>248</v>
      </c>
      <c r="K3083" s="145" t="s">
        <v>270</v>
      </c>
      <c r="L3083" s="145">
        <v>1577</v>
      </c>
      <c r="M3083" s="145" t="s">
        <v>336</v>
      </c>
      <c r="N3083" s="145">
        <v>2</v>
      </c>
      <c r="O3083" s="145">
        <v>1352.07</v>
      </c>
      <c r="P3083" s="145">
        <v>7266</v>
      </c>
      <c r="Q3083" t="str">
        <f t="shared" si="48"/>
        <v>3-Small C&amp;I</v>
      </c>
      <c r="R3083" s="147"/>
      <c r="S3083" t="s">
        <v>381</v>
      </c>
      <c r="U3083" s="147"/>
    </row>
    <row r="3084" spans="1:21" x14ac:dyDescent="0.3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7"/>
      <c r="S3084" t="s">
        <v>381</v>
      </c>
      <c r="U3084" s="147"/>
    </row>
    <row r="3085" spans="1:21" x14ac:dyDescent="0.3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7"/>
      <c r="S3085" t="s">
        <v>381</v>
      </c>
      <c r="U3085" s="147"/>
    </row>
    <row r="3086" spans="1:21" x14ac:dyDescent="0.3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7"/>
      <c r="S3086" t="s">
        <v>381</v>
      </c>
      <c r="U3086" s="147"/>
    </row>
    <row r="3087" spans="1:21" x14ac:dyDescent="0.3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7"/>
      <c r="S3087" t="s">
        <v>381</v>
      </c>
      <c r="U3087" s="147"/>
    </row>
    <row r="3088" spans="1:21" x14ac:dyDescent="0.3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7"/>
      <c r="S3088" t="s">
        <v>381</v>
      </c>
      <c r="U3088" s="147"/>
    </row>
    <row r="3089" spans="1:21" x14ac:dyDescent="0.3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7"/>
      <c r="S3089" t="s">
        <v>381</v>
      </c>
      <c r="U3089" s="147"/>
    </row>
    <row r="3090" spans="1:21" x14ac:dyDescent="0.3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7"/>
      <c r="S3090" t="s">
        <v>381</v>
      </c>
      <c r="U3090" s="147"/>
    </row>
    <row r="3091" spans="1:21" x14ac:dyDescent="0.3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7"/>
      <c r="S3091" t="s">
        <v>381</v>
      </c>
      <c r="U3091" s="147"/>
    </row>
    <row r="3092" spans="1:21" x14ac:dyDescent="0.3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7"/>
      <c r="S3092" t="s">
        <v>381</v>
      </c>
      <c r="U3092" s="147"/>
    </row>
    <row r="3093" spans="1:21" x14ac:dyDescent="0.3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7"/>
      <c r="S3093" t="s">
        <v>381</v>
      </c>
      <c r="U3093" s="147"/>
    </row>
    <row r="3094" spans="1:21" x14ac:dyDescent="0.3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7"/>
      <c r="S3094" t="s">
        <v>381</v>
      </c>
      <c r="U3094" s="147"/>
    </row>
    <row r="3095" spans="1:21" x14ac:dyDescent="0.3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7"/>
      <c r="S3095" t="s">
        <v>381</v>
      </c>
      <c r="U3095" s="147"/>
    </row>
    <row r="3096" spans="1:21" x14ac:dyDescent="0.3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7"/>
      <c r="S3096" t="s">
        <v>381</v>
      </c>
      <c r="U3096" s="147"/>
    </row>
    <row r="3097" spans="1:21" x14ac:dyDescent="0.3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7"/>
      <c r="S3097" t="s">
        <v>381</v>
      </c>
      <c r="U3097" s="147"/>
    </row>
    <row r="3098" spans="1:21" x14ac:dyDescent="0.3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7"/>
      <c r="S3098" t="s">
        <v>381</v>
      </c>
      <c r="U3098" s="147"/>
    </row>
    <row r="3099" spans="1:21" x14ac:dyDescent="0.3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7"/>
      <c r="S3099" t="s">
        <v>381</v>
      </c>
      <c r="U3099" s="147"/>
    </row>
    <row r="3100" spans="1:21" x14ac:dyDescent="0.3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7"/>
      <c r="S3100" t="s">
        <v>381</v>
      </c>
      <c r="U3100" s="147"/>
    </row>
    <row r="3101" spans="1:21" x14ac:dyDescent="0.3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7"/>
      <c r="S3101" t="s">
        <v>381</v>
      </c>
      <c r="U3101" s="147"/>
    </row>
    <row r="3102" spans="1:21" x14ac:dyDescent="0.3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7"/>
      <c r="S3102" t="s">
        <v>381</v>
      </c>
      <c r="U3102" s="147"/>
    </row>
    <row r="3103" spans="1:21" x14ac:dyDescent="0.3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7"/>
      <c r="S3103" t="s">
        <v>381</v>
      </c>
      <c r="U3103" s="147"/>
    </row>
    <row r="3104" spans="1:21" x14ac:dyDescent="0.3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7"/>
      <c r="S3104" t="s">
        <v>381</v>
      </c>
      <c r="U3104" s="147"/>
    </row>
    <row r="3105" spans="1:21" x14ac:dyDescent="0.3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7"/>
      <c r="S3105" t="s">
        <v>381</v>
      </c>
      <c r="U3105" s="147"/>
    </row>
    <row r="3106" spans="1:21" x14ac:dyDescent="0.3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7"/>
      <c r="S3106" t="s">
        <v>381</v>
      </c>
      <c r="U3106" s="147"/>
    </row>
    <row r="3107" spans="1:21" x14ac:dyDescent="0.3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7"/>
      <c r="S3107" t="s">
        <v>381</v>
      </c>
      <c r="U3107" s="147"/>
    </row>
    <row r="3108" spans="1:21" x14ac:dyDescent="0.3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7"/>
      <c r="S3108" t="s">
        <v>381</v>
      </c>
      <c r="U3108" s="147"/>
    </row>
    <row r="3109" spans="1:21" x14ac:dyDescent="0.3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7"/>
      <c r="S3109" t="s">
        <v>381</v>
      </c>
      <c r="U3109" s="147"/>
    </row>
    <row r="3110" spans="1:21" x14ac:dyDescent="0.3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7"/>
      <c r="S3110" t="s">
        <v>381</v>
      </c>
      <c r="U3110" s="147"/>
    </row>
    <row r="3111" spans="1:21" x14ac:dyDescent="0.3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7"/>
      <c r="S3111" t="s">
        <v>381</v>
      </c>
      <c r="U3111" s="147"/>
    </row>
    <row r="3112" spans="1:21" x14ac:dyDescent="0.3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7"/>
      <c r="S3112" t="s">
        <v>381</v>
      </c>
      <c r="U3112" s="147"/>
    </row>
    <row r="3113" spans="1:21" x14ac:dyDescent="0.3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7"/>
      <c r="S3113" t="s">
        <v>381</v>
      </c>
      <c r="U3113" s="147"/>
    </row>
    <row r="3114" spans="1:21" x14ac:dyDescent="0.3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7"/>
      <c r="S3114" t="s">
        <v>381</v>
      </c>
      <c r="U3114" s="147"/>
    </row>
    <row r="3115" spans="1:21" x14ac:dyDescent="0.3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7"/>
      <c r="S3115" t="s">
        <v>381</v>
      </c>
      <c r="U3115" s="147"/>
    </row>
    <row r="3116" spans="1:21" x14ac:dyDescent="0.3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7"/>
      <c r="S3116" t="s">
        <v>381</v>
      </c>
      <c r="U3116" s="147"/>
    </row>
    <row r="3117" spans="1:21" x14ac:dyDescent="0.3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7"/>
      <c r="S3117" t="s">
        <v>381</v>
      </c>
      <c r="U3117" s="147"/>
    </row>
    <row r="3118" spans="1:21" x14ac:dyDescent="0.3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7"/>
      <c r="S3118" t="s">
        <v>381</v>
      </c>
      <c r="U3118" s="147"/>
    </row>
    <row r="3119" spans="1:21" x14ac:dyDescent="0.3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7"/>
      <c r="S3119" t="s">
        <v>381</v>
      </c>
      <c r="U3119" s="147"/>
    </row>
    <row r="3120" spans="1:21" x14ac:dyDescent="0.3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7"/>
      <c r="S3120" t="s">
        <v>381</v>
      </c>
      <c r="U3120" s="147"/>
    </row>
    <row r="3121" spans="1:21" x14ac:dyDescent="0.3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7"/>
      <c r="S3121" t="s">
        <v>381</v>
      </c>
      <c r="U3121" s="147"/>
    </row>
    <row r="3122" spans="1:21" x14ac:dyDescent="0.3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7"/>
      <c r="S3122" t="s">
        <v>381</v>
      </c>
      <c r="U3122" s="147"/>
    </row>
    <row r="3123" spans="1:21" x14ac:dyDescent="0.3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7"/>
      <c r="S3123" t="s">
        <v>381</v>
      </c>
      <c r="U3123" s="147"/>
    </row>
    <row r="3124" spans="1:21" x14ac:dyDescent="0.3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7"/>
      <c r="S3124" t="s">
        <v>381</v>
      </c>
      <c r="U3124" s="147"/>
    </row>
    <row r="3125" spans="1:21" x14ac:dyDescent="0.3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7"/>
      <c r="S3125" t="s">
        <v>381</v>
      </c>
      <c r="U3125" s="147"/>
    </row>
    <row r="3126" spans="1:21" x14ac:dyDescent="0.3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7"/>
      <c r="S3126" t="s">
        <v>381</v>
      </c>
      <c r="U3126" s="147"/>
    </row>
    <row r="3127" spans="1:21" x14ac:dyDescent="0.3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7"/>
      <c r="S3127" t="s">
        <v>381</v>
      </c>
      <c r="U3127" s="147"/>
    </row>
    <row r="3128" spans="1:21" x14ac:dyDescent="0.3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7"/>
      <c r="S3128" t="s">
        <v>381</v>
      </c>
      <c r="U3128" s="147"/>
    </row>
    <row r="3129" spans="1:21" x14ac:dyDescent="0.3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7"/>
      <c r="S3129" t="s">
        <v>381</v>
      </c>
      <c r="U3129" s="147"/>
    </row>
    <row r="3130" spans="1:21" x14ac:dyDescent="0.3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7"/>
      <c r="S3130" t="s">
        <v>381</v>
      </c>
      <c r="U3130" s="147"/>
    </row>
    <row r="3131" spans="1:21" x14ac:dyDescent="0.3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7"/>
      <c r="S3131" t="s">
        <v>381</v>
      </c>
      <c r="U3131" s="147"/>
    </row>
    <row r="3132" spans="1:21" x14ac:dyDescent="0.3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7"/>
      <c r="S3132" t="s">
        <v>381</v>
      </c>
      <c r="U3132" s="147"/>
    </row>
    <row r="3133" spans="1:21" x14ac:dyDescent="0.3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7"/>
      <c r="S3133" t="s">
        <v>381</v>
      </c>
      <c r="U3133" s="147"/>
    </row>
    <row r="3134" spans="1:21" x14ac:dyDescent="0.3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7"/>
      <c r="S3134" t="s">
        <v>381</v>
      </c>
      <c r="U3134" s="147"/>
    </row>
    <row r="3135" spans="1:21" x14ac:dyDescent="0.3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7"/>
      <c r="S3135" t="s">
        <v>381</v>
      </c>
      <c r="U3135" s="147"/>
    </row>
    <row r="3136" spans="1:21" x14ac:dyDescent="0.3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7"/>
      <c r="S3136" t="s">
        <v>381</v>
      </c>
      <c r="U3136" s="147"/>
    </row>
    <row r="3137" spans="1:21" x14ac:dyDescent="0.3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7"/>
      <c r="S3137" t="s">
        <v>381</v>
      </c>
      <c r="U3137" s="147"/>
    </row>
    <row r="3138" spans="1:21" x14ac:dyDescent="0.3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7"/>
      <c r="S3138" t="s">
        <v>381</v>
      </c>
      <c r="U3138" s="147"/>
    </row>
    <row r="3139" spans="1:21" x14ac:dyDescent="0.3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7"/>
      <c r="S3139" t="s">
        <v>381</v>
      </c>
      <c r="U3139" s="147"/>
    </row>
    <row r="3140" spans="1:21" x14ac:dyDescent="0.3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7"/>
      <c r="S3140" t="s">
        <v>381</v>
      </c>
      <c r="U3140" s="147"/>
    </row>
    <row r="3141" spans="1:21" x14ac:dyDescent="0.3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7"/>
      <c r="S3141" t="s">
        <v>381</v>
      </c>
      <c r="U3141" s="147"/>
    </row>
    <row r="3142" spans="1:21" x14ac:dyDescent="0.3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7"/>
      <c r="S3142" t="s">
        <v>381</v>
      </c>
      <c r="U3142" s="147"/>
    </row>
    <row r="3143" spans="1:21" x14ac:dyDescent="0.3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7"/>
      <c r="S3143" t="s">
        <v>381</v>
      </c>
      <c r="U3143" s="147"/>
    </row>
    <row r="3144" spans="1:21" x14ac:dyDescent="0.3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7"/>
      <c r="S3144" t="s">
        <v>381</v>
      </c>
      <c r="U3144" s="147"/>
    </row>
    <row r="3145" spans="1:21" x14ac:dyDescent="0.3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7"/>
      <c r="S3145" t="s">
        <v>381</v>
      </c>
      <c r="U3145" s="147"/>
    </row>
    <row r="3146" spans="1:21" x14ac:dyDescent="0.3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7"/>
      <c r="S3146" t="s">
        <v>381</v>
      </c>
      <c r="U3146" s="147"/>
    </row>
    <row r="3147" spans="1:21" x14ac:dyDescent="0.3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7"/>
      <c r="S3147" t="s">
        <v>381</v>
      </c>
      <c r="U3147" s="147"/>
    </row>
    <row r="3148" spans="1:21" x14ac:dyDescent="0.3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7"/>
      <c r="S3148" t="s">
        <v>381</v>
      </c>
      <c r="U3148" s="147"/>
    </row>
    <row r="3149" spans="1:21" x14ac:dyDescent="0.3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7"/>
      <c r="S3149" t="s">
        <v>381</v>
      </c>
      <c r="U3149" s="147"/>
    </row>
    <row r="3150" spans="1:21" x14ac:dyDescent="0.3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7"/>
      <c r="S3150" t="s">
        <v>381</v>
      </c>
      <c r="U3150" s="147"/>
    </row>
    <row r="3151" spans="1:21" x14ac:dyDescent="0.3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7"/>
      <c r="S3151" t="s">
        <v>381</v>
      </c>
      <c r="U3151" s="147"/>
    </row>
    <row r="3152" spans="1:21" x14ac:dyDescent="0.3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7"/>
      <c r="S3152" t="s">
        <v>381</v>
      </c>
      <c r="U3152" s="147"/>
    </row>
    <row r="3153" spans="1:21" x14ac:dyDescent="0.3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7"/>
      <c r="S3153" t="s">
        <v>381</v>
      </c>
      <c r="U3153" s="147"/>
    </row>
    <row r="3154" spans="1:21" x14ac:dyDescent="0.3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7"/>
      <c r="S3154" t="s">
        <v>381</v>
      </c>
      <c r="U3154" s="147"/>
    </row>
    <row r="3155" spans="1:21" x14ac:dyDescent="0.3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7"/>
      <c r="S3155" t="s">
        <v>381</v>
      </c>
      <c r="U3155" s="147"/>
    </row>
    <row r="3156" spans="1:21" x14ac:dyDescent="0.3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7"/>
      <c r="S3156" t="s">
        <v>381</v>
      </c>
      <c r="U3156" s="147"/>
    </row>
    <row r="3157" spans="1:21" x14ac:dyDescent="0.3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7"/>
      <c r="S3157" t="s">
        <v>381</v>
      </c>
      <c r="U3157" s="147"/>
    </row>
    <row r="3158" spans="1:21" x14ac:dyDescent="0.3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7"/>
      <c r="S3158" t="s">
        <v>381</v>
      </c>
      <c r="U3158" s="147"/>
    </row>
    <row r="3159" spans="1:21" x14ac:dyDescent="0.3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7"/>
      <c r="S3159" t="s">
        <v>381</v>
      </c>
      <c r="U3159" s="147"/>
    </row>
    <row r="3160" spans="1:21" x14ac:dyDescent="0.3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7"/>
      <c r="S3160" t="s">
        <v>381</v>
      </c>
      <c r="U3160" s="147"/>
    </row>
    <row r="3161" spans="1:21" x14ac:dyDescent="0.3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7"/>
      <c r="S3161" t="s">
        <v>381</v>
      </c>
      <c r="U3161" s="147"/>
    </row>
    <row r="3162" spans="1:21" x14ac:dyDescent="0.3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7"/>
      <c r="S3162" t="s">
        <v>381</v>
      </c>
      <c r="U3162" s="147"/>
    </row>
    <row r="3163" spans="1:21" x14ac:dyDescent="0.3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7"/>
      <c r="S3163" t="s">
        <v>381</v>
      </c>
      <c r="U3163" s="147"/>
    </row>
    <row r="3164" spans="1:21" x14ac:dyDescent="0.3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7"/>
      <c r="S3164" t="s">
        <v>381</v>
      </c>
      <c r="U3164" s="147"/>
    </row>
    <row r="3165" spans="1:21" x14ac:dyDescent="0.3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7"/>
      <c r="S3165" t="s">
        <v>381</v>
      </c>
      <c r="U3165" s="147"/>
    </row>
    <row r="3166" spans="1:21" x14ac:dyDescent="0.3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7"/>
      <c r="S3166" t="s">
        <v>381</v>
      </c>
      <c r="U3166" s="147"/>
    </row>
    <row r="3167" spans="1:21" x14ac:dyDescent="0.3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7"/>
      <c r="S3167" t="s">
        <v>381</v>
      </c>
      <c r="U3167" s="147"/>
    </row>
    <row r="3168" spans="1:21" x14ac:dyDescent="0.3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7"/>
      <c r="S3168" t="s">
        <v>381</v>
      </c>
      <c r="U3168" s="147"/>
    </row>
    <row r="3169" spans="1:21" x14ac:dyDescent="0.3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7"/>
      <c r="S3169" t="s">
        <v>381</v>
      </c>
      <c r="U3169" s="147"/>
    </row>
    <row r="3170" spans="1:21" x14ac:dyDescent="0.3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7"/>
      <c r="S3170" t="s">
        <v>381</v>
      </c>
      <c r="U3170" s="147"/>
    </row>
    <row r="3171" spans="1:21" x14ac:dyDescent="0.3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7"/>
      <c r="S3171" t="s">
        <v>381</v>
      </c>
      <c r="U3171" s="147"/>
    </row>
    <row r="3172" spans="1:21" x14ac:dyDescent="0.3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7"/>
      <c r="S3172" t="s">
        <v>381</v>
      </c>
      <c r="U3172" s="147"/>
    </row>
    <row r="3173" spans="1:21" x14ac:dyDescent="0.3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7"/>
      <c r="S3173" t="s">
        <v>381</v>
      </c>
      <c r="U3173" s="147"/>
    </row>
    <row r="3174" spans="1:21" x14ac:dyDescent="0.3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7"/>
      <c r="S3174" t="s">
        <v>381</v>
      </c>
      <c r="U3174" s="147"/>
    </row>
    <row r="3175" spans="1:21" x14ac:dyDescent="0.3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7"/>
      <c r="S3175" t="s">
        <v>381</v>
      </c>
      <c r="U3175" s="147"/>
    </row>
    <row r="3176" spans="1:21" x14ac:dyDescent="0.3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7"/>
      <c r="S3176" t="s">
        <v>381</v>
      </c>
      <c r="U3176" s="147"/>
    </row>
    <row r="3177" spans="1:21" x14ac:dyDescent="0.3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7"/>
      <c r="S3177" t="s">
        <v>381</v>
      </c>
      <c r="U3177" s="147"/>
    </row>
    <row r="3178" spans="1:21" x14ac:dyDescent="0.3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7"/>
      <c r="S3178" t="s">
        <v>381</v>
      </c>
      <c r="U3178" s="147"/>
    </row>
    <row r="3179" spans="1:21" x14ac:dyDescent="0.3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7"/>
      <c r="S3179" t="s">
        <v>381</v>
      </c>
      <c r="U3179" s="147"/>
    </row>
    <row r="3180" spans="1:21" x14ac:dyDescent="0.3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7"/>
      <c r="S3180" t="s">
        <v>381</v>
      </c>
      <c r="U3180" s="147"/>
    </row>
    <row r="3181" spans="1:21" x14ac:dyDescent="0.3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7"/>
      <c r="S3181" t="s">
        <v>381</v>
      </c>
      <c r="U3181" s="147"/>
    </row>
    <row r="3182" spans="1:21" x14ac:dyDescent="0.3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7"/>
      <c r="S3182" t="s">
        <v>381</v>
      </c>
      <c r="U3182" s="147"/>
    </row>
    <row r="3183" spans="1:21" x14ac:dyDescent="0.3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7"/>
      <c r="S3183" t="s">
        <v>381</v>
      </c>
      <c r="U3183" s="147"/>
    </row>
    <row r="3184" spans="1:21" x14ac:dyDescent="0.3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7"/>
      <c r="S3184" t="s">
        <v>381</v>
      </c>
      <c r="U3184" s="147"/>
    </row>
    <row r="3185" spans="1:21" x14ac:dyDescent="0.3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7"/>
      <c r="S3185" t="s">
        <v>381</v>
      </c>
      <c r="U3185" s="147"/>
    </row>
    <row r="3186" spans="1:21" x14ac:dyDescent="0.3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7"/>
      <c r="S3186" t="s">
        <v>381</v>
      </c>
      <c r="U3186" s="147"/>
    </row>
    <row r="3187" spans="1:21" x14ac:dyDescent="0.3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7"/>
      <c r="S3187" t="s">
        <v>381</v>
      </c>
      <c r="U3187" s="147"/>
    </row>
    <row r="3188" spans="1:21" x14ac:dyDescent="0.3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7"/>
      <c r="S3188" t="s">
        <v>381</v>
      </c>
      <c r="U3188" s="147"/>
    </row>
    <row r="3189" spans="1:21" x14ac:dyDescent="0.3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7"/>
      <c r="S3189" t="s">
        <v>381</v>
      </c>
      <c r="U3189" s="147"/>
    </row>
    <row r="3190" spans="1:21" x14ac:dyDescent="0.3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7"/>
      <c r="S3190" t="s">
        <v>381</v>
      </c>
      <c r="U3190" s="147"/>
    </row>
    <row r="3191" spans="1:21" x14ac:dyDescent="0.3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7"/>
      <c r="S3191" t="s">
        <v>381</v>
      </c>
      <c r="U3191" s="147"/>
    </row>
    <row r="3192" spans="1:21" x14ac:dyDescent="0.3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7"/>
      <c r="S3192" t="s">
        <v>381</v>
      </c>
      <c r="U3192" s="147"/>
    </row>
    <row r="3193" spans="1:21" x14ac:dyDescent="0.3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7"/>
      <c r="S3193" t="s">
        <v>381</v>
      </c>
      <c r="U3193" s="147"/>
    </row>
    <row r="3194" spans="1:21" x14ac:dyDescent="0.3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7"/>
      <c r="S3194" t="s">
        <v>381</v>
      </c>
      <c r="U3194" s="147"/>
    </row>
    <row r="3195" spans="1:21" x14ac:dyDescent="0.3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7"/>
      <c r="S3195" t="s">
        <v>381</v>
      </c>
      <c r="U3195" s="147"/>
    </row>
    <row r="3196" spans="1:21" x14ac:dyDescent="0.3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7"/>
      <c r="S3196" t="s">
        <v>381</v>
      </c>
      <c r="U3196" s="147"/>
    </row>
    <row r="3197" spans="1:21" x14ac:dyDescent="0.3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7"/>
      <c r="S3197" t="s">
        <v>381</v>
      </c>
      <c r="U3197" s="147"/>
    </row>
    <row r="3198" spans="1:21" x14ac:dyDescent="0.3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7"/>
      <c r="S3198" t="s">
        <v>381</v>
      </c>
      <c r="U3198" s="147"/>
    </row>
    <row r="3199" spans="1:21" x14ac:dyDescent="0.3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7"/>
      <c r="S3199" t="s">
        <v>381</v>
      </c>
      <c r="U3199" s="147"/>
    </row>
    <row r="3200" spans="1:21" x14ac:dyDescent="0.3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7"/>
      <c r="S3200" t="s">
        <v>381</v>
      </c>
      <c r="U3200" s="147"/>
    </row>
    <row r="3201" spans="1:21" x14ac:dyDescent="0.3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7"/>
      <c r="S3201" t="s">
        <v>381</v>
      </c>
      <c r="U3201" s="147"/>
    </row>
    <row r="3202" spans="1:21" x14ac:dyDescent="0.3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7"/>
      <c r="S3202" t="s">
        <v>381</v>
      </c>
      <c r="U3202" s="147"/>
    </row>
    <row r="3203" spans="1:21" x14ac:dyDescent="0.3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7"/>
      <c r="S3203" t="s">
        <v>381</v>
      </c>
      <c r="U3203" s="147"/>
    </row>
    <row r="3204" spans="1:21" x14ac:dyDescent="0.3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7"/>
      <c r="S3204" t="s">
        <v>381</v>
      </c>
      <c r="U3204" s="147"/>
    </row>
    <row r="3205" spans="1:21" x14ac:dyDescent="0.3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7"/>
      <c r="S3205" t="s">
        <v>381</v>
      </c>
      <c r="U3205" s="147"/>
    </row>
    <row r="3206" spans="1:21" x14ac:dyDescent="0.3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7"/>
      <c r="S3206" t="s">
        <v>381</v>
      </c>
      <c r="U3206" s="147"/>
    </row>
    <row r="3207" spans="1:21" x14ac:dyDescent="0.3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7"/>
      <c r="S3207" t="s">
        <v>381</v>
      </c>
      <c r="U3207" s="147"/>
    </row>
    <row r="3208" spans="1:21" x14ac:dyDescent="0.3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7"/>
      <c r="S3208" t="s">
        <v>381</v>
      </c>
      <c r="U3208" s="147"/>
    </row>
    <row r="3209" spans="1:21" x14ac:dyDescent="0.3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7"/>
      <c r="S3209" t="s">
        <v>381</v>
      </c>
      <c r="U3209" s="147"/>
    </row>
    <row r="3210" spans="1:21" x14ac:dyDescent="0.3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7"/>
      <c r="S3210" t="s">
        <v>381</v>
      </c>
      <c r="U3210" s="147"/>
    </row>
    <row r="3211" spans="1:21" x14ac:dyDescent="0.3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7"/>
      <c r="S3211" t="s">
        <v>381</v>
      </c>
      <c r="U3211" s="147"/>
    </row>
    <row r="3212" spans="1:21" x14ac:dyDescent="0.3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7"/>
      <c r="S3212" t="s">
        <v>381</v>
      </c>
      <c r="U3212" s="147"/>
    </row>
    <row r="3213" spans="1:21" x14ac:dyDescent="0.3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7"/>
      <c r="S3213" t="s">
        <v>381</v>
      </c>
      <c r="U3213" s="147"/>
    </row>
    <row r="3214" spans="1:21" x14ac:dyDescent="0.3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7"/>
      <c r="S3214" t="s">
        <v>381</v>
      </c>
      <c r="U3214" s="147"/>
    </row>
    <row r="3215" spans="1:21" x14ac:dyDescent="0.3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7"/>
      <c r="S3215" t="s">
        <v>381</v>
      </c>
      <c r="U3215" s="147"/>
    </row>
    <row r="3216" spans="1:21" x14ac:dyDescent="0.3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7"/>
      <c r="S3216" t="s">
        <v>381</v>
      </c>
      <c r="U3216" s="147"/>
    </row>
    <row r="3217" spans="1:21" x14ac:dyDescent="0.3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7"/>
      <c r="S3217" t="s">
        <v>381</v>
      </c>
      <c r="U3217" s="147"/>
    </row>
    <row r="3218" spans="1:21" x14ac:dyDescent="0.3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7"/>
      <c r="S3218" t="s">
        <v>381</v>
      </c>
      <c r="U3218" s="147"/>
    </row>
    <row r="3219" spans="1:21" x14ac:dyDescent="0.3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7"/>
      <c r="S3219" t="s">
        <v>381</v>
      </c>
      <c r="U3219" s="147"/>
    </row>
    <row r="3220" spans="1:21" x14ac:dyDescent="0.3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7"/>
      <c r="S3220" t="s">
        <v>381</v>
      </c>
      <c r="U3220" s="147"/>
    </row>
    <row r="3221" spans="1:21" x14ac:dyDescent="0.3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7"/>
      <c r="S3221" t="s">
        <v>381</v>
      </c>
      <c r="U3221" s="147"/>
    </row>
    <row r="3222" spans="1:21" x14ac:dyDescent="0.3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7"/>
      <c r="S3222" t="s">
        <v>381</v>
      </c>
      <c r="U3222" s="147"/>
    </row>
    <row r="3223" spans="1:21" x14ac:dyDescent="0.3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7"/>
      <c r="S3223" t="s">
        <v>381</v>
      </c>
      <c r="U3223" s="147"/>
    </row>
    <row r="3224" spans="1:21" x14ac:dyDescent="0.3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7"/>
      <c r="S3224" t="s">
        <v>381</v>
      </c>
      <c r="U3224" s="147"/>
    </row>
    <row r="3225" spans="1:21" x14ac:dyDescent="0.3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7"/>
      <c r="S3225" t="s">
        <v>381</v>
      </c>
      <c r="U3225" s="147"/>
    </row>
    <row r="3226" spans="1:21" x14ac:dyDescent="0.3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7"/>
      <c r="S3226" t="s">
        <v>381</v>
      </c>
      <c r="U3226" s="147"/>
    </row>
    <row r="3227" spans="1:21" x14ac:dyDescent="0.3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7"/>
      <c r="S3227" t="s">
        <v>381</v>
      </c>
      <c r="U3227" s="147"/>
    </row>
    <row r="3228" spans="1:21" x14ac:dyDescent="0.3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7"/>
      <c r="S3228" t="s">
        <v>381</v>
      </c>
      <c r="U3228" s="147"/>
    </row>
    <row r="3229" spans="1:21" x14ac:dyDescent="0.3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7"/>
      <c r="S3229" t="s">
        <v>381</v>
      </c>
      <c r="U3229" s="147"/>
    </row>
    <row r="3230" spans="1:21" x14ac:dyDescent="0.3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7"/>
      <c r="S3230" t="s">
        <v>381</v>
      </c>
      <c r="U3230" s="147"/>
    </row>
    <row r="3231" spans="1:21" x14ac:dyDescent="0.3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7"/>
      <c r="S3231" t="s">
        <v>381</v>
      </c>
      <c r="U3231" s="147"/>
    </row>
    <row r="3232" spans="1:21" x14ac:dyDescent="0.3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7"/>
      <c r="S3232" t="s">
        <v>381</v>
      </c>
      <c r="U3232" s="147"/>
    </row>
    <row r="3233" spans="1:21" x14ac:dyDescent="0.3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7"/>
      <c r="S3233" t="s">
        <v>381</v>
      </c>
      <c r="U3233" s="147"/>
    </row>
    <row r="3234" spans="1:21" x14ac:dyDescent="0.3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7"/>
      <c r="S3234" t="s">
        <v>381</v>
      </c>
      <c r="U3234" s="147"/>
    </row>
    <row r="3235" spans="1:21" x14ac:dyDescent="0.3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7"/>
      <c r="S3235" t="s">
        <v>381</v>
      </c>
      <c r="U3235" s="147"/>
    </row>
    <row r="3236" spans="1:21" x14ac:dyDescent="0.3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7"/>
      <c r="S3236" t="s">
        <v>381</v>
      </c>
      <c r="U3236" s="147"/>
    </row>
    <row r="3237" spans="1:21" x14ac:dyDescent="0.3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7"/>
      <c r="S3237" t="s">
        <v>381</v>
      </c>
      <c r="U3237" s="147"/>
    </row>
    <row r="3238" spans="1:21" x14ac:dyDescent="0.3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7"/>
      <c r="S3238" t="s">
        <v>381</v>
      </c>
      <c r="U3238" s="147"/>
    </row>
    <row r="3239" spans="1:21" x14ac:dyDescent="0.3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7"/>
      <c r="S3239" t="s">
        <v>381</v>
      </c>
      <c r="U3239" s="147"/>
    </row>
    <row r="3240" spans="1:21" x14ac:dyDescent="0.3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7"/>
      <c r="S3240" t="s">
        <v>381</v>
      </c>
      <c r="U3240" s="147"/>
    </row>
    <row r="3241" spans="1:21" x14ac:dyDescent="0.3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7"/>
      <c r="S3241" t="s">
        <v>381</v>
      </c>
      <c r="U3241" s="147"/>
    </row>
    <row r="3242" spans="1:21" x14ac:dyDescent="0.3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7"/>
      <c r="S3242" t="s">
        <v>381</v>
      </c>
      <c r="U3242" s="147"/>
    </row>
    <row r="3243" spans="1:21" x14ac:dyDescent="0.3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7"/>
      <c r="S3243" t="s">
        <v>381</v>
      </c>
      <c r="U3243" s="147"/>
    </row>
    <row r="3244" spans="1:21" x14ac:dyDescent="0.3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7"/>
      <c r="S3244" t="s">
        <v>381</v>
      </c>
      <c r="U3244" s="147"/>
    </row>
    <row r="3245" spans="1:21" x14ac:dyDescent="0.3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7"/>
      <c r="S3245" t="s">
        <v>381</v>
      </c>
      <c r="U3245" s="147"/>
    </row>
    <row r="3246" spans="1:21" x14ac:dyDescent="0.3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7"/>
      <c r="S3246" t="s">
        <v>381</v>
      </c>
      <c r="U3246" s="147"/>
    </row>
    <row r="3247" spans="1:21" x14ac:dyDescent="0.3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7"/>
      <c r="S3247" t="s">
        <v>381</v>
      </c>
      <c r="U3247" s="147"/>
    </row>
    <row r="3248" spans="1:21" x14ac:dyDescent="0.3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7"/>
      <c r="S3248" t="s">
        <v>381</v>
      </c>
      <c r="U3248" s="147"/>
    </row>
    <row r="3249" spans="1:21" x14ac:dyDescent="0.3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7"/>
      <c r="S3249" t="s">
        <v>381</v>
      </c>
      <c r="U3249" s="147"/>
    </row>
    <row r="3250" spans="1:21" x14ac:dyDescent="0.3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7"/>
      <c r="S3250" t="s">
        <v>381</v>
      </c>
      <c r="U3250" s="147"/>
    </row>
    <row r="3251" spans="1:21" x14ac:dyDescent="0.3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7"/>
      <c r="S3251" t="s">
        <v>381</v>
      </c>
      <c r="U3251" s="147"/>
    </row>
    <row r="3252" spans="1:21" x14ac:dyDescent="0.3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7"/>
      <c r="S3252" t="s">
        <v>381</v>
      </c>
      <c r="U3252" s="147"/>
    </row>
    <row r="3253" spans="1:21" x14ac:dyDescent="0.3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7"/>
      <c r="S3253" t="s">
        <v>381</v>
      </c>
      <c r="U3253" s="147"/>
    </row>
    <row r="3254" spans="1:21" x14ac:dyDescent="0.3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7"/>
      <c r="S3254" t="s">
        <v>381</v>
      </c>
      <c r="U3254" s="147"/>
    </row>
    <row r="3255" spans="1:21" x14ac:dyDescent="0.3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7"/>
      <c r="S3255" t="s">
        <v>381</v>
      </c>
      <c r="U3255" s="147"/>
    </row>
    <row r="3256" spans="1:21" x14ac:dyDescent="0.3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7"/>
      <c r="S3256" t="s">
        <v>381</v>
      </c>
      <c r="U3256" s="147"/>
    </row>
    <row r="3257" spans="1:21" x14ac:dyDescent="0.3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7"/>
      <c r="S3257" t="s">
        <v>381</v>
      </c>
      <c r="U3257" s="147"/>
    </row>
    <row r="3258" spans="1:21" x14ac:dyDescent="0.3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7"/>
      <c r="S3258" t="s">
        <v>381</v>
      </c>
      <c r="U3258" s="147"/>
    </row>
    <row r="3259" spans="1:21" x14ac:dyDescent="0.3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7"/>
      <c r="S3259" t="s">
        <v>381</v>
      </c>
      <c r="U3259" s="147"/>
    </row>
    <row r="3260" spans="1:21" x14ac:dyDescent="0.3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7"/>
      <c r="S3260" t="s">
        <v>381</v>
      </c>
      <c r="U3260" s="147"/>
    </row>
    <row r="3261" spans="1:21" x14ac:dyDescent="0.3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7"/>
      <c r="S3261" t="s">
        <v>381</v>
      </c>
      <c r="U3261" s="147"/>
    </row>
    <row r="3262" spans="1:21" x14ac:dyDescent="0.3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7"/>
      <c r="S3262" t="s">
        <v>381</v>
      </c>
      <c r="U3262" s="147"/>
    </row>
    <row r="3263" spans="1:21" x14ac:dyDescent="0.3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7"/>
      <c r="S3263" t="s">
        <v>381</v>
      </c>
      <c r="U3263" s="147"/>
    </row>
    <row r="3264" spans="1:21" x14ac:dyDescent="0.3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7"/>
      <c r="S3264" t="s">
        <v>381</v>
      </c>
      <c r="U3264" s="147"/>
    </row>
    <row r="3265" spans="1:21" x14ac:dyDescent="0.3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7"/>
      <c r="S3265" t="s">
        <v>381</v>
      </c>
      <c r="U3265" s="147"/>
    </row>
    <row r="3266" spans="1:21" x14ac:dyDescent="0.3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7"/>
      <c r="S3266" t="s">
        <v>381</v>
      </c>
      <c r="U3266" s="147"/>
    </row>
    <row r="3267" spans="1:21" x14ac:dyDescent="0.3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7"/>
      <c r="S3267" t="s">
        <v>381</v>
      </c>
      <c r="U3267" s="147"/>
    </row>
    <row r="3268" spans="1:21" x14ac:dyDescent="0.3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7"/>
      <c r="S3268" t="s">
        <v>381</v>
      </c>
      <c r="U3268" s="147"/>
    </row>
    <row r="3269" spans="1:21" x14ac:dyDescent="0.3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7"/>
      <c r="S3269" t="s">
        <v>381</v>
      </c>
      <c r="U3269" s="147"/>
    </row>
    <row r="3270" spans="1:21" x14ac:dyDescent="0.3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7"/>
      <c r="S3270" t="s">
        <v>381</v>
      </c>
      <c r="U3270" s="147"/>
    </row>
    <row r="3271" spans="1:21" x14ac:dyDescent="0.3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7"/>
      <c r="S3271" t="s">
        <v>381</v>
      </c>
      <c r="U3271" s="147"/>
    </row>
    <row r="3272" spans="1:21" x14ac:dyDescent="0.3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7"/>
      <c r="S3272" t="s">
        <v>381</v>
      </c>
      <c r="U3272" s="147"/>
    </row>
    <row r="3273" spans="1:21" x14ac:dyDescent="0.3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7"/>
      <c r="S3273" t="s">
        <v>381</v>
      </c>
      <c r="U3273" s="147"/>
    </row>
    <row r="3274" spans="1:21" x14ac:dyDescent="0.3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7"/>
      <c r="S3274" t="s">
        <v>381</v>
      </c>
      <c r="U3274" s="147"/>
    </row>
    <row r="3275" spans="1:21" x14ac:dyDescent="0.3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7"/>
      <c r="S3275" t="s">
        <v>381</v>
      </c>
      <c r="U3275" s="147"/>
    </row>
    <row r="3276" spans="1:21" x14ac:dyDescent="0.3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7"/>
      <c r="S3276" t="s">
        <v>381</v>
      </c>
      <c r="U3276" s="147"/>
    </row>
    <row r="3277" spans="1:21" x14ac:dyDescent="0.3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7"/>
      <c r="S3277" t="s">
        <v>381</v>
      </c>
      <c r="U3277" s="147"/>
    </row>
    <row r="3278" spans="1:21" x14ac:dyDescent="0.3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7"/>
      <c r="S3278" t="s">
        <v>381</v>
      </c>
      <c r="U3278" s="147"/>
    </row>
    <row r="3279" spans="1:21" x14ac:dyDescent="0.3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7"/>
      <c r="S3279" t="s">
        <v>381</v>
      </c>
      <c r="U3279" s="147"/>
    </row>
    <row r="3280" spans="1:21" x14ac:dyDescent="0.3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7"/>
      <c r="S3280" t="s">
        <v>381</v>
      </c>
      <c r="U3280" s="147"/>
    </row>
    <row r="3281" spans="1:21" x14ac:dyDescent="0.3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7"/>
      <c r="S3281" t="s">
        <v>381</v>
      </c>
      <c r="U3281" s="147"/>
    </row>
    <row r="3282" spans="1:21" x14ac:dyDescent="0.3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7"/>
      <c r="S3282" t="s">
        <v>381</v>
      </c>
      <c r="U3282" s="147"/>
    </row>
    <row r="3283" spans="1:21" x14ac:dyDescent="0.3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7"/>
      <c r="S3283" t="s">
        <v>381</v>
      </c>
      <c r="U3283" s="147"/>
    </row>
    <row r="3284" spans="1:21" x14ac:dyDescent="0.3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7"/>
      <c r="S3284" t="s">
        <v>381</v>
      </c>
      <c r="U3284" s="147"/>
    </row>
    <row r="3285" spans="1:21" x14ac:dyDescent="0.3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7"/>
      <c r="S3285" t="s">
        <v>381</v>
      </c>
      <c r="U3285" s="147"/>
    </row>
    <row r="3286" spans="1:21" x14ac:dyDescent="0.3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7"/>
      <c r="S3286" t="s">
        <v>381</v>
      </c>
      <c r="U3286" s="147"/>
    </row>
    <row r="3287" spans="1:21" x14ac:dyDescent="0.3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7"/>
      <c r="S3287" t="s">
        <v>381</v>
      </c>
      <c r="U3287" s="147"/>
    </row>
    <row r="3288" spans="1:21" x14ac:dyDescent="0.3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7"/>
      <c r="S3288" t="s">
        <v>381</v>
      </c>
      <c r="U3288" s="147"/>
    </row>
    <row r="3289" spans="1:21" x14ac:dyDescent="0.3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7"/>
      <c r="U3289" s="147"/>
    </row>
    <row r="3290" spans="1:21" x14ac:dyDescent="0.3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7"/>
      <c r="U3290" s="147"/>
    </row>
    <row r="3291" spans="1:21" x14ac:dyDescent="0.3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7"/>
      <c r="U3291" s="147"/>
    </row>
    <row r="3292" spans="1:21" x14ac:dyDescent="0.3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10">
        <v>4</v>
      </c>
      <c r="B6110" s="311" t="s">
        <v>249</v>
      </c>
      <c r="C6110" s="312">
        <v>2022</v>
      </c>
      <c r="D6110" s="312">
        <v>3</v>
      </c>
      <c r="E6110" s="311" t="s">
        <v>546</v>
      </c>
      <c r="F6110" s="322">
        <v>1</v>
      </c>
      <c r="G6110" s="311" t="s">
        <v>383</v>
      </c>
      <c r="H6110" s="311" t="s">
        <v>384</v>
      </c>
      <c r="I6110" s="311" t="s">
        <v>385</v>
      </c>
      <c r="J6110" s="311" t="s">
        <v>547</v>
      </c>
      <c r="K6110" s="311" t="s">
        <v>386</v>
      </c>
      <c r="L6110" s="311" t="s">
        <v>523</v>
      </c>
      <c r="M6110" s="311" t="s">
        <v>387</v>
      </c>
      <c r="N6110" s="313">
        <v>2176</v>
      </c>
      <c r="O6110" s="314">
        <v>492862.44</v>
      </c>
      <c r="P6110" s="313">
        <v>1654028</v>
      </c>
      <c r="Q6110" t="str">
        <f t="shared" si="98"/>
        <v>1-Residential</v>
      </c>
    </row>
    <row r="6111" spans="1:17" x14ac:dyDescent="0.3">
      <c r="A6111" s="315">
        <v>4</v>
      </c>
      <c r="B6111" s="316" t="s">
        <v>249</v>
      </c>
      <c r="C6111" s="317">
        <v>2022</v>
      </c>
      <c r="D6111" s="317">
        <v>3</v>
      </c>
      <c r="E6111" s="316" t="s">
        <v>546</v>
      </c>
      <c r="F6111" s="323">
        <v>1</v>
      </c>
      <c r="G6111" s="316" t="s">
        <v>383</v>
      </c>
      <c r="H6111" s="316" t="s">
        <v>388</v>
      </c>
      <c r="I6111" s="316" t="s">
        <v>389</v>
      </c>
      <c r="J6111" s="316" t="s">
        <v>547</v>
      </c>
      <c r="K6111" s="316" t="s">
        <v>386</v>
      </c>
      <c r="L6111" s="316" t="s">
        <v>523</v>
      </c>
      <c r="M6111" s="316" t="s">
        <v>387</v>
      </c>
      <c r="N6111" s="318">
        <v>2</v>
      </c>
      <c r="O6111" s="319">
        <v>861.29</v>
      </c>
      <c r="P6111" s="318">
        <v>2984</v>
      </c>
      <c r="Q6111" t="str">
        <f t="shared" si="98"/>
        <v>1-Residential</v>
      </c>
    </row>
    <row r="6112" spans="1:17" x14ac:dyDescent="0.3">
      <c r="A6112" s="310">
        <v>4</v>
      </c>
      <c r="B6112" s="311" t="s">
        <v>249</v>
      </c>
      <c r="C6112" s="312">
        <v>2022</v>
      </c>
      <c r="D6112" s="312">
        <v>3</v>
      </c>
      <c r="E6112" s="311" t="s">
        <v>546</v>
      </c>
      <c r="F6112" s="322">
        <v>1</v>
      </c>
      <c r="G6112" s="311" t="s">
        <v>383</v>
      </c>
      <c r="H6112" s="311" t="s">
        <v>390</v>
      </c>
      <c r="I6112" s="311" t="s">
        <v>391</v>
      </c>
      <c r="J6112" s="311" t="s">
        <v>548</v>
      </c>
      <c r="K6112" s="311" t="s">
        <v>392</v>
      </c>
      <c r="L6112" s="311" t="s">
        <v>523</v>
      </c>
      <c r="M6112" s="311" t="s">
        <v>387</v>
      </c>
      <c r="N6112" s="313">
        <v>27</v>
      </c>
      <c r="O6112" s="314">
        <v>2414.71</v>
      </c>
      <c r="P6112" s="313">
        <v>7953</v>
      </c>
      <c r="Q6112" t="str">
        <f t="shared" si="98"/>
        <v>3-Small C&amp;I</v>
      </c>
    </row>
    <row r="6113" spans="1:17" x14ac:dyDescent="0.3">
      <c r="A6113" s="315">
        <v>4</v>
      </c>
      <c r="B6113" s="316" t="s">
        <v>249</v>
      </c>
      <c r="C6113" s="317">
        <v>2022</v>
      </c>
      <c r="D6113" s="317">
        <v>3</v>
      </c>
      <c r="E6113" s="316" t="s">
        <v>546</v>
      </c>
      <c r="F6113" s="323">
        <v>1</v>
      </c>
      <c r="G6113" s="316" t="s">
        <v>383</v>
      </c>
      <c r="H6113" s="316" t="s">
        <v>393</v>
      </c>
      <c r="I6113" s="316" t="s">
        <v>394</v>
      </c>
      <c r="J6113" s="316" t="s">
        <v>549</v>
      </c>
      <c r="K6113" s="316" t="s">
        <v>395</v>
      </c>
      <c r="L6113" s="316" t="s">
        <v>523</v>
      </c>
      <c r="M6113" s="316" t="s">
        <v>387</v>
      </c>
      <c r="N6113" s="318">
        <v>46</v>
      </c>
      <c r="O6113" s="319">
        <v>8923.65</v>
      </c>
      <c r="P6113" s="318">
        <v>46751</v>
      </c>
      <c r="Q6113" t="str">
        <f t="shared" si="98"/>
        <v>2-Low Income Residential</v>
      </c>
    </row>
    <row r="6114" spans="1:17" x14ac:dyDescent="0.3">
      <c r="A6114" s="310">
        <v>4</v>
      </c>
      <c r="B6114" s="311" t="s">
        <v>249</v>
      </c>
      <c r="C6114" s="312">
        <v>2022</v>
      </c>
      <c r="D6114" s="312">
        <v>3</v>
      </c>
      <c r="E6114" s="311" t="s">
        <v>546</v>
      </c>
      <c r="F6114" s="322">
        <v>1</v>
      </c>
      <c r="G6114" s="311" t="s">
        <v>383</v>
      </c>
      <c r="H6114" s="311" t="s">
        <v>396</v>
      </c>
      <c r="I6114" s="311" t="s">
        <v>397</v>
      </c>
      <c r="J6114" s="311" t="s">
        <v>551</v>
      </c>
      <c r="K6114" s="311" t="s">
        <v>398</v>
      </c>
      <c r="L6114" s="311" t="s">
        <v>523</v>
      </c>
      <c r="M6114" s="311" t="s">
        <v>387</v>
      </c>
      <c r="N6114" s="313">
        <v>3</v>
      </c>
      <c r="O6114" s="314">
        <v>568.26</v>
      </c>
      <c r="P6114" s="313">
        <v>2163</v>
      </c>
      <c r="Q6114" t="str">
        <f t="shared" si="98"/>
        <v>3-Small C&amp;I</v>
      </c>
    </row>
    <row r="6115" spans="1:17" x14ac:dyDescent="0.3">
      <c r="A6115" s="315">
        <v>4</v>
      </c>
      <c r="B6115" s="316" t="s">
        <v>249</v>
      </c>
      <c r="C6115" s="317">
        <v>2022</v>
      </c>
      <c r="D6115" s="317">
        <v>3</v>
      </c>
      <c r="E6115" s="316" t="s">
        <v>546</v>
      </c>
      <c r="F6115" s="323">
        <v>1</v>
      </c>
      <c r="G6115" s="316" t="s">
        <v>383</v>
      </c>
      <c r="H6115" s="316" t="s">
        <v>399</v>
      </c>
      <c r="I6115" s="316" t="s">
        <v>400</v>
      </c>
      <c r="J6115" s="316" t="s">
        <v>547</v>
      </c>
      <c r="K6115" s="316" t="s">
        <v>386</v>
      </c>
      <c r="L6115" s="316" t="s">
        <v>524</v>
      </c>
      <c r="M6115" s="316" t="s">
        <v>401</v>
      </c>
      <c r="N6115" s="318">
        <v>9710</v>
      </c>
      <c r="O6115" s="319">
        <v>1048887.1299999999</v>
      </c>
      <c r="P6115" s="318">
        <v>6967823</v>
      </c>
      <c r="Q6115" t="str">
        <f t="shared" si="98"/>
        <v>1-Residential</v>
      </c>
    </row>
    <row r="6116" spans="1:17" x14ac:dyDescent="0.3">
      <c r="A6116" s="310">
        <v>4</v>
      </c>
      <c r="B6116" s="311" t="s">
        <v>249</v>
      </c>
      <c r="C6116" s="312">
        <v>2022</v>
      </c>
      <c r="D6116" s="312">
        <v>3</v>
      </c>
      <c r="E6116" s="311" t="s">
        <v>546</v>
      </c>
      <c r="F6116" s="322">
        <v>1</v>
      </c>
      <c r="G6116" s="311" t="s">
        <v>383</v>
      </c>
      <c r="H6116" s="311" t="s">
        <v>402</v>
      </c>
      <c r="I6116" s="311" t="s">
        <v>403</v>
      </c>
      <c r="J6116" s="311" t="s">
        <v>549</v>
      </c>
      <c r="K6116" s="311" t="s">
        <v>395</v>
      </c>
      <c r="L6116" s="311" t="s">
        <v>524</v>
      </c>
      <c r="M6116" s="311" t="s">
        <v>401</v>
      </c>
      <c r="N6116" s="313">
        <v>108</v>
      </c>
      <c r="O6116" s="314">
        <v>5133.42</v>
      </c>
      <c r="P6116" s="313">
        <v>98700</v>
      </c>
      <c r="Q6116" t="str">
        <f t="shared" si="98"/>
        <v>2-Low Income Residential</v>
      </c>
    </row>
    <row r="6117" spans="1:17" x14ac:dyDescent="0.3">
      <c r="A6117" s="315">
        <v>4</v>
      </c>
      <c r="B6117" s="316" t="s">
        <v>249</v>
      </c>
      <c r="C6117" s="317">
        <v>2022</v>
      </c>
      <c r="D6117" s="317">
        <v>3</v>
      </c>
      <c r="E6117" s="316" t="s">
        <v>546</v>
      </c>
      <c r="F6117" s="323">
        <v>1</v>
      </c>
      <c r="G6117" s="316" t="s">
        <v>383</v>
      </c>
      <c r="H6117" s="316" t="s">
        <v>404</v>
      </c>
      <c r="I6117" s="316" t="s">
        <v>405</v>
      </c>
      <c r="J6117" s="316" t="s">
        <v>548</v>
      </c>
      <c r="K6117" s="316" t="s">
        <v>392</v>
      </c>
      <c r="L6117" s="316" t="s">
        <v>524</v>
      </c>
      <c r="M6117" s="316" t="s">
        <v>401</v>
      </c>
      <c r="N6117" s="318">
        <v>29</v>
      </c>
      <c r="O6117" s="319">
        <v>1806.42</v>
      </c>
      <c r="P6117" s="318">
        <v>14999</v>
      </c>
      <c r="Q6117" t="str">
        <f t="shared" si="98"/>
        <v>3-Small C&amp;I</v>
      </c>
    </row>
    <row r="6118" spans="1:17" x14ac:dyDescent="0.3">
      <c r="A6118" s="310">
        <v>4</v>
      </c>
      <c r="B6118" s="311" t="s">
        <v>249</v>
      </c>
      <c r="C6118" s="312">
        <v>2022</v>
      </c>
      <c r="D6118" s="312">
        <v>3</v>
      </c>
      <c r="E6118" s="311" t="s">
        <v>546</v>
      </c>
      <c r="F6118" s="322">
        <v>1</v>
      </c>
      <c r="G6118" s="311" t="s">
        <v>383</v>
      </c>
      <c r="H6118" s="311" t="s">
        <v>406</v>
      </c>
      <c r="I6118" s="311" t="s">
        <v>407</v>
      </c>
      <c r="J6118" s="311" t="s">
        <v>551</v>
      </c>
      <c r="K6118" s="311" t="s">
        <v>398</v>
      </c>
      <c r="L6118" s="311" t="s">
        <v>524</v>
      </c>
      <c r="M6118" s="311" t="s">
        <v>401</v>
      </c>
      <c r="N6118" s="313">
        <v>3</v>
      </c>
      <c r="O6118" s="314">
        <v>87.5</v>
      </c>
      <c r="P6118" s="313">
        <v>491</v>
      </c>
      <c r="Q6118" t="str">
        <f t="shared" si="98"/>
        <v>3-Small C&amp;I</v>
      </c>
    </row>
    <row r="6119" spans="1:17" x14ac:dyDescent="0.3">
      <c r="A6119" s="315">
        <v>4</v>
      </c>
      <c r="B6119" s="316" t="s">
        <v>249</v>
      </c>
      <c r="C6119" s="317">
        <v>2022</v>
      </c>
      <c r="D6119" s="317">
        <v>3</v>
      </c>
      <c r="E6119" s="316" t="s">
        <v>546</v>
      </c>
      <c r="F6119" s="323">
        <v>3</v>
      </c>
      <c r="G6119" s="316" t="s">
        <v>408</v>
      </c>
      <c r="H6119" s="316" t="s">
        <v>384</v>
      </c>
      <c r="I6119" s="316" t="s">
        <v>385</v>
      </c>
      <c r="J6119" s="316" t="s">
        <v>547</v>
      </c>
      <c r="K6119" s="316" t="s">
        <v>386</v>
      </c>
      <c r="L6119" s="316" t="s">
        <v>525</v>
      </c>
      <c r="M6119" s="316" t="s">
        <v>409</v>
      </c>
      <c r="N6119" s="318">
        <v>28</v>
      </c>
      <c r="O6119" s="319">
        <v>5456.79</v>
      </c>
      <c r="P6119" s="318">
        <v>18218</v>
      </c>
      <c r="Q6119" t="str">
        <f t="shared" si="98"/>
        <v>1-Residential</v>
      </c>
    </row>
    <row r="6120" spans="1:17" x14ac:dyDescent="0.3">
      <c r="A6120" s="310">
        <v>4</v>
      </c>
      <c r="B6120" s="311" t="s">
        <v>249</v>
      </c>
      <c r="C6120" s="312">
        <v>2022</v>
      </c>
      <c r="D6120" s="312">
        <v>3</v>
      </c>
      <c r="E6120" s="311" t="s">
        <v>546</v>
      </c>
      <c r="F6120" s="322">
        <v>3</v>
      </c>
      <c r="G6120" s="311" t="s">
        <v>408</v>
      </c>
      <c r="H6120" s="311" t="s">
        <v>390</v>
      </c>
      <c r="I6120" s="311" t="s">
        <v>391</v>
      </c>
      <c r="J6120" s="311" t="s">
        <v>548</v>
      </c>
      <c r="K6120" s="311" t="s">
        <v>392</v>
      </c>
      <c r="L6120" s="311" t="s">
        <v>525</v>
      </c>
      <c r="M6120" s="311" t="s">
        <v>409</v>
      </c>
      <c r="N6120" s="313">
        <v>222</v>
      </c>
      <c r="O6120" s="314">
        <v>48236.17</v>
      </c>
      <c r="P6120" s="313">
        <v>185370</v>
      </c>
      <c r="Q6120" t="str">
        <f t="shared" si="98"/>
        <v>3-Small C&amp;I</v>
      </c>
    </row>
    <row r="6121" spans="1:17" x14ac:dyDescent="0.3">
      <c r="A6121" s="315">
        <v>4</v>
      </c>
      <c r="B6121" s="316" t="s">
        <v>249</v>
      </c>
      <c r="C6121" s="317">
        <v>2022</v>
      </c>
      <c r="D6121" s="317">
        <v>3</v>
      </c>
      <c r="E6121" s="316" t="s">
        <v>546</v>
      </c>
      <c r="F6121" s="323">
        <v>3</v>
      </c>
      <c r="G6121" s="316" t="s">
        <v>408</v>
      </c>
      <c r="H6121" s="316" t="s">
        <v>413</v>
      </c>
      <c r="I6121" s="316" t="s">
        <v>414</v>
      </c>
      <c r="J6121" s="316" t="s">
        <v>550</v>
      </c>
      <c r="K6121" s="316" t="s">
        <v>415</v>
      </c>
      <c r="L6121" s="316" t="s">
        <v>525</v>
      </c>
      <c r="M6121" s="316" t="s">
        <v>409</v>
      </c>
      <c r="N6121" s="318">
        <v>2</v>
      </c>
      <c r="O6121" s="319">
        <v>289.8</v>
      </c>
      <c r="P6121" s="318">
        <v>1081</v>
      </c>
      <c r="Q6121" t="str">
        <f t="shared" si="98"/>
        <v>3-Small C&amp;I</v>
      </c>
    </row>
    <row r="6122" spans="1:17" x14ac:dyDescent="0.3">
      <c r="A6122" s="310">
        <v>4</v>
      </c>
      <c r="B6122" s="311" t="s">
        <v>249</v>
      </c>
      <c r="C6122" s="312">
        <v>2022</v>
      </c>
      <c r="D6122" s="312">
        <v>3</v>
      </c>
      <c r="E6122" s="311" t="s">
        <v>546</v>
      </c>
      <c r="F6122" s="322">
        <v>3</v>
      </c>
      <c r="G6122" s="311" t="s">
        <v>408</v>
      </c>
      <c r="H6122" s="311" t="s">
        <v>396</v>
      </c>
      <c r="I6122" s="311" t="s">
        <v>397</v>
      </c>
      <c r="J6122" s="311" t="s">
        <v>551</v>
      </c>
      <c r="K6122" s="311" t="s">
        <v>398</v>
      </c>
      <c r="L6122" s="311" t="s">
        <v>525</v>
      </c>
      <c r="M6122" s="311" t="s">
        <v>409</v>
      </c>
      <c r="N6122" s="313">
        <v>26</v>
      </c>
      <c r="O6122" s="314">
        <v>2563.46</v>
      </c>
      <c r="P6122" s="313">
        <v>9281</v>
      </c>
      <c r="Q6122" t="str">
        <f t="shared" si="98"/>
        <v>3-Small C&amp;I</v>
      </c>
    </row>
    <row r="6123" spans="1:17" x14ac:dyDescent="0.3">
      <c r="A6123" s="315">
        <v>4</v>
      </c>
      <c r="B6123" s="316" t="s">
        <v>249</v>
      </c>
      <c r="C6123" s="317">
        <v>2022</v>
      </c>
      <c r="D6123" s="317">
        <v>3</v>
      </c>
      <c r="E6123" s="316" t="s">
        <v>546</v>
      </c>
      <c r="F6123" s="323">
        <v>3</v>
      </c>
      <c r="G6123" s="316" t="s">
        <v>408</v>
      </c>
      <c r="H6123" s="316" t="s">
        <v>418</v>
      </c>
      <c r="I6123" s="316" t="s">
        <v>419</v>
      </c>
      <c r="J6123" s="316" t="s">
        <v>554</v>
      </c>
      <c r="K6123" s="316" t="s">
        <v>420</v>
      </c>
      <c r="L6123" s="316" t="s">
        <v>525</v>
      </c>
      <c r="M6123" s="316" t="s">
        <v>409</v>
      </c>
      <c r="N6123" s="318">
        <v>4</v>
      </c>
      <c r="O6123" s="319">
        <v>9629.7199999999993</v>
      </c>
      <c r="P6123" s="318">
        <v>28285</v>
      </c>
      <c r="Q6123" t="str">
        <f t="shared" si="98"/>
        <v>4-Medium C&amp;I</v>
      </c>
    </row>
    <row r="6124" spans="1:17" x14ac:dyDescent="0.3">
      <c r="A6124" s="310">
        <v>4</v>
      </c>
      <c r="B6124" s="311" t="s">
        <v>249</v>
      </c>
      <c r="C6124" s="312">
        <v>2022</v>
      </c>
      <c r="D6124" s="312">
        <v>3</v>
      </c>
      <c r="E6124" s="311" t="s">
        <v>546</v>
      </c>
      <c r="F6124" s="322">
        <v>3</v>
      </c>
      <c r="G6124" s="311" t="s">
        <v>408</v>
      </c>
      <c r="H6124" s="311" t="s">
        <v>421</v>
      </c>
      <c r="I6124" s="311" t="s">
        <v>422</v>
      </c>
      <c r="J6124" s="311" t="s">
        <v>552</v>
      </c>
      <c r="K6124" s="311" t="s">
        <v>423</v>
      </c>
      <c r="L6124" s="311" t="s">
        <v>524</v>
      </c>
      <c r="M6124" s="311" t="s">
        <v>401</v>
      </c>
      <c r="N6124" s="313">
        <v>1</v>
      </c>
      <c r="O6124" s="314">
        <v>8.9600000000000009</v>
      </c>
      <c r="P6124" s="313">
        <v>21</v>
      </c>
      <c r="Q6124" t="str">
        <f t="shared" si="98"/>
        <v>Street</v>
      </c>
    </row>
    <row r="6125" spans="1:17" x14ac:dyDescent="0.3">
      <c r="A6125" s="315">
        <v>4</v>
      </c>
      <c r="B6125" s="316" t="s">
        <v>249</v>
      </c>
      <c r="C6125" s="317">
        <v>2022</v>
      </c>
      <c r="D6125" s="317">
        <v>3</v>
      </c>
      <c r="E6125" s="316" t="s">
        <v>546</v>
      </c>
      <c r="F6125" s="323">
        <v>3</v>
      </c>
      <c r="G6125" s="316" t="s">
        <v>408</v>
      </c>
      <c r="H6125" s="316" t="s">
        <v>424</v>
      </c>
      <c r="I6125" s="316" t="s">
        <v>425</v>
      </c>
      <c r="J6125" s="316" t="s">
        <v>557</v>
      </c>
      <c r="K6125" s="316" t="s">
        <v>426</v>
      </c>
      <c r="L6125" s="316" t="s">
        <v>526</v>
      </c>
      <c r="M6125" s="316" t="s">
        <v>427</v>
      </c>
      <c r="N6125" s="318">
        <v>8</v>
      </c>
      <c r="O6125" s="319">
        <v>211.81</v>
      </c>
      <c r="P6125" s="318">
        <v>1289</v>
      </c>
      <c r="Q6125" t="str">
        <f t="shared" si="98"/>
        <v>3-Small C&amp;I</v>
      </c>
    </row>
    <row r="6126" spans="1:17" x14ac:dyDescent="0.3">
      <c r="A6126" s="310">
        <v>4</v>
      </c>
      <c r="B6126" s="311" t="s">
        <v>249</v>
      </c>
      <c r="C6126" s="312">
        <v>2022</v>
      </c>
      <c r="D6126" s="312">
        <v>3</v>
      </c>
      <c r="E6126" s="311" t="s">
        <v>546</v>
      </c>
      <c r="F6126" s="322">
        <v>3</v>
      </c>
      <c r="G6126" s="311" t="s">
        <v>408</v>
      </c>
      <c r="H6126" s="311" t="s">
        <v>428</v>
      </c>
      <c r="I6126" s="311" t="s">
        <v>429</v>
      </c>
      <c r="J6126" s="311" t="s">
        <v>558</v>
      </c>
      <c r="K6126" s="311" t="s">
        <v>430</v>
      </c>
      <c r="L6126" s="311" t="s">
        <v>525</v>
      </c>
      <c r="M6126" s="311" t="s">
        <v>409</v>
      </c>
      <c r="N6126" s="313">
        <v>1</v>
      </c>
      <c r="O6126" s="314">
        <v>11038.54</v>
      </c>
      <c r="P6126" s="313">
        <v>41400</v>
      </c>
      <c r="Q6126" t="str">
        <f t="shared" si="98"/>
        <v>5-Large C&amp;I</v>
      </c>
    </row>
    <row r="6127" spans="1:17" x14ac:dyDescent="0.3">
      <c r="A6127" s="315">
        <v>4</v>
      </c>
      <c r="B6127" s="316" t="s">
        <v>249</v>
      </c>
      <c r="C6127" s="317">
        <v>2022</v>
      </c>
      <c r="D6127" s="317">
        <v>3</v>
      </c>
      <c r="E6127" s="316" t="s">
        <v>546</v>
      </c>
      <c r="F6127" s="323">
        <v>3</v>
      </c>
      <c r="G6127" s="316" t="s">
        <v>408</v>
      </c>
      <c r="H6127" s="316" t="s">
        <v>431</v>
      </c>
      <c r="I6127" s="316" t="s">
        <v>432</v>
      </c>
      <c r="J6127" s="316" t="s">
        <v>558</v>
      </c>
      <c r="K6127" s="316" t="s">
        <v>430</v>
      </c>
      <c r="L6127" s="316" t="s">
        <v>526</v>
      </c>
      <c r="M6127" s="316" t="s">
        <v>427</v>
      </c>
      <c r="N6127" s="318">
        <v>8</v>
      </c>
      <c r="O6127" s="319">
        <v>141042.32</v>
      </c>
      <c r="P6127" s="318">
        <v>1922372</v>
      </c>
      <c r="Q6127" t="str">
        <f t="shared" si="98"/>
        <v>5-Large C&amp;I</v>
      </c>
    </row>
    <row r="6128" spans="1:17" x14ac:dyDescent="0.3">
      <c r="A6128" s="310">
        <v>4</v>
      </c>
      <c r="B6128" s="311" t="s">
        <v>249</v>
      </c>
      <c r="C6128" s="312">
        <v>2022</v>
      </c>
      <c r="D6128" s="312">
        <v>3</v>
      </c>
      <c r="E6128" s="311" t="s">
        <v>546</v>
      </c>
      <c r="F6128" s="322">
        <v>3</v>
      </c>
      <c r="G6128" s="311" t="s">
        <v>408</v>
      </c>
      <c r="H6128" s="311" t="s">
        <v>399</v>
      </c>
      <c r="I6128" s="311" t="s">
        <v>400</v>
      </c>
      <c r="J6128" s="311" t="s">
        <v>547</v>
      </c>
      <c r="K6128" s="311" t="s">
        <v>386</v>
      </c>
      <c r="L6128" s="311" t="s">
        <v>526</v>
      </c>
      <c r="M6128" s="311" t="s">
        <v>427</v>
      </c>
      <c r="N6128" s="313">
        <v>29</v>
      </c>
      <c r="O6128" s="314">
        <v>5958.8</v>
      </c>
      <c r="P6128" s="313">
        <v>40656</v>
      </c>
      <c r="Q6128" t="str">
        <f t="shared" si="98"/>
        <v>1-Residential</v>
      </c>
    </row>
    <row r="6129" spans="1:17" x14ac:dyDescent="0.3">
      <c r="A6129" s="315">
        <v>4</v>
      </c>
      <c r="B6129" s="316" t="s">
        <v>249</v>
      </c>
      <c r="C6129" s="317">
        <v>2022</v>
      </c>
      <c r="D6129" s="317">
        <v>3</v>
      </c>
      <c r="E6129" s="316" t="s">
        <v>546</v>
      </c>
      <c r="F6129" s="323">
        <v>3</v>
      </c>
      <c r="G6129" s="316" t="s">
        <v>408</v>
      </c>
      <c r="H6129" s="316" t="s">
        <v>404</v>
      </c>
      <c r="I6129" s="316" t="s">
        <v>405</v>
      </c>
      <c r="J6129" s="316" t="s">
        <v>548</v>
      </c>
      <c r="K6129" s="316" t="s">
        <v>392</v>
      </c>
      <c r="L6129" s="316" t="s">
        <v>526</v>
      </c>
      <c r="M6129" s="316" t="s">
        <v>427</v>
      </c>
      <c r="N6129" s="318">
        <v>1223</v>
      </c>
      <c r="O6129" s="319">
        <v>197962.46</v>
      </c>
      <c r="P6129" s="318">
        <v>1605855</v>
      </c>
      <c r="Q6129" t="str">
        <f t="shared" si="98"/>
        <v>3-Small C&amp;I</v>
      </c>
    </row>
    <row r="6130" spans="1:17" x14ac:dyDescent="0.3">
      <c r="A6130" s="310">
        <v>4</v>
      </c>
      <c r="B6130" s="311" t="s">
        <v>249</v>
      </c>
      <c r="C6130" s="312">
        <v>2022</v>
      </c>
      <c r="D6130" s="312">
        <v>3</v>
      </c>
      <c r="E6130" s="311" t="s">
        <v>546</v>
      </c>
      <c r="F6130" s="322">
        <v>3</v>
      </c>
      <c r="G6130" s="311" t="s">
        <v>408</v>
      </c>
      <c r="H6130" s="311" t="s">
        <v>433</v>
      </c>
      <c r="I6130" s="311" t="s">
        <v>434</v>
      </c>
      <c r="J6130" s="311" t="s">
        <v>553</v>
      </c>
      <c r="K6130" s="311" t="s">
        <v>412</v>
      </c>
      <c r="L6130" s="311" t="s">
        <v>526</v>
      </c>
      <c r="M6130" s="311" t="s">
        <v>427</v>
      </c>
      <c r="N6130" s="313">
        <v>7</v>
      </c>
      <c r="O6130" s="314">
        <v>244.66</v>
      </c>
      <c r="P6130" s="313">
        <v>1664</v>
      </c>
      <c r="Q6130" t="str">
        <f t="shared" si="98"/>
        <v>3-Small C&amp;I</v>
      </c>
    </row>
    <row r="6131" spans="1:17" x14ac:dyDescent="0.3">
      <c r="A6131" s="315">
        <v>4</v>
      </c>
      <c r="B6131" s="316" t="s">
        <v>249</v>
      </c>
      <c r="C6131" s="317">
        <v>2022</v>
      </c>
      <c r="D6131" s="317">
        <v>3</v>
      </c>
      <c r="E6131" s="316" t="s">
        <v>546</v>
      </c>
      <c r="F6131" s="323">
        <v>3</v>
      </c>
      <c r="G6131" s="316" t="s">
        <v>408</v>
      </c>
      <c r="H6131" s="316" t="s">
        <v>435</v>
      </c>
      <c r="I6131" s="316" t="s">
        <v>436</v>
      </c>
      <c r="J6131" s="316" t="s">
        <v>550</v>
      </c>
      <c r="K6131" s="316" t="s">
        <v>415</v>
      </c>
      <c r="L6131" s="316" t="s">
        <v>526</v>
      </c>
      <c r="M6131" s="316" t="s">
        <v>427</v>
      </c>
      <c r="N6131" s="318">
        <v>10</v>
      </c>
      <c r="O6131" s="319">
        <v>356.9</v>
      </c>
      <c r="P6131" s="318">
        <v>2330</v>
      </c>
      <c r="Q6131" t="str">
        <f t="shared" si="98"/>
        <v>3-Small C&amp;I</v>
      </c>
    </row>
    <row r="6132" spans="1:17" x14ac:dyDescent="0.3">
      <c r="A6132" s="310">
        <v>4</v>
      </c>
      <c r="B6132" s="311" t="s">
        <v>249</v>
      </c>
      <c r="C6132" s="312">
        <v>2022</v>
      </c>
      <c r="D6132" s="312">
        <v>3</v>
      </c>
      <c r="E6132" s="311" t="s">
        <v>546</v>
      </c>
      <c r="F6132" s="322">
        <v>3</v>
      </c>
      <c r="G6132" s="311" t="s">
        <v>408</v>
      </c>
      <c r="H6132" s="311" t="s">
        <v>406</v>
      </c>
      <c r="I6132" s="311" t="s">
        <v>407</v>
      </c>
      <c r="J6132" s="311" t="s">
        <v>551</v>
      </c>
      <c r="K6132" s="311" t="s">
        <v>398</v>
      </c>
      <c r="L6132" s="311" t="s">
        <v>526</v>
      </c>
      <c r="M6132" s="311" t="s">
        <v>427</v>
      </c>
      <c r="N6132" s="313">
        <v>54</v>
      </c>
      <c r="O6132" s="314">
        <v>4049.85</v>
      </c>
      <c r="P6132" s="313">
        <v>29703</v>
      </c>
      <c r="Q6132" t="str">
        <f t="shared" si="98"/>
        <v>3-Small C&amp;I</v>
      </c>
    </row>
    <row r="6133" spans="1:17" x14ac:dyDescent="0.3">
      <c r="A6133" s="315">
        <v>4</v>
      </c>
      <c r="B6133" s="316" t="s">
        <v>249</v>
      </c>
      <c r="C6133" s="317">
        <v>2022</v>
      </c>
      <c r="D6133" s="317">
        <v>3</v>
      </c>
      <c r="E6133" s="316" t="s">
        <v>546</v>
      </c>
      <c r="F6133" s="323">
        <v>3</v>
      </c>
      <c r="G6133" s="316" t="s">
        <v>408</v>
      </c>
      <c r="H6133" s="316" t="s">
        <v>437</v>
      </c>
      <c r="I6133" s="316" t="s">
        <v>438</v>
      </c>
      <c r="J6133" s="316" t="s">
        <v>554</v>
      </c>
      <c r="K6133" s="316" t="s">
        <v>420</v>
      </c>
      <c r="L6133" s="316" t="s">
        <v>526</v>
      </c>
      <c r="M6133" s="316" t="s">
        <v>427</v>
      </c>
      <c r="N6133" s="318">
        <v>65</v>
      </c>
      <c r="O6133" s="319">
        <v>123167.21</v>
      </c>
      <c r="P6133" s="318">
        <v>1176807</v>
      </c>
      <c r="Q6133" t="str">
        <f t="shared" si="98"/>
        <v>4-Medium C&amp;I</v>
      </c>
    </row>
    <row r="6134" spans="1:17" x14ac:dyDescent="0.3">
      <c r="A6134" s="310">
        <v>4</v>
      </c>
      <c r="B6134" s="311" t="s">
        <v>249</v>
      </c>
      <c r="C6134" s="312">
        <v>2022</v>
      </c>
      <c r="D6134" s="312">
        <v>3</v>
      </c>
      <c r="E6134" s="311" t="s">
        <v>546</v>
      </c>
      <c r="F6134" s="322">
        <v>3</v>
      </c>
      <c r="G6134" s="311" t="s">
        <v>408</v>
      </c>
      <c r="H6134" s="311" t="s">
        <v>439</v>
      </c>
      <c r="I6134" s="311" t="s">
        <v>440</v>
      </c>
      <c r="J6134" s="311" t="s">
        <v>556</v>
      </c>
      <c r="K6134" s="311" t="s">
        <v>441</v>
      </c>
      <c r="L6134" s="311" t="s">
        <v>526</v>
      </c>
      <c r="M6134" s="311" t="s">
        <v>427</v>
      </c>
      <c r="N6134" s="313">
        <v>1</v>
      </c>
      <c r="O6134" s="314">
        <v>89.09</v>
      </c>
      <c r="P6134" s="313">
        <v>0</v>
      </c>
      <c r="Q6134" t="str">
        <f t="shared" si="98"/>
        <v>4-Medium C&amp;I</v>
      </c>
    </row>
    <row r="6135" spans="1:17" x14ac:dyDescent="0.3">
      <c r="A6135" s="315">
        <v>4</v>
      </c>
      <c r="B6135" s="316" t="s">
        <v>249</v>
      </c>
      <c r="C6135" s="317">
        <v>2022</v>
      </c>
      <c r="D6135" s="317">
        <v>3</v>
      </c>
      <c r="E6135" s="316" t="s">
        <v>546</v>
      </c>
      <c r="F6135" s="323">
        <v>5</v>
      </c>
      <c r="G6135" s="316" t="s">
        <v>442</v>
      </c>
      <c r="H6135" s="316" t="s">
        <v>418</v>
      </c>
      <c r="I6135" s="316" t="s">
        <v>419</v>
      </c>
      <c r="J6135" s="316" t="s">
        <v>554</v>
      </c>
      <c r="K6135" s="316" t="s">
        <v>420</v>
      </c>
      <c r="L6135" s="316" t="s">
        <v>527</v>
      </c>
      <c r="M6135" s="316" t="s">
        <v>443</v>
      </c>
      <c r="N6135" s="318">
        <v>1</v>
      </c>
      <c r="O6135" s="319">
        <v>783.35</v>
      </c>
      <c r="P6135" s="318">
        <v>2080</v>
      </c>
      <c r="Q6135" t="str">
        <f t="shared" si="98"/>
        <v>4-Medium C&amp;I</v>
      </c>
    </row>
    <row r="6136" spans="1:17" x14ac:dyDescent="0.3">
      <c r="A6136" s="310">
        <v>4</v>
      </c>
      <c r="B6136" s="311" t="s">
        <v>249</v>
      </c>
      <c r="C6136" s="312">
        <v>2022</v>
      </c>
      <c r="D6136" s="312">
        <v>3</v>
      </c>
      <c r="E6136" s="311" t="s">
        <v>546</v>
      </c>
      <c r="F6136" s="322">
        <v>5</v>
      </c>
      <c r="G6136" s="311" t="s">
        <v>442</v>
      </c>
      <c r="H6136" s="311" t="s">
        <v>431</v>
      </c>
      <c r="I6136" s="311" t="s">
        <v>432</v>
      </c>
      <c r="J6136" s="311" t="s">
        <v>558</v>
      </c>
      <c r="K6136" s="311" t="s">
        <v>430</v>
      </c>
      <c r="L6136" s="311" t="s">
        <v>528</v>
      </c>
      <c r="M6136" s="311" t="s">
        <v>444</v>
      </c>
      <c r="N6136" s="313">
        <v>1</v>
      </c>
      <c r="O6136" s="314">
        <v>5324.91</v>
      </c>
      <c r="P6136" s="313">
        <v>56320</v>
      </c>
      <c r="Q6136" t="str">
        <f t="shared" si="98"/>
        <v>5-Large C&amp;I</v>
      </c>
    </row>
    <row r="6137" spans="1:17" x14ac:dyDescent="0.3">
      <c r="A6137" s="315">
        <v>4</v>
      </c>
      <c r="B6137" s="316" t="s">
        <v>249</v>
      </c>
      <c r="C6137" s="317">
        <v>2022</v>
      </c>
      <c r="D6137" s="317">
        <v>3</v>
      </c>
      <c r="E6137" s="316" t="s">
        <v>546</v>
      </c>
      <c r="F6137" s="323">
        <v>5</v>
      </c>
      <c r="G6137" s="316" t="s">
        <v>442</v>
      </c>
      <c r="H6137" s="316" t="s">
        <v>404</v>
      </c>
      <c r="I6137" s="316" t="s">
        <v>405</v>
      </c>
      <c r="J6137" s="316" t="s">
        <v>548</v>
      </c>
      <c r="K6137" s="316" t="s">
        <v>392</v>
      </c>
      <c r="L6137" s="316" t="s">
        <v>528</v>
      </c>
      <c r="M6137" s="316" t="s">
        <v>444</v>
      </c>
      <c r="N6137" s="318">
        <v>2</v>
      </c>
      <c r="O6137" s="319">
        <v>242.02</v>
      </c>
      <c r="P6137" s="318">
        <v>1884</v>
      </c>
      <c r="Q6137" t="str">
        <f t="shared" si="98"/>
        <v>3-Small C&amp;I</v>
      </c>
    </row>
    <row r="6138" spans="1:17" x14ac:dyDescent="0.3">
      <c r="A6138" s="310">
        <v>4</v>
      </c>
      <c r="B6138" s="311" t="s">
        <v>249</v>
      </c>
      <c r="C6138" s="312">
        <v>2022</v>
      </c>
      <c r="D6138" s="312">
        <v>3</v>
      </c>
      <c r="E6138" s="311" t="s">
        <v>546</v>
      </c>
      <c r="F6138" s="322">
        <v>6</v>
      </c>
      <c r="G6138" s="311" t="s">
        <v>445</v>
      </c>
      <c r="H6138" s="311" t="s">
        <v>446</v>
      </c>
      <c r="I6138" s="311" t="s">
        <v>447</v>
      </c>
      <c r="J6138" s="311" t="s">
        <v>559</v>
      </c>
      <c r="K6138" s="311" t="s">
        <v>448</v>
      </c>
      <c r="L6138" s="311" t="s">
        <v>529</v>
      </c>
      <c r="M6138" s="311" t="s">
        <v>449</v>
      </c>
      <c r="N6138" s="313">
        <v>1</v>
      </c>
      <c r="O6138" s="314">
        <v>6002.25</v>
      </c>
      <c r="P6138" s="313">
        <v>15418</v>
      </c>
      <c r="Q6138" t="str">
        <f t="shared" si="98"/>
        <v>Street</v>
      </c>
    </row>
    <row r="6139" spans="1:17" x14ac:dyDescent="0.3">
      <c r="A6139" s="315">
        <v>4</v>
      </c>
      <c r="B6139" s="316" t="s">
        <v>249</v>
      </c>
      <c r="C6139" s="317">
        <v>2022</v>
      </c>
      <c r="D6139" s="317">
        <v>3</v>
      </c>
      <c r="E6139" s="316" t="s">
        <v>546</v>
      </c>
      <c r="F6139" s="323">
        <v>6</v>
      </c>
      <c r="G6139" s="316" t="s">
        <v>445</v>
      </c>
      <c r="H6139" s="316" t="s">
        <v>450</v>
      </c>
      <c r="I6139" s="316" t="s">
        <v>451</v>
      </c>
      <c r="J6139" s="316" t="s">
        <v>563</v>
      </c>
      <c r="K6139" s="316" t="s">
        <v>452</v>
      </c>
      <c r="L6139" s="316" t="s">
        <v>529</v>
      </c>
      <c r="M6139" s="316" t="s">
        <v>449</v>
      </c>
      <c r="N6139" s="318">
        <v>2</v>
      </c>
      <c r="O6139" s="319">
        <v>1236.3599999999999</v>
      </c>
      <c r="P6139" s="318">
        <v>6483</v>
      </c>
      <c r="Q6139" t="str">
        <f t="shared" si="98"/>
        <v>Street</v>
      </c>
    </row>
    <row r="6140" spans="1:17" x14ac:dyDescent="0.3">
      <c r="A6140" s="310">
        <v>4</v>
      </c>
      <c r="B6140" s="311" t="s">
        <v>249</v>
      </c>
      <c r="C6140" s="312">
        <v>2022</v>
      </c>
      <c r="D6140" s="312">
        <v>3</v>
      </c>
      <c r="E6140" s="311" t="s">
        <v>546</v>
      </c>
      <c r="F6140" s="322">
        <v>10</v>
      </c>
      <c r="G6140" s="311" t="s">
        <v>453</v>
      </c>
      <c r="H6140" s="311" t="s">
        <v>384</v>
      </c>
      <c r="I6140" s="311" t="s">
        <v>385</v>
      </c>
      <c r="J6140" s="311" t="s">
        <v>547</v>
      </c>
      <c r="K6140" s="311" t="s">
        <v>386</v>
      </c>
      <c r="L6140" s="311" t="s">
        <v>530</v>
      </c>
      <c r="M6140" s="311" t="s">
        <v>454</v>
      </c>
      <c r="N6140" s="313">
        <v>32</v>
      </c>
      <c r="O6140" s="314">
        <v>9419.7000000000007</v>
      </c>
      <c r="P6140" s="313">
        <v>31555</v>
      </c>
      <c r="Q6140" t="str">
        <f t="shared" si="98"/>
        <v>1-Residential</v>
      </c>
    </row>
    <row r="6141" spans="1:17" x14ac:dyDescent="0.3">
      <c r="A6141" s="315">
        <v>4</v>
      </c>
      <c r="B6141" s="316" t="s">
        <v>249</v>
      </c>
      <c r="C6141" s="317">
        <v>2022</v>
      </c>
      <c r="D6141" s="317">
        <v>3</v>
      </c>
      <c r="E6141" s="316" t="s">
        <v>546</v>
      </c>
      <c r="F6141" s="323">
        <v>10</v>
      </c>
      <c r="G6141" s="316" t="s">
        <v>453</v>
      </c>
      <c r="H6141" s="316" t="s">
        <v>393</v>
      </c>
      <c r="I6141" s="316" t="s">
        <v>394</v>
      </c>
      <c r="J6141" s="316" t="s">
        <v>549</v>
      </c>
      <c r="K6141" s="316" t="s">
        <v>395</v>
      </c>
      <c r="L6141" s="316" t="s">
        <v>530</v>
      </c>
      <c r="M6141" s="316" t="s">
        <v>454</v>
      </c>
      <c r="N6141" s="318">
        <v>1</v>
      </c>
      <c r="O6141" s="319">
        <v>69.22</v>
      </c>
      <c r="P6141" s="318">
        <v>344</v>
      </c>
      <c r="Q6141" t="str">
        <f t="shared" si="98"/>
        <v>2-Low Income Residential</v>
      </c>
    </row>
    <row r="6142" spans="1:17" x14ac:dyDescent="0.3">
      <c r="A6142" s="310">
        <v>4</v>
      </c>
      <c r="B6142" s="311" t="s">
        <v>249</v>
      </c>
      <c r="C6142" s="312">
        <v>2022</v>
      </c>
      <c r="D6142" s="312">
        <v>3</v>
      </c>
      <c r="E6142" s="311" t="s">
        <v>546</v>
      </c>
      <c r="F6142" s="322">
        <v>10</v>
      </c>
      <c r="G6142" s="311" t="s">
        <v>453</v>
      </c>
      <c r="H6142" s="311" t="s">
        <v>399</v>
      </c>
      <c r="I6142" s="311" t="s">
        <v>400</v>
      </c>
      <c r="J6142" s="311" t="s">
        <v>547</v>
      </c>
      <c r="K6142" s="311" t="s">
        <v>386</v>
      </c>
      <c r="L6142" s="311" t="s">
        <v>531</v>
      </c>
      <c r="M6142" s="311" t="s">
        <v>455</v>
      </c>
      <c r="N6142" s="313">
        <v>133</v>
      </c>
      <c r="O6142" s="314">
        <v>17577.91</v>
      </c>
      <c r="P6142" s="313">
        <v>116870</v>
      </c>
      <c r="Q6142" t="str">
        <f t="shared" si="98"/>
        <v>1-Residential</v>
      </c>
    </row>
    <row r="6143" spans="1:17" x14ac:dyDescent="0.3">
      <c r="A6143" s="315">
        <v>4</v>
      </c>
      <c r="B6143" s="316" t="s">
        <v>249</v>
      </c>
      <c r="C6143" s="317">
        <v>2022</v>
      </c>
      <c r="D6143" s="317">
        <v>3</v>
      </c>
      <c r="E6143" s="316" t="s">
        <v>546</v>
      </c>
      <c r="F6143" s="323">
        <v>10</v>
      </c>
      <c r="G6143" s="316" t="s">
        <v>453</v>
      </c>
      <c r="H6143" s="316" t="s">
        <v>402</v>
      </c>
      <c r="I6143" s="316" t="s">
        <v>403</v>
      </c>
      <c r="J6143" s="316" t="s">
        <v>549</v>
      </c>
      <c r="K6143" s="316" t="s">
        <v>395</v>
      </c>
      <c r="L6143" s="316" t="s">
        <v>531</v>
      </c>
      <c r="M6143" s="316" t="s">
        <v>455</v>
      </c>
      <c r="N6143" s="318">
        <v>3</v>
      </c>
      <c r="O6143" s="319">
        <v>146.72</v>
      </c>
      <c r="P6143" s="318">
        <v>2696</v>
      </c>
      <c r="Q6143" t="str">
        <f t="shared" si="98"/>
        <v>2-Low Income Residential</v>
      </c>
    </row>
    <row r="6144" spans="1:17" x14ac:dyDescent="0.3">
      <c r="A6144" s="310">
        <v>4</v>
      </c>
      <c r="B6144" s="311" t="s">
        <v>249</v>
      </c>
      <c r="C6144" s="312">
        <v>2022</v>
      </c>
      <c r="D6144" s="312">
        <v>3</v>
      </c>
      <c r="E6144" s="311" t="s">
        <v>546</v>
      </c>
      <c r="F6144" s="322">
        <v>60</v>
      </c>
      <c r="G6144" s="311" t="s">
        <v>456</v>
      </c>
      <c r="H6144" s="311" t="s">
        <v>446</v>
      </c>
      <c r="I6144" s="311" t="s">
        <v>447</v>
      </c>
      <c r="J6144" s="311" t="s">
        <v>559</v>
      </c>
      <c r="K6144" s="311" t="s">
        <v>448</v>
      </c>
      <c r="L6144" s="311" t="s">
        <v>532</v>
      </c>
      <c r="M6144" s="311" t="s">
        <v>457</v>
      </c>
      <c r="N6144" s="313">
        <v>1</v>
      </c>
      <c r="O6144" s="314">
        <v>11.33</v>
      </c>
      <c r="P6144" s="313">
        <v>29</v>
      </c>
      <c r="Q6144" t="str">
        <f t="shared" si="98"/>
        <v>Street</v>
      </c>
    </row>
    <row r="6145" spans="1:17" x14ac:dyDescent="0.3">
      <c r="A6145" s="315">
        <v>4</v>
      </c>
      <c r="B6145" s="316" t="s">
        <v>249</v>
      </c>
      <c r="C6145" s="317">
        <v>2022</v>
      </c>
      <c r="D6145" s="317">
        <v>3</v>
      </c>
      <c r="E6145" s="316" t="s">
        <v>546</v>
      </c>
      <c r="F6145" s="323">
        <v>60</v>
      </c>
      <c r="G6145" s="316" t="s">
        <v>456</v>
      </c>
      <c r="H6145" s="316" t="s">
        <v>450</v>
      </c>
      <c r="I6145" s="316" t="s">
        <v>451</v>
      </c>
      <c r="J6145" s="316" t="s">
        <v>563</v>
      </c>
      <c r="K6145" s="316" t="s">
        <v>452</v>
      </c>
      <c r="L6145" s="316" t="s">
        <v>532</v>
      </c>
      <c r="M6145" s="316" t="s">
        <v>457</v>
      </c>
      <c r="N6145" s="318">
        <v>2</v>
      </c>
      <c r="O6145" s="319">
        <v>27.38</v>
      </c>
      <c r="P6145" s="318">
        <v>132</v>
      </c>
      <c r="Q6145" t="str">
        <f t="shared" si="98"/>
        <v>Street</v>
      </c>
    </row>
    <row r="6146" spans="1:17" x14ac:dyDescent="0.3">
      <c r="A6146" s="310">
        <v>5</v>
      </c>
      <c r="B6146" s="311" t="s">
        <v>241</v>
      </c>
      <c r="C6146" s="312">
        <v>2022</v>
      </c>
      <c r="D6146" s="312">
        <v>3</v>
      </c>
      <c r="E6146" s="311" t="s">
        <v>546</v>
      </c>
      <c r="F6146" s="322">
        <v>1</v>
      </c>
      <c r="G6146" s="311" t="s">
        <v>383</v>
      </c>
      <c r="H6146" s="311" t="s">
        <v>384</v>
      </c>
      <c r="I6146" s="311" t="s">
        <v>385</v>
      </c>
      <c r="J6146" s="311" t="s">
        <v>547</v>
      </c>
      <c r="K6146" s="311" t="s">
        <v>386</v>
      </c>
      <c r="L6146" s="311" t="s">
        <v>523</v>
      </c>
      <c r="M6146" s="311" t="s">
        <v>387</v>
      </c>
      <c r="N6146" s="313">
        <v>484818</v>
      </c>
      <c r="O6146" s="314">
        <v>76116470.900000006</v>
      </c>
      <c r="P6146" s="313">
        <v>256208432</v>
      </c>
      <c r="Q6146" t="str">
        <f t="shared" si="98"/>
        <v>1-Residential</v>
      </c>
    </row>
    <row r="6147" spans="1:17" x14ac:dyDescent="0.3">
      <c r="A6147" s="315">
        <v>5</v>
      </c>
      <c r="B6147" s="316" t="s">
        <v>241</v>
      </c>
      <c r="C6147" s="317">
        <v>2022</v>
      </c>
      <c r="D6147" s="317">
        <v>3</v>
      </c>
      <c r="E6147" s="316" t="s">
        <v>546</v>
      </c>
      <c r="F6147" s="323">
        <v>1</v>
      </c>
      <c r="G6147" s="316" t="s">
        <v>383</v>
      </c>
      <c r="H6147" s="316" t="s">
        <v>388</v>
      </c>
      <c r="I6147" s="316" t="s">
        <v>389</v>
      </c>
      <c r="J6147" s="316" t="s">
        <v>547</v>
      </c>
      <c r="K6147" s="316" t="s">
        <v>386</v>
      </c>
      <c r="L6147" s="316" t="s">
        <v>523</v>
      </c>
      <c r="M6147" s="316" t="s">
        <v>387</v>
      </c>
      <c r="N6147" s="318">
        <v>344</v>
      </c>
      <c r="O6147" s="319">
        <v>57463.47</v>
      </c>
      <c r="P6147" s="318">
        <v>186870</v>
      </c>
      <c r="Q6147" t="str">
        <f t="shared" si="98"/>
        <v>1-Residential</v>
      </c>
    </row>
    <row r="6148" spans="1:17" x14ac:dyDescent="0.3">
      <c r="A6148" s="310">
        <v>5</v>
      </c>
      <c r="B6148" s="311" t="s">
        <v>241</v>
      </c>
      <c r="C6148" s="312">
        <v>2022</v>
      </c>
      <c r="D6148" s="312">
        <v>3</v>
      </c>
      <c r="E6148" s="311" t="s">
        <v>546</v>
      </c>
      <c r="F6148" s="322">
        <v>1</v>
      </c>
      <c r="G6148" s="311" t="s">
        <v>383</v>
      </c>
      <c r="H6148" s="311" t="s">
        <v>390</v>
      </c>
      <c r="I6148" s="311" t="s">
        <v>391</v>
      </c>
      <c r="J6148" s="311" t="s">
        <v>548</v>
      </c>
      <c r="K6148" s="311" t="s">
        <v>392</v>
      </c>
      <c r="L6148" s="311" t="s">
        <v>523</v>
      </c>
      <c r="M6148" s="311" t="s">
        <v>387</v>
      </c>
      <c r="N6148" s="313">
        <v>1330</v>
      </c>
      <c r="O6148" s="320">
        <v>-9325.09</v>
      </c>
      <c r="P6148" s="313">
        <v>727126</v>
      </c>
      <c r="Q6148" t="str">
        <f t="shared" si="98"/>
        <v>3-Small C&amp;I</v>
      </c>
    </row>
    <row r="6149" spans="1:17" x14ac:dyDescent="0.3">
      <c r="A6149" s="315">
        <v>5</v>
      </c>
      <c r="B6149" s="316" t="s">
        <v>241</v>
      </c>
      <c r="C6149" s="317">
        <v>2022</v>
      </c>
      <c r="D6149" s="317">
        <v>3</v>
      </c>
      <c r="E6149" s="316" t="s">
        <v>546</v>
      </c>
      <c r="F6149" s="323">
        <v>1</v>
      </c>
      <c r="G6149" s="316" t="s">
        <v>383</v>
      </c>
      <c r="H6149" s="316" t="s">
        <v>393</v>
      </c>
      <c r="I6149" s="316" t="s">
        <v>394</v>
      </c>
      <c r="J6149" s="316" t="s">
        <v>549</v>
      </c>
      <c r="K6149" s="316" t="s">
        <v>395</v>
      </c>
      <c r="L6149" s="316" t="s">
        <v>523</v>
      </c>
      <c r="M6149" s="316" t="s">
        <v>387</v>
      </c>
      <c r="N6149" s="318">
        <v>56338</v>
      </c>
      <c r="O6149" s="319">
        <v>6640702.5899999999</v>
      </c>
      <c r="P6149" s="318">
        <v>34525673</v>
      </c>
      <c r="Q6149" t="str">
        <f t="shared" si="98"/>
        <v>2-Low Income Residential</v>
      </c>
    </row>
    <row r="6150" spans="1:17" x14ac:dyDescent="0.3">
      <c r="A6150" s="310">
        <v>5</v>
      </c>
      <c r="B6150" s="311" t="s">
        <v>241</v>
      </c>
      <c r="C6150" s="312">
        <v>2022</v>
      </c>
      <c r="D6150" s="312">
        <v>3</v>
      </c>
      <c r="E6150" s="311" t="s">
        <v>546</v>
      </c>
      <c r="F6150" s="322">
        <v>1</v>
      </c>
      <c r="G6150" s="311" t="s">
        <v>383</v>
      </c>
      <c r="H6150" s="311" t="s">
        <v>458</v>
      </c>
      <c r="I6150" s="311" t="s">
        <v>459</v>
      </c>
      <c r="J6150" s="311" t="s">
        <v>549</v>
      </c>
      <c r="K6150" s="311" t="s">
        <v>395</v>
      </c>
      <c r="L6150" s="311" t="s">
        <v>523</v>
      </c>
      <c r="M6150" s="311" t="s">
        <v>387</v>
      </c>
      <c r="N6150" s="313">
        <v>156</v>
      </c>
      <c r="O6150" s="314">
        <v>23873.17</v>
      </c>
      <c r="P6150" s="313">
        <v>120726</v>
      </c>
      <c r="Q6150" t="str">
        <f t="shared" si="98"/>
        <v>2-Low Income Residential</v>
      </c>
    </row>
    <row r="6151" spans="1:17" x14ac:dyDescent="0.3">
      <c r="A6151" s="315">
        <v>5</v>
      </c>
      <c r="B6151" s="316" t="s">
        <v>241</v>
      </c>
      <c r="C6151" s="317">
        <v>2022</v>
      </c>
      <c r="D6151" s="317">
        <v>3</v>
      </c>
      <c r="E6151" s="316" t="s">
        <v>546</v>
      </c>
      <c r="F6151" s="323">
        <v>1</v>
      </c>
      <c r="G6151" s="316" t="s">
        <v>383</v>
      </c>
      <c r="H6151" s="316" t="s">
        <v>396</v>
      </c>
      <c r="I6151" s="316" t="s">
        <v>397</v>
      </c>
      <c r="J6151" s="316" t="s">
        <v>550</v>
      </c>
      <c r="K6151" s="316" t="s">
        <v>415</v>
      </c>
      <c r="L6151" s="316" t="s">
        <v>523</v>
      </c>
      <c r="M6151" s="316" t="s">
        <v>387</v>
      </c>
      <c r="N6151" s="318">
        <v>1066</v>
      </c>
      <c r="O6151" s="319">
        <v>104952.46</v>
      </c>
      <c r="P6151" s="318">
        <v>392984</v>
      </c>
      <c r="Q6151" t="str">
        <f t="shared" si="98"/>
        <v>3-Small C&amp;I</v>
      </c>
    </row>
    <row r="6152" spans="1:17" x14ac:dyDescent="0.3">
      <c r="A6152" s="310">
        <v>5</v>
      </c>
      <c r="B6152" s="311" t="s">
        <v>241</v>
      </c>
      <c r="C6152" s="312">
        <v>2022</v>
      </c>
      <c r="D6152" s="312">
        <v>3</v>
      </c>
      <c r="E6152" s="311" t="s">
        <v>546</v>
      </c>
      <c r="F6152" s="322">
        <v>1</v>
      </c>
      <c r="G6152" s="311" t="s">
        <v>383</v>
      </c>
      <c r="H6152" s="311" t="s">
        <v>416</v>
      </c>
      <c r="I6152" s="311" t="s">
        <v>417</v>
      </c>
      <c r="J6152" s="311" t="s">
        <v>548</v>
      </c>
      <c r="K6152" s="311" t="s">
        <v>392</v>
      </c>
      <c r="L6152" s="311" t="s">
        <v>523</v>
      </c>
      <c r="M6152" s="311" t="s">
        <v>387</v>
      </c>
      <c r="N6152" s="313">
        <v>15</v>
      </c>
      <c r="O6152" s="320">
        <v>-17346.650000000001</v>
      </c>
      <c r="P6152" s="313">
        <v>8392</v>
      </c>
      <c r="Q6152" t="str">
        <f t="shared" si="98"/>
        <v>3-Small C&amp;I</v>
      </c>
    </row>
    <row r="6153" spans="1:17" x14ac:dyDescent="0.3">
      <c r="A6153" s="315">
        <v>5</v>
      </c>
      <c r="B6153" s="316" t="s">
        <v>241</v>
      </c>
      <c r="C6153" s="317">
        <v>2022</v>
      </c>
      <c r="D6153" s="317">
        <v>3</v>
      </c>
      <c r="E6153" s="316" t="s">
        <v>546</v>
      </c>
      <c r="F6153" s="323">
        <v>1</v>
      </c>
      <c r="G6153" s="316" t="s">
        <v>383</v>
      </c>
      <c r="H6153" s="316" t="s">
        <v>460</v>
      </c>
      <c r="I6153" s="316" t="s">
        <v>461</v>
      </c>
      <c r="J6153" s="316" t="s">
        <v>551</v>
      </c>
      <c r="K6153" s="316" t="s">
        <v>398</v>
      </c>
      <c r="L6153" s="316" t="s">
        <v>523</v>
      </c>
      <c r="M6153" s="316" t="s">
        <v>387</v>
      </c>
      <c r="N6153" s="318">
        <v>3</v>
      </c>
      <c r="O6153" s="319">
        <v>142.11000000000001</v>
      </c>
      <c r="P6153" s="318">
        <v>382</v>
      </c>
      <c r="Q6153" t="str">
        <f t="shared" si="98"/>
        <v>3-Small C&amp;I</v>
      </c>
    </row>
    <row r="6154" spans="1:17" x14ac:dyDescent="0.3">
      <c r="A6154" s="310">
        <v>5</v>
      </c>
      <c r="B6154" s="311" t="s">
        <v>241</v>
      </c>
      <c r="C6154" s="312">
        <v>2022</v>
      </c>
      <c r="D6154" s="312">
        <v>3</v>
      </c>
      <c r="E6154" s="311" t="s">
        <v>546</v>
      </c>
      <c r="F6154" s="322">
        <v>1</v>
      </c>
      <c r="G6154" s="311" t="s">
        <v>383</v>
      </c>
      <c r="H6154" s="311" t="s">
        <v>464</v>
      </c>
      <c r="I6154" s="311" t="s">
        <v>465</v>
      </c>
      <c r="J6154" s="311" t="s">
        <v>552</v>
      </c>
      <c r="K6154" s="311" t="s">
        <v>423</v>
      </c>
      <c r="L6154" s="311" t="s">
        <v>523</v>
      </c>
      <c r="M6154" s="311" t="s">
        <v>387</v>
      </c>
      <c r="N6154" s="313">
        <v>194</v>
      </c>
      <c r="O6154" s="314">
        <v>8308.82</v>
      </c>
      <c r="P6154" s="313">
        <v>19087</v>
      </c>
      <c r="Q6154" t="str">
        <f t="shared" si="98"/>
        <v>Street</v>
      </c>
    </row>
    <row r="6155" spans="1:17" x14ac:dyDescent="0.3">
      <c r="A6155" s="315">
        <v>5</v>
      </c>
      <c r="B6155" s="316" t="s">
        <v>241</v>
      </c>
      <c r="C6155" s="317">
        <v>2022</v>
      </c>
      <c r="D6155" s="317">
        <v>3</v>
      </c>
      <c r="E6155" s="316" t="s">
        <v>546</v>
      </c>
      <c r="F6155" s="323">
        <v>1</v>
      </c>
      <c r="G6155" s="316" t="s">
        <v>383</v>
      </c>
      <c r="H6155" s="316" t="s">
        <v>466</v>
      </c>
      <c r="I6155" s="316" t="s">
        <v>467</v>
      </c>
      <c r="J6155" s="316" t="s">
        <v>552</v>
      </c>
      <c r="K6155" s="316" t="s">
        <v>423</v>
      </c>
      <c r="L6155" s="316" t="s">
        <v>523</v>
      </c>
      <c r="M6155" s="316" t="s">
        <v>387</v>
      </c>
      <c r="N6155" s="318">
        <v>586</v>
      </c>
      <c r="O6155" s="319">
        <v>19956.919999999998</v>
      </c>
      <c r="P6155" s="318">
        <v>44855</v>
      </c>
      <c r="Q6155" t="str">
        <f t="shared" si="98"/>
        <v>Street</v>
      </c>
    </row>
    <row r="6156" spans="1:17" x14ac:dyDescent="0.3">
      <c r="A6156" s="310">
        <v>5</v>
      </c>
      <c r="B6156" s="311" t="s">
        <v>241</v>
      </c>
      <c r="C6156" s="312">
        <v>2022</v>
      </c>
      <c r="D6156" s="312">
        <v>3</v>
      </c>
      <c r="E6156" s="311" t="s">
        <v>546</v>
      </c>
      <c r="F6156" s="322">
        <v>1</v>
      </c>
      <c r="G6156" s="311" t="s">
        <v>383</v>
      </c>
      <c r="H6156" s="311" t="s">
        <v>421</v>
      </c>
      <c r="I6156" s="311" t="s">
        <v>422</v>
      </c>
      <c r="J6156" s="311" t="s">
        <v>552</v>
      </c>
      <c r="K6156" s="311" t="s">
        <v>423</v>
      </c>
      <c r="L6156" s="311" t="s">
        <v>524</v>
      </c>
      <c r="M6156" s="311" t="s">
        <v>401</v>
      </c>
      <c r="N6156" s="313">
        <v>631</v>
      </c>
      <c r="O6156" s="314">
        <v>22262.12</v>
      </c>
      <c r="P6156" s="313">
        <v>65589</v>
      </c>
      <c r="Q6156" t="str">
        <f t="shared" si="98"/>
        <v>Street</v>
      </c>
    </row>
    <row r="6157" spans="1:17" x14ac:dyDescent="0.3">
      <c r="A6157" s="315">
        <v>5</v>
      </c>
      <c r="B6157" s="316" t="s">
        <v>241</v>
      </c>
      <c r="C6157" s="317">
        <v>2022</v>
      </c>
      <c r="D6157" s="317">
        <v>3</v>
      </c>
      <c r="E6157" s="316" t="s">
        <v>546</v>
      </c>
      <c r="F6157" s="323">
        <v>1</v>
      </c>
      <c r="G6157" s="316" t="s">
        <v>383</v>
      </c>
      <c r="H6157" s="316" t="s">
        <v>399</v>
      </c>
      <c r="I6157" s="316" t="s">
        <v>400</v>
      </c>
      <c r="J6157" s="316" t="s">
        <v>547</v>
      </c>
      <c r="K6157" s="316" t="s">
        <v>386</v>
      </c>
      <c r="L6157" s="316" t="s">
        <v>524</v>
      </c>
      <c r="M6157" s="316" t="s">
        <v>401</v>
      </c>
      <c r="N6157" s="318">
        <v>486952</v>
      </c>
      <c r="O6157" s="319">
        <v>41061391</v>
      </c>
      <c r="P6157" s="318">
        <v>277463599</v>
      </c>
      <c r="Q6157" t="str">
        <f t="shared" si="98"/>
        <v>1-Residential</v>
      </c>
    </row>
    <row r="6158" spans="1:17" x14ac:dyDescent="0.3">
      <c r="A6158" s="310">
        <v>5</v>
      </c>
      <c r="B6158" s="311" t="s">
        <v>241</v>
      </c>
      <c r="C6158" s="312">
        <v>2022</v>
      </c>
      <c r="D6158" s="312">
        <v>3</v>
      </c>
      <c r="E6158" s="311" t="s">
        <v>546</v>
      </c>
      <c r="F6158" s="322">
        <v>1</v>
      </c>
      <c r="G6158" s="311" t="s">
        <v>383</v>
      </c>
      <c r="H6158" s="311" t="s">
        <v>402</v>
      </c>
      <c r="I6158" s="311" t="s">
        <v>403</v>
      </c>
      <c r="J6158" s="311" t="s">
        <v>549</v>
      </c>
      <c r="K6158" s="311" t="s">
        <v>395</v>
      </c>
      <c r="L6158" s="311" t="s">
        <v>524</v>
      </c>
      <c r="M6158" s="311" t="s">
        <v>401</v>
      </c>
      <c r="N6158" s="313">
        <v>64711</v>
      </c>
      <c r="O6158" s="314">
        <v>1812657.28</v>
      </c>
      <c r="P6158" s="313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15">
        <v>5</v>
      </c>
      <c r="B6159" s="316" t="s">
        <v>241</v>
      </c>
      <c r="C6159" s="317">
        <v>2022</v>
      </c>
      <c r="D6159" s="317">
        <v>3</v>
      </c>
      <c r="E6159" s="316" t="s">
        <v>546</v>
      </c>
      <c r="F6159" s="323">
        <v>1</v>
      </c>
      <c r="G6159" s="316" t="s">
        <v>383</v>
      </c>
      <c r="H6159" s="316" t="s">
        <v>404</v>
      </c>
      <c r="I6159" s="316" t="s">
        <v>405</v>
      </c>
      <c r="J6159" s="316" t="s">
        <v>548</v>
      </c>
      <c r="K6159" s="316" t="s">
        <v>392</v>
      </c>
      <c r="L6159" s="316" t="s">
        <v>524</v>
      </c>
      <c r="M6159" s="316" t="s">
        <v>401</v>
      </c>
      <c r="N6159" s="318">
        <v>976</v>
      </c>
      <c r="O6159" s="321">
        <v>-6110.22</v>
      </c>
      <c r="P6159" s="318">
        <v>584614</v>
      </c>
      <c r="Q6159" t="str">
        <f t="shared" si="99"/>
        <v>3-Small C&amp;I</v>
      </c>
    </row>
    <row r="6160" spans="1:17" x14ac:dyDescent="0.3">
      <c r="A6160" s="310">
        <v>5</v>
      </c>
      <c r="B6160" s="311" t="s">
        <v>241</v>
      </c>
      <c r="C6160" s="312">
        <v>2022</v>
      </c>
      <c r="D6160" s="312">
        <v>3</v>
      </c>
      <c r="E6160" s="311" t="s">
        <v>546</v>
      </c>
      <c r="F6160" s="322">
        <v>1</v>
      </c>
      <c r="G6160" s="311" t="s">
        <v>383</v>
      </c>
      <c r="H6160" s="311" t="s">
        <v>406</v>
      </c>
      <c r="I6160" s="311" t="s">
        <v>407</v>
      </c>
      <c r="J6160" s="311" t="s">
        <v>551</v>
      </c>
      <c r="K6160" s="311" t="s">
        <v>398</v>
      </c>
      <c r="L6160" s="311" t="s">
        <v>524</v>
      </c>
      <c r="M6160" s="311" t="s">
        <v>401</v>
      </c>
      <c r="N6160" s="313">
        <v>890</v>
      </c>
      <c r="O6160" s="314">
        <v>45637.7</v>
      </c>
      <c r="P6160" s="313">
        <v>333628</v>
      </c>
      <c r="Q6160" t="str">
        <f t="shared" si="99"/>
        <v>3-Small C&amp;I</v>
      </c>
    </row>
    <row r="6161" spans="1:17" x14ac:dyDescent="0.3">
      <c r="A6161" s="315">
        <v>5</v>
      </c>
      <c r="B6161" s="316" t="s">
        <v>241</v>
      </c>
      <c r="C6161" s="317">
        <v>2022</v>
      </c>
      <c r="D6161" s="317">
        <v>3</v>
      </c>
      <c r="E6161" s="316" t="s">
        <v>546</v>
      </c>
      <c r="F6161" s="323">
        <v>3</v>
      </c>
      <c r="G6161" s="316" t="s">
        <v>408</v>
      </c>
      <c r="H6161" s="316" t="s">
        <v>384</v>
      </c>
      <c r="I6161" s="316" t="s">
        <v>385</v>
      </c>
      <c r="J6161" s="316" t="s">
        <v>547</v>
      </c>
      <c r="K6161" s="316" t="s">
        <v>386</v>
      </c>
      <c r="L6161" s="316" t="s">
        <v>525</v>
      </c>
      <c r="M6161" s="316" t="s">
        <v>409</v>
      </c>
      <c r="N6161" s="318">
        <v>1151</v>
      </c>
      <c r="O6161" s="319">
        <v>424676.64</v>
      </c>
      <c r="P6161" s="318">
        <v>1460936</v>
      </c>
      <c r="Q6161" t="str">
        <f t="shared" si="99"/>
        <v>1-Residential</v>
      </c>
    </row>
    <row r="6162" spans="1:17" x14ac:dyDescent="0.3">
      <c r="A6162" s="310">
        <v>5</v>
      </c>
      <c r="B6162" s="311" t="s">
        <v>241</v>
      </c>
      <c r="C6162" s="312">
        <v>2022</v>
      </c>
      <c r="D6162" s="312">
        <v>3</v>
      </c>
      <c r="E6162" s="311" t="s">
        <v>546</v>
      </c>
      <c r="F6162" s="322">
        <v>3</v>
      </c>
      <c r="G6162" s="311" t="s">
        <v>408</v>
      </c>
      <c r="H6162" s="311" t="s">
        <v>388</v>
      </c>
      <c r="I6162" s="311" t="s">
        <v>389</v>
      </c>
      <c r="J6162" s="311" t="s">
        <v>547</v>
      </c>
      <c r="K6162" s="311" t="s">
        <v>386</v>
      </c>
      <c r="L6162" s="311" t="s">
        <v>525</v>
      </c>
      <c r="M6162" s="311" t="s">
        <v>409</v>
      </c>
      <c r="N6162" s="313">
        <v>2</v>
      </c>
      <c r="O6162" s="314">
        <v>90.32</v>
      </c>
      <c r="P6162" s="313">
        <v>208</v>
      </c>
      <c r="Q6162" t="str">
        <f t="shared" si="99"/>
        <v>1-Residential</v>
      </c>
    </row>
    <row r="6163" spans="1:17" x14ac:dyDescent="0.3">
      <c r="A6163" s="315">
        <v>5</v>
      </c>
      <c r="B6163" s="316" t="s">
        <v>241</v>
      </c>
      <c r="C6163" s="317">
        <v>2022</v>
      </c>
      <c r="D6163" s="317">
        <v>3</v>
      </c>
      <c r="E6163" s="316" t="s">
        <v>546</v>
      </c>
      <c r="F6163" s="323">
        <v>3</v>
      </c>
      <c r="G6163" s="316" t="s">
        <v>408</v>
      </c>
      <c r="H6163" s="316" t="s">
        <v>390</v>
      </c>
      <c r="I6163" s="316" t="s">
        <v>391</v>
      </c>
      <c r="J6163" s="316" t="s">
        <v>548</v>
      </c>
      <c r="K6163" s="316" t="s">
        <v>392</v>
      </c>
      <c r="L6163" s="316" t="s">
        <v>525</v>
      </c>
      <c r="M6163" s="316" t="s">
        <v>409</v>
      </c>
      <c r="N6163" s="318">
        <v>42009</v>
      </c>
      <c r="O6163" s="319">
        <v>5247225.54</v>
      </c>
      <c r="P6163" s="318">
        <v>55155153</v>
      </c>
      <c r="Q6163" t="str">
        <f t="shared" si="99"/>
        <v>3-Small C&amp;I</v>
      </c>
    </row>
    <row r="6164" spans="1:17" x14ac:dyDescent="0.3">
      <c r="A6164" s="310">
        <v>5</v>
      </c>
      <c r="B6164" s="311" t="s">
        <v>241</v>
      </c>
      <c r="C6164" s="312">
        <v>2022</v>
      </c>
      <c r="D6164" s="312">
        <v>3</v>
      </c>
      <c r="E6164" s="311" t="s">
        <v>546</v>
      </c>
      <c r="F6164" s="322">
        <v>3</v>
      </c>
      <c r="G6164" s="311" t="s">
        <v>408</v>
      </c>
      <c r="H6164" s="311" t="s">
        <v>393</v>
      </c>
      <c r="I6164" s="311" t="s">
        <v>394</v>
      </c>
      <c r="J6164" s="311" t="s">
        <v>549</v>
      </c>
      <c r="K6164" s="311" t="s">
        <v>395</v>
      </c>
      <c r="L6164" s="311" t="s">
        <v>525</v>
      </c>
      <c r="M6164" s="311" t="s">
        <v>409</v>
      </c>
      <c r="N6164" s="313">
        <v>1</v>
      </c>
      <c r="O6164" s="314">
        <v>55.63</v>
      </c>
      <c r="P6164" s="313">
        <v>276</v>
      </c>
      <c r="Q6164" t="str">
        <f t="shared" si="99"/>
        <v>2-Low Income Residential</v>
      </c>
    </row>
    <row r="6165" spans="1:17" x14ac:dyDescent="0.3">
      <c r="A6165" s="315">
        <v>5</v>
      </c>
      <c r="B6165" s="316" t="s">
        <v>241</v>
      </c>
      <c r="C6165" s="317">
        <v>2022</v>
      </c>
      <c r="D6165" s="317">
        <v>3</v>
      </c>
      <c r="E6165" s="316" t="s">
        <v>546</v>
      </c>
      <c r="F6165" s="323">
        <v>3</v>
      </c>
      <c r="G6165" s="316" t="s">
        <v>408</v>
      </c>
      <c r="H6165" s="316" t="s">
        <v>410</v>
      </c>
      <c r="I6165" s="316" t="s">
        <v>411</v>
      </c>
      <c r="J6165" s="316" t="s">
        <v>553</v>
      </c>
      <c r="K6165" s="316" t="s">
        <v>412</v>
      </c>
      <c r="L6165" s="316" t="s">
        <v>525</v>
      </c>
      <c r="M6165" s="316" t="s">
        <v>409</v>
      </c>
      <c r="N6165" s="318">
        <v>358</v>
      </c>
      <c r="O6165" s="319">
        <v>25518.61</v>
      </c>
      <c r="P6165" s="318">
        <v>94774</v>
      </c>
      <c r="Q6165" t="str">
        <f t="shared" si="99"/>
        <v>3-Small C&amp;I</v>
      </c>
    </row>
    <row r="6166" spans="1:17" x14ac:dyDescent="0.3">
      <c r="A6166" s="310">
        <v>5</v>
      </c>
      <c r="B6166" s="311" t="s">
        <v>241</v>
      </c>
      <c r="C6166" s="312">
        <v>2022</v>
      </c>
      <c r="D6166" s="312">
        <v>3</v>
      </c>
      <c r="E6166" s="311" t="s">
        <v>546</v>
      </c>
      <c r="F6166" s="322">
        <v>3</v>
      </c>
      <c r="G6166" s="311" t="s">
        <v>408</v>
      </c>
      <c r="H6166" s="311" t="s">
        <v>413</v>
      </c>
      <c r="I6166" s="311" t="s">
        <v>414</v>
      </c>
      <c r="J6166" s="311" t="s">
        <v>550</v>
      </c>
      <c r="K6166" s="311" t="s">
        <v>415</v>
      </c>
      <c r="L6166" s="311" t="s">
        <v>525</v>
      </c>
      <c r="M6166" s="311" t="s">
        <v>409</v>
      </c>
      <c r="N6166" s="313">
        <v>326</v>
      </c>
      <c r="O6166" s="320">
        <v>-368979.42</v>
      </c>
      <c r="P6166" s="313">
        <v>173733</v>
      </c>
      <c r="Q6166" t="str">
        <f t="shared" si="99"/>
        <v>3-Small C&amp;I</v>
      </c>
    </row>
    <row r="6167" spans="1:17" x14ac:dyDescent="0.3">
      <c r="A6167" s="315">
        <v>5</v>
      </c>
      <c r="B6167" s="316" t="s">
        <v>241</v>
      </c>
      <c r="C6167" s="317">
        <v>2022</v>
      </c>
      <c r="D6167" s="317">
        <v>3</v>
      </c>
      <c r="E6167" s="316" t="s">
        <v>546</v>
      </c>
      <c r="F6167" s="323">
        <v>3</v>
      </c>
      <c r="G6167" s="316" t="s">
        <v>408</v>
      </c>
      <c r="H6167" s="316" t="s">
        <v>396</v>
      </c>
      <c r="I6167" s="316" t="s">
        <v>397</v>
      </c>
      <c r="J6167" s="316" t="s">
        <v>550</v>
      </c>
      <c r="K6167" s="316" t="s">
        <v>415</v>
      </c>
      <c r="L6167" s="316" t="s">
        <v>525</v>
      </c>
      <c r="M6167" s="316" t="s">
        <v>409</v>
      </c>
      <c r="N6167" s="318">
        <v>20203</v>
      </c>
      <c r="O6167" s="319">
        <v>2029862.67</v>
      </c>
      <c r="P6167" s="318">
        <v>8773114</v>
      </c>
      <c r="Q6167" t="str">
        <f t="shared" si="99"/>
        <v>3-Small C&amp;I</v>
      </c>
    </row>
    <row r="6168" spans="1:17" x14ac:dyDescent="0.3">
      <c r="A6168" s="310">
        <v>5</v>
      </c>
      <c r="B6168" s="311" t="s">
        <v>241</v>
      </c>
      <c r="C6168" s="312">
        <v>2022</v>
      </c>
      <c r="D6168" s="312">
        <v>3</v>
      </c>
      <c r="E6168" s="311" t="s">
        <v>546</v>
      </c>
      <c r="F6168" s="322">
        <v>3</v>
      </c>
      <c r="G6168" s="311" t="s">
        <v>408</v>
      </c>
      <c r="H6168" s="311" t="s">
        <v>416</v>
      </c>
      <c r="I6168" s="311" t="s">
        <v>417</v>
      </c>
      <c r="J6168" s="311" t="s">
        <v>548</v>
      </c>
      <c r="K6168" s="311" t="s">
        <v>392</v>
      </c>
      <c r="L6168" s="311" t="s">
        <v>525</v>
      </c>
      <c r="M6168" s="311" t="s">
        <v>409</v>
      </c>
      <c r="N6168" s="313">
        <v>187</v>
      </c>
      <c r="O6168" s="314">
        <v>8125.43</v>
      </c>
      <c r="P6168" s="313">
        <v>216350</v>
      </c>
      <c r="Q6168" t="str">
        <f t="shared" si="99"/>
        <v>3-Small C&amp;I</v>
      </c>
    </row>
    <row r="6169" spans="1:17" x14ac:dyDescent="0.3">
      <c r="A6169" s="315">
        <v>5</v>
      </c>
      <c r="B6169" s="316" t="s">
        <v>241</v>
      </c>
      <c r="C6169" s="317">
        <v>2022</v>
      </c>
      <c r="D6169" s="317">
        <v>3</v>
      </c>
      <c r="E6169" s="316" t="s">
        <v>546</v>
      </c>
      <c r="F6169" s="323">
        <v>3</v>
      </c>
      <c r="G6169" s="316" t="s">
        <v>408</v>
      </c>
      <c r="H6169" s="316" t="s">
        <v>468</v>
      </c>
      <c r="I6169" s="316" t="s">
        <v>469</v>
      </c>
      <c r="J6169" s="316" t="s">
        <v>554</v>
      </c>
      <c r="K6169" s="316" t="s">
        <v>420</v>
      </c>
      <c r="L6169" s="316" t="s">
        <v>525</v>
      </c>
      <c r="M6169" s="316" t="s">
        <v>409</v>
      </c>
      <c r="N6169" s="318">
        <v>121</v>
      </c>
      <c r="O6169" s="319">
        <v>497411.51</v>
      </c>
      <c r="P6169" s="318">
        <v>1905670</v>
      </c>
      <c r="Q6169" t="str">
        <f t="shared" si="99"/>
        <v>4-Medium C&amp;I</v>
      </c>
    </row>
    <row r="6170" spans="1:17" x14ac:dyDescent="0.3">
      <c r="A6170" s="310">
        <v>5</v>
      </c>
      <c r="B6170" s="311" t="s">
        <v>241</v>
      </c>
      <c r="C6170" s="312">
        <v>2022</v>
      </c>
      <c r="D6170" s="312">
        <v>3</v>
      </c>
      <c r="E6170" s="311" t="s">
        <v>546</v>
      </c>
      <c r="F6170" s="322">
        <v>3</v>
      </c>
      <c r="G6170" s="311" t="s">
        <v>408</v>
      </c>
      <c r="H6170" s="311" t="s">
        <v>572</v>
      </c>
      <c r="I6170" s="311" t="s">
        <v>573</v>
      </c>
      <c r="J6170" s="311" t="s">
        <v>550</v>
      </c>
      <c r="K6170" s="311" t="s">
        <v>415</v>
      </c>
      <c r="L6170" s="311" t="s">
        <v>525</v>
      </c>
      <c r="M6170" s="311" t="s">
        <v>409</v>
      </c>
      <c r="N6170" s="313">
        <v>1</v>
      </c>
      <c r="O6170" s="314">
        <v>10.66</v>
      </c>
      <c r="P6170" s="313">
        <v>0</v>
      </c>
      <c r="Q6170" t="str">
        <f t="shared" si="99"/>
        <v>3-Small C&amp;I</v>
      </c>
    </row>
    <row r="6171" spans="1:17" x14ac:dyDescent="0.3">
      <c r="A6171" s="315">
        <v>5</v>
      </c>
      <c r="B6171" s="316" t="s">
        <v>241</v>
      </c>
      <c r="C6171" s="317">
        <v>2022</v>
      </c>
      <c r="D6171" s="317">
        <v>3</v>
      </c>
      <c r="E6171" s="316" t="s">
        <v>546</v>
      </c>
      <c r="F6171" s="323">
        <v>3</v>
      </c>
      <c r="G6171" s="316" t="s">
        <v>408</v>
      </c>
      <c r="H6171" s="316" t="s">
        <v>460</v>
      </c>
      <c r="I6171" s="316" t="s">
        <v>461</v>
      </c>
      <c r="J6171" s="316" t="s">
        <v>551</v>
      </c>
      <c r="K6171" s="316" t="s">
        <v>398</v>
      </c>
      <c r="L6171" s="316" t="s">
        <v>525</v>
      </c>
      <c r="M6171" s="316" t="s">
        <v>409</v>
      </c>
      <c r="N6171" s="318">
        <v>96</v>
      </c>
      <c r="O6171" s="319">
        <v>9111.81</v>
      </c>
      <c r="P6171" s="318">
        <v>31849</v>
      </c>
      <c r="Q6171" t="str">
        <f t="shared" si="99"/>
        <v>3-Small C&amp;I</v>
      </c>
    </row>
    <row r="6172" spans="1:17" x14ac:dyDescent="0.3">
      <c r="A6172" s="310">
        <v>5</v>
      </c>
      <c r="B6172" s="311" t="s">
        <v>241</v>
      </c>
      <c r="C6172" s="312">
        <v>2022</v>
      </c>
      <c r="D6172" s="312">
        <v>3</v>
      </c>
      <c r="E6172" s="311" t="s">
        <v>546</v>
      </c>
      <c r="F6172" s="322">
        <v>3</v>
      </c>
      <c r="G6172" s="311" t="s">
        <v>408</v>
      </c>
      <c r="H6172" s="311" t="s">
        <v>470</v>
      </c>
      <c r="I6172" s="311" t="s">
        <v>471</v>
      </c>
      <c r="J6172" s="311" t="s">
        <v>555</v>
      </c>
      <c r="K6172" s="311" t="s">
        <v>472</v>
      </c>
      <c r="L6172" s="311" t="s">
        <v>525</v>
      </c>
      <c r="M6172" s="311" t="s">
        <v>409</v>
      </c>
      <c r="N6172" s="313">
        <v>2</v>
      </c>
      <c r="O6172" s="314">
        <v>3179.5</v>
      </c>
      <c r="P6172" s="313">
        <v>12200</v>
      </c>
      <c r="Q6172" t="str">
        <f t="shared" si="99"/>
        <v>4-Medium C&amp;I</v>
      </c>
    </row>
    <row r="6173" spans="1:17" x14ac:dyDescent="0.3">
      <c r="A6173" s="315">
        <v>5</v>
      </c>
      <c r="B6173" s="316" t="s">
        <v>241</v>
      </c>
      <c r="C6173" s="317">
        <v>2022</v>
      </c>
      <c r="D6173" s="317">
        <v>3</v>
      </c>
      <c r="E6173" s="316" t="s">
        <v>546</v>
      </c>
      <c r="F6173" s="323">
        <v>3</v>
      </c>
      <c r="G6173" s="316" t="s">
        <v>408</v>
      </c>
      <c r="H6173" s="316" t="s">
        <v>418</v>
      </c>
      <c r="I6173" s="316" t="s">
        <v>419</v>
      </c>
      <c r="J6173" s="316" t="s">
        <v>554</v>
      </c>
      <c r="K6173" s="316" t="s">
        <v>420</v>
      </c>
      <c r="L6173" s="316" t="s">
        <v>525</v>
      </c>
      <c r="M6173" s="316" t="s">
        <v>409</v>
      </c>
      <c r="N6173" s="318">
        <v>1832</v>
      </c>
      <c r="O6173" s="319">
        <v>8220363.3700000001</v>
      </c>
      <c r="P6173" s="318">
        <v>28570463</v>
      </c>
      <c r="Q6173" t="str">
        <f t="shared" si="99"/>
        <v>4-Medium C&amp;I</v>
      </c>
    </row>
    <row r="6174" spans="1:17" x14ac:dyDescent="0.3">
      <c r="A6174" s="310">
        <v>5</v>
      </c>
      <c r="B6174" s="311" t="s">
        <v>241</v>
      </c>
      <c r="C6174" s="312">
        <v>2022</v>
      </c>
      <c r="D6174" s="312">
        <v>3</v>
      </c>
      <c r="E6174" s="311" t="s">
        <v>546</v>
      </c>
      <c r="F6174" s="322">
        <v>3</v>
      </c>
      <c r="G6174" s="311" t="s">
        <v>408</v>
      </c>
      <c r="H6174" s="311" t="s">
        <v>473</v>
      </c>
      <c r="I6174" s="311" t="s">
        <v>474</v>
      </c>
      <c r="J6174" s="311" t="s">
        <v>556</v>
      </c>
      <c r="K6174" s="311" t="s">
        <v>441</v>
      </c>
      <c r="L6174" s="311" t="s">
        <v>525</v>
      </c>
      <c r="M6174" s="311" t="s">
        <v>409</v>
      </c>
      <c r="N6174" s="313">
        <v>47</v>
      </c>
      <c r="O6174" s="314">
        <v>289762.23</v>
      </c>
      <c r="P6174" s="313">
        <v>985649</v>
      </c>
      <c r="Q6174" t="str">
        <f t="shared" si="99"/>
        <v>4-Medium C&amp;I</v>
      </c>
    </row>
    <row r="6175" spans="1:17" x14ac:dyDescent="0.3">
      <c r="A6175" s="315">
        <v>5</v>
      </c>
      <c r="B6175" s="316" t="s">
        <v>241</v>
      </c>
      <c r="C6175" s="317">
        <v>2022</v>
      </c>
      <c r="D6175" s="317">
        <v>3</v>
      </c>
      <c r="E6175" s="316" t="s">
        <v>546</v>
      </c>
      <c r="F6175" s="323">
        <v>3</v>
      </c>
      <c r="G6175" s="316" t="s">
        <v>408</v>
      </c>
      <c r="H6175" s="316" t="s">
        <v>475</v>
      </c>
      <c r="I6175" s="316" t="s">
        <v>476</v>
      </c>
      <c r="J6175" s="316" t="s">
        <v>555</v>
      </c>
      <c r="K6175" s="316" t="s">
        <v>472</v>
      </c>
      <c r="L6175" s="316" t="s">
        <v>525</v>
      </c>
      <c r="M6175" s="316" t="s">
        <v>409</v>
      </c>
      <c r="N6175" s="318">
        <v>67</v>
      </c>
      <c r="O6175" s="319">
        <v>222281.46</v>
      </c>
      <c r="P6175" s="318">
        <v>793759</v>
      </c>
      <c r="Q6175" t="str">
        <f t="shared" si="99"/>
        <v>4-Medium C&amp;I</v>
      </c>
    </row>
    <row r="6176" spans="1:17" x14ac:dyDescent="0.3">
      <c r="A6176" s="310">
        <v>5</v>
      </c>
      <c r="B6176" s="311" t="s">
        <v>241</v>
      </c>
      <c r="C6176" s="312">
        <v>2022</v>
      </c>
      <c r="D6176" s="312">
        <v>3</v>
      </c>
      <c r="E6176" s="311" t="s">
        <v>546</v>
      </c>
      <c r="F6176" s="322">
        <v>3</v>
      </c>
      <c r="G6176" s="311" t="s">
        <v>408</v>
      </c>
      <c r="H6176" s="311" t="s">
        <v>464</v>
      </c>
      <c r="I6176" s="311" t="s">
        <v>465</v>
      </c>
      <c r="J6176" s="311" t="s">
        <v>552</v>
      </c>
      <c r="K6176" s="311" t="s">
        <v>423</v>
      </c>
      <c r="L6176" s="311" t="s">
        <v>525</v>
      </c>
      <c r="M6176" s="311" t="s">
        <v>409</v>
      </c>
      <c r="N6176" s="313">
        <v>877</v>
      </c>
      <c r="O6176" s="314">
        <v>102823.67</v>
      </c>
      <c r="P6176" s="313">
        <v>268600</v>
      </c>
      <c r="Q6176" t="str">
        <f t="shared" si="99"/>
        <v>Street</v>
      </c>
    </row>
    <row r="6177" spans="1:17" x14ac:dyDescent="0.3">
      <c r="A6177" s="315">
        <v>5</v>
      </c>
      <c r="B6177" s="316" t="s">
        <v>241</v>
      </c>
      <c r="C6177" s="317">
        <v>2022</v>
      </c>
      <c r="D6177" s="317">
        <v>3</v>
      </c>
      <c r="E6177" s="316" t="s">
        <v>546</v>
      </c>
      <c r="F6177" s="323">
        <v>3</v>
      </c>
      <c r="G6177" s="316" t="s">
        <v>408</v>
      </c>
      <c r="H6177" s="316" t="s">
        <v>466</v>
      </c>
      <c r="I6177" s="316" t="s">
        <v>467</v>
      </c>
      <c r="J6177" s="316" t="s">
        <v>552</v>
      </c>
      <c r="K6177" s="316" t="s">
        <v>423</v>
      </c>
      <c r="L6177" s="316" t="s">
        <v>525</v>
      </c>
      <c r="M6177" s="316" t="s">
        <v>409</v>
      </c>
      <c r="N6177" s="318">
        <v>1548</v>
      </c>
      <c r="O6177" s="319">
        <v>153788.97</v>
      </c>
      <c r="P6177" s="318">
        <v>410389</v>
      </c>
      <c r="Q6177" t="str">
        <f t="shared" si="99"/>
        <v>Street</v>
      </c>
    </row>
    <row r="6178" spans="1:17" x14ac:dyDescent="0.3">
      <c r="A6178" s="310">
        <v>5</v>
      </c>
      <c r="B6178" s="311" t="s">
        <v>241</v>
      </c>
      <c r="C6178" s="312">
        <v>2022</v>
      </c>
      <c r="D6178" s="312">
        <v>3</v>
      </c>
      <c r="E6178" s="311" t="s">
        <v>546</v>
      </c>
      <c r="F6178" s="322">
        <v>3</v>
      </c>
      <c r="G6178" s="311" t="s">
        <v>408</v>
      </c>
      <c r="H6178" s="311" t="s">
        <v>421</v>
      </c>
      <c r="I6178" s="311" t="s">
        <v>422</v>
      </c>
      <c r="J6178" s="311" t="s">
        <v>552</v>
      </c>
      <c r="K6178" s="311" t="s">
        <v>423</v>
      </c>
      <c r="L6178" s="311" t="s">
        <v>526</v>
      </c>
      <c r="M6178" s="311" t="s">
        <v>427</v>
      </c>
      <c r="N6178" s="313">
        <v>3396</v>
      </c>
      <c r="O6178" s="314">
        <v>283765.58</v>
      </c>
      <c r="P6178" s="313">
        <v>1123375</v>
      </c>
      <c r="Q6178" t="str">
        <f t="shared" si="99"/>
        <v>Street</v>
      </c>
    </row>
    <row r="6179" spans="1:17" x14ac:dyDescent="0.3">
      <c r="A6179" s="315">
        <v>5</v>
      </c>
      <c r="B6179" s="316" t="s">
        <v>241</v>
      </c>
      <c r="C6179" s="317">
        <v>2022</v>
      </c>
      <c r="D6179" s="317">
        <v>3</v>
      </c>
      <c r="E6179" s="316" t="s">
        <v>546</v>
      </c>
      <c r="F6179" s="323">
        <v>3</v>
      </c>
      <c r="G6179" s="316" t="s">
        <v>408</v>
      </c>
      <c r="H6179" s="316" t="s">
        <v>424</v>
      </c>
      <c r="I6179" s="316" t="s">
        <v>425</v>
      </c>
      <c r="J6179" s="316" t="s">
        <v>557</v>
      </c>
      <c r="K6179" s="316" t="s">
        <v>426</v>
      </c>
      <c r="L6179" s="316" t="s">
        <v>526</v>
      </c>
      <c r="M6179" s="316" t="s">
        <v>427</v>
      </c>
      <c r="N6179" s="318">
        <v>6</v>
      </c>
      <c r="O6179" s="319">
        <v>640.45000000000005</v>
      </c>
      <c r="P6179" s="318">
        <v>5330</v>
      </c>
      <c r="Q6179" t="str">
        <f t="shared" si="99"/>
        <v>3-Small C&amp;I</v>
      </c>
    </row>
    <row r="6180" spans="1:17" x14ac:dyDescent="0.3">
      <c r="A6180" s="310">
        <v>5</v>
      </c>
      <c r="B6180" s="311" t="s">
        <v>241</v>
      </c>
      <c r="C6180" s="312">
        <v>2022</v>
      </c>
      <c r="D6180" s="312">
        <v>3</v>
      </c>
      <c r="E6180" s="311" t="s">
        <v>546</v>
      </c>
      <c r="F6180" s="322">
        <v>3</v>
      </c>
      <c r="G6180" s="311" t="s">
        <v>408</v>
      </c>
      <c r="H6180" s="311" t="s">
        <v>477</v>
      </c>
      <c r="I6180" s="311" t="s">
        <v>478</v>
      </c>
      <c r="J6180" s="311" t="s">
        <v>558</v>
      </c>
      <c r="K6180" s="311" t="s">
        <v>430</v>
      </c>
      <c r="L6180" s="311" t="s">
        <v>525</v>
      </c>
      <c r="M6180" s="311" t="s">
        <v>409</v>
      </c>
      <c r="N6180" s="313">
        <v>3</v>
      </c>
      <c r="O6180" s="314">
        <v>26208.18</v>
      </c>
      <c r="P6180" s="313">
        <v>107740</v>
      </c>
      <c r="Q6180" t="str">
        <f t="shared" si="99"/>
        <v>5-Large C&amp;I</v>
      </c>
    </row>
    <row r="6181" spans="1:17" x14ac:dyDescent="0.3">
      <c r="A6181" s="315">
        <v>5</v>
      </c>
      <c r="B6181" s="316" t="s">
        <v>241</v>
      </c>
      <c r="C6181" s="317">
        <v>2022</v>
      </c>
      <c r="D6181" s="317">
        <v>3</v>
      </c>
      <c r="E6181" s="316" t="s">
        <v>546</v>
      </c>
      <c r="F6181" s="323">
        <v>3</v>
      </c>
      <c r="G6181" s="316" t="s">
        <v>408</v>
      </c>
      <c r="H6181" s="316" t="s">
        <v>428</v>
      </c>
      <c r="I6181" s="316" t="s">
        <v>429</v>
      </c>
      <c r="J6181" s="316" t="s">
        <v>558</v>
      </c>
      <c r="K6181" s="316" t="s">
        <v>430</v>
      </c>
      <c r="L6181" s="316" t="s">
        <v>525</v>
      </c>
      <c r="M6181" s="316" t="s">
        <v>409</v>
      </c>
      <c r="N6181" s="318">
        <v>169</v>
      </c>
      <c r="O6181" s="319">
        <v>4147654.95</v>
      </c>
      <c r="P6181" s="318">
        <v>16742354</v>
      </c>
      <c r="Q6181" t="str">
        <f t="shared" si="99"/>
        <v>5-Large C&amp;I</v>
      </c>
    </row>
    <row r="6182" spans="1:17" x14ac:dyDescent="0.3">
      <c r="A6182" s="310">
        <v>5</v>
      </c>
      <c r="B6182" s="311" t="s">
        <v>241</v>
      </c>
      <c r="C6182" s="312">
        <v>2022</v>
      </c>
      <c r="D6182" s="312">
        <v>3</v>
      </c>
      <c r="E6182" s="311" t="s">
        <v>546</v>
      </c>
      <c r="F6182" s="322">
        <v>3</v>
      </c>
      <c r="G6182" s="311" t="s">
        <v>408</v>
      </c>
      <c r="H6182" s="311" t="s">
        <v>431</v>
      </c>
      <c r="I6182" s="311" t="s">
        <v>432</v>
      </c>
      <c r="J6182" s="311" t="s">
        <v>558</v>
      </c>
      <c r="K6182" s="311" t="s">
        <v>430</v>
      </c>
      <c r="L6182" s="311" t="s">
        <v>526</v>
      </c>
      <c r="M6182" s="311" t="s">
        <v>427</v>
      </c>
      <c r="N6182" s="313">
        <v>1921</v>
      </c>
      <c r="O6182" s="314">
        <v>21716354.079999998</v>
      </c>
      <c r="P6182" s="313">
        <v>310722300</v>
      </c>
      <c r="Q6182" t="str">
        <f t="shared" si="99"/>
        <v>5-Large C&amp;I</v>
      </c>
    </row>
    <row r="6183" spans="1:17" x14ac:dyDescent="0.3">
      <c r="A6183" s="315">
        <v>5</v>
      </c>
      <c r="B6183" s="316" t="s">
        <v>241</v>
      </c>
      <c r="C6183" s="317">
        <v>2022</v>
      </c>
      <c r="D6183" s="317">
        <v>3</v>
      </c>
      <c r="E6183" s="316" t="s">
        <v>546</v>
      </c>
      <c r="F6183" s="323">
        <v>3</v>
      </c>
      <c r="G6183" s="316" t="s">
        <v>408</v>
      </c>
      <c r="H6183" s="316" t="s">
        <v>399</v>
      </c>
      <c r="I6183" s="316" t="s">
        <v>400</v>
      </c>
      <c r="J6183" s="316" t="s">
        <v>547</v>
      </c>
      <c r="K6183" s="316" t="s">
        <v>386</v>
      </c>
      <c r="L6183" s="316" t="s">
        <v>526</v>
      </c>
      <c r="M6183" s="316" t="s">
        <v>427</v>
      </c>
      <c r="N6183" s="318">
        <v>1269</v>
      </c>
      <c r="O6183" s="319">
        <v>422633.91</v>
      </c>
      <c r="P6183" s="318">
        <v>3019993</v>
      </c>
      <c r="Q6183" t="str">
        <f t="shared" si="99"/>
        <v>1-Residential</v>
      </c>
    </row>
    <row r="6184" spans="1:17" x14ac:dyDescent="0.3">
      <c r="A6184" s="310">
        <v>5</v>
      </c>
      <c r="B6184" s="311" t="s">
        <v>241</v>
      </c>
      <c r="C6184" s="312">
        <v>2022</v>
      </c>
      <c r="D6184" s="312">
        <v>3</v>
      </c>
      <c r="E6184" s="311" t="s">
        <v>546</v>
      </c>
      <c r="F6184" s="322">
        <v>3</v>
      </c>
      <c r="G6184" s="311" t="s">
        <v>408</v>
      </c>
      <c r="H6184" s="311" t="s">
        <v>404</v>
      </c>
      <c r="I6184" s="311" t="s">
        <v>405</v>
      </c>
      <c r="J6184" s="311" t="s">
        <v>548</v>
      </c>
      <c r="K6184" s="311" t="s">
        <v>392</v>
      </c>
      <c r="L6184" s="311" t="s">
        <v>526</v>
      </c>
      <c r="M6184" s="311" t="s">
        <v>427</v>
      </c>
      <c r="N6184" s="313">
        <v>60868</v>
      </c>
      <c r="O6184" s="314">
        <v>6086997.5099999998</v>
      </c>
      <c r="P6184" s="313">
        <v>96845920</v>
      </c>
      <c r="Q6184" t="str">
        <f t="shared" si="99"/>
        <v>3-Small C&amp;I</v>
      </c>
    </row>
    <row r="6185" spans="1:17" x14ac:dyDescent="0.3">
      <c r="A6185" s="315">
        <v>5</v>
      </c>
      <c r="B6185" s="316" t="s">
        <v>241</v>
      </c>
      <c r="C6185" s="317">
        <v>2022</v>
      </c>
      <c r="D6185" s="317">
        <v>3</v>
      </c>
      <c r="E6185" s="316" t="s">
        <v>546</v>
      </c>
      <c r="F6185" s="323">
        <v>3</v>
      </c>
      <c r="G6185" s="316" t="s">
        <v>408</v>
      </c>
      <c r="H6185" s="316" t="s">
        <v>433</v>
      </c>
      <c r="I6185" s="316" t="s">
        <v>434</v>
      </c>
      <c r="J6185" s="316" t="s">
        <v>553</v>
      </c>
      <c r="K6185" s="316" t="s">
        <v>412</v>
      </c>
      <c r="L6185" s="316" t="s">
        <v>526</v>
      </c>
      <c r="M6185" s="316" t="s">
        <v>427</v>
      </c>
      <c r="N6185" s="318">
        <v>1225</v>
      </c>
      <c r="O6185" s="319">
        <v>52452.81</v>
      </c>
      <c r="P6185" s="318">
        <v>393659</v>
      </c>
      <c r="Q6185" t="str">
        <f t="shared" si="99"/>
        <v>3-Small C&amp;I</v>
      </c>
    </row>
    <row r="6186" spans="1:17" x14ac:dyDescent="0.3">
      <c r="A6186" s="310">
        <v>5</v>
      </c>
      <c r="B6186" s="311" t="s">
        <v>241</v>
      </c>
      <c r="C6186" s="312">
        <v>2022</v>
      </c>
      <c r="D6186" s="312">
        <v>3</v>
      </c>
      <c r="E6186" s="311" t="s">
        <v>546</v>
      </c>
      <c r="F6186" s="322">
        <v>3</v>
      </c>
      <c r="G6186" s="311" t="s">
        <v>408</v>
      </c>
      <c r="H6186" s="311" t="s">
        <v>435</v>
      </c>
      <c r="I6186" s="311" t="s">
        <v>436</v>
      </c>
      <c r="J6186" s="311" t="s">
        <v>550</v>
      </c>
      <c r="K6186" s="311" t="s">
        <v>415</v>
      </c>
      <c r="L6186" s="311" t="s">
        <v>526</v>
      </c>
      <c r="M6186" s="311" t="s">
        <v>427</v>
      </c>
      <c r="N6186" s="313">
        <v>470</v>
      </c>
      <c r="O6186" s="314">
        <v>149586.71</v>
      </c>
      <c r="P6186" s="313">
        <v>1824835</v>
      </c>
      <c r="Q6186" t="str">
        <f t="shared" si="99"/>
        <v>3-Small C&amp;I</v>
      </c>
    </row>
    <row r="6187" spans="1:17" x14ac:dyDescent="0.3">
      <c r="A6187" s="315">
        <v>5</v>
      </c>
      <c r="B6187" s="316" t="s">
        <v>241</v>
      </c>
      <c r="C6187" s="317">
        <v>2022</v>
      </c>
      <c r="D6187" s="317">
        <v>3</v>
      </c>
      <c r="E6187" s="316" t="s">
        <v>546</v>
      </c>
      <c r="F6187" s="323">
        <v>3</v>
      </c>
      <c r="G6187" s="316" t="s">
        <v>408</v>
      </c>
      <c r="H6187" s="316" t="s">
        <v>406</v>
      </c>
      <c r="I6187" s="316" t="s">
        <v>407</v>
      </c>
      <c r="J6187" s="316" t="s">
        <v>551</v>
      </c>
      <c r="K6187" s="316" t="s">
        <v>398</v>
      </c>
      <c r="L6187" s="316" t="s">
        <v>526</v>
      </c>
      <c r="M6187" s="316" t="s">
        <v>427</v>
      </c>
      <c r="N6187" s="318">
        <v>20234</v>
      </c>
      <c r="O6187" s="319">
        <v>1285850.3600000001</v>
      </c>
      <c r="P6187" s="318">
        <v>12024538</v>
      </c>
      <c r="Q6187" t="str">
        <f t="shared" si="99"/>
        <v>3-Small C&amp;I</v>
      </c>
    </row>
    <row r="6188" spans="1:17" x14ac:dyDescent="0.3">
      <c r="A6188" s="310">
        <v>5</v>
      </c>
      <c r="B6188" s="311" t="s">
        <v>241</v>
      </c>
      <c r="C6188" s="312">
        <v>2022</v>
      </c>
      <c r="D6188" s="312">
        <v>3</v>
      </c>
      <c r="E6188" s="311" t="s">
        <v>546</v>
      </c>
      <c r="F6188" s="322">
        <v>3</v>
      </c>
      <c r="G6188" s="311" t="s">
        <v>408</v>
      </c>
      <c r="H6188" s="311" t="s">
        <v>437</v>
      </c>
      <c r="I6188" s="311" t="s">
        <v>438</v>
      </c>
      <c r="J6188" s="311" t="s">
        <v>554</v>
      </c>
      <c r="K6188" s="311" t="s">
        <v>420</v>
      </c>
      <c r="L6188" s="311" t="s">
        <v>526</v>
      </c>
      <c r="M6188" s="311" t="s">
        <v>427</v>
      </c>
      <c r="N6188" s="313">
        <v>7448</v>
      </c>
      <c r="O6188" s="314">
        <v>14235931.390000001</v>
      </c>
      <c r="P6188" s="313">
        <v>151862155</v>
      </c>
      <c r="Q6188" t="str">
        <f t="shared" si="99"/>
        <v>4-Medium C&amp;I</v>
      </c>
    </row>
    <row r="6189" spans="1:17" x14ac:dyDescent="0.3">
      <c r="A6189" s="315">
        <v>5</v>
      </c>
      <c r="B6189" s="316" t="s">
        <v>241</v>
      </c>
      <c r="C6189" s="317">
        <v>2022</v>
      </c>
      <c r="D6189" s="317">
        <v>3</v>
      </c>
      <c r="E6189" s="316" t="s">
        <v>546</v>
      </c>
      <c r="F6189" s="323">
        <v>3</v>
      </c>
      <c r="G6189" s="316" t="s">
        <v>408</v>
      </c>
      <c r="H6189" s="316" t="s">
        <v>439</v>
      </c>
      <c r="I6189" s="316" t="s">
        <v>440</v>
      </c>
      <c r="J6189" s="316" t="s">
        <v>554</v>
      </c>
      <c r="K6189" s="316" t="s">
        <v>420</v>
      </c>
      <c r="L6189" s="316" t="s">
        <v>526</v>
      </c>
      <c r="M6189" s="316" t="s">
        <v>427</v>
      </c>
      <c r="N6189" s="318">
        <v>339</v>
      </c>
      <c r="O6189" s="319">
        <v>738767.97</v>
      </c>
      <c r="P6189" s="318">
        <v>8144736</v>
      </c>
      <c r="Q6189" t="str">
        <f t="shared" si="99"/>
        <v>4-Medium C&amp;I</v>
      </c>
    </row>
    <row r="6190" spans="1:17" x14ac:dyDescent="0.3">
      <c r="A6190" s="310">
        <v>5</v>
      </c>
      <c r="B6190" s="311" t="s">
        <v>241</v>
      </c>
      <c r="C6190" s="312">
        <v>2022</v>
      </c>
      <c r="D6190" s="312">
        <v>3</v>
      </c>
      <c r="E6190" s="311" t="s">
        <v>546</v>
      </c>
      <c r="F6190" s="322">
        <v>3</v>
      </c>
      <c r="G6190" s="311" t="s">
        <v>408</v>
      </c>
      <c r="H6190" s="311" t="s">
        <v>479</v>
      </c>
      <c r="I6190" s="311" t="s">
        <v>480</v>
      </c>
      <c r="J6190" s="311" t="s">
        <v>554</v>
      </c>
      <c r="K6190" s="311" t="s">
        <v>420</v>
      </c>
      <c r="L6190" s="311" t="s">
        <v>526</v>
      </c>
      <c r="M6190" s="311" t="s">
        <v>427</v>
      </c>
      <c r="N6190" s="313">
        <v>206</v>
      </c>
      <c r="O6190" s="314">
        <v>398295.62</v>
      </c>
      <c r="P6190" s="313">
        <v>4416446</v>
      </c>
      <c r="Q6190" t="str">
        <f t="shared" si="99"/>
        <v>4-Medium C&amp;I</v>
      </c>
    </row>
    <row r="6191" spans="1:17" x14ac:dyDescent="0.3">
      <c r="A6191" s="315">
        <v>5</v>
      </c>
      <c r="B6191" s="316" t="s">
        <v>241</v>
      </c>
      <c r="C6191" s="317">
        <v>2022</v>
      </c>
      <c r="D6191" s="317">
        <v>3</v>
      </c>
      <c r="E6191" s="316" t="s">
        <v>546</v>
      </c>
      <c r="F6191" s="323">
        <v>5</v>
      </c>
      <c r="G6191" s="316" t="s">
        <v>442</v>
      </c>
      <c r="H6191" s="316" t="s">
        <v>390</v>
      </c>
      <c r="I6191" s="316" t="s">
        <v>391</v>
      </c>
      <c r="J6191" s="316" t="s">
        <v>548</v>
      </c>
      <c r="K6191" s="316" t="s">
        <v>392</v>
      </c>
      <c r="L6191" s="316" t="s">
        <v>527</v>
      </c>
      <c r="M6191" s="316" t="s">
        <v>443</v>
      </c>
      <c r="N6191" s="318">
        <v>940</v>
      </c>
      <c r="O6191" s="319">
        <v>299249.14</v>
      </c>
      <c r="P6191" s="318">
        <v>1916577</v>
      </c>
      <c r="Q6191" t="str">
        <f t="shared" si="99"/>
        <v>3-Small C&amp;I</v>
      </c>
    </row>
    <row r="6192" spans="1:17" x14ac:dyDescent="0.3">
      <c r="A6192" s="310">
        <v>5</v>
      </c>
      <c r="B6192" s="311" t="s">
        <v>241</v>
      </c>
      <c r="C6192" s="312">
        <v>2022</v>
      </c>
      <c r="D6192" s="312">
        <v>3</v>
      </c>
      <c r="E6192" s="311" t="s">
        <v>546</v>
      </c>
      <c r="F6192" s="322">
        <v>5</v>
      </c>
      <c r="G6192" s="311" t="s">
        <v>442</v>
      </c>
      <c r="H6192" s="311" t="s">
        <v>410</v>
      </c>
      <c r="I6192" s="311" t="s">
        <v>411</v>
      </c>
      <c r="J6192" s="311" t="s">
        <v>553</v>
      </c>
      <c r="K6192" s="311" t="s">
        <v>412</v>
      </c>
      <c r="L6192" s="311" t="s">
        <v>527</v>
      </c>
      <c r="M6192" s="311" t="s">
        <v>443</v>
      </c>
      <c r="N6192" s="313">
        <v>1</v>
      </c>
      <c r="O6192" s="314">
        <v>78.39</v>
      </c>
      <c r="P6192" s="313">
        <v>292</v>
      </c>
      <c r="Q6192" t="str">
        <f t="shared" si="99"/>
        <v>3-Small C&amp;I</v>
      </c>
    </row>
    <row r="6193" spans="1:17" x14ac:dyDescent="0.3">
      <c r="A6193" s="315">
        <v>5</v>
      </c>
      <c r="B6193" s="316" t="s">
        <v>241</v>
      </c>
      <c r="C6193" s="317">
        <v>2022</v>
      </c>
      <c r="D6193" s="317">
        <v>3</v>
      </c>
      <c r="E6193" s="316" t="s">
        <v>546</v>
      </c>
      <c r="F6193" s="323">
        <v>5</v>
      </c>
      <c r="G6193" s="316" t="s">
        <v>442</v>
      </c>
      <c r="H6193" s="316" t="s">
        <v>416</v>
      </c>
      <c r="I6193" s="316" t="s">
        <v>417</v>
      </c>
      <c r="J6193" s="316" t="s">
        <v>548</v>
      </c>
      <c r="K6193" s="316" t="s">
        <v>392</v>
      </c>
      <c r="L6193" s="316" t="s">
        <v>527</v>
      </c>
      <c r="M6193" s="316" t="s">
        <v>443</v>
      </c>
      <c r="N6193" s="318">
        <v>2</v>
      </c>
      <c r="O6193" s="319">
        <v>143.80000000000001</v>
      </c>
      <c r="P6193" s="318">
        <v>529</v>
      </c>
      <c r="Q6193" t="str">
        <f t="shared" si="99"/>
        <v>3-Small C&amp;I</v>
      </c>
    </row>
    <row r="6194" spans="1:17" x14ac:dyDescent="0.3">
      <c r="A6194" s="310">
        <v>5</v>
      </c>
      <c r="B6194" s="311" t="s">
        <v>241</v>
      </c>
      <c r="C6194" s="312">
        <v>2022</v>
      </c>
      <c r="D6194" s="312">
        <v>3</v>
      </c>
      <c r="E6194" s="311" t="s">
        <v>546</v>
      </c>
      <c r="F6194" s="322">
        <v>5</v>
      </c>
      <c r="G6194" s="311" t="s">
        <v>442</v>
      </c>
      <c r="H6194" s="311" t="s">
        <v>468</v>
      </c>
      <c r="I6194" s="311" t="s">
        <v>469</v>
      </c>
      <c r="J6194" s="311" t="s">
        <v>554</v>
      </c>
      <c r="K6194" s="311" t="s">
        <v>420</v>
      </c>
      <c r="L6194" s="311" t="s">
        <v>527</v>
      </c>
      <c r="M6194" s="311" t="s">
        <v>443</v>
      </c>
      <c r="N6194" s="313">
        <v>8</v>
      </c>
      <c r="O6194" s="314">
        <v>36850.97</v>
      </c>
      <c r="P6194" s="313">
        <v>119560</v>
      </c>
      <c r="Q6194" t="str">
        <f t="shared" si="99"/>
        <v>4-Medium C&amp;I</v>
      </c>
    </row>
    <row r="6195" spans="1:17" x14ac:dyDescent="0.3">
      <c r="A6195" s="315">
        <v>5</v>
      </c>
      <c r="B6195" s="316" t="s">
        <v>241</v>
      </c>
      <c r="C6195" s="317">
        <v>2022</v>
      </c>
      <c r="D6195" s="317">
        <v>3</v>
      </c>
      <c r="E6195" s="316" t="s">
        <v>546</v>
      </c>
      <c r="F6195" s="323">
        <v>5</v>
      </c>
      <c r="G6195" s="316" t="s">
        <v>442</v>
      </c>
      <c r="H6195" s="316" t="s">
        <v>418</v>
      </c>
      <c r="I6195" s="316" t="s">
        <v>419</v>
      </c>
      <c r="J6195" s="316" t="s">
        <v>554</v>
      </c>
      <c r="K6195" s="316" t="s">
        <v>420</v>
      </c>
      <c r="L6195" s="316" t="s">
        <v>527</v>
      </c>
      <c r="M6195" s="316" t="s">
        <v>443</v>
      </c>
      <c r="N6195" s="318">
        <v>169</v>
      </c>
      <c r="O6195" s="319">
        <v>1059078</v>
      </c>
      <c r="P6195" s="318">
        <v>3585627</v>
      </c>
      <c r="Q6195" t="str">
        <f t="shared" si="99"/>
        <v>4-Medium C&amp;I</v>
      </c>
    </row>
    <row r="6196" spans="1:17" x14ac:dyDescent="0.3">
      <c r="A6196" s="310">
        <v>5</v>
      </c>
      <c r="B6196" s="311" t="s">
        <v>241</v>
      </c>
      <c r="C6196" s="312">
        <v>2022</v>
      </c>
      <c r="D6196" s="312">
        <v>3</v>
      </c>
      <c r="E6196" s="311" t="s">
        <v>546</v>
      </c>
      <c r="F6196" s="322">
        <v>5</v>
      </c>
      <c r="G6196" s="311" t="s">
        <v>442</v>
      </c>
      <c r="H6196" s="311" t="s">
        <v>464</v>
      </c>
      <c r="I6196" s="311" t="s">
        <v>465</v>
      </c>
      <c r="J6196" s="311" t="s">
        <v>552</v>
      </c>
      <c r="K6196" s="311" t="s">
        <v>423</v>
      </c>
      <c r="L6196" s="311" t="s">
        <v>527</v>
      </c>
      <c r="M6196" s="311" t="s">
        <v>443</v>
      </c>
      <c r="N6196" s="313">
        <v>28</v>
      </c>
      <c r="O6196" s="314">
        <v>3585.05</v>
      </c>
      <c r="P6196" s="313">
        <v>9780</v>
      </c>
      <c r="Q6196" t="str">
        <f t="shared" si="99"/>
        <v>Street</v>
      </c>
    </row>
    <row r="6197" spans="1:17" x14ac:dyDescent="0.3">
      <c r="A6197" s="315">
        <v>5</v>
      </c>
      <c r="B6197" s="316" t="s">
        <v>241</v>
      </c>
      <c r="C6197" s="317">
        <v>2022</v>
      </c>
      <c r="D6197" s="317">
        <v>3</v>
      </c>
      <c r="E6197" s="316" t="s">
        <v>546</v>
      </c>
      <c r="F6197" s="323">
        <v>5</v>
      </c>
      <c r="G6197" s="316" t="s">
        <v>442</v>
      </c>
      <c r="H6197" s="316" t="s">
        <v>466</v>
      </c>
      <c r="I6197" s="316" t="s">
        <v>467</v>
      </c>
      <c r="J6197" s="316" t="s">
        <v>552</v>
      </c>
      <c r="K6197" s="316" t="s">
        <v>423</v>
      </c>
      <c r="L6197" s="316" t="s">
        <v>527</v>
      </c>
      <c r="M6197" s="316" t="s">
        <v>443</v>
      </c>
      <c r="N6197" s="318">
        <v>36</v>
      </c>
      <c r="O6197" s="319">
        <v>5413.85</v>
      </c>
      <c r="P6197" s="318">
        <v>14844</v>
      </c>
      <c r="Q6197" t="str">
        <f t="shared" si="99"/>
        <v>Street</v>
      </c>
    </row>
    <row r="6198" spans="1:17" x14ac:dyDescent="0.3">
      <c r="A6198" s="310">
        <v>5</v>
      </c>
      <c r="B6198" s="311" t="s">
        <v>241</v>
      </c>
      <c r="C6198" s="312">
        <v>2022</v>
      </c>
      <c r="D6198" s="312">
        <v>3</v>
      </c>
      <c r="E6198" s="311" t="s">
        <v>546</v>
      </c>
      <c r="F6198" s="322">
        <v>5</v>
      </c>
      <c r="G6198" s="311" t="s">
        <v>442</v>
      </c>
      <c r="H6198" s="311" t="s">
        <v>421</v>
      </c>
      <c r="I6198" s="311" t="s">
        <v>422</v>
      </c>
      <c r="J6198" s="311" t="s">
        <v>552</v>
      </c>
      <c r="K6198" s="311" t="s">
        <v>423</v>
      </c>
      <c r="L6198" s="311" t="s">
        <v>528</v>
      </c>
      <c r="M6198" s="311" t="s">
        <v>444</v>
      </c>
      <c r="N6198" s="313">
        <v>111</v>
      </c>
      <c r="O6198" s="314">
        <v>15156.84</v>
      </c>
      <c r="P6198" s="313">
        <v>61977</v>
      </c>
      <c r="Q6198" t="str">
        <f t="shared" si="99"/>
        <v>Street</v>
      </c>
    </row>
    <row r="6199" spans="1:17" x14ac:dyDescent="0.3">
      <c r="A6199" s="315">
        <v>5</v>
      </c>
      <c r="B6199" s="316" t="s">
        <v>241</v>
      </c>
      <c r="C6199" s="317">
        <v>2022</v>
      </c>
      <c r="D6199" s="317">
        <v>3</v>
      </c>
      <c r="E6199" s="316" t="s">
        <v>546</v>
      </c>
      <c r="F6199" s="323">
        <v>5</v>
      </c>
      <c r="G6199" s="316" t="s">
        <v>442</v>
      </c>
      <c r="H6199" s="316" t="s">
        <v>477</v>
      </c>
      <c r="I6199" s="316" t="s">
        <v>478</v>
      </c>
      <c r="J6199" s="316" t="s">
        <v>558</v>
      </c>
      <c r="K6199" s="316" t="s">
        <v>430</v>
      </c>
      <c r="L6199" s="316" t="s">
        <v>527</v>
      </c>
      <c r="M6199" s="316" t="s">
        <v>443</v>
      </c>
      <c r="N6199" s="318">
        <v>4</v>
      </c>
      <c r="O6199" s="319">
        <v>373227.02</v>
      </c>
      <c r="P6199" s="318">
        <v>1626450</v>
      </c>
      <c r="Q6199" t="str">
        <f t="shared" si="99"/>
        <v>5-Large C&amp;I</v>
      </c>
    </row>
    <row r="6200" spans="1:17" x14ac:dyDescent="0.3">
      <c r="A6200" s="310">
        <v>5</v>
      </c>
      <c r="B6200" s="311" t="s">
        <v>241</v>
      </c>
      <c r="C6200" s="312">
        <v>2022</v>
      </c>
      <c r="D6200" s="312">
        <v>3</v>
      </c>
      <c r="E6200" s="311" t="s">
        <v>546</v>
      </c>
      <c r="F6200" s="322">
        <v>5</v>
      </c>
      <c r="G6200" s="311" t="s">
        <v>442</v>
      </c>
      <c r="H6200" s="311" t="s">
        <v>428</v>
      </c>
      <c r="I6200" s="311" t="s">
        <v>429</v>
      </c>
      <c r="J6200" s="311" t="s">
        <v>558</v>
      </c>
      <c r="K6200" s="311" t="s">
        <v>430</v>
      </c>
      <c r="L6200" s="311" t="s">
        <v>527</v>
      </c>
      <c r="M6200" s="311" t="s">
        <v>443</v>
      </c>
      <c r="N6200" s="313">
        <v>64</v>
      </c>
      <c r="O6200" s="314">
        <v>1446112.73</v>
      </c>
      <c r="P6200" s="313">
        <v>5575624</v>
      </c>
      <c r="Q6200" t="str">
        <f t="shared" si="99"/>
        <v>5-Large C&amp;I</v>
      </c>
    </row>
    <row r="6201" spans="1:17" x14ac:dyDescent="0.3">
      <c r="A6201" s="315">
        <v>5</v>
      </c>
      <c r="B6201" s="316" t="s">
        <v>241</v>
      </c>
      <c r="C6201" s="317">
        <v>2022</v>
      </c>
      <c r="D6201" s="317">
        <v>3</v>
      </c>
      <c r="E6201" s="316" t="s">
        <v>546</v>
      </c>
      <c r="F6201" s="323">
        <v>5</v>
      </c>
      <c r="G6201" s="316" t="s">
        <v>442</v>
      </c>
      <c r="H6201" s="316" t="s">
        <v>431</v>
      </c>
      <c r="I6201" s="316" t="s">
        <v>432</v>
      </c>
      <c r="J6201" s="316" t="s">
        <v>558</v>
      </c>
      <c r="K6201" s="316" t="s">
        <v>430</v>
      </c>
      <c r="L6201" s="316" t="s">
        <v>528</v>
      </c>
      <c r="M6201" s="316" t="s">
        <v>444</v>
      </c>
      <c r="N6201" s="318">
        <v>606</v>
      </c>
      <c r="O6201" s="319">
        <v>11636397.550000001</v>
      </c>
      <c r="P6201" s="318">
        <v>171086844</v>
      </c>
      <c r="Q6201" t="str">
        <f t="shared" si="99"/>
        <v>5-Large C&amp;I</v>
      </c>
    </row>
    <row r="6202" spans="1:17" x14ac:dyDescent="0.3">
      <c r="A6202" s="310">
        <v>5</v>
      </c>
      <c r="B6202" s="311" t="s">
        <v>241</v>
      </c>
      <c r="C6202" s="312">
        <v>2022</v>
      </c>
      <c r="D6202" s="312">
        <v>3</v>
      </c>
      <c r="E6202" s="311" t="s">
        <v>546</v>
      </c>
      <c r="F6202" s="322">
        <v>5</v>
      </c>
      <c r="G6202" s="311" t="s">
        <v>442</v>
      </c>
      <c r="H6202" s="311" t="s">
        <v>404</v>
      </c>
      <c r="I6202" s="311" t="s">
        <v>405</v>
      </c>
      <c r="J6202" s="311" t="s">
        <v>548</v>
      </c>
      <c r="K6202" s="311" t="s">
        <v>392</v>
      </c>
      <c r="L6202" s="311" t="s">
        <v>528</v>
      </c>
      <c r="M6202" s="311" t="s">
        <v>444</v>
      </c>
      <c r="N6202" s="313">
        <v>1342</v>
      </c>
      <c r="O6202" s="314">
        <v>517060.73</v>
      </c>
      <c r="P6202" s="313">
        <v>4535320</v>
      </c>
      <c r="Q6202" t="str">
        <f t="shared" si="99"/>
        <v>3-Small C&amp;I</v>
      </c>
    </row>
    <row r="6203" spans="1:17" x14ac:dyDescent="0.3">
      <c r="A6203" s="315">
        <v>5</v>
      </c>
      <c r="B6203" s="316" t="s">
        <v>241</v>
      </c>
      <c r="C6203" s="317">
        <v>2022</v>
      </c>
      <c r="D6203" s="317">
        <v>3</v>
      </c>
      <c r="E6203" s="316" t="s">
        <v>546</v>
      </c>
      <c r="F6203" s="323">
        <v>5</v>
      </c>
      <c r="G6203" s="316" t="s">
        <v>442</v>
      </c>
      <c r="H6203" s="316" t="s">
        <v>433</v>
      </c>
      <c r="I6203" s="316" t="s">
        <v>434</v>
      </c>
      <c r="J6203" s="316" t="s">
        <v>553</v>
      </c>
      <c r="K6203" s="316" t="s">
        <v>412</v>
      </c>
      <c r="L6203" s="316" t="s">
        <v>528</v>
      </c>
      <c r="M6203" s="316" t="s">
        <v>444</v>
      </c>
      <c r="N6203" s="318">
        <v>1</v>
      </c>
      <c r="O6203" s="319">
        <v>40.57</v>
      </c>
      <c r="P6203" s="318">
        <v>300</v>
      </c>
      <c r="Q6203" t="str">
        <f t="shared" si="99"/>
        <v>3-Small C&amp;I</v>
      </c>
    </row>
    <row r="6204" spans="1:17" x14ac:dyDescent="0.3">
      <c r="A6204" s="310">
        <v>5</v>
      </c>
      <c r="B6204" s="311" t="s">
        <v>241</v>
      </c>
      <c r="C6204" s="312">
        <v>2022</v>
      </c>
      <c r="D6204" s="312">
        <v>3</v>
      </c>
      <c r="E6204" s="311" t="s">
        <v>546</v>
      </c>
      <c r="F6204" s="322">
        <v>5</v>
      </c>
      <c r="G6204" s="311" t="s">
        <v>442</v>
      </c>
      <c r="H6204" s="311" t="s">
        <v>437</v>
      </c>
      <c r="I6204" s="311" t="s">
        <v>438</v>
      </c>
      <c r="J6204" s="311" t="s">
        <v>554</v>
      </c>
      <c r="K6204" s="311" t="s">
        <v>420</v>
      </c>
      <c r="L6204" s="311" t="s">
        <v>528</v>
      </c>
      <c r="M6204" s="311" t="s">
        <v>444</v>
      </c>
      <c r="N6204" s="313">
        <v>470</v>
      </c>
      <c r="O6204" s="314">
        <v>1270949.49</v>
      </c>
      <c r="P6204" s="313">
        <v>12582993</v>
      </c>
      <c r="Q6204" t="str">
        <f t="shared" si="99"/>
        <v>4-Medium C&amp;I</v>
      </c>
    </row>
    <row r="6205" spans="1:17" x14ac:dyDescent="0.3">
      <c r="A6205" s="315">
        <v>5</v>
      </c>
      <c r="B6205" s="316" t="s">
        <v>241</v>
      </c>
      <c r="C6205" s="317">
        <v>2022</v>
      </c>
      <c r="D6205" s="317">
        <v>3</v>
      </c>
      <c r="E6205" s="316" t="s">
        <v>546</v>
      </c>
      <c r="F6205" s="323">
        <v>6</v>
      </c>
      <c r="G6205" s="316" t="s">
        <v>445</v>
      </c>
      <c r="H6205" s="316" t="s">
        <v>390</v>
      </c>
      <c r="I6205" s="316" t="s">
        <v>391</v>
      </c>
      <c r="J6205" s="316" t="s">
        <v>548</v>
      </c>
      <c r="K6205" s="316" t="s">
        <v>392</v>
      </c>
      <c r="L6205" s="316" t="s">
        <v>534</v>
      </c>
      <c r="M6205" s="316" t="s">
        <v>296</v>
      </c>
      <c r="N6205" s="318">
        <v>6</v>
      </c>
      <c r="O6205" s="319">
        <v>935.32</v>
      </c>
      <c r="P6205" s="318">
        <v>3605</v>
      </c>
      <c r="Q6205" t="str">
        <f t="shared" si="99"/>
        <v>3-Small C&amp;I</v>
      </c>
    </row>
    <row r="6206" spans="1:17" x14ac:dyDescent="0.3">
      <c r="A6206" s="310">
        <v>5</v>
      </c>
      <c r="B6206" s="311" t="s">
        <v>241</v>
      </c>
      <c r="C6206" s="312">
        <v>2022</v>
      </c>
      <c r="D6206" s="312">
        <v>3</v>
      </c>
      <c r="E6206" s="311" t="s">
        <v>546</v>
      </c>
      <c r="F6206" s="322">
        <v>6</v>
      </c>
      <c r="G6206" s="311" t="s">
        <v>445</v>
      </c>
      <c r="H6206" s="311" t="s">
        <v>481</v>
      </c>
      <c r="I6206" s="311" t="s">
        <v>482</v>
      </c>
      <c r="J6206" s="311" t="s">
        <v>559</v>
      </c>
      <c r="K6206" s="311" t="s">
        <v>448</v>
      </c>
      <c r="L6206" s="311" t="s">
        <v>534</v>
      </c>
      <c r="M6206" s="311" t="s">
        <v>296</v>
      </c>
      <c r="N6206" s="313">
        <v>71</v>
      </c>
      <c r="O6206" s="314">
        <v>55682.53</v>
      </c>
      <c r="P6206" s="313">
        <v>118496</v>
      </c>
      <c r="Q6206" t="str">
        <f t="shared" si="99"/>
        <v>Street</v>
      </c>
    </row>
    <row r="6207" spans="1:17" x14ac:dyDescent="0.3">
      <c r="A6207" s="315">
        <v>5</v>
      </c>
      <c r="B6207" s="316" t="s">
        <v>241</v>
      </c>
      <c r="C6207" s="317">
        <v>2022</v>
      </c>
      <c r="D6207" s="317">
        <v>3</v>
      </c>
      <c r="E6207" s="316" t="s">
        <v>546</v>
      </c>
      <c r="F6207" s="323">
        <v>6</v>
      </c>
      <c r="G6207" s="316" t="s">
        <v>445</v>
      </c>
      <c r="H6207" s="316" t="s">
        <v>483</v>
      </c>
      <c r="I6207" s="316" t="s">
        <v>484</v>
      </c>
      <c r="J6207" s="316" t="s">
        <v>559</v>
      </c>
      <c r="K6207" s="316" t="s">
        <v>448</v>
      </c>
      <c r="L6207" s="316" t="s">
        <v>534</v>
      </c>
      <c r="M6207" s="316" t="s">
        <v>296</v>
      </c>
      <c r="N6207" s="318">
        <v>109</v>
      </c>
      <c r="O6207" s="319">
        <v>60556.26</v>
      </c>
      <c r="P6207" s="318">
        <v>95102</v>
      </c>
      <c r="Q6207" t="str">
        <f t="shared" si="99"/>
        <v>Street</v>
      </c>
    </row>
    <row r="6208" spans="1:17" x14ac:dyDescent="0.3">
      <c r="A6208" s="310">
        <v>5</v>
      </c>
      <c r="B6208" s="311" t="s">
        <v>241</v>
      </c>
      <c r="C6208" s="312">
        <v>2022</v>
      </c>
      <c r="D6208" s="312">
        <v>3</v>
      </c>
      <c r="E6208" s="311" t="s">
        <v>546</v>
      </c>
      <c r="F6208" s="322">
        <v>6</v>
      </c>
      <c r="G6208" s="311" t="s">
        <v>445</v>
      </c>
      <c r="H6208" s="311" t="s">
        <v>464</v>
      </c>
      <c r="I6208" s="311" t="s">
        <v>465</v>
      </c>
      <c r="J6208" s="311" t="s">
        <v>552</v>
      </c>
      <c r="K6208" s="311" t="s">
        <v>423</v>
      </c>
      <c r="L6208" s="311" t="s">
        <v>534</v>
      </c>
      <c r="M6208" s="311" t="s">
        <v>296</v>
      </c>
      <c r="N6208" s="313">
        <v>325</v>
      </c>
      <c r="O6208" s="314">
        <v>32741.35</v>
      </c>
      <c r="P6208" s="313">
        <v>82383</v>
      </c>
      <c r="Q6208" t="str">
        <f t="shared" si="99"/>
        <v>Street</v>
      </c>
    </row>
    <row r="6209" spans="1:17" x14ac:dyDescent="0.3">
      <c r="A6209" s="315">
        <v>5</v>
      </c>
      <c r="B6209" s="316" t="s">
        <v>241</v>
      </c>
      <c r="C6209" s="317">
        <v>2022</v>
      </c>
      <c r="D6209" s="317">
        <v>3</v>
      </c>
      <c r="E6209" s="316" t="s">
        <v>546</v>
      </c>
      <c r="F6209" s="323">
        <v>6</v>
      </c>
      <c r="G6209" s="316" t="s">
        <v>445</v>
      </c>
      <c r="H6209" s="316" t="s">
        <v>466</v>
      </c>
      <c r="I6209" s="316" t="s">
        <v>467</v>
      </c>
      <c r="J6209" s="316" t="s">
        <v>552</v>
      </c>
      <c r="K6209" s="316" t="s">
        <v>423</v>
      </c>
      <c r="L6209" s="316" t="s">
        <v>534</v>
      </c>
      <c r="M6209" s="316" t="s">
        <v>296</v>
      </c>
      <c r="N6209" s="318">
        <v>595</v>
      </c>
      <c r="O6209" s="319">
        <v>49063.55</v>
      </c>
      <c r="P6209" s="318">
        <v>128688</v>
      </c>
      <c r="Q6209" t="str">
        <f t="shared" si="99"/>
        <v>Street</v>
      </c>
    </row>
    <row r="6210" spans="1:17" x14ac:dyDescent="0.3">
      <c r="A6210" s="310">
        <v>5</v>
      </c>
      <c r="B6210" s="311" t="s">
        <v>241</v>
      </c>
      <c r="C6210" s="312">
        <v>2022</v>
      </c>
      <c r="D6210" s="312">
        <v>3</v>
      </c>
      <c r="E6210" s="311" t="s">
        <v>546</v>
      </c>
      <c r="F6210" s="322">
        <v>6</v>
      </c>
      <c r="G6210" s="311" t="s">
        <v>445</v>
      </c>
      <c r="H6210" s="311" t="s">
        <v>580</v>
      </c>
      <c r="I6210" s="311" t="s">
        <v>581</v>
      </c>
      <c r="J6210" s="311" t="s">
        <v>562</v>
      </c>
      <c r="K6210" s="311" t="s">
        <v>500</v>
      </c>
      <c r="L6210" s="311" t="s">
        <v>534</v>
      </c>
      <c r="M6210" s="311" t="s">
        <v>296</v>
      </c>
      <c r="N6210" s="313">
        <v>1</v>
      </c>
      <c r="O6210" s="314">
        <v>91.14</v>
      </c>
      <c r="P6210" s="313">
        <v>322</v>
      </c>
      <c r="Q6210" t="str">
        <f t="shared" si="99"/>
        <v>Street</v>
      </c>
    </row>
    <row r="6211" spans="1:17" x14ac:dyDescent="0.3">
      <c r="A6211" s="315">
        <v>5</v>
      </c>
      <c r="B6211" s="316" t="s">
        <v>241</v>
      </c>
      <c r="C6211" s="317">
        <v>2022</v>
      </c>
      <c r="D6211" s="317">
        <v>3</v>
      </c>
      <c r="E6211" s="316" t="s">
        <v>546</v>
      </c>
      <c r="F6211" s="323">
        <v>6</v>
      </c>
      <c r="G6211" s="316" t="s">
        <v>445</v>
      </c>
      <c r="H6211" s="316" t="s">
        <v>485</v>
      </c>
      <c r="I6211" s="316" t="s">
        <v>486</v>
      </c>
      <c r="J6211" s="316" t="s">
        <v>560</v>
      </c>
      <c r="K6211" s="316" t="s">
        <v>487</v>
      </c>
      <c r="L6211" s="316" t="s">
        <v>534</v>
      </c>
      <c r="M6211" s="316" t="s">
        <v>296</v>
      </c>
      <c r="N6211" s="318">
        <v>2</v>
      </c>
      <c r="O6211" s="319">
        <v>776.34</v>
      </c>
      <c r="P6211" s="318">
        <v>1350</v>
      </c>
      <c r="Q6211" t="str">
        <f t="shared" si="99"/>
        <v>Street</v>
      </c>
    </row>
    <row r="6212" spans="1:17" x14ac:dyDescent="0.3">
      <c r="A6212" s="310">
        <v>5</v>
      </c>
      <c r="B6212" s="311" t="s">
        <v>241</v>
      </c>
      <c r="C6212" s="312">
        <v>2022</v>
      </c>
      <c r="D6212" s="312">
        <v>3</v>
      </c>
      <c r="E6212" s="311" t="s">
        <v>546</v>
      </c>
      <c r="F6212" s="322">
        <v>6</v>
      </c>
      <c r="G6212" s="311" t="s">
        <v>445</v>
      </c>
      <c r="H6212" s="311" t="s">
        <v>488</v>
      </c>
      <c r="I6212" s="311" t="s">
        <v>489</v>
      </c>
      <c r="J6212" s="311" t="s">
        <v>560</v>
      </c>
      <c r="K6212" s="311" t="s">
        <v>487</v>
      </c>
      <c r="L6212" s="311" t="s">
        <v>534</v>
      </c>
      <c r="M6212" s="311" t="s">
        <v>296</v>
      </c>
      <c r="N6212" s="313">
        <v>2</v>
      </c>
      <c r="O6212" s="314">
        <v>19166.099999999999</v>
      </c>
      <c r="P6212" s="313">
        <v>43711</v>
      </c>
      <c r="Q6212" t="str">
        <f t="shared" si="99"/>
        <v>Street</v>
      </c>
    </row>
    <row r="6213" spans="1:17" x14ac:dyDescent="0.3">
      <c r="A6213" s="315">
        <v>5</v>
      </c>
      <c r="B6213" s="316" t="s">
        <v>241</v>
      </c>
      <c r="C6213" s="317">
        <v>2022</v>
      </c>
      <c r="D6213" s="317">
        <v>3</v>
      </c>
      <c r="E6213" s="316" t="s">
        <v>546</v>
      </c>
      <c r="F6213" s="323">
        <v>6</v>
      </c>
      <c r="G6213" s="316" t="s">
        <v>445</v>
      </c>
      <c r="H6213" s="316" t="s">
        <v>490</v>
      </c>
      <c r="I6213" s="316" t="s">
        <v>491</v>
      </c>
      <c r="J6213" s="316" t="s">
        <v>561</v>
      </c>
      <c r="K6213" s="316" t="s">
        <v>462</v>
      </c>
      <c r="L6213" s="316" t="s">
        <v>534</v>
      </c>
      <c r="M6213" s="316" t="s">
        <v>296</v>
      </c>
      <c r="N6213" s="318">
        <v>98</v>
      </c>
      <c r="O6213" s="319">
        <v>48874.84</v>
      </c>
      <c r="P6213" s="318">
        <v>216245</v>
      </c>
      <c r="Q6213" t="str">
        <f t="shared" si="99"/>
        <v>Street</v>
      </c>
    </row>
    <row r="6214" spans="1:17" x14ac:dyDescent="0.3">
      <c r="A6214" s="310">
        <v>5</v>
      </c>
      <c r="B6214" s="311" t="s">
        <v>241</v>
      </c>
      <c r="C6214" s="312">
        <v>2022</v>
      </c>
      <c r="D6214" s="312">
        <v>3</v>
      </c>
      <c r="E6214" s="311" t="s">
        <v>546</v>
      </c>
      <c r="F6214" s="322">
        <v>6</v>
      </c>
      <c r="G6214" s="311" t="s">
        <v>445</v>
      </c>
      <c r="H6214" s="311" t="s">
        <v>492</v>
      </c>
      <c r="I6214" s="311" t="s">
        <v>493</v>
      </c>
      <c r="J6214" s="311" t="s">
        <v>561</v>
      </c>
      <c r="K6214" s="311" t="s">
        <v>462</v>
      </c>
      <c r="L6214" s="311" t="s">
        <v>534</v>
      </c>
      <c r="M6214" s="311" t="s">
        <v>296</v>
      </c>
      <c r="N6214" s="313">
        <v>13</v>
      </c>
      <c r="O6214" s="314">
        <v>5189.9799999999996</v>
      </c>
      <c r="P6214" s="313">
        <v>22228</v>
      </c>
      <c r="Q6214" t="str">
        <f t="shared" si="99"/>
        <v>Street</v>
      </c>
    </row>
    <row r="6215" spans="1:17" x14ac:dyDescent="0.3">
      <c r="A6215" s="315">
        <v>5</v>
      </c>
      <c r="B6215" s="316" t="s">
        <v>241</v>
      </c>
      <c r="C6215" s="317">
        <v>2022</v>
      </c>
      <c r="D6215" s="317">
        <v>3</v>
      </c>
      <c r="E6215" s="316" t="s">
        <v>546</v>
      </c>
      <c r="F6215" s="323">
        <v>6</v>
      </c>
      <c r="G6215" s="316" t="s">
        <v>445</v>
      </c>
      <c r="H6215" s="316" t="s">
        <v>494</v>
      </c>
      <c r="I6215" s="316" t="s">
        <v>495</v>
      </c>
      <c r="J6215" s="316" t="s">
        <v>557</v>
      </c>
      <c r="K6215" s="316" t="s">
        <v>426</v>
      </c>
      <c r="L6215" s="316" t="s">
        <v>534</v>
      </c>
      <c r="M6215" s="316" t="s">
        <v>296</v>
      </c>
      <c r="N6215" s="318">
        <v>2</v>
      </c>
      <c r="O6215" s="319">
        <v>76.42</v>
      </c>
      <c r="P6215" s="318">
        <v>256</v>
      </c>
      <c r="Q6215" t="str">
        <f t="shared" si="99"/>
        <v>3-Small C&amp;I</v>
      </c>
    </row>
    <row r="6216" spans="1:17" x14ac:dyDescent="0.3">
      <c r="A6216" s="310">
        <v>5</v>
      </c>
      <c r="B6216" s="311" t="s">
        <v>241</v>
      </c>
      <c r="C6216" s="312">
        <v>2022</v>
      </c>
      <c r="D6216" s="312">
        <v>3</v>
      </c>
      <c r="E6216" s="311" t="s">
        <v>546</v>
      </c>
      <c r="F6216" s="322">
        <v>6</v>
      </c>
      <c r="G6216" s="311" t="s">
        <v>445</v>
      </c>
      <c r="H6216" s="311" t="s">
        <v>496</v>
      </c>
      <c r="I6216" s="311" t="s">
        <v>497</v>
      </c>
      <c r="J6216" s="311" t="s">
        <v>557</v>
      </c>
      <c r="K6216" s="311" t="s">
        <v>426</v>
      </c>
      <c r="L6216" s="311" t="s">
        <v>534</v>
      </c>
      <c r="M6216" s="311" t="s">
        <v>296</v>
      </c>
      <c r="N6216" s="313">
        <v>4</v>
      </c>
      <c r="O6216" s="314">
        <v>180.02</v>
      </c>
      <c r="P6216" s="313">
        <v>609</v>
      </c>
      <c r="Q6216" t="str">
        <f t="shared" si="99"/>
        <v>3-Small C&amp;I</v>
      </c>
    </row>
    <row r="6217" spans="1:17" x14ac:dyDescent="0.3">
      <c r="A6217" s="315">
        <v>5</v>
      </c>
      <c r="B6217" s="316" t="s">
        <v>241</v>
      </c>
      <c r="C6217" s="317">
        <v>2022</v>
      </c>
      <c r="D6217" s="317">
        <v>3</v>
      </c>
      <c r="E6217" s="316" t="s">
        <v>546</v>
      </c>
      <c r="F6217" s="323">
        <v>6</v>
      </c>
      <c r="G6217" s="316" t="s">
        <v>445</v>
      </c>
      <c r="H6217" s="316" t="s">
        <v>446</v>
      </c>
      <c r="I6217" s="316" t="s">
        <v>447</v>
      </c>
      <c r="J6217" s="316" t="s">
        <v>559</v>
      </c>
      <c r="K6217" s="316" t="s">
        <v>448</v>
      </c>
      <c r="L6217" s="316" t="s">
        <v>529</v>
      </c>
      <c r="M6217" s="316" t="s">
        <v>449</v>
      </c>
      <c r="N6217" s="318">
        <v>521</v>
      </c>
      <c r="O6217" s="319">
        <v>490481.84</v>
      </c>
      <c r="P6217" s="318">
        <v>930927</v>
      </c>
      <c r="Q6217" t="str">
        <f t="shared" si="99"/>
        <v>Street</v>
      </c>
    </row>
    <row r="6218" spans="1:17" x14ac:dyDescent="0.3">
      <c r="A6218" s="310">
        <v>5</v>
      </c>
      <c r="B6218" s="311" t="s">
        <v>241</v>
      </c>
      <c r="C6218" s="312">
        <v>2022</v>
      </c>
      <c r="D6218" s="312">
        <v>3</v>
      </c>
      <c r="E6218" s="311" t="s">
        <v>546</v>
      </c>
      <c r="F6218" s="322">
        <v>6</v>
      </c>
      <c r="G6218" s="311" t="s">
        <v>445</v>
      </c>
      <c r="H6218" s="311" t="s">
        <v>421</v>
      </c>
      <c r="I6218" s="311" t="s">
        <v>422</v>
      </c>
      <c r="J6218" s="311" t="s">
        <v>552</v>
      </c>
      <c r="K6218" s="311" t="s">
        <v>423</v>
      </c>
      <c r="L6218" s="311" t="s">
        <v>529</v>
      </c>
      <c r="M6218" s="311" t="s">
        <v>449</v>
      </c>
      <c r="N6218" s="313">
        <v>922</v>
      </c>
      <c r="O6218" s="314">
        <v>64439.44</v>
      </c>
      <c r="P6218" s="313">
        <v>247931</v>
      </c>
      <c r="Q6218" t="str">
        <f t="shared" si="99"/>
        <v>Street</v>
      </c>
    </row>
    <row r="6219" spans="1:17" x14ac:dyDescent="0.3">
      <c r="A6219" s="315">
        <v>5</v>
      </c>
      <c r="B6219" s="316" t="s">
        <v>241</v>
      </c>
      <c r="C6219" s="317">
        <v>2022</v>
      </c>
      <c r="D6219" s="317">
        <v>3</v>
      </c>
      <c r="E6219" s="316" t="s">
        <v>546</v>
      </c>
      <c r="F6219" s="323">
        <v>6</v>
      </c>
      <c r="G6219" s="316" t="s">
        <v>445</v>
      </c>
      <c r="H6219" s="316" t="s">
        <v>498</v>
      </c>
      <c r="I6219" s="316" t="s">
        <v>499</v>
      </c>
      <c r="J6219" s="316" t="s">
        <v>562</v>
      </c>
      <c r="K6219" s="316" t="s">
        <v>500</v>
      </c>
      <c r="L6219" s="316" t="s">
        <v>529</v>
      </c>
      <c r="M6219" s="316" t="s">
        <v>449</v>
      </c>
      <c r="N6219" s="318">
        <v>5</v>
      </c>
      <c r="O6219" s="319">
        <v>7956.77</v>
      </c>
      <c r="P6219" s="318">
        <v>35261</v>
      </c>
      <c r="Q6219" t="str">
        <f t="shared" si="99"/>
        <v>Street</v>
      </c>
    </row>
    <row r="6220" spans="1:17" x14ac:dyDescent="0.3">
      <c r="A6220" s="310">
        <v>5</v>
      </c>
      <c r="B6220" s="311" t="s">
        <v>241</v>
      </c>
      <c r="C6220" s="312">
        <v>2022</v>
      </c>
      <c r="D6220" s="312">
        <v>3</v>
      </c>
      <c r="E6220" s="311" t="s">
        <v>546</v>
      </c>
      <c r="F6220" s="322">
        <v>6</v>
      </c>
      <c r="G6220" s="311" t="s">
        <v>445</v>
      </c>
      <c r="H6220" s="311" t="s">
        <v>501</v>
      </c>
      <c r="I6220" s="311" t="s">
        <v>502</v>
      </c>
      <c r="J6220" s="311" t="s">
        <v>560</v>
      </c>
      <c r="K6220" s="311" t="s">
        <v>487</v>
      </c>
      <c r="L6220" s="311" t="s">
        <v>529</v>
      </c>
      <c r="M6220" s="311" t="s">
        <v>449</v>
      </c>
      <c r="N6220" s="313">
        <v>6</v>
      </c>
      <c r="O6220" s="314">
        <v>1572.95</v>
      </c>
      <c r="P6220" s="313">
        <v>3782</v>
      </c>
      <c r="Q6220" t="str">
        <f t="shared" si="99"/>
        <v>Street</v>
      </c>
    </row>
    <row r="6221" spans="1:17" x14ac:dyDescent="0.3">
      <c r="A6221" s="315">
        <v>5</v>
      </c>
      <c r="B6221" s="316" t="s">
        <v>241</v>
      </c>
      <c r="C6221" s="317">
        <v>2022</v>
      </c>
      <c r="D6221" s="317">
        <v>3</v>
      </c>
      <c r="E6221" s="316" t="s">
        <v>546</v>
      </c>
      <c r="F6221" s="323">
        <v>6</v>
      </c>
      <c r="G6221" s="316" t="s">
        <v>445</v>
      </c>
      <c r="H6221" s="316" t="s">
        <v>503</v>
      </c>
      <c r="I6221" s="316" t="s">
        <v>504</v>
      </c>
      <c r="J6221" s="316" t="s">
        <v>561</v>
      </c>
      <c r="K6221" s="316" t="s">
        <v>462</v>
      </c>
      <c r="L6221" s="316" t="s">
        <v>529</v>
      </c>
      <c r="M6221" s="316" t="s">
        <v>449</v>
      </c>
      <c r="N6221" s="318">
        <v>408</v>
      </c>
      <c r="O6221" s="319">
        <v>459530.05</v>
      </c>
      <c r="P6221" s="318">
        <v>4062560</v>
      </c>
      <c r="Q6221" t="str">
        <f t="shared" si="99"/>
        <v>Street</v>
      </c>
    </row>
    <row r="6222" spans="1:17" x14ac:dyDescent="0.3">
      <c r="A6222" s="310">
        <v>5</v>
      </c>
      <c r="B6222" s="311" t="s">
        <v>241</v>
      </c>
      <c r="C6222" s="312">
        <v>2022</v>
      </c>
      <c r="D6222" s="312">
        <v>3</v>
      </c>
      <c r="E6222" s="311" t="s">
        <v>546</v>
      </c>
      <c r="F6222" s="322">
        <v>6</v>
      </c>
      <c r="G6222" s="311" t="s">
        <v>445</v>
      </c>
      <c r="H6222" s="311" t="s">
        <v>424</v>
      </c>
      <c r="I6222" s="311" t="s">
        <v>425</v>
      </c>
      <c r="J6222" s="311" t="s">
        <v>557</v>
      </c>
      <c r="K6222" s="311" t="s">
        <v>426</v>
      </c>
      <c r="L6222" s="311" t="s">
        <v>529</v>
      </c>
      <c r="M6222" s="311" t="s">
        <v>449</v>
      </c>
      <c r="N6222" s="313">
        <v>12</v>
      </c>
      <c r="O6222" s="314">
        <v>244.4</v>
      </c>
      <c r="P6222" s="313">
        <v>1399</v>
      </c>
      <c r="Q6222" t="str">
        <f t="shared" ref="Q6222:Q6285" si="100">VLOOKUP(TRIM(J6222),S:T,2,FALSE)</f>
        <v>3-Small C&amp;I</v>
      </c>
    </row>
    <row r="6223" spans="1:17" x14ac:dyDescent="0.3">
      <c r="A6223" s="315">
        <v>5</v>
      </c>
      <c r="B6223" s="316" t="s">
        <v>241</v>
      </c>
      <c r="C6223" s="317">
        <v>2022</v>
      </c>
      <c r="D6223" s="317">
        <v>3</v>
      </c>
      <c r="E6223" s="316" t="s">
        <v>546</v>
      </c>
      <c r="F6223" s="323">
        <v>6</v>
      </c>
      <c r="G6223" s="316" t="s">
        <v>445</v>
      </c>
      <c r="H6223" s="316" t="s">
        <v>505</v>
      </c>
      <c r="I6223" s="316" t="s">
        <v>506</v>
      </c>
      <c r="J6223" s="316" t="s">
        <v>563</v>
      </c>
      <c r="K6223" s="316" t="s">
        <v>452</v>
      </c>
      <c r="L6223" s="316" t="s">
        <v>534</v>
      </c>
      <c r="M6223" s="316" t="s">
        <v>296</v>
      </c>
      <c r="N6223" s="318">
        <v>1</v>
      </c>
      <c r="O6223" s="319">
        <v>1596.78</v>
      </c>
      <c r="P6223" s="318">
        <v>5779</v>
      </c>
      <c r="Q6223" t="str">
        <f t="shared" si="100"/>
        <v>Street</v>
      </c>
    </row>
    <row r="6224" spans="1:17" x14ac:dyDescent="0.3">
      <c r="A6224" s="310">
        <v>5</v>
      </c>
      <c r="B6224" s="311" t="s">
        <v>241</v>
      </c>
      <c r="C6224" s="312">
        <v>2022</v>
      </c>
      <c r="D6224" s="312">
        <v>3</v>
      </c>
      <c r="E6224" s="311" t="s">
        <v>546</v>
      </c>
      <c r="F6224" s="322">
        <v>6</v>
      </c>
      <c r="G6224" s="311" t="s">
        <v>445</v>
      </c>
      <c r="H6224" s="311" t="s">
        <v>450</v>
      </c>
      <c r="I6224" s="311" t="s">
        <v>451</v>
      </c>
      <c r="J6224" s="311" t="s">
        <v>563</v>
      </c>
      <c r="K6224" s="311" t="s">
        <v>452</v>
      </c>
      <c r="L6224" s="311" t="s">
        <v>529</v>
      </c>
      <c r="M6224" s="311" t="s">
        <v>449</v>
      </c>
      <c r="N6224" s="313">
        <v>10</v>
      </c>
      <c r="O6224" s="314">
        <v>676.62</v>
      </c>
      <c r="P6224" s="313">
        <v>3907</v>
      </c>
      <c r="Q6224" t="str">
        <f t="shared" si="100"/>
        <v>Street</v>
      </c>
    </row>
    <row r="6225" spans="1:17" x14ac:dyDescent="0.3">
      <c r="A6225" s="315">
        <v>5</v>
      </c>
      <c r="B6225" s="316" t="s">
        <v>241</v>
      </c>
      <c r="C6225" s="317">
        <v>2022</v>
      </c>
      <c r="D6225" s="317">
        <v>3</v>
      </c>
      <c r="E6225" s="316" t="s">
        <v>546</v>
      </c>
      <c r="F6225" s="323">
        <v>6</v>
      </c>
      <c r="G6225" s="316" t="s">
        <v>445</v>
      </c>
      <c r="H6225" s="316" t="s">
        <v>509</v>
      </c>
      <c r="I6225" s="316" t="s">
        <v>510</v>
      </c>
      <c r="J6225" s="316" t="s">
        <v>564</v>
      </c>
      <c r="K6225" s="316" t="s">
        <v>462</v>
      </c>
      <c r="L6225" s="316" t="s">
        <v>534</v>
      </c>
      <c r="M6225" s="316" t="s">
        <v>296</v>
      </c>
      <c r="N6225" s="318">
        <v>3</v>
      </c>
      <c r="O6225" s="319">
        <v>2170.69</v>
      </c>
      <c r="P6225" s="318">
        <v>588</v>
      </c>
      <c r="Q6225" t="str">
        <f t="shared" si="100"/>
        <v>Street</v>
      </c>
    </row>
    <row r="6226" spans="1:17" x14ac:dyDescent="0.3">
      <c r="A6226" s="310">
        <v>5</v>
      </c>
      <c r="B6226" s="311" t="s">
        <v>241</v>
      </c>
      <c r="C6226" s="312">
        <v>2022</v>
      </c>
      <c r="D6226" s="312">
        <v>3</v>
      </c>
      <c r="E6226" s="311" t="s">
        <v>546</v>
      </c>
      <c r="F6226" s="322">
        <v>6</v>
      </c>
      <c r="G6226" s="311" t="s">
        <v>445</v>
      </c>
      <c r="H6226" s="311" t="s">
        <v>511</v>
      </c>
      <c r="I6226" s="311" t="s">
        <v>512</v>
      </c>
      <c r="J6226" s="311" t="s">
        <v>564</v>
      </c>
      <c r="K6226" s="311" t="s">
        <v>462</v>
      </c>
      <c r="L6226" s="311" t="s">
        <v>529</v>
      </c>
      <c r="M6226" s="311" t="s">
        <v>449</v>
      </c>
      <c r="N6226" s="313">
        <v>2</v>
      </c>
      <c r="O6226" s="314">
        <v>878.08</v>
      </c>
      <c r="P6226" s="313">
        <v>212</v>
      </c>
      <c r="Q6226" t="str">
        <f t="shared" si="100"/>
        <v>Street</v>
      </c>
    </row>
    <row r="6227" spans="1:17" x14ac:dyDescent="0.3">
      <c r="A6227" s="315">
        <v>5</v>
      </c>
      <c r="B6227" s="316" t="s">
        <v>241</v>
      </c>
      <c r="C6227" s="317">
        <v>2022</v>
      </c>
      <c r="D6227" s="317">
        <v>3</v>
      </c>
      <c r="E6227" s="316" t="s">
        <v>546</v>
      </c>
      <c r="F6227" s="323">
        <v>6</v>
      </c>
      <c r="G6227" s="316" t="s">
        <v>445</v>
      </c>
      <c r="H6227" s="316" t="s">
        <v>404</v>
      </c>
      <c r="I6227" s="316" t="s">
        <v>405</v>
      </c>
      <c r="J6227" s="316" t="s">
        <v>548</v>
      </c>
      <c r="K6227" s="316" t="s">
        <v>392</v>
      </c>
      <c r="L6227" s="316" t="s">
        <v>529</v>
      </c>
      <c r="M6227" s="316" t="s">
        <v>449</v>
      </c>
      <c r="N6227" s="318">
        <v>30</v>
      </c>
      <c r="O6227" s="319">
        <v>941.31</v>
      </c>
      <c r="P6227" s="318">
        <v>5816</v>
      </c>
      <c r="Q6227" t="str">
        <f t="shared" si="100"/>
        <v>3-Small C&amp;I</v>
      </c>
    </row>
    <row r="6228" spans="1:17" x14ac:dyDescent="0.3">
      <c r="A6228" s="310">
        <v>5</v>
      </c>
      <c r="B6228" s="311" t="s">
        <v>241</v>
      </c>
      <c r="C6228" s="312">
        <v>2022</v>
      </c>
      <c r="D6228" s="312">
        <v>3</v>
      </c>
      <c r="E6228" s="311" t="s">
        <v>546</v>
      </c>
      <c r="F6228" s="322">
        <v>10</v>
      </c>
      <c r="G6228" s="311" t="s">
        <v>453</v>
      </c>
      <c r="H6228" s="311" t="s">
        <v>384</v>
      </c>
      <c r="I6228" s="311" t="s">
        <v>385</v>
      </c>
      <c r="J6228" s="311" t="s">
        <v>547</v>
      </c>
      <c r="K6228" s="311" t="s">
        <v>386</v>
      </c>
      <c r="L6228" s="311" t="s">
        <v>530</v>
      </c>
      <c r="M6228" s="311" t="s">
        <v>454</v>
      </c>
      <c r="N6228" s="313">
        <v>35678</v>
      </c>
      <c r="O6228" s="314">
        <v>10234616.220000001</v>
      </c>
      <c r="P6228" s="313">
        <v>35093407</v>
      </c>
      <c r="Q6228" t="str">
        <f t="shared" si="100"/>
        <v>1-Residential</v>
      </c>
    </row>
    <row r="6229" spans="1:17" x14ac:dyDescent="0.3">
      <c r="A6229" s="315">
        <v>5</v>
      </c>
      <c r="B6229" s="316" t="s">
        <v>241</v>
      </c>
      <c r="C6229" s="317">
        <v>2022</v>
      </c>
      <c r="D6229" s="317">
        <v>3</v>
      </c>
      <c r="E6229" s="316" t="s">
        <v>546</v>
      </c>
      <c r="F6229" s="323">
        <v>10</v>
      </c>
      <c r="G6229" s="316" t="s">
        <v>453</v>
      </c>
      <c r="H6229" s="316" t="s">
        <v>388</v>
      </c>
      <c r="I6229" s="316" t="s">
        <v>389</v>
      </c>
      <c r="J6229" s="316" t="s">
        <v>547</v>
      </c>
      <c r="K6229" s="316" t="s">
        <v>386</v>
      </c>
      <c r="L6229" s="316" t="s">
        <v>530</v>
      </c>
      <c r="M6229" s="316" t="s">
        <v>454</v>
      </c>
      <c r="N6229" s="318">
        <v>24</v>
      </c>
      <c r="O6229" s="319">
        <v>6538.97</v>
      </c>
      <c r="P6229" s="318">
        <v>21690</v>
      </c>
      <c r="Q6229" t="str">
        <f t="shared" si="100"/>
        <v>1-Residential</v>
      </c>
    </row>
    <row r="6230" spans="1:17" x14ac:dyDescent="0.3">
      <c r="A6230" s="310">
        <v>5</v>
      </c>
      <c r="B6230" s="311" t="s">
        <v>241</v>
      </c>
      <c r="C6230" s="312">
        <v>2022</v>
      </c>
      <c r="D6230" s="312">
        <v>3</v>
      </c>
      <c r="E6230" s="311" t="s">
        <v>546</v>
      </c>
      <c r="F6230" s="322">
        <v>10</v>
      </c>
      <c r="G6230" s="311" t="s">
        <v>453</v>
      </c>
      <c r="H6230" s="311" t="s">
        <v>390</v>
      </c>
      <c r="I6230" s="311" t="s">
        <v>391</v>
      </c>
      <c r="J6230" s="311" t="s">
        <v>548</v>
      </c>
      <c r="K6230" s="311" t="s">
        <v>392</v>
      </c>
      <c r="L6230" s="311" t="s">
        <v>530</v>
      </c>
      <c r="M6230" s="311" t="s">
        <v>454</v>
      </c>
      <c r="N6230" s="313">
        <v>12</v>
      </c>
      <c r="O6230" s="314">
        <v>2244.58</v>
      </c>
      <c r="P6230" s="313">
        <v>8778</v>
      </c>
      <c r="Q6230" t="str">
        <f t="shared" si="100"/>
        <v>3-Small C&amp;I</v>
      </c>
    </row>
    <row r="6231" spans="1:17" x14ac:dyDescent="0.3">
      <c r="A6231" s="315">
        <v>5</v>
      </c>
      <c r="B6231" s="316" t="s">
        <v>241</v>
      </c>
      <c r="C6231" s="317">
        <v>2022</v>
      </c>
      <c r="D6231" s="317">
        <v>3</v>
      </c>
      <c r="E6231" s="316" t="s">
        <v>546</v>
      </c>
      <c r="F6231" s="323">
        <v>10</v>
      </c>
      <c r="G6231" s="316" t="s">
        <v>453</v>
      </c>
      <c r="H6231" s="316" t="s">
        <v>393</v>
      </c>
      <c r="I6231" s="316" t="s">
        <v>394</v>
      </c>
      <c r="J6231" s="316" t="s">
        <v>549</v>
      </c>
      <c r="K6231" s="316" t="s">
        <v>395</v>
      </c>
      <c r="L6231" s="316" t="s">
        <v>530</v>
      </c>
      <c r="M6231" s="316" t="s">
        <v>454</v>
      </c>
      <c r="N6231" s="318">
        <v>5226</v>
      </c>
      <c r="O6231" s="319">
        <v>1129586.45</v>
      </c>
      <c r="P6231" s="318">
        <v>5972453</v>
      </c>
      <c r="Q6231" t="str">
        <f t="shared" si="100"/>
        <v>2-Low Income Residential</v>
      </c>
    </row>
    <row r="6232" spans="1:17" x14ac:dyDescent="0.3">
      <c r="A6232" s="310">
        <v>5</v>
      </c>
      <c r="B6232" s="311" t="s">
        <v>241</v>
      </c>
      <c r="C6232" s="312">
        <v>2022</v>
      </c>
      <c r="D6232" s="312">
        <v>3</v>
      </c>
      <c r="E6232" s="311" t="s">
        <v>546</v>
      </c>
      <c r="F6232" s="322">
        <v>10</v>
      </c>
      <c r="G6232" s="311" t="s">
        <v>453</v>
      </c>
      <c r="H6232" s="311" t="s">
        <v>458</v>
      </c>
      <c r="I6232" s="311" t="s">
        <v>459</v>
      </c>
      <c r="J6232" s="311" t="s">
        <v>549</v>
      </c>
      <c r="K6232" s="311" t="s">
        <v>395</v>
      </c>
      <c r="L6232" s="311" t="s">
        <v>530</v>
      </c>
      <c r="M6232" s="311" t="s">
        <v>454</v>
      </c>
      <c r="N6232" s="313">
        <v>14</v>
      </c>
      <c r="O6232" s="314">
        <v>2933.94</v>
      </c>
      <c r="P6232" s="313">
        <v>14500</v>
      </c>
      <c r="Q6232" t="str">
        <f t="shared" si="100"/>
        <v>2-Low Income Residential</v>
      </c>
    </row>
    <row r="6233" spans="1:17" x14ac:dyDescent="0.3">
      <c r="A6233" s="315">
        <v>5</v>
      </c>
      <c r="B6233" s="316" t="s">
        <v>241</v>
      </c>
      <c r="C6233" s="317">
        <v>2022</v>
      </c>
      <c r="D6233" s="317">
        <v>3</v>
      </c>
      <c r="E6233" s="316" t="s">
        <v>546</v>
      </c>
      <c r="F6233" s="323">
        <v>10</v>
      </c>
      <c r="G6233" s="316" t="s">
        <v>453</v>
      </c>
      <c r="H6233" s="316" t="s">
        <v>464</v>
      </c>
      <c r="I6233" s="316" t="s">
        <v>465</v>
      </c>
      <c r="J6233" s="316" t="s">
        <v>552</v>
      </c>
      <c r="K6233" s="316" t="s">
        <v>423</v>
      </c>
      <c r="L6233" s="316" t="s">
        <v>530</v>
      </c>
      <c r="M6233" s="316" t="s">
        <v>454</v>
      </c>
      <c r="N6233" s="318">
        <v>2</v>
      </c>
      <c r="O6233" s="319">
        <v>74.84</v>
      </c>
      <c r="P6233" s="318">
        <v>144</v>
      </c>
      <c r="Q6233" t="str">
        <f t="shared" si="100"/>
        <v>Street</v>
      </c>
    </row>
    <row r="6234" spans="1:17" x14ac:dyDescent="0.3">
      <c r="A6234" s="310">
        <v>5</v>
      </c>
      <c r="B6234" s="311" t="s">
        <v>241</v>
      </c>
      <c r="C6234" s="312">
        <v>2022</v>
      </c>
      <c r="D6234" s="312">
        <v>3</v>
      </c>
      <c r="E6234" s="311" t="s">
        <v>546</v>
      </c>
      <c r="F6234" s="322">
        <v>10</v>
      </c>
      <c r="G6234" s="311" t="s">
        <v>453</v>
      </c>
      <c r="H6234" s="311" t="s">
        <v>466</v>
      </c>
      <c r="I6234" s="311" t="s">
        <v>467</v>
      </c>
      <c r="J6234" s="311" t="s">
        <v>552</v>
      </c>
      <c r="K6234" s="311" t="s">
        <v>423</v>
      </c>
      <c r="L6234" s="311" t="s">
        <v>530</v>
      </c>
      <c r="M6234" s="311" t="s">
        <v>454</v>
      </c>
      <c r="N6234" s="313">
        <v>25</v>
      </c>
      <c r="O6234" s="314">
        <v>528.98</v>
      </c>
      <c r="P6234" s="313">
        <v>1222</v>
      </c>
      <c r="Q6234" t="str">
        <f t="shared" si="100"/>
        <v>Street</v>
      </c>
    </row>
    <row r="6235" spans="1:17" x14ac:dyDescent="0.3">
      <c r="A6235" s="315">
        <v>5</v>
      </c>
      <c r="B6235" s="316" t="s">
        <v>241</v>
      </c>
      <c r="C6235" s="317">
        <v>2022</v>
      </c>
      <c r="D6235" s="317">
        <v>3</v>
      </c>
      <c r="E6235" s="316" t="s">
        <v>546</v>
      </c>
      <c r="F6235" s="323">
        <v>10</v>
      </c>
      <c r="G6235" s="316" t="s">
        <v>453</v>
      </c>
      <c r="H6235" s="316" t="s">
        <v>421</v>
      </c>
      <c r="I6235" s="316" t="s">
        <v>422</v>
      </c>
      <c r="J6235" s="316" t="s">
        <v>552</v>
      </c>
      <c r="K6235" s="316" t="s">
        <v>423</v>
      </c>
      <c r="L6235" s="316" t="s">
        <v>531</v>
      </c>
      <c r="M6235" s="316" t="s">
        <v>455</v>
      </c>
      <c r="N6235" s="318">
        <v>3</v>
      </c>
      <c r="O6235" s="319">
        <v>86.34</v>
      </c>
      <c r="P6235" s="318">
        <v>370</v>
      </c>
      <c r="Q6235" t="str">
        <f t="shared" si="100"/>
        <v>Street</v>
      </c>
    </row>
    <row r="6236" spans="1:17" x14ac:dyDescent="0.3">
      <c r="A6236" s="310">
        <v>5</v>
      </c>
      <c r="B6236" s="311" t="s">
        <v>241</v>
      </c>
      <c r="C6236" s="312">
        <v>2022</v>
      </c>
      <c r="D6236" s="312">
        <v>3</v>
      </c>
      <c r="E6236" s="311" t="s">
        <v>546</v>
      </c>
      <c r="F6236" s="322">
        <v>10</v>
      </c>
      <c r="G6236" s="311" t="s">
        <v>453</v>
      </c>
      <c r="H6236" s="311" t="s">
        <v>399</v>
      </c>
      <c r="I6236" s="311" t="s">
        <v>400</v>
      </c>
      <c r="J6236" s="311" t="s">
        <v>547</v>
      </c>
      <c r="K6236" s="311" t="s">
        <v>386</v>
      </c>
      <c r="L6236" s="311" t="s">
        <v>531</v>
      </c>
      <c r="M6236" s="311" t="s">
        <v>455</v>
      </c>
      <c r="N6236" s="313">
        <v>33872</v>
      </c>
      <c r="O6236" s="314">
        <v>5494357.8600000003</v>
      </c>
      <c r="P6236" s="313">
        <v>38465870</v>
      </c>
      <c r="Q6236" t="str">
        <f t="shared" si="100"/>
        <v>1-Residential</v>
      </c>
    </row>
    <row r="6237" spans="1:17" x14ac:dyDescent="0.3">
      <c r="A6237" s="315">
        <v>5</v>
      </c>
      <c r="B6237" s="316" t="s">
        <v>241</v>
      </c>
      <c r="C6237" s="317">
        <v>2022</v>
      </c>
      <c r="D6237" s="317">
        <v>3</v>
      </c>
      <c r="E6237" s="316" t="s">
        <v>546</v>
      </c>
      <c r="F6237" s="323">
        <v>10</v>
      </c>
      <c r="G6237" s="316" t="s">
        <v>453</v>
      </c>
      <c r="H6237" s="316" t="s">
        <v>402</v>
      </c>
      <c r="I6237" s="316" t="s">
        <v>403</v>
      </c>
      <c r="J6237" s="316" t="s">
        <v>549</v>
      </c>
      <c r="K6237" s="316" t="s">
        <v>395</v>
      </c>
      <c r="L6237" s="316" t="s">
        <v>531</v>
      </c>
      <c r="M6237" s="316" t="s">
        <v>455</v>
      </c>
      <c r="N6237" s="318">
        <v>4889</v>
      </c>
      <c r="O6237" s="319">
        <v>246289.75</v>
      </c>
      <c r="P6237" s="318">
        <v>5593979</v>
      </c>
      <c r="Q6237" t="str">
        <f t="shared" si="100"/>
        <v>2-Low Income Residential</v>
      </c>
    </row>
    <row r="6238" spans="1:17" x14ac:dyDescent="0.3">
      <c r="A6238" s="310">
        <v>5</v>
      </c>
      <c r="B6238" s="311" t="s">
        <v>241</v>
      </c>
      <c r="C6238" s="312">
        <v>2022</v>
      </c>
      <c r="D6238" s="312">
        <v>3</v>
      </c>
      <c r="E6238" s="311" t="s">
        <v>546</v>
      </c>
      <c r="F6238" s="322">
        <v>10</v>
      </c>
      <c r="G6238" s="311" t="s">
        <v>453</v>
      </c>
      <c r="H6238" s="311" t="s">
        <v>404</v>
      </c>
      <c r="I6238" s="311" t="s">
        <v>405</v>
      </c>
      <c r="J6238" s="311" t="s">
        <v>548</v>
      </c>
      <c r="K6238" s="311" t="s">
        <v>392</v>
      </c>
      <c r="L6238" s="311" t="s">
        <v>531</v>
      </c>
      <c r="M6238" s="311" t="s">
        <v>455</v>
      </c>
      <c r="N6238" s="313">
        <v>15</v>
      </c>
      <c r="O6238" s="314">
        <v>2564.6</v>
      </c>
      <c r="P6238" s="313">
        <v>21702</v>
      </c>
      <c r="Q6238" t="str">
        <f t="shared" si="100"/>
        <v>3-Small C&amp;I</v>
      </c>
    </row>
    <row r="6239" spans="1:17" x14ac:dyDescent="0.3">
      <c r="A6239" s="315">
        <v>5</v>
      </c>
      <c r="B6239" s="316" t="s">
        <v>241</v>
      </c>
      <c r="C6239" s="317">
        <v>2022</v>
      </c>
      <c r="D6239" s="317">
        <v>3</v>
      </c>
      <c r="E6239" s="316" t="s">
        <v>546</v>
      </c>
      <c r="F6239" s="323">
        <v>60</v>
      </c>
      <c r="G6239" s="316" t="s">
        <v>456</v>
      </c>
      <c r="H6239" s="316" t="s">
        <v>481</v>
      </c>
      <c r="I6239" s="316" t="s">
        <v>482</v>
      </c>
      <c r="J6239" s="316" t="s">
        <v>559</v>
      </c>
      <c r="K6239" s="316" t="s">
        <v>448</v>
      </c>
      <c r="L6239" s="316" t="s">
        <v>535</v>
      </c>
      <c r="M6239" s="316" t="s">
        <v>513</v>
      </c>
      <c r="N6239" s="318">
        <v>6</v>
      </c>
      <c r="O6239" s="319">
        <v>1212.53</v>
      </c>
      <c r="P6239" s="318">
        <v>2285</v>
      </c>
      <c r="Q6239" t="str">
        <f t="shared" si="100"/>
        <v>Street</v>
      </c>
    </row>
    <row r="6240" spans="1:17" x14ac:dyDescent="0.3">
      <c r="A6240" s="310">
        <v>5</v>
      </c>
      <c r="B6240" s="311" t="s">
        <v>241</v>
      </c>
      <c r="C6240" s="312">
        <v>2022</v>
      </c>
      <c r="D6240" s="312">
        <v>3</v>
      </c>
      <c r="E6240" s="311" t="s">
        <v>546</v>
      </c>
      <c r="F6240" s="322">
        <v>60</v>
      </c>
      <c r="G6240" s="311" t="s">
        <v>456</v>
      </c>
      <c r="H6240" s="311" t="s">
        <v>483</v>
      </c>
      <c r="I6240" s="311" t="s">
        <v>484</v>
      </c>
      <c r="J6240" s="311" t="s">
        <v>559</v>
      </c>
      <c r="K6240" s="311" t="s">
        <v>448</v>
      </c>
      <c r="L6240" s="311" t="s">
        <v>535</v>
      </c>
      <c r="M6240" s="311" t="s">
        <v>513</v>
      </c>
      <c r="N6240" s="313">
        <v>35</v>
      </c>
      <c r="O6240" s="314">
        <v>1209.9100000000001</v>
      </c>
      <c r="P6240" s="313">
        <v>1841</v>
      </c>
      <c r="Q6240" t="str">
        <f t="shared" si="100"/>
        <v>Street</v>
      </c>
    </row>
    <row r="6241" spans="1:17" x14ac:dyDescent="0.3">
      <c r="A6241" s="315">
        <v>5</v>
      </c>
      <c r="B6241" s="316" t="s">
        <v>241</v>
      </c>
      <c r="C6241" s="317">
        <v>2022</v>
      </c>
      <c r="D6241" s="317">
        <v>3</v>
      </c>
      <c r="E6241" s="316" t="s">
        <v>546</v>
      </c>
      <c r="F6241" s="323">
        <v>60</v>
      </c>
      <c r="G6241" s="316" t="s">
        <v>456</v>
      </c>
      <c r="H6241" s="316" t="s">
        <v>446</v>
      </c>
      <c r="I6241" s="316" t="s">
        <v>447</v>
      </c>
      <c r="J6241" s="316" t="s">
        <v>559</v>
      </c>
      <c r="K6241" s="316" t="s">
        <v>448</v>
      </c>
      <c r="L6241" s="316" t="s">
        <v>532</v>
      </c>
      <c r="M6241" s="316" t="s">
        <v>457</v>
      </c>
      <c r="N6241" s="318">
        <v>47</v>
      </c>
      <c r="O6241" s="319">
        <v>7474.05</v>
      </c>
      <c r="P6241" s="318">
        <v>11854</v>
      </c>
      <c r="Q6241" t="str">
        <f t="shared" si="100"/>
        <v>Street</v>
      </c>
    </row>
    <row r="6242" spans="1:17" x14ac:dyDescent="0.3">
      <c r="A6242" s="310">
        <v>5</v>
      </c>
      <c r="B6242" s="311" t="s">
        <v>241</v>
      </c>
      <c r="C6242" s="312">
        <v>2022</v>
      </c>
      <c r="D6242" s="312">
        <v>3</v>
      </c>
      <c r="E6242" s="311" t="s">
        <v>546</v>
      </c>
      <c r="F6242" s="322">
        <v>60</v>
      </c>
      <c r="G6242" s="311" t="s">
        <v>456</v>
      </c>
      <c r="H6242" s="311" t="s">
        <v>424</v>
      </c>
      <c r="I6242" s="311" t="s">
        <v>425</v>
      </c>
      <c r="J6242" s="311" t="s">
        <v>557</v>
      </c>
      <c r="K6242" s="311" t="s">
        <v>426</v>
      </c>
      <c r="L6242" s="311" t="s">
        <v>532</v>
      </c>
      <c r="M6242" s="311" t="s">
        <v>457</v>
      </c>
      <c r="N6242" s="313">
        <v>1</v>
      </c>
      <c r="O6242" s="314">
        <v>8.11</v>
      </c>
      <c r="P6242" s="313">
        <v>9</v>
      </c>
      <c r="Q6242" t="str">
        <f t="shared" si="100"/>
        <v>3-Small C&amp;I</v>
      </c>
    </row>
    <row r="6243" spans="1:17" x14ac:dyDescent="0.3">
      <c r="A6243" s="315">
        <v>5</v>
      </c>
      <c r="B6243" s="316" t="s">
        <v>241</v>
      </c>
      <c r="C6243" s="317">
        <v>2022</v>
      </c>
      <c r="D6243" s="317">
        <v>3</v>
      </c>
      <c r="E6243" s="316" t="s">
        <v>546</v>
      </c>
      <c r="F6243" s="323">
        <v>60</v>
      </c>
      <c r="G6243" s="316" t="s">
        <v>456</v>
      </c>
      <c r="H6243" s="316" t="s">
        <v>450</v>
      </c>
      <c r="I6243" s="316" t="s">
        <v>451</v>
      </c>
      <c r="J6243" s="316" t="s">
        <v>563</v>
      </c>
      <c r="K6243" s="316" t="s">
        <v>452</v>
      </c>
      <c r="L6243" s="316" t="s">
        <v>532</v>
      </c>
      <c r="M6243" s="316" t="s">
        <v>457</v>
      </c>
      <c r="N6243" s="318">
        <v>4</v>
      </c>
      <c r="O6243" s="319">
        <v>65.459999999999994</v>
      </c>
      <c r="P6243" s="318">
        <v>379</v>
      </c>
      <c r="Q6243" t="str">
        <f t="shared" si="100"/>
        <v>Street</v>
      </c>
    </row>
    <row r="6244" spans="1:17" x14ac:dyDescent="0.3">
      <c r="A6244" s="310">
        <v>5</v>
      </c>
      <c r="B6244" s="311" t="s">
        <v>241</v>
      </c>
      <c r="C6244" s="312">
        <v>2022</v>
      </c>
      <c r="D6244" s="312">
        <v>3</v>
      </c>
      <c r="E6244" s="311" t="s">
        <v>546</v>
      </c>
      <c r="F6244" s="322">
        <v>71</v>
      </c>
      <c r="G6244" s="311" t="s">
        <v>456</v>
      </c>
      <c r="H6244" s="311" t="s">
        <v>384</v>
      </c>
      <c r="I6244" s="311" t="s">
        <v>385</v>
      </c>
      <c r="J6244" s="311" t="s">
        <v>547</v>
      </c>
      <c r="K6244" s="311" t="s">
        <v>386</v>
      </c>
      <c r="L6244" s="311" t="s">
        <v>536</v>
      </c>
      <c r="M6244" s="311" t="s">
        <v>514</v>
      </c>
      <c r="N6244" s="313">
        <v>1</v>
      </c>
      <c r="O6244" s="314">
        <v>7</v>
      </c>
      <c r="P6244" s="313">
        <v>0</v>
      </c>
      <c r="Q6244" t="str">
        <f t="shared" si="100"/>
        <v>1-Residential</v>
      </c>
    </row>
    <row r="6245" spans="1:17" x14ac:dyDescent="0.3">
      <c r="A6245" s="315">
        <v>5</v>
      </c>
      <c r="B6245" s="316" t="s">
        <v>241</v>
      </c>
      <c r="C6245" s="317">
        <v>2022</v>
      </c>
      <c r="D6245" s="317">
        <v>3</v>
      </c>
      <c r="E6245" s="316" t="s">
        <v>546</v>
      </c>
      <c r="F6245" s="323">
        <v>72</v>
      </c>
      <c r="G6245" s="316" t="s">
        <v>456</v>
      </c>
      <c r="H6245" s="316" t="s">
        <v>384</v>
      </c>
      <c r="I6245" s="316" t="s">
        <v>385</v>
      </c>
      <c r="J6245" s="316" t="s">
        <v>547</v>
      </c>
      <c r="K6245" s="316" t="s">
        <v>386</v>
      </c>
      <c r="L6245" s="316" t="s">
        <v>537</v>
      </c>
      <c r="M6245" s="316" t="s">
        <v>515</v>
      </c>
      <c r="N6245" s="318">
        <v>1</v>
      </c>
      <c r="O6245" s="319">
        <v>134.46</v>
      </c>
      <c r="P6245" s="318">
        <v>444</v>
      </c>
      <c r="Q6245" t="str">
        <f t="shared" si="100"/>
        <v>1-Residential</v>
      </c>
    </row>
    <row r="6246" spans="1:17" x14ac:dyDescent="0.3">
      <c r="A6246" s="310">
        <v>5</v>
      </c>
      <c r="B6246" s="311" t="s">
        <v>241</v>
      </c>
      <c r="C6246" s="312">
        <v>2022</v>
      </c>
      <c r="D6246" s="312">
        <v>3</v>
      </c>
      <c r="E6246" s="311" t="s">
        <v>546</v>
      </c>
      <c r="F6246" s="322">
        <v>72</v>
      </c>
      <c r="G6246" s="311" t="s">
        <v>456</v>
      </c>
      <c r="H6246" s="311" t="s">
        <v>390</v>
      </c>
      <c r="I6246" s="311" t="s">
        <v>391</v>
      </c>
      <c r="J6246" s="311" t="s">
        <v>548</v>
      </c>
      <c r="K6246" s="311" t="s">
        <v>392</v>
      </c>
      <c r="L6246" s="311" t="s">
        <v>537</v>
      </c>
      <c r="M6246" s="311" t="s">
        <v>515</v>
      </c>
      <c r="N6246" s="313">
        <v>1</v>
      </c>
      <c r="O6246" s="314">
        <v>3031.61</v>
      </c>
      <c r="P6246" s="313">
        <v>12406</v>
      </c>
      <c r="Q6246" t="str">
        <f t="shared" si="100"/>
        <v>3-Small C&amp;I</v>
      </c>
    </row>
    <row r="6247" spans="1:17" x14ac:dyDescent="0.3">
      <c r="A6247" s="315">
        <v>5</v>
      </c>
      <c r="B6247" s="316" t="s">
        <v>241</v>
      </c>
      <c r="C6247" s="317">
        <v>2022</v>
      </c>
      <c r="D6247" s="317">
        <v>3</v>
      </c>
      <c r="E6247" s="316" t="s">
        <v>546</v>
      </c>
      <c r="F6247" s="323">
        <v>75</v>
      </c>
      <c r="G6247" s="316" t="s">
        <v>456</v>
      </c>
      <c r="H6247" s="316" t="s">
        <v>468</v>
      </c>
      <c r="I6247" s="316" t="s">
        <v>469</v>
      </c>
      <c r="J6247" s="316" t="s">
        <v>554</v>
      </c>
      <c r="K6247" s="316" t="s">
        <v>420</v>
      </c>
      <c r="L6247" s="316" t="s">
        <v>538</v>
      </c>
      <c r="M6247" s="316" t="s">
        <v>516</v>
      </c>
      <c r="N6247" s="318">
        <v>1</v>
      </c>
      <c r="O6247" s="319">
        <v>1677.36</v>
      </c>
      <c r="P6247" s="318">
        <v>6300</v>
      </c>
      <c r="Q6247" t="str">
        <f t="shared" si="100"/>
        <v>4-Medium C&amp;I</v>
      </c>
    </row>
    <row r="6248" spans="1:17" x14ac:dyDescent="0.3">
      <c r="A6248" s="310">
        <v>5</v>
      </c>
      <c r="B6248" s="311" t="s">
        <v>241</v>
      </c>
      <c r="C6248" s="312">
        <v>2022</v>
      </c>
      <c r="D6248" s="312">
        <v>3</v>
      </c>
      <c r="E6248" s="311" t="s">
        <v>546</v>
      </c>
      <c r="F6248" s="322">
        <v>75</v>
      </c>
      <c r="G6248" s="311" t="s">
        <v>456</v>
      </c>
      <c r="H6248" s="311" t="s">
        <v>428</v>
      </c>
      <c r="I6248" s="311" t="s">
        <v>429</v>
      </c>
      <c r="J6248" s="311" t="s">
        <v>558</v>
      </c>
      <c r="K6248" s="311" t="s">
        <v>430</v>
      </c>
      <c r="L6248" s="311" t="s">
        <v>538</v>
      </c>
      <c r="M6248" s="311" t="s">
        <v>516</v>
      </c>
      <c r="N6248" s="313">
        <v>1</v>
      </c>
      <c r="O6248" s="314">
        <v>30856.46</v>
      </c>
      <c r="P6248" s="313">
        <v>138600</v>
      </c>
      <c r="Q6248" t="str">
        <f t="shared" si="100"/>
        <v>5-Large C&amp;I</v>
      </c>
    </row>
    <row r="6249" spans="1:17" x14ac:dyDescent="0.3">
      <c r="A6249" s="315">
        <v>5</v>
      </c>
      <c r="B6249" s="316" t="s">
        <v>241</v>
      </c>
      <c r="C6249" s="317">
        <v>2022</v>
      </c>
      <c r="D6249" s="317">
        <v>3</v>
      </c>
      <c r="E6249" s="316" t="s">
        <v>546</v>
      </c>
      <c r="F6249" s="323">
        <v>75</v>
      </c>
      <c r="G6249" s="316" t="s">
        <v>456</v>
      </c>
      <c r="H6249" s="316" t="s">
        <v>404</v>
      </c>
      <c r="I6249" s="316" t="s">
        <v>405</v>
      </c>
      <c r="J6249" s="316" t="s">
        <v>548</v>
      </c>
      <c r="K6249" s="316" t="s">
        <v>392</v>
      </c>
      <c r="L6249" s="316" t="s">
        <v>539</v>
      </c>
      <c r="M6249" s="316" t="s">
        <v>463</v>
      </c>
      <c r="N6249" s="318">
        <v>6</v>
      </c>
      <c r="O6249" s="319">
        <v>1759.9</v>
      </c>
      <c r="P6249" s="318">
        <v>15430</v>
      </c>
      <c r="Q6249" t="str">
        <f t="shared" si="100"/>
        <v>3-Small C&amp;I</v>
      </c>
    </row>
    <row r="6250" spans="1:17" x14ac:dyDescent="0.3">
      <c r="A6250" s="310">
        <v>5</v>
      </c>
      <c r="B6250" s="311" t="s">
        <v>241</v>
      </c>
      <c r="C6250" s="312">
        <v>2022</v>
      </c>
      <c r="D6250" s="312">
        <v>3</v>
      </c>
      <c r="E6250" s="311" t="s">
        <v>546</v>
      </c>
      <c r="F6250" s="322">
        <v>75</v>
      </c>
      <c r="G6250" s="311" t="s">
        <v>456</v>
      </c>
      <c r="H6250" s="311" t="s">
        <v>437</v>
      </c>
      <c r="I6250" s="311" t="s">
        <v>438</v>
      </c>
      <c r="J6250" s="311" t="s">
        <v>554</v>
      </c>
      <c r="K6250" s="311" t="s">
        <v>420</v>
      </c>
      <c r="L6250" s="311" t="s">
        <v>539</v>
      </c>
      <c r="M6250" s="311" t="s">
        <v>463</v>
      </c>
      <c r="N6250" s="313">
        <v>1</v>
      </c>
      <c r="O6250" s="314">
        <v>3024.42</v>
      </c>
      <c r="P6250" s="313">
        <v>35280</v>
      </c>
      <c r="Q6250" t="str">
        <f t="shared" si="100"/>
        <v>4-Medium C&amp;I</v>
      </c>
    </row>
    <row r="6251" spans="1:17" x14ac:dyDescent="0.3">
      <c r="A6251" s="315">
        <v>5</v>
      </c>
      <c r="B6251" s="316" t="s">
        <v>241</v>
      </c>
      <c r="C6251" s="317">
        <v>2022</v>
      </c>
      <c r="D6251" s="317">
        <v>3</v>
      </c>
      <c r="E6251" s="316" t="s">
        <v>546</v>
      </c>
      <c r="F6251" s="323">
        <v>77</v>
      </c>
      <c r="G6251" s="316" t="s">
        <v>456</v>
      </c>
      <c r="H6251" s="316" t="s">
        <v>390</v>
      </c>
      <c r="I6251" s="316" t="s">
        <v>391</v>
      </c>
      <c r="J6251" s="316" t="s">
        <v>548</v>
      </c>
      <c r="K6251" s="316" t="s">
        <v>392</v>
      </c>
      <c r="L6251" s="316" t="s">
        <v>540</v>
      </c>
      <c r="M6251" s="316" t="s">
        <v>517</v>
      </c>
      <c r="N6251" s="318">
        <v>2</v>
      </c>
      <c r="O6251" s="319">
        <v>1896.88</v>
      </c>
      <c r="P6251" s="318">
        <v>7706</v>
      </c>
      <c r="Q6251" t="str">
        <f t="shared" si="100"/>
        <v>3-Small C&amp;I</v>
      </c>
    </row>
    <row r="6252" spans="1:17" x14ac:dyDescent="0.3">
      <c r="A6252" s="310">
        <v>5</v>
      </c>
      <c r="B6252" s="311" t="s">
        <v>241</v>
      </c>
      <c r="C6252" s="312">
        <v>2022</v>
      </c>
      <c r="D6252" s="312">
        <v>3</v>
      </c>
      <c r="E6252" s="311" t="s">
        <v>546</v>
      </c>
      <c r="F6252" s="322">
        <v>77</v>
      </c>
      <c r="G6252" s="311" t="s">
        <v>456</v>
      </c>
      <c r="H6252" s="311" t="s">
        <v>418</v>
      </c>
      <c r="I6252" s="311" t="s">
        <v>419</v>
      </c>
      <c r="J6252" s="311" t="s">
        <v>554</v>
      </c>
      <c r="K6252" s="311" t="s">
        <v>420</v>
      </c>
      <c r="L6252" s="311" t="s">
        <v>540</v>
      </c>
      <c r="M6252" s="311" t="s">
        <v>517</v>
      </c>
      <c r="N6252" s="313">
        <v>1</v>
      </c>
      <c r="O6252" s="314">
        <v>4588.1099999999997</v>
      </c>
      <c r="P6252" s="313">
        <v>16800</v>
      </c>
      <c r="Q6252" t="str">
        <f t="shared" si="100"/>
        <v>4-Medium C&amp;I</v>
      </c>
    </row>
    <row r="6253" spans="1:17" x14ac:dyDescent="0.3">
      <c r="A6253" s="315">
        <v>5</v>
      </c>
      <c r="B6253" s="316" t="s">
        <v>241</v>
      </c>
      <c r="C6253" s="317">
        <v>2022</v>
      </c>
      <c r="D6253" s="317">
        <v>3</v>
      </c>
      <c r="E6253" s="316" t="s">
        <v>546</v>
      </c>
      <c r="F6253" s="323">
        <v>77</v>
      </c>
      <c r="G6253" s="316" t="s">
        <v>456</v>
      </c>
      <c r="H6253" s="316" t="s">
        <v>404</v>
      </c>
      <c r="I6253" s="316" t="s">
        <v>405</v>
      </c>
      <c r="J6253" s="316" t="s">
        <v>548</v>
      </c>
      <c r="K6253" s="316" t="s">
        <v>392</v>
      </c>
      <c r="L6253" s="316" t="s">
        <v>541</v>
      </c>
      <c r="M6253" s="316" t="s">
        <v>463</v>
      </c>
      <c r="N6253" s="318">
        <v>1</v>
      </c>
      <c r="O6253" s="319">
        <v>347.19</v>
      </c>
      <c r="P6253" s="318">
        <v>2999</v>
      </c>
      <c r="Q6253" t="str">
        <f t="shared" si="100"/>
        <v>3-Small C&amp;I</v>
      </c>
    </row>
    <row r="6254" spans="1:17" x14ac:dyDescent="0.3">
      <c r="A6254" s="310">
        <v>5</v>
      </c>
      <c r="B6254" s="311" t="s">
        <v>241</v>
      </c>
      <c r="C6254" s="312">
        <v>2022</v>
      </c>
      <c r="D6254" s="312">
        <v>3</v>
      </c>
      <c r="E6254" s="311" t="s">
        <v>546</v>
      </c>
      <c r="F6254" s="322">
        <v>79</v>
      </c>
      <c r="G6254" s="311" t="s">
        <v>456</v>
      </c>
      <c r="H6254" s="311" t="s">
        <v>390</v>
      </c>
      <c r="I6254" s="311" t="s">
        <v>391</v>
      </c>
      <c r="J6254" s="311" t="s">
        <v>548</v>
      </c>
      <c r="K6254" s="311" t="s">
        <v>392</v>
      </c>
      <c r="L6254" s="311" t="s">
        <v>542</v>
      </c>
      <c r="M6254" s="311" t="s">
        <v>518</v>
      </c>
      <c r="N6254" s="313">
        <v>1</v>
      </c>
      <c r="O6254" s="314">
        <v>9.64</v>
      </c>
      <c r="P6254" s="313">
        <v>0</v>
      </c>
      <c r="Q6254" t="str">
        <f t="shared" si="100"/>
        <v>3-Small C&amp;I</v>
      </c>
    </row>
    <row r="6255" spans="1:17" x14ac:dyDescent="0.3">
      <c r="A6255" s="315">
        <v>5</v>
      </c>
      <c r="B6255" s="316" t="s">
        <v>241</v>
      </c>
      <c r="C6255" s="317">
        <v>2022</v>
      </c>
      <c r="D6255" s="317">
        <v>3</v>
      </c>
      <c r="E6255" s="316" t="s">
        <v>546</v>
      </c>
      <c r="F6255" s="323">
        <v>79</v>
      </c>
      <c r="G6255" s="316" t="s">
        <v>456</v>
      </c>
      <c r="H6255" s="316" t="s">
        <v>418</v>
      </c>
      <c r="I6255" s="316" t="s">
        <v>419</v>
      </c>
      <c r="J6255" s="316" t="s">
        <v>554</v>
      </c>
      <c r="K6255" s="316" t="s">
        <v>420</v>
      </c>
      <c r="L6255" s="316" t="s">
        <v>542</v>
      </c>
      <c r="M6255" s="316" t="s">
        <v>518</v>
      </c>
      <c r="N6255" s="318">
        <v>1</v>
      </c>
      <c r="O6255" s="319">
        <v>14811.06</v>
      </c>
      <c r="P6255" s="318">
        <v>50800</v>
      </c>
      <c r="Q6255" t="str">
        <f t="shared" si="100"/>
        <v>4-Medium C&amp;I</v>
      </c>
    </row>
    <row r="6256" spans="1:17" x14ac:dyDescent="0.3">
      <c r="A6256" s="310">
        <v>5</v>
      </c>
      <c r="B6256" s="311" t="s">
        <v>241</v>
      </c>
      <c r="C6256" s="312">
        <v>2022</v>
      </c>
      <c r="D6256" s="312">
        <v>3</v>
      </c>
      <c r="E6256" s="311" t="s">
        <v>546</v>
      </c>
      <c r="F6256" s="322">
        <v>79</v>
      </c>
      <c r="G6256" s="311" t="s">
        <v>456</v>
      </c>
      <c r="H6256" s="311" t="s">
        <v>519</v>
      </c>
      <c r="I6256" s="311" t="s">
        <v>520</v>
      </c>
      <c r="J6256" s="311" t="s">
        <v>279</v>
      </c>
      <c r="K6256" s="311" t="s">
        <v>521</v>
      </c>
      <c r="L6256" s="311" t="s">
        <v>542</v>
      </c>
      <c r="M6256" s="311" t="s">
        <v>518</v>
      </c>
      <c r="N6256" s="313">
        <v>17</v>
      </c>
      <c r="O6256" s="314">
        <v>6248.38</v>
      </c>
      <c r="P6256" s="313">
        <v>2390388</v>
      </c>
      <c r="Q6256" t="str">
        <f t="shared" si="100"/>
        <v>OTHER</v>
      </c>
    </row>
    <row r="6257" spans="1:17" x14ac:dyDescent="0.3">
      <c r="A6257" s="315">
        <v>5</v>
      </c>
      <c r="B6257" s="316" t="s">
        <v>241</v>
      </c>
      <c r="C6257" s="317">
        <v>2022</v>
      </c>
      <c r="D6257" s="317">
        <v>3</v>
      </c>
      <c r="E6257" s="316" t="s">
        <v>546</v>
      </c>
      <c r="F6257" s="323">
        <v>79</v>
      </c>
      <c r="G6257" s="316" t="s">
        <v>456</v>
      </c>
      <c r="H6257" s="316" t="s">
        <v>404</v>
      </c>
      <c r="I6257" s="316" t="s">
        <v>405</v>
      </c>
      <c r="J6257" s="316" t="s">
        <v>548</v>
      </c>
      <c r="K6257" s="316" t="s">
        <v>392</v>
      </c>
      <c r="L6257" s="316" t="s">
        <v>543</v>
      </c>
      <c r="M6257" s="316" t="s">
        <v>522</v>
      </c>
      <c r="N6257" s="318">
        <v>82</v>
      </c>
      <c r="O6257" s="319">
        <v>24579.71</v>
      </c>
      <c r="P6257" s="318">
        <v>213743</v>
      </c>
      <c r="Q6257" t="str">
        <f t="shared" si="100"/>
        <v>3-Small C&amp;I</v>
      </c>
    </row>
    <row r="6258" spans="1:17" x14ac:dyDescent="0.3">
      <c r="A6258" s="310">
        <v>5</v>
      </c>
      <c r="B6258" s="311" t="s">
        <v>241</v>
      </c>
      <c r="C6258" s="312">
        <v>2022</v>
      </c>
      <c r="D6258" s="312">
        <v>3</v>
      </c>
      <c r="E6258" s="311" t="s">
        <v>546</v>
      </c>
      <c r="F6258" s="322">
        <v>79</v>
      </c>
      <c r="G6258" s="311" t="s">
        <v>456</v>
      </c>
      <c r="H6258" s="311" t="s">
        <v>433</v>
      </c>
      <c r="I6258" s="311" t="s">
        <v>434</v>
      </c>
      <c r="J6258" s="311" t="s">
        <v>553</v>
      </c>
      <c r="K6258" s="311" t="s">
        <v>412</v>
      </c>
      <c r="L6258" s="311" t="s">
        <v>543</v>
      </c>
      <c r="M6258" s="311" t="s">
        <v>522</v>
      </c>
      <c r="N6258" s="313">
        <v>7</v>
      </c>
      <c r="O6258" s="314">
        <v>365.03</v>
      </c>
      <c r="P6258" s="313">
        <v>2844</v>
      </c>
      <c r="Q6258" t="str">
        <f t="shared" si="100"/>
        <v>3-Small C&amp;I</v>
      </c>
    </row>
    <row r="6259" spans="1:17" x14ac:dyDescent="0.3">
      <c r="A6259" s="315">
        <v>5</v>
      </c>
      <c r="B6259" s="316" t="s">
        <v>241</v>
      </c>
      <c r="C6259" s="317">
        <v>2022</v>
      </c>
      <c r="D6259" s="317">
        <v>3</v>
      </c>
      <c r="E6259" s="316" t="s">
        <v>546</v>
      </c>
      <c r="F6259" s="323">
        <v>79</v>
      </c>
      <c r="G6259" s="316" t="s">
        <v>456</v>
      </c>
      <c r="H6259" s="316" t="s">
        <v>437</v>
      </c>
      <c r="I6259" s="316" t="s">
        <v>438</v>
      </c>
      <c r="J6259" s="316" t="s">
        <v>554</v>
      </c>
      <c r="K6259" s="316" t="s">
        <v>420</v>
      </c>
      <c r="L6259" s="316" t="s">
        <v>543</v>
      </c>
      <c r="M6259" s="316" t="s">
        <v>522</v>
      </c>
      <c r="N6259" s="318">
        <v>3</v>
      </c>
      <c r="O6259" s="319">
        <v>6315.06</v>
      </c>
      <c r="P6259" s="318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9" si="116">VLOOKUP(TRIM(J7246),S:T,2,FALSE)</f>
        <v>5-Large C&amp;I</v>
      </c>
    </row>
    <row r="7247" spans="1:17" x14ac:dyDescent="0.3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6"/>
        <v>1-Residential</v>
      </c>
    </row>
    <row r="7306" spans="1:17" x14ac:dyDescent="0.3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6"/>
        <v>1-Residential</v>
      </c>
    </row>
    <row r="7307" spans="1:17" x14ac:dyDescent="0.3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6"/>
        <v>3-Small C&amp;I</v>
      </c>
    </row>
    <row r="7308" spans="1:17" x14ac:dyDescent="0.3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6"/>
        <v>2-Low Income Residential</v>
      </c>
    </row>
    <row r="7309" spans="1:17" x14ac:dyDescent="0.3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6"/>
        <v>2-Low Income Residential</v>
      </c>
    </row>
    <row r="7310" spans="1:17" x14ac:dyDescent="0.3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ref="Q7310:Q7373" si="117">VLOOKUP(TRIM(J7310),S:T,2,FALSE)</f>
        <v>3-Small C&amp;I</v>
      </c>
    </row>
    <row r="7311" spans="1:17" x14ac:dyDescent="0.3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7"/>
        <v>Street</v>
      </c>
    </row>
    <row r="7370" spans="1:17" x14ac:dyDescent="0.3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7"/>
        <v>Street</v>
      </c>
    </row>
    <row r="7371" spans="1:17" x14ac:dyDescent="0.3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7"/>
        <v>Street</v>
      </c>
    </row>
    <row r="7372" spans="1:17" x14ac:dyDescent="0.3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7"/>
        <v>Street</v>
      </c>
    </row>
    <row r="7373" spans="1:17" x14ac:dyDescent="0.3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7"/>
        <v>Street</v>
      </c>
    </row>
    <row r="7374" spans="1:17" x14ac:dyDescent="0.3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ref="Q7374:Q7437" si="118">VLOOKUP(TRIM(J7374),S:T,2,FALSE)</f>
        <v>3-Small C&amp;I</v>
      </c>
    </row>
    <row r="7375" spans="1:17" x14ac:dyDescent="0.3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si="118"/>
        <v>3-Small C&amp;I</v>
      </c>
    </row>
    <row r="7434" spans="1:17" x14ac:dyDescent="0.3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8"/>
        <v>Street</v>
      </c>
    </row>
    <row r="7435" spans="1:17" x14ac:dyDescent="0.3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8"/>
        <v>3-Small C&amp;I</v>
      </c>
    </row>
    <row r="7436" spans="1:17" x14ac:dyDescent="0.3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8"/>
        <v>5-Large C&amp;I</v>
      </c>
    </row>
    <row r="7437" spans="1:17" x14ac:dyDescent="0.3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8"/>
        <v>5-Large C&amp;I</v>
      </c>
    </row>
    <row r="7438" spans="1:17" x14ac:dyDescent="0.3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ref="Q7438:Q7501" si="119">VLOOKUP(TRIM(J7438),S:T,2,FALSE)</f>
        <v>1-Residential</v>
      </c>
    </row>
    <row r="7439" spans="1:17" x14ac:dyDescent="0.3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si="119"/>
        <v>Street</v>
      </c>
    </row>
    <row r="7498" spans="1:17" x14ac:dyDescent="0.3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19"/>
        <v>Street</v>
      </c>
    </row>
    <row r="7499" spans="1:17" x14ac:dyDescent="0.3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19"/>
        <v>1-Residential</v>
      </c>
    </row>
    <row r="7500" spans="1:17" x14ac:dyDescent="0.3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19"/>
        <v>2-Low Income Residential</v>
      </c>
    </row>
    <row r="7501" spans="1:17" x14ac:dyDescent="0.3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19"/>
        <v>3-Small C&amp;I</v>
      </c>
    </row>
    <row r="7502" spans="1:17" x14ac:dyDescent="0.3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ref="Q7502:Q7565" si="120">VLOOKUP(TRIM(J7502),S:T,2,FALSE)</f>
        <v>3-Small C&amp;I</v>
      </c>
    </row>
    <row r="7503" spans="1:17" x14ac:dyDescent="0.3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0"/>
        <v>Street</v>
      </c>
    </row>
    <row r="7562" spans="1:17" x14ac:dyDescent="0.3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0"/>
        <v>Street</v>
      </c>
    </row>
    <row r="7563" spans="1:17" x14ac:dyDescent="0.3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0"/>
        <v>Street</v>
      </c>
    </row>
    <row r="7564" spans="1:17" x14ac:dyDescent="0.3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0"/>
        <v>3-Small C&amp;I</v>
      </c>
    </row>
    <row r="7565" spans="1:17" x14ac:dyDescent="0.3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0"/>
        <v>Street</v>
      </c>
    </row>
    <row r="7566" spans="1:17" x14ac:dyDescent="0.3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ref="Q7566:Q7629" si="121">VLOOKUP(TRIM(J7566),S:T,2,FALSE)</f>
        <v>Street</v>
      </c>
    </row>
    <row r="7567" spans="1:17" x14ac:dyDescent="0.3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si="121"/>
        <v>4-Medium C&amp;I</v>
      </c>
    </row>
    <row r="7626" spans="1:17" x14ac:dyDescent="0.3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1"/>
        <v>4-Medium C&amp;I</v>
      </c>
    </row>
    <row r="7627" spans="1:17" x14ac:dyDescent="0.3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1"/>
        <v>4-Medium C&amp;I</v>
      </c>
    </row>
    <row r="7628" spans="1:17" x14ac:dyDescent="0.3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1"/>
        <v>5-Large C&amp;I</v>
      </c>
    </row>
    <row r="7629" spans="1:17" x14ac:dyDescent="0.3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1"/>
        <v>3-Small C&amp;I</v>
      </c>
    </row>
    <row r="7630" spans="1:17" x14ac:dyDescent="0.3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ref="Q7630:Q7693" si="122">VLOOKUP(TRIM(J7630),S:T,2,FALSE)</f>
        <v>Street</v>
      </c>
    </row>
    <row r="7631" spans="1:17" x14ac:dyDescent="0.3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2"/>
        <v>Street</v>
      </c>
    </row>
    <row r="7690" spans="1:17" x14ac:dyDescent="0.3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2"/>
        <v>Street</v>
      </c>
    </row>
    <row r="7691" spans="1:17" x14ac:dyDescent="0.3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2"/>
        <v>5-Large C&amp;I</v>
      </c>
    </row>
    <row r="7692" spans="1:17" x14ac:dyDescent="0.3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2"/>
        <v>5-Large C&amp;I</v>
      </c>
    </row>
    <row r="7693" spans="1:17" x14ac:dyDescent="0.3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2"/>
        <v>5-Large C&amp;I</v>
      </c>
    </row>
    <row r="7694" spans="1:17" x14ac:dyDescent="0.3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ref="Q7694:Q7757" si="123">VLOOKUP(TRIM(J7694),S:T,2,FALSE)</f>
        <v>3-Small C&amp;I</v>
      </c>
    </row>
    <row r="7695" spans="1:17" x14ac:dyDescent="0.3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3"/>
        <v>2-Low Income Residential</v>
      </c>
    </row>
    <row r="7754" spans="1:17" x14ac:dyDescent="0.3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3"/>
        <v>3-Small C&amp;I</v>
      </c>
    </row>
    <row r="7755" spans="1:17" x14ac:dyDescent="0.3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3"/>
        <v>1-Residential</v>
      </c>
    </row>
    <row r="7756" spans="1:17" x14ac:dyDescent="0.3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3"/>
        <v>2-Low Income Residential</v>
      </c>
    </row>
    <row r="7757" spans="1:17" x14ac:dyDescent="0.3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3"/>
        <v>3-Small C&amp;I</v>
      </c>
    </row>
    <row r="7758" spans="1:17" x14ac:dyDescent="0.3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ref="Q7758:Q7821" si="124">VLOOKUP(TRIM(J7758),S:T,2,FALSE)</f>
        <v>3-Small C&amp;I</v>
      </c>
    </row>
    <row r="7759" spans="1:17" x14ac:dyDescent="0.3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4"/>
        <v>Street</v>
      </c>
    </row>
    <row r="7818" spans="1:17" x14ac:dyDescent="0.3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4"/>
        <v>3-Small C&amp;I</v>
      </c>
    </row>
    <row r="7819" spans="1:17" x14ac:dyDescent="0.3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4"/>
        <v>5-Large C&amp;I</v>
      </c>
    </row>
    <row r="7820" spans="1:17" x14ac:dyDescent="0.3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4"/>
        <v>5-Large C&amp;I</v>
      </c>
    </row>
    <row r="7821" spans="1:17" x14ac:dyDescent="0.3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4"/>
        <v>5-Large C&amp;I</v>
      </c>
    </row>
    <row r="7822" spans="1:17" x14ac:dyDescent="0.3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ref="Q7822:Q7885" si="125">VLOOKUP(TRIM(J7822),S:T,2,FALSE)</f>
        <v>1-Residential</v>
      </c>
    </row>
    <row r="7823" spans="1:17" x14ac:dyDescent="0.3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5"/>
        <v>3-Small C&amp;I</v>
      </c>
    </row>
    <row r="7882" spans="1:17" x14ac:dyDescent="0.3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5"/>
        <v>Street</v>
      </c>
    </row>
    <row r="7883" spans="1:17" x14ac:dyDescent="0.3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5"/>
        <v>1-Residential</v>
      </c>
    </row>
    <row r="7884" spans="1:17" x14ac:dyDescent="0.3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5"/>
        <v>1-Residential</v>
      </c>
    </row>
    <row r="7885" spans="1:17" x14ac:dyDescent="0.3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5"/>
        <v>3-Small C&amp;I</v>
      </c>
    </row>
    <row r="7886" spans="1:17" x14ac:dyDescent="0.3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ref="Q7886:Q7949" si="126">VLOOKUP(TRIM(J7886),S:T,2,FALSE)</f>
        <v>4-Medium C&amp;I</v>
      </c>
    </row>
    <row r="7887" spans="1:17" x14ac:dyDescent="0.3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6"/>
        <v>2-Low Income Residential</v>
      </c>
    </row>
    <row r="7946" spans="1:17" x14ac:dyDescent="0.3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6"/>
        <v>3-Small C&amp;I</v>
      </c>
    </row>
    <row r="7947" spans="1:17" x14ac:dyDescent="0.3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6"/>
        <v>3-Small C&amp;I</v>
      </c>
    </row>
    <row r="7948" spans="1:17" x14ac:dyDescent="0.3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6"/>
        <v>1-Residential</v>
      </c>
    </row>
    <row r="7949" spans="1:17" x14ac:dyDescent="0.3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6"/>
        <v>1-Residential</v>
      </c>
    </row>
    <row r="7950" spans="1:17" x14ac:dyDescent="0.3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ref="Q7950:Q8013" si="127">VLOOKUP(TRIM(J7950),S:T,2,FALSE)</f>
        <v>3-Small C&amp;I</v>
      </c>
    </row>
    <row r="7951" spans="1:17" x14ac:dyDescent="0.3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7"/>
        <v>3-Small C&amp;I</v>
      </c>
    </row>
    <row r="8010" spans="1:17" x14ac:dyDescent="0.3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7"/>
        <v>Street</v>
      </c>
    </row>
    <row r="8011" spans="1:17" x14ac:dyDescent="0.3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7"/>
        <v>Street</v>
      </c>
    </row>
    <row r="8012" spans="1:17" x14ac:dyDescent="0.3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7"/>
        <v>Street</v>
      </c>
    </row>
    <row r="8013" spans="1:17" x14ac:dyDescent="0.3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7"/>
        <v>Street</v>
      </c>
    </row>
    <row r="8014" spans="1:17" x14ac:dyDescent="0.3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ref="Q8014:Q8077" si="128">VLOOKUP(TRIM(J8014),S:T,2,FALSE)</f>
        <v>3-Small C&amp;I</v>
      </c>
    </row>
    <row r="8015" spans="1:17" x14ac:dyDescent="0.3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8"/>
        <v>4-Medium C&amp;I</v>
      </c>
    </row>
    <row r="8074" spans="1:17" x14ac:dyDescent="0.3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8"/>
        <v>4-Medium C&amp;I</v>
      </c>
    </row>
    <row r="8075" spans="1:17" x14ac:dyDescent="0.3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8"/>
        <v>4-Medium C&amp;I</v>
      </c>
    </row>
    <row r="8076" spans="1:17" x14ac:dyDescent="0.3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8"/>
        <v>Street</v>
      </c>
    </row>
    <row r="8077" spans="1:17" x14ac:dyDescent="0.3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8"/>
        <v>Street</v>
      </c>
    </row>
    <row r="8078" spans="1:17" x14ac:dyDescent="0.3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ref="Q8078:Q8141" si="129">VLOOKUP(TRIM(J8078),S:T,2,FALSE)</f>
        <v>Street</v>
      </c>
    </row>
    <row r="8079" spans="1:17" x14ac:dyDescent="0.3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29"/>
        <v>2-Low Income Residential</v>
      </c>
    </row>
    <row r="8138" spans="1:17" x14ac:dyDescent="0.3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29"/>
        <v>3-Small C&amp;I</v>
      </c>
    </row>
    <row r="8139" spans="1:17" x14ac:dyDescent="0.3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29"/>
        <v>Street</v>
      </c>
    </row>
    <row r="8140" spans="1:17" x14ac:dyDescent="0.3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29"/>
        <v>Street</v>
      </c>
    </row>
    <row r="8141" spans="1:17" x14ac:dyDescent="0.3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29"/>
        <v>Street</v>
      </c>
    </row>
    <row r="8142" spans="1:17" x14ac:dyDescent="0.3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ref="Q8142:Q8205" si="130">VLOOKUP(TRIM(J8142),S:T,2,FALSE)</f>
        <v>3-Small C&amp;I</v>
      </c>
    </row>
    <row r="8143" spans="1:17" x14ac:dyDescent="0.3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0"/>
        <v>3-Small C&amp;I</v>
      </c>
    </row>
    <row r="8202" spans="1:17" x14ac:dyDescent="0.3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0"/>
        <v>3-Small C&amp;I</v>
      </c>
    </row>
    <row r="8203" spans="1:17" x14ac:dyDescent="0.3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0"/>
        <v>3-Small C&amp;I</v>
      </c>
    </row>
    <row r="8204" spans="1:17" x14ac:dyDescent="0.3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0"/>
        <v>4-Medium C&amp;I</v>
      </c>
    </row>
    <row r="8205" spans="1:17" x14ac:dyDescent="0.3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0"/>
        <v>Street</v>
      </c>
    </row>
    <row r="8206" spans="1:17" x14ac:dyDescent="0.3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ref="Q8206:Q8269" si="131">VLOOKUP(TRIM(J8206),S:T,2,FALSE)</f>
        <v>3-Small C&amp;I</v>
      </c>
    </row>
    <row r="8207" spans="1:17" x14ac:dyDescent="0.3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1"/>
        <v>3-Small C&amp;I</v>
      </c>
    </row>
    <row r="8266" spans="1:17" x14ac:dyDescent="0.3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1"/>
        <v>3-Small C&amp;I</v>
      </c>
    </row>
    <row r="8267" spans="1:17" x14ac:dyDescent="0.3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1"/>
        <v>3-Small C&amp;I</v>
      </c>
    </row>
    <row r="8268" spans="1:17" x14ac:dyDescent="0.3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1"/>
        <v>3-Small C&amp;I</v>
      </c>
    </row>
    <row r="8269" spans="1:17" x14ac:dyDescent="0.3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1"/>
        <v>4-Medium C&amp;I</v>
      </c>
    </row>
    <row r="8270" spans="1:17" x14ac:dyDescent="0.3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ref="Q8270:Q8333" si="132">VLOOKUP(TRIM(J8270),S:T,2,FALSE)</f>
        <v>4-Medium C&amp;I</v>
      </c>
    </row>
    <row r="8271" spans="1:17" x14ac:dyDescent="0.3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si="132"/>
        <v>4-Medium C&amp;I</v>
      </c>
    </row>
    <row r="8330" spans="1:17" x14ac:dyDescent="0.3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2"/>
        <v>3-Small C&amp;I</v>
      </c>
    </row>
    <row r="8331" spans="1:17" x14ac:dyDescent="0.3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2"/>
        <v>3-Small C&amp;I</v>
      </c>
    </row>
    <row r="8332" spans="1:17" x14ac:dyDescent="0.3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2"/>
        <v>3-Small C&amp;I</v>
      </c>
    </row>
    <row r="8333" spans="1:17" x14ac:dyDescent="0.3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2"/>
        <v>4-Medium C&amp;I</v>
      </c>
    </row>
    <row r="8334" spans="1:17" x14ac:dyDescent="0.3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ref="Q8334:Q8397" si="133">VLOOKUP(TRIM(J8334),S:T,2,FALSE)</f>
        <v>OTHER</v>
      </c>
    </row>
    <row r="8335" spans="1:17" x14ac:dyDescent="0.3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si="133"/>
        <v>3-Small C&amp;I</v>
      </c>
    </row>
    <row r="8394" spans="1:17" x14ac:dyDescent="0.3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3"/>
        <v>3-Small C&amp;I</v>
      </c>
    </row>
    <row r="8395" spans="1:17" x14ac:dyDescent="0.3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3"/>
        <v>4-Medium C&amp;I</v>
      </c>
    </row>
    <row r="8396" spans="1:17" x14ac:dyDescent="0.3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3"/>
        <v>3-Small C&amp;I</v>
      </c>
    </row>
    <row r="8397" spans="1:17" x14ac:dyDescent="0.3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3"/>
        <v>3-Small C&amp;I</v>
      </c>
    </row>
    <row r="8398" spans="1:17" x14ac:dyDescent="0.3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ref="Q8398:Q8461" si="134">VLOOKUP(TRIM(J8398),S:T,2,FALSE)</f>
        <v>4-Medium C&amp;I</v>
      </c>
    </row>
    <row r="8399" spans="1:17" x14ac:dyDescent="0.3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si="134"/>
        <v>2-Low Income Residential</v>
      </c>
    </row>
    <row r="8458" spans="1:17" x14ac:dyDescent="0.3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4"/>
        <v>Street</v>
      </c>
    </row>
    <row r="8459" spans="1:17" x14ac:dyDescent="0.3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4"/>
        <v>Street</v>
      </c>
    </row>
    <row r="8460" spans="1:17" x14ac:dyDescent="0.3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4"/>
        <v>Street</v>
      </c>
    </row>
    <row r="8461" spans="1:17" x14ac:dyDescent="0.3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4"/>
        <v>1-Residential</v>
      </c>
    </row>
    <row r="8462" spans="1:17" x14ac:dyDescent="0.3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ref="Q8462:Q8525" si="135">VLOOKUP(TRIM(J8462),S:T,2,FALSE)</f>
        <v>2-Low Income Residential</v>
      </c>
    </row>
    <row r="8463" spans="1:17" x14ac:dyDescent="0.3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5"/>
        <v>3-Small C&amp;I</v>
      </c>
    </row>
    <row r="8522" spans="1:17" x14ac:dyDescent="0.3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5"/>
        <v>3-Small C&amp;I</v>
      </c>
    </row>
    <row r="8523" spans="1:17" x14ac:dyDescent="0.3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5"/>
        <v>3-Small C&amp;I</v>
      </c>
    </row>
    <row r="8524" spans="1:17" x14ac:dyDescent="0.3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5"/>
        <v>Street</v>
      </c>
    </row>
    <row r="8525" spans="1:17" x14ac:dyDescent="0.3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5"/>
        <v>Street</v>
      </c>
    </row>
    <row r="8526" spans="1:17" x14ac:dyDescent="0.3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ref="Q8526:Q8589" si="136">VLOOKUP(TRIM(J8526),S:T,2,FALSE)</f>
        <v>Street</v>
      </c>
    </row>
    <row r="8527" spans="1:17" x14ac:dyDescent="0.3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si="136"/>
        <v>Street</v>
      </c>
    </row>
    <row r="8586" spans="1:17" x14ac:dyDescent="0.3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6"/>
        <v>3-Small C&amp;I</v>
      </c>
    </row>
    <row r="8587" spans="1:17" x14ac:dyDescent="0.3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6"/>
        <v>Street</v>
      </c>
    </row>
    <row r="8588" spans="1:17" x14ac:dyDescent="0.3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6"/>
        <v>Street</v>
      </c>
    </row>
    <row r="8589" spans="1:17" x14ac:dyDescent="0.3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6"/>
        <v>Street</v>
      </c>
    </row>
    <row r="8590" spans="1:17" x14ac:dyDescent="0.3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ref="Q8590:Q8653" si="137">VLOOKUP(TRIM(J8590),S:T,2,FALSE)</f>
        <v>Street</v>
      </c>
    </row>
    <row r="8591" spans="1:17" x14ac:dyDescent="0.3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7"/>
        <v>3-Small C&amp;I</v>
      </c>
    </row>
    <row r="8650" spans="1:17" x14ac:dyDescent="0.3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7"/>
        <v>4-Medium C&amp;I</v>
      </c>
    </row>
    <row r="8651" spans="1:17" x14ac:dyDescent="0.3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7"/>
        <v>4-Medium C&amp;I</v>
      </c>
    </row>
    <row r="8652" spans="1:17" x14ac:dyDescent="0.3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7"/>
        <v>4-Medium C&amp;I</v>
      </c>
    </row>
    <row r="8653" spans="1:17" x14ac:dyDescent="0.3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7"/>
        <v>5-Large C&amp;I</v>
      </c>
    </row>
    <row r="8654" spans="1:17" x14ac:dyDescent="0.3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ref="Q8654:Q8717" si="138">VLOOKUP(TRIM(J8654),S:T,2,FALSE)</f>
        <v>3-Small C&amp;I</v>
      </c>
    </row>
    <row r="8655" spans="1:17" x14ac:dyDescent="0.3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si="138"/>
        <v>Street</v>
      </c>
    </row>
    <row r="8714" spans="1:17" x14ac:dyDescent="0.3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8"/>
        <v>Street</v>
      </c>
    </row>
    <row r="8715" spans="1:17" x14ac:dyDescent="0.3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8"/>
        <v>Street</v>
      </c>
    </row>
    <row r="8716" spans="1:17" x14ac:dyDescent="0.3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8"/>
        <v>5-Large C&amp;I</v>
      </c>
    </row>
    <row r="8717" spans="1:17" x14ac:dyDescent="0.3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8"/>
        <v>5-Large C&amp;I</v>
      </c>
    </row>
    <row r="8718" spans="1:17" x14ac:dyDescent="0.3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ref="Q8718:Q8781" si="139">VLOOKUP(TRIM(J8718),S:T,2,FALSE)</f>
        <v>5-Large C&amp;I</v>
      </c>
    </row>
    <row r="8719" spans="1:17" x14ac:dyDescent="0.3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si="139"/>
        <v>3-Small C&amp;I</v>
      </c>
    </row>
    <row r="8778" spans="1:17" x14ac:dyDescent="0.3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39"/>
        <v>2-Low Income Residential</v>
      </c>
    </row>
    <row r="8779" spans="1:17" x14ac:dyDescent="0.3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39"/>
        <v>3-Small C&amp;I</v>
      </c>
    </row>
    <row r="8780" spans="1:17" x14ac:dyDescent="0.3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39"/>
        <v>1-Residential</v>
      </c>
    </row>
    <row r="8781" spans="1:17" x14ac:dyDescent="0.3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39"/>
        <v>2-Low Income Residential</v>
      </c>
    </row>
    <row r="8782" spans="1:17" x14ac:dyDescent="0.3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ref="Q8782:Q8845" si="140">VLOOKUP(TRIM(J8782),S:T,2,FALSE)</f>
        <v>3-Small C&amp;I</v>
      </c>
    </row>
    <row r="8783" spans="1:17" x14ac:dyDescent="0.3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si="140"/>
        <v>Street</v>
      </c>
    </row>
    <row r="8842" spans="1:17" x14ac:dyDescent="0.3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0"/>
        <v>3-Small C&amp;I</v>
      </c>
    </row>
    <row r="8843" spans="1:17" x14ac:dyDescent="0.3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0"/>
        <v>5-Large C&amp;I</v>
      </c>
    </row>
    <row r="8844" spans="1:17" x14ac:dyDescent="0.3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0"/>
        <v>5-Large C&amp;I</v>
      </c>
    </row>
    <row r="8845" spans="1:17" x14ac:dyDescent="0.3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0"/>
        <v>5-Large C&amp;I</v>
      </c>
    </row>
    <row r="8846" spans="1:17" x14ac:dyDescent="0.3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ref="Q8846:Q8909" si="141">VLOOKUP(TRIM(J8846),S:T,2,FALSE)</f>
        <v>1-Residential</v>
      </c>
    </row>
    <row r="8847" spans="1:17" x14ac:dyDescent="0.3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si="141"/>
        <v>Street</v>
      </c>
    </row>
    <row r="8906" spans="1:17" x14ac:dyDescent="0.3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1"/>
        <v>1-Residential</v>
      </c>
    </row>
    <row r="8907" spans="1:17" x14ac:dyDescent="0.3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1"/>
        <v>1-Residential</v>
      </c>
    </row>
    <row r="8908" spans="1:17" x14ac:dyDescent="0.3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1"/>
        <v>3-Small C&amp;I</v>
      </c>
    </row>
    <row r="8909" spans="1:17" x14ac:dyDescent="0.3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1"/>
        <v>4-Medium C&amp;I</v>
      </c>
    </row>
    <row r="8910" spans="1:17" x14ac:dyDescent="0.3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ref="Q8910:Q8973" si="142">VLOOKUP(TRIM(J8910),S:T,2,FALSE)</f>
        <v>3-Small C&amp;I</v>
      </c>
    </row>
    <row r="8911" spans="1:17" x14ac:dyDescent="0.3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">
      <c r="A8919" s="315">
        <v>4</v>
      </c>
      <c r="B8919" s="316" t="s">
        <v>249</v>
      </c>
      <c r="C8919" s="317">
        <v>2023</v>
      </c>
      <c r="D8919" s="317">
        <v>10</v>
      </c>
      <c r="E8919" s="316" t="s">
        <v>577</v>
      </c>
      <c r="F8919" s="323">
        <v>1</v>
      </c>
      <c r="G8919" s="316" t="s">
        <v>383</v>
      </c>
      <c r="H8919" s="316" t="s">
        <v>384</v>
      </c>
      <c r="I8919" s="316" t="s">
        <v>385</v>
      </c>
      <c r="J8919" s="316" t="s">
        <v>547</v>
      </c>
      <c r="K8919" s="316" t="s">
        <v>386</v>
      </c>
      <c r="L8919" s="316" t="s">
        <v>523</v>
      </c>
      <c r="M8919" s="316" t="s">
        <v>387</v>
      </c>
      <c r="N8919" s="318">
        <v>1705</v>
      </c>
      <c r="O8919" s="319">
        <v>409837.72</v>
      </c>
      <c r="P8919" s="318">
        <v>1336829</v>
      </c>
      <c r="Q8919" t="str">
        <f t="shared" si="142"/>
        <v>1-Residential</v>
      </c>
    </row>
    <row r="8920" spans="1:17" x14ac:dyDescent="0.3">
      <c r="A8920" s="310">
        <v>4</v>
      </c>
      <c r="B8920" s="311" t="s">
        <v>249</v>
      </c>
      <c r="C8920" s="312">
        <v>2023</v>
      </c>
      <c r="D8920" s="312">
        <v>10</v>
      </c>
      <c r="E8920" s="311" t="s">
        <v>577</v>
      </c>
      <c r="F8920" s="322">
        <v>1</v>
      </c>
      <c r="G8920" s="311" t="s">
        <v>383</v>
      </c>
      <c r="H8920" s="311" t="s">
        <v>388</v>
      </c>
      <c r="I8920" s="311" t="s">
        <v>389</v>
      </c>
      <c r="J8920" s="311" t="s">
        <v>547</v>
      </c>
      <c r="K8920" s="311" t="s">
        <v>386</v>
      </c>
      <c r="L8920" s="311" t="s">
        <v>523</v>
      </c>
      <c r="M8920" s="311" t="s">
        <v>387</v>
      </c>
      <c r="N8920" s="313">
        <v>1</v>
      </c>
      <c r="O8920" s="314">
        <v>1429.71</v>
      </c>
      <c r="P8920" s="313">
        <v>4738</v>
      </c>
      <c r="Q8920" t="str">
        <f t="shared" si="142"/>
        <v>1-Residential</v>
      </c>
    </row>
    <row r="8921" spans="1:17" x14ac:dyDescent="0.3">
      <c r="A8921" s="315">
        <v>4</v>
      </c>
      <c r="B8921" s="316" t="s">
        <v>249</v>
      </c>
      <c r="C8921" s="317">
        <v>2023</v>
      </c>
      <c r="D8921" s="317">
        <v>10</v>
      </c>
      <c r="E8921" s="316" t="s">
        <v>577</v>
      </c>
      <c r="F8921" s="323">
        <v>1</v>
      </c>
      <c r="G8921" s="316" t="s">
        <v>383</v>
      </c>
      <c r="H8921" s="316" t="s">
        <v>390</v>
      </c>
      <c r="I8921" s="316" t="s">
        <v>391</v>
      </c>
      <c r="J8921" s="316" t="s">
        <v>548</v>
      </c>
      <c r="K8921" s="316" t="s">
        <v>392</v>
      </c>
      <c r="L8921" s="316" t="s">
        <v>523</v>
      </c>
      <c r="M8921" s="316" t="s">
        <v>387</v>
      </c>
      <c r="N8921" s="318">
        <v>16</v>
      </c>
      <c r="O8921" s="319">
        <v>2582.0700000000002</v>
      </c>
      <c r="P8921" s="318">
        <v>9302</v>
      </c>
      <c r="Q8921" t="str">
        <f t="shared" si="142"/>
        <v>3-Small C&amp;I</v>
      </c>
    </row>
    <row r="8922" spans="1:17" x14ac:dyDescent="0.3">
      <c r="A8922" s="310">
        <v>4</v>
      </c>
      <c r="B8922" s="311" t="s">
        <v>249</v>
      </c>
      <c r="C8922" s="312">
        <v>2023</v>
      </c>
      <c r="D8922" s="312">
        <v>10</v>
      </c>
      <c r="E8922" s="311" t="s">
        <v>577</v>
      </c>
      <c r="F8922" s="322">
        <v>1</v>
      </c>
      <c r="G8922" s="311" t="s">
        <v>383</v>
      </c>
      <c r="H8922" s="311" t="s">
        <v>393</v>
      </c>
      <c r="I8922" s="311" t="s">
        <v>394</v>
      </c>
      <c r="J8922" s="311" t="s">
        <v>549</v>
      </c>
      <c r="K8922" s="311" t="s">
        <v>395</v>
      </c>
      <c r="L8922" s="311" t="s">
        <v>523</v>
      </c>
      <c r="M8922" s="311" t="s">
        <v>387</v>
      </c>
      <c r="N8922" s="313">
        <v>35</v>
      </c>
      <c r="O8922" s="314">
        <v>3947.77</v>
      </c>
      <c r="P8922" s="313">
        <v>19971</v>
      </c>
      <c r="Q8922" t="str">
        <f t="shared" si="142"/>
        <v>2-Low Income Residential</v>
      </c>
    </row>
    <row r="8923" spans="1:17" x14ac:dyDescent="0.3">
      <c r="A8923" s="315">
        <v>4</v>
      </c>
      <c r="B8923" s="316" t="s">
        <v>249</v>
      </c>
      <c r="C8923" s="317">
        <v>2023</v>
      </c>
      <c r="D8923" s="317">
        <v>10</v>
      </c>
      <c r="E8923" s="316" t="s">
        <v>577</v>
      </c>
      <c r="F8923" s="323">
        <v>1</v>
      </c>
      <c r="G8923" s="316" t="s">
        <v>383</v>
      </c>
      <c r="H8923" s="316" t="s">
        <v>396</v>
      </c>
      <c r="I8923" s="316" t="s">
        <v>397</v>
      </c>
      <c r="J8923" s="316" t="s">
        <v>551</v>
      </c>
      <c r="K8923" s="316" t="s">
        <v>398</v>
      </c>
      <c r="L8923" s="316" t="s">
        <v>523</v>
      </c>
      <c r="M8923" s="316" t="s">
        <v>387</v>
      </c>
      <c r="N8923" s="318">
        <v>3</v>
      </c>
      <c r="O8923" s="319">
        <v>361.31</v>
      </c>
      <c r="P8923" s="318">
        <v>1274</v>
      </c>
      <c r="Q8923" t="str">
        <f t="shared" si="142"/>
        <v>3-Small C&amp;I</v>
      </c>
    </row>
    <row r="8924" spans="1:17" x14ac:dyDescent="0.3">
      <c r="A8924" s="310">
        <v>4</v>
      </c>
      <c r="B8924" s="311" t="s">
        <v>249</v>
      </c>
      <c r="C8924" s="312">
        <v>2023</v>
      </c>
      <c r="D8924" s="312">
        <v>10</v>
      </c>
      <c r="E8924" s="311" t="s">
        <v>577</v>
      </c>
      <c r="F8924" s="322">
        <v>1</v>
      </c>
      <c r="G8924" s="311" t="s">
        <v>383</v>
      </c>
      <c r="H8924" s="311" t="s">
        <v>399</v>
      </c>
      <c r="I8924" s="311" t="s">
        <v>400</v>
      </c>
      <c r="J8924" s="311" t="s">
        <v>547</v>
      </c>
      <c r="K8924" s="311" t="s">
        <v>386</v>
      </c>
      <c r="L8924" s="311" t="s">
        <v>524</v>
      </c>
      <c r="M8924" s="311" t="s">
        <v>401</v>
      </c>
      <c r="N8924" s="313">
        <v>10425</v>
      </c>
      <c r="O8924" s="314">
        <v>1402049.97</v>
      </c>
      <c r="P8924" s="313">
        <v>8367651</v>
      </c>
      <c r="Q8924" t="str">
        <f t="shared" si="142"/>
        <v>1-Residential</v>
      </c>
    </row>
    <row r="8925" spans="1:17" x14ac:dyDescent="0.3">
      <c r="A8925" s="315">
        <v>4</v>
      </c>
      <c r="B8925" s="316" t="s">
        <v>249</v>
      </c>
      <c r="C8925" s="317">
        <v>2023</v>
      </c>
      <c r="D8925" s="317">
        <v>10</v>
      </c>
      <c r="E8925" s="316" t="s">
        <v>577</v>
      </c>
      <c r="F8925" s="323">
        <v>1</v>
      </c>
      <c r="G8925" s="316" t="s">
        <v>383</v>
      </c>
      <c r="H8925" s="316" t="s">
        <v>402</v>
      </c>
      <c r="I8925" s="316" t="s">
        <v>403</v>
      </c>
      <c r="J8925" s="316" t="s">
        <v>549</v>
      </c>
      <c r="K8925" s="316" t="s">
        <v>395</v>
      </c>
      <c r="L8925" s="316" t="s">
        <v>524</v>
      </c>
      <c r="M8925" s="316" t="s">
        <v>401</v>
      </c>
      <c r="N8925" s="318">
        <v>121</v>
      </c>
      <c r="O8925" s="319">
        <v>4448.5600000000004</v>
      </c>
      <c r="P8925" s="318">
        <v>69048</v>
      </c>
      <c r="Q8925" t="str">
        <f t="shared" si="142"/>
        <v>2-Low Income Residential</v>
      </c>
    </row>
    <row r="8926" spans="1:17" x14ac:dyDescent="0.3">
      <c r="A8926" s="310">
        <v>4</v>
      </c>
      <c r="B8926" s="311" t="s">
        <v>249</v>
      </c>
      <c r="C8926" s="312">
        <v>2023</v>
      </c>
      <c r="D8926" s="312">
        <v>10</v>
      </c>
      <c r="E8926" s="311" t="s">
        <v>577</v>
      </c>
      <c r="F8926" s="322">
        <v>1</v>
      </c>
      <c r="G8926" s="311" t="s">
        <v>383</v>
      </c>
      <c r="H8926" s="311" t="s">
        <v>404</v>
      </c>
      <c r="I8926" s="311" t="s">
        <v>405</v>
      </c>
      <c r="J8926" s="311" t="s">
        <v>548</v>
      </c>
      <c r="K8926" s="311" t="s">
        <v>392</v>
      </c>
      <c r="L8926" s="311" t="s">
        <v>524</v>
      </c>
      <c r="M8926" s="311" t="s">
        <v>401</v>
      </c>
      <c r="N8926" s="313">
        <v>32</v>
      </c>
      <c r="O8926" s="314">
        <v>3156.36</v>
      </c>
      <c r="P8926" s="313">
        <v>24134</v>
      </c>
      <c r="Q8926" t="str">
        <f t="shared" si="142"/>
        <v>3-Small C&amp;I</v>
      </c>
    </row>
    <row r="8927" spans="1:17" x14ac:dyDescent="0.3">
      <c r="A8927" s="315">
        <v>4</v>
      </c>
      <c r="B8927" s="316" t="s">
        <v>249</v>
      </c>
      <c r="C8927" s="317">
        <v>2023</v>
      </c>
      <c r="D8927" s="317">
        <v>10</v>
      </c>
      <c r="E8927" s="316" t="s">
        <v>577</v>
      </c>
      <c r="F8927" s="323">
        <v>1</v>
      </c>
      <c r="G8927" s="316" t="s">
        <v>383</v>
      </c>
      <c r="H8927" s="316" t="s">
        <v>406</v>
      </c>
      <c r="I8927" s="316" t="s">
        <v>407</v>
      </c>
      <c r="J8927" s="316" t="s">
        <v>551</v>
      </c>
      <c r="K8927" s="316" t="s">
        <v>398</v>
      </c>
      <c r="L8927" s="316" t="s">
        <v>524</v>
      </c>
      <c r="M8927" s="316" t="s">
        <v>401</v>
      </c>
      <c r="N8927" s="318">
        <v>4</v>
      </c>
      <c r="O8927" s="319">
        <v>723.89</v>
      </c>
      <c r="P8927" s="318">
        <v>5378</v>
      </c>
      <c r="Q8927" t="str">
        <f t="shared" si="142"/>
        <v>3-Small C&amp;I</v>
      </c>
    </row>
    <row r="8928" spans="1:17" x14ac:dyDescent="0.3">
      <c r="A8928" s="310">
        <v>4</v>
      </c>
      <c r="B8928" s="311" t="s">
        <v>249</v>
      </c>
      <c r="C8928" s="312">
        <v>2023</v>
      </c>
      <c r="D8928" s="312">
        <v>10</v>
      </c>
      <c r="E8928" s="311" t="s">
        <v>577</v>
      </c>
      <c r="F8928" s="322">
        <v>3</v>
      </c>
      <c r="G8928" s="311" t="s">
        <v>408</v>
      </c>
      <c r="H8928" s="311" t="s">
        <v>384</v>
      </c>
      <c r="I8928" s="311" t="s">
        <v>385</v>
      </c>
      <c r="J8928" s="311" t="s">
        <v>547</v>
      </c>
      <c r="K8928" s="311" t="s">
        <v>386</v>
      </c>
      <c r="L8928" s="311" t="s">
        <v>525</v>
      </c>
      <c r="M8928" s="311" t="s">
        <v>409</v>
      </c>
      <c r="N8928" s="313">
        <v>8</v>
      </c>
      <c r="O8928" s="314">
        <v>1281.8900000000001</v>
      </c>
      <c r="P8928" s="313">
        <v>4057</v>
      </c>
      <c r="Q8928" t="str">
        <f t="shared" si="142"/>
        <v>1-Residential</v>
      </c>
    </row>
    <row r="8929" spans="1:17" x14ac:dyDescent="0.3">
      <c r="A8929" s="315">
        <v>4</v>
      </c>
      <c r="B8929" s="316" t="s">
        <v>249</v>
      </c>
      <c r="C8929" s="317">
        <v>2023</v>
      </c>
      <c r="D8929" s="317">
        <v>10</v>
      </c>
      <c r="E8929" s="316" t="s">
        <v>577</v>
      </c>
      <c r="F8929" s="323">
        <v>3</v>
      </c>
      <c r="G8929" s="316" t="s">
        <v>408</v>
      </c>
      <c r="H8929" s="316" t="s">
        <v>390</v>
      </c>
      <c r="I8929" s="316" t="s">
        <v>391</v>
      </c>
      <c r="J8929" s="316" t="s">
        <v>548</v>
      </c>
      <c r="K8929" s="316" t="s">
        <v>392</v>
      </c>
      <c r="L8929" s="316" t="s">
        <v>525</v>
      </c>
      <c r="M8929" s="316" t="s">
        <v>409</v>
      </c>
      <c r="N8929" s="318">
        <v>174</v>
      </c>
      <c r="O8929" s="319">
        <v>30757.01</v>
      </c>
      <c r="P8929" s="318">
        <v>117656</v>
      </c>
      <c r="Q8929" t="str">
        <f t="shared" si="142"/>
        <v>3-Small C&amp;I</v>
      </c>
    </row>
    <row r="8930" spans="1:17" x14ac:dyDescent="0.3">
      <c r="A8930" s="310">
        <v>4</v>
      </c>
      <c r="B8930" s="311" t="s">
        <v>249</v>
      </c>
      <c r="C8930" s="312">
        <v>2023</v>
      </c>
      <c r="D8930" s="312">
        <v>10</v>
      </c>
      <c r="E8930" s="311" t="s">
        <v>577</v>
      </c>
      <c r="F8930" s="322">
        <v>3</v>
      </c>
      <c r="G8930" s="311" t="s">
        <v>408</v>
      </c>
      <c r="H8930" s="311" t="s">
        <v>413</v>
      </c>
      <c r="I8930" s="311" t="s">
        <v>414</v>
      </c>
      <c r="J8930" s="311" t="s">
        <v>550</v>
      </c>
      <c r="K8930" s="311" t="s">
        <v>415</v>
      </c>
      <c r="L8930" s="311" t="s">
        <v>525</v>
      </c>
      <c r="M8930" s="311" t="s">
        <v>409</v>
      </c>
      <c r="N8930" s="313">
        <v>1</v>
      </c>
      <c r="O8930" s="314">
        <v>40.5</v>
      </c>
      <c r="P8930" s="313">
        <v>119</v>
      </c>
      <c r="Q8930" t="str">
        <f t="shared" si="142"/>
        <v>3-Small C&amp;I</v>
      </c>
    </row>
    <row r="8931" spans="1:17" x14ac:dyDescent="0.3">
      <c r="A8931" s="315">
        <v>4</v>
      </c>
      <c r="B8931" s="316" t="s">
        <v>249</v>
      </c>
      <c r="C8931" s="317">
        <v>2023</v>
      </c>
      <c r="D8931" s="317">
        <v>10</v>
      </c>
      <c r="E8931" s="316" t="s">
        <v>577</v>
      </c>
      <c r="F8931" s="323">
        <v>3</v>
      </c>
      <c r="G8931" s="316" t="s">
        <v>408</v>
      </c>
      <c r="H8931" s="316" t="s">
        <v>396</v>
      </c>
      <c r="I8931" s="316" t="s">
        <v>397</v>
      </c>
      <c r="J8931" s="316" t="s">
        <v>551</v>
      </c>
      <c r="K8931" s="316" t="s">
        <v>398</v>
      </c>
      <c r="L8931" s="316" t="s">
        <v>525</v>
      </c>
      <c r="M8931" s="316" t="s">
        <v>409</v>
      </c>
      <c r="N8931" s="318">
        <v>23</v>
      </c>
      <c r="O8931" s="319">
        <v>2626.64</v>
      </c>
      <c r="P8931" s="318">
        <v>9211</v>
      </c>
      <c r="Q8931" t="str">
        <f t="shared" si="142"/>
        <v>3-Small C&amp;I</v>
      </c>
    </row>
    <row r="8932" spans="1:17" x14ac:dyDescent="0.3">
      <c r="A8932" s="310">
        <v>4</v>
      </c>
      <c r="B8932" s="311" t="s">
        <v>249</v>
      </c>
      <c r="C8932" s="312">
        <v>2023</v>
      </c>
      <c r="D8932" s="312">
        <v>10</v>
      </c>
      <c r="E8932" s="311" t="s">
        <v>577</v>
      </c>
      <c r="F8932" s="322">
        <v>3</v>
      </c>
      <c r="G8932" s="311" t="s">
        <v>408</v>
      </c>
      <c r="H8932" s="311" t="s">
        <v>418</v>
      </c>
      <c r="I8932" s="311" t="s">
        <v>419</v>
      </c>
      <c r="J8932" s="311" t="s">
        <v>554</v>
      </c>
      <c r="K8932" s="311" t="s">
        <v>420</v>
      </c>
      <c r="L8932" s="311" t="s">
        <v>525</v>
      </c>
      <c r="M8932" s="311" t="s">
        <v>409</v>
      </c>
      <c r="N8932" s="313">
        <v>5</v>
      </c>
      <c r="O8932" s="314">
        <v>8860.6</v>
      </c>
      <c r="P8932" s="313">
        <v>38815</v>
      </c>
      <c r="Q8932" t="str">
        <f t="shared" si="142"/>
        <v>4-Medium C&amp;I</v>
      </c>
    </row>
    <row r="8933" spans="1:17" x14ac:dyDescent="0.3">
      <c r="A8933" s="315">
        <v>4</v>
      </c>
      <c r="B8933" s="316" t="s">
        <v>249</v>
      </c>
      <c r="C8933" s="317">
        <v>2023</v>
      </c>
      <c r="D8933" s="317">
        <v>10</v>
      </c>
      <c r="E8933" s="316" t="s">
        <v>577</v>
      </c>
      <c r="F8933" s="323">
        <v>3</v>
      </c>
      <c r="G8933" s="316" t="s">
        <v>408</v>
      </c>
      <c r="H8933" s="316" t="s">
        <v>421</v>
      </c>
      <c r="I8933" s="316" t="s">
        <v>422</v>
      </c>
      <c r="J8933" s="316" t="s">
        <v>552</v>
      </c>
      <c r="K8933" s="316" t="s">
        <v>423</v>
      </c>
      <c r="L8933" s="316" t="s">
        <v>524</v>
      </c>
      <c r="M8933" s="316" t="s">
        <v>401</v>
      </c>
      <c r="N8933" s="318">
        <v>1</v>
      </c>
      <c r="O8933" s="319">
        <v>11.18</v>
      </c>
      <c r="P8933" s="318">
        <v>23</v>
      </c>
      <c r="Q8933" t="str">
        <f t="shared" si="142"/>
        <v>Street</v>
      </c>
    </row>
    <row r="8934" spans="1:17" x14ac:dyDescent="0.3">
      <c r="A8934" s="310">
        <v>4</v>
      </c>
      <c r="B8934" s="311" t="s">
        <v>249</v>
      </c>
      <c r="C8934" s="312">
        <v>2023</v>
      </c>
      <c r="D8934" s="312">
        <v>10</v>
      </c>
      <c r="E8934" s="311" t="s">
        <v>577</v>
      </c>
      <c r="F8934" s="322">
        <v>3</v>
      </c>
      <c r="G8934" s="311" t="s">
        <v>408</v>
      </c>
      <c r="H8934" s="311" t="s">
        <v>424</v>
      </c>
      <c r="I8934" s="311" t="s">
        <v>425</v>
      </c>
      <c r="J8934" s="311" t="s">
        <v>557</v>
      </c>
      <c r="K8934" s="311" t="s">
        <v>426</v>
      </c>
      <c r="L8934" s="311" t="s">
        <v>526</v>
      </c>
      <c r="M8934" s="311" t="s">
        <v>427</v>
      </c>
      <c r="N8934" s="313">
        <v>8</v>
      </c>
      <c r="O8934" s="314">
        <v>210.03</v>
      </c>
      <c r="P8934" s="313">
        <v>1205</v>
      </c>
      <c r="Q8934" t="str">
        <f t="shared" si="142"/>
        <v>3-Small C&amp;I</v>
      </c>
    </row>
    <row r="8935" spans="1:17" x14ac:dyDescent="0.3">
      <c r="A8935" s="315">
        <v>4</v>
      </c>
      <c r="B8935" s="316" t="s">
        <v>249</v>
      </c>
      <c r="C8935" s="317">
        <v>2023</v>
      </c>
      <c r="D8935" s="317">
        <v>10</v>
      </c>
      <c r="E8935" s="316" t="s">
        <v>577</v>
      </c>
      <c r="F8935" s="323">
        <v>3</v>
      </c>
      <c r="G8935" s="316" t="s">
        <v>408</v>
      </c>
      <c r="H8935" s="316" t="s">
        <v>431</v>
      </c>
      <c r="I8935" s="316" t="s">
        <v>432</v>
      </c>
      <c r="J8935" s="316" t="s">
        <v>558</v>
      </c>
      <c r="K8935" s="316" t="s">
        <v>430</v>
      </c>
      <c r="L8935" s="316" t="s">
        <v>526</v>
      </c>
      <c r="M8935" s="316" t="s">
        <v>427</v>
      </c>
      <c r="N8935" s="318">
        <v>9</v>
      </c>
      <c r="O8935" s="319">
        <v>139499.42000000001</v>
      </c>
      <c r="P8935" s="318">
        <v>1774617</v>
      </c>
      <c r="Q8935" t="str">
        <f t="shared" si="142"/>
        <v>5-Large C&amp;I</v>
      </c>
    </row>
    <row r="8936" spans="1:17" x14ac:dyDescent="0.3">
      <c r="A8936" s="310">
        <v>4</v>
      </c>
      <c r="B8936" s="311" t="s">
        <v>249</v>
      </c>
      <c r="C8936" s="312">
        <v>2023</v>
      </c>
      <c r="D8936" s="312">
        <v>10</v>
      </c>
      <c r="E8936" s="311" t="s">
        <v>577</v>
      </c>
      <c r="F8936" s="322">
        <v>3</v>
      </c>
      <c r="G8936" s="311" t="s">
        <v>408</v>
      </c>
      <c r="H8936" s="311" t="s">
        <v>399</v>
      </c>
      <c r="I8936" s="311" t="s">
        <v>400</v>
      </c>
      <c r="J8936" s="311" t="s">
        <v>547</v>
      </c>
      <c r="K8936" s="311" t="s">
        <v>386</v>
      </c>
      <c r="L8936" s="311" t="s">
        <v>526</v>
      </c>
      <c r="M8936" s="311" t="s">
        <v>427</v>
      </c>
      <c r="N8936" s="313">
        <v>32</v>
      </c>
      <c r="O8936" s="314">
        <v>4112.32</v>
      </c>
      <c r="P8936" s="313">
        <v>24479</v>
      </c>
      <c r="Q8936" t="str">
        <f t="shared" si="142"/>
        <v>1-Residential</v>
      </c>
    </row>
    <row r="8937" spans="1:17" x14ac:dyDescent="0.3">
      <c r="A8937" s="315">
        <v>4</v>
      </c>
      <c r="B8937" s="316" t="s">
        <v>249</v>
      </c>
      <c r="C8937" s="317">
        <v>2023</v>
      </c>
      <c r="D8937" s="317">
        <v>10</v>
      </c>
      <c r="E8937" s="316" t="s">
        <v>577</v>
      </c>
      <c r="F8937" s="323">
        <v>3</v>
      </c>
      <c r="G8937" s="316" t="s">
        <v>408</v>
      </c>
      <c r="H8937" s="316" t="s">
        <v>404</v>
      </c>
      <c r="I8937" s="316" t="s">
        <v>405</v>
      </c>
      <c r="J8937" s="316" t="s">
        <v>548</v>
      </c>
      <c r="K8937" s="316" t="s">
        <v>392</v>
      </c>
      <c r="L8937" s="316" t="s">
        <v>526</v>
      </c>
      <c r="M8937" s="316" t="s">
        <v>427</v>
      </c>
      <c r="N8937" s="318">
        <v>1278</v>
      </c>
      <c r="O8937" s="319">
        <v>263191.65000000002</v>
      </c>
      <c r="P8937" s="318">
        <v>2015403</v>
      </c>
      <c r="Q8937" t="str">
        <f t="shared" si="142"/>
        <v>3-Small C&amp;I</v>
      </c>
    </row>
    <row r="8938" spans="1:17" x14ac:dyDescent="0.3">
      <c r="A8938" s="310">
        <v>4</v>
      </c>
      <c r="B8938" s="311" t="s">
        <v>249</v>
      </c>
      <c r="C8938" s="312">
        <v>2023</v>
      </c>
      <c r="D8938" s="312">
        <v>10</v>
      </c>
      <c r="E8938" s="311" t="s">
        <v>577</v>
      </c>
      <c r="F8938" s="322">
        <v>3</v>
      </c>
      <c r="G8938" s="311" t="s">
        <v>408</v>
      </c>
      <c r="H8938" s="311" t="s">
        <v>433</v>
      </c>
      <c r="I8938" s="311" t="s">
        <v>434</v>
      </c>
      <c r="J8938" s="311" t="s">
        <v>553</v>
      </c>
      <c r="K8938" s="311" t="s">
        <v>412</v>
      </c>
      <c r="L8938" s="311" t="s">
        <v>526</v>
      </c>
      <c r="M8938" s="311" t="s">
        <v>427</v>
      </c>
      <c r="N8938" s="313">
        <v>7</v>
      </c>
      <c r="O8938" s="314">
        <v>263.10000000000002</v>
      </c>
      <c r="P8938" s="313">
        <v>1664</v>
      </c>
      <c r="Q8938" t="str">
        <f t="shared" si="142"/>
        <v>3-Small C&amp;I</v>
      </c>
    </row>
    <row r="8939" spans="1:17" x14ac:dyDescent="0.3">
      <c r="A8939" s="315">
        <v>4</v>
      </c>
      <c r="B8939" s="316" t="s">
        <v>249</v>
      </c>
      <c r="C8939" s="317">
        <v>2023</v>
      </c>
      <c r="D8939" s="317">
        <v>10</v>
      </c>
      <c r="E8939" s="316" t="s">
        <v>577</v>
      </c>
      <c r="F8939" s="323">
        <v>3</v>
      </c>
      <c r="G8939" s="316" t="s">
        <v>408</v>
      </c>
      <c r="H8939" s="316" t="s">
        <v>435</v>
      </c>
      <c r="I8939" s="316" t="s">
        <v>436</v>
      </c>
      <c r="J8939" s="316" t="s">
        <v>550</v>
      </c>
      <c r="K8939" s="316" t="s">
        <v>415</v>
      </c>
      <c r="L8939" s="316" t="s">
        <v>526</v>
      </c>
      <c r="M8939" s="316" t="s">
        <v>427</v>
      </c>
      <c r="N8939" s="318">
        <v>12</v>
      </c>
      <c r="O8939" s="319">
        <v>597.79999999999995</v>
      </c>
      <c r="P8939" s="318">
        <v>3982</v>
      </c>
      <c r="Q8939" t="str">
        <f t="shared" si="142"/>
        <v>3-Small C&amp;I</v>
      </c>
    </row>
    <row r="8940" spans="1:17" x14ac:dyDescent="0.3">
      <c r="A8940" s="310">
        <v>4</v>
      </c>
      <c r="B8940" s="311" t="s">
        <v>249</v>
      </c>
      <c r="C8940" s="312">
        <v>2023</v>
      </c>
      <c r="D8940" s="312">
        <v>10</v>
      </c>
      <c r="E8940" s="311" t="s">
        <v>577</v>
      </c>
      <c r="F8940" s="322">
        <v>3</v>
      </c>
      <c r="G8940" s="311" t="s">
        <v>408</v>
      </c>
      <c r="H8940" s="311" t="s">
        <v>406</v>
      </c>
      <c r="I8940" s="311" t="s">
        <v>407</v>
      </c>
      <c r="J8940" s="311" t="s">
        <v>551</v>
      </c>
      <c r="K8940" s="311" t="s">
        <v>398</v>
      </c>
      <c r="L8940" s="311" t="s">
        <v>526</v>
      </c>
      <c r="M8940" s="311" t="s">
        <v>427</v>
      </c>
      <c r="N8940" s="313">
        <v>62</v>
      </c>
      <c r="O8940" s="314">
        <v>3784.77</v>
      </c>
      <c r="P8940" s="313">
        <v>25065</v>
      </c>
      <c r="Q8940" t="str">
        <f t="shared" si="142"/>
        <v>3-Small C&amp;I</v>
      </c>
    </row>
    <row r="8941" spans="1:17" x14ac:dyDescent="0.3">
      <c r="A8941" s="315">
        <v>4</v>
      </c>
      <c r="B8941" s="316" t="s">
        <v>249</v>
      </c>
      <c r="C8941" s="317">
        <v>2023</v>
      </c>
      <c r="D8941" s="317">
        <v>10</v>
      </c>
      <c r="E8941" s="316" t="s">
        <v>577</v>
      </c>
      <c r="F8941" s="323">
        <v>3</v>
      </c>
      <c r="G8941" s="316" t="s">
        <v>408</v>
      </c>
      <c r="H8941" s="316" t="s">
        <v>437</v>
      </c>
      <c r="I8941" s="316" t="s">
        <v>438</v>
      </c>
      <c r="J8941" s="316" t="s">
        <v>554</v>
      </c>
      <c r="K8941" s="316" t="s">
        <v>420</v>
      </c>
      <c r="L8941" s="316" t="s">
        <v>526</v>
      </c>
      <c r="M8941" s="316" t="s">
        <v>427</v>
      </c>
      <c r="N8941" s="318">
        <v>72</v>
      </c>
      <c r="O8941" s="319">
        <v>191024.68</v>
      </c>
      <c r="P8941" s="318">
        <v>1731035</v>
      </c>
      <c r="Q8941" t="str">
        <f t="shared" si="142"/>
        <v>4-Medium C&amp;I</v>
      </c>
    </row>
    <row r="8942" spans="1:17" x14ac:dyDescent="0.3">
      <c r="A8942" s="310">
        <v>4</v>
      </c>
      <c r="B8942" s="311" t="s">
        <v>249</v>
      </c>
      <c r="C8942" s="312">
        <v>2023</v>
      </c>
      <c r="D8942" s="312">
        <v>10</v>
      </c>
      <c r="E8942" s="311" t="s">
        <v>577</v>
      </c>
      <c r="F8942" s="322">
        <v>3</v>
      </c>
      <c r="G8942" s="311" t="s">
        <v>408</v>
      </c>
      <c r="H8942" s="311" t="s">
        <v>439</v>
      </c>
      <c r="I8942" s="311" t="s">
        <v>440</v>
      </c>
      <c r="J8942" s="311" t="s">
        <v>556</v>
      </c>
      <c r="K8942" s="311" t="s">
        <v>441</v>
      </c>
      <c r="L8942" s="311" t="s">
        <v>526</v>
      </c>
      <c r="M8942" s="311" t="s">
        <v>427</v>
      </c>
      <c r="N8942" s="313">
        <v>1</v>
      </c>
      <c r="O8942" s="314">
        <v>1638.7</v>
      </c>
      <c r="P8942" s="313">
        <v>419</v>
      </c>
      <c r="Q8942" t="str">
        <f t="shared" si="142"/>
        <v>4-Medium C&amp;I</v>
      </c>
    </row>
    <row r="8943" spans="1:17" x14ac:dyDescent="0.3">
      <c r="A8943" s="315">
        <v>4</v>
      </c>
      <c r="B8943" s="316" t="s">
        <v>249</v>
      </c>
      <c r="C8943" s="317">
        <v>2023</v>
      </c>
      <c r="D8943" s="317">
        <v>10</v>
      </c>
      <c r="E8943" s="316" t="s">
        <v>577</v>
      </c>
      <c r="F8943" s="323">
        <v>5</v>
      </c>
      <c r="G8943" s="316" t="s">
        <v>442</v>
      </c>
      <c r="H8943" s="316" t="s">
        <v>418</v>
      </c>
      <c r="I8943" s="316" t="s">
        <v>419</v>
      </c>
      <c r="J8943" s="316" t="s">
        <v>554</v>
      </c>
      <c r="K8943" s="316" t="s">
        <v>420</v>
      </c>
      <c r="L8943" s="316" t="s">
        <v>527</v>
      </c>
      <c r="M8943" s="316" t="s">
        <v>443</v>
      </c>
      <c r="N8943" s="318">
        <v>1</v>
      </c>
      <c r="O8943" s="319">
        <v>520.84</v>
      </c>
      <c r="P8943" s="318">
        <v>2080</v>
      </c>
      <c r="Q8943" t="str">
        <f t="shared" si="142"/>
        <v>4-Medium C&amp;I</v>
      </c>
    </row>
    <row r="8944" spans="1:17" x14ac:dyDescent="0.3">
      <c r="A8944" s="310">
        <v>4</v>
      </c>
      <c r="B8944" s="311" t="s">
        <v>249</v>
      </c>
      <c r="C8944" s="312">
        <v>2023</v>
      </c>
      <c r="D8944" s="312">
        <v>10</v>
      </c>
      <c r="E8944" s="311" t="s">
        <v>577</v>
      </c>
      <c r="F8944" s="322">
        <v>5</v>
      </c>
      <c r="G8944" s="311" t="s">
        <v>442</v>
      </c>
      <c r="H8944" s="311" t="s">
        <v>431</v>
      </c>
      <c r="I8944" s="311" t="s">
        <v>432</v>
      </c>
      <c r="J8944" s="311" t="s">
        <v>558</v>
      </c>
      <c r="K8944" s="311" t="s">
        <v>430</v>
      </c>
      <c r="L8944" s="311" t="s">
        <v>528</v>
      </c>
      <c r="M8944" s="311" t="s">
        <v>444</v>
      </c>
      <c r="N8944" s="313">
        <v>1</v>
      </c>
      <c r="O8944" s="314">
        <v>6046.82</v>
      </c>
      <c r="P8944" s="313">
        <v>60642</v>
      </c>
      <c r="Q8944" t="str">
        <f t="shared" si="142"/>
        <v>5-Large C&amp;I</v>
      </c>
    </row>
    <row r="8945" spans="1:17" x14ac:dyDescent="0.3">
      <c r="A8945" s="315">
        <v>4</v>
      </c>
      <c r="B8945" s="316" t="s">
        <v>249</v>
      </c>
      <c r="C8945" s="317">
        <v>2023</v>
      </c>
      <c r="D8945" s="317">
        <v>10</v>
      </c>
      <c r="E8945" s="316" t="s">
        <v>577</v>
      </c>
      <c r="F8945" s="323">
        <v>5</v>
      </c>
      <c r="G8945" s="316" t="s">
        <v>442</v>
      </c>
      <c r="H8945" s="316" t="s">
        <v>404</v>
      </c>
      <c r="I8945" s="316" t="s">
        <v>405</v>
      </c>
      <c r="J8945" s="316" t="s">
        <v>548</v>
      </c>
      <c r="K8945" s="316" t="s">
        <v>392</v>
      </c>
      <c r="L8945" s="316" t="s">
        <v>528</v>
      </c>
      <c r="M8945" s="316" t="s">
        <v>444</v>
      </c>
      <c r="N8945" s="318">
        <v>1</v>
      </c>
      <c r="O8945" s="319">
        <v>23.25</v>
      </c>
      <c r="P8945" s="318">
        <v>105</v>
      </c>
      <c r="Q8945" t="str">
        <f t="shared" si="142"/>
        <v>3-Small C&amp;I</v>
      </c>
    </row>
    <row r="8946" spans="1:17" x14ac:dyDescent="0.3">
      <c r="A8946" s="310">
        <v>4</v>
      </c>
      <c r="B8946" s="311" t="s">
        <v>249</v>
      </c>
      <c r="C8946" s="312">
        <v>2023</v>
      </c>
      <c r="D8946" s="312">
        <v>10</v>
      </c>
      <c r="E8946" s="311" t="s">
        <v>577</v>
      </c>
      <c r="F8946" s="322">
        <v>6</v>
      </c>
      <c r="G8946" s="311" t="s">
        <v>445</v>
      </c>
      <c r="H8946" s="311" t="s">
        <v>446</v>
      </c>
      <c r="I8946" s="311" t="s">
        <v>447</v>
      </c>
      <c r="J8946" s="311" t="s">
        <v>559</v>
      </c>
      <c r="K8946" s="311" t="s">
        <v>448</v>
      </c>
      <c r="L8946" s="311" t="s">
        <v>529</v>
      </c>
      <c r="M8946" s="311" t="s">
        <v>449</v>
      </c>
      <c r="N8946" s="313">
        <v>1</v>
      </c>
      <c r="O8946" s="314">
        <v>7573.18</v>
      </c>
      <c r="P8946" s="313">
        <v>17440</v>
      </c>
      <c r="Q8946" t="str">
        <f t="shared" si="142"/>
        <v>Street</v>
      </c>
    </row>
    <row r="8947" spans="1:17" x14ac:dyDescent="0.3">
      <c r="A8947" s="315">
        <v>4</v>
      </c>
      <c r="B8947" s="316" t="s">
        <v>249</v>
      </c>
      <c r="C8947" s="317">
        <v>2023</v>
      </c>
      <c r="D8947" s="317">
        <v>10</v>
      </c>
      <c r="E8947" s="316" t="s">
        <v>577</v>
      </c>
      <c r="F8947" s="323">
        <v>6</v>
      </c>
      <c r="G8947" s="316" t="s">
        <v>445</v>
      </c>
      <c r="H8947" s="316" t="s">
        <v>450</v>
      </c>
      <c r="I8947" s="316" t="s">
        <v>451</v>
      </c>
      <c r="J8947" s="316" t="s">
        <v>563</v>
      </c>
      <c r="K8947" s="316" t="s">
        <v>452</v>
      </c>
      <c r="L8947" s="316" t="s">
        <v>529</v>
      </c>
      <c r="M8947" s="316" t="s">
        <v>449</v>
      </c>
      <c r="N8947" s="318">
        <v>2</v>
      </c>
      <c r="O8947" s="319">
        <v>1597.43</v>
      </c>
      <c r="P8947" s="318">
        <v>7334</v>
      </c>
      <c r="Q8947" t="str">
        <f t="shared" si="142"/>
        <v>Street</v>
      </c>
    </row>
    <row r="8948" spans="1:17" x14ac:dyDescent="0.3">
      <c r="A8948" s="310">
        <v>4</v>
      </c>
      <c r="B8948" s="311" t="s">
        <v>249</v>
      </c>
      <c r="C8948" s="312">
        <v>2023</v>
      </c>
      <c r="D8948" s="312">
        <v>10</v>
      </c>
      <c r="E8948" s="311" t="s">
        <v>577</v>
      </c>
      <c r="F8948" s="322">
        <v>10</v>
      </c>
      <c r="G8948" s="311" t="s">
        <v>453</v>
      </c>
      <c r="H8948" s="311" t="s">
        <v>384</v>
      </c>
      <c r="I8948" s="311" t="s">
        <v>385</v>
      </c>
      <c r="J8948" s="311" t="s">
        <v>547</v>
      </c>
      <c r="K8948" s="311" t="s">
        <v>386</v>
      </c>
      <c r="L8948" s="311" t="s">
        <v>530</v>
      </c>
      <c r="M8948" s="311" t="s">
        <v>454</v>
      </c>
      <c r="N8948" s="313">
        <v>22</v>
      </c>
      <c r="O8948" s="314">
        <v>5136.25</v>
      </c>
      <c r="P8948" s="313">
        <v>16433</v>
      </c>
      <c r="Q8948" t="str">
        <f t="shared" si="142"/>
        <v>1-Residential</v>
      </c>
    </row>
    <row r="8949" spans="1:17" x14ac:dyDescent="0.3">
      <c r="A8949" s="315">
        <v>4</v>
      </c>
      <c r="B8949" s="316" t="s">
        <v>249</v>
      </c>
      <c r="C8949" s="317">
        <v>2023</v>
      </c>
      <c r="D8949" s="317">
        <v>10</v>
      </c>
      <c r="E8949" s="316" t="s">
        <v>577</v>
      </c>
      <c r="F8949" s="323">
        <v>10</v>
      </c>
      <c r="G8949" s="316" t="s">
        <v>453</v>
      </c>
      <c r="H8949" s="316" t="s">
        <v>399</v>
      </c>
      <c r="I8949" s="316" t="s">
        <v>400</v>
      </c>
      <c r="J8949" s="316" t="s">
        <v>547</v>
      </c>
      <c r="K8949" s="316" t="s">
        <v>386</v>
      </c>
      <c r="L8949" s="316" t="s">
        <v>531</v>
      </c>
      <c r="M8949" s="316" t="s">
        <v>455</v>
      </c>
      <c r="N8949" s="318">
        <v>143</v>
      </c>
      <c r="O8949" s="319">
        <v>16875.12</v>
      </c>
      <c r="P8949" s="318">
        <v>99001</v>
      </c>
      <c r="Q8949" t="str">
        <f t="shared" si="142"/>
        <v>1-Residential</v>
      </c>
    </row>
    <row r="8950" spans="1:17" x14ac:dyDescent="0.3">
      <c r="A8950" s="310">
        <v>4</v>
      </c>
      <c r="B8950" s="311" t="s">
        <v>249</v>
      </c>
      <c r="C8950" s="312">
        <v>2023</v>
      </c>
      <c r="D8950" s="312">
        <v>10</v>
      </c>
      <c r="E8950" s="311" t="s">
        <v>577</v>
      </c>
      <c r="F8950" s="322">
        <v>10</v>
      </c>
      <c r="G8950" s="311" t="s">
        <v>453</v>
      </c>
      <c r="H8950" s="311" t="s">
        <v>402</v>
      </c>
      <c r="I8950" s="311" t="s">
        <v>403</v>
      </c>
      <c r="J8950" s="311" t="s">
        <v>549</v>
      </c>
      <c r="K8950" s="311" t="s">
        <v>395</v>
      </c>
      <c r="L8950" s="311" t="s">
        <v>531</v>
      </c>
      <c r="M8950" s="311" t="s">
        <v>455</v>
      </c>
      <c r="N8950" s="313">
        <v>5</v>
      </c>
      <c r="O8950" s="314">
        <v>175.67</v>
      </c>
      <c r="P8950" s="313">
        <v>2583</v>
      </c>
      <c r="Q8950" t="str">
        <f t="shared" si="142"/>
        <v>2-Low Income Residential</v>
      </c>
    </row>
    <row r="8951" spans="1:17" x14ac:dyDescent="0.3">
      <c r="A8951" s="315">
        <v>4</v>
      </c>
      <c r="B8951" s="316" t="s">
        <v>249</v>
      </c>
      <c r="C8951" s="317">
        <v>2023</v>
      </c>
      <c r="D8951" s="317">
        <v>10</v>
      </c>
      <c r="E8951" s="316" t="s">
        <v>577</v>
      </c>
      <c r="F8951" s="323">
        <v>60</v>
      </c>
      <c r="G8951" s="316" t="s">
        <v>456</v>
      </c>
      <c r="H8951" s="316" t="s">
        <v>446</v>
      </c>
      <c r="I8951" s="316" t="s">
        <v>447</v>
      </c>
      <c r="J8951" s="316" t="s">
        <v>559</v>
      </c>
      <c r="K8951" s="316" t="s">
        <v>448</v>
      </c>
      <c r="L8951" s="316" t="s">
        <v>532</v>
      </c>
      <c r="M8951" s="316" t="s">
        <v>457</v>
      </c>
      <c r="N8951" s="318">
        <v>1</v>
      </c>
      <c r="O8951" s="319">
        <v>14.22</v>
      </c>
      <c r="P8951" s="318">
        <v>33</v>
      </c>
      <c r="Q8951" t="str">
        <f t="shared" si="142"/>
        <v>Street</v>
      </c>
    </row>
    <row r="8952" spans="1:17" x14ac:dyDescent="0.3">
      <c r="A8952" s="310">
        <v>4</v>
      </c>
      <c r="B8952" s="311" t="s">
        <v>249</v>
      </c>
      <c r="C8952" s="312">
        <v>2023</v>
      </c>
      <c r="D8952" s="312">
        <v>10</v>
      </c>
      <c r="E8952" s="311" t="s">
        <v>577</v>
      </c>
      <c r="F8952" s="322">
        <v>60</v>
      </c>
      <c r="G8952" s="311" t="s">
        <v>456</v>
      </c>
      <c r="H8952" s="311" t="s">
        <v>450</v>
      </c>
      <c r="I8952" s="311" t="s">
        <v>451</v>
      </c>
      <c r="J8952" s="311" t="s">
        <v>563</v>
      </c>
      <c r="K8952" s="311" t="s">
        <v>452</v>
      </c>
      <c r="L8952" s="311" t="s">
        <v>532</v>
      </c>
      <c r="M8952" s="311" t="s">
        <v>457</v>
      </c>
      <c r="N8952" s="313">
        <v>2</v>
      </c>
      <c r="O8952" s="314">
        <v>34.869999999999997</v>
      </c>
      <c r="P8952" s="313">
        <v>150</v>
      </c>
      <c r="Q8952" t="str">
        <f t="shared" si="142"/>
        <v>Street</v>
      </c>
    </row>
    <row r="8953" spans="1:17" x14ac:dyDescent="0.3">
      <c r="A8953" s="310">
        <v>5</v>
      </c>
      <c r="B8953" s="311" t="s">
        <v>241</v>
      </c>
      <c r="C8953" s="312">
        <v>2023</v>
      </c>
      <c r="D8953" s="312">
        <v>10</v>
      </c>
      <c r="E8953" s="311" t="s">
        <v>577</v>
      </c>
      <c r="F8953" s="322">
        <v>1</v>
      </c>
      <c r="G8953" s="311" t="s">
        <v>383</v>
      </c>
      <c r="H8953" s="311" t="s">
        <v>384</v>
      </c>
      <c r="I8953" s="311" t="s">
        <v>385</v>
      </c>
      <c r="J8953" s="311" t="s">
        <v>547</v>
      </c>
      <c r="K8953" s="311" t="s">
        <v>386</v>
      </c>
      <c r="L8953" s="311" t="s">
        <v>523</v>
      </c>
      <c r="M8953" s="311" t="s">
        <v>387</v>
      </c>
      <c r="N8953" s="313">
        <v>439969</v>
      </c>
      <c r="O8953" s="314">
        <v>59634088.810000002</v>
      </c>
      <c r="P8953" s="313">
        <v>191551966</v>
      </c>
      <c r="Q8953" t="str">
        <f t="shared" si="142"/>
        <v>1-Residential</v>
      </c>
    </row>
    <row r="8954" spans="1:17" x14ac:dyDescent="0.3">
      <c r="A8954" s="315">
        <v>5</v>
      </c>
      <c r="B8954" s="316" t="s">
        <v>241</v>
      </c>
      <c r="C8954" s="317">
        <v>2023</v>
      </c>
      <c r="D8954" s="317">
        <v>10</v>
      </c>
      <c r="E8954" s="316" t="s">
        <v>577</v>
      </c>
      <c r="F8954" s="323">
        <v>1</v>
      </c>
      <c r="G8954" s="316" t="s">
        <v>383</v>
      </c>
      <c r="H8954" s="316" t="s">
        <v>388</v>
      </c>
      <c r="I8954" s="316" t="s">
        <v>389</v>
      </c>
      <c r="J8954" s="316" t="s">
        <v>547</v>
      </c>
      <c r="K8954" s="316" t="s">
        <v>386</v>
      </c>
      <c r="L8954" s="316" t="s">
        <v>523</v>
      </c>
      <c r="M8954" s="316" t="s">
        <v>387</v>
      </c>
      <c r="N8954" s="318">
        <v>327</v>
      </c>
      <c r="O8954" s="319">
        <v>3401.83</v>
      </c>
      <c r="P8954" s="318">
        <v>66051</v>
      </c>
      <c r="Q8954" t="str">
        <f t="shared" si="142"/>
        <v>1-Residential</v>
      </c>
    </row>
    <row r="8955" spans="1:17" x14ac:dyDescent="0.3">
      <c r="A8955" s="310">
        <v>5</v>
      </c>
      <c r="B8955" s="311" t="s">
        <v>241</v>
      </c>
      <c r="C8955" s="312">
        <v>2023</v>
      </c>
      <c r="D8955" s="312">
        <v>10</v>
      </c>
      <c r="E8955" s="311" t="s">
        <v>577</v>
      </c>
      <c r="F8955" s="322">
        <v>1</v>
      </c>
      <c r="G8955" s="311" t="s">
        <v>383</v>
      </c>
      <c r="H8955" s="311" t="s">
        <v>390</v>
      </c>
      <c r="I8955" s="311" t="s">
        <v>391</v>
      </c>
      <c r="J8955" s="311" t="s">
        <v>548</v>
      </c>
      <c r="K8955" s="311" t="s">
        <v>392</v>
      </c>
      <c r="L8955" s="311" t="s">
        <v>523</v>
      </c>
      <c r="M8955" s="311" t="s">
        <v>387</v>
      </c>
      <c r="N8955" s="313">
        <v>1218</v>
      </c>
      <c r="O8955" s="320">
        <v>-103746.7</v>
      </c>
      <c r="P8955" s="313">
        <v>647913</v>
      </c>
      <c r="Q8955" t="str">
        <f t="shared" si="142"/>
        <v>3-Small C&amp;I</v>
      </c>
    </row>
    <row r="8956" spans="1:17" x14ac:dyDescent="0.3">
      <c r="A8956" s="315">
        <v>5</v>
      </c>
      <c r="B8956" s="316" t="s">
        <v>241</v>
      </c>
      <c r="C8956" s="317">
        <v>2023</v>
      </c>
      <c r="D8956" s="317">
        <v>10</v>
      </c>
      <c r="E8956" s="316" t="s">
        <v>577</v>
      </c>
      <c r="F8956" s="323">
        <v>1</v>
      </c>
      <c r="G8956" s="316" t="s">
        <v>383</v>
      </c>
      <c r="H8956" s="316" t="s">
        <v>393</v>
      </c>
      <c r="I8956" s="316" t="s">
        <v>394</v>
      </c>
      <c r="J8956" s="316" t="s">
        <v>549</v>
      </c>
      <c r="K8956" s="316" t="s">
        <v>395</v>
      </c>
      <c r="L8956" s="316" t="s">
        <v>523</v>
      </c>
      <c r="M8956" s="316" t="s">
        <v>387</v>
      </c>
      <c r="N8956" s="318">
        <v>68999</v>
      </c>
      <c r="O8956" s="319">
        <v>6139259</v>
      </c>
      <c r="P8956" s="318">
        <v>30928344</v>
      </c>
      <c r="Q8956" t="str">
        <f t="shared" si="142"/>
        <v>2-Low Income Residential</v>
      </c>
    </row>
    <row r="8957" spans="1:17" x14ac:dyDescent="0.3">
      <c r="A8957" s="310">
        <v>5</v>
      </c>
      <c r="B8957" s="311" t="s">
        <v>241</v>
      </c>
      <c r="C8957" s="312">
        <v>2023</v>
      </c>
      <c r="D8957" s="312">
        <v>10</v>
      </c>
      <c r="E8957" s="311" t="s">
        <v>577</v>
      </c>
      <c r="F8957" s="322">
        <v>1</v>
      </c>
      <c r="G8957" s="311" t="s">
        <v>383</v>
      </c>
      <c r="H8957" s="311" t="s">
        <v>458</v>
      </c>
      <c r="I8957" s="311" t="s">
        <v>459</v>
      </c>
      <c r="J8957" s="311" t="s">
        <v>549</v>
      </c>
      <c r="K8957" s="311" t="s">
        <v>395</v>
      </c>
      <c r="L8957" s="311" t="s">
        <v>523</v>
      </c>
      <c r="M8957" s="311" t="s">
        <v>387</v>
      </c>
      <c r="N8957" s="313">
        <v>142</v>
      </c>
      <c r="O8957" s="314">
        <v>13341.27</v>
      </c>
      <c r="P8957" s="313">
        <v>68779</v>
      </c>
      <c r="Q8957" t="str">
        <f t="shared" si="142"/>
        <v>2-Low Income Residential</v>
      </c>
    </row>
    <row r="8958" spans="1:17" x14ac:dyDescent="0.3">
      <c r="A8958" s="315">
        <v>5</v>
      </c>
      <c r="B8958" s="316" t="s">
        <v>241</v>
      </c>
      <c r="C8958" s="317">
        <v>2023</v>
      </c>
      <c r="D8958" s="317">
        <v>10</v>
      </c>
      <c r="E8958" s="316" t="s">
        <v>577</v>
      </c>
      <c r="F8958" s="323">
        <v>1</v>
      </c>
      <c r="G8958" s="316" t="s">
        <v>383</v>
      </c>
      <c r="H8958" s="316" t="s">
        <v>396</v>
      </c>
      <c r="I8958" s="316" t="s">
        <v>397</v>
      </c>
      <c r="J8958" s="316" t="s">
        <v>550</v>
      </c>
      <c r="K8958" s="316" t="s">
        <v>415</v>
      </c>
      <c r="L8958" s="316" t="s">
        <v>523</v>
      </c>
      <c r="M8958" s="316" t="s">
        <v>387</v>
      </c>
      <c r="N8958" s="318">
        <v>1114</v>
      </c>
      <c r="O8958" s="319">
        <v>76796.23</v>
      </c>
      <c r="P8958" s="318">
        <v>263723</v>
      </c>
      <c r="Q8958" t="str">
        <f t="shared" si="142"/>
        <v>3-Small C&amp;I</v>
      </c>
    </row>
    <row r="8959" spans="1:17" x14ac:dyDescent="0.3">
      <c r="A8959" s="310">
        <v>5</v>
      </c>
      <c r="B8959" s="311" t="s">
        <v>241</v>
      </c>
      <c r="C8959" s="312">
        <v>2023</v>
      </c>
      <c r="D8959" s="312">
        <v>10</v>
      </c>
      <c r="E8959" s="311" t="s">
        <v>577</v>
      </c>
      <c r="F8959" s="322">
        <v>1</v>
      </c>
      <c r="G8959" s="311" t="s">
        <v>383</v>
      </c>
      <c r="H8959" s="311" t="s">
        <v>416</v>
      </c>
      <c r="I8959" s="311" t="s">
        <v>417</v>
      </c>
      <c r="J8959" s="311" t="s">
        <v>548</v>
      </c>
      <c r="K8959" s="311" t="s">
        <v>392</v>
      </c>
      <c r="L8959" s="311" t="s">
        <v>523</v>
      </c>
      <c r="M8959" s="311" t="s">
        <v>387</v>
      </c>
      <c r="N8959" s="313">
        <v>11</v>
      </c>
      <c r="O8959" s="320">
        <v>-21415.62</v>
      </c>
      <c r="P8959" s="313">
        <v>7474</v>
      </c>
      <c r="Q8959" t="str">
        <f t="shared" si="142"/>
        <v>3-Small C&amp;I</v>
      </c>
    </row>
    <row r="8960" spans="1:17" x14ac:dyDescent="0.3">
      <c r="A8960" s="315">
        <v>5</v>
      </c>
      <c r="B8960" s="316" t="s">
        <v>241</v>
      </c>
      <c r="C8960" s="317">
        <v>2023</v>
      </c>
      <c r="D8960" s="317">
        <v>10</v>
      </c>
      <c r="E8960" s="316" t="s">
        <v>577</v>
      </c>
      <c r="F8960" s="323">
        <v>1</v>
      </c>
      <c r="G8960" s="316" t="s">
        <v>383</v>
      </c>
      <c r="H8960" s="316" t="s">
        <v>460</v>
      </c>
      <c r="I8960" s="316" t="s">
        <v>461</v>
      </c>
      <c r="J8960" s="316" t="s">
        <v>551</v>
      </c>
      <c r="K8960" s="316" t="s">
        <v>398</v>
      </c>
      <c r="L8960" s="316" t="s">
        <v>523</v>
      </c>
      <c r="M8960" s="316" t="s">
        <v>387</v>
      </c>
      <c r="N8960" s="318">
        <v>3</v>
      </c>
      <c r="O8960" s="319">
        <v>102.65</v>
      </c>
      <c r="P8960" s="318">
        <v>291</v>
      </c>
      <c r="Q8960" t="str">
        <f t="shared" si="142"/>
        <v>3-Small C&amp;I</v>
      </c>
    </row>
    <row r="8961" spans="1:17" x14ac:dyDescent="0.3">
      <c r="A8961" s="310">
        <v>5</v>
      </c>
      <c r="B8961" s="311" t="s">
        <v>241</v>
      </c>
      <c r="C8961" s="312">
        <v>2023</v>
      </c>
      <c r="D8961" s="312">
        <v>10</v>
      </c>
      <c r="E8961" s="311" t="s">
        <v>577</v>
      </c>
      <c r="F8961" s="322">
        <v>1</v>
      </c>
      <c r="G8961" s="311" t="s">
        <v>383</v>
      </c>
      <c r="H8961" s="311" t="s">
        <v>464</v>
      </c>
      <c r="I8961" s="311" t="s">
        <v>465</v>
      </c>
      <c r="J8961" s="311" t="s">
        <v>552</v>
      </c>
      <c r="K8961" s="311" t="s">
        <v>423</v>
      </c>
      <c r="L8961" s="311" t="s">
        <v>523</v>
      </c>
      <c r="M8961" s="311" t="s">
        <v>387</v>
      </c>
      <c r="N8961" s="313">
        <v>144</v>
      </c>
      <c r="O8961" s="314">
        <v>7420.31</v>
      </c>
      <c r="P8961" s="313">
        <v>15090</v>
      </c>
      <c r="Q8961" t="str">
        <f t="shared" si="142"/>
        <v>Street</v>
      </c>
    </row>
    <row r="8962" spans="1:17" x14ac:dyDescent="0.3">
      <c r="A8962" s="315">
        <v>5</v>
      </c>
      <c r="B8962" s="316" t="s">
        <v>241</v>
      </c>
      <c r="C8962" s="317">
        <v>2023</v>
      </c>
      <c r="D8962" s="317">
        <v>10</v>
      </c>
      <c r="E8962" s="316" t="s">
        <v>577</v>
      </c>
      <c r="F8962" s="323">
        <v>1</v>
      </c>
      <c r="G8962" s="316" t="s">
        <v>383</v>
      </c>
      <c r="H8962" s="316" t="s">
        <v>466</v>
      </c>
      <c r="I8962" s="316" t="s">
        <v>467</v>
      </c>
      <c r="J8962" s="316" t="s">
        <v>552</v>
      </c>
      <c r="K8962" s="316" t="s">
        <v>423</v>
      </c>
      <c r="L8962" s="316" t="s">
        <v>523</v>
      </c>
      <c r="M8962" s="316" t="s">
        <v>387</v>
      </c>
      <c r="N8962" s="318">
        <v>462</v>
      </c>
      <c r="O8962" s="319">
        <v>19032.169999999998</v>
      </c>
      <c r="P8962" s="318">
        <v>39633</v>
      </c>
      <c r="Q8962" t="str">
        <f t="shared" si="142"/>
        <v>Street</v>
      </c>
    </row>
    <row r="8963" spans="1:17" x14ac:dyDescent="0.3">
      <c r="A8963" s="310">
        <v>5</v>
      </c>
      <c r="B8963" s="311" t="s">
        <v>241</v>
      </c>
      <c r="C8963" s="312">
        <v>2023</v>
      </c>
      <c r="D8963" s="312">
        <v>10</v>
      </c>
      <c r="E8963" s="311" t="s">
        <v>577</v>
      </c>
      <c r="F8963" s="322">
        <v>1</v>
      </c>
      <c r="G8963" s="311" t="s">
        <v>383</v>
      </c>
      <c r="H8963" s="311" t="s">
        <v>421</v>
      </c>
      <c r="I8963" s="311" t="s">
        <v>422</v>
      </c>
      <c r="J8963" s="311" t="s">
        <v>552</v>
      </c>
      <c r="K8963" s="311" t="s">
        <v>423</v>
      </c>
      <c r="L8963" s="311" t="s">
        <v>524</v>
      </c>
      <c r="M8963" s="311" t="s">
        <v>401</v>
      </c>
      <c r="N8963" s="313">
        <v>696</v>
      </c>
      <c r="O8963" s="314">
        <v>29905.88</v>
      </c>
      <c r="P8963" s="313">
        <v>80269</v>
      </c>
      <c r="Q8963" t="str">
        <f t="shared" si="142"/>
        <v>Street</v>
      </c>
    </row>
    <row r="8964" spans="1:17" x14ac:dyDescent="0.3">
      <c r="A8964" s="315">
        <v>5</v>
      </c>
      <c r="B8964" s="316" t="s">
        <v>241</v>
      </c>
      <c r="C8964" s="317">
        <v>2023</v>
      </c>
      <c r="D8964" s="317">
        <v>10</v>
      </c>
      <c r="E8964" s="316" t="s">
        <v>577</v>
      </c>
      <c r="F8964" s="323">
        <v>1</v>
      </c>
      <c r="G8964" s="316" t="s">
        <v>383</v>
      </c>
      <c r="H8964" s="316" t="s">
        <v>424</v>
      </c>
      <c r="I8964" s="316" t="s">
        <v>425</v>
      </c>
      <c r="J8964" s="316" t="s">
        <v>312</v>
      </c>
      <c r="K8964" s="316" t="s">
        <v>462</v>
      </c>
      <c r="L8964" s="316" t="s">
        <v>312</v>
      </c>
      <c r="M8964" s="316" t="s">
        <v>463</v>
      </c>
      <c r="N8964" s="318">
        <v>1</v>
      </c>
      <c r="O8964" s="319">
        <v>12.96</v>
      </c>
      <c r="P8964" s="318">
        <v>48</v>
      </c>
      <c r="Q8964" t="str">
        <f t="shared" si="142"/>
        <v>OTHER</v>
      </c>
    </row>
    <row r="8965" spans="1:17" x14ac:dyDescent="0.3">
      <c r="A8965" s="310">
        <v>5</v>
      </c>
      <c r="B8965" s="311" t="s">
        <v>241</v>
      </c>
      <c r="C8965" s="312">
        <v>2023</v>
      </c>
      <c r="D8965" s="312">
        <v>10</v>
      </c>
      <c r="E8965" s="311" t="s">
        <v>577</v>
      </c>
      <c r="F8965" s="322">
        <v>1</v>
      </c>
      <c r="G8965" s="311" t="s">
        <v>383</v>
      </c>
      <c r="H8965" s="311" t="s">
        <v>399</v>
      </c>
      <c r="I8965" s="311" t="s">
        <v>400</v>
      </c>
      <c r="J8965" s="311" t="s">
        <v>547</v>
      </c>
      <c r="K8965" s="311" t="s">
        <v>386</v>
      </c>
      <c r="L8965" s="311" t="s">
        <v>524</v>
      </c>
      <c r="M8965" s="311" t="s">
        <v>401</v>
      </c>
      <c r="N8965" s="313">
        <v>509060</v>
      </c>
      <c r="O8965" s="314">
        <v>42805638</v>
      </c>
      <c r="P8965" s="313">
        <v>253581431</v>
      </c>
      <c r="Q8965" t="str">
        <f t="shared" si="142"/>
        <v>1-Residential</v>
      </c>
    </row>
    <row r="8966" spans="1:17" x14ac:dyDescent="0.3">
      <c r="A8966" s="315">
        <v>5</v>
      </c>
      <c r="B8966" s="316" t="s">
        <v>241</v>
      </c>
      <c r="C8966" s="317">
        <v>2023</v>
      </c>
      <c r="D8966" s="317">
        <v>10</v>
      </c>
      <c r="E8966" s="316" t="s">
        <v>577</v>
      </c>
      <c r="F8966" s="323">
        <v>1</v>
      </c>
      <c r="G8966" s="316" t="s">
        <v>383</v>
      </c>
      <c r="H8966" s="316" t="s">
        <v>402</v>
      </c>
      <c r="I8966" s="316" t="s">
        <v>403</v>
      </c>
      <c r="J8966" s="316" t="s">
        <v>549</v>
      </c>
      <c r="K8966" s="316" t="s">
        <v>395</v>
      </c>
      <c r="L8966" s="316" t="s">
        <v>524</v>
      </c>
      <c r="M8966" s="316" t="s">
        <v>401</v>
      </c>
      <c r="N8966" s="318">
        <v>77926</v>
      </c>
      <c r="O8966" s="319">
        <v>1745581.5</v>
      </c>
      <c r="P8966" s="318">
        <v>35472252</v>
      </c>
      <c r="Q8966" t="str">
        <f t="shared" si="142"/>
        <v>2-Low Income Residential</v>
      </c>
    </row>
    <row r="8967" spans="1:17" x14ac:dyDescent="0.3">
      <c r="A8967" s="310">
        <v>5</v>
      </c>
      <c r="B8967" s="311" t="s">
        <v>241</v>
      </c>
      <c r="C8967" s="312">
        <v>2023</v>
      </c>
      <c r="D8967" s="312">
        <v>10</v>
      </c>
      <c r="E8967" s="311" t="s">
        <v>577</v>
      </c>
      <c r="F8967" s="322">
        <v>1</v>
      </c>
      <c r="G8967" s="311" t="s">
        <v>383</v>
      </c>
      <c r="H8967" s="311" t="s">
        <v>404</v>
      </c>
      <c r="I8967" s="311" t="s">
        <v>405</v>
      </c>
      <c r="J8967" s="311" t="s">
        <v>548</v>
      </c>
      <c r="K8967" s="311" t="s">
        <v>392</v>
      </c>
      <c r="L8967" s="311" t="s">
        <v>524</v>
      </c>
      <c r="M8967" s="311" t="s">
        <v>401</v>
      </c>
      <c r="N8967" s="313">
        <v>1162</v>
      </c>
      <c r="O8967" s="320">
        <v>-119773.46</v>
      </c>
      <c r="P8967" s="313">
        <v>584529</v>
      </c>
      <c r="Q8967" t="str">
        <f t="shared" si="142"/>
        <v>3-Small C&amp;I</v>
      </c>
    </row>
    <row r="8968" spans="1:17" x14ac:dyDescent="0.3">
      <c r="A8968" s="315">
        <v>5</v>
      </c>
      <c r="B8968" s="316" t="s">
        <v>241</v>
      </c>
      <c r="C8968" s="317">
        <v>2023</v>
      </c>
      <c r="D8968" s="317">
        <v>10</v>
      </c>
      <c r="E8968" s="316" t="s">
        <v>577</v>
      </c>
      <c r="F8968" s="323">
        <v>1</v>
      </c>
      <c r="G8968" s="316" t="s">
        <v>383</v>
      </c>
      <c r="H8968" s="316" t="s">
        <v>406</v>
      </c>
      <c r="I8968" s="316" t="s">
        <v>407</v>
      </c>
      <c r="J8968" s="316" t="s">
        <v>551</v>
      </c>
      <c r="K8968" s="316" t="s">
        <v>398</v>
      </c>
      <c r="L8968" s="316" t="s">
        <v>524</v>
      </c>
      <c r="M8968" s="316" t="s">
        <v>401</v>
      </c>
      <c r="N8968" s="318">
        <v>1017</v>
      </c>
      <c r="O8968" s="319">
        <v>47508.85</v>
      </c>
      <c r="P8968" s="318">
        <v>309716</v>
      </c>
      <c r="Q8968" t="str">
        <f t="shared" si="142"/>
        <v>3-Small C&amp;I</v>
      </c>
    </row>
    <row r="8969" spans="1:17" x14ac:dyDescent="0.3">
      <c r="A8969" s="310">
        <v>5</v>
      </c>
      <c r="B8969" s="311" t="s">
        <v>241</v>
      </c>
      <c r="C8969" s="312">
        <v>2023</v>
      </c>
      <c r="D8969" s="312">
        <v>10</v>
      </c>
      <c r="E8969" s="311" t="s">
        <v>577</v>
      </c>
      <c r="F8969" s="322">
        <v>3</v>
      </c>
      <c r="G8969" s="311" t="s">
        <v>408</v>
      </c>
      <c r="H8969" s="311" t="s">
        <v>384</v>
      </c>
      <c r="I8969" s="311" t="s">
        <v>385</v>
      </c>
      <c r="J8969" s="311" t="s">
        <v>547</v>
      </c>
      <c r="K8969" s="311" t="s">
        <v>386</v>
      </c>
      <c r="L8969" s="311" t="s">
        <v>525</v>
      </c>
      <c r="M8969" s="311" t="s">
        <v>409</v>
      </c>
      <c r="N8969" s="313">
        <v>966</v>
      </c>
      <c r="O8969" s="314">
        <v>260460.86</v>
      </c>
      <c r="P8969" s="313">
        <v>853739</v>
      </c>
      <c r="Q8969" t="str">
        <f t="shared" si="142"/>
        <v>1-Residential</v>
      </c>
    </row>
    <row r="8970" spans="1:17" x14ac:dyDescent="0.3">
      <c r="A8970" s="315">
        <v>5</v>
      </c>
      <c r="B8970" s="316" t="s">
        <v>241</v>
      </c>
      <c r="C8970" s="317">
        <v>2023</v>
      </c>
      <c r="D8970" s="317">
        <v>10</v>
      </c>
      <c r="E8970" s="316" t="s">
        <v>577</v>
      </c>
      <c r="F8970" s="323">
        <v>3</v>
      </c>
      <c r="G8970" s="316" t="s">
        <v>408</v>
      </c>
      <c r="H8970" s="316" t="s">
        <v>388</v>
      </c>
      <c r="I8970" s="316" t="s">
        <v>389</v>
      </c>
      <c r="J8970" s="316" t="s">
        <v>547</v>
      </c>
      <c r="K8970" s="316" t="s">
        <v>386</v>
      </c>
      <c r="L8970" s="316" t="s">
        <v>525</v>
      </c>
      <c r="M8970" s="316" t="s">
        <v>409</v>
      </c>
      <c r="N8970" s="318">
        <v>1</v>
      </c>
      <c r="O8970" s="319">
        <v>19.059999999999999</v>
      </c>
      <c r="P8970" s="318">
        <v>41</v>
      </c>
      <c r="Q8970" t="str">
        <f t="shared" si="142"/>
        <v>1-Residential</v>
      </c>
    </row>
    <row r="8971" spans="1:17" x14ac:dyDescent="0.3">
      <c r="A8971" s="310">
        <v>5</v>
      </c>
      <c r="B8971" s="311" t="s">
        <v>241</v>
      </c>
      <c r="C8971" s="312">
        <v>2023</v>
      </c>
      <c r="D8971" s="312">
        <v>10</v>
      </c>
      <c r="E8971" s="311" t="s">
        <v>577</v>
      </c>
      <c r="F8971" s="322">
        <v>3</v>
      </c>
      <c r="G8971" s="311" t="s">
        <v>408</v>
      </c>
      <c r="H8971" s="311" t="s">
        <v>390</v>
      </c>
      <c r="I8971" s="311" t="s">
        <v>391</v>
      </c>
      <c r="J8971" s="311" t="s">
        <v>548</v>
      </c>
      <c r="K8971" s="311" t="s">
        <v>392</v>
      </c>
      <c r="L8971" s="311" t="s">
        <v>525</v>
      </c>
      <c r="M8971" s="311" t="s">
        <v>409</v>
      </c>
      <c r="N8971" s="313">
        <v>36791</v>
      </c>
      <c r="O8971" s="320">
        <v>-1285563.1399999999</v>
      </c>
      <c r="P8971" s="313">
        <v>39052271</v>
      </c>
      <c r="Q8971" t="str">
        <f t="shared" si="142"/>
        <v>3-Small C&amp;I</v>
      </c>
    </row>
    <row r="8972" spans="1:17" x14ac:dyDescent="0.3">
      <c r="A8972" s="315">
        <v>5</v>
      </c>
      <c r="B8972" s="316" t="s">
        <v>241</v>
      </c>
      <c r="C8972" s="317">
        <v>2023</v>
      </c>
      <c r="D8972" s="317">
        <v>10</v>
      </c>
      <c r="E8972" s="316" t="s">
        <v>577</v>
      </c>
      <c r="F8972" s="323">
        <v>3</v>
      </c>
      <c r="G8972" s="316" t="s">
        <v>408</v>
      </c>
      <c r="H8972" s="316" t="s">
        <v>393</v>
      </c>
      <c r="I8972" s="316" t="s">
        <v>394</v>
      </c>
      <c r="J8972" s="316" t="s">
        <v>549</v>
      </c>
      <c r="K8972" s="316" t="s">
        <v>395</v>
      </c>
      <c r="L8972" s="316" t="s">
        <v>525</v>
      </c>
      <c r="M8972" s="316" t="s">
        <v>409</v>
      </c>
      <c r="N8972" s="318">
        <v>4</v>
      </c>
      <c r="O8972" s="319">
        <v>375.57</v>
      </c>
      <c r="P8972" s="318">
        <v>1900</v>
      </c>
      <c r="Q8972" t="str">
        <f t="shared" si="142"/>
        <v>2-Low Income Residential</v>
      </c>
    </row>
    <row r="8973" spans="1:17" x14ac:dyDescent="0.3">
      <c r="A8973" s="310">
        <v>5</v>
      </c>
      <c r="B8973" s="311" t="s">
        <v>241</v>
      </c>
      <c r="C8973" s="312">
        <v>2023</v>
      </c>
      <c r="D8973" s="312">
        <v>10</v>
      </c>
      <c r="E8973" s="311" t="s">
        <v>577</v>
      </c>
      <c r="F8973" s="322">
        <v>3</v>
      </c>
      <c r="G8973" s="311" t="s">
        <v>408</v>
      </c>
      <c r="H8973" s="311" t="s">
        <v>410</v>
      </c>
      <c r="I8973" s="311" t="s">
        <v>411</v>
      </c>
      <c r="J8973" s="311" t="s">
        <v>553</v>
      </c>
      <c r="K8973" s="311" t="s">
        <v>412</v>
      </c>
      <c r="L8973" s="311" t="s">
        <v>525</v>
      </c>
      <c r="M8973" s="311" t="s">
        <v>409</v>
      </c>
      <c r="N8973" s="313">
        <v>328</v>
      </c>
      <c r="O8973" s="314">
        <v>23899.85</v>
      </c>
      <c r="P8973" s="313">
        <v>83704</v>
      </c>
      <c r="Q8973" t="str">
        <f t="shared" si="142"/>
        <v>3-Small C&amp;I</v>
      </c>
    </row>
    <row r="8974" spans="1:17" x14ac:dyDescent="0.3">
      <c r="A8974" s="315">
        <v>5</v>
      </c>
      <c r="B8974" s="316" t="s">
        <v>241</v>
      </c>
      <c r="C8974" s="317">
        <v>2023</v>
      </c>
      <c r="D8974" s="317">
        <v>10</v>
      </c>
      <c r="E8974" s="316" t="s">
        <v>577</v>
      </c>
      <c r="F8974" s="323">
        <v>3</v>
      </c>
      <c r="G8974" s="316" t="s">
        <v>408</v>
      </c>
      <c r="H8974" s="316" t="s">
        <v>413</v>
      </c>
      <c r="I8974" s="316" t="s">
        <v>414</v>
      </c>
      <c r="J8974" s="316" t="s">
        <v>550</v>
      </c>
      <c r="K8974" s="316" t="s">
        <v>415</v>
      </c>
      <c r="L8974" s="316" t="s">
        <v>525</v>
      </c>
      <c r="M8974" s="316" t="s">
        <v>409</v>
      </c>
      <c r="N8974" s="318">
        <v>355</v>
      </c>
      <c r="O8974" s="321">
        <v>-450394.27</v>
      </c>
      <c r="P8974" s="318">
        <v>612303</v>
      </c>
      <c r="Q8974" t="str">
        <f t="shared" ref="Q8974:Q9037" si="143">VLOOKUP(TRIM(J8974),S:T,2,FALSE)</f>
        <v>3-Small C&amp;I</v>
      </c>
    </row>
    <row r="8975" spans="1:17" x14ac:dyDescent="0.3">
      <c r="A8975" s="310">
        <v>5</v>
      </c>
      <c r="B8975" s="311" t="s">
        <v>241</v>
      </c>
      <c r="C8975" s="312">
        <v>2023</v>
      </c>
      <c r="D8975" s="312">
        <v>10</v>
      </c>
      <c r="E8975" s="311" t="s">
        <v>577</v>
      </c>
      <c r="F8975" s="322">
        <v>3</v>
      </c>
      <c r="G8975" s="311" t="s">
        <v>408</v>
      </c>
      <c r="H8975" s="311" t="s">
        <v>396</v>
      </c>
      <c r="I8975" s="311" t="s">
        <v>397</v>
      </c>
      <c r="J8975" s="311" t="s">
        <v>550</v>
      </c>
      <c r="K8975" s="311" t="s">
        <v>415</v>
      </c>
      <c r="L8975" s="311" t="s">
        <v>525</v>
      </c>
      <c r="M8975" s="311" t="s">
        <v>409</v>
      </c>
      <c r="N8975" s="313">
        <v>19510</v>
      </c>
      <c r="O8975" s="314">
        <v>1137041.3600000001</v>
      </c>
      <c r="P8975" s="313">
        <v>5350554</v>
      </c>
      <c r="Q8975" t="str">
        <f t="shared" si="143"/>
        <v>3-Small C&amp;I</v>
      </c>
    </row>
    <row r="8976" spans="1:17" x14ac:dyDescent="0.3">
      <c r="A8976" s="315">
        <v>5</v>
      </c>
      <c r="B8976" s="316" t="s">
        <v>241</v>
      </c>
      <c r="C8976" s="317">
        <v>2023</v>
      </c>
      <c r="D8976" s="317">
        <v>10</v>
      </c>
      <c r="E8976" s="316" t="s">
        <v>577</v>
      </c>
      <c r="F8976" s="323">
        <v>3</v>
      </c>
      <c r="G8976" s="316" t="s">
        <v>408</v>
      </c>
      <c r="H8976" s="316" t="s">
        <v>416</v>
      </c>
      <c r="I8976" s="316" t="s">
        <v>417</v>
      </c>
      <c r="J8976" s="316" t="s">
        <v>548</v>
      </c>
      <c r="K8976" s="316" t="s">
        <v>392</v>
      </c>
      <c r="L8976" s="316" t="s">
        <v>525</v>
      </c>
      <c r="M8976" s="316" t="s">
        <v>409</v>
      </c>
      <c r="N8976" s="318">
        <v>174</v>
      </c>
      <c r="O8976" s="319">
        <v>29818.03</v>
      </c>
      <c r="P8976" s="318">
        <v>280649</v>
      </c>
      <c r="Q8976" t="str">
        <f t="shared" si="143"/>
        <v>3-Small C&amp;I</v>
      </c>
    </row>
    <row r="8977" spans="1:17" x14ac:dyDescent="0.3">
      <c r="A8977" s="310">
        <v>5</v>
      </c>
      <c r="B8977" s="311" t="s">
        <v>241</v>
      </c>
      <c r="C8977" s="312">
        <v>2023</v>
      </c>
      <c r="D8977" s="312">
        <v>10</v>
      </c>
      <c r="E8977" s="311" t="s">
        <v>577</v>
      </c>
      <c r="F8977" s="322">
        <v>3</v>
      </c>
      <c r="G8977" s="311" t="s">
        <v>408</v>
      </c>
      <c r="H8977" s="311" t="s">
        <v>468</v>
      </c>
      <c r="I8977" s="311" t="s">
        <v>469</v>
      </c>
      <c r="J8977" s="311" t="s">
        <v>554</v>
      </c>
      <c r="K8977" s="311" t="s">
        <v>420</v>
      </c>
      <c r="L8977" s="311" t="s">
        <v>525</v>
      </c>
      <c r="M8977" s="311" t="s">
        <v>409</v>
      </c>
      <c r="N8977" s="313">
        <v>54</v>
      </c>
      <c r="O8977" s="314">
        <v>184368.79</v>
      </c>
      <c r="P8977" s="313">
        <v>801339</v>
      </c>
      <c r="Q8977" t="str">
        <f t="shared" si="143"/>
        <v>4-Medium C&amp;I</v>
      </c>
    </row>
    <row r="8978" spans="1:17" x14ac:dyDescent="0.3">
      <c r="A8978" s="315">
        <v>5</v>
      </c>
      <c r="B8978" s="316" t="s">
        <v>241</v>
      </c>
      <c r="C8978" s="317">
        <v>2023</v>
      </c>
      <c r="D8978" s="317">
        <v>10</v>
      </c>
      <c r="E8978" s="316" t="s">
        <v>577</v>
      </c>
      <c r="F8978" s="323">
        <v>3</v>
      </c>
      <c r="G8978" s="316" t="s">
        <v>408</v>
      </c>
      <c r="H8978" s="316" t="s">
        <v>572</v>
      </c>
      <c r="I8978" s="316" t="s">
        <v>573</v>
      </c>
      <c r="J8978" s="316" t="s">
        <v>550</v>
      </c>
      <c r="K8978" s="316" t="s">
        <v>415</v>
      </c>
      <c r="L8978" s="316" t="s">
        <v>525</v>
      </c>
      <c r="M8978" s="316" t="s">
        <v>409</v>
      </c>
      <c r="N8978" s="318">
        <v>1</v>
      </c>
      <c r="O8978" s="319">
        <v>9.64</v>
      </c>
      <c r="P8978" s="318">
        <v>0</v>
      </c>
      <c r="Q8978" t="str">
        <f t="shared" si="143"/>
        <v>3-Small C&amp;I</v>
      </c>
    </row>
    <row r="8979" spans="1:17" x14ac:dyDescent="0.3">
      <c r="A8979" s="310">
        <v>5</v>
      </c>
      <c r="B8979" s="311" t="s">
        <v>241</v>
      </c>
      <c r="C8979" s="312">
        <v>2023</v>
      </c>
      <c r="D8979" s="312">
        <v>10</v>
      </c>
      <c r="E8979" s="311" t="s">
        <v>577</v>
      </c>
      <c r="F8979" s="322">
        <v>3</v>
      </c>
      <c r="G8979" s="311" t="s">
        <v>408</v>
      </c>
      <c r="H8979" s="311" t="s">
        <v>460</v>
      </c>
      <c r="I8979" s="311" t="s">
        <v>461</v>
      </c>
      <c r="J8979" s="311" t="s">
        <v>551</v>
      </c>
      <c r="K8979" s="311" t="s">
        <v>398</v>
      </c>
      <c r="L8979" s="311" t="s">
        <v>525</v>
      </c>
      <c r="M8979" s="311" t="s">
        <v>409</v>
      </c>
      <c r="N8979" s="313">
        <v>96</v>
      </c>
      <c r="O8979" s="320">
        <v>-5836.92</v>
      </c>
      <c r="P8979" s="313">
        <v>-966</v>
      </c>
      <c r="Q8979" t="str">
        <f t="shared" si="143"/>
        <v>3-Small C&amp;I</v>
      </c>
    </row>
    <row r="8980" spans="1:17" x14ac:dyDescent="0.3">
      <c r="A8980" s="315">
        <v>5</v>
      </c>
      <c r="B8980" s="316" t="s">
        <v>241</v>
      </c>
      <c r="C8980" s="317">
        <v>2023</v>
      </c>
      <c r="D8980" s="317">
        <v>10</v>
      </c>
      <c r="E8980" s="316" t="s">
        <v>577</v>
      </c>
      <c r="F8980" s="323">
        <v>3</v>
      </c>
      <c r="G8980" s="316" t="s">
        <v>408</v>
      </c>
      <c r="H8980" s="316" t="s">
        <v>470</v>
      </c>
      <c r="I8980" s="316" t="s">
        <v>471</v>
      </c>
      <c r="J8980" s="316" t="s">
        <v>555</v>
      </c>
      <c r="K8980" s="316" t="s">
        <v>472</v>
      </c>
      <c r="L8980" s="316" t="s">
        <v>525</v>
      </c>
      <c r="M8980" s="316" t="s">
        <v>409</v>
      </c>
      <c r="N8980" s="318">
        <v>2</v>
      </c>
      <c r="O8980" s="319">
        <v>2541.48</v>
      </c>
      <c r="P8980" s="318">
        <v>10960</v>
      </c>
      <c r="Q8980" t="str">
        <f t="shared" si="143"/>
        <v>4-Medium C&amp;I</v>
      </c>
    </row>
    <row r="8981" spans="1:17" x14ac:dyDescent="0.3">
      <c r="A8981" s="310">
        <v>5</v>
      </c>
      <c r="B8981" s="311" t="s">
        <v>241</v>
      </c>
      <c r="C8981" s="312">
        <v>2023</v>
      </c>
      <c r="D8981" s="312">
        <v>10</v>
      </c>
      <c r="E8981" s="311" t="s">
        <v>577</v>
      </c>
      <c r="F8981" s="322">
        <v>3</v>
      </c>
      <c r="G8981" s="311" t="s">
        <v>408</v>
      </c>
      <c r="H8981" s="311" t="s">
        <v>418</v>
      </c>
      <c r="I8981" s="311" t="s">
        <v>419</v>
      </c>
      <c r="J8981" s="311" t="s">
        <v>554</v>
      </c>
      <c r="K8981" s="311" t="s">
        <v>420</v>
      </c>
      <c r="L8981" s="311" t="s">
        <v>525</v>
      </c>
      <c r="M8981" s="311" t="s">
        <v>409</v>
      </c>
      <c r="N8981" s="313">
        <v>1515</v>
      </c>
      <c r="O8981" s="314">
        <v>5420907.25</v>
      </c>
      <c r="P8981" s="313">
        <v>24430301</v>
      </c>
      <c r="Q8981" t="str">
        <f t="shared" si="143"/>
        <v>4-Medium C&amp;I</v>
      </c>
    </row>
    <row r="8982" spans="1:17" x14ac:dyDescent="0.3">
      <c r="A8982" s="315">
        <v>5</v>
      </c>
      <c r="B8982" s="316" t="s">
        <v>241</v>
      </c>
      <c r="C8982" s="317">
        <v>2023</v>
      </c>
      <c r="D8982" s="317">
        <v>10</v>
      </c>
      <c r="E8982" s="316" t="s">
        <v>577</v>
      </c>
      <c r="F8982" s="323">
        <v>3</v>
      </c>
      <c r="G8982" s="316" t="s">
        <v>408</v>
      </c>
      <c r="H8982" s="316" t="s">
        <v>473</v>
      </c>
      <c r="I8982" s="316" t="s">
        <v>474</v>
      </c>
      <c r="J8982" s="316" t="s">
        <v>556</v>
      </c>
      <c r="K8982" s="316" t="s">
        <v>441</v>
      </c>
      <c r="L8982" s="316" t="s">
        <v>525</v>
      </c>
      <c r="M8982" s="316" t="s">
        <v>409</v>
      </c>
      <c r="N8982" s="318">
        <v>28</v>
      </c>
      <c r="O8982" s="319">
        <v>101348.47</v>
      </c>
      <c r="P8982" s="318">
        <v>480078</v>
      </c>
      <c r="Q8982" t="str">
        <f t="shared" si="143"/>
        <v>4-Medium C&amp;I</v>
      </c>
    </row>
    <row r="8983" spans="1:17" x14ac:dyDescent="0.3">
      <c r="A8983" s="310">
        <v>5</v>
      </c>
      <c r="B8983" s="311" t="s">
        <v>241</v>
      </c>
      <c r="C8983" s="312">
        <v>2023</v>
      </c>
      <c r="D8983" s="312">
        <v>10</v>
      </c>
      <c r="E8983" s="311" t="s">
        <v>577</v>
      </c>
      <c r="F8983" s="322">
        <v>3</v>
      </c>
      <c r="G8983" s="311" t="s">
        <v>408</v>
      </c>
      <c r="H8983" s="311" t="s">
        <v>475</v>
      </c>
      <c r="I8983" s="311" t="s">
        <v>476</v>
      </c>
      <c r="J8983" s="311" t="s">
        <v>555</v>
      </c>
      <c r="K8983" s="311" t="s">
        <v>472</v>
      </c>
      <c r="L8983" s="311" t="s">
        <v>525</v>
      </c>
      <c r="M8983" s="311" t="s">
        <v>409</v>
      </c>
      <c r="N8983" s="313">
        <v>53</v>
      </c>
      <c r="O8983" s="314">
        <v>97427.94</v>
      </c>
      <c r="P8983" s="313">
        <v>444219</v>
      </c>
      <c r="Q8983" t="str">
        <f t="shared" si="143"/>
        <v>4-Medium C&amp;I</v>
      </c>
    </row>
    <row r="8984" spans="1:17" x14ac:dyDescent="0.3">
      <c r="A8984" s="315">
        <v>5</v>
      </c>
      <c r="B8984" s="316" t="s">
        <v>241</v>
      </c>
      <c r="C8984" s="317">
        <v>2023</v>
      </c>
      <c r="D8984" s="317">
        <v>10</v>
      </c>
      <c r="E8984" s="316" t="s">
        <v>577</v>
      </c>
      <c r="F8984" s="323">
        <v>3</v>
      </c>
      <c r="G8984" s="316" t="s">
        <v>408</v>
      </c>
      <c r="H8984" s="316" t="s">
        <v>464</v>
      </c>
      <c r="I8984" s="316" t="s">
        <v>465</v>
      </c>
      <c r="J8984" s="316" t="s">
        <v>552</v>
      </c>
      <c r="K8984" s="316" t="s">
        <v>423</v>
      </c>
      <c r="L8984" s="316" t="s">
        <v>525</v>
      </c>
      <c r="M8984" s="316" t="s">
        <v>409</v>
      </c>
      <c r="N8984" s="318">
        <v>721</v>
      </c>
      <c r="O8984" s="319">
        <v>101289.49</v>
      </c>
      <c r="P8984" s="318">
        <v>240921</v>
      </c>
      <c r="Q8984" t="str">
        <f t="shared" si="143"/>
        <v>Street</v>
      </c>
    </row>
    <row r="8985" spans="1:17" x14ac:dyDescent="0.3">
      <c r="A8985" s="310">
        <v>5</v>
      </c>
      <c r="B8985" s="311" t="s">
        <v>241</v>
      </c>
      <c r="C8985" s="312">
        <v>2023</v>
      </c>
      <c r="D8985" s="312">
        <v>10</v>
      </c>
      <c r="E8985" s="311" t="s">
        <v>577</v>
      </c>
      <c r="F8985" s="322">
        <v>3</v>
      </c>
      <c r="G8985" s="311" t="s">
        <v>408</v>
      </c>
      <c r="H8985" s="311" t="s">
        <v>466</v>
      </c>
      <c r="I8985" s="311" t="s">
        <v>467</v>
      </c>
      <c r="J8985" s="311" t="s">
        <v>552</v>
      </c>
      <c r="K8985" s="311" t="s">
        <v>423</v>
      </c>
      <c r="L8985" s="311" t="s">
        <v>525</v>
      </c>
      <c r="M8985" s="311" t="s">
        <v>409</v>
      </c>
      <c r="N8985" s="313">
        <v>1298</v>
      </c>
      <c r="O8985" s="314">
        <v>160304.78</v>
      </c>
      <c r="P8985" s="313">
        <v>391278</v>
      </c>
      <c r="Q8985" t="str">
        <f t="shared" si="143"/>
        <v>Street</v>
      </c>
    </row>
    <row r="8986" spans="1:17" x14ac:dyDescent="0.3">
      <c r="A8986" s="315">
        <v>5</v>
      </c>
      <c r="B8986" s="316" t="s">
        <v>241</v>
      </c>
      <c r="C8986" s="317">
        <v>2023</v>
      </c>
      <c r="D8986" s="317">
        <v>10</v>
      </c>
      <c r="E8986" s="316" t="s">
        <v>577</v>
      </c>
      <c r="F8986" s="323">
        <v>3</v>
      </c>
      <c r="G8986" s="316" t="s">
        <v>408</v>
      </c>
      <c r="H8986" s="316" t="s">
        <v>421</v>
      </c>
      <c r="I8986" s="316" t="s">
        <v>422</v>
      </c>
      <c r="J8986" s="316" t="s">
        <v>552</v>
      </c>
      <c r="K8986" s="316" t="s">
        <v>423</v>
      </c>
      <c r="L8986" s="316" t="s">
        <v>526</v>
      </c>
      <c r="M8986" s="316" t="s">
        <v>427</v>
      </c>
      <c r="N8986" s="318">
        <v>3539</v>
      </c>
      <c r="O8986" s="319">
        <v>367523.03</v>
      </c>
      <c r="P8986" s="318">
        <v>1286338</v>
      </c>
      <c r="Q8986" t="str">
        <f t="shared" si="143"/>
        <v>Street</v>
      </c>
    </row>
    <row r="8987" spans="1:17" x14ac:dyDescent="0.3">
      <c r="A8987" s="310">
        <v>5</v>
      </c>
      <c r="B8987" s="311" t="s">
        <v>241</v>
      </c>
      <c r="C8987" s="312">
        <v>2023</v>
      </c>
      <c r="D8987" s="312">
        <v>10</v>
      </c>
      <c r="E8987" s="311" t="s">
        <v>577</v>
      </c>
      <c r="F8987" s="322">
        <v>3</v>
      </c>
      <c r="G8987" s="311" t="s">
        <v>408</v>
      </c>
      <c r="H8987" s="311" t="s">
        <v>424</v>
      </c>
      <c r="I8987" s="311" t="s">
        <v>425</v>
      </c>
      <c r="J8987" s="311" t="s">
        <v>557</v>
      </c>
      <c r="K8987" s="311" t="s">
        <v>426</v>
      </c>
      <c r="L8987" s="311" t="s">
        <v>526</v>
      </c>
      <c r="M8987" s="311" t="s">
        <v>427</v>
      </c>
      <c r="N8987" s="313">
        <v>6</v>
      </c>
      <c r="O8987" s="314">
        <v>736.32</v>
      </c>
      <c r="P8987" s="313">
        <v>5711</v>
      </c>
      <c r="Q8987" t="str">
        <f t="shared" si="143"/>
        <v>3-Small C&amp;I</v>
      </c>
    </row>
    <row r="8988" spans="1:17" x14ac:dyDescent="0.3">
      <c r="A8988" s="315">
        <v>5</v>
      </c>
      <c r="B8988" s="316" t="s">
        <v>241</v>
      </c>
      <c r="C8988" s="317">
        <v>2023</v>
      </c>
      <c r="D8988" s="317">
        <v>10</v>
      </c>
      <c r="E8988" s="316" t="s">
        <v>577</v>
      </c>
      <c r="F8988" s="323">
        <v>3</v>
      </c>
      <c r="G8988" s="316" t="s">
        <v>408</v>
      </c>
      <c r="H8988" s="316" t="s">
        <v>477</v>
      </c>
      <c r="I8988" s="316" t="s">
        <v>478</v>
      </c>
      <c r="J8988" s="316" t="s">
        <v>558</v>
      </c>
      <c r="K8988" s="316" t="s">
        <v>430</v>
      </c>
      <c r="L8988" s="316" t="s">
        <v>525</v>
      </c>
      <c r="M8988" s="316" t="s">
        <v>409</v>
      </c>
      <c r="N8988" s="318">
        <v>1</v>
      </c>
      <c r="O8988" s="319">
        <v>4186.66</v>
      </c>
      <c r="P8988" s="318">
        <v>19360</v>
      </c>
      <c r="Q8988" t="str">
        <f t="shared" si="143"/>
        <v>5-Large C&amp;I</v>
      </c>
    </row>
    <row r="8989" spans="1:17" x14ac:dyDescent="0.3">
      <c r="A8989" s="310">
        <v>5</v>
      </c>
      <c r="B8989" s="311" t="s">
        <v>241</v>
      </c>
      <c r="C8989" s="312">
        <v>2023</v>
      </c>
      <c r="D8989" s="312">
        <v>10</v>
      </c>
      <c r="E8989" s="311" t="s">
        <v>577</v>
      </c>
      <c r="F8989" s="322">
        <v>3</v>
      </c>
      <c r="G8989" s="311" t="s">
        <v>408</v>
      </c>
      <c r="H8989" s="311" t="s">
        <v>428</v>
      </c>
      <c r="I8989" s="311" t="s">
        <v>429</v>
      </c>
      <c r="J8989" s="311" t="s">
        <v>558</v>
      </c>
      <c r="K8989" s="311" t="s">
        <v>430</v>
      </c>
      <c r="L8989" s="311" t="s">
        <v>525</v>
      </c>
      <c r="M8989" s="311" t="s">
        <v>409</v>
      </c>
      <c r="N8989" s="313">
        <v>137</v>
      </c>
      <c r="O8989" s="314">
        <v>3181047.62</v>
      </c>
      <c r="P8989" s="313">
        <v>16418475</v>
      </c>
      <c r="Q8989" t="str">
        <f t="shared" si="143"/>
        <v>5-Large C&amp;I</v>
      </c>
    </row>
    <row r="8990" spans="1:17" x14ac:dyDescent="0.3">
      <c r="A8990" s="315">
        <v>5</v>
      </c>
      <c r="B8990" s="316" t="s">
        <v>241</v>
      </c>
      <c r="C8990" s="317">
        <v>2023</v>
      </c>
      <c r="D8990" s="317">
        <v>10</v>
      </c>
      <c r="E8990" s="316" t="s">
        <v>577</v>
      </c>
      <c r="F8990" s="323">
        <v>3</v>
      </c>
      <c r="G8990" s="316" t="s">
        <v>408</v>
      </c>
      <c r="H8990" s="316" t="s">
        <v>431</v>
      </c>
      <c r="I8990" s="316" t="s">
        <v>432</v>
      </c>
      <c r="J8990" s="316" t="s">
        <v>558</v>
      </c>
      <c r="K8990" s="316" t="s">
        <v>430</v>
      </c>
      <c r="L8990" s="316" t="s">
        <v>526</v>
      </c>
      <c r="M8990" s="316" t="s">
        <v>427</v>
      </c>
      <c r="N8990" s="318">
        <v>2025</v>
      </c>
      <c r="O8990" s="319">
        <v>25621223.309999999</v>
      </c>
      <c r="P8990" s="318">
        <v>317921484</v>
      </c>
      <c r="Q8990" t="str">
        <f t="shared" si="143"/>
        <v>5-Large C&amp;I</v>
      </c>
    </row>
    <row r="8991" spans="1:17" x14ac:dyDescent="0.3">
      <c r="A8991" s="310">
        <v>5</v>
      </c>
      <c r="B8991" s="311" t="s">
        <v>241</v>
      </c>
      <c r="C8991" s="312">
        <v>2023</v>
      </c>
      <c r="D8991" s="312">
        <v>10</v>
      </c>
      <c r="E8991" s="311" t="s">
        <v>577</v>
      </c>
      <c r="F8991" s="322">
        <v>3</v>
      </c>
      <c r="G8991" s="311" t="s">
        <v>408</v>
      </c>
      <c r="H8991" s="311" t="s">
        <v>399</v>
      </c>
      <c r="I8991" s="311" t="s">
        <v>400</v>
      </c>
      <c r="J8991" s="311" t="s">
        <v>547</v>
      </c>
      <c r="K8991" s="311" t="s">
        <v>386</v>
      </c>
      <c r="L8991" s="311" t="s">
        <v>526</v>
      </c>
      <c r="M8991" s="311" t="s">
        <v>427</v>
      </c>
      <c r="N8991" s="313">
        <v>1356</v>
      </c>
      <c r="O8991" s="314">
        <v>349813.41</v>
      </c>
      <c r="P8991" s="313">
        <v>2197935</v>
      </c>
      <c r="Q8991" t="str">
        <f t="shared" si="143"/>
        <v>1-Residential</v>
      </c>
    </row>
    <row r="8992" spans="1:17" x14ac:dyDescent="0.3">
      <c r="A8992" s="315">
        <v>5</v>
      </c>
      <c r="B8992" s="316" t="s">
        <v>241</v>
      </c>
      <c r="C8992" s="317">
        <v>2023</v>
      </c>
      <c r="D8992" s="317">
        <v>10</v>
      </c>
      <c r="E8992" s="316" t="s">
        <v>577</v>
      </c>
      <c r="F8992" s="323">
        <v>3</v>
      </c>
      <c r="G8992" s="316" t="s">
        <v>408</v>
      </c>
      <c r="H8992" s="316" t="s">
        <v>402</v>
      </c>
      <c r="I8992" s="316" t="s">
        <v>403</v>
      </c>
      <c r="J8992" s="316" t="s">
        <v>312</v>
      </c>
      <c r="K8992" s="316" t="s">
        <v>462</v>
      </c>
      <c r="L8992" s="316" t="s">
        <v>312</v>
      </c>
      <c r="M8992" s="316" t="s">
        <v>463</v>
      </c>
      <c r="N8992" s="318">
        <v>5</v>
      </c>
      <c r="O8992" s="319">
        <v>427.72</v>
      </c>
      <c r="P8992" s="318">
        <v>8853</v>
      </c>
      <c r="Q8992" t="str">
        <f t="shared" si="143"/>
        <v>OTHER</v>
      </c>
    </row>
    <row r="8993" spans="1:17" x14ac:dyDescent="0.3">
      <c r="A8993" s="310">
        <v>5</v>
      </c>
      <c r="B8993" s="311" t="s">
        <v>241</v>
      </c>
      <c r="C8993" s="312">
        <v>2023</v>
      </c>
      <c r="D8993" s="312">
        <v>10</v>
      </c>
      <c r="E8993" s="311" t="s">
        <v>577</v>
      </c>
      <c r="F8993" s="322">
        <v>3</v>
      </c>
      <c r="G8993" s="311" t="s">
        <v>408</v>
      </c>
      <c r="H8993" s="311" t="s">
        <v>404</v>
      </c>
      <c r="I8993" s="311" t="s">
        <v>405</v>
      </c>
      <c r="J8993" s="311" t="s">
        <v>548</v>
      </c>
      <c r="K8993" s="311" t="s">
        <v>392</v>
      </c>
      <c r="L8993" s="311" t="s">
        <v>526</v>
      </c>
      <c r="M8993" s="311" t="s">
        <v>427</v>
      </c>
      <c r="N8993" s="313">
        <v>64833</v>
      </c>
      <c r="O8993" s="314">
        <v>4733064.93</v>
      </c>
      <c r="P8993" s="313">
        <v>93312387</v>
      </c>
      <c r="Q8993" t="str">
        <f t="shared" si="143"/>
        <v>3-Small C&amp;I</v>
      </c>
    </row>
    <row r="8994" spans="1:17" x14ac:dyDescent="0.3">
      <c r="A8994" s="315">
        <v>5</v>
      </c>
      <c r="B8994" s="316" t="s">
        <v>241</v>
      </c>
      <c r="C8994" s="317">
        <v>2023</v>
      </c>
      <c r="D8994" s="317">
        <v>10</v>
      </c>
      <c r="E8994" s="316" t="s">
        <v>577</v>
      </c>
      <c r="F8994" s="323">
        <v>3</v>
      </c>
      <c r="G8994" s="316" t="s">
        <v>408</v>
      </c>
      <c r="H8994" s="316" t="s">
        <v>433</v>
      </c>
      <c r="I8994" s="316" t="s">
        <v>434</v>
      </c>
      <c r="J8994" s="316" t="s">
        <v>553</v>
      </c>
      <c r="K8994" s="316" t="s">
        <v>412</v>
      </c>
      <c r="L8994" s="316" t="s">
        <v>526</v>
      </c>
      <c r="M8994" s="316" t="s">
        <v>427</v>
      </c>
      <c r="N8994" s="318">
        <v>1246</v>
      </c>
      <c r="O8994" s="319">
        <v>58245.52</v>
      </c>
      <c r="P8994" s="318">
        <v>400602</v>
      </c>
      <c r="Q8994" t="str">
        <f t="shared" si="143"/>
        <v>3-Small C&amp;I</v>
      </c>
    </row>
    <row r="8995" spans="1:17" x14ac:dyDescent="0.3">
      <c r="A8995" s="310">
        <v>5</v>
      </c>
      <c r="B8995" s="311" t="s">
        <v>241</v>
      </c>
      <c r="C8995" s="312">
        <v>2023</v>
      </c>
      <c r="D8995" s="312">
        <v>10</v>
      </c>
      <c r="E8995" s="311" t="s">
        <v>577</v>
      </c>
      <c r="F8995" s="322">
        <v>3</v>
      </c>
      <c r="G8995" s="311" t="s">
        <v>408</v>
      </c>
      <c r="H8995" s="311" t="s">
        <v>435</v>
      </c>
      <c r="I8995" s="311" t="s">
        <v>436</v>
      </c>
      <c r="J8995" s="311" t="s">
        <v>550</v>
      </c>
      <c r="K8995" s="311" t="s">
        <v>415</v>
      </c>
      <c r="L8995" s="311" t="s">
        <v>526</v>
      </c>
      <c r="M8995" s="311" t="s">
        <v>427</v>
      </c>
      <c r="N8995" s="313">
        <v>544</v>
      </c>
      <c r="O8995" s="314">
        <v>3465.49</v>
      </c>
      <c r="P8995" s="313">
        <v>1254012</v>
      </c>
      <c r="Q8995" t="str">
        <f t="shared" si="143"/>
        <v>3-Small C&amp;I</v>
      </c>
    </row>
    <row r="8996" spans="1:17" x14ac:dyDescent="0.3">
      <c r="A8996" s="315">
        <v>5</v>
      </c>
      <c r="B8996" s="316" t="s">
        <v>241</v>
      </c>
      <c r="C8996" s="317">
        <v>2023</v>
      </c>
      <c r="D8996" s="317">
        <v>10</v>
      </c>
      <c r="E8996" s="316" t="s">
        <v>577</v>
      </c>
      <c r="F8996" s="323">
        <v>3</v>
      </c>
      <c r="G8996" s="316" t="s">
        <v>408</v>
      </c>
      <c r="H8996" s="316" t="s">
        <v>406</v>
      </c>
      <c r="I8996" s="316" t="s">
        <v>407</v>
      </c>
      <c r="J8996" s="316" t="s">
        <v>551</v>
      </c>
      <c r="K8996" s="316" t="s">
        <v>398</v>
      </c>
      <c r="L8996" s="316" t="s">
        <v>526</v>
      </c>
      <c r="M8996" s="316" t="s">
        <v>427</v>
      </c>
      <c r="N8996" s="318">
        <v>21056</v>
      </c>
      <c r="O8996" s="319">
        <v>1035959.83</v>
      </c>
      <c r="P8996" s="318">
        <v>7872642</v>
      </c>
      <c r="Q8996" t="str">
        <f t="shared" si="143"/>
        <v>3-Small C&amp;I</v>
      </c>
    </row>
    <row r="8997" spans="1:17" x14ac:dyDescent="0.3">
      <c r="A8997" s="310">
        <v>5</v>
      </c>
      <c r="B8997" s="311" t="s">
        <v>241</v>
      </c>
      <c r="C8997" s="312">
        <v>2023</v>
      </c>
      <c r="D8997" s="312">
        <v>10</v>
      </c>
      <c r="E8997" s="311" t="s">
        <v>577</v>
      </c>
      <c r="F8997" s="322">
        <v>3</v>
      </c>
      <c r="G8997" s="311" t="s">
        <v>408</v>
      </c>
      <c r="H8997" s="311" t="s">
        <v>437</v>
      </c>
      <c r="I8997" s="311" t="s">
        <v>438</v>
      </c>
      <c r="J8997" s="311" t="s">
        <v>554</v>
      </c>
      <c r="K8997" s="311" t="s">
        <v>420</v>
      </c>
      <c r="L8997" s="311" t="s">
        <v>526</v>
      </c>
      <c r="M8997" s="311" t="s">
        <v>427</v>
      </c>
      <c r="N8997" s="313">
        <v>7601</v>
      </c>
      <c r="O8997" s="314">
        <v>16830429.050000001</v>
      </c>
      <c r="P8997" s="313">
        <v>154276833</v>
      </c>
      <c r="Q8997" t="str">
        <f t="shared" si="143"/>
        <v>4-Medium C&amp;I</v>
      </c>
    </row>
    <row r="8998" spans="1:17" x14ac:dyDescent="0.3">
      <c r="A8998" s="315">
        <v>5</v>
      </c>
      <c r="B8998" s="316" t="s">
        <v>241</v>
      </c>
      <c r="C8998" s="317">
        <v>2023</v>
      </c>
      <c r="D8998" s="317">
        <v>10</v>
      </c>
      <c r="E8998" s="316" t="s">
        <v>577</v>
      </c>
      <c r="F8998" s="323">
        <v>3</v>
      </c>
      <c r="G8998" s="316" t="s">
        <v>408</v>
      </c>
      <c r="H8998" s="316" t="s">
        <v>439</v>
      </c>
      <c r="I8998" s="316" t="s">
        <v>440</v>
      </c>
      <c r="J8998" s="316" t="s">
        <v>554</v>
      </c>
      <c r="K8998" s="316" t="s">
        <v>420</v>
      </c>
      <c r="L8998" s="316" t="s">
        <v>526</v>
      </c>
      <c r="M8998" s="316" t="s">
        <v>427</v>
      </c>
      <c r="N8998" s="318">
        <v>329</v>
      </c>
      <c r="O8998" s="319">
        <v>595360.65</v>
      </c>
      <c r="P8998" s="318">
        <v>5563132</v>
      </c>
      <c r="Q8998" t="str">
        <f t="shared" si="143"/>
        <v>4-Medium C&amp;I</v>
      </c>
    </row>
    <row r="8999" spans="1:17" x14ac:dyDescent="0.3">
      <c r="A8999" s="310">
        <v>5</v>
      </c>
      <c r="B8999" s="311" t="s">
        <v>241</v>
      </c>
      <c r="C8999" s="312">
        <v>2023</v>
      </c>
      <c r="D8999" s="312">
        <v>10</v>
      </c>
      <c r="E8999" s="311" t="s">
        <v>577</v>
      </c>
      <c r="F8999" s="322">
        <v>3</v>
      </c>
      <c r="G8999" s="311" t="s">
        <v>408</v>
      </c>
      <c r="H8999" s="311" t="s">
        <v>479</v>
      </c>
      <c r="I8999" s="311" t="s">
        <v>480</v>
      </c>
      <c r="J8999" s="311" t="s">
        <v>554</v>
      </c>
      <c r="K8999" s="311" t="s">
        <v>420</v>
      </c>
      <c r="L8999" s="311" t="s">
        <v>526</v>
      </c>
      <c r="M8999" s="311" t="s">
        <v>427</v>
      </c>
      <c r="N8999" s="313">
        <v>211</v>
      </c>
      <c r="O8999" s="314">
        <v>375175.15</v>
      </c>
      <c r="P8999" s="313">
        <v>3558080</v>
      </c>
      <c r="Q8999" t="str">
        <f t="shared" si="143"/>
        <v>4-Medium C&amp;I</v>
      </c>
    </row>
    <row r="9000" spans="1:17" x14ac:dyDescent="0.3">
      <c r="A9000" s="315">
        <v>5</v>
      </c>
      <c r="B9000" s="316" t="s">
        <v>241</v>
      </c>
      <c r="C9000" s="317">
        <v>2023</v>
      </c>
      <c r="D9000" s="317">
        <v>10</v>
      </c>
      <c r="E9000" s="316" t="s">
        <v>577</v>
      </c>
      <c r="F9000" s="323">
        <v>5</v>
      </c>
      <c r="G9000" s="316" t="s">
        <v>442</v>
      </c>
      <c r="H9000" s="316" t="s">
        <v>390</v>
      </c>
      <c r="I9000" s="316" t="s">
        <v>391</v>
      </c>
      <c r="J9000" s="316" t="s">
        <v>548</v>
      </c>
      <c r="K9000" s="316" t="s">
        <v>392</v>
      </c>
      <c r="L9000" s="316" t="s">
        <v>527</v>
      </c>
      <c r="M9000" s="316" t="s">
        <v>443</v>
      </c>
      <c r="N9000" s="318">
        <v>804</v>
      </c>
      <c r="O9000" s="319">
        <v>193888.26</v>
      </c>
      <c r="P9000" s="318">
        <v>1343176</v>
      </c>
      <c r="Q9000" t="str">
        <f t="shared" si="143"/>
        <v>3-Small C&amp;I</v>
      </c>
    </row>
    <row r="9001" spans="1:17" x14ac:dyDescent="0.3">
      <c r="A9001" s="310">
        <v>5</v>
      </c>
      <c r="B9001" s="311" t="s">
        <v>241</v>
      </c>
      <c r="C9001" s="312">
        <v>2023</v>
      </c>
      <c r="D9001" s="312">
        <v>10</v>
      </c>
      <c r="E9001" s="311" t="s">
        <v>577</v>
      </c>
      <c r="F9001" s="322">
        <v>5</v>
      </c>
      <c r="G9001" s="311" t="s">
        <v>442</v>
      </c>
      <c r="H9001" s="311" t="s">
        <v>410</v>
      </c>
      <c r="I9001" s="311" t="s">
        <v>411</v>
      </c>
      <c r="J9001" s="311" t="s">
        <v>553</v>
      </c>
      <c r="K9001" s="311" t="s">
        <v>412</v>
      </c>
      <c r="L9001" s="311" t="s">
        <v>527</v>
      </c>
      <c r="M9001" s="311" t="s">
        <v>443</v>
      </c>
      <c r="N9001" s="313">
        <v>1</v>
      </c>
      <c r="O9001" s="314">
        <v>82.09</v>
      </c>
      <c r="P9001" s="313">
        <v>292</v>
      </c>
      <c r="Q9001" t="str">
        <f t="shared" si="143"/>
        <v>3-Small C&amp;I</v>
      </c>
    </row>
    <row r="9002" spans="1:17" x14ac:dyDescent="0.3">
      <c r="A9002" s="315">
        <v>5</v>
      </c>
      <c r="B9002" s="316" t="s">
        <v>241</v>
      </c>
      <c r="C9002" s="317">
        <v>2023</v>
      </c>
      <c r="D9002" s="317">
        <v>10</v>
      </c>
      <c r="E9002" s="316" t="s">
        <v>577</v>
      </c>
      <c r="F9002" s="323">
        <v>5</v>
      </c>
      <c r="G9002" s="316" t="s">
        <v>442</v>
      </c>
      <c r="H9002" s="316" t="s">
        <v>416</v>
      </c>
      <c r="I9002" s="316" t="s">
        <v>417</v>
      </c>
      <c r="J9002" s="316" t="s">
        <v>548</v>
      </c>
      <c r="K9002" s="316" t="s">
        <v>392</v>
      </c>
      <c r="L9002" s="316" t="s">
        <v>527</v>
      </c>
      <c r="M9002" s="316" t="s">
        <v>443</v>
      </c>
      <c r="N9002" s="318">
        <v>2</v>
      </c>
      <c r="O9002" s="319">
        <v>137.13999999999999</v>
      </c>
      <c r="P9002" s="318">
        <v>466</v>
      </c>
      <c r="Q9002" t="str">
        <f t="shared" si="143"/>
        <v>3-Small C&amp;I</v>
      </c>
    </row>
    <row r="9003" spans="1:17" x14ac:dyDescent="0.3">
      <c r="A9003" s="310">
        <v>5</v>
      </c>
      <c r="B9003" s="311" t="s">
        <v>241</v>
      </c>
      <c r="C9003" s="312">
        <v>2023</v>
      </c>
      <c r="D9003" s="312">
        <v>10</v>
      </c>
      <c r="E9003" s="311" t="s">
        <v>577</v>
      </c>
      <c r="F9003" s="322">
        <v>5</v>
      </c>
      <c r="G9003" s="311" t="s">
        <v>442</v>
      </c>
      <c r="H9003" s="311" t="s">
        <v>468</v>
      </c>
      <c r="I9003" s="311" t="s">
        <v>469</v>
      </c>
      <c r="J9003" s="311" t="s">
        <v>554</v>
      </c>
      <c r="K9003" s="311" t="s">
        <v>420</v>
      </c>
      <c r="L9003" s="311" t="s">
        <v>527</v>
      </c>
      <c r="M9003" s="311" t="s">
        <v>443</v>
      </c>
      <c r="N9003" s="313">
        <v>2</v>
      </c>
      <c r="O9003" s="314">
        <v>1537.22</v>
      </c>
      <c r="P9003" s="313">
        <v>6400</v>
      </c>
      <c r="Q9003" t="str">
        <f t="shared" si="143"/>
        <v>4-Medium C&amp;I</v>
      </c>
    </row>
    <row r="9004" spans="1:17" x14ac:dyDescent="0.3">
      <c r="A9004" s="315">
        <v>5</v>
      </c>
      <c r="B9004" s="316" t="s">
        <v>241</v>
      </c>
      <c r="C9004" s="317">
        <v>2023</v>
      </c>
      <c r="D9004" s="317">
        <v>10</v>
      </c>
      <c r="E9004" s="316" t="s">
        <v>577</v>
      </c>
      <c r="F9004" s="323">
        <v>5</v>
      </c>
      <c r="G9004" s="316" t="s">
        <v>442</v>
      </c>
      <c r="H9004" s="316" t="s">
        <v>418</v>
      </c>
      <c r="I9004" s="316" t="s">
        <v>419</v>
      </c>
      <c r="J9004" s="316" t="s">
        <v>554</v>
      </c>
      <c r="K9004" s="316" t="s">
        <v>420</v>
      </c>
      <c r="L9004" s="316" t="s">
        <v>527</v>
      </c>
      <c r="M9004" s="316" t="s">
        <v>443</v>
      </c>
      <c r="N9004" s="318">
        <v>135</v>
      </c>
      <c r="O9004" s="319">
        <v>694001.56</v>
      </c>
      <c r="P9004" s="318">
        <v>3095367</v>
      </c>
      <c r="Q9004" t="str">
        <f t="shared" si="143"/>
        <v>4-Medium C&amp;I</v>
      </c>
    </row>
    <row r="9005" spans="1:17" x14ac:dyDescent="0.3">
      <c r="A9005" s="310">
        <v>5</v>
      </c>
      <c r="B9005" s="311" t="s">
        <v>241</v>
      </c>
      <c r="C9005" s="312">
        <v>2023</v>
      </c>
      <c r="D9005" s="312">
        <v>10</v>
      </c>
      <c r="E9005" s="311" t="s">
        <v>577</v>
      </c>
      <c r="F9005" s="322">
        <v>5</v>
      </c>
      <c r="G9005" s="311" t="s">
        <v>442</v>
      </c>
      <c r="H9005" s="311" t="s">
        <v>464</v>
      </c>
      <c r="I9005" s="311" t="s">
        <v>465</v>
      </c>
      <c r="J9005" s="311" t="s">
        <v>552</v>
      </c>
      <c r="K9005" s="311" t="s">
        <v>423</v>
      </c>
      <c r="L9005" s="311" t="s">
        <v>527</v>
      </c>
      <c r="M9005" s="311" t="s">
        <v>443</v>
      </c>
      <c r="N9005" s="313">
        <v>20</v>
      </c>
      <c r="O9005" s="314">
        <v>3687.38</v>
      </c>
      <c r="P9005" s="313">
        <v>9183</v>
      </c>
      <c r="Q9005" t="str">
        <f t="shared" si="143"/>
        <v>Street</v>
      </c>
    </row>
    <row r="9006" spans="1:17" x14ac:dyDescent="0.3">
      <c r="A9006" s="315">
        <v>5</v>
      </c>
      <c r="B9006" s="316" t="s">
        <v>241</v>
      </c>
      <c r="C9006" s="317">
        <v>2023</v>
      </c>
      <c r="D9006" s="317">
        <v>10</v>
      </c>
      <c r="E9006" s="316" t="s">
        <v>577</v>
      </c>
      <c r="F9006" s="323">
        <v>5</v>
      </c>
      <c r="G9006" s="316" t="s">
        <v>442</v>
      </c>
      <c r="H9006" s="316" t="s">
        <v>466</v>
      </c>
      <c r="I9006" s="316" t="s">
        <v>467</v>
      </c>
      <c r="J9006" s="316" t="s">
        <v>552</v>
      </c>
      <c r="K9006" s="316" t="s">
        <v>423</v>
      </c>
      <c r="L9006" s="316" t="s">
        <v>527</v>
      </c>
      <c r="M9006" s="316" t="s">
        <v>443</v>
      </c>
      <c r="N9006" s="318">
        <v>33</v>
      </c>
      <c r="O9006" s="321">
        <v>-9410.41</v>
      </c>
      <c r="P9006" s="318">
        <v>-15661</v>
      </c>
      <c r="Q9006" t="str">
        <f t="shared" si="143"/>
        <v>Street</v>
      </c>
    </row>
    <row r="9007" spans="1:17" x14ac:dyDescent="0.3">
      <c r="A9007" s="310">
        <v>5</v>
      </c>
      <c r="B9007" s="311" t="s">
        <v>241</v>
      </c>
      <c r="C9007" s="312">
        <v>2023</v>
      </c>
      <c r="D9007" s="312">
        <v>10</v>
      </c>
      <c r="E9007" s="311" t="s">
        <v>577</v>
      </c>
      <c r="F9007" s="322">
        <v>5</v>
      </c>
      <c r="G9007" s="311" t="s">
        <v>442</v>
      </c>
      <c r="H9007" s="311" t="s">
        <v>421</v>
      </c>
      <c r="I9007" s="311" t="s">
        <v>422</v>
      </c>
      <c r="J9007" s="311" t="s">
        <v>552</v>
      </c>
      <c r="K9007" s="311" t="s">
        <v>423</v>
      </c>
      <c r="L9007" s="311" t="s">
        <v>528</v>
      </c>
      <c r="M9007" s="311" t="s">
        <v>444</v>
      </c>
      <c r="N9007" s="313">
        <v>118</v>
      </c>
      <c r="O9007" s="314">
        <v>19806</v>
      </c>
      <c r="P9007" s="313">
        <v>71890</v>
      </c>
      <c r="Q9007" t="str">
        <f t="shared" si="143"/>
        <v>Street</v>
      </c>
    </row>
    <row r="9008" spans="1:17" x14ac:dyDescent="0.3">
      <c r="A9008" s="315">
        <v>5</v>
      </c>
      <c r="B9008" s="316" t="s">
        <v>241</v>
      </c>
      <c r="C9008" s="317">
        <v>2023</v>
      </c>
      <c r="D9008" s="317">
        <v>10</v>
      </c>
      <c r="E9008" s="316" t="s">
        <v>577</v>
      </c>
      <c r="F9008" s="323">
        <v>5</v>
      </c>
      <c r="G9008" s="316" t="s">
        <v>442</v>
      </c>
      <c r="H9008" s="316" t="s">
        <v>477</v>
      </c>
      <c r="I9008" s="316" t="s">
        <v>478</v>
      </c>
      <c r="J9008" s="316" t="s">
        <v>558</v>
      </c>
      <c r="K9008" s="316" t="s">
        <v>430</v>
      </c>
      <c r="L9008" s="316" t="s">
        <v>527</v>
      </c>
      <c r="M9008" s="316" t="s">
        <v>443</v>
      </c>
      <c r="N9008" s="318">
        <v>2</v>
      </c>
      <c r="O9008" s="319">
        <v>3603.41</v>
      </c>
      <c r="P9008" s="318">
        <v>13600</v>
      </c>
      <c r="Q9008" t="str">
        <f t="shared" si="143"/>
        <v>5-Large C&amp;I</v>
      </c>
    </row>
    <row r="9009" spans="1:17" x14ac:dyDescent="0.3">
      <c r="A9009" s="310">
        <v>5</v>
      </c>
      <c r="B9009" s="311" t="s">
        <v>241</v>
      </c>
      <c r="C9009" s="312">
        <v>2023</v>
      </c>
      <c r="D9009" s="312">
        <v>10</v>
      </c>
      <c r="E9009" s="311" t="s">
        <v>577</v>
      </c>
      <c r="F9009" s="322">
        <v>5</v>
      </c>
      <c r="G9009" s="311" t="s">
        <v>442</v>
      </c>
      <c r="H9009" s="311" t="s">
        <v>428</v>
      </c>
      <c r="I9009" s="311" t="s">
        <v>429</v>
      </c>
      <c r="J9009" s="311" t="s">
        <v>558</v>
      </c>
      <c r="K9009" s="311" t="s">
        <v>430</v>
      </c>
      <c r="L9009" s="311" t="s">
        <v>527</v>
      </c>
      <c r="M9009" s="311" t="s">
        <v>443</v>
      </c>
      <c r="N9009" s="313">
        <v>55</v>
      </c>
      <c r="O9009" s="314">
        <v>755239.03</v>
      </c>
      <c r="P9009" s="313">
        <v>3806442</v>
      </c>
      <c r="Q9009" t="str">
        <f t="shared" si="143"/>
        <v>5-Large C&amp;I</v>
      </c>
    </row>
    <row r="9010" spans="1:17" x14ac:dyDescent="0.3">
      <c r="A9010" s="315">
        <v>5</v>
      </c>
      <c r="B9010" s="316" t="s">
        <v>241</v>
      </c>
      <c r="C9010" s="317">
        <v>2023</v>
      </c>
      <c r="D9010" s="317">
        <v>10</v>
      </c>
      <c r="E9010" s="316" t="s">
        <v>577</v>
      </c>
      <c r="F9010" s="323">
        <v>5</v>
      </c>
      <c r="G9010" s="316" t="s">
        <v>442</v>
      </c>
      <c r="H9010" s="316" t="s">
        <v>431</v>
      </c>
      <c r="I9010" s="316" t="s">
        <v>432</v>
      </c>
      <c r="J9010" s="316" t="s">
        <v>558</v>
      </c>
      <c r="K9010" s="316" t="s">
        <v>430</v>
      </c>
      <c r="L9010" s="316" t="s">
        <v>528</v>
      </c>
      <c r="M9010" s="316" t="s">
        <v>444</v>
      </c>
      <c r="N9010" s="318">
        <v>613</v>
      </c>
      <c r="O9010" s="319">
        <v>13001402.220000001</v>
      </c>
      <c r="P9010" s="318">
        <v>168434607</v>
      </c>
      <c r="Q9010" t="str">
        <f t="shared" si="143"/>
        <v>5-Large C&amp;I</v>
      </c>
    </row>
    <row r="9011" spans="1:17" x14ac:dyDescent="0.3">
      <c r="A9011" s="310">
        <v>5</v>
      </c>
      <c r="B9011" s="311" t="s">
        <v>241</v>
      </c>
      <c r="C9011" s="312">
        <v>2023</v>
      </c>
      <c r="D9011" s="312">
        <v>10</v>
      </c>
      <c r="E9011" s="311" t="s">
        <v>577</v>
      </c>
      <c r="F9011" s="322">
        <v>5</v>
      </c>
      <c r="G9011" s="311" t="s">
        <v>442</v>
      </c>
      <c r="H9011" s="311" t="s">
        <v>404</v>
      </c>
      <c r="I9011" s="311" t="s">
        <v>405</v>
      </c>
      <c r="J9011" s="311" t="s">
        <v>548</v>
      </c>
      <c r="K9011" s="311" t="s">
        <v>392</v>
      </c>
      <c r="L9011" s="311" t="s">
        <v>528</v>
      </c>
      <c r="M9011" s="311" t="s">
        <v>444</v>
      </c>
      <c r="N9011" s="313">
        <v>1436</v>
      </c>
      <c r="O9011" s="314">
        <v>486935.97</v>
      </c>
      <c r="P9011" s="313">
        <v>3892822</v>
      </c>
      <c r="Q9011" t="str">
        <f t="shared" si="143"/>
        <v>3-Small C&amp;I</v>
      </c>
    </row>
    <row r="9012" spans="1:17" x14ac:dyDescent="0.3">
      <c r="A9012" s="315">
        <v>5</v>
      </c>
      <c r="B9012" s="316" t="s">
        <v>241</v>
      </c>
      <c r="C9012" s="317">
        <v>2023</v>
      </c>
      <c r="D9012" s="317">
        <v>10</v>
      </c>
      <c r="E9012" s="316" t="s">
        <v>577</v>
      </c>
      <c r="F9012" s="323">
        <v>5</v>
      </c>
      <c r="G9012" s="316" t="s">
        <v>442</v>
      </c>
      <c r="H9012" s="316" t="s">
        <v>433</v>
      </c>
      <c r="I9012" s="316" t="s">
        <v>434</v>
      </c>
      <c r="J9012" s="316" t="s">
        <v>553</v>
      </c>
      <c r="K9012" s="316" t="s">
        <v>412</v>
      </c>
      <c r="L9012" s="316" t="s">
        <v>528</v>
      </c>
      <c r="M9012" s="316" t="s">
        <v>444</v>
      </c>
      <c r="N9012" s="318">
        <v>1</v>
      </c>
      <c r="O9012" s="319">
        <v>44.65</v>
      </c>
      <c r="P9012" s="318">
        <v>300</v>
      </c>
      <c r="Q9012" t="str">
        <f t="shared" si="143"/>
        <v>3-Small C&amp;I</v>
      </c>
    </row>
    <row r="9013" spans="1:17" x14ac:dyDescent="0.3">
      <c r="A9013" s="310">
        <v>5</v>
      </c>
      <c r="B9013" s="311" t="s">
        <v>241</v>
      </c>
      <c r="C9013" s="312">
        <v>2023</v>
      </c>
      <c r="D9013" s="312">
        <v>10</v>
      </c>
      <c r="E9013" s="311" t="s">
        <v>577</v>
      </c>
      <c r="F9013" s="322">
        <v>5</v>
      </c>
      <c r="G9013" s="311" t="s">
        <v>442</v>
      </c>
      <c r="H9013" s="311" t="s">
        <v>437</v>
      </c>
      <c r="I9013" s="311" t="s">
        <v>438</v>
      </c>
      <c r="J9013" s="311" t="s">
        <v>554</v>
      </c>
      <c r="K9013" s="311" t="s">
        <v>420</v>
      </c>
      <c r="L9013" s="311" t="s">
        <v>528</v>
      </c>
      <c r="M9013" s="311" t="s">
        <v>444</v>
      </c>
      <c r="N9013" s="313">
        <v>504</v>
      </c>
      <c r="O9013" s="314">
        <v>1484172.2</v>
      </c>
      <c r="P9013" s="313">
        <v>12562267</v>
      </c>
      <c r="Q9013" t="str">
        <f t="shared" si="143"/>
        <v>4-Medium C&amp;I</v>
      </c>
    </row>
    <row r="9014" spans="1:17" x14ac:dyDescent="0.3">
      <c r="A9014" s="315">
        <v>5</v>
      </c>
      <c r="B9014" s="316" t="s">
        <v>241</v>
      </c>
      <c r="C9014" s="317">
        <v>2023</v>
      </c>
      <c r="D9014" s="317">
        <v>10</v>
      </c>
      <c r="E9014" s="316" t="s">
        <v>577</v>
      </c>
      <c r="F9014" s="323">
        <v>6</v>
      </c>
      <c r="G9014" s="316" t="s">
        <v>445</v>
      </c>
      <c r="H9014" s="316" t="s">
        <v>390</v>
      </c>
      <c r="I9014" s="316" t="s">
        <v>391</v>
      </c>
      <c r="J9014" s="316" t="s">
        <v>548</v>
      </c>
      <c r="K9014" s="316" t="s">
        <v>392</v>
      </c>
      <c r="L9014" s="316" t="s">
        <v>534</v>
      </c>
      <c r="M9014" s="316" t="s">
        <v>296</v>
      </c>
      <c r="N9014" s="318">
        <v>6</v>
      </c>
      <c r="O9014" s="319">
        <v>367.9</v>
      </c>
      <c r="P9014" s="318">
        <v>1206</v>
      </c>
      <c r="Q9014" t="str">
        <f t="shared" si="143"/>
        <v>3-Small C&amp;I</v>
      </c>
    </row>
    <row r="9015" spans="1:17" x14ac:dyDescent="0.3">
      <c r="A9015" s="310">
        <v>5</v>
      </c>
      <c r="B9015" s="311" t="s">
        <v>241</v>
      </c>
      <c r="C9015" s="312">
        <v>2023</v>
      </c>
      <c r="D9015" s="312">
        <v>10</v>
      </c>
      <c r="E9015" s="311" t="s">
        <v>577</v>
      </c>
      <c r="F9015" s="322">
        <v>6</v>
      </c>
      <c r="G9015" s="311" t="s">
        <v>445</v>
      </c>
      <c r="H9015" s="311" t="s">
        <v>481</v>
      </c>
      <c r="I9015" s="311" t="s">
        <v>482</v>
      </c>
      <c r="J9015" s="311" t="s">
        <v>559</v>
      </c>
      <c r="K9015" s="311" t="s">
        <v>448</v>
      </c>
      <c r="L9015" s="311" t="s">
        <v>534</v>
      </c>
      <c r="M9015" s="311" t="s">
        <v>296</v>
      </c>
      <c r="N9015" s="313">
        <v>55</v>
      </c>
      <c r="O9015" s="314">
        <v>47342.29</v>
      </c>
      <c r="P9015" s="313">
        <v>89606</v>
      </c>
      <c r="Q9015" t="str">
        <f t="shared" si="143"/>
        <v>Street</v>
      </c>
    </row>
    <row r="9016" spans="1:17" x14ac:dyDescent="0.3">
      <c r="A9016" s="315">
        <v>5</v>
      </c>
      <c r="B9016" s="316" t="s">
        <v>241</v>
      </c>
      <c r="C9016" s="317">
        <v>2023</v>
      </c>
      <c r="D9016" s="317">
        <v>10</v>
      </c>
      <c r="E9016" s="316" t="s">
        <v>577</v>
      </c>
      <c r="F9016" s="323">
        <v>6</v>
      </c>
      <c r="G9016" s="316" t="s">
        <v>445</v>
      </c>
      <c r="H9016" s="316" t="s">
        <v>483</v>
      </c>
      <c r="I9016" s="316" t="s">
        <v>484</v>
      </c>
      <c r="J9016" s="316" t="s">
        <v>559</v>
      </c>
      <c r="K9016" s="316" t="s">
        <v>448</v>
      </c>
      <c r="L9016" s="316" t="s">
        <v>534</v>
      </c>
      <c r="M9016" s="316" t="s">
        <v>296</v>
      </c>
      <c r="N9016" s="318">
        <v>100</v>
      </c>
      <c r="O9016" s="319">
        <v>54171.49</v>
      </c>
      <c r="P9016" s="318">
        <v>82872</v>
      </c>
      <c r="Q9016" t="str">
        <f t="shared" si="143"/>
        <v>Street</v>
      </c>
    </row>
    <row r="9017" spans="1:17" x14ac:dyDescent="0.3">
      <c r="A9017" s="310">
        <v>5</v>
      </c>
      <c r="B9017" s="311" t="s">
        <v>241</v>
      </c>
      <c r="C9017" s="312">
        <v>2023</v>
      </c>
      <c r="D9017" s="312">
        <v>10</v>
      </c>
      <c r="E9017" s="311" t="s">
        <v>577</v>
      </c>
      <c r="F9017" s="322">
        <v>6</v>
      </c>
      <c r="G9017" s="311" t="s">
        <v>445</v>
      </c>
      <c r="H9017" s="311" t="s">
        <v>464</v>
      </c>
      <c r="I9017" s="311" t="s">
        <v>465</v>
      </c>
      <c r="J9017" s="311" t="s">
        <v>552</v>
      </c>
      <c r="K9017" s="311" t="s">
        <v>423</v>
      </c>
      <c r="L9017" s="311" t="s">
        <v>534</v>
      </c>
      <c r="M9017" s="311" t="s">
        <v>296</v>
      </c>
      <c r="N9017" s="313">
        <v>269</v>
      </c>
      <c r="O9017" s="314">
        <v>33398.300000000003</v>
      </c>
      <c r="P9017" s="313">
        <v>75913</v>
      </c>
      <c r="Q9017" t="str">
        <f t="shared" si="143"/>
        <v>Street</v>
      </c>
    </row>
    <row r="9018" spans="1:17" x14ac:dyDescent="0.3">
      <c r="A9018" s="315">
        <v>5</v>
      </c>
      <c r="B9018" s="316" t="s">
        <v>241</v>
      </c>
      <c r="C9018" s="317">
        <v>2023</v>
      </c>
      <c r="D9018" s="317">
        <v>10</v>
      </c>
      <c r="E9018" s="316" t="s">
        <v>577</v>
      </c>
      <c r="F9018" s="323">
        <v>6</v>
      </c>
      <c r="G9018" s="316" t="s">
        <v>445</v>
      </c>
      <c r="H9018" s="316" t="s">
        <v>466</v>
      </c>
      <c r="I9018" s="316" t="s">
        <v>467</v>
      </c>
      <c r="J9018" s="316" t="s">
        <v>552</v>
      </c>
      <c r="K9018" s="316" t="s">
        <v>423</v>
      </c>
      <c r="L9018" s="316" t="s">
        <v>534</v>
      </c>
      <c r="M9018" s="316" t="s">
        <v>296</v>
      </c>
      <c r="N9018" s="318">
        <v>518</v>
      </c>
      <c r="O9018" s="319">
        <v>61487.26</v>
      </c>
      <c r="P9018" s="318">
        <v>128541</v>
      </c>
      <c r="Q9018" t="str">
        <f t="shared" si="143"/>
        <v>Street</v>
      </c>
    </row>
    <row r="9019" spans="1:17" x14ac:dyDescent="0.3">
      <c r="A9019" s="310">
        <v>5</v>
      </c>
      <c r="B9019" s="311" t="s">
        <v>241</v>
      </c>
      <c r="C9019" s="312">
        <v>2023</v>
      </c>
      <c r="D9019" s="312">
        <v>10</v>
      </c>
      <c r="E9019" s="311" t="s">
        <v>577</v>
      </c>
      <c r="F9019" s="322">
        <v>6</v>
      </c>
      <c r="G9019" s="311" t="s">
        <v>445</v>
      </c>
      <c r="H9019" s="311" t="s">
        <v>485</v>
      </c>
      <c r="I9019" s="311" t="s">
        <v>486</v>
      </c>
      <c r="J9019" s="311" t="s">
        <v>560</v>
      </c>
      <c r="K9019" s="311" t="s">
        <v>487</v>
      </c>
      <c r="L9019" s="311" t="s">
        <v>534</v>
      </c>
      <c r="M9019" s="311" t="s">
        <v>296</v>
      </c>
      <c r="N9019" s="313">
        <v>2</v>
      </c>
      <c r="O9019" s="314">
        <v>953.91</v>
      </c>
      <c r="P9019" s="313">
        <v>1528</v>
      </c>
      <c r="Q9019" t="str">
        <f t="shared" si="143"/>
        <v>Street</v>
      </c>
    </row>
    <row r="9020" spans="1:17" x14ac:dyDescent="0.3">
      <c r="A9020" s="315">
        <v>5</v>
      </c>
      <c r="B9020" s="316" t="s">
        <v>241</v>
      </c>
      <c r="C9020" s="317">
        <v>2023</v>
      </c>
      <c r="D9020" s="317">
        <v>10</v>
      </c>
      <c r="E9020" s="316" t="s">
        <v>577</v>
      </c>
      <c r="F9020" s="323">
        <v>6</v>
      </c>
      <c r="G9020" s="316" t="s">
        <v>445</v>
      </c>
      <c r="H9020" s="316" t="s">
        <v>488</v>
      </c>
      <c r="I9020" s="316" t="s">
        <v>489</v>
      </c>
      <c r="J9020" s="316" t="s">
        <v>560</v>
      </c>
      <c r="K9020" s="316" t="s">
        <v>487</v>
      </c>
      <c r="L9020" s="316" t="s">
        <v>534</v>
      </c>
      <c r="M9020" s="316" t="s">
        <v>296</v>
      </c>
      <c r="N9020" s="318">
        <v>2</v>
      </c>
      <c r="O9020" s="319">
        <v>20591.240000000002</v>
      </c>
      <c r="P9020" s="318">
        <v>43078</v>
      </c>
      <c r="Q9020" t="str">
        <f t="shared" si="143"/>
        <v>Street</v>
      </c>
    </row>
    <row r="9021" spans="1:17" x14ac:dyDescent="0.3">
      <c r="A9021" s="310">
        <v>5</v>
      </c>
      <c r="B9021" s="311" t="s">
        <v>241</v>
      </c>
      <c r="C9021" s="312">
        <v>2023</v>
      </c>
      <c r="D9021" s="312">
        <v>10</v>
      </c>
      <c r="E9021" s="311" t="s">
        <v>577</v>
      </c>
      <c r="F9021" s="322">
        <v>6</v>
      </c>
      <c r="G9021" s="311" t="s">
        <v>445</v>
      </c>
      <c r="H9021" s="311" t="s">
        <v>490</v>
      </c>
      <c r="I9021" s="311" t="s">
        <v>491</v>
      </c>
      <c r="J9021" s="311" t="s">
        <v>561</v>
      </c>
      <c r="K9021" s="311" t="s">
        <v>462</v>
      </c>
      <c r="L9021" s="311" t="s">
        <v>534</v>
      </c>
      <c r="M9021" s="311" t="s">
        <v>296</v>
      </c>
      <c r="N9021" s="313">
        <v>67</v>
      </c>
      <c r="O9021" s="314">
        <v>46073.4</v>
      </c>
      <c r="P9021" s="313">
        <v>173849</v>
      </c>
      <c r="Q9021" t="str">
        <f t="shared" si="143"/>
        <v>Street</v>
      </c>
    </row>
    <row r="9022" spans="1:17" x14ac:dyDescent="0.3">
      <c r="A9022" s="315">
        <v>5</v>
      </c>
      <c r="B9022" s="316" t="s">
        <v>241</v>
      </c>
      <c r="C9022" s="317">
        <v>2023</v>
      </c>
      <c r="D9022" s="317">
        <v>10</v>
      </c>
      <c r="E9022" s="316" t="s">
        <v>577</v>
      </c>
      <c r="F9022" s="323">
        <v>6</v>
      </c>
      <c r="G9022" s="316" t="s">
        <v>445</v>
      </c>
      <c r="H9022" s="316" t="s">
        <v>492</v>
      </c>
      <c r="I9022" s="316" t="s">
        <v>493</v>
      </c>
      <c r="J9022" s="316" t="s">
        <v>561</v>
      </c>
      <c r="K9022" s="316" t="s">
        <v>462</v>
      </c>
      <c r="L9022" s="316" t="s">
        <v>534</v>
      </c>
      <c r="M9022" s="316" t="s">
        <v>296</v>
      </c>
      <c r="N9022" s="318">
        <v>11</v>
      </c>
      <c r="O9022" s="319">
        <v>587.65</v>
      </c>
      <c r="P9022" s="318">
        <v>2276</v>
      </c>
      <c r="Q9022" t="str">
        <f t="shared" si="143"/>
        <v>Street</v>
      </c>
    </row>
    <row r="9023" spans="1:17" x14ac:dyDescent="0.3">
      <c r="A9023" s="310">
        <v>5</v>
      </c>
      <c r="B9023" s="311" t="s">
        <v>241</v>
      </c>
      <c r="C9023" s="312">
        <v>2023</v>
      </c>
      <c r="D9023" s="312">
        <v>10</v>
      </c>
      <c r="E9023" s="311" t="s">
        <v>577</v>
      </c>
      <c r="F9023" s="322">
        <v>6</v>
      </c>
      <c r="G9023" s="311" t="s">
        <v>445</v>
      </c>
      <c r="H9023" s="311" t="s">
        <v>496</v>
      </c>
      <c r="I9023" s="311" t="s">
        <v>497</v>
      </c>
      <c r="J9023" s="311" t="s">
        <v>557</v>
      </c>
      <c r="K9023" s="311" t="s">
        <v>426</v>
      </c>
      <c r="L9023" s="311" t="s">
        <v>534</v>
      </c>
      <c r="M9023" s="311" t="s">
        <v>296</v>
      </c>
      <c r="N9023" s="313">
        <v>4</v>
      </c>
      <c r="O9023" s="314">
        <v>200.83</v>
      </c>
      <c r="P9023" s="313">
        <v>687</v>
      </c>
      <c r="Q9023" t="str">
        <f t="shared" si="143"/>
        <v>3-Small C&amp;I</v>
      </c>
    </row>
    <row r="9024" spans="1:17" x14ac:dyDescent="0.3">
      <c r="A9024" s="315">
        <v>5</v>
      </c>
      <c r="B9024" s="316" t="s">
        <v>241</v>
      </c>
      <c r="C9024" s="317">
        <v>2023</v>
      </c>
      <c r="D9024" s="317">
        <v>10</v>
      </c>
      <c r="E9024" s="316" t="s">
        <v>577</v>
      </c>
      <c r="F9024" s="323">
        <v>6</v>
      </c>
      <c r="G9024" s="316" t="s">
        <v>445</v>
      </c>
      <c r="H9024" s="316" t="s">
        <v>446</v>
      </c>
      <c r="I9024" s="316" t="s">
        <v>447</v>
      </c>
      <c r="J9024" s="316" t="s">
        <v>559</v>
      </c>
      <c r="K9024" s="316" t="s">
        <v>448</v>
      </c>
      <c r="L9024" s="316" t="s">
        <v>529</v>
      </c>
      <c r="M9024" s="316" t="s">
        <v>449</v>
      </c>
      <c r="N9024" s="318">
        <v>533</v>
      </c>
      <c r="O9024" s="319">
        <v>591297.19999999995</v>
      </c>
      <c r="P9024" s="318">
        <v>1002696</v>
      </c>
      <c r="Q9024" t="str">
        <f t="shared" si="143"/>
        <v>Street</v>
      </c>
    </row>
    <row r="9025" spans="1:17" x14ac:dyDescent="0.3">
      <c r="A9025" s="310">
        <v>5</v>
      </c>
      <c r="B9025" s="311" t="s">
        <v>241</v>
      </c>
      <c r="C9025" s="312">
        <v>2023</v>
      </c>
      <c r="D9025" s="312">
        <v>10</v>
      </c>
      <c r="E9025" s="311" t="s">
        <v>577</v>
      </c>
      <c r="F9025" s="322">
        <v>6</v>
      </c>
      <c r="G9025" s="311" t="s">
        <v>445</v>
      </c>
      <c r="H9025" s="311" t="s">
        <v>421</v>
      </c>
      <c r="I9025" s="311" t="s">
        <v>422</v>
      </c>
      <c r="J9025" s="311" t="s">
        <v>552</v>
      </c>
      <c r="K9025" s="311" t="s">
        <v>423</v>
      </c>
      <c r="L9025" s="311" t="s">
        <v>529</v>
      </c>
      <c r="M9025" s="311" t="s">
        <v>449</v>
      </c>
      <c r="N9025" s="313">
        <v>1006</v>
      </c>
      <c r="O9025" s="314">
        <v>90501.54</v>
      </c>
      <c r="P9025" s="313">
        <v>305483</v>
      </c>
      <c r="Q9025" t="str">
        <f t="shared" si="143"/>
        <v>Street</v>
      </c>
    </row>
    <row r="9026" spans="1:17" x14ac:dyDescent="0.3">
      <c r="A9026" s="315">
        <v>5</v>
      </c>
      <c r="B9026" s="316" t="s">
        <v>241</v>
      </c>
      <c r="C9026" s="317">
        <v>2023</v>
      </c>
      <c r="D9026" s="317">
        <v>10</v>
      </c>
      <c r="E9026" s="316" t="s">
        <v>577</v>
      </c>
      <c r="F9026" s="323">
        <v>6</v>
      </c>
      <c r="G9026" s="316" t="s">
        <v>445</v>
      </c>
      <c r="H9026" s="316" t="s">
        <v>498</v>
      </c>
      <c r="I9026" s="316" t="s">
        <v>499</v>
      </c>
      <c r="J9026" s="316" t="s">
        <v>562</v>
      </c>
      <c r="K9026" s="316" t="s">
        <v>500</v>
      </c>
      <c r="L9026" s="316" t="s">
        <v>529</v>
      </c>
      <c r="M9026" s="316" t="s">
        <v>449</v>
      </c>
      <c r="N9026" s="318">
        <v>5</v>
      </c>
      <c r="O9026" s="319">
        <v>10196.450000000001</v>
      </c>
      <c r="P9026" s="318">
        <v>39809</v>
      </c>
      <c r="Q9026" t="str">
        <f t="shared" si="143"/>
        <v>Street</v>
      </c>
    </row>
    <row r="9027" spans="1:17" x14ac:dyDescent="0.3">
      <c r="A9027" s="310">
        <v>5</v>
      </c>
      <c r="B9027" s="311" t="s">
        <v>241</v>
      </c>
      <c r="C9027" s="312">
        <v>2023</v>
      </c>
      <c r="D9027" s="312">
        <v>10</v>
      </c>
      <c r="E9027" s="311" t="s">
        <v>577</v>
      </c>
      <c r="F9027" s="322">
        <v>6</v>
      </c>
      <c r="G9027" s="311" t="s">
        <v>445</v>
      </c>
      <c r="H9027" s="311" t="s">
        <v>501</v>
      </c>
      <c r="I9027" s="311" t="s">
        <v>502</v>
      </c>
      <c r="J9027" s="311" t="s">
        <v>560</v>
      </c>
      <c r="K9027" s="311" t="s">
        <v>487</v>
      </c>
      <c r="L9027" s="311" t="s">
        <v>529</v>
      </c>
      <c r="M9027" s="311" t="s">
        <v>449</v>
      </c>
      <c r="N9027" s="313">
        <v>6</v>
      </c>
      <c r="O9027" s="314">
        <v>1956.87</v>
      </c>
      <c r="P9027" s="313">
        <v>4222</v>
      </c>
      <c r="Q9027" t="str">
        <f t="shared" si="143"/>
        <v>Street</v>
      </c>
    </row>
    <row r="9028" spans="1:17" x14ac:dyDescent="0.3">
      <c r="A9028" s="315">
        <v>5</v>
      </c>
      <c r="B9028" s="316" t="s">
        <v>241</v>
      </c>
      <c r="C9028" s="317">
        <v>2023</v>
      </c>
      <c r="D9028" s="317">
        <v>10</v>
      </c>
      <c r="E9028" s="316" t="s">
        <v>577</v>
      </c>
      <c r="F9028" s="323">
        <v>6</v>
      </c>
      <c r="G9028" s="316" t="s">
        <v>445</v>
      </c>
      <c r="H9028" s="316" t="s">
        <v>503</v>
      </c>
      <c r="I9028" s="316" t="s">
        <v>504</v>
      </c>
      <c r="J9028" s="316" t="s">
        <v>561</v>
      </c>
      <c r="K9028" s="316" t="s">
        <v>462</v>
      </c>
      <c r="L9028" s="316" t="s">
        <v>529</v>
      </c>
      <c r="M9028" s="316" t="s">
        <v>449</v>
      </c>
      <c r="N9028" s="318">
        <v>434</v>
      </c>
      <c r="O9028" s="319">
        <v>339417.5</v>
      </c>
      <c r="P9028" s="318">
        <v>2588889</v>
      </c>
      <c r="Q9028" t="str">
        <f t="shared" si="143"/>
        <v>Street</v>
      </c>
    </row>
    <row r="9029" spans="1:17" x14ac:dyDescent="0.3">
      <c r="A9029" s="310">
        <v>5</v>
      </c>
      <c r="B9029" s="311" t="s">
        <v>241</v>
      </c>
      <c r="C9029" s="312">
        <v>2023</v>
      </c>
      <c r="D9029" s="312">
        <v>10</v>
      </c>
      <c r="E9029" s="311" t="s">
        <v>577</v>
      </c>
      <c r="F9029" s="322">
        <v>6</v>
      </c>
      <c r="G9029" s="311" t="s">
        <v>445</v>
      </c>
      <c r="H9029" s="311" t="s">
        <v>424</v>
      </c>
      <c r="I9029" s="311" t="s">
        <v>425</v>
      </c>
      <c r="J9029" s="311" t="s">
        <v>557</v>
      </c>
      <c r="K9029" s="311" t="s">
        <v>426</v>
      </c>
      <c r="L9029" s="311" t="s">
        <v>529</v>
      </c>
      <c r="M9029" s="311" t="s">
        <v>449</v>
      </c>
      <c r="N9029" s="313">
        <v>17</v>
      </c>
      <c r="O9029" s="314">
        <v>333.96</v>
      </c>
      <c r="P9029" s="313">
        <v>1682</v>
      </c>
      <c r="Q9029" t="str">
        <f t="shared" si="143"/>
        <v>3-Small C&amp;I</v>
      </c>
    </row>
    <row r="9030" spans="1:17" x14ac:dyDescent="0.3">
      <c r="A9030" s="315">
        <v>5</v>
      </c>
      <c r="B9030" s="316" t="s">
        <v>241</v>
      </c>
      <c r="C9030" s="317">
        <v>2023</v>
      </c>
      <c r="D9030" s="317">
        <v>10</v>
      </c>
      <c r="E9030" s="316" t="s">
        <v>577</v>
      </c>
      <c r="F9030" s="323">
        <v>6</v>
      </c>
      <c r="G9030" s="316" t="s">
        <v>445</v>
      </c>
      <c r="H9030" s="316" t="s">
        <v>505</v>
      </c>
      <c r="I9030" s="316" t="s">
        <v>506</v>
      </c>
      <c r="J9030" s="316" t="s">
        <v>563</v>
      </c>
      <c r="K9030" s="316" t="s">
        <v>452</v>
      </c>
      <c r="L9030" s="316" t="s">
        <v>534</v>
      </c>
      <c r="M9030" s="316" t="s">
        <v>296</v>
      </c>
      <c r="N9030" s="318">
        <v>1</v>
      </c>
      <c r="O9030" s="319">
        <v>1983.15</v>
      </c>
      <c r="P9030" s="318">
        <v>6537</v>
      </c>
      <c r="Q9030" t="str">
        <f t="shared" si="143"/>
        <v>Street</v>
      </c>
    </row>
    <row r="9031" spans="1:17" x14ac:dyDescent="0.3">
      <c r="A9031" s="310">
        <v>5</v>
      </c>
      <c r="B9031" s="311" t="s">
        <v>241</v>
      </c>
      <c r="C9031" s="312">
        <v>2023</v>
      </c>
      <c r="D9031" s="312">
        <v>10</v>
      </c>
      <c r="E9031" s="311" t="s">
        <v>577</v>
      </c>
      <c r="F9031" s="322">
        <v>6</v>
      </c>
      <c r="G9031" s="311" t="s">
        <v>445</v>
      </c>
      <c r="H9031" s="311" t="s">
        <v>450</v>
      </c>
      <c r="I9031" s="311" t="s">
        <v>451</v>
      </c>
      <c r="J9031" s="311" t="s">
        <v>563</v>
      </c>
      <c r="K9031" s="311" t="s">
        <v>452</v>
      </c>
      <c r="L9031" s="311" t="s">
        <v>529</v>
      </c>
      <c r="M9031" s="311" t="s">
        <v>449</v>
      </c>
      <c r="N9031" s="313">
        <v>10</v>
      </c>
      <c r="O9031" s="314">
        <v>882.02</v>
      </c>
      <c r="P9031" s="313">
        <v>4417</v>
      </c>
      <c r="Q9031" t="str">
        <f t="shared" si="143"/>
        <v>Street</v>
      </c>
    </row>
    <row r="9032" spans="1:17" x14ac:dyDescent="0.3">
      <c r="A9032" s="315">
        <v>5</v>
      </c>
      <c r="B9032" s="316" t="s">
        <v>241</v>
      </c>
      <c r="C9032" s="317">
        <v>2023</v>
      </c>
      <c r="D9032" s="317">
        <v>10</v>
      </c>
      <c r="E9032" s="316" t="s">
        <v>577</v>
      </c>
      <c r="F9032" s="323">
        <v>6</v>
      </c>
      <c r="G9032" s="316" t="s">
        <v>445</v>
      </c>
      <c r="H9032" s="316" t="s">
        <v>509</v>
      </c>
      <c r="I9032" s="316" t="s">
        <v>510</v>
      </c>
      <c r="J9032" s="316" t="s">
        <v>564</v>
      </c>
      <c r="K9032" s="316" t="s">
        <v>462</v>
      </c>
      <c r="L9032" s="316" t="s">
        <v>534</v>
      </c>
      <c r="M9032" s="316" t="s">
        <v>296</v>
      </c>
      <c r="N9032" s="318">
        <v>2</v>
      </c>
      <c r="O9032" s="319">
        <v>2281.44</v>
      </c>
      <c r="P9032" s="318">
        <v>547</v>
      </c>
      <c r="Q9032" t="str">
        <f t="shared" si="143"/>
        <v>Street</v>
      </c>
    </row>
    <row r="9033" spans="1:17" x14ac:dyDescent="0.3">
      <c r="A9033" s="310">
        <v>5</v>
      </c>
      <c r="B9033" s="311" t="s">
        <v>241</v>
      </c>
      <c r="C9033" s="312">
        <v>2023</v>
      </c>
      <c r="D9033" s="312">
        <v>10</v>
      </c>
      <c r="E9033" s="311" t="s">
        <v>577</v>
      </c>
      <c r="F9033" s="322">
        <v>6</v>
      </c>
      <c r="G9033" s="311" t="s">
        <v>445</v>
      </c>
      <c r="H9033" s="311" t="s">
        <v>511</v>
      </c>
      <c r="I9033" s="311" t="s">
        <v>512</v>
      </c>
      <c r="J9033" s="311" t="s">
        <v>564</v>
      </c>
      <c r="K9033" s="311" t="s">
        <v>462</v>
      </c>
      <c r="L9033" s="311" t="s">
        <v>529</v>
      </c>
      <c r="M9033" s="311" t="s">
        <v>449</v>
      </c>
      <c r="N9033" s="313">
        <v>3</v>
      </c>
      <c r="O9033" s="314">
        <v>1458.44</v>
      </c>
      <c r="P9033" s="313">
        <v>408</v>
      </c>
      <c r="Q9033" t="str">
        <f t="shared" si="143"/>
        <v>Street</v>
      </c>
    </row>
    <row r="9034" spans="1:17" x14ac:dyDescent="0.3">
      <c r="A9034" s="315">
        <v>5</v>
      </c>
      <c r="B9034" s="316" t="s">
        <v>241</v>
      </c>
      <c r="C9034" s="317">
        <v>2023</v>
      </c>
      <c r="D9034" s="317">
        <v>10</v>
      </c>
      <c r="E9034" s="316" t="s">
        <v>577</v>
      </c>
      <c r="F9034" s="323">
        <v>6</v>
      </c>
      <c r="G9034" s="316" t="s">
        <v>445</v>
      </c>
      <c r="H9034" s="316" t="s">
        <v>404</v>
      </c>
      <c r="I9034" s="316" t="s">
        <v>405</v>
      </c>
      <c r="J9034" s="316" t="s">
        <v>548</v>
      </c>
      <c r="K9034" s="316" t="s">
        <v>392</v>
      </c>
      <c r="L9034" s="316" t="s">
        <v>529</v>
      </c>
      <c r="M9034" s="316" t="s">
        <v>449</v>
      </c>
      <c r="N9034" s="318">
        <v>29</v>
      </c>
      <c r="O9034" s="319">
        <v>793.09</v>
      </c>
      <c r="P9034" s="318">
        <v>4188</v>
      </c>
      <c r="Q9034" t="str">
        <f t="shared" si="143"/>
        <v>3-Small C&amp;I</v>
      </c>
    </row>
    <row r="9035" spans="1:17" x14ac:dyDescent="0.3">
      <c r="A9035" s="310">
        <v>5</v>
      </c>
      <c r="B9035" s="311" t="s">
        <v>241</v>
      </c>
      <c r="C9035" s="312">
        <v>2023</v>
      </c>
      <c r="D9035" s="312">
        <v>10</v>
      </c>
      <c r="E9035" s="311" t="s">
        <v>577</v>
      </c>
      <c r="F9035" s="322">
        <v>10</v>
      </c>
      <c r="G9035" s="311" t="s">
        <v>453</v>
      </c>
      <c r="H9035" s="311" t="s">
        <v>384</v>
      </c>
      <c r="I9035" s="311" t="s">
        <v>385</v>
      </c>
      <c r="J9035" s="311" t="s">
        <v>547</v>
      </c>
      <c r="K9035" s="311" t="s">
        <v>386</v>
      </c>
      <c r="L9035" s="311" t="s">
        <v>530</v>
      </c>
      <c r="M9035" s="311" t="s">
        <v>454</v>
      </c>
      <c r="N9035" s="313">
        <v>31781</v>
      </c>
      <c r="O9035" s="314">
        <v>4382220.09</v>
      </c>
      <c r="P9035" s="313">
        <v>14034073</v>
      </c>
      <c r="Q9035" t="str">
        <f t="shared" si="143"/>
        <v>1-Residential</v>
      </c>
    </row>
    <row r="9036" spans="1:17" x14ac:dyDescent="0.3">
      <c r="A9036" s="315">
        <v>5</v>
      </c>
      <c r="B9036" s="316" t="s">
        <v>241</v>
      </c>
      <c r="C9036" s="317">
        <v>2023</v>
      </c>
      <c r="D9036" s="317">
        <v>10</v>
      </c>
      <c r="E9036" s="316" t="s">
        <v>577</v>
      </c>
      <c r="F9036" s="323">
        <v>10</v>
      </c>
      <c r="G9036" s="316" t="s">
        <v>453</v>
      </c>
      <c r="H9036" s="316" t="s">
        <v>388</v>
      </c>
      <c r="I9036" s="316" t="s">
        <v>389</v>
      </c>
      <c r="J9036" s="316" t="s">
        <v>547</v>
      </c>
      <c r="K9036" s="316" t="s">
        <v>386</v>
      </c>
      <c r="L9036" s="316" t="s">
        <v>530</v>
      </c>
      <c r="M9036" s="316" t="s">
        <v>454</v>
      </c>
      <c r="N9036" s="318">
        <v>19</v>
      </c>
      <c r="O9036" s="319">
        <v>3080.49</v>
      </c>
      <c r="P9036" s="318">
        <v>10257</v>
      </c>
      <c r="Q9036" t="str">
        <f t="shared" si="143"/>
        <v>1-Residential</v>
      </c>
    </row>
    <row r="9037" spans="1:17" x14ac:dyDescent="0.3">
      <c r="A9037" s="310">
        <v>5</v>
      </c>
      <c r="B9037" s="311" t="s">
        <v>241</v>
      </c>
      <c r="C9037" s="312">
        <v>2023</v>
      </c>
      <c r="D9037" s="312">
        <v>10</v>
      </c>
      <c r="E9037" s="311" t="s">
        <v>577</v>
      </c>
      <c r="F9037" s="322">
        <v>10</v>
      </c>
      <c r="G9037" s="311" t="s">
        <v>453</v>
      </c>
      <c r="H9037" s="311" t="s">
        <v>390</v>
      </c>
      <c r="I9037" s="311" t="s">
        <v>391</v>
      </c>
      <c r="J9037" s="311" t="s">
        <v>548</v>
      </c>
      <c r="K9037" s="311" t="s">
        <v>392</v>
      </c>
      <c r="L9037" s="311" t="s">
        <v>530</v>
      </c>
      <c r="M9037" s="311" t="s">
        <v>454</v>
      </c>
      <c r="N9037" s="313">
        <v>10</v>
      </c>
      <c r="O9037" s="314">
        <v>609.02</v>
      </c>
      <c r="P9037" s="313">
        <v>1988</v>
      </c>
      <c r="Q9037" t="str">
        <f t="shared" si="143"/>
        <v>3-Small C&amp;I</v>
      </c>
    </row>
    <row r="9038" spans="1:17" x14ac:dyDescent="0.3">
      <c r="A9038" s="315">
        <v>5</v>
      </c>
      <c r="B9038" s="316" t="s">
        <v>241</v>
      </c>
      <c r="C9038" s="317">
        <v>2023</v>
      </c>
      <c r="D9038" s="317">
        <v>10</v>
      </c>
      <c r="E9038" s="316" t="s">
        <v>577</v>
      </c>
      <c r="F9038" s="323">
        <v>10</v>
      </c>
      <c r="G9038" s="316" t="s">
        <v>453</v>
      </c>
      <c r="H9038" s="316" t="s">
        <v>393</v>
      </c>
      <c r="I9038" s="316" t="s">
        <v>394</v>
      </c>
      <c r="J9038" s="316" t="s">
        <v>549</v>
      </c>
      <c r="K9038" s="316" t="s">
        <v>395</v>
      </c>
      <c r="L9038" s="316" t="s">
        <v>530</v>
      </c>
      <c r="M9038" s="316" t="s">
        <v>454</v>
      </c>
      <c r="N9038" s="318">
        <v>5992</v>
      </c>
      <c r="O9038" s="319">
        <v>577451.1</v>
      </c>
      <c r="P9038" s="318">
        <v>2920050</v>
      </c>
      <c r="Q9038" t="str">
        <f t="shared" ref="Q9038:Q9101" si="144">VLOOKUP(TRIM(J9038),S:T,2,FALSE)</f>
        <v>2-Low Income Residential</v>
      </c>
    </row>
    <row r="9039" spans="1:17" x14ac:dyDescent="0.3">
      <c r="A9039" s="310">
        <v>5</v>
      </c>
      <c r="B9039" s="311" t="s">
        <v>241</v>
      </c>
      <c r="C9039" s="312">
        <v>2023</v>
      </c>
      <c r="D9039" s="312">
        <v>10</v>
      </c>
      <c r="E9039" s="311" t="s">
        <v>577</v>
      </c>
      <c r="F9039" s="322">
        <v>10</v>
      </c>
      <c r="G9039" s="311" t="s">
        <v>453</v>
      </c>
      <c r="H9039" s="311" t="s">
        <v>458</v>
      </c>
      <c r="I9039" s="311" t="s">
        <v>459</v>
      </c>
      <c r="J9039" s="311" t="s">
        <v>549</v>
      </c>
      <c r="K9039" s="311" t="s">
        <v>395</v>
      </c>
      <c r="L9039" s="311" t="s">
        <v>530</v>
      </c>
      <c r="M9039" s="311" t="s">
        <v>454</v>
      </c>
      <c r="N9039" s="313">
        <v>15</v>
      </c>
      <c r="O9039" s="314">
        <v>1670.08</v>
      </c>
      <c r="P9039" s="313">
        <v>8699</v>
      </c>
      <c r="Q9039" t="str">
        <f t="shared" si="144"/>
        <v>2-Low Income Residential</v>
      </c>
    </row>
    <row r="9040" spans="1:17" x14ac:dyDescent="0.3">
      <c r="A9040" s="315">
        <v>5</v>
      </c>
      <c r="B9040" s="316" t="s">
        <v>241</v>
      </c>
      <c r="C9040" s="317">
        <v>2023</v>
      </c>
      <c r="D9040" s="317">
        <v>10</v>
      </c>
      <c r="E9040" s="316" t="s">
        <v>577</v>
      </c>
      <c r="F9040" s="323">
        <v>10</v>
      </c>
      <c r="G9040" s="316" t="s">
        <v>453</v>
      </c>
      <c r="H9040" s="316" t="s">
        <v>464</v>
      </c>
      <c r="I9040" s="316" t="s">
        <v>465</v>
      </c>
      <c r="J9040" s="316" t="s">
        <v>552</v>
      </c>
      <c r="K9040" s="316" t="s">
        <v>423</v>
      </c>
      <c r="L9040" s="316" t="s">
        <v>530</v>
      </c>
      <c r="M9040" s="316" t="s">
        <v>454</v>
      </c>
      <c r="N9040" s="318">
        <v>2</v>
      </c>
      <c r="O9040" s="319">
        <v>91.85</v>
      </c>
      <c r="P9040" s="318">
        <v>162</v>
      </c>
      <c r="Q9040" t="str">
        <f t="shared" si="144"/>
        <v>Street</v>
      </c>
    </row>
    <row r="9041" spans="1:17" x14ac:dyDescent="0.3">
      <c r="A9041" s="310">
        <v>5</v>
      </c>
      <c r="B9041" s="311" t="s">
        <v>241</v>
      </c>
      <c r="C9041" s="312">
        <v>2023</v>
      </c>
      <c r="D9041" s="312">
        <v>10</v>
      </c>
      <c r="E9041" s="311" t="s">
        <v>577</v>
      </c>
      <c r="F9041" s="322">
        <v>10</v>
      </c>
      <c r="G9041" s="311" t="s">
        <v>453</v>
      </c>
      <c r="H9041" s="311" t="s">
        <v>466</v>
      </c>
      <c r="I9041" s="311" t="s">
        <v>467</v>
      </c>
      <c r="J9041" s="311" t="s">
        <v>552</v>
      </c>
      <c r="K9041" s="311" t="s">
        <v>423</v>
      </c>
      <c r="L9041" s="311" t="s">
        <v>530</v>
      </c>
      <c r="M9041" s="311" t="s">
        <v>454</v>
      </c>
      <c r="N9041" s="313">
        <v>25</v>
      </c>
      <c r="O9041" s="314">
        <v>650.72</v>
      </c>
      <c r="P9041" s="313">
        <v>1375</v>
      </c>
      <c r="Q9041" t="str">
        <f t="shared" si="144"/>
        <v>Street</v>
      </c>
    </row>
    <row r="9042" spans="1:17" x14ac:dyDescent="0.3">
      <c r="A9042" s="315">
        <v>5</v>
      </c>
      <c r="B9042" s="316" t="s">
        <v>241</v>
      </c>
      <c r="C9042" s="317">
        <v>2023</v>
      </c>
      <c r="D9042" s="317">
        <v>10</v>
      </c>
      <c r="E9042" s="316" t="s">
        <v>577</v>
      </c>
      <c r="F9042" s="323">
        <v>10</v>
      </c>
      <c r="G9042" s="316" t="s">
        <v>453</v>
      </c>
      <c r="H9042" s="316" t="s">
        <v>421</v>
      </c>
      <c r="I9042" s="316" t="s">
        <v>422</v>
      </c>
      <c r="J9042" s="316" t="s">
        <v>552</v>
      </c>
      <c r="K9042" s="316" t="s">
        <v>423</v>
      </c>
      <c r="L9042" s="316" t="s">
        <v>531</v>
      </c>
      <c r="M9042" s="316" t="s">
        <v>455</v>
      </c>
      <c r="N9042" s="318">
        <v>3</v>
      </c>
      <c r="O9042" s="319">
        <v>110.56</v>
      </c>
      <c r="P9042" s="318">
        <v>417</v>
      </c>
      <c r="Q9042" t="str">
        <f t="shared" si="144"/>
        <v>Street</v>
      </c>
    </row>
    <row r="9043" spans="1:17" x14ac:dyDescent="0.3">
      <c r="A9043" s="310">
        <v>5</v>
      </c>
      <c r="B9043" s="311" t="s">
        <v>241</v>
      </c>
      <c r="C9043" s="312">
        <v>2023</v>
      </c>
      <c r="D9043" s="312">
        <v>10</v>
      </c>
      <c r="E9043" s="311" t="s">
        <v>577</v>
      </c>
      <c r="F9043" s="322">
        <v>10</v>
      </c>
      <c r="G9043" s="311" t="s">
        <v>453</v>
      </c>
      <c r="H9043" s="311" t="s">
        <v>399</v>
      </c>
      <c r="I9043" s="311" t="s">
        <v>400</v>
      </c>
      <c r="J9043" s="311" t="s">
        <v>547</v>
      </c>
      <c r="K9043" s="311" t="s">
        <v>386</v>
      </c>
      <c r="L9043" s="311" t="s">
        <v>531</v>
      </c>
      <c r="M9043" s="311" t="s">
        <v>455</v>
      </c>
      <c r="N9043" s="313">
        <v>35050</v>
      </c>
      <c r="O9043" s="314">
        <v>3124709.44</v>
      </c>
      <c r="P9043" s="313">
        <v>18728913</v>
      </c>
      <c r="Q9043" t="str">
        <f t="shared" si="144"/>
        <v>1-Residential</v>
      </c>
    </row>
    <row r="9044" spans="1:17" x14ac:dyDescent="0.3">
      <c r="A9044" s="315">
        <v>5</v>
      </c>
      <c r="B9044" s="316" t="s">
        <v>241</v>
      </c>
      <c r="C9044" s="317">
        <v>2023</v>
      </c>
      <c r="D9044" s="317">
        <v>10</v>
      </c>
      <c r="E9044" s="316" t="s">
        <v>577</v>
      </c>
      <c r="F9044" s="323">
        <v>10</v>
      </c>
      <c r="G9044" s="316" t="s">
        <v>453</v>
      </c>
      <c r="H9044" s="316" t="s">
        <v>402</v>
      </c>
      <c r="I9044" s="316" t="s">
        <v>403</v>
      </c>
      <c r="J9044" s="316" t="s">
        <v>549</v>
      </c>
      <c r="K9044" s="316" t="s">
        <v>395</v>
      </c>
      <c r="L9044" s="316" t="s">
        <v>531</v>
      </c>
      <c r="M9044" s="316" t="s">
        <v>455</v>
      </c>
      <c r="N9044" s="318">
        <v>5928</v>
      </c>
      <c r="O9044" s="319">
        <v>149361.88</v>
      </c>
      <c r="P9044" s="318">
        <v>3113115</v>
      </c>
      <c r="Q9044" t="str">
        <f t="shared" si="144"/>
        <v>2-Low Income Residential</v>
      </c>
    </row>
    <row r="9045" spans="1:17" x14ac:dyDescent="0.3">
      <c r="A9045" s="310">
        <v>5</v>
      </c>
      <c r="B9045" s="311" t="s">
        <v>241</v>
      </c>
      <c r="C9045" s="312">
        <v>2023</v>
      </c>
      <c r="D9045" s="312">
        <v>10</v>
      </c>
      <c r="E9045" s="311" t="s">
        <v>577</v>
      </c>
      <c r="F9045" s="322">
        <v>10</v>
      </c>
      <c r="G9045" s="311" t="s">
        <v>453</v>
      </c>
      <c r="H9045" s="311" t="s">
        <v>404</v>
      </c>
      <c r="I9045" s="311" t="s">
        <v>405</v>
      </c>
      <c r="J9045" s="311" t="s">
        <v>548</v>
      </c>
      <c r="K9045" s="311" t="s">
        <v>392</v>
      </c>
      <c r="L9045" s="311" t="s">
        <v>531</v>
      </c>
      <c r="M9045" s="311" t="s">
        <v>455</v>
      </c>
      <c r="N9045" s="313">
        <v>16</v>
      </c>
      <c r="O9045" s="314">
        <v>2273.4499999999998</v>
      </c>
      <c r="P9045" s="313">
        <v>17158</v>
      </c>
      <c r="Q9045" t="str">
        <f t="shared" si="144"/>
        <v>3-Small C&amp;I</v>
      </c>
    </row>
    <row r="9046" spans="1:17" x14ac:dyDescent="0.3">
      <c r="A9046" s="315">
        <v>5</v>
      </c>
      <c r="B9046" s="316" t="s">
        <v>241</v>
      </c>
      <c r="C9046" s="317">
        <v>2023</v>
      </c>
      <c r="D9046" s="317">
        <v>10</v>
      </c>
      <c r="E9046" s="316" t="s">
        <v>577</v>
      </c>
      <c r="F9046" s="323">
        <v>60</v>
      </c>
      <c r="G9046" s="316" t="s">
        <v>456</v>
      </c>
      <c r="H9046" s="316" t="s">
        <v>481</v>
      </c>
      <c r="I9046" s="316" t="s">
        <v>482</v>
      </c>
      <c r="J9046" s="316" t="s">
        <v>559</v>
      </c>
      <c r="K9046" s="316" t="s">
        <v>448</v>
      </c>
      <c r="L9046" s="316" t="s">
        <v>535</v>
      </c>
      <c r="M9046" s="316" t="s">
        <v>513</v>
      </c>
      <c r="N9046" s="318">
        <v>5</v>
      </c>
      <c r="O9046" s="319">
        <v>1345.31</v>
      </c>
      <c r="P9046" s="318">
        <v>2338</v>
      </c>
      <c r="Q9046" t="str">
        <f t="shared" si="144"/>
        <v>Street</v>
      </c>
    </row>
    <row r="9047" spans="1:17" x14ac:dyDescent="0.3">
      <c r="A9047" s="310">
        <v>5</v>
      </c>
      <c r="B9047" s="311" t="s">
        <v>241</v>
      </c>
      <c r="C9047" s="312">
        <v>2023</v>
      </c>
      <c r="D9047" s="312">
        <v>10</v>
      </c>
      <c r="E9047" s="311" t="s">
        <v>577</v>
      </c>
      <c r="F9047" s="322">
        <v>60</v>
      </c>
      <c r="G9047" s="311" t="s">
        <v>456</v>
      </c>
      <c r="H9047" s="311" t="s">
        <v>483</v>
      </c>
      <c r="I9047" s="311" t="s">
        <v>484</v>
      </c>
      <c r="J9047" s="311" t="s">
        <v>559</v>
      </c>
      <c r="K9047" s="311" t="s">
        <v>448</v>
      </c>
      <c r="L9047" s="311" t="s">
        <v>535</v>
      </c>
      <c r="M9047" s="311" t="s">
        <v>513</v>
      </c>
      <c r="N9047" s="313">
        <v>29</v>
      </c>
      <c r="O9047" s="314">
        <v>1366.64</v>
      </c>
      <c r="P9047" s="313">
        <v>1881</v>
      </c>
      <c r="Q9047" t="str">
        <f t="shared" si="144"/>
        <v>Street</v>
      </c>
    </row>
    <row r="9048" spans="1:17" x14ac:dyDescent="0.3">
      <c r="A9048" s="315">
        <v>5</v>
      </c>
      <c r="B9048" s="316" t="s">
        <v>241</v>
      </c>
      <c r="C9048" s="317">
        <v>2023</v>
      </c>
      <c r="D9048" s="317">
        <v>10</v>
      </c>
      <c r="E9048" s="316" t="s">
        <v>577</v>
      </c>
      <c r="F9048" s="323">
        <v>60</v>
      </c>
      <c r="G9048" s="316" t="s">
        <v>456</v>
      </c>
      <c r="H9048" s="316" t="s">
        <v>446</v>
      </c>
      <c r="I9048" s="316" t="s">
        <v>447</v>
      </c>
      <c r="J9048" s="316" t="s">
        <v>559</v>
      </c>
      <c r="K9048" s="316" t="s">
        <v>448</v>
      </c>
      <c r="L9048" s="316" t="s">
        <v>532</v>
      </c>
      <c r="M9048" s="316" t="s">
        <v>457</v>
      </c>
      <c r="N9048" s="318">
        <v>51</v>
      </c>
      <c r="O9048" s="319">
        <v>9221.4599999999991</v>
      </c>
      <c r="P9048" s="318">
        <v>13254</v>
      </c>
      <c r="Q9048" t="str">
        <f t="shared" si="144"/>
        <v>Street</v>
      </c>
    </row>
    <row r="9049" spans="1:17" x14ac:dyDescent="0.3">
      <c r="A9049" s="310">
        <v>5</v>
      </c>
      <c r="B9049" s="311" t="s">
        <v>241</v>
      </c>
      <c r="C9049" s="312">
        <v>2023</v>
      </c>
      <c r="D9049" s="312">
        <v>10</v>
      </c>
      <c r="E9049" s="311" t="s">
        <v>577</v>
      </c>
      <c r="F9049" s="322">
        <v>60</v>
      </c>
      <c r="G9049" s="311" t="s">
        <v>456</v>
      </c>
      <c r="H9049" s="311" t="s">
        <v>424</v>
      </c>
      <c r="I9049" s="311" t="s">
        <v>425</v>
      </c>
      <c r="J9049" s="311" t="s">
        <v>557</v>
      </c>
      <c r="K9049" s="311" t="s">
        <v>426</v>
      </c>
      <c r="L9049" s="311" t="s">
        <v>532</v>
      </c>
      <c r="M9049" s="311" t="s">
        <v>457</v>
      </c>
      <c r="N9049" s="313">
        <v>1</v>
      </c>
      <c r="O9049" s="314">
        <v>8.26</v>
      </c>
      <c r="P9049" s="313">
        <v>9</v>
      </c>
      <c r="Q9049" t="str">
        <f t="shared" si="144"/>
        <v>3-Small C&amp;I</v>
      </c>
    </row>
    <row r="9050" spans="1:17" x14ac:dyDescent="0.3">
      <c r="A9050" s="315">
        <v>5</v>
      </c>
      <c r="B9050" s="316" t="s">
        <v>241</v>
      </c>
      <c r="C9050" s="317">
        <v>2023</v>
      </c>
      <c r="D9050" s="317">
        <v>10</v>
      </c>
      <c r="E9050" s="316" t="s">
        <v>577</v>
      </c>
      <c r="F9050" s="323">
        <v>60</v>
      </c>
      <c r="G9050" s="316" t="s">
        <v>456</v>
      </c>
      <c r="H9050" s="316" t="s">
        <v>450</v>
      </c>
      <c r="I9050" s="316" t="s">
        <v>451</v>
      </c>
      <c r="J9050" s="316" t="s">
        <v>563</v>
      </c>
      <c r="K9050" s="316" t="s">
        <v>452</v>
      </c>
      <c r="L9050" s="316" t="s">
        <v>532</v>
      </c>
      <c r="M9050" s="316" t="s">
        <v>457</v>
      </c>
      <c r="N9050" s="318">
        <v>4</v>
      </c>
      <c r="O9050" s="319">
        <v>85.34</v>
      </c>
      <c r="P9050" s="318">
        <v>429</v>
      </c>
      <c r="Q9050" t="str">
        <f t="shared" si="144"/>
        <v>Street</v>
      </c>
    </row>
    <row r="9051" spans="1:17" x14ac:dyDescent="0.3">
      <c r="A9051" s="310">
        <v>5</v>
      </c>
      <c r="B9051" s="311" t="s">
        <v>241</v>
      </c>
      <c r="C9051" s="312">
        <v>2023</v>
      </c>
      <c r="D9051" s="312">
        <v>10</v>
      </c>
      <c r="E9051" s="311" t="s">
        <v>577</v>
      </c>
      <c r="F9051" s="322">
        <v>71</v>
      </c>
      <c r="G9051" s="311" t="s">
        <v>456</v>
      </c>
      <c r="H9051" s="311" t="s">
        <v>384</v>
      </c>
      <c r="I9051" s="311" t="s">
        <v>385</v>
      </c>
      <c r="J9051" s="311" t="s">
        <v>547</v>
      </c>
      <c r="K9051" s="311" t="s">
        <v>386</v>
      </c>
      <c r="L9051" s="311" t="s">
        <v>536</v>
      </c>
      <c r="M9051" s="311" t="s">
        <v>514</v>
      </c>
      <c r="N9051" s="313">
        <v>1</v>
      </c>
      <c r="O9051" s="314">
        <v>7</v>
      </c>
      <c r="P9051" s="313">
        <v>0</v>
      </c>
      <c r="Q9051" t="str">
        <f t="shared" si="144"/>
        <v>1-Residential</v>
      </c>
    </row>
    <row r="9052" spans="1:17" x14ac:dyDescent="0.3">
      <c r="A9052" s="315">
        <v>5</v>
      </c>
      <c r="B9052" s="316" t="s">
        <v>241</v>
      </c>
      <c r="C9052" s="317">
        <v>2023</v>
      </c>
      <c r="D9052" s="317">
        <v>10</v>
      </c>
      <c r="E9052" s="316" t="s">
        <v>577</v>
      </c>
      <c r="F9052" s="323">
        <v>72</v>
      </c>
      <c r="G9052" s="316" t="s">
        <v>456</v>
      </c>
      <c r="H9052" s="316" t="s">
        <v>384</v>
      </c>
      <c r="I9052" s="316" t="s">
        <v>385</v>
      </c>
      <c r="J9052" s="316" t="s">
        <v>547</v>
      </c>
      <c r="K9052" s="316" t="s">
        <v>386</v>
      </c>
      <c r="L9052" s="316" t="s">
        <v>537</v>
      </c>
      <c r="M9052" s="316" t="s">
        <v>515</v>
      </c>
      <c r="N9052" s="318">
        <v>1</v>
      </c>
      <c r="O9052" s="319">
        <v>125.21</v>
      </c>
      <c r="P9052" s="318">
        <v>400</v>
      </c>
      <c r="Q9052" t="str">
        <f t="shared" si="144"/>
        <v>1-Residential</v>
      </c>
    </row>
    <row r="9053" spans="1:17" x14ac:dyDescent="0.3">
      <c r="A9053" s="310">
        <v>5</v>
      </c>
      <c r="B9053" s="311" t="s">
        <v>241</v>
      </c>
      <c r="C9053" s="312">
        <v>2023</v>
      </c>
      <c r="D9053" s="312">
        <v>10</v>
      </c>
      <c r="E9053" s="311" t="s">
        <v>577</v>
      </c>
      <c r="F9053" s="322">
        <v>75</v>
      </c>
      <c r="G9053" s="311" t="s">
        <v>456</v>
      </c>
      <c r="H9053" s="311" t="s">
        <v>418</v>
      </c>
      <c r="I9053" s="311" t="s">
        <v>419</v>
      </c>
      <c r="J9053" s="311" t="s">
        <v>554</v>
      </c>
      <c r="K9053" s="311" t="s">
        <v>420</v>
      </c>
      <c r="L9053" s="311" t="s">
        <v>538</v>
      </c>
      <c r="M9053" s="311" t="s">
        <v>516</v>
      </c>
      <c r="N9053" s="313">
        <v>1</v>
      </c>
      <c r="O9053" s="314">
        <v>1558.19</v>
      </c>
      <c r="P9053" s="313">
        <v>6720</v>
      </c>
      <c r="Q9053" t="str">
        <f t="shared" si="144"/>
        <v>4-Medium C&amp;I</v>
      </c>
    </row>
    <row r="9054" spans="1:17" x14ac:dyDescent="0.3">
      <c r="A9054" s="315">
        <v>5</v>
      </c>
      <c r="B9054" s="316" t="s">
        <v>241</v>
      </c>
      <c r="C9054" s="317">
        <v>2023</v>
      </c>
      <c r="D9054" s="317">
        <v>10</v>
      </c>
      <c r="E9054" s="316" t="s">
        <v>577</v>
      </c>
      <c r="F9054" s="323">
        <v>75</v>
      </c>
      <c r="G9054" s="316" t="s">
        <v>456</v>
      </c>
      <c r="H9054" s="316" t="s">
        <v>428</v>
      </c>
      <c r="I9054" s="316" t="s">
        <v>429</v>
      </c>
      <c r="J9054" s="316" t="s">
        <v>558</v>
      </c>
      <c r="K9054" s="316" t="s">
        <v>430</v>
      </c>
      <c r="L9054" s="316" t="s">
        <v>538</v>
      </c>
      <c r="M9054" s="316" t="s">
        <v>516</v>
      </c>
      <c r="N9054" s="318">
        <v>1</v>
      </c>
      <c r="O9054" s="319">
        <v>24591.53</v>
      </c>
      <c r="P9054" s="318">
        <v>138600</v>
      </c>
      <c r="Q9054" t="str">
        <f t="shared" si="144"/>
        <v>5-Large C&amp;I</v>
      </c>
    </row>
    <row r="9055" spans="1:17" x14ac:dyDescent="0.3">
      <c r="A9055" s="310">
        <v>5</v>
      </c>
      <c r="B9055" s="311" t="s">
        <v>241</v>
      </c>
      <c r="C9055" s="312">
        <v>2023</v>
      </c>
      <c r="D9055" s="312">
        <v>10</v>
      </c>
      <c r="E9055" s="311" t="s">
        <v>577</v>
      </c>
      <c r="F9055" s="322">
        <v>75</v>
      </c>
      <c r="G9055" s="311" t="s">
        <v>456</v>
      </c>
      <c r="H9055" s="311" t="s">
        <v>404</v>
      </c>
      <c r="I9055" s="311" t="s">
        <v>405</v>
      </c>
      <c r="J9055" s="311" t="s">
        <v>548</v>
      </c>
      <c r="K9055" s="311" t="s">
        <v>392</v>
      </c>
      <c r="L9055" s="311" t="s">
        <v>539</v>
      </c>
      <c r="M9055" s="311" t="s">
        <v>463</v>
      </c>
      <c r="N9055" s="313">
        <v>7</v>
      </c>
      <c r="O9055" s="314">
        <v>2375.4899999999998</v>
      </c>
      <c r="P9055" s="313">
        <v>18520</v>
      </c>
      <c r="Q9055" t="str">
        <f t="shared" si="144"/>
        <v>3-Small C&amp;I</v>
      </c>
    </row>
    <row r="9056" spans="1:17" x14ac:dyDescent="0.3">
      <c r="A9056" s="315">
        <v>5</v>
      </c>
      <c r="B9056" s="316" t="s">
        <v>241</v>
      </c>
      <c r="C9056" s="317">
        <v>2023</v>
      </c>
      <c r="D9056" s="317">
        <v>10</v>
      </c>
      <c r="E9056" s="316" t="s">
        <v>577</v>
      </c>
      <c r="F9056" s="323">
        <v>75</v>
      </c>
      <c r="G9056" s="316" t="s">
        <v>456</v>
      </c>
      <c r="H9056" s="316" t="s">
        <v>437</v>
      </c>
      <c r="I9056" s="316" t="s">
        <v>438</v>
      </c>
      <c r="J9056" s="316" t="s">
        <v>554</v>
      </c>
      <c r="K9056" s="316" t="s">
        <v>420</v>
      </c>
      <c r="L9056" s="316" t="s">
        <v>539</v>
      </c>
      <c r="M9056" s="316" t="s">
        <v>463</v>
      </c>
      <c r="N9056" s="318">
        <v>2</v>
      </c>
      <c r="O9056" s="319">
        <v>3350.8</v>
      </c>
      <c r="P9056" s="318">
        <v>31850</v>
      </c>
      <c r="Q9056" t="str">
        <f t="shared" si="144"/>
        <v>4-Medium C&amp;I</v>
      </c>
    </row>
    <row r="9057" spans="1:17" x14ac:dyDescent="0.3">
      <c r="A9057" s="310">
        <v>5</v>
      </c>
      <c r="B9057" s="311" t="s">
        <v>241</v>
      </c>
      <c r="C9057" s="312">
        <v>2023</v>
      </c>
      <c r="D9057" s="312">
        <v>10</v>
      </c>
      <c r="E9057" s="311" t="s">
        <v>577</v>
      </c>
      <c r="F9057" s="322">
        <v>77</v>
      </c>
      <c r="G9057" s="311" t="s">
        <v>456</v>
      </c>
      <c r="H9057" s="311" t="s">
        <v>418</v>
      </c>
      <c r="I9057" s="311" t="s">
        <v>419</v>
      </c>
      <c r="J9057" s="311" t="s">
        <v>554</v>
      </c>
      <c r="K9057" s="311" t="s">
        <v>420</v>
      </c>
      <c r="L9057" s="311" t="s">
        <v>540</v>
      </c>
      <c r="M9057" s="311" t="s">
        <v>517</v>
      </c>
      <c r="N9057" s="313">
        <v>1</v>
      </c>
      <c r="O9057" s="314">
        <v>5911.24</v>
      </c>
      <c r="P9057" s="313">
        <v>25400</v>
      </c>
      <c r="Q9057" t="str">
        <f t="shared" si="144"/>
        <v>4-Medium C&amp;I</v>
      </c>
    </row>
    <row r="9058" spans="1:17" x14ac:dyDescent="0.3">
      <c r="A9058" s="315">
        <v>5</v>
      </c>
      <c r="B9058" s="316" t="s">
        <v>241</v>
      </c>
      <c r="C9058" s="317">
        <v>2023</v>
      </c>
      <c r="D9058" s="317">
        <v>10</v>
      </c>
      <c r="E9058" s="316" t="s">
        <v>577</v>
      </c>
      <c r="F9058" s="323">
        <v>79</v>
      </c>
      <c r="G9058" s="316" t="s">
        <v>456</v>
      </c>
      <c r="H9058" s="316" t="s">
        <v>390</v>
      </c>
      <c r="I9058" s="316" t="s">
        <v>391</v>
      </c>
      <c r="J9058" s="316" t="s">
        <v>548</v>
      </c>
      <c r="K9058" s="316" t="s">
        <v>392</v>
      </c>
      <c r="L9058" s="316" t="s">
        <v>542</v>
      </c>
      <c r="M9058" s="316" t="s">
        <v>518</v>
      </c>
      <c r="N9058" s="318">
        <v>1</v>
      </c>
      <c r="O9058" s="319">
        <v>35.799999999999997</v>
      </c>
      <c r="P9058" s="318">
        <v>27</v>
      </c>
      <c r="Q9058" t="str">
        <f t="shared" si="144"/>
        <v>3-Small C&amp;I</v>
      </c>
    </row>
    <row r="9059" spans="1:17" x14ac:dyDescent="0.3">
      <c r="A9059" s="310">
        <v>5</v>
      </c>
      <c r="B9059" s="311" t="s">
        <v>241</v>
      </c>
      <c r="C9059" s="312">
        <v>2023</v>
      </c>
      <c r="D9059" s="312">
        <v>10</v>
      </c>
      <c r="E9059" s="311" t="s">
        <v>577</v>
      </c>
      <c r="F9059" s="322">
        <v>79</v>
      </c>
      <c r="G9059" s="311" t="s">
        <v>456</v>
      </c>
      <c r="H9059" s="311" t="s">
        <v>519</v>
      </c>
      <c r="I9059" s="311" t="s">
        <v>520</v>
      </c>
      <c r="J9059" s="311" t="s">
        <v>279</v>
      </c>
      <c r="K9059" s="311" t="s">
        <v>521</v>
      </c>
      <c r="L9059" s="311" t="s">
        <v>542</v>
      </c>
      <c r="M9059" s="311" t="s">
        <v>518</v>
      </c>
      <c r="N9059" s="313">
        <v>18</v>
      </c>
      <c r="O9059" s="314">
        <v>4773.0200000000004</v>
      </c>
      <c r="P9059" s="313">
        <v>3969826</v>
      </c>
      <c r="Q9059" t="str">
        <f t="shared" si="144"/>
        <v>OTHER</v>
      </c>
    </row>
    <row r="9060" spans="1:17" x14ac:dyDescent="0.3">
      <c r="A9060" s="315">
        <v>5</v>
      </c>
      <c r="B9060" s="316" t="s">
        <v>241</v>
      </c>
      <c r="C9060" s="317">
        <v>2023</v>
      </c>
      <c r="D9060" s="317">
        <v>10</v>
      </c>
      <c r="E9060" s="316" t="s">
        <v>577</v>
      </c>
      <c r="F9060" s="323">
        <v>79</v>
      </c>
      <c r="G9060" s="316" t="s">
        <v>456</v>
      </c>
      <c r="H9060" s="316" t="s">
        <v>431</v>
      </c>
      <c r="I9060" s="316" t="s">
        <v>432</v>
      </c>
      <c r="J9060" s="316" t="s">
        <v>558</v>
      </c>
      <c r="K9060" s="316" t="s">
        <v>430</v>
      </c>
      <c r="L9060" s="316" t="s">
        <v>543</v>
      </c>
      <c r="M9060" s="316" t="s">
        <v>522</v>
      </c>
      <c r="N9060" s="318">
        <v>1</v>
      </c>
      <c r="O9060" s="319">
        <v>2756.26</v>
      </c>
      <c r="P9060" s="318">
        <v>34551</v>
      </c>
      <c r="Q9060" t="str">
        <f t="shared" si="144"/>
        <v>5-Large C&amp;I</v>
      </c>
    </row>
    <row r="9061" spans="1:17" x14ac:dyDescent="0.3">
      <c r="A9061" s="310">
        <v>5</v>
      </c>
      <c r="B9061" s="311" t="s">
        <v>241</v>
      </c>
      <c r="C9061" s="312">
        <v>2023</v>
      </c>
      <c r="D9061" s="312">
        <v>10</v>
      </c>
      <c r="E9061" s="311" t="s">
        <v>577</v>
      </c>
      <c r="F9061" s="322">
        <v>79</v>
      </c>
      <c r="G9061" s="311" t="s">
        <v>456</v>
      </c>
      <c r="H9061" s="311" t="s">
        <v>404</v>
      </c>
      <c r="I9061" s="311" t="s">
        <v>405</v>
      </c>
      <c r="J9061" s="311" t="s">
        <v>548</v>
      </c>
      <c r="K9061" s="311" t="s">
        <v>392</v>
      </c>
      <c r="L9061" s="311" t="s">
        <v>543</v>
      </c>
      <c r="M9061" s="311" t="s">
        <v>522</v>
      </c>
      <c r="N9061" s="313">
        <v>76</v>
      </c>
      <c r="O9061" s="314">
        <v>7084.66</v>
      </c>
      <c r="P9061" s="313">
        <v>51923</v>
      </c>
      <c r="Q9061" t="str">
        <f t="shared" si="144"/>
        <v>3-Small C&amp;I</v>
      </c>
    </row>
    <row r="9062" spans="1:17" x14ac:dyDescent="0.3">
      <c r="A9062" s="315">
        <v>5</v>
      </c>
      <c r="B9062" s="316" t="s">
        <v>241</v>
      </c>
      <c r="C9062" s="317">
        <v>2023</v>
      </c>
      <c r="D9062" s="317">
        <v>10</v>
      </c>
      <c r="E9062" s="316" t="s">
        <v>577</v>
      </c>
      <c r="F9062" s="323">
        <v>79</v>
      </c>
      <c r="G9062" s="316" t="s">
        <v>456</v>
      </c>
      <c r="H9062" s="316" t="s">
        <v>433</v>
      </c>
      <c r="I9062" s="316" t="s">
        <v>434</v>
      </c>
      <c r="J9062" s="316" t="s">
        <v>553</v>
      </c>
      <c r="K9062" s="316" t="s">
        <v>412</v>
      </c>
      <c r="L9062" s="316" t="s">
        <v>543</v>
      </c>
      <c r="M9062" s="316" t="s">
        <v>522</v>
      </c>
      <c r="N9062" s="318">
        <v>7</v>
      </c>
      <c r="O9062" s="319">
        <v>400.77</v>
      </c>
      <c r="P9062" s="318">
        <v>2844</v>
      </c>
      <c r="Q9062" t="str">
        <f t="shared" si="144"/>
        <v>3-Small C&amp;I</v>
      </c>
    </row>
    <row r="9063" spans="1:17" x14ac:dyDescent="0.3">
      <c r="A9063" s="310">
        <v>5</v>
      </c>
      <c r="B9063" s="311" t="s">
        <v>241</v>
      </c>
      <c r="C9063" s="312">
        <v>2023</v>
      </c>
      <c r="D9063" s="312">
        <v>10</v>
      </c>
      <c r="E9063" s="311" t="s">
        <v>577</v>
      </c>
      <c r="F9063" s="322">
        <v>79</v>
      </c>
      <c r="G9063" s="311" t="s">
        <v>456</v>
      </c>
      <c r="H9063" s="311" t="s">
        <v>437</v>
      </c>
      <c r="I9063" s="311" t="s">
        <v>438</v>
      </c>
      <c r="J9063" s="311" t="s">
        <v>554</v>
      </c>
      <c r="K9063" s="311" t="s">
        <v>420</v>
      </c>
      <c r="L9063" s="311" t="s">
        <v>543</v>
      </c>
      <c r="M9063" s="311" t="s">
        <v>522</v>
      </c>
      <c r="N9063" s="313">
        <v>5</v>
      </c>
      <c r="O9063" s="314">
        <v>3734.54</v>
      </c>
      <c r="P9063" s="313">
        <v>38780</v>
      </c>
      <c r="Q9063" t="str">
        <f t="shared" si="144"/>
        <v>4-Medium C&amp;I</v>
      </c>
    </row>
    <row r="9064" spans="1:17" x14ac:dyDescent="0.3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1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1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1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1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1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1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1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1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1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1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1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1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1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1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1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1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1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1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1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1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1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1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1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1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1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1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1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1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1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1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1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4"/>
        <v>1-Residential</v>
      </c>
    </row>
    <row r="9098" spans="1:17" x14ac:dyDescent="0.3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1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4"/>
        <v>1-Residential</v>
      </c>
    </row>
    <row r="9099" spans="1:17" x14ac:dyDescent="0.3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1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4"/>
        <v>3-Small C&amp;I</v>
      </c>
    </row>
    <row r="9100" spans="1:17" x14ac:dyDescent="0.3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1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4"/>
        <v>2-Low Income Residential</v>
      </c>
    </row>
    <row r="9101" spans="1:17" x14ac:dyDescent="0.3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4"/>
        <v>2-Low Income Residential</v>
      </c>
    </row>
    <row r="9102" spans="1:17" x14ac:dyDescent="0.3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1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ref="Q9102:Q9165" si="145">VLOOKUP(TRIM(J9102),S:T,2,FALSE)</f>
        <v>3-Small C&amp;I</v>
      </c>
    </row>
    <row r="9103" spans="1:17" x14ac:dyDescent="0.3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1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1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1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1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1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1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1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1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1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1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1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1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1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1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1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1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1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1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1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1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1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1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1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1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1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1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1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1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1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1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1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1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1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1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1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1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1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1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1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1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1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1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1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1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1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1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1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1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1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1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1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1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1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5"/>
        <v>Street</v>
      </c>
    </row>
    <row r="9162" spans="1:17" x14ac:dyDescent="0.3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1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5"/>
        <v>Street</v>
      </c>
    </row>
    <row r="9163" spans="1:17" x14ac:dyDescent="0.3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1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5"/>
        <v>Street</v>
      </c>
    </row>
    <row r="9164" spans="1:17" x14ac:dyDescent="0.3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1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5"/>
        <v>Street</v>
      </c>
    </row>
    <row r="9165" spans="1:17" x14ac:dyDescent="0.3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1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5"/>
        <v>Street</v>
      </c>
    </row>
    <row r="9166" spans="1:17" x14ac:dyDescent="0.3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1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ref="Q9166:Q9229" si="146">VLOOKUP(TRIM(J9166),S:T,2,FALSE)</f>
        <v>Street</v>
      </c>
    </row>
    <row r="9167" spans="1:17" x14ac:dyDescent="0.3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1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1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1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1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1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1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1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1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1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1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1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1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1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1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1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1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1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1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1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1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1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1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1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1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1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1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1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1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1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1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1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1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1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1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1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1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1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1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1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1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  <row r="9211" spans="1:17" x14ac:dyDescent="0.3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 s="43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490217.85</v>
      </c>
      <c r="P9211">
        <v>1382146</v>
      </c>
      <c r="Q9211" t="str">
        <f t="shared" si="146"/>
        <v>1-Residential</v>
      </c>
    </row>
    <row r="9212" spans="1:17" x14ac:dyDescent="0.3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 s="431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x14ac:dyDescent="0.3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 s="431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x14ac:dyDescent="0.3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 s="431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7762.08</v>
      </c>
      <c r="P9214">
        <v>34516</v>
      </c>
      <c r="Q9214" t="str">
        <f t="shared" si="146"/>
        <v>2-Low Income Residential</v>
      </c>
    </row>
    <row r="9215" spans="1:17" x14ac:dyDescent="0.3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 s="431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683.16</v>
      </c>
      <c r="P9215">
        <v>2157</v>
      </c>
      <c r="Q9215" t="str">
        <f t="shared" si="146"/>
        <v>3-Small C&amp;I</v>
      </c>
    </row>
    <row r="9216" spans="1:17" x14ac:dyDescent="0.3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 s="431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x14ac:dyDescent="0.3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 s="431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</v>
      </c>
      <c r="P9217">
        <v>98475</v>
      </c>
      <c r="Q9217" t="str">
        <f t="shared" si="146"/>
        <v>2-Low Income Residential</v>
      </c>
    </row>
    <row r="9218" spans="1:17" x14ac:dyDescent="0.3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 s="431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x14ac:dyDescent="0.3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 s="431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</v>
      </c>
      <c r="P9219">
        <v>2853</v>
      </c>
      <c r="Q9219" t="str">
        <f t="shared" si="146"/>
        <v>3-Small C&amp;I</v>
      </c>
    </row>
    <row r="9220" spans="1:17" x14ac:dyDescent="0.3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 s="431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x14ac:dyDescent="0.3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 s="43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x14ac:dyDescent="0.3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 s="431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98.72</v>
      </c>
      <c r="P9222">
        <v>294</v>
      </c>
      <c r="Q9222" t="str">
        <f t="shared" si="146"/>
        <v>3-Small C&amp;I</v>
      </c>
    </row>
    <row r="9223" spans="1:17" x14ac:dyDescent="0.3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 s="431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</v>
      </c>
      <c r="P9223">
        <v>12987</v>
      </c>
      <c r="Q9223" t="str">
        <f t="shared" si="146"/>
        <v>3-Small C&amp;I</v>
      </c>
    </row>
    <row r="9224" spans="1:17" x14ac:dyDescent="0.3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 s="431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</v>
      </c>
      <c r="P9224">
        <v>21052</v>
      </c>
      <c r="Q9224" t="str">
        <f t="shared" si="146"/>
        <v>4-Medium C&amp;I</v>
      </c>
    </row>
    <row r="9225" spans="1:17" x14ac:dyDescent="0.3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 s="431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</v>
      </c>
      <c r="P9225">
        <v>25</v>
      </c>
      <c r="Q9225" t="str">
        <f t="shared" si="146"/>
        <v>Street</v>
      </c>
    </row>
    <row r="9226" spans="1:17" x14ac:dyDescent="0.3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 s="431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6"/>
        <v>3-Small C&amp;I</v>
      </c>
    </row>
    <row r="9227" spans="1:17" x14ac:dyDescent="0.3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 s="431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</v>
      </c>
      <c r="P9227">
        <v>1132413</v>
      </c>
      <c r="Q9227" t="str">
        <f t="shared" si="146"/>
        <v>5-Large C&amp;I</v>
      </c>
    </row>
    <row r="9228" spans="1:17" x14ac:dyDescent="0.3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 s="431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6"/>
        <v>1-Residential</v>
      </c>
    </row>
    <row r="9229" spans="1:17" x14ac:dyDescent="0.3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 s="431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</v>
      </c>
      <c r="P9229">
        <v>1648940</v>
      </c>
      <c r="Q9229" t="str">
        <f t="shared" si="146"/>
        <v>3-Small C&amp;I</v>
      </c>
    </row>
    <row r="9230" spans="1:17" x14ac:dyDescent="0.3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 s="431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266.95</v>
      </c>
      <c r="P9230">
        <v>1664</v>
      </c>
      <c r="Q9230" t="str">
        <f t="shared" ref="Q9230:Q9293" si="147">VLOOKUP(TRIM(J9230),S:T,2,FALSE)</f>
        <v>3-Small C&amp;I</v>
      </c>
    </row>
    <row r="9231" spans="1:17" x14ac:dyDescent="0.3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 s="4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</v>
      </c>
      <c r="P9231">
        <v>3162</v>
      </c>
      <c r="Q9231" t="str">
        <f t="shared" si="147"/>
        <v>3-Small C&amp;I</v>
      </c>
    </row>
    <row r="9232" spans="1:17" x14ac:dyDescent="0.3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 s="431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</v>
      </c>
      <c r="P9232">
        <v>30302</v>
      </c>
      <c r="Q9232" t="str">
        <f t="shared" si="147"/>
        <v>3-Small C&amp;I</v>
      </c>
    </row>
    <row r="9233" spans="1:17" x14ac:dyDescent="0.3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 s="431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x14ac:dyDescent="0.3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 s="431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96.44</v>
      </c>
      <c r="P9234">
        <v>0</v>
      </c>
      <c r="Q9234" t="str">
        <f t="shared" si="147"/>
        <v>4-Medium C&amp;I</v>
      </c>
    </row>
    <row r="9235" spans="1:17" x14ac:dyDescent="0.3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 s="431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</v>
      </c>
      <c r="P9235">
        <v>1800</v>
      </c>
      <c r="Q9235" t="str">
        <f t="shared" si="147"/>
        <v>4-Medium C&amp;I</v>
      </c>
    </row>
    <row r="9236" spans="1:17" x14ac:dyDescent="0.3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 s="431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6062.57</v>
      </c>
      <c r="P9236">
        <v>59980</v>
      </c>
      <c r="Q9236" t="str">
        <f t="shared" si="147"/>
        <v>5-Large C&amp;I</v>
      </c>
    </row>
    <row r="9237" spans="1:17" x14ac:dyDescent="0.3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 s="431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26.95</v>
      </c>
      <c r="P9237">
        <v>130</v>
      </c>
      <c r="Q9237" t="str">
        <f t="shared" si="147"/>
        <v>3-Small C&amp;I</v>
      </c>
    </row>
    <row r="9238" spans="1:17" x14ac:dyDescent="0.3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 s="431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x14ac:dyDescent="0.3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 s="431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</v>
      </c>
      <c r="P9239">
        <v>7988</v>
      </c>
      <c r="Q9239" t="str">
        <f t="shared" si="147"/>
        <v>Street</v>
      </c>
    </row>
    <row r="9240" spans="1:17" x14ac:dyDescent="0.3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 s="431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5478.49</v>
      </c>
      <c r="P9240">
        <v>15368</v>
      </c>
      <c r="Q9240" t="str">
        <f t="shared" si="147"/>
        <v>1-Residential</v>
      </c>
    </row>
    <row r="9241" spans="1:17" x14ac:dyDescent="0.3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 s="43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x14ac:dyDescent="0.3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 s="431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652.15</v>
      </c>
      <c r="P9242">
        <v>10129</v>
      </c>
      <c r="Q9242" t="str">
        <f t="shared" si="147"/>
        <v>2-Low Income Residential</v>
      </c>
    </row>
    <row r="9243" spans="1:17" x14ac:dyDescent="0.3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 s="431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x14ac:dyDescent="0.3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 s="431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34.83</v>
      </c>
      <c r="P9244">
        <v>163</v>
      </c>
      <c r="Q9244" t="str">
        <f t="shared" si="147"/>
        <v>Street</v>
      </c>
    </row>
    <row r="9245" spans="1:17" x14ac:dyDescent="0.3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 s="431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x14ac:dyDescent="0.3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 s="431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57862.92</v>
      </c>
      <c r="P9246">
        <v>163057</v>
      </c>
      <c r="Q9246" t="str">
        <f t="shared" si="147"/>
        <v>1-Residential</v>
      </c>
    </row>
    <row r="9247" spans="1:17" x14ac:dyDescent="0.3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 s="431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</v>
      </c>
      <c r="P9247">
        <v>597057</v>
      </c>
      <c r="Q9247" t="str">
        <f t="shared" si="147"/>
        <v>3-Small C&amp;I</v>
      </c>
    </row>
    <row r="9248" spans="1:17" x14ac:dyDescent="0.3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 s="431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x14ac:dyDescent="0.3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 s="431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x14ac:dyDescent="0.3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 s="431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x14ac:dyDescent="0.3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 s="43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x14ac:dyDescent="0.3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 s="431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</v>
      </c>
      <c r="P9252">
        <v>357</v>
      </c>
      <c r="Q9252" t="str">
        <f t="shared" si="147"/>
        <v>3-Small C&amp;I</v>
      </c>
    </row>
    <row r="9253" spans="1:17" x14ac:dyDescent="0.3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 s="431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8144.87</v>
      </c>
      <c r="P9253">
        <v>16436</v>
      </c>
      <c r="Q9253" t="str">
        <f t="shared" si="147"/>
        <v>Street</v>
      </c>
    </row>
    <row r="9254" spans="1:17" x14ac:dyDescent="0.3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 s="431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x14ac:dyDescent="0.3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 s="431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x14ac:dyDescent="0.3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 s="431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15.78</v>
      </c>
      <c r="P9256">
        <v>69</v>
      </c>
      <c r="Q9256" t="str">
        <f t="shared" si="147"/>
        <v>OTHER</v>
      </c>
    </row>
    <row r="9257" spans="1:17" x14ac:dyDescent="0.3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 s="431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x14ac:dyDescent="0.3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 s="431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x14ac:dyDescent="0.3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 s="431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-70726.73</v>
      </c>
      <c r="P9259">
        <v>592127</v>
      </c>
      <c r="Q9259" t="str">
        <f t="shared" si="147"/>
        <v>3-Small C&amp;I</v>
      </c>
    </row>
    <row r="9260" spans="1:17" x14ac:dyDescent="0.3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 s="431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54731.59</v>
      </c>
      <c r="P9260">
        <v>361297</v>
      </c>
      <c r="Q9260" t="str">
        <f t="shared" si="147"/>
        <v>3-Small C&amp;I</v>
      </c>
    </row>
    <row r="9261" spans="1:17" x14ac:dyDescent="0.3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 s="43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</v>
      </c>
      <c r="P9261">
        <v>1046143</v>
      </c>
      <c r="Q9261" t="str">
        <f t="shared" si="147"/>
        <v>1-Residential</v>
      </c>
    </row>
    <row r="9262" spans="1:17" x14ac:dyDescent="0.3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 s="431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</v>
      </c>
      <c r="P9262">
        <v>18</v>
      </c>
      <c r="Q9262" t="str">
        <f t="shared" si="147"/>
        <v>1-Residential</v>
      </c>
    </row>
    <row r="9263" spans="1:17" x14ac:dyDescent="0.3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 s="431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2826757.4</v>
      </c>
      <c r="P9263">
        <v>41138046</v>
      </c>
      <c r="Q9263" t="str">
        <f t="shared" si="147"/>
        <v>3-Small C&amp;I</v>
      </c>
    </row>
    <row r="9264" spans="1:17" x14ac:dyDescent="0.3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 s="431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x14ac:dyDescent="0.3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 s="431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27328.3</v>
      </c>
      <c r="P9265">
        <v>83723</v>
      </c>
      <c r="Q9265" t="str">
        <f t="shared" si="147"/>
        <v>3-Small C&amp;I</v>
      </c>
    </row>
    <row r="9266" spans="1:17" x14ac:dyDescent="0.3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 s="431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-336913.73</v>
      </c>
      <c r="P9266">
        <v>547484</v>
      </c>
      <c r="Q9266" t="str">
        <f t="shared" si="147"/>
        <v>3-Small C&amp;I</v>
      </c>
    </row>
    <row r="9267" spans="1:17" x14ac:dyDescent="0.3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 s="431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x14ac:dyDescent="0.3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 s="431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36156.39</v>
      </c>
      <c r="P9268">
        <v>178969</v>
      </c>
      <c r="Q9268" t="str">
        <f t="shared" si="147"/>
        <v>3-Small C&amp;I</v>
      </c>
    </row>
    <row r="9269" spans="1:17" x14ac:dyDescent="0.3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 s="431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</v>
      </c>
      <c r="P9269">
        <v>609534</v>
      </c>
      <c r="Q9269" t="str">
        <f t="shared" si="147"/>
        <v>4-Medium C&amp;I</v>
      </c>
    </row>
    <row r="9270" spans="1:17" x14ac:dyDescent="0.3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 s="431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</v>
      </c>
      <c r="P9270">
        <v>0</v>
      </c>
      <c r="Q9270" t="str">
        <f t="shared" si="147"/>
        <v>3-Small C&amp;I</v>
      </c>
    </row>
    <row r="9271" spans="1:17" x14ac:dyDescent="0.3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 s="43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</v>
      </c>
      <c r="P9271">
        <v>20405</v>
      </c>
      <c r="Q9271" t="str">
        <f t="shared" si="147"/>
        <v>3-Small C&amp;I</v>
      </c>
    </row>
    <row r="9272" spans="1:17" x14ac:dyDescent="0.3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 s="431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</v>
      </c>
      <c r="P9272">
        <v>8320</v>
      </c>
      <c r="Q9272" t="str">
        <f t="shared" si="147"/>
        <v>4-Medium C&amp;I</v>
      </c>
    </row>
    <row r="9273" spans="1:17" x14ac:dyDescent="0.3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 s="431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x14ac:dyDescent="0.3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 s="431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x14ac:dyDescent="0.3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 s="431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x14ac:dyDescent="0.3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 s="431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x14ac:dyDescent="0.3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 s="431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x14ac:dyDescent="0.3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 s="431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360397.93</v>
      </c>
      <c r="P9278">
        <v>1387596</v>
      </c>
      <c r="Q9278" t="str">
        <f t="shared" si="147"/>
        <v>Street</v>
      </c>
    </row>
    <row r="9279" spans="1:17" x14ac:dyDescent="0.3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 s="431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</v>
      </c>
      <c r="P9279">
        <v>6537</v>
      </c>
      <c r="Q9279" t="str">
        <f t="shared" si="147"/>
        <v>3-Small C&amp;I</v>
      </c>
    </row>
    <row r="9280" spans="1:17" x14ac:dyDescent="0.3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 s="431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14528.3</v>
      </c>
      <c r="P9280">
        <v>49500</v>
      </c>
      <c r="Q9280" t="str">
        <f t="shared" si="147"/>
        <v>5-Large C&amp;I</v>
      </c>
    </row>
    <row r="9281" spans="1:17" x14ac:dyDescent="0.3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 s="43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2447994.38</v>
      </c>
      <c r="P9281">
        <v>11103827</v>
      </c>
      <c r="Q9281" t="str">
        <f t="shared" si="147"/>
        <v>5-Large C&amp;I</v>
      </c>
    </row>
    <row r="9282" spans="1:17" x14ac:dyDescent="0.3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 s="431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x14ac:dyDescent="0.3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 s="431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453967.99</v>
      </c>
      <c r="P9283">
        <v>2777466</v>
      </c>
      <c r="Q9283" t="str">
        <f t="shared" si="147"/>
        <v>1-Residential</v>
      </c>
    </row>
    <row r="9284" spans="1:17" x14ac:dyDescent="0.3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 s="431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</v>
      </c>
      <c r="P9284">
        <v>8243</v>
      </c>
      <c r="Q9284" t="str">
        <f t="shared" si="147"/>
        <v>OTHER</v>
      </c>
    </row>
    <row r="9285" spans="1:17" x14ac:dyDescent="0.3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 s="431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x14ac:dyDescent="0.3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 s="431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59248.88</v>
      </c>
      <c r="P9286">
        <v>399597</v>
      </c>
      <c r="Q9286" t="str">
        <f t="shared" si="147"/>
        <v>3-Small C&amp;I</v>
      </c>
    </row>
    <row r="9287" spans="1:17" x14ac:dyDescent="0.3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 s="431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x14ac:dyDescent="0.3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 s="431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x14ac:dyDescent="0.3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 s="431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7"/>
        <v>4-Medium C&amp;I</v>
      </c>
    </row>
    <row r="9290" spans="1:17" x14ac:dyDescent="0.3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 s="431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727284.74</v>
      </c>
      <c r="P9290">
        <v>7370855</v>
      </c>
      <c r="Q9290" t="str">
        <f t="shared" si="147"/>
        <v>4-Medium C&amp;I</v>
      </c>
    </row>
    <row r="9291" spans="1:17" x14ac:dyDescent="0.3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 s="43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</v>
      </c>
      <c r="P9291">
        <v>3726098</v>
      </c>
      <c r="Q9291" t="str">
        <f t="shared" si="147"/>
        <v>4-Medium C&amp;I</v>
      </c>
    </row>
    <row r="9292" spans="1:17" x14ac:dyDescent="0.3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 s="431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278157.67</v>
      </c>
      <c r="P9292">
        <v>1344930</v>
      </c>
      <c r="Q9292" t="str">
        <f t="shared" si="147"/>
        <v>3-Small C&amp;I</v>
      </c>
    </row>
    <row r="9293" spans="1:17" x14ac:dyDescent="0.3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 s="431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</v>
      </c>
      <c r="P9293">
        <v>292</v>
      </c>
      <c r="Q9293" t="str">
        <f t="shared" si="147"/>
        <v>3-Small C&amp;I</v>
      </c>
    </row>
    <row r="9294" spans="1:17" x14ac:dyDescent="0.3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 s="431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175.1</v>
      </c>
      <c r="P9294">
        <v>482</v>
      </c>
      <c r="Q9294" t="str">
        <f t="shared" ref="Q9294:Q9357" si="148">VLOOKUP(TRIM(J9294),S:T,2,FALSE)</f>
        <v>3-Small C&amp;I</v>
      </c>
    </row>
    <row r="9295" spans="1:17" x14ac:dyDescent="0.3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 s="431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x14ac:dyDescent="0.3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 s="431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</v>
      </c>
      <c r="P9296">
        <v>2958487</v>
      </c>
      <c r="Q9296" t="str">
        <f t="shared" si="148"/>
        <v>4-Medium C&amp;I</v>
      </c>
    </row>
    <row r="9297" spans="1:17" x14ac:dyDescent="0.3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 s="431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</v>
      </c>
      <c r="P9297">
        <v>10380</v>
      </c>
      <c r="Q9297" t="str">
        <f t="shared" si="148"/>
        <v>Street</v>
      </c>
    </row>
    <row r="9298" spans="1:17" x14ac:dyDescent="0.3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 s="431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</v>
      </c>
      <c r="P9298">
        <v>13619</v>
      </c>
      <c r="Q9298" t="str">
        <f t="shared" si="148"/>
        <v>Street</v>
      </c>
    </row>
    <row r="9299" spans="1:17" x14ac:dyDescent="0.3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 s="431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</v>
      </c>
      <c r="P9299">
        <v>77452</v>
      </c>
      <c r="Q9299" t="str">
        <f t="shared" si="148"/>
        <v>Street</v>
      </c>
    </row>
    <row r="9300" spans="1:17" x14ac:dyDescent="0.3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 s="431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6879.28</v>
      </c>
      <c r="P9300">
        <v>21000</v>
      </c>
      <c r="Q9300" t="str">
        <f t="shared" si="148"/>
        <v>5-Large C&amp;I</v>
      </c>
    </row>
    <row r="9301" spans="1:17" x14ac:dyDescent="0.3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 s="43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x14ac:dyDescent="0.3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 s="431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x14ac:dyDescent="0.3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 s="431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</v>
      </c>
      <c r="P9303">
        <v>3843094</v>
      </c>
      <c r="Q9303" t="str">
        <f t="shared" si="148"/>
        <v>3-Small C&amp;I</v>
      </c>
    </row>
    <row r="9304" spans="1:17" x14ac:dyDescent="0.3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 s="431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</v>
      </c>
      <c r="P9304">
        <v>300</v>
      </c>
      <c r="Q9304" t="str">
        <f t="shared" si="148"/>
        <v>3-Small C&amp;I</v>
      </c>
    </row>
    <row r="9305" spans="1:17" x14ac:dyDescent="0.3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 s="431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</v>
      </c>
      <c r="P9305">
        <v>12672917</v>
      </c>
      <c r="Q9305" t="str">
        <f t="shared" si="148"/>
        <v>4-Medium C&amp;I</v>
      </c>
    </row>
    <row r="9306" spans="1:17" x14ac:dyDescent="0.3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 s="431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958.42</v>
      </c>
      <c r="P9306">
        <v>3015</v>
      </c>
      <c r="Q9306" t="str">
        <f t="shared" si="148"/>
        <v>3-Small C&amp;I</v>
      </c>
    </row>
    <row r="9307" spans="1:17" x14ac:dyDescent="0.3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 s="431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x14ac:dyDescent="0.3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 s="431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</v>
      </c>
      <c r="P9308">
        <v>90315</v>
      </c>
      <c r="Q9308" t="str">
        <f t="shared" si="148"/>
        <v>Street</v>
      </c>
    </row>
    <row r="9309" spans="1:17" x14ac:dyDescent="0.3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 s="431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</v>
      </c>
      <c r="P9309">
        <v>84005</v>
      </c>
      <c r="Q9309" t="str">
        <f t="shared" si="148"/>
        <v>Street</v>
      </c>
    </row>
    <row r="9310" spans="1:17" x14ac:dyDescent="0.3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 s="431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x14ac:dyDescent="0.3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 s="43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x14ac:dyDescent="0.3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 s="431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x14ac:dyDescent="0.3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 s="431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</v>
      </c>
      <c r="P9313">
        <v>188441</v>
      </c>
      <c r="Q9313" t="str">
        <f t="shared" si="148"/>
        <v>Street</v>
      </c>
    </row>
    <row r="9314" spans="1:17" x14ac:dyDescent="0.3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 s="431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</v>
      </c>
      <c r="P9314">
        <v>2479</v>
      </c>
      <c r="Q9314" t="str">
        <f t="shared" si="148"/>
        <v>Street</v>
      </c>
    </row>
    <row r="9315" spans="1:17" x14ac:dyDescent="0.3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 s="431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310.82</v>
      </c>
      <c r="P9315">
        <v>898</v>
      </c>
      <c r="Q9315" t="str">
        <f t="shared" si="148"/>
        <v>3-Small C&amp;I</v>
      </c>
    </row>
    <row r="9316" spans="1:17" x14ac:dyDescent="0.3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 s="431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x14ac:dyDescent="0.3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 s="431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</v>
      </c>
      <c r="P9317">
        <v>327094</v>
      </c>
      <c r="Q9317" t="str">
        <f t="shared" si="148"/>
        <v>Street</v>
      </c>
    </row>
    <row r="9318" spans="1:17" x14ac:dyDescent="0.3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 s="431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x14ac:dyDescent="0.3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 s="431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1910.62</v>
      </c>
      <c r="P9319">
        <v>4598</v>
      </c>
      <c r="Q9319" t="str">
        <f t="shared" si="148"/>
        <v>Street</v>
      </c>
    </row>
    <row r="9320" spans="1:17" x14ac:dyDescent="0.3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 s="431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x14ac:dyDescent="0.3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 s="43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</v>
      </c>
      <c r="P9321">
        <v>2026</v>
      </c>
      <c r="Q9321" t="str">
        <f t="shared" si="148"/>
        <v>3-Small C&amp;I</v>
      </c>
    </row>
    <row r="9322" spans="1:17" x14ac:dyDescent="0.3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 s="431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x14ac:dyDescent="0.3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 s="431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</v>
      </c>
      <c r="P9323">
        <v>4929</v>
      </c>
      <c r="Q9323" t="str">
        <f t="shared" si="148"/>
        <v>Street</v>
      </c>
    </row>
    <row r="9324" spans="1:17" x14ac:dyDescent="0.3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 s="431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</v>
      </c>
      <c r="P9324">
        <v>595</v>
      </c>
      <c r="Q9324" t="str">
        <f t="shared" si="148"/>
        <v>Street</v>
      </c>
    </row>
    <row r="9325" spans="1:17" x14ac:dyDescent="0.3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 s="431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</v>
      </c>
      <c r="P9325">
        <v>442</v>
      </c>
      <c r="Q9325" t="str">
        <f t="shared" si="148"/>
        <v>Street</v>
      </c>
    </row>
    <row r="9326" spans="1:17" x14ac:dyDescent="0.3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 s="431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931.14</v>
      </c>
      <c r="P9326">
        <v>5250</v>
      </c>
      <c r="Q9326" t="str">
        <f t="shared" si="148"/>
        <v>3-Small C&amp;I</v>
      </c>
    </row>
    <row r="9327" spans="1:17" x14ac:dyDescent="0.3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 s="431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x14ac:dyDescent="0.3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 s="431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</v>
      </c>
      <c r="P9328">
        <v>17671</v>
      </c>
      <c r="Q9328" t="str">
        <f t="shared" si="148"/>
        <v>1-Residential</v>
      </c>
    </row>
    <row r="9329" spans="1:17" x14ac:dyDescent="0.3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 s="431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</v>
      </c>
      <c r="P9329">
        <v>9876</v>
      </c>
      <c r="Q9329" t="str">
        <f t="shared" si="148"/>
        <v>3-Small C&amp;I</v>
      </c>
    </row>
    <row r="9330" spans="1:17" x14ac:dyDescent="0.3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 s="431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x14ac:dyDescent="0.3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 s="4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</v>
      </c>
      <c r="P9331">
        <v>12913</v>
      </c>
      <c r="Q9331" t="str">
        <f t="shared" si="148"/>
        <v>2-Low Income Residential</v>
      </c>
    </row>
    <row r="9332" spans="1:17" x14ac:dyDescent="0.3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 s="431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98.96</v>
      </c>
      <c r="P9332">
        <v>176</v>
      </c>
      <c r="Q9332" t="str">
        <f t="shared" si="148"/>
        <v>Street</v>
      </c>
    </row>
    <row r="9333" spans="1:17" x14ac:dyDescent="0.3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 s="431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</v>
      </c>
      <c r="P9333">
        <v>1491</v>
      </c>
      <c r="Q9333" t="str">
        <f t="shared" si="148"/>
        <v>Street</v>
      </c>
    </row>
    <row r="9334" spans="1:17" x14ac:dyDescent="0.3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 s="431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109.85</v>
      </c>
      <c r="P9334">
        <v>454</v>
      </c>
      <c r="Q9334" t="str">
        <f t="shared" si="148"/>
        <v>Street</v>
      </c>
    </row>
    <row r="9335" spans="1:17" x14ac:dyDescent="0.3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 s="431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x14ac:dyDescent="0.3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 s="431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261639.93</v>
      </c>
      <c r="P9336">
        <v>5579853</v>
      </c>
      <c r="Q9336" t="str">
        <f t="shared" si="148"/>
        <v>2-Low Income Residential</v>
      </c>
    </row>
    <row r="9337" spans="1:17" x14ac:dyDescent="0.3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 s="431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2244.58</v>
      </c>
      <c r="P9337">
        <v>16867</v>
      </c>
      <c r="Q9337" t="str">
        <f t="shared" si="148"/>
        <v>3-Small C&amp;I</v>
      </c>
    </row>
    <row r="9338" spans="1:17" x14ac:dyDescent="0.3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 s="431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x14ac:dyDescent="0.3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 s="431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x14ac:dyDescent="0.3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 s="431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</v>
      </c>
      <c r="P9340">
        <v>14297</v>
      </c>
      <c r="Q9340" t="str">
        <f t="shared" si="148"/>
        <v>Street</v>
      </c>
    </row>
    <row r="9341" spans="1:17" x14ac:dyDescent="0.3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 s="43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</v>
      </c>
      <c r="P9341">
        <v>10</v>
      </c>
      <c r="Q9341" t="str">
        <f t="shared" si="148"/>
        <v>3-Small C&amp;I</v>
      </c>
    </row>
    <row r="9342" spans="1:17" x14ac:dyDescent="0.3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 s="431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</v>
      </c>
      <c r="P9342">
        <v>466</v>
      </c>
      <c r="Q9342" t="str">
        <f t="shared" si="148"/>
        <v>Street</v>
      </c>
    </row>
    <row r="9343" spans="1:17" x14ac:dyDescent="0.3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 s="431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x14ac:dyDescent="0.3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 s="431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158.01</v>
      </c>
      <c r="P9344">
        <v>443</v>
      </c>
      <c r="Q9344" t="str">
        <f t="shared" si="148"/>
        <v>1-Residential</v>
      </c>
    </row>
    <row r="9345" spans="1:17" x14ac:dyDescent="0.3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 s="431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42744.27</v>
      </c>
      <c r="P9345">
        <v>159600</v>
      </c>
      <c r="Q9345" t="str">
        <f t="shared" si="148"/>
        <v>5-Large C&amp;I</v>
      </c>
    </row>
    <row r="9346" spans="1:17" x14ac:dyDescent="0.3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 s="431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x14ac:dyDescent="0.3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 s="431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</v>
      </c>
      <c r="P9347">
        <v>45500</v>
      </c>
      <c r="Q9347" t="str">
        <f t="shared" si="148"/>
        <v>4-Medium C&amp;I</v>
      </c>
    </row>
    <row r="9348" spans="1:17" x14ac:dyDescent="0.3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 s="431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</v>
      </c>
      <c r="P9348">
        <v>0</v>
      </c>
      <c r="Q9348" t="str">
        <f t="shared" si="148"/>
        <v>3-Small C&amp;I</v>
      </c>
    </row>
    <row r="9349" spans="1:17" x14ac:dyDescent="0.3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 s="431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7914.91</v>
      </c>
      <c r="P9349">
        <v>31400</v>
      </c>
      <c r="Q9349" t="str">
        <f t="shared" si="148"/>
        <v>4-Medium C&amp;I</v>
      </c>
    </row>
    <row r="9350" spans="1:17" x14ac:dyDescent="0.3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 s="431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6036.95</v>
      </c>
      <c r="P9350">
        <v>3162666</v>
      </c>
      <c r="Q9350" t="str">
        <f t="shared" si="148"/>
        <v>OTHER</v>
      </c>
    </row>
    <row r="9351" spans="1:17" x14ac:dyDescent="0.3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 s="43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3753.83</v>
      </c>
      <c r="P9351">
        <v>48456</v>
      </c>
      <c r="Q9351" t="str">
        <f t="shared" si="148"/>
        <v>5-Large C&amp;I</v>
      </c>
    </row>
    <row r="9352" spans="1:17" x14ac:dyDescent="0.3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 s="431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x14ac:dyDescent="0.3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 s="431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</v>
      </c>
      <c r="P9353">
        <v>2844</v>
      </c>
      <c r="Q9353" t="str">
        <f t="shared" si="148"/>
        <v>3-Small C&amp;I</v>
      </c>
    </row>
    <row r="9354" spans="1:17" x14ac:dyDescent="0.3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 s="431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</v>
      </c>
      <c r="P9354">
        <v>57100</v>
      </c>
      <c r="Q9354" t="str">
        <f t="shared" si="148"/>
        <v>4-Medium C&amp;I</v>
      </c>
    </row>
    <row r="9355" spans="1:17" x14ac:dyDescent="0.3">
      <c r="A9355">
        <v>4</v>
      </c>
      <c r="B9355" t="s">
        <v>249</v>
      </c>
      <c r="C9355">
        <v>2024</v>
      </c>
      <c r="D9355">
        <v>1</v>
      </c>
      <c r="E9355" t="s">
        <v>382</v>
      </c>
      <c r="F9355" s="431">
        <v>1</v>
      </c>
      <c r="G9355" t="s">
        <v>383</v>
      </c>
      <c r="H9355" t="s">
        <v>384</v>
      </c>
      <c r="I9355" t="s">
        <v>385</v>
      </c>
      <c r="J9355" t="s">
        <v>547</v>
      </c>
      <c r="K9355" t="s">
        <v>386</v>
      </c>
      <c r="L9355" t="s">
        <v>523</v>
      </c>
      <c r="M9355" t="s">
        <v>387</v>
      </c>
      <c r="N9355">
        <v>1745</v>
      </c>
      <c r="O9355">
        <v>470471.85</v>
      </c>
      <c r="P9355">
        <v>1332162</v>
      </c>
      <c r="Q9355" t="str">
        <f t="shared" si="148"/>
        <v>1-Residential</v>
      </c>
    </row>
    <row r="9356" spans="1:17" x14ac:dyDescent="0.3">
      <c r="A9356">
        <v>4</v>
      </c>
      <c r="B9356" t="s">
        <v>249</v>
      </c>
      <c r="C9356">
        <v>2024</v>
      </c>
      <c r="D9356">
        <v>1</v>
      </c>
      <c r="E9356" t="s">
        <v>382</v>
      </c>
      <c r="F9356" s="431">
        <v>1</v>
      </c>
      <c r="G9356" t="s">
        <v>383</v>
      </c>
      <c r="H9356" t="s">
        <v>388</v>
      </c>
      <c r="I9356" t="s">
        <v>389</v>
      </c>
      <c r="J9356" t="s">
        <v>547</v>
      </c>
      <c r="K9356" t="s">
        <v>386</v>
      </c>
      <c r="L9356" t="s">
        <v>523</v>
      </c>
      <c r="M9356" t="s">
        <v>387</v>
      </c>
      <c r="N9356">
        <v>1</v>
      </c>
      <c r="O9356">
        <v>1622.46</v>
      </c>
      <c r="P9356">
        <v>3885</v>
      </c>
      <c r="Q9356" t="str">
        <f t="shared" si="148"/>
        <v>1-Residential</v>
      </c>
    </row>
    <row r="9357" spans="1:17" x14ac:dyDescent="0.3">
      <c r="A9357">
        <v>4</v>
      </c>
      <c r="B9357" t="s">
        <v>249</v>
      </c>
      <c r="C9357">
        <v>2024</v>
      </c>
      <c r="D9357">
        <v>1</v>
      </c>
      <c r="E9357" t="s">
        <v>382</v>
      </c>
      <c r="F9357" s="431">
        <v>1</v>
      </c>
      <c r="G9357" t="s">
        <v>383</v>
      </c>
      <c r="H9357" t="s">
        <v>390</v>
      </c>
      <c r="I9357" t="s">
        <v>391</v>
      </c>
      <c r="J9357" t="s">
        <v>548</v>
      </c>
      <c r="K9357" t="s">
        <v>392</v>
      </c>
      <c r="L9357" t="s">
        <v>523</v>
      </c>
      <c r="M9357" t="s">
        <v>387</v>
      </c>
      <c r="N9357">
        <v>13</v>
      </c>
      <c r="O9357">
        <v>4181.1099999999997</v>
      </c>
      <c r="P9357">
        <v>13334</v>
      </c>
      <c r="Q9357" t="str">
        <f t="shared" si="148"/>
        <v>3-Small C&amp;I</v>
      </c>
    </row>
    <row r="9358" spans="1:17" x14ac:dyDescent="0.3">
      <c r="A9358">
        <v>4</v>
      </c>
      <c r="B9358" t="s">
        <v>249</v>
      </c>
      <c r="C9358">
        <v>2024</v>
      </c>
      <c r="D9358">
        <v>1</v>
      </c>
      <c r="E9358" t="s">
        <v>382</v>
      </c>
      <c r="F9358" s="431">
        <v>1</v>
      </c>
      <c r="G9358" t="s">
        <v>383</v>
      </c>
      <c r="H9358" t="s">
        <v>393</v>
      </c>
      <c r="I9358" t="s">
        <v>394</v>
      </c>
      <c r="J9358" t="s">
        <v>549</v>
      </c>
      <c r="K9358" t="s">
        <v>395</v>
      </c>
      <c r="L9358" t="s">
        <v>523</v>
      </c>
      <c r="M9358" t="s">
        <v>387</v>
      </c>
      <c r="N9358">
        <v>37</v>
      </c>
      <c r="O9358">
        <v>8561.6299999999992</v>
      </c>
      <c r="P9358">
        <v>38300</v>
      </c>
      <c r="Q9358" t="str">
        <f t="shared" ref="Q9358:Q9421" si="149">VLOOKUP(TRIM(J9358),S:T,2,FALSE)</f>
        <v>2-Low Income Residential</v>
      </c>
    </row>
    <row r="9359" spans="1:17" x14ac:dyDescent="0.3">
      <c r="A9359">
        <v>4</v>
      </c>
      <c r="B9359" t="s">
        <v>249</v>
      </c>
      <c r="C9359">
        <v>2024</v>
      </c>
      <c r="D9359">
        <v>1</v>
      </c>
      <c r="E9359" t="s">
        <v>382</v>
      </c>
      <c r="F9359" s="431">
        <v>1</v>
      </c>
      <c r="G9359" t="s">
        <v>383</v>
      </c>
      <c r="H9359" t="s">
        <v>396</v>
      </c>
      <c r="I9359" t="s">
        <v>397</v>
      </c>
      <c r="J9359" t="s">
        <v>551</v>
      </c>
      <c r="K9359" t="s">
        <v>398</v>
      </c>
      <c r="L9359" t="s">
        <v>523</v>
      </c>
      <c r="M9359" t="s">
        <v>387</v>
      </c>
      <c r="N9359">
        <v>3</v>
      </c>
      <c r="O9359">
        <v>536.9</v>
      </c>
      <c r="P9359">
        <v>1677</v>
      </c>
      <c r="Q9359" t="str">
        <f t="shared" si="149"/>
        <v>3-Small C&amp;I</v>
      </c>
    </row>
    <row r="9360" spans="1:17" x14ac:dyDescent="0.3">
      <c r="A9360">
        <v>4</v>
      </c>
      <c r="B9360" t="s">
        <v>249</v>
      </c>
      <c r="C9360">
        <v>2024</v>
      </c>
      <c r="D9360">
        <v>1</v>
      </c>
      <c r="E9360" t="s">
        <v>382</v>
      </c>
      <c r="F9360" s="431">
        <v>1</v>
      </c>
      <c r="G9360" t="s">
        <v>383</v>
      </c>
      <c r="H9360" t="s">
        <v>399</v>
      </c>
      <c r="I9360" t="s">
        <v>400</v>
      </c>
      <c r="J9360" t="s">
        <v>547</v>
      </c>
      <c r="K9360" t="s">
        <v>386</v>
      </c>
      <c r="L9360" t="s">
        <v>524</v>
      </c>
      <c r="M9360" t="s">
        <v>401</v>
      </c>
      <c r="N9360">
        <v>10451</v>
      </c>
      <c r="O9360">
        <v>1417864.18</v>
      </c>
      <c r="P9360">
        <v>8282358</v>
      </c>
      <c r="Q9360" t="str">
        <f t="shared" si="149"/>
        <v>1-Residential</v>
      </c>
    </row>
    <row r="9361" spans="1:17" x14ac:dyDescent="0.3">
      <c r="A9361">
        <v>4</v>
      </c>
      <c r="B9361" t="s">
        <v>249</v>
      </c>
      <c r="C9361">
        <v>2024</v>
      </c>
      <c r="D9361">
        <v>1</v>
      </c>
      <c r="E9361" t="s">
        <v>382</v>
      </c>
      <c r="F9361" s="431">
        <v>1</v>
      </c>
      <c r="G9361" t="s">
        <v>383</v>
      </c>
      <c r="H9361" t="s">
        <v>402</v>
      </c>
      <c r="I9361" t="s">
        <v>403</v>
      </c>
      <c r="J9361" t="s">
        <v>549</v>
      </c>
      <c r="K9361" t="s">
        <v>395</v>
      </c>
      <c r="L9361" t="s">
        <v>524</v>
      </c>
      <c r="M9361" t="s">
        <v>401</v>
      </c>
      <c r="N9361">
        <v>118</v>
      </c>
      <c r="O9361">
        <v>7153.69</v>
      </c>
      <c r="P9361">
        <v>111867</v>
      </c>
      <c r="Q9361" t="str">
        <f t="shared" si="149"/>
        <v>2-Low Income Residential</v>
      </c>
    </row>
    <row r="9362" spans="1:17" x14ac:dyDescent="0.3">
      <c r="A9362">
        <v>4</v>
      </c>
      <c r="B9362" t="s">
        <v>249</v>
      </c>
      <c r="C9362">
        <v>2024</v>
      </c>
      <c r="D9362">
        <v>1</v>
      </c>
      <c r="E9362" t="s">
        <v>382</v>
      </c>
      <c r="F9362" s="431">
        <v>1</v>
      </c>
      <c r="G9362" t="s">
        <v>383</v>
      </c>
      <c r="H9362" t="s">
        <v>404</v>
      </c>
      <c r="I9362" t="s">
        <v>405</v>
      </c>
      <c r="J9362" t="s">
        <v>548</v>
      </c>
      <c r="K9362" t="s">
        <v>392</v>
      </c>
      <c r="L9362" t="s">
        <v>524</v>
      </c>
      <c r="M9362" t="s">
        <v>401</v>
      </c>
      <c r="N9362">
        <v>37</v>
      </c>
      <c r="O9362">
        <v>-76.27</v>
      </c>
      <c r="P9362">
        <v>21397</v>
      </c>
      <c r="Q9362" t="str">
        <f t="shared" si="149"/>
        <v>3-Small C&amp;I</v>
      </c>
    </row>
    <row r="9363" spans="1:17" x14ac:dyDescent="0.3">
      <c r="A9363">
        <v>4</v>
      </c>
      <c r="B9363" t="s">
        <v>249</v>
      </c>
      <c r="C9363">
        <v>2024</v>
      </c>
      <c r="D9363">
        <v>1</v>
      </c>
      <c r="E9363" t="s">
        <v>382</v>
      </c>
      <c r="F9363" s="431">
        <v>1</v>
      </c>
      <c r="G9363" t="s">
        <v>383</v>
      </c>
      <c r="H9363" t="s">
        <v>406</v>
      </c>
      <c r="I9363" t="s">
        <v>407</v>
      </c>
      <c r="J9363" t="s">
        <v>551</v>
      </c>
      <c r="K9363" t="s">
        <v>398</v>
      </c>
      <c r="L9363" t="s">
        <v>524</v>
      </c>
      <c r="M9363" t="s">
        <v>401</v>
      </c>
      <c r="N9363">
        <v>3</v>
      </c>
      <c r="O9363">
        <v>201.25</v>
      </c>
      <c r="P9363">
        <v>1325</v>
      </c>
      <c r="Q9363" t="str">
        <f t="shared" si="149"/>
        <v>3-Small C&amp;I</v>
      </c>
    </row>
    <row r="9364" spans="1:17" x14ac:dyDescent="0.3">
      <c r="A9364">
        <v>4</v>
      </c>
      <c r="B9364" t="s">
        <v>249</v>
      </c>
      <c r="C9364">
        <v>2024</v>
      </c>
      <c r="D9364">
        <v>1</v>
      </c>
      <c r="E9364" t="s">
        <v>382</v>
      </c>
      <c r="F9364" s="431">
        <v>3</v>
      </c>
      <c r="G9364" t="s">
        <v>408</v>
      </c>
      <c r="H9364" t="s">
        <v>384</v>
      </c>
      <c r="I9364" t="s">
        <v>385</v>
      </c>
      <c r="J9364" t="s">
        <v>547</v>
      </c>
      <c r="K9364" t="s">
        <v>386</v>
      </c>
      <c r="L9364" t="s">
        <v>525</v>
      </c>
      <c r="M9364" t="s">
        <v>409</v>
      </c>
      <c r="N9364">
        <v>8</v>
      </c>
      <c r="O9364">
        <v>1140.97</v>
      </c>
      <c r="P9364">
        <v>3146</v>
      </c>
      <c r="Q9364" t="str">
        <f t="shared" si="149"/>
        <v>1-Residential</v>
      </c>
    </row>
    <row r="9365" spans="1:17" x14ac:dyDescent="0.3">
      <c r="A9365">
        <v>4</v>
      </c>
      <c r="B9365" t="s">
        <v>249</v>
      </c>
      <c r="C9365">
        <v>2024</v>
      </c>
      <c r="D9365">
        <v>1</v>
      </c>
      <c r="E9365" t="s">
        <v>382</v>
      </c>
      <c r="F9365" s="431">
        <v>3</v>
      </c>
      <c r="G9365" t="s">
        <v>408</v>
      </c>
      <c r="H9365" t="s">
        <v>390</v>
      </c>
      <c r="I9365" t="s">
        <v>391</v>
      </c>
      <c r="J9365" t="s">
        <v>548</v>
      </c>
      <c r="K9365" t="s">
        <v>392</v>
      </c>
      <c r="L9365" t="s">
        <v>525</v>
      </c>
      <c r="M9365" t="s">
        <v>409</v>
      </c>
      <c r="N9365">
        <v>177</v>
      </c>
      <c r="O9365">
        <v>41439.14</v>
      </c>
      <c r="P9365">
        <v>131507</v>
      </c>
      <c r="Q9365" t="str">
        <f t="shared" si="149"/>
        <v>3-Small C&amp;I</v>
      </c>
    </row>
    <row r="9366" spans="1:17" x14ac:dyDescent="0.3">
      <c r="A9366">
        <v>4</v>
      </c>
      <c r="B9366" t="s">
        <v>249</v>
      </c>
      <c r="C9366">
        <v>2024</v>
      </c>
      <c r="D9366">
        <v>1</v>
      </c>
      <c r="E9366" t="s">
        <v>382</v>
      </c>
      <c r="F9366" s="431">
        <v>3</v>
      </c>
      <c r="G9366" t="s">
        <v>408</v>
      </c>
      <c r="H9366" t="s">
        <v>413</v>
      </c>
      <c r="I9366" t="s">
        <v>414</v>
      </c>
      <c r="J9366" t="s">
        <v>550</v>
      </c>
      <c r="K9366" t="s">
        <v>415</v>
      </c>
      <c r="L9366" t="s">
        <v>525</v>
      </c>
      <c r="M9366" t="s">
        <v>409</v>
      </c>
      <c r="N9366">
        <v>1</v>
      </c>
      <c r="O9366">
        <v>131.37</v>
      </c>
      <c r="P9366">
        <v>402</v>
      </c>
      <c r="Q9366" t="str">
        <f t="shared" si="149"/>
        <v>3-Small C&amp;I</v>
      </c>
    </row>
    <row r="9367" spans="1:17" x14ac:dyDescent="0.3">
      <c r="A9367">
        <v>4</v>
      </c>
      <c r="B9367" t="s">
        <v>249</v>
      </c>
      <c r="C9367">
        <v>2024</v>
      </c>
      <c r="D9367">
        <v>1</v>
      </c>
      <c r="E9367" t="s">
        <v>382</v>
      </c>
      <c r="F9367" s="431">
        <v>3</v>
      </c>
      <c r="G9367" t="s">
        <v>408</v>
      </c>
      <c r="H9367" t="s">
        <v>396</v>
      </c>
      <c r="I9367" t="s">
        <v>397</v>
      </c>
      <c r="J9367" t="s">
        <v>551</v>
      </c>
      <c r="K9367" t="s">
        <v>398</v>
      </c>
      <c r="L9367" t="s">
        <v>525</v>
      </c>
      <c r="M9367" t="s">
        <v>409</v>
      </c>
      <c r="N9367">
        <v>26</v>
      </c>
      <c r="O9367">
        <v>7077.69</v>
      </c>
      <c r="P9367">
        <v>22582</v>
      </c>
      <c r="Q9367" t="str">
        <f t="shared" si="149"/>
        <v>3-Small C&amp;I</v>
      </c>
    </row>
    <row r="9368" spans="1:17" x14ac:dyDescent="0.3">
      <c r="A9368">
        <v>4</v>
      </c>
      <c r="B9368" t="s">
        <v>249</v>
      </c>
      <c r="C9368">
        <v>2024</v>
      </c>
      <c r="D9368">
        <v>1</v>
      </c>
      <c r="E9368" t="s">
        <v>382</v>
      </c>
      <c r="F9368" s="431">
        <v>3</v>
      </c>
      <c r="G9368" t="s">
        <v>408</v>
      </c>
      <c r="H9368" t="s">
        <v>418</v>
      </c>
      <c r="I9368" t="s">
        <v>419</v>
      </c>
      <c r="J9368" t="s">
        <v>554</v>
      </c>
      <c r="K9368" t="s">
        <v>420</v>
      </c>
      <c r="L9368" t="s">
        <v>525</v>
      </c>
      <c r="M9368" t="s">
        <v>409</v>
      </c>
      <c r="N9368">
        <v>5</v>
      </c>
      <c r="O9368">
        <v>6214.04</v>
      </c>
      <c r="P9368">
        <v>17370</v>
      </c>
      <c r="Q9368" t="str">
        <f t="shared" si="149"/>
        <v>4-Medium C&amp;I</v>
      </c>
    </row>
    <row r="9369" spans="1:17" x14ac:dyDescent="0.3">
      <c r="A9369">
        <v>4</v>
      </c>
      <c r="B9369" t="s">
        <v>249</v>
      </c>
      <c r="C9369">
        <v>2024</v>
      </c>
      <c r="D9369">
        <v>1</v>
      </c>
      <c r="E9369" t="s">
        <v>382</v>
      </c>
      <c r="F9369" s="431">
        <v>3</v>
      </c>
      <c r="G9369" t="s">
        <v>408</v>
      </c>
      <c r="H9369" t="s">
        <v>421</v>
      </c>
      <c r="I9369" t="s">
        <v>422</v>
      </c>
      <c r="J9369" t="s">
        <v>552</v>
      </c>
      <c r="K9369" t="s">
        <v>423</v>
      </c>
      <c r="L9369" t="s">
        <v>524</v>
      </c>
      <c r="M9369" t="s">
        <v>401</v>
      </c>
      <c r="N9369">
        <v>1</v>
      </c>
      <c r="O9369">
        <v>11.95</v>
      </c>
      <c r="P9369">
        <v>28</v>
      </c>
      <c r="Q9369" t="str">
        <f t="shared" si="149"/>
        <v>Street</v>
      </c>
    </row>
    <row r="9370" spans="1:17" x14ac:dyDescent="0.3">
      <c r="A9370">
        <v>4</v>
      </c>
      <c r="B9370" t="s">
        <v>249</v>
      </c>
      <c r="C9370">
        <v>2024</v>
      </c>
      <c r="D9370">
        <v>1</v>
      </c>
      <c r="E9370" t="s">
        <v>382</v>
      </c>
      <c r="F9370" s="431">
        <v>3</v>
      </c>
      <c r="G9370" t="s">
        <v>408</v>
      </c>
      <c r="H9370" t="s">
        <v>424</v>
      </c>
      <c r="I9370" t="s">
        <v>425</v>
      </c>
      <c r="J9370" t="s">
        <v>557</v>
      </c>
      <c r="K9370" t="s">
        <v>426</v>
      </c>
      <c r="L9370" t="s">
        <v>526</v>
      </c>
      <c r="M9370" t="s">
        <v>427</v>
      </c>
      <c r="N9370">
        <v>8</v>
      </c>
      <c r="O9370">
        <v>250.15</v>
      </c>
      <c r="P9370">
        <v>1476</v>
      </c>
      <c r="Q9370" t="str">
        <f t="shared" si="149"/>
        <v>3-Small C&amp;I</v>
      </c>
    </row>
    <row r="9371" spans="1:17" x14ac:dyDescent="0.3">
      <c r="A9371">
        <v>4</v>
      </c>
      <c r="B9371" t="s">
        <v>249</v>
      </c>
      <c r="C9371">
        <v>2024</v>
      </c>
      <c r="D9371">
        <v>1</v>
      </c>
      <c r="E9371" t="s">
        <v>382</v>
      </c>
      <c r="F9371" s="431">
        <v>3</v>
      </c>
      <c r="G9371" t="s">
        <v>408</v>
      </c>
      <c r="H9371" t="s">
        <v>431</v>
      </c>
      <c r="I9371" t="s">
        <v>432</v>
      </c>
      <c r="J9371" t="s">
        <v>558</v>
      </c>
      <c r="K9371" t="s">
        <v>430</v>
      </c>
      <c r="L9371" t="s">
        <v>526</v>
      </c>
      <c r="M9371" t="s">
        <v>427</v>
      </c>
      <c r="N9371">
        <v>9</v>
      </c>
      <c r="O9371">
        <v>110851.89</v>
      </c>
      <c r="P9371">
        <v>1115877</v>
      </c>
      <c r="Q9371" t="str">
        <f t="shared" si="149"/>
        <v>5-Large C&amp;I</v>
      </c>
    </row>
    <row r="9372" spans="1:17" x14ac:dyDescent="0.3">
      <c r="A9372">
        <v>4</v>
      </c>
      <c r="B9372" t="s">
        <v>249</v>
      </c>
      <c r="C9372">
        <v>2024</v>
      </c>
      <c r="D9372">
        <v>1</v>
      </c>
      <c r="E9372" t="s">
        <v>382</v>
      </c>
      <c r="F9372" s="431">
        <v>3</v>
      </c>
      <c r="G9372" t="s">
        <v>408</v>
      </c>
      <c r="H9372" t="s">
        <v>399</v>
      </c>
      <c r="I9372" t="s">
        <v>400</v>
      </c>
      <c r="J9372" t="s">
        <v>547</v>
      </c>
      <c r="K9372" t="s">
        <v>386</v>
      </c>
      <c r="L9372" t="s">
        <v>526</v>
      </c>
      <c r="M9372" t="s">
        <v>427</v>
      </c>
      <c r="N9372">
        <v>32</v>
      </c>
      <c r="O9372">
        <v>5042.75</v>
      </c>
      <c r="P9372">
        <v>29934</v>
      </c>
      <c r="Q9372" t="str">
        <f t="shared" si="149"/>
        <v>1-Residential</v>
      </c>
    </row>
    <row r="9373" spans="1:17" x14ac:dyDescent="0.3">
      <c r="A9373">
        <v>4</v>
      </c>
      <c r="B9373" t="s">
        <v>249</v>
      </c>
      <c r="C9373">
        <v>2024</v>
      </c>
      <c r="D9373">
        <v>1</v>
      </c>
      <c r="E9373" t="s">
        <v>382</v>
      </c>
      <c r="F9373" s="431">
        <v>3</v>
      </c>
      <c r="G9373" t="s">
        <v>408</v>
      </c>
      <c r="H9373" t="s">
        <v>404</v>
      </c>
      <c r="I9373" t="s">
        <v>405</v>
      </c>
      <c r="J9373" t="s">
        <v>548</v>
      </c>
      <c r="K9373" t="s">
        <v>392</v>
      </c>
      <c r="L9373" t="s">
        <v>526</v>
      </c>
      <c r="M9373" t="s">
        <v>427</v>
      </c>
      <c r="N9373">
        <v>1276</v>
      </c>
      <c r="O9373">
        <v>215074.24</v>
      </c>
      <c r="P9373">
        <v>1584716</v>
      </c>
      <c r="Q9373" t="str">
        <f t="shared" si="149"/>
        <v>3-Small C&amp;I</v>
      </c>
    </row>
    <row r="9374" spans="1:17" x14ac:dyDescent="0.3">
      <c r="A9374">
        <v>4</v>
      </c>
      <c r="B9374" t="s">
        <v>249</v>
      </c>
      <c r="C9374">
        <v>2024</v>
      </c>
      <c r="D9374">
        <v>1</v>
      </c>
      <c r="E9374" t="s">
        <v>382</v>
      </c>
      <c r="F9374" s="431">
        <v>3</v>
      </c>
      <c r="G9374" t="s">
        <v>408</v>
      </c>
      <c r="H9374" t="s">
        <v>433</v>
      </c>
      <c r="I9374" t="s">
        <v>434</v>
      </c>
      <c r="J9374" t="s">
        <v>553</v>
      </c>
      <c r="K9374" t="s">
        <v>412</v>
      </c>
      <c r="L9374" t="s">
        <v>526</v>
      </c>
      <c r="M9374" t="s">
        <v>427</v>
      </c>
      <c r="N9374">
        <v>7</v>
      </c>
      <c r="O9374">
        <v>264.48</v>
      </c>
      <c r="P9374">
        <v>1664</v>
      </c>
      <c r="Q9374" t="str">
        <f t="shared" si="149"/>
        <v>3-Small C&amp;I</v>
      </c>
    </row>
    <row r="9375" spans="1:17" x14ac:dyDescent="0.3">
      <c r="A9375">
        <v>4</v>
      </c>
      <c r="B9375" t="s">
        <v>249</v>
      </c>
      <c r="C9375">
        <v>2024</v>
      </c>
      <c r="D9375">
        <v>1</v>
      </c>
      <c r="E9375" t="s">
        <v>382</v>
      </c>
      <c r="F9375" s="431">
        <v>3</v>
      </c>
      <c r="G9375" t="s">
        <v>408</v>
      </c>
      <c r="H9375" t="s">
        <v>435</v>
      </c>
      <c r="I9375" t="s">
        <v>436</v>
      </c>
      <c r="J9375" t="s">
        <v>550</v>
      </c>
      <c r="K9375" t="s">
        <v>415</v>
      </c>
      <c r="L9375" t="s">
        <v>526</v>
      </c>
      <c r="M9375" t="s">
        <v>427</v>
      </c>
      <c r="N9375">
        <v>11</v>
      </c>
      <c r="O9375">
        <v>581.33000000000004</v>
      </c>
      <c r="P9375">
        <v>3620</v>
      </c>
      <c r="Q9375" t="str">
        <f t="shared" si="149"/>
        <v>3-Small C&amp;I</v>
      </c>
    </row>
    <row r="9376" spans="1:17" x14ac:dyDescent="0.3">
      <c r="A9376">
        <v>4</v>
      </c>
      <c r="B9376" t="s">
        <v>249</v>
      </c>
      <c r="C9376">
        <v>2024</v>
      </c>
      <c r="D9376">
        <v>1</v>
      </c>
      <c r="E9376" t="s">
        <v>382</v>
      </c>
      <c r="F9376" s="431">
        <v>3</v>
      </c>
      <c r="G9376" t="s">
        <v>408</v>
      </c>
      <c r="H9376" t="s">
        <v>406</v>
      </c>
      <c r="I9376" t="s">
        <v>407</v>
      </c>
      <c r="J9376" t="s">
        <v>551</v>
      </c>
      <c r="K9376" t="s">
        <v>398</v>
      </c>
      <c r="L9376" t="s">
        <v>526</v>
      </c>
      <c r="M9376" t="s">
        <v>427</v>
      </c>
      <c r="N9376">
        <v>60</v>
      </c>
      <c r="O9376">
        <v>4435.0600000000004</v>
      </c>
      <c r="P9376">
        <v>29949</v>
      </c>
      <c r="Q9376" t="str">
        <f t="shared" si="149"/>
        <v>3-Small C&amp;I</v>
      </c>
    </row>
    <row r="9377" spans="1:17" x14ac:dyDescent="0.3">
      <c r="A9377">
        <v>4</v>
      </c>
      <c r="B9377" t="s">
        <v>249</v>
      </c>
      <c r="C9377">
        <v>2024</v>
      </c>
      <c r="D9377">
        <v>1</v>
      </c>
      <c r="E9377" t="s">
        <v>382</v>
      </c>
      <c r="F9377" s="431">
        <v>3</v>
      </c>
      <c r="G9377" t="s">
        <v>408</v>
      </c>
      <c r="H9377" t="s">
        <v>437</v>
      </c>
      <c r="I9377" t="s">
        <v>438</v>
      </c>
      <c r="J9377" t="s">
        <v>554</v>
      </c>
      <c r="K9377" t="s">
        <v>420</v>
      </c>
      <c r="L9377" t="s">
        <v>526</v>
      </c>
      <c r="M9377" t="s">
        <v>427</v>
      </c>
      <c r="N9377">
        <v>69</v>
      </c>
      <c r="O9377">
        <v>148850.51999999999</v>
      </c>
      <c r="P9377">
        <v>1287345</v>
      </c>
      <c r="Q9377" t="str">
        <f t="shared" si="149"/>
        <v>4-Medium C&amp;I</v>
      </c>
    </row>
    <row r="9378" spans="1:17" x14ac:dyDescent="0.3">
      <c r="A9378">
        <v>4</v>
      </c>
      <c r="B9378" t="s">
        <v>249</v>
      </c>
      <c r="C9378">
        <v>2024</v>
      </c>
      <c r="D9378">
        <v>1</v>
      </c>
      <c r="E9378" t="s">
        <v>382</v>
      </c>
      <c r="F9378" s="431">
        <v>5</v>
      </c>
      <c r="G9378" t="s">
        <v>442</v>
      </c>
      <c r="H9378" t="s">
        <v>418</v>
      </c>
      <c r="I9378" t="s">
        <v>419</v>
      </c>
      <c r="J9378" t="s">
        <v>554</v>
      </c>
      <c r="K9378" t="s">
        <v>420</v>
      </c>
      <c r="L9378" t="s">
        <v>527</v>
      </c>
      <c r="M9378" t="s">
        <v>443</v>
      </c>
      <c r="N9378">
        <v>1</v>
      </c>
      <c r="O9378">
        <v>695.18</v>
      </c>
      <c r="P9378">
        <v>1800</v>
      </c>
      <c r="Q9378" t="str">
        <f t="shared" si="149"/>
        <v>4-Medium C&amp;I</v>
      </c>
    </row>
    <row r="9379" spans="1:17" x14ac:dyDescent="0.3">
      <c r="A9379">
        <v>4</v>
      </c>
      <c r="B9379" t="s">
        <v>249</v>
      </c>
      <c r="C9379">
        <v>2024</v>
      </c>
      <c r="D9379">
        <v>1</v>
      </c>
      <c r="E9379" t="s">
        <v>382</v>
      </c>
      <c r="F9379" s="431">
        <v>5</v>
      </c>
      <c r="G9379" t="s">
        <v>442</v>
      </c>
      <c r="H9379" t="s">
        <v>431</v>
      </c>
      <c r="I9379" t="s">
        <v>432</v>
      </c>
      <c r="J9379" t="s">
        <v>558</v>
      </c>
      <c r="K9379" t="s">
        <v>430</v>
      </c>
      <c r="L9379" t="s">
        <v>528</v>
      </c>
      <c r="M9379" t="s">
        <v>444</v>
      </c>
      <c r="N9379">
        <v>1</v>
      </c>
      <c r="O9379">
        <v>6525.48</v>
      </c>
      <c r="P9379">
        <v>68753</v>
      </c>
      <c r="Q9379" t="str">
        <f t="shared" si="149"/>
        <v>5-Large C&amp;I</v>
      </c>
    </row>
    <row r="9380" spans="1:17" x14ac:dyDescent="0.3">
      <c r="A9380">
        <v>4</v>
      </c>
      <c r="B9380" t="s">
        <v>249</v>
      </c>
      <c r="C9380">
        <v>2024</v>
      </c>
      <c r="D9380">
        <v>1</v>
      </c>
      <c r="E9380" t="s">
        <v>382</v>
      </c>
      <c r="F9380" s="431">
        <v>5</v>
      </c>
      <c r="G9380" t="s">
        <v>442</v>
      </c>
      <c r="H9380" t="s">
        <v>404</v>
      </c>
      <c r="I9380" t="s">
        <v>405</v>
      </c>
      <c r="J9380" t="s">
        <v>548</v>
      </c>
      <c r="K9380" t="s">
        <v>392</v>
      </c>
      <c r="L9380" t="s">
        <v>528</v>
      </c>
      <c r="M9380" t="s">
        <v>444</v>
      </c>
      <c r="N9380">
        <v>1</v>
      </c>
      <c r="O9380">
        <v>19.37</v>
      </c>
      <c r="P9380">
        <v>72</v>
      </c>
      <c r="Q9380" t="str">
        <f t="shared" si="149"/>
        <v>3-Small C&amp;I</v>
      </c>
    </row>
    <row r="9381" spans="1:17" x14ac:dyDescent="0.3">
      <c r="A9381">
        <v>4</v>
      </c>
      <c r="B9381" t="s">
        <v>249</v>
      </c>
      <c r="C9381">
        <v>2024</v>
      </c>
      <c r="D9381">
        <v>1</v>
      </c>
      <c r="E9381" t="s">
        <v>382</v>
      </c>
      <c r="F9381" s="431">
        <v>6</v>
      </c>
      <c r="G9381" t="s">
        <v>445</v>
      </c>
      <c r="H9381" t="s">
        <v>446</v>
      </c>
      <c r="I9381" t="s">
        <v>447</v>
      </c>
      <c r="J9381" t="s">
        <v>559</v>
      </c>
      <c r="K9381" t="s">
        <v>448</v>
      </c>
      <c r="L9381" t="s">
        <v>529</v>
      </c>
      <c r="M9381" t="s">
        <v>449</v>
      </c>
      <c r="N9381">
        <v>1</v>
      </c>
      <c r="O9381">
        <v>8105.61</v>
      </c>
      <c r="P9381">
        <v>20911</v>
      </c>
      <c r="Q9381" t="str">
        <f t="shared" si="149"/>
        <v>Street</v>
      </c>
    </row>
    <row r="9382" spans="1:17" x14ac:dyDescent="0.3">
      <c r="A9382">
        <v>4</v>
      </c>
      <c r="B9382" t="s">
        <v>249</v>
      </c>
      <c r="C9382">
        <v>2024</v>
      </c>
      <c r="D9382">
        <v>1</v>
      </c>
      <c r="E9382" t="s">
        <v>382</v>
      </c>
      <c r="F9382" s="431">
        <v>6</v>
      </c>
      <c r="G9382" t="s">
        <v>445</v>
      </c>
      <c r="H9382" t="s">
        <v>450</v>
      </c>
      <c r="I9382" t="s">
        <v>451</v>
      </c>
      <c r="J9382" t="s">
        <v>563</v>
      </c>
      <c r="K9382" t="s">
        <v>452</v>
      </c>
      <c r="L9382" t="s">
        <v>529</v>
      </c>
      <c r="M9382" t="s">
        <v>449</v>
      </c>
      <c r="N9382">
        <v>2</v>
      </c>
      <c r="O9382">
        <v>1748.23</v>
      </c>
      <c r="P9382">
        <v>8794</v>
      </c>
      <c r="Q9382" t="str">
        <f t="shared" si="149"/>
        <v>Street</v>
      </c>
    </row>
    <row r="9383" spans="1:17" x14ac:dyDescent="0.3">
      <c r="A9383">
        <v>4</v>
      </c>
      <c r="B9383" t="s">
        <v>249</v>
      </c>
      <c r="C9383">
        <v>2024</v>
      </c>
      <c r="D9383">
        <v>1</v>
      </c>
      <c r="E9383" t="s">
        <v>382</v>
      </c>
      <c r="F9383" s="431">
        <v>10</v>
      </c>
      <c r="G9383" t="s">
        <v>453</v>
      </c>
      <c r="H9383" t="s">
        <v>384</v>
      </c>
      <c r="I9383" t="s">
        <v>385</v>
      </c>
      <c r="J9383" t="s">
        <v>547</v>
      </c>
      <c r="K9383" t="s">
        <v>386</v>
      </c>
      <c r="L9383" t="s">
        <v>530</v>
      </c>
      <c r="M9383" t="s">
        <v>454</v>
      </c>
      <c r="N9383">
        <v>18</v>
      </c>
      <c r="O9383">
        <v>2855.31</v>
      </c>
      <c r="P9383">
        <v>7795</v>
      </c>
      <c r="Q9383" t="str">
        <f t="shared" si="149"/>
        <v>1-Residential</v>
      </c>
    </row>
    <row r="9384" spans="1:17" x14ac:dyDescent="0.3">
      <c r="A9384">
        <v>4</v>
      </c>
      <c r="B9384" t="s">
        <v>249</v>
      </c>
      <c r="C9384">
        <v>2024</v>
      </c>
      <c r="D9384">
        <v>1</v>
      </c>
      <c r="E9384" t="s">
        <v>382</v>
      </c>
      <c r="F9384" s="431">
        <v>10</v>
      </c>
      <c r="G9384" t="s">
        <v>453</v>
      </c>
      <c r="H9384" t="s">
        <v>399</v>
      </c>
      <c r="I9384" t="s">
        <v>400</v>
      </c>
      <c r="J9384" t="s">
        <v>547</v>
      </c>
      <c r="K9384" t="s">
        <v>386</v>
      </c>
      <c r="L9384" t="s">
        <v>531</v>
      </c>
      <c r="M9384" t="s">
        <v>455</v>
      </c>
      <c r="N9384">
        <v>142</v>
      </c>
      <c r="O9384">
        <v>20122.21</v>
      </c>
      <c r="P9384">
        <v>117098</v>
      </c>
      <c r="Q9384" t="str">
        <f t="shared" si="149"/>
        <v>1-Residential</v>
      </c>
    </row>
    <row r="9385" spans="1:17" x14ac:dyDescent="0.3">
      <c r="A9385">
        <v>4</v>
      </c>
      <c r="B9385" t="s">
        <v>249</v>
      </c>
      <c r="C9385">
        <v>2024</v>
      </c>
      <c r="D9385">
        <v>1</v>
      </c>
      <c r="E9385" t="s">
        <v>382</v>
      </c>
      <c r="F9385" s="431">
        <v>10</v>
      </c>
      <c r="G9385" t="s">
        <v>453</v>
      </c>
      <c r="H9385" t="s">
        <v>402</v>
      </c>
      <c r="I9385" t="s">
        <v>403</v>
      </c>
      <c r="J9385" t="s">
        <v>549</v>
      </c>
      <c r="K9385" t="s">
        <v>395</v>
      </c>
      <c r="L9385" t="s">
        <v>531</v>
      </c>
      <c r="M9385" t="s">
        <v>455</v>
      </c>
      <c r="N9385">
        <v>7</v>
      </c>
      <c r="O9385">
        <v>696.77</v>
      </c>
      <c r="P9385">
        <v>11115</v>
      </c>
      <c r="Q9385" t="str">
        <f t="shared" si="149"/>
        <v>2-Low Income Residential</v>
      </c>
    </row>
    <row r="9386" spans="1:17" x14ac:dyDescent="0.3">
      <c r="A9386">
        <v>4</v>
      </c>
      <c r="B9386" t="s">
        <v>249</v>
      </c>
      <c r="C9386">
        <v>2024</v>
      </c>
      <c r="D9386">
        <v>1</v>
      </c>
      <c r="E9386" t="s">
        <v>382</v>
      </c>
      <c r="F9386" s="431">
        <v>60</v>
      </c>
      <c r="G9386" t="s">
        <v>456</v>
      </c>
      <c r="H9386" t="s">
        <v>446</v>
      </c>
      <c r="I9386" t="s">
        <v>447</v>
      </c>
      <c r="J9386" t="s">
        <v>559</v>
      </c>
      <c r="K9386" t="s">
        <v>448</v>
      </c>
      <c r="L9386" t="s">
        <v>532</v>
      </c>
      <c r="M9386" t="s">
        <v>457</v>
      </c>
      <c r="N9386">
        <v>1</v>
      </c>
      <c r="O9386">
        <v>15.16</v>
      </c>
      <c r="P9386">
        <v>39</v>
      </c>
      <c r="Q9386" t="str">
        <f t="shared" si="149"/>
        <v>Street</v>
      </c>
    </row>
    <row r="9387" spans="1:17" x14ac:dyDescent="0.3">
      <c r="A9387">
        <v>4</v>
      </c>
      <c r="B9387" t="s">
        <v>249</v>
      </c>
      <c r="C9387">
        <v>2024</v>
      </c>
      <c r="D9387">
        <v>1</v>
      </c>
      <c r="E9387" t="s">
        <v>382</v>
      </c>
      <c r="F9387" s="431">
        <v>60</v>
      </c>
      <c r="G9387" t="s">
        <v>456</v>
      </c>
      <c r="H9387" t="s">
        <v>450</v>
      </c>
      <c r="I9387" t="s">
        <v>451</v>
      </c>
      <c r="J9387" t="s">
        <v>563</v>
      </c>
      <c r="K9387" t="s">
        <v>452</v>
      </c>
      <c r="L9387" t="s">
        <v>532</v>
      </c>
      <c r="M9387" t="s">
        <v>457</v>
      </c>
      <c r="N9387">
        <v>2</v>
      </c>
      <c r="O9387">
        <v>37.99</v>
      </c>
      <c r="P9387">
        <v>179</v>
      </c>
      <c r="Q9387" t="str">
        <f t="shared" si="149"/>
        <v>Street</v>
      </c>
    </row>
    <row r="9388" spans="1:17" x14ac:dyDescent="0.3">
      <c r="A9388">
        <v>5</v>
      </c>
      <c r="B9388" t="s">
        <v>241</v>
      </c>
      <c r="C9388">
        <v>2024</v>
      </c>
      <c r="D9388">
        <v>1</v>
      </c>
      <c r="E9388" t="s">
        <v>382</v>
      </c>
      <c r="F9388" s="431">
        <v>1</v>
      </c>
      <c r="G9388" t="s">
        <v>383</v>
      </c>
      <c r="H9388" t="s">
        <v>384</v>
      </c>
      <c r="I9388" t="s">
        <v>385</v>
      </c>
      <c r="J9388" t="s">
        <v>547</v>
      </c>
      <c r="K9388" t="s">
        <v>386</v>
      </c>
      <c r="L9388" t="s">
        <v>523</v>
      </c>
      <c r="M9388" t="s">
        <v>387</v>
      </c>
      <c r="N9388">
        <v>432375</v>
      </c>
      <c r="O9388">
        <v>85044253.930000007</v>
      </c>
      <c r="P9388">
        <v>240506960</v>
      </c>
      <c r="Q9388" t="str">
        <f t="shared" si="149"/>
        <v>1-Residential</v>
      </c>
    </row>
    <row r="9389" spans="1:17" x14ac:dyDescent="0.3">
      <c r="A9389">
        <v>5</v>
      </c>
      <c r="B9389" t="s">
        <v>241</v>
      </c>
      <c r="C9389">
        <v>2024</v>
      </c>
      <c r="D9389">
        <v>1</v>
      </c>
      <c r="E9389" t="s">
        <v>382</v>
      </c>
      <c r="F9389" s="431">
        <v>1</v>
      </c>
      <c r="G9389" t="s">
        <v>383</v>
      </c>
      <c r="H9389" t="s">
        <v>388</v>
      </c>
      <c r="I9389" t="s">
        <v>389</v>
      </c>
      <c r="J9389" t="s">
        <v>547</v>
      </c>
      <c r="K9389" t="s">
        <v>386</v>
      </c>
      <c r="L9389" t="s">
        <v>523</v>
      </c>
      <c r="M9389" t="s">
        <v>387</v>
      </c>
      <c r="N9389">
        <v>326</v>
      </c>
      <c r="O9389">
        <v>75055.899999999994</v>
      </c>
      <c r="P9389">
        <v>184667</v>
      </c>
      <c r="Q9389" t="str">
        <f t="shared" si="149"/>
        <v>1-Residential</v>
      </c>
    </row>
    <row r="9390" spans="1:17" x14ac:dyDescent="0.3">
      <c r="A9390">
        <v>5</v>
      </c>
      <c r="B9390" t="s">
        <v>241</v>
      </c>
      <c r="C9390">
        <v>2024</v>
      </c>
      <c r="D9390">
        <v>1</v>
      </c>
      <c r="E9390" t="s">
        <v>382</v>
      </c>
      <c r="F9390" s="431">
        <v>1</v>
      </c>
      <c r="G9390" t="s">
        <v>383</v>
      </c>
      <c r="H9390" t="s">
        <v>390</v>
      </c>
      <c r="I9390" t="s">
        <v>391</v>
      </c>
      <c r="J9390" t="s">
        <v>548</v>
      </c>
      <c r="K9390" t="s">
        <v>392</v>
      </c>
      <c r="L9390" t="s">
        <v>523</v>
      </c>
      <c r="M9390" t="s">
        <v>387</v>
      </c>
      <c r="N9390">
        <v>1194</v>
      </c>
      <c r="O9390">
        <v>20603.849999999999</v>
      </c>
      <c r="P9390">
        <v>668458</v>
      </c>
      <c r="Q9390" t="str">
        <f t="shared" si="149"/>
        <v>3-Small C&amp;I</v>
      </c>
    </row>
    <row r="9391" spans="1:17" x14ac:dyDescent="0.3">
      <c r="A9391">
        <v>5</v>
      </c>
      <c r="B9391" t="s">
        <v>241</v>
      </c>
      <c r="C9391">
        <v>2024</v>
      </c>
      <c r="D9391">
        <v>1</v>
      </c>
      <c r="E9391" t="s">
        <v>382</v>
      </c>
      <c r="F9391" s="431">
        <v>1</v>
      </c>
      <c r="G9391" t="s">
        <v>383</v>
      </c>
      <c r="H9391" t="s">
        <v>393</v>
      </c>
      <c r="I9391" t="s">
        <v>394</v>
      </c>
      <c r="J9391" t="s">
        <v>549</v>
      </c>
      <c r="K9391" t="s">
        <v>395</v>
      </c>
      <c r="L9391" t="s">
        <v>523</v>
      </c>
      <c r="M9391" t="s">
        <v>387</v>
      </c>
      <c r="N9391">
        <v>67036</v>
      </c>
      <c r="O9391">
        <v>9151158.7100000009</v>
      </c>
      <c r="P9391">
        <v>40584969</v>
      </c>
      <c r="Q9391" t="str">
        <f t="shared" si="149"/>
        <v>2-Low Income Residential</v>
      </c>
    </row>
    <row r="9392" spans="1:17" x14ac:dyDescent="0.3">
      <c r="A9392">
        <v>5</v>
      </c>
      <c r="B9392" t="s">
        <v>241</v>
      </c>
      <c r="C9392">
        <v>2024</v>
      </c>
      <c r="D9392">
        <v>1</v>
      </c>
      <c r="E9392" t="s">
        <v>382</v>
      </c>
      <c r="F9392" s="431">
        <v>1</v>
      </c>
      <c r="G9392" t="s">
        <v>383</v>
      </c>
      <c r="H9392" t="s">
        <v>458</v>
      </c>
      <c r="I9392" t="s">
        <v>459</v>
      </c>
      <c r="J9392" t="s">
        <v>549</v>
      </c>
      <c r="K9392" t="s">
        <v>395</v>
      </c>
      <c r="L9392" t="s">
        <v>523</v>
      </c>
      <c r="M9392" t="s">
        <v>387</v>
      </c>
      <c r="N9392">
        <v>145</v>
      </c>
      <c r="O9392">
        <v>23637.37</v>
      </c>
      <c r="P9392">
        <v>89743</v>
      </c>
      <c r="Q9392" t="str">
        <f t="shared" si="149"/>
        <v>2-Low Income Residential</v>
      </c>
    </row>
    <row r="9393" spans="1:17" x14ac:dyDescent="0.3">
      <c r="A9393">
        <v>5</v>
      </c>
      <c r="B9393" t="s">
        <v>241</v>
      </c>
      <c r="C9393">
        <v>2024</v>
      </c>
      <c r="D9393">
        <v>1</v>
      </c>
      <c r="E9393" t="s">
        <v>382</v>
      </c>
      <c r="F9393" s="431">
        <v>1</v>
      </c>
      <c r="G9393" t="s">
        <v>383</v>
      </c>
      <c r="H9393" t="s">
        <v>396</v>
      </c>
      <c r="I9393" t="s">
        <v>397</v>
      </c>
      <c r="J9393" t="s">
        <v>550</v>
      </c>
      <c r="K9393" t="s">
        <v>415</v>
      </c>
      <c r="L9393" t="s">
        <v>523</v>
      </c>
      <c r="M9393" t="s">
        <v>387</v>
      </c>
      <c r="N9393">
        <v>1098</v>
      </c>
      <c r="O9393">
        <v>127684.55</v>
      </c>
      <c r="P9393">
        <v>395699</v>
      </c>
      <c r="Q9393" t="str">
        <f t="shared" si="149"/>
        <v>3-Small C&amp;I</v>
      </c>
    </row>
    <row r="9394" spans="1:17" x14ac:dyDescent="0.3">
      <c r="A9394">
        <v>5</v>
      </c>
      <c r="B9394" t="s">
        <v>241</v>
      </c>
      <c r="C9394">
        <v>2024</v>
      </c>
      <c r="D9394">
        <v>1</v>
      </c>
      <c r="E9394" t="s">
        <v>382</v>
      </c>
      <c r="F9394" s="431">
        <v>1</v>
      </c>
      <c r="G9394" t="s">
        <v>383</v>
      </c>
      <c r="H9394" t="s">
        <v>416</v>
      </c>
      <c r="I9394" t="s">
        <v>417</v>
      </c>
      <c r="J9394" t="s">
        <v>548</v>
      </c>
      <c r="K9394" t="s">
        <v>392</v>
      </c>
      <c r="L9394" t="s">
        <v>523</v>
      </c>
      <c r="M9394" t="s">
        <v>387</v>
      </c>
      <c r="N9394">
        <v>10</v>
      </c>
      <c r="O9394">
        <v>-11546.66</v>
      </c>
      <c r="P9394">
        <v>7628</v>
      </c>
      <c r="Q9394" t="str">
        <f t="shared" si="149"/>
        <v>3-Small C&amp;I</v>
      </c>
    </row>
    <row r="9395" spans="1:17" x14ac:dyDescent="0.3">
      <c r="A9395">
        <v>5</v>
      </c>
      <c r="B9395" t="s">
        <v>241</v>
      </c>
      <c r="C9395">
        <v>2024</v>
      </c>
      <c r="D9395">
        <v>1</v>
      </c>
      <c r="E9395" t="s">
        <v>382</v>
      </c>
      <c r="F9395" s="431">
        <v>1</v>
      </c>
      <c r="G9395" t="s">
        <v>383</v>
      </c>
      <c r="H9395" t="s">
        <v>460</v>
      </c>
      <c r="I9395" t="s">
        <v>461</v>
      </c>
      <c r="J9395" t="s">
        <v>551</v>
      </c>
      <c r="K9395" t="s">
        <v>398</v>
      </c>
      <c r="L9395" t="s">
        <v>523</v>
      </c>
      <c r="M9395" t="s">
        <v>387</v>
      </c>
      <c r="N9395">
        <v>3</v>
      </c>
      <c r="O9395">
        <v>136.97</v>
      </c>
      <c r="P9395">
        <v>316</v>
      </c>
      <c r="Q9395" t="str">
        <f t="shared" si="149"/>
        <v>3-Small C&amp;I</v>
      </c>
    </row>
    <row r="9396" spans="1:17" x14ac:dyDescent="0.3">
      <c r="A9396">
        <v>5</v>
      </c>
      <c r="B9396" t="s">
        <v>241</v>
      </c>
      <c r="C9396">
        <v>2024</v>
      </c>
      <c r="D9396">
        <v>1</v>
      </c>
      <c r="E9396" t="s">
        <v>382</v>
      </c>
      <c r="F9396" s="431">
        <v>1</v>
      </c>
      <c r="G9396" t="s">
        <v>383</v>
      </c>
      <c r="H9396" t="s">
        <v>464</v>
      </c>
      <c r="I9396" t="s">
        <v>465</v>
      </c>
      <c r="J9396" t="s">
        <v>552</v>
      </c>
      <c r="K9396" t="s">
        <v>423</v>
      </c>
      <c r="L9396" t="s">
        <v>523</v>
      </c>
      <c r="M9396" t="s">
        <v>387</v>
      </c>
      <c r="N9396">
        <v>146</v>
      </c>
      <c r="O9396">
        <v>9252.7000000000007</v>
      </c>
      <c r="P9396">
        <v>18904</v>
      </c>
      <c r="Q9396" t="str">
        <f t="shared" si="149"/>
        <v>Street</v>
      </c>
    </row>
    <row r="9397" spans="1:17" x14ac:dyDescent="0.3">
      <c r="A9397">
        <v>5</v>
      </c>
      <c r="B9397" t="s">
        <v>241</v>
      </c>
      <c r="C9397">
        <v>2024</v>
      </c>
      <c r="D9397">
        <v>1</v>
      </c>
      <c r="E9397" t="s">
        <v>382</v>
      </c>
      <c r="F9397" s="431">
        <v>1</v>
      </c>
      <c r="G9397" t="s">
        <v>383</v>
      </c>
      <c r="H9397" t="s">
        <v>466</v>
      </c>
      <c r="I9397" t="s">
        <v>467</v>
      </c>
      <c r="J9397" t="s">
        <v>552</v>
      </c>
      <c r="K9397" t="s">
        <v>423</v>
      </c>
      <c r="L9397" t="s">
        <v>523</v>
      </c>
      <c r="M9397" t="s">
        <v>387</v>
      </c>
      <c r="N9397">
        <v>456</v>
      </c>
      <c r="O9397">
        <v>26168.85</v>
      </c>
      <c r="P9397">
        <v>46877</v>
      </c>
      <c r="Q9397" t="str">
        <f t="shared" si="149"/>
        <v>Street</v>
      </c>
    </row>
    <row r="9398" spans="1:17" x14ac:dyDescent="0.3">
      <c r="A9398">
        <v>5</v>
      </c>
      <c r="B9398" t="s">
        <v>241</v>
      </c>
      <c r="C9398">
        <v>2024</v>
      </c>
      <c r="D9398">
        <v>1</v>
      </c>
      <c r="E9398" t="s">
        <v>382</v>
      </c>
      <c r="F9398" s="431">
        <v>1</v>
      </c>
      <c r="G9398" t="s">
        <v>383</v>
      </c>
      <c r="H9398" t="s">
        <v>421</v>
      </c>
      <c r="I9398" t="s">
        <v>422</v>
      </c>
      <c r="J9398" t="s">
        <v>552</v>
      </c>
      <c r="K9398" t="s">
        <v>423</v>
      </c>
      <c r="L9398" t="s">
        <v>524</v>
      </c>
      <c r="M9398" t="s">
        <v>401</v>
      </c>
      <c r="N9398">
        <v>686</v>
      </c>
      <c r="O9398">
        <v>31929.24</v>
      </c>
      <c r="P9398">
        <v>94518</v>
      </c>
      <c r="Q9398" t="str">
        <f t="shared" si="149"/>
        <v>Street</v>
      </c>
    </row>
    <row r="9399" spans="1:17" x14ac:dyDescent="0.3">
      <c r="A9399">
        <v>5</v>
      </c>
      <c r="B9399" t="s">
        <v>241</v>
      </c>
      <c r="C9399">
        <v>2024</v>
      </c>
      <c r="D9399">
        <v>1</v>
      </c>
      <c r="E9399" t="s">
        <v>382</v>
      </c>
      <c r="F9399" s="431">
        <v>1</v>
      </c>
      <c r="G9399" t="s">
        <v>383</v>
      </c>
      <c r="H9399" t="s">
        <v>424</v>
      </c>
      <c r="I9399" t="s">
        <v>425</v>
      </c>
      <c r="J9399" t="s">
        <v>312</v>
      </c>
      <c r="K9399" t="s">
        <v>462</v>
      </c>
      <c r="L9399" t="s">
        <v>312</v>
      </c>
      <c r="M9399" t="s">
        <v>463</v>
      </c>
      <c r="N9399">
        <v>1</v>
      </c>
      <c r="O9399">
        <v>15.24</v>
      </c>
      <c r="P9399">
        <v>65</v>
      </c>
      <c r="Q9399" t="str">
        <f t="shared" si="149"/>
        <v>OTHER</v>
      </c>
    </row>
    <row r="9400" spans="1:17" x14ac:dyDescent="0.3">
      <c r="A9400">
        <v>5</v>
      </c>
      <c r="B9400" t="s">
        <v>241</v>
      </c>
      <c r="C9400">
        <v>2024</v>
      </c>
      <c r="D9400">
        <v>1</v>
      </c>
      <c r="E9400" t="s">
        <v>382</v>
      </c>
      <c r="F9400" s="431">
        <v>1</v>
      </c>
      <c r="G9400" t="s">
        <v>383</v>
      </c>
      <c r="H9400" t="s">
        <v>399</v>
      </c>
      <c r="I9400" t="s">
        <v>400</v>
      </c>
      <c r="J9400" t="s">
        <v>547</v>
      </c>
      <c r="K9400" t="s">
        <v>386</v>
      </c>
      <c r="L9400" t="s">
        <v>524</v>
      </c>
      <c r="M9400" t="s">
        <v>401</v>
      </c>
      <c r="N9400">
        <v>518413</v>
      </c>
      <c r="O9400">
        <v>57612090.670000002</v>
      </c>
      <c r="P9400">
        <v>338829668</v>
      </c>
      <c r="Q9400" t="str">
        <f t="shared" si="149"/>
        <v>1-Residential</v>
      </c>
    </row>
    <row r="9401" spans="1:17" x14ac:dyDescent="0.3">
      <c r="A9401">
        <v>5</v>
      </c>
      <c r="B9401" t="s">
        <v>241</v>
      </c>
      <c r="C9401">
        <v>2024</v>
      </c>
      <c r="D9401">
        <v>1</v>
      </c>
      <c r="E9401" t="s">
        <v>382</v>
      </c>
      <c r="F9401" s="431">
        <v>1</v>
      </c>
      <c r="G9401" t="s">
        <v>383</v>
      </c>
      <c r="H9401" t="s">
        <v>402</v>
      </c>
      <c r="I9401" t="s">
        <v>403</v>
      </c>
      <c r="J9401" t="s">
        <v>549</v>
      </c>
      <c r="K9401" t="s">
        <v>395</v>
      </c>
      <c r="L9401" t="s">
        <v>524</v>
      </c>
      <c r="M9401" t="s">
        <v>401</v>
      </c>
      <c r="N9401">
        <v>78743</v>
      </c>
      <c r="O9401">
        <v>2276454.12</v>
      </c>
      <c r="P9401">
        <v>49386247</v>
      </c>
      <c r="Q9401" t="str">
        <f t="shared" si="149"/>
        <v>2-Low Income Residential</v>
      </c>
    </row>
    <row r="9402" spans="1:17" x14ac:dyDescent="0.3">
      <c r="A9402">
        <v>5</v>
      </c>
      <c r="B9402" t="s">
        <v>241</v>
      </c>
      <c r="C9402">
        <v>2024</v>
      </c>
      <c r="D9402">
        <v>1</v>
      </c>
      <c r="E9402" t="s">
        <v>382</v>
      </c>
      <c r="F9402" s="431">
        <v>1</v>
      </c>
      <c r="G9402" t="s">
        <v>383</v>
      </c>
      <c r="H9402" t="s">
        <v>404</v>
      </c>
      <c r="I9402" t="s">
        <v>405</v>
      </c>
      <c r="J9402" t="s">
        <v>548</v>
      </c>
      <c r="K9402" t="s">
        <v>392</v>
      </c>
      <c r="L9402" t="s">
        <v>524</v>
      </c>
      <c r="M9402" t="s">
        <v>401</v>
      </c>
      <c r="N9402">
        <v>1178</v>
      </c>
      <c r="O9402">
        <v>-26183.88</v>
      </c>
      <c r="P9402">
        <v>765425</v>
      </c>
      <c r="Q9402" t="str">
        <f t="shared" si="149"/>
        <v>3-Small C&amp;I</v>
      </c>
    </row>
    <row r="9403" spans="1:17" x14ac:dyDescent="0.3">
      <c r="A9403">
        <v>5</v>
      </c>
      <c r="B9403" t="s">
        <v>241</v>
      </c>
      <c r="C9403">
        <v>2024</v>
      </c>
      <c r="D9403">
        <v>1</v>
      </c>
      <c r="E9403" t="s">
        <v>382</v>
      </c>
      <c r="F9403" s="431">
        <v>1</v>
      </c>
      <c r="G9403" t="s">
        <v>383</v>
      </c>
      <c r="H9403" t="s">
        <v>406</v>
      </c>
      <c r="I9403" t="s">
        <v>407</v>
      </c>
      <c r="J9403" t="s">
        <v>551</v>
      </c>
      <c r="K9403" t="s">
        <v>398</v>
      </c>
      <c r="L9403" t="s">
        <v>524</v>
      </c>
      <c r="M9403" t="s">
        <v>401</v>
      </c>
      <c r="N9403">
        <v>1022</v>
      </c>
      <c r="O9403">
        <v>60507.82</v>
      </c>
      <c r="P9403">
        <v>405787</v>
      </c>
      <c r="Q9403" t="str">
        <f t="shared" si="149"/>
        <v>3-Small C&amp;I</v>
      </c>
    </row>
    <row r="9404" spans="1:17" x14ac:dyDescent="0.3">
      <c r="A9404">
        <v>5</v>
      </c>
      <c r="B9404" t="s">
        <v>241</v>
      </c>
      <c r="C9404">
        <v>2024</v>
      </c>
      <c r="D9404">
        <v>1</v>
      </c>
      <c r="E9404" t="s">
        <v>382</v>
      </c>
      <c r="F9404" s="431">
        <v>3</v>
      </c>
      <c r="G9404" t="s">
        <v>408</v>
      </c>
      <c r="H9404" t="s">
        <v>384</v>
      </c>
      <c r="I9404" t="s">
        <v>385</v>
      </c>
      <c r="J9404" t="s">
        <v>547</v>
      </c>
      <c r="K9404" t="s">
        <v>386</v>
      </c>
      <c r="L9404" t="s">
        <v>525</v>
      </c>
      <c r="M9404" t="s">
        <v>409</v>
      </c>
      <c r="N9404">
        <v>967</v>
      </c>
      <c r="O9404">
        <v>386915</v>
      </c>
      <c r="P9404">
        <v>1117774</v>
      </c>
      <c r="Q9404" t="str">
        <f t="shared" si="149"/>
        <v>1-Residential</v>
      </c>
    </row>
    <row r="9405" spans="1:17" x14ac:dyDescent="0.3">
      <c r="A9405">
        <v>5</v>
      </c>
      <c r="B9405" t="s">
        <v>241</v>
      </c>
      <c r="C9405">
        <v>2024</v>
      </c>
      <c r="D9405">
        <v>1</v>
      </c>
      <c r="E9405" t="s">
        <v>382</v>
      </c>
      <c r="F9405" s="431">
        <v>3</v>
      </c>
      <c r="G9405" t="s">
        <v>408</v>
      </c>
      <c r="H9405" t="s">
        <v>388</v>
      </c>
      <c r="I9405" t="s">
        <v>389</v>
      </c>
      <c r="J9405" t="s">
        <v>547</v>
      </c>
      <c r="K9405" t="s">
        <v>386</v>
      </c>
      <c r="L9405" t="s">
        <v>525</v>
      </c>
      <c r="M9405" t="s">
        <v>409</v>
      </c>
      <c r="N9405">
        <v>1</v>
      </c>
      <c r="O9405">
        <v>13.15</v>
      </c>
      <c r="P9405">
        <v>15</v>
      </c>
      <c r="Q9405" t="str">
        <f t="shared" si="149"/>
        <v>1-Residential</v>
      </c>
    </row>
    <row r="9406" spans="1:17" x14ac:dyDescent="0.3">
      <c r="A9406">
        <v>5</v>
      </c>
      <c r="B9406" t="s">
        <v>241</v>
      </c>
      <c r="C9406">
        <v>2024</v>
      </c>
      <c r="D9406">
        <v>1</v>
      </c>
      <c r="E9406" t="s">
        <v>382</v>
      </c>
      <c r="F9406" s="431">
        <v>3</v>
      </c>
      <c r="G9406" t="s">
        <v>408</v>
      </c>
      <c r="H9406" t="s">
        <v>390</v>
      </c>
      <c r="I9406" t="s">
        <v>391</v>
      </c>
      <c r="J9406" t="s">
        <v>548</v>
      </c>
      <c r="K9406" t="s">
        <v>392</v>
      </c>
      <c r="L9406" t="s">
        <v>525</v>
      </c>
      <c r="M9406" t="s">
        <v>409</v>
      </c>
      <c r="N9406">
        <v>36663</v>
      </c>
      <c r="O9406">
        <v>6947247.4800000004</v>
      </c>
      <c r="P9406">
        <v>45064950</v>
      </c>
      <c r="Q9406" t="str">
        <f t="shared" si="149"/>
        <v>3-Small C&amp;I</v>
      </c>
    </row>
    <row r="9407" spans="1:17" x14ac:dyDescent="0.3">
      <c r="A9407">
        <v>5</v>
      </c>
      <c r="B9407" t="s">
        <v>241</v>
      </c>
      <c r="C9407">
        <v>2024</v>
      </c>
      <c r="D9407">
        <v>1</v>
      </c>
      <c r="E9407" t="s">
        <v>382</v>
      </c>
      <c r="F9407" s="431">
        <v>3</v>
      </c>
      <c r="G9407" t="s">
        <v>408</v>
      </c>
      <c r="H9407" t="s">
        <v>393</v>
      </c>
      <c r="I9407" t="s">
        <v>394</v>
      </c>
      <c r="J9407" t="s">
        <v>549</v>
      </c>
      <c r="K9407" t="s">
        <v>395</v>
      </c>
      <c r="L9407" t="s">
        <v>525</v>
      </c>
      <c r="M9407" t="s">
        <v>409</v>
      </c>
      <c r="N9407">
        <v>2</v>
      </c>
      <c r="O9407">
        <v>287.10000000000002</v>
      </c>
      <c r="P9407">
        <v>1275</v>
      </c>
      <c r="Q9407" t="str">
        <f t="shared" si="149"/>
        <v>2-Low Income Residential</v>
      </c>
    </row>
    <row r="9408" spans="1:17" x14ac:dyDescent="0.3">
      <c r="A9408">
        <v>5</v>
      </c>
      <c r="B9408" t="s">
        <v>241</v>
      </c>
      <c r="C9408">
        <v>2024</v>
      </c>
      <c r="D9408">
        <v>1</v>
      </c>
      <c r="E9408" t="s">
        <v>382</v>
      </c>
      <c r="F9408" s="431">
        <v>3</v>
      </c>
      <c r="G9408" t="s">
        <v>408</v>
      </c>
      <c r="H9408" t="s">
        <v>410</v>
      </c>
      <c r="I9408" t="s">
        <v>411</v>
      </c>
      <c r="J9408" t="s">
        <v>553</v>
      </c>
      <c r="K9408" t="s">
        <v>412</v>
      </c>
      <c r="L9408" t="s">
        <v>525</v>
      </c>
      <c r="M9408" t="s">
        <v>409</v>
      </c>
      <c r="N9408">
        <v>329</v>
      </c>
      <c r="O9408">
        <v>27291.47</v>
      </c>
      <c r="P9408">
        <v>84005</v>
      </c>
      <c r="Q9408" t="str">
        <f t="shared" si="149"/>
        <v>3-Small C&amp;I</v>
      </c>
    </row>
    <row r="9409" spans="1:17" x14ac:dyDescent="0.3">
      <c r="A9409">
        <v>5</v>
      </c>
      <c r="B9409" t="s">
        <v>241</v>
      </c>
      <c r="C9409">
        <v>2024</v>
      </c>
      <c r="D9409">
        <v>1</v>
      </c>
      <c r="E9409" t="s">
        <v>382</v>
      </c>
      <c r="F9409" s="431">
        <v>3</v>
      </c>
      <c r="G9409" t="s">
        <v>408</v>
      </c>
      <c r="H9409" t="s">
        <v>413</v>
      </c>
      <c r="I9409" t="s">
        <v>414</v>
      </c>
      <c r="J9409" t="s">
        <v>550</v>
      </c>
      <c r="K9409" t="s">
        <v>415</v>
      </c>
      <c r="L9409" t="s">
        <v>525</v>
      </c>
      <c r="M9409" t="s">
        <v>409</v>
      </c>
      <c r="N9409">
        <v>336</v>
      </c>
      <c r="O9409">
        <v>-147627.04999999999</v>
      </c>
      <c r="P9409">
        <v>620454</v>
      </c>
      <c r="Q9409" t="str">
        <f t="shared" si="149"/>
        <v>3-Small C&amp;I</v>
      </c>
    </row>
    <row r="9410" spans="1:17" x14ac:dyDescent="0.3">
      <c r="A9410">
        <v>5</v>
      </c>
      <c r="B9410" t="s">
        <v>241</v>
      </c>
      <c r="C9410">
        <v>2024</v>
      </c>
      <c r="D9410">
        <v>1</v>
      </c>
      <c r="E9410" t="s">
        <v>382</v>
      </c>
      <c r="F9410" s="431">
        <v>3</v>
      </c>
      <c r="G9410" t="s">
        <v>408</v>
      </c>
      <c r="H9410" t="s">
        <v>396</v>
      </c>
      <c r="I9410" t="s">
        <v>397</v>
      </c>
      <c r="J9410" t="s">
        <v>550</v>
      </c>
      <c r="K9410" t="s">
        <v>415</v>
      </c>
      <c r="L9410" t="s">
        <v>525</v>
      </c>
      <c r="M9410" t="s">
        <v>409</v>
      </c>
      <c r="N9410">
        <v>19347</v>
      </c>
      <c r="O9410">
        <v>2285528.17</v>
      </c>
      <c r="P9410">
        <v>7932098</v>
      </c>
      <c r="Q9410" t="str">
        <f t="shared" si="149"/>
        <v>3-Small C&amp;I</v>
      </c>
    </row>
    <row r="9411" spans="1:17" x14ac:dyDescent="0.3">
      <c r="A9411">
        <v>5</v>
      </c>
      <c r="B9411" t="s">
        <v>241</v>
      </c>
      <c r="C9411">
        <v>2024</v>
      </c>
      <c r="D9411">
        <v>1</v>
      </c>
      <c r="E9411" t="s">
        <v>382</v>
      </c>
      <c r="F9411" s="431">
        <v>3</v>
      </c>
      <c r="G9411" t="s">
        <v>408</v>
      </c>
      <c r="H9411" t="s">
        <v>416</v>
      </c>
      <c r="I9411" t="s">
        <v>417</v>
      </c>
      <c r="J9411" t="s">
        <v>548</v>
      </c>
      <c r="K9411" t="s">
        <v>392</v>
      </c>
      <c r="L9411" t="s">
        <v>525</v>
      </c>
      <c r="M9411" t="s">
        <v>409</v>
      </c>
      <c r="N9411">
        <v>170</v>
      </c>
      <c r="O9411">
        <v>38124.49</v>
      </c>
      <c r="P9411">
        <v>178037</v>
      </c>
      <c r="Q9411" t="str">
        <f t="shared" si="149"/>
        <v>3-Small C&amp;I</v>
      </c>
    </row>
    <row r="9412" spans="1:17" x14ac:dyDescent="0.3">
      <c r="A9412">
        <v>5</v>
      </c>
      <c r="B9412" t="s">
        <v>241</v>
      </c>
      <c r="C9412">
        <v>2024</v>
      </c>
      <c r="D9412">
        <v>1</v>
      </c>
      <c r="E9412" t="s">
        <v>382</v>
      </c>
      <c r="F9412" s="431">
        <v>3</v>
      </c>
      <c r="G9412" t="s">
        <v>408</v>
      </c>
      <c r="H9412" t="s">
        <v>468</v>
      </c>
      <c r="I9412" t="s">
        <v>469</v>
      </c>
      <c r="J9412" t="s">
        <v>554</v>
      </c>
      <c r="K9412" t="s">
        <v>420</v>
      </c>
      <c r="L9412" t="s">
        <v>525</v>
      </c>
      <c r="M9412" t="s">
        <v>409</v>
      </c>
      <c r="N9412">
        <v>48</v>
      </c>
      <c r="O9412">
        <v>226135.01</v>
      </c>
      <c r="P9412">
        <v>731193</v>
      </c>
      <c r="Q9412" t="str">
        <f t="shared" si="149"/>
        <v>4-Medium C&amp;I</v>
      </c>
    </row>
    <row r="9413" spans="1:17" x14ac:dyDescent="0.3">
      <c r="A9413">
        <v>5</v>
      </c>
      <c r="B9413" t="s">
        <v>241</v>
      </c>
      <c r="C9413">
        <v>2024</v>
      </c>
      <c r="D9413">
        <v>1</v>
      </c>
      <c r="E9413" t="s">
        <v>382</v>
      </c>
      <c r="F9413" s="431">
        <v>3</v>
      </c>
      <c r="G9413" t="s">
        <v>408</v>
      </c>
      <c r="H9413" t="s">
        <v>572</v>
      </c>
      <c r="I9413" t="s">
        <v>573</v>
      </c>
      <c r="J9413" t="s">
        <v>550</v>
      </c>
      <c r="K9413" t="s">
        <v>415</v>
      </c>
      <c r="L9413" t="s">
        <v>525</v>
      </c>
      <c r="M9413" t="s">
        <v>409</v>
      </c>
      <c r="N9413">
        <v>1</v>
      </c>
      <c r="O9413">
        <v>9.64</v>
      </c>
      <c r="P9413">
        <v>0</v>
      </c>
      <c r="Q9413" t="str">
        <f t="shared" si="149"/>
        <v>3-Small C&amp;I</v>
      </c>
    </row>
    <row r="9414" spans="1:17" x14ac:dyDescent="0.3">
      <c r="A9414">
        <v>5</v>
      </c>
      <c r="B9414" t="s">
        <v>241</v>
      </c>
      <c r="C9414">
        <v>2024</v>
      </c>
      <c r="D9414">
        <v>1</v>
      </c>
      <c r="E9414" t="s">
        <v>382</v>
      </c>
      <c r="F9414" s="431">
        <v>3</v>
      </c>
      <c r="G9414" t="s">
        <v>408</v>
      </c>
      <c r="H9414" t="s">
        <v>460</v>
      </c>
      <c r="I9414" t="s">
        <v>461</v>
      </c>
      <c r="J9414" t="s">
        <v>551</v>
      </c>
      <c r="K9414" t="s">
        <v>398</v>
      </c>
      <c r="L9414" t="s">
        <v>525</v>
      </c>
      <c r="M9414" t="s">
        <v>409</v>
      </c>
      <c r="N9414">
        <v>95</v>
      </c>
      <c r="O9414">
        <v>9839.07</v>
      </c>
      <c r="P9414">
        <v>25144</v>
      </c>
      <c r="Q9414" t="str">
        <f t="shared" si="149"/>
        <v>3-Small C&amp;I</v>
      </c>
    </row>
    <row r="9415" spans="1:17" x14ac:dyDescent="0.3">
      <c r="A9415">
        <v>5</v>
      </c>
      <c r="B9415" t="s">
        <v>241</v>
      </c>
      <c r="C9415">
        <v>2024</v>
      </c>
      <c r="D9415">
        <v>1</v>
      </c>
      <c r="E9415" t="s">
        <v>382</v>
      </c>
      <c r="F9415" s="431">
        <v>3</v>
      </c>
      <c r="G9415" t="s">
        <v>408</v>
      </c>
      <c r="H9415" t="s">
        <v>470</v>
      </c>
      <c r="I9415" t="s">
        <v>471</v>
      </c>
      <c r="J9415" t="s">
        <v>555</v>
      </c>
      <c r="K9415" t="s">
        <v>472</v>
      </c>
      <c r="L9415" t="s">
        <v>525</v>
      </c>
      <c r="M9415" t="s">
        <v>409</v>
      </c>
      <c r="N9415">
        <v>1</v>
      </c>
      <c r="O9415">
        <v>2326.1799999999998</v>
      </c>
      <c r="P9415">
        <v>7600</v>
      </c>
      <c r="Q9415" t="str">
        <f t="shared" si="149"/>
        <v>4-Medium C&amp;I</v>
      </c>
    </row>
    <row r="9416" spans="1:17" x14ac:dyDescent="0.3">
      <c r="A9416">
        <v>5</v>
      </c>
      <c r="B9416" t="s">
        <v>241</v>
      </c>
      <c r="C9416">
        <v>2024</v>
      </c>
      <c r="D9416">
        <v>1</v>
      </c>
      <c r="E9416" t="s">
        <v>382</v>
      </c>
      <c r="F9416" s="431">
        <v>3</v>
      </c>
      <c r="G9416" t="s">
        <v>408</v>
      </c>
      <c r="H9416" t="s">
        <v>418</v>
      </c>
      <c r="I9416" t="s">
        <v>419</v>
      </c>
      <c r="J9416" t="s">
        <v>554</v>
      </c>
      <c r="K9416" t="s">
        <v>420</v>
      </c>
      <c r="L9416" t="s">
        <v>525</v>
      </c>
      <c r="M9416" t="s">
        <v>409</v>
      </c>
      <c r="N9416">
        <v>1520</v>
      </c>
      <c r="O9416">
        <v>8683200.8100000005</v>
      </c>
      <c r="P9416">
        <v>26136860</v>
      </c>
      <c r="Q9416" t="str">
        <f t="shared" si="149"/>
        <v>4-Medium C&amp;I</v>
      </c>
    </row>
    <row r="9417" spans="1:17" x14ac:dyDescent="0.3">
      <c r="A9417">
        <v>5</v>
      </c>
      <c r="B9417" t="s">
        <v>241</v>
      </c>
      <c r="C9417">
        <v>2024</v>
      </c>
      <c r="D9417">
        <v>1</v>
      </c>
      <c r="E9417" t="s">
        <v>382</v>
      </c>
      <c r="F9417" s="431">
        <v>3</v>
      </c>
      <c r="G9417" t="s">
        <v>408</v>
      </c>
      <c r="H9417" t="s">
        <v>473</v>
      </c>
      <c r="I9417" t="s">
        <v>474</v>
      </c>
      <c r="J9417" t="s">
        <v>556</v>
      </c>
      <c r="K9417" t="s">
        <v>441</v>
      </c>
      <c r="L9417" t="s">
        <v>525</v>
      </c>
      <c r="M9417" t="s">
        <v>409</v>
      </c>
      <c r="N9417">
        <v>31</v>
      </c>
      <c r="O9417">
        <v>252218.92</v>
      </c>
      <c r="P9417">
        <v>781985</v>
      </c>
      <c r="Q9417" t="str">
        <f t="shared" si="149"/>
        <v>4-Medium C&amp;I</v>
      </c>
    </row>
    <row r="9418" spans="1:17" x14ac:dyDescent="0.3">
      <c r="A9418">
        <v>5</v>
      </c>
      <c r="B9418" t="s">
        <v>241</v>
      </c>
      <c r="C9418">
        <v>2024</v>
      </c>
      <c r="D9418">
        <v>1</v>
      </c>
      <c r="E9418" t="s">
        <v>382</v>
      </c>
      <c r="F9418" s="431">
        <v>3</v>
      </c>
      <c r="G9418" t="s">
        <v>408</v>
      </c>
      <c r="H9418" t="s">
        <v>475</v>
      </c>
      <c r="I9418" t="s">
        <v>476</v>
      </c>
      <c r="J9418" t="s">
        <v>555</v>
      </c>
      <c r="K9418" t="s">
        <v>472</v>
      </c>
      <c r="L9418" t="s">
        <v>525</v>
      </c>
      <c r="M9418" t="s">
        <v>409</v>
      </c>
      <c r="N9418">
        <v>52</v>
      </c>
      <c r="O9418">
        <v>185047.19</v>
      </c>
      <c r="P9418">
        <v>578591</v>
      </c>
      <c r="Q9418" t="str">
        <f t="shared" si="149"/>
        <v>4-Medium C&amp;I</v>
      </c>
    </row>
    <row r="9419" spans="1:17" x14ac:dyDescent="0.3">
      <c r="A9419">
        <v>5</v>
      </c>
      <c r="B9419" t="s">
        <v>241</v>
      </c>
      <c r="C9419">
        <v>2024</v>
      </c>
      <c r="D9419">
        <v>1</v>
      </c>
      <c r="E9419" t="s">
        <v>382</v>
      </c>
      <c r="F9419" s="431">
        <v>3</v>
      </c>
      <c r="G9419" t="s">
        <v>408</v>
      </c>
      <c r="H9419" t="s">
        <v>464</v>
      </c>
      <c r="I9419" t="s">
        <v>465</v>
      </c>
      <c r="J9419" t="s">
        <v>552</v>
      </c>
      <c r="K9419" t="s">
        <v>423</v>
      </c>
      <c r="L9419" t="s">
        <v>525</v>
      </c>
      <c r="M9419" t="s">
        <v>409</v>
      </c>
      <c r="N9419">
        <v>733</v>
      </c>
      <c r="O9419">
        <v>126005.45</v>
      </c>
      <c r="P9419">
        <v>292068</v>
      </c>
      <c r="Q9419" t="str">
        <f t="shared" si="149"/>
        <v>Street</v>
      </c>
    </row>
    <row r="9420" spans="1:17" x14ac:dyDescent="0.3">
      <c r="A9420">
        <v>5</v>
      </c>
      <c r="B9420" t="s">
        <v>241</v>
      </c>
      <c r="C9420">
        <v>2024</v>
      </c>
      <c r="D9420">
        <v>1</v>
      </c>
      <c r="E9420" t="s">
        <v>382</v>
      </c>
      <c r="F9420" s="431">
        <v>3</v>
      </c>
      <c r="G9420" t="s">
        <v>408</v>
      </c>
      <c r="H9420" t="s">
        <v>466</v>
      </c>
      <c r="I9420" t="s">
        <v>467</v>
      </c>
      <c r="J9420" t="s">
        <v>552</v>
      </c>
      <c r="K9420" t="s">
        <v>423</v>
      </c>
      <c r="L9420" t="s">
        <v>525</v>
      </c>
      <c r="M9420" t="s">
        <v>409</v>
      </c>
      <c r="N9420">
        <v>1289</v>
      </c>
      <c r="O9420">
        <v>228343.23</v>
      </c>
      <c r="P9420">
        <v>462234</v>
      </c>
      <c r="Q9420" t="str">
        <f t="shared" si="149"/>
        <v>Street</v>
      </c>
    </row>
    <row r="9421" spans="1:17" x14ac:dyDescent="0.3">
      <c r="A9421">
        <v>5</v>
      </c>
      <c r="B9421" t="s">
        <v>241</v>
      </c>
      <c r="C9421">
        <v>2024</v>
      </c>
      <c r="D9421">
        <v>1</v>
      </c>
      <c r="E9421" t="s">
        <v>382</v>
      </c>
      <c r="F9421" s="431">
        <v>3</v>
      </c>
      <c r="G9421" t="s">
        <v>408</v>
      </c>
      <c r="H9421" t="s">
        <v>421</v>
      </c>
      <c r="I9421" t="s">
        <v>422</v>
      </c>
      <c r="J9421" t="s">
        <v>552</v>
      </c>
      <c r="K9421" t="s">
        <v>423</v>
      </c>
      <c r="L9421" t="s">
        <v>526</v>
      </c>
      <c r="M9421" t="s">
        <v>427</v>
      </c>
      <c r="N9421">
        <v>3510</v>
      </c>
      <c r="O9421">
        <v>395723.22</v>
      </c>
      <c r="P9421">
        <v>1534049</v>
      </c>
      <c r="Q9421" t="str">
        <f t="shared" si="149"/>
        <v>Street</v>
      </c>
    </row>
    <row r="9422" spans="1:17" x14ac:dyDescent="0.3">
      <c r="A9422">
        <v>5</v>
      </c>
      <c r="B9422" t="s">
        <v>241</v>
      </c>
      <c r="C9422">
        <v>2024</v>
      </c>
      <c r="D9422">
        <v>1</v>
      </c>
      <c r="E9422" t="s">
        <v>382</v>
      </c>
      <c r="F9422" s="431">
        <v>3</v>
      </c>
      <c r="G9422" t="s">
        <v>408</v>
      </c>
      <c r="H9422" t="s">
        <v>424</v>
      </c>
      <c r="I9422" t="s">
        <v>425</v>
      </c>
      <c r="J9422" t="s">
        <v>557</v>
      </c>
      <c r="K9422" t="s">
        <v>426</v>
      </c>
      <c r="L9422" t="s">
        <v>526</v>
      </c>
      <c r="M9422" t="s">
        <v>427</v>
      </c>
      <c r="N9422">
        <v>6</v>
      </c>
      <c r="O9422">
        <v>851.46</v>
      </c>
      <c r="P9422">
        <v>6462</v>
      </c>
      <c r="Q9422" t="str">
        <f t="shared" ref="Q9422:Q9485" si="150">VLOOKUP(TRIM(J9422),S:T,2,FALSE)</f>
        <v>3-Small C&amp;I</v>
      </c>
    </row>
    <row r="9423" spans="1:17" x14ac:dyDescent="0.3">
      <c r="A9423">
        <v>5</v>
      </c>
      <c r="B9423" t="s">
        <v>241</v>
      </c>
      <c r="C9423">
        <v>2024</v>
      </c>
      <c r="D9423">
        <v>1</v>
      </c>
      <c r="E9423" t="s">
        <v>382</v>
      </c>
      <c r="F9423" s="431">
        <v>3</v>
      </c>
      <c r="G9423" t="s">
        <v>408</v>
      </c>
      <c r="H9423" t="s">
        <v>477</v>
      </c>
      <c r="I9423" t="s">
        <v>478</v>
      </c>
      <c r="J9423" t="s">
        <v>558</v>
      </c>
      <c r="K9423" t="s">
        <v>430</v>
      </c>
      <c r="L9423" t="s">
        <v>525</v>
      </c>
      <c r="M9423" t="s">
        <v>409</v>
      </c>
      <c r="N9423">
        <v>3</v>
      </c>
      <c r="O9423">
        <v>16797.28</v>
      </c>
      <c r="P9423">
        <v>58648</v>
      </c>
      <c r="Q9423" t="str">
        <f t="shared" si="150"/>
        <v>5-Large C&amp;I</v>
      </c>
    </row>
    <row r="9424" spans="1:17" x14ac:dyDescent="0.3">
      <c r="A9424">
        <v>5</v>
      </c>
      <c r="B9424" t="s">
        <v>241</v>
      </c>
      <c r="C9424">
        <v>2024</v>
      </c>
      <c r="D9424">
        <v>1</v>
      </c>
      <c r="E9424" t="s">
        <v>382</v>
      </c>
      <c r="F9424" s="431">
        <v>3</v>
      </c>
      <c r="G9424" t="s">
        <v>408</v>
      </c>
      <c r="H9424" t="s">
        <v>428</v>
      </c>
      <c r="I9424" t="s">
        <v>429</v>
      </c>
      <c r="J9424" t="s">
        <v>558</v>
      </c>
      <c r="K9424" t="s">
        <v>430</v>
      </c>
      <c r="L9424" t="s">
        <v>525</v>
      </c>
      <c r="M9424" t="s">
        <v>409</v>
      </c>
      <c r="N9424">
        <v>148</v>
      </c>
      <c r="O9424">
        <v>3831055.45</v>
      </c>
      <c r="P9424">
        <v>13393566</v>
      </c>
      <c r="Q9424" t="str">
        <f t="shared" si="150"/>
        <v>5-Large C&amp;I</v>
      </c>
    </row>
    <row r="9425" spans="1:17" x14ac:dyDescent="0.3">
      <c r="A9425">
        <v>5</v>
      </c>
      <c r="B9425" t="s">
        <v>241</v>
      </c>
      <c r="C9425">
        <v>2024</v>
      </c>
      <c r="D9425">
        <v>1</v>
      </c>
      <c r="E9425" t="s">
        <v>382</v>
      </c>
      <c r="F9425" s="431">
        <v>3</v>
      </c>
      <c r="G9425" t="s">
        <v>408</v>
      </c>
      <c r="H9425" t="s">
        <v>431</v>
      </c>
      <c r="I9425" t="s">
        <v>432</v>
      </c>
      <c r="J9425" t="s">
        <v>558</v>
      </c>
      <c r="K9425" t="s">
        <v>430</v>
      </c>
      <c r="L9425" t="s">
        <v>526</v>
      </c>
      <c r="M9425" t="s">
        <v>427</v>
      </c>
      <c r="N9425">
        <v>2090</v>
      </c>
      <c r="O9425">
        <v>26544254.629999999</v>
      </c>
      <c r="P9425">
        <v>338080033</v>
      </c>
      <c r="Q9425" t="str">
        <f t="shared" si="150"/>
        <v>5-Large C&amp;I</v>
      </c>
    </row>
    <row r="9426" spans="1:17" x14ac:dyDescent="0.3">
      <c r="A9426">
        <v>5</v>
      </c>
      <c r="B9426" t="s">
        <v>241</v>
      </c>
      <c r="C9426">
        <v>2024</v>
      </c>
      <c r="D9426">
        <v>1</v>
      </c>
      <c r="E9426" t="s">
        <v>382</v>
      </c>
      <c r="F9426" s="431">
        <v>3</v>
      </c>
      <c r="G9426" t="s">
        <v>408</v>
      </c>
      <c r="H9426" t="s">
        <v>399</v>
      </c>
      <c r="I9426" t="s">
        <v>400</v>
      </c>
      <c r="J9426" t="s">
        <v>547</v>
      </c>
      <c r="K9426" t="s">
        <v>386</v>
      </c>
      <c r="L9426" t="s">
        <v>526</v>
      </c>
      <c r="M9426" t="s">
        <v>427</v>
      </c>
      <c r="N9426">
        <v>1360</v>
      </c>
      <c r="O9426">
        <v>538103.18000000005</v>
      </c>
      <c r="P9426">
        <v>3319001</v>
      </c>
      <c r="Q9426" t="str">
        <f t="shared" si="150"/>
        <v>1-Residential</v>
      </c>
    </row>
    <row r="9427" spans="1:17" x14ac:dyDescent="0.3">
      <c r="A9427">
        <v>5</v>
      </c>
      <c r="B9427" t="s">
        <v>241</v>
      </c>
      <c r="C9427">
        <v>2024</v>
      </c>
      <c r="D9427">
        <v>1</v>
      </c>
      <c r="E9427" t="s">
        <v>382</v>
      </c>
      <c r="F9427" s="431">
        <v>3</v>
      </c>
      <c r="G9427" t="s">
        <v>408</v>
      </c>
      <c r="H9427" t="s">
        <v>402</v>
      </c>
      <c r="I9427" t="s">
        <v>403</v>
      </c>
      <c r="J9427" t="s">
        <v>312</v>
      </c>
      <c r="K9427" t="s">
        <v>462</v>
      </c>
      <c r="L9427" t="s">
        <v>312</v>
      </c>
      <c r="M9427" t="s">
        <v>463</v>
      </c>
      <c r="N9427">
        <v>6</v>
      </c>
      <c r="O9427">
        <v>398.07</v>
      </c>
      <c r="P9427">
        <v>7682</v>
      </c>
      <c r="Q9427" t="str">
        <f t="shared" si="150"/>
        <v>OTHER</v>
      </c>
    </row>
    <row r="9428" spans="1:17" x14ac:dyDescent="0.3">
      <c r="A9428">
        <v>5</v>
      </c>
      <c r="B9428" t="s">
        <v>241</v>
      </c>
      <c r="C9428">
        <v>2024</v>
      </c>
      <c r="D9428">
        <v>1</v>
      </c>
      <c r="E9428" t="s">
        <v>382</v>
      </c>
      <c r="F9428" s="431">
        <v>3</v>
      </c>
      <c r="G9428" t="s">
        <v>408</v>
      </c>
      <c r="H9428" t="s">
        <v>404</v>
      </c>
      <c r="I9428" t="s">
        <v>405</v>
      </c>
      <c r="J9428" t="s">
        <v>548</v>
      </c>
      <c r="K9428" t="s">
        <v>392</v>
      </c>
      <c r="L9428" t="s">
        <v>526</v>
      </c>
      <c r="M9428" t="s">
        <v>427</v>
      </c>
      <c r="N9428">
        <v>64750</v>
      </c>
      <c r="O9428">
        <v>9150432.3499999996</v>
      </c>
      <c r="P9428">
        <v>105394360</v>
      </c>
      <c r="Q9428" t="str">
        <f t="shared" si="150"/>
        <v>3-Small C&amp;I</v>
      </c>
    </row>
    <row r="9429" spans="1:17" x14ac:dyDescent="0.3">
      <c r="A9429">
        <v>5</v>
      </c>
      <c r="B9429" t="s">
        <v>241</v>
      </c>
      <c r="C9429">
        <v>2024</v>
      </c>
      <c r="D9429">
        <v>1</v>
      </c>
      <c r="E9429" t="s">
        <v>382</v>
      </c>
      <c r="F9429" s="431">
        <v>3</v>
      </c>
      <c r="G9429" t="s">
        <v>408</v>
      </c>
      <c r="H9429" t="s">
        <v>433</v>
      </c>
      <c r="I9429" t="s">
        <v>434</v>
      </c>
      <c r="J9429" t="s">
        <v>553</v>
      </c>
      <c r="K9429" t="s">
        <v>412</v>
      </c>
      <c r="L9429" t="s">
        <v>526</v>
      </c>
      <c r="M9429" t="s">
        <v>427</v>
      </c>
      <c r="N9429">
        <v>1245</v>
      </c>
      <c r="O9429">
        <v>59160.23</v>
      </c>
      <c r="P9429">
        <v>402371</v>
      </c>
      <c r="Q9429" t="str">
        <f t="shared" si="150"/>
        <v>3-Small C&amp;I</v>
      </c>
    </row>
    <row r="9430" spans="1:17" x14ac:dyDescent="0.3">
      <c r="A9430">
        <v>5</v>
      </c>
      <c r="B9430" t="s">
        <v>241</v>
      </c>
      <c r="C9430">
        <v>2024</v>
      </c>
      <c r="D9430">
        <v>1</v>
      </c>
      <c r="E9430" t="s">
        <v>382</v>
      </c>
      <c r="F9430" s="431">
        <v>3</v>
      </c>
      <c r="G9430" t="s">
        <v>408</v>
      </c>
      <c r="H9430" t="s">
        <v>435</v>
      </c>
      <c r="I9430" t="s">
        <v>436</v>
      </c>
      <c r="J9430" t="s">
        <v>550</v>
      </c>
      <c r="K9430" t="s">
        <v>415</v>
      </c>
      <c r="L9430" t="s">
        <v>526</v>
      </c>
      <c r="M9430" t="s">
        <v>427</v>
      </c>
      <c r="N9430">
        <v>564</v>
      </c>
      <c r="O9430">
        <v>194606.11</v>
      </c>
      <c r="P9430">
        <v>2097384</v>
      </c>
      <c r="Q9430" t="str">
        <f t="shared" si="150"/>
        <v>3-Small C&amp;I</v>
      </c>
    </row>
    <row r="9431" spans="1:17" x14ac:dyDescent="0.3">
      <c r="A9431">
        <v>5</v>
      </c>
      <c r="B9431" t="s">
        <v>241</v>
      </c>
      <c r="C9431">
        <v>2024</v>
      </c>
      <c r="D9431">
        <v>1</v>
      </c>
      <c r="E9431" t="s">
        <v>382</v>
      </c>
      <c r="F9431" s="431">
        <v>3</v>
      </c>
      <c r="G9431" t="s">
        <v>408</v>
      </c>
      <c r="H9431" t="s">
        <v>406</v>
      </c>
      <c r="I9431" t="s">
        <v>407</v>
      </c>
      <c r="J9431" t="s">
        <v>551</v>
      </c>
      <c r="K9431" t="s">
        <v>398</v>
      </c>
      <c r="L9431" t="s">
        <v>526</v>
      </c>
      <c r="M9431" t="s">
        <v>427</v>
      </c>
      <c r="N9431">
        <v>21138</v>
      </c>
      <c r="O9431">
        <v>1529661.04</v>
      </c>
      <c r="P9431">
        <v>12004951</v>
      </c>
      <c r="Q9431" t="str">
        <f t="shared" si="150"/>
        <v>3-Small C&amp;I</v>
      </c>
    </row>
    <row r="9432" spans="1:17" x14ac:dyDescent="0.3">
      <c r="A9432">
        <v>5</v>
      </c>
      <c r="B9432" t="s">
        <v>241</v>
      </c>
      <c r="C9432">
        <v>2024</v>
      </c>
      <c r="D9432">
        <v>1</v>
      </c>
      <c r="E9432" t="s">
        <v>382</v>
      </c>
      <c r="F9432" s="431">
        <v>3</v>
      </c>
      <c r="G9432" t="s">
        <v>408</v>
      </c>
      <c r="H9432" t="s">
        <v>437</v>
      </c>
      <c r="I9432" t="s">
        <v>438</v>
      </c>
      <c r="J9432" t="s">
        <v>554</v>
      </c>
      <c r="K9432" t="s">
        <v>420</v>
      </c>
      <c r="L9432" t="s">
        <v>526</v>
      </c>
      <c r="M9432" t="s">
        <v>427</v>
      </c>
      <c r="N9432">
        <v>7754</v>
      </c>
      <c r="O9432">
        <v>16865473.359999999</v>
      </c>
      <c r="P9432">
        <v>161729306</v>
      </c>
      <c r="Q9432" t="str">
        <f t="shared" si="150"/>
        <v>4-Medium C&amp;I</v>
      </c>
    </row>
    <row r="9433" spans="1:17" x14ac:dyDescent="0.3">
      <c r="A9433">
        <v>5</v>
      </c>
      <c r="B9433" t="s">
        <v>241</v>
      </c>
      <c r="C9433">
        <v>2024</v>
      </c>
      <c r="D9433">
        <v>1</v>
      </c>
      <c r="E9433" t="s">
        <v>382</v>
      </c>
      <c r="F9433" s="431">
        <v>3</v>
      </c>
      <c r="G9433" t="s">
        <v>408</v>
      </c>
      <c r="H9433" t="s">
        <v>439</v>
      </c>
      <c r="I9433" t="s">
        <v>440</v>
      </c>
      <c r="J9433" t="s">
        <v>554</v>
      </c>
      <c r="K9433" t="s">
        <v>420</v>
      </c>
      <c r="L9433" t="s">
        <v>526</v>
      </c>
      <c r="M9433" t="s">
        <v>427</v>
      </c>
      <c r="N9433">
        <v>340</v>
      </c>
      <c r="O9433">
        <v>804566.88</v>
      </c>
      <c r="P9433">
        <v>8035579</v>
      </c>
      <c r="Q9433" t="str">
        <f t="shared" si="150"/>
        <v>4-Medium C&amp;I</v>
      </c>
    </row>
    <row r="9434" spans="1:17" x14ac:dyDescent="0.3">
      <c r="A9434">
        <v>5</v>
      </c>
      <c r="B9434" t="s">
        <v>241</v>
      </c>
      <c r="C9434">
        <v>2024</v>
      </c>
      <c r="D9434">
        <v>1</v>
      </c>
      <c r="E9434" t="s">
        <v>382</v>
      </c>
      <c r="F9434" s="431">
        <v>3</v>
      </c>
      <c r="G9434" t="s">
        <v>408</v>
      </c>
      <c r="H9434" t="s">
        <v>479</v>
      </c>
      <c r="I9434" t="s">
        <v>480</v>
      </c>
      <c r="J9434" t="s">
        <v>554</v>
      </c>
      <c r="K9434" t="s">
        <v>420</v>
      </c>
      <c r="L9434" t="s">
        <v>526</v>
      </c>
      <c r="M9434" t="s">
        <v>427</v>
      </c>
      <c r="N9434">
        <v>214</v>
      </c>
      <c r="O9434">
        <v>536445.82999999996</v>
      </c>
      <c r="P9434">
        <v>5339307</v>
      </c>
      <c r="Q9434" t="str">
        <f t="shared" si="150"/>
        <v>4-Medium C&amp;I</v>
      </c>
    </row>
    <row r="9435" spans="1:17" x14ac:dyDescent="0.3">
      <c r="A9435">
        <v>5</v>
      </c>
      <c r="B9435" t="s">
        <v>241</v>
      </c>
      <c r="C9435">
        <v>2024</v>
      </c>
      <c r="D9435">
        <v>1</v>
      </c>
      <c r="E9435" t="s">
        <v>382</v>
      </c>
      <c r="F9435" s="431">
        <v>5</v>
      </c>
      <c r="G9435" t="s">
        <v>442</v>
      </c>
      <c r="H9435" t="s">
        <v>390</v>
      </c>
      <c r="I9435" t="s">
        <v>391</v>
      </c>
      <c r="J9435" t="s">
        <v>548</v>
      </c>
      <c r="K9435" t="s">
        <v>392</v>
      </c>
      <c r="L9435" t="s">
        <v>527</v>
      </c>
      <c r="M9435" t="s">
        <v>443</v>
      </c>
      <c r="N9435">
        <v>796</v>
      </c>
      <c r="O9435">
        <v>295611.21000000002</v>
      </c>
      <c r="P9435">
        <v>1377913</v>
      </c>
      <c r="Q9435" t="str">
        <f t="shared" si="150"/>
        <v>3-Small C&amp;I</v>
      </c>
    </row>
    <row r="9436" spans="1:17" x14ac:dyDescent="0.3">
      <c r="A9436">
        <v>5</v>
      </c>
      <c r="B9436" t="s">
        <v>241</v>
      </c>
      <c r="C9436">
        <v>2024</v>
      </c>
      <c r="D9436">
        <v>1</v>
      </c>
      <c r="E9436" t="s">
        <v>382</v>
      </c>
      <c r="F9436" s="431">
        <v>5</v>
      </c>
      <c r="G9436" t="s">
        <v>442</v>
      </c>
      <c r="H9436" t="s">
        <v>410</v>
      </c>
      <c r="I9436" t="s">
        <v>411</v>
      </c>
      <c r="J9436" t="s">
        <v>553</v>
      </c>
      <c r="K9436" t="s">
        <v>412</v>
      </c>
      <c r="L9436" t="s">
        <v>527</v>
      </c>
      <c r="M9436" t="s">
        <v>443</v>
      </c>
      <c r="N9436">
        <v>1</v>
      </c>
      <c r="O9436">
        <v>94.33</v>
      </c>
      <c r="P9436">
        <v>292</v>
      </c>
      <c r="Q9436" t="str">
        <f t="shared" si="150"/>
        <v>3-Small C&amp;I</v>
      </c>
    </row>
    <row r="9437" spans="1:17" x14ac:dyDescent="0.3">
      <c r="A9437">
        <v>5</v>
      </c>
      <c r="B9437" t="s">
        <v>241</v>
      </c>
      <c r="C9437">
        <v>2024</v>
      </c>
      <c r="D9437">
        <v>1</v>
      </c>
      <c r="E9437" t="s">
        <v>382</v>
      </c>
      <c r="F9437" s="431">
        <v>5</v>
      </c>
      <c r="G9437" t="s">
        <v>442</v>
      </c>
      <c r="H9437" t="s">
        <v>416</v>
      </c>
      <c r="I9437" t="s">
        <v>417</v>
      </c>
      <c r="J9437" t="s">
        <v>548</v>
      </c>
      <c r="K9437" t="s">
        <v>392</v>
      </c>
      <c r="L9437" t="s">
        <v>527</v>
      </c>
      <c r="M9437" t="s">
        <v>443</v>
      </c>
      <c r="N9437">
        <v>1</v>
      </c>
      <c r="O9437">
        <v>49.76</v>
      </c>
      <c r="P9437">
        <v>111</v>
      </c>
      <c r="Q9437" t="str">
        <f t="shared" si="150"/>
        <v>3-Small C&amp;I</v>
      </c>
    </row>
    <row r="9438" spans="1:17" x14ac:dyDescent="0.3">
      <c r="A9438">
        <v>5</v>
      </c>
      <c r="B9438" t="s">
        <v>241</v>
      </c>
      <c r="C9438">
        <v>2024</v>
      </c>
      <c r="D9438">
        <v>1</v>
      </c>
      <c r="E9438" t="s">
        <v>382</v>
      </c>
      <c r="F9438" s="431">
        <v>5</v>
      </c>
      <c r="G9438" t="s">
        <v>442</v>
      </c>
      <c r="H9438" t="s">
        <v>468</v>
      </c>
      <c r="I9438" t="s">
        <v>469</v>
      </c>
      <c r="J9438" t="s">
        <v>554</v>
      </c>
      <c r="K9438" t="s">
        <v>420</v>
      </c>
      <c r="L9438" t="s">
        <v>527</v>
      </c>
      <c r="M9438" t="s">
        <v>443</v>
      </c>
      <c r="N9438">
        <v>2</v>
      </c>
      <c r="O9438">
        <v>2499.69</v>
      </c>
      <c r="P9438">
        <v>7680</v>
      </c>
      <c r="Q9438" t="str">
        <f t="shared" si="150"/>
        <v>4-Medium C&amp;I</v>
      </c>
    </row>
    <row r="9439" spans="1:17" x14ac:dyDescent="0.3">
      <c r="A9439">
        <v>5</v>
      </c>
      <c r="B9439" t="s">
        <v>241</v>
      </c>
      <c r="C9439">
        <v>2024</v>
      </c>
      <c r="D9439">
        <v>1</v>
      </c>
      <c r="E9439" t="s">
        <v>382</v>
      </c>
      <c r="F9439" s="431">
        <v>5</v>
      </c>
      <c r="G9439" t="s">
        <v>442</v>
      </c>
      <c r="H9439" t="s">
        <v>418</v>
      </c>
      <c r="I9439" t="s">
        <v>419</v>
      </c>
      <c r="J9439" t="s">
        <v>554</v>
      </c>
      <c r="K9439" t="s">
        <v>420</v>
      </c>
      <c r="L9439" t="s">
        <v>527</v>
      </c>
      <c r="M9439" t="s">
        <v>443</v>
      </c>
      <c r="N9439">
        <v>143</v>
      </c>
      <c r="O9439">
        <v>1140767.3899999999</v>
      </c>
      <c r="P9439">
        <v>3317650</v>
      </c>
      <c r="Q9439" t="str">
        <f t="shared" si="150"/>
        <v>4-Medium C&amp;I</v>
      </c>
    </row>
    <row r="9440" spans="1:17" x14ac:dyDescent="0.3">
      <c r="A9440">
        <v>5</v>
      </c>
      <c r="B9440" t="s">
        <v>241</v>
      </c>
      <c r="C9440">
        <v>2024</v>
      </c>
      <c r="D9440">
        <v>1</v>
      </c>
      <c r="E9440" t="s">
        <v>382</v>
      </c>
      <c r="F9440" s="431">
        <v>5</v>
      </c>
      <c r="G9440" t="s">
        <v>442</v>
      </c>
      <c r="H9440" t="s">
        <v>464</v>
      </c>
      <c r="I9440" t="s">
        <v>465</v>
      </c>
      <c r="J9440" t="s">
        <v>552</v>
      </c>
      <c r="K9440" t="s">
        <v>423</v>
      </c>
      <c r="L9440" t="s">
        <v>527</v>
      </c>
      <c r="M9440" t="s">
        <v>443</v>
      </c>
      <c r="N9440">
        <v>21</v>
      </c>
      <c r="O9440">
        <v>5000.8999999999996</v>
      </c>
      <c r="P9440">
        <v>11993</v>
      </c>
      <c r="Q9440" t="str">
        <f t="shared" si="150"/>
        <v>Street</v>
      </c>
    </row>
    <row r="9441" spans="1:17" x14ac:dyDescent="0.3">
      <c r="A9441">
        <v>5</v>
      </c>
      <c r="B9441" t="s">
        <v>241</v>
      </c>
      <c r="C9441">
        <v>2024</v>
      </c>
      <c r="D9441">
        <v>1</v>
      </c>
      <c r="E9441" t="s">
        <v>382</v>
      </c>
      <c r="F9441" s="431">
        <v>5</v>
      </c>
      <c r="G9441" t="s">
        <v>442</v>
      </c>
      <c r="H9441" t="s">
        <v>466</v>
      </c>
      <c r="I9441" t="s">
        <v>467</v>
      </c>
      <c r="J9441" t="s">
        <v>552</v>
      </c>
      <c r="K9441" t="s">
        <v>423</v>
      </c>
      <c r="L9441" t="s">
        <v>527</v>
      </c>
      <c r="M9441" t="s">
        <v>443</v>
      </c>
      <c r="N9441">
        <v>32</v>
      </c>
      <c r="O9441">
        <v>7347.6</v>
      </c>
      <c r="P9441">
        <v>15037</v>
      </c>
      <c r="Q9441" t="str">
        <f t="shared" si="150"/>
        <v>Street</v>
      </c>
    </row>
    <row r="9442" spans="1:17" x14ac:dyDescent="0.3">
      <c r="A9442">
        <v>5</v>
      </c>
      <c r="B9442" t="s">
        <v>241</v>
      </c>
      <c r="C9442">
        <v>2024</v>
      </c>
      <c r="D9442">
        <v>1</v>
      </c>
      <c r="E9442" t="s">
        <v>382</v>
      </c>
      <c r="F9442" s="431">
        <v>5</v>
      </c>
      <c r="G9442" t="s">
        <v>442</v>
      </c>
      <c r="H9442" t="s">
        <v>421</v>
      </c>
      <c r="I9442" t="s">
        <v>422</v>
      </c>
      <c r="J9442" t="s">
        <v>552</v>
      </c>
      <c r="K9442" t="s">
        <v>423</v>
      </c>
      <c r="L9442" t="s">
        <v>528</v>
      </c>
      <c r="M9442" t="s">
        <v>444</v>
      </c>
      <c r="N9442">
        <v>116</v>
      </c>
      <c r="O9442">
        <v>21030.45</v>
      </c>
      <c r="P9442">
        <v>84532</v>
      </c>
      <c r="Q9442" t="str">
        <f t="shared" si="150"/>
        <v>Street</v>
      </c>
    </row>
    <row r="9443" spans="1:17" x14ac:dyDescent="0.3">
      <c r="A9443">
        <v>5</v>
      </c>
      <c r="B9443" t="s">
        <v>241</v>
      </c>
      <c r="C9443">
        <v>2024</v>
      </c>
      <c r="D9443">
        <v>1</v>
      </c>
      <c r="E9443" t="s">
        <v>382</v>
      </c>
      <c r="F9443" s="431">
        <v>5</v>
      </c>
      <c r="G9443" t="s">
        <v>442</v>
      </c>
      <c r="H9443" t="s">
        <v>477</v>
      </c>
      <c r="I9443" t="s">
        <v>478</v>
      </c>
      <c r="J9443" t="s">
        <v>558</v>
      </c>
      <c r="K9443" t="s">
        <v>430</v>
      </c>
      <c r="L9443" t="s">
        <v>527</v>
      </c>
      <c r="M9443" t="s">
        <v>443</v>
      </c>
      <c r="N9443">
        <v>2</v>
      </c>
      <c r="O9443">
        <v>6788.68</v>
      </c>
      <c r="P9443">
        <v>20800</v>
      </c>
      <c r="Q9443" t="str">
        <f t="shared" si="150"/>
        <v>5-Large C&amp;I</v>
      </c>
    </row>
    <row r="9444" spans="1:17" x14ac:dyDescent="0.3">
      <c r="A9444">
        <v>5</v>
      </c>
      <c r="B9444" t="s">
        <v>241</v>
      </c>
      <c r="C9444">
        <v>2024</v>
      </c>
      <c r="D9444">
        <v>1</v>
      </c>
      <c r="E9444" t="s">
        <v>382</v>
      </c>
      <c r="F9444" s="431">
        <v>5</v>
      </c>
      <c r="G9444" t="s">
        <v>442</v>
      </c>
      <c r="H9444" t="s">
        <v>428</v>
      </c>
      <c r="I9444" t="s">
        <v>429</v>
      </c>
      <c r="J9444" t="s">
        <v>558</v>
      </c>
      <c r="K9444" t="s">
        <v>430</v>
      </c>
      <c r="L9444" t="s">
        <v>527</v>
      </c>
      <c r="M9444" t="s">
        <v>443</v>
      </c>
      <c r="N9444">
        <v>49</v>
      </c>
      <c r="O9444">
        <v>1207222.6299999999</v>
      </c>
      <c r="P9444">
        <v>3977255</v>
      </c>
      <c r="Q9444" t="str">
        <f t="shared" si="150"/>
        <v>5-Large C&amp;I</v>
      </c>
    </row>
    <row r="9445" spans="1:17" x14ac:dyDescent="0.3">
      <c r="A9445">
        <v>5</v>
      </c>
      <c r="B9445" t="s">
        <v>241</v>
      </c>
      <c r="C9445">
        <v>2024</v>
      </c>
      <c r="D9445">
        <v>1</v>
      </c>
      <c r="E9445" t="s">
        <v>382</v>
      </c>
      <c r="F9445" s="431">
        <v>5</v>
      </c>
      <c r="G9445" t="s">
        <v>442</v>
      </c>
      <c r="H9445" t="s">
        <v>431</v>
      </c>
      <c r="I9445" t="s">
        <v>432</v>
      </c>
      <c r="J9445" t="s">
        <v>558</v>
      </c>
      <c r="K9445" t="s">
        <v>430</v>
      </c>
      <c r="L9445" t="s">
        <v>528</v>
      </c>
      <c r="M9445" t="s">
        <v>444</v>
      </c>
      <c r="N9445">
        <v>626</v>
      </c>
      <c r="O9445">
        <v>13043738.560000001</v>
      </c>
      <c r="P9445">
        <v>169311354</v>
      </c>
      <c r="Q9445" t="str">
        <f t="shared" si="150"/>
        <v>5-Large C&amp;I</v>
      </c>
    </row>
    <row r="9446" spans="1:17" x14ac:dyDescent="0.3">
      <c r="A9446">
        <v>5</v>
      </c>
      <c r="B9446" t="s">
        <v>241</v>
      </c>
      <c r="C9446">
        <v>2024</v>
      </c>
      <c r="D9446">
        <v>1</v>
      </c>
      <c r="E9446" t="s">
        <v>382</v>
      </c>
      <c r="F9446" s="431">
        <v>5</v>
      </c>
      <c r="G9446" t="s">
        <v>442</v>
      </c>
      <c r="H9446" t="s">
        <v>404</v>
      </c>
      <c r="I9446" t="s">
        <v>405</v>
      </c>
      <c r="J9446" t="s">
        <v>548</v>
      </c>
      <c r="K9446" t="s">
        <v>392</v>
      </c>
      <c r="L9446" t="s">
        <v>528</v>
      </c>
      <c r="M9446" t="s">
        <v>444</v>
      </c>
      <c r="N9446">
        <v>1415</v>
      </c>
      <c r="O9446">
        <v>513150.01</v>
      </c>
      <c r="P9446">
        <v>3999220</v>
      </c>
      <c r="Q9446" t="str">
        <f t="shared" si="150"/>
        <v>3-Small C&amp;I</v>
      </c>
    </row>
    <row r="9447" spans="1:17" x14ac:dyDescent="0.3">
      <c r="A9447">
        <v>5</v>
      </c>
      <c r="B9447" t="s">
        <v>241</v>
      </c>
      <c r="C9447">
        <v>2024</v>
      </c>
      <c r="D9447">
        <v>1</v>
      </c>
      <c r="E9447" t="s">
        <v>382</v>
      </c>
      <c r="F9447" s="431">
        <v>5</v>
      </c>
      <c r="G9447" t="s">
        <v>442</v>
      </c>
      <c r="H9447" t="s">
        <v>433</v>
      </c>
      <c r="I9447" t="s">
        <v>434</v>
      </c>
      <c r="J9447" t="s">
        <v>553</v>
      </c>
      <c r="K9447" t="s">
        <v>412</v>
      </c>
      <c r="L9447" t="s">
        <v>528</v>
      </c>
      <c r="M9447" t="s">
        <v>444</v>
      </c>
      <c r="N9447">
        <v>1</v>
      </c>
      <c r="O9447">
        <v>44.56</v>
      </c>
      <c r="P9447">
        <v>300</v>
      </c>
      <c r="Q9447" t="str">
        <f t="shared" si="150"/>
        <v>3-Small C&amp;I</v>
      </c>
    </row>
    <row r="9448" spans="1:17" x14ac:dyDescent="0.3">
      <c r="A9448">
        <v>5</v>
      </c>
      <c r="B9448" t="s">
        <v>241</v>
      </c>
      <c r="C9448">
        <v>2024</v>
      </c>
      <c r="D9448">
        <v>1</v>
      </c>
      <c r="E9448" t="s">
        <v>382</v>
      </c>
      <c r="F9448" s="431">
        <v>5</v>
      </c>
      <c r="G9448" t="s">
        <v>442</v>
      </c>
      <c r="H9448" t="s">
        <v>437</v>
      </c>
      <c r="I9448" t="s">
        <v>438</v>
      </c>
      <c r="J9448" t="s">
        <v>554</v>
      </c>
      <c r="K9448" t="s">
        <v>420</v>
      </c>
      <c r="L9448" t="s">
        <v>528</v>
      </c>
      <c r="M9448" t="s">
        <v>444</v>
      </c>
      <c r="N9448">
        <v>498</v>
      </c>
      <c r="O9448">
        <v>1486746.7</v>
      </c>
      <c r="P9448">
        <v>13023677</v>
      </c>
      <c r="Q9448" t="str">
        <f t="shared" si="150"/>
        <v>4-Medium C&amp;I</v>
      </c>
    </row>
    <row r="9449" spans="1:17" x14ac:dyDescent="0.3">
      <c r="A9449">
        <v>5</v>
      </c>
      <c r="B9449" t="s">
        <v>241</v>
      </c>
      <c r="C9449">
        <v>2024</v>
      </c>
      <c r="D9449">
        <v>1</v>
      </c>
      <c r="E9449" t="s">
        <v>382</v>
      </c>
      <c r="F9449" s="431">
        <v>6</v>
      </c>
      <c r="G9449" t="s">
        <v>445</v>
      </c>
      <c r="H9449" t="s">
        <v>390</v>
      </c>
      <c r="I9449" t="s">
        <v>391</v>
      </c>
      <c r="J9449" t="s">
        <v>548</v>
      </c>
      <c r="K9449" t="s">
        <v>392</v>
      </c>
      <c r="L9449" t="s">
        <v>534</v>
      </c>
      <c r="M9449" t="s">
        <v>296</v>
      </c>
      <c r="N9449">
        <v>6</v>
      </c>
      <c r="O9449">
        <v>1332.78</v>
      </c>
      <c r="P9449">
        <v>4281</v>
      </c>
      <c r="Q9449" t="str">
        <f t="shared" si="150"/>
        <v>3-Small C&amp;I</v>
      </c>
    </row>
    <row r="9450" spans="1:17" x14ac:dyDescent="0.3">
      <c r="A9450">
        <v>5</v>
      </c>
      <c r="B9450" t="s">
        <v>241</v>
      </c>
      <c r="C9450">
        <v>2024</v>
      </c>
      <c r="D9450">
        <v>1</v>
      </c>
      <c r="E9450" t="s">
        <v>382</v>
      </c>
      <c r="F9450" s="431">
        <v>6</v>
      </c>
      <c r="G9450" t="s">
        <v>445</v>
      </c>
      <c r="H9450" t="s">
        <v>481</v>
      </c>
      <c r="I9450" t="s">
        <v>482</v>
      </c>
      <c r="J9450" t="s">
        <v>559</v>
      </c>
      <c r="K9450" t="s">
        <v>448</v>
      </c>
      <c r="L9450" t="s">
        <v>534</v>
      </c>
      <c r="M9450" t="s">
        <v>296</v>
      </c>
      <c r="N9450">
        <v>58</v>
      </c>
      <c r="O9450">
        <v>57165.54</v>
      </c>
      <c r="P9450">
        <v>109055</v>
      </c>
      <c r="Q9450" t="str">
        <f t="shared" si="150"/>
        <v>Street</v>
      </c>
    </row>
    <row r="9451" spans="1:17" x14ac:dyDescent="0.3">
      <c r="A9451">
        <v>5</v>
      </c>
      <c r="B9451" t="s">
        <v>241</v>
      </c>
      <c r="C9451">
        <v>2024</v>
      </c>
      <c r="D9451">
        <v>1</v>
      </c>
      <c r="E9451" t="s">
        <v>382</v>
      </c>
      <c r="F9451" s="431">
        <v>6</v>
      </c>
      <c r="G9451" t="s">
        <v>445</v>
      </c>
      <c r="H9451" t="s">
        <v>483</v>
      </c>
      <c r="I9451" t="s">
        <v>484</v>
      </c>
      <c r="J9451" t="s">
        <v>559</v>
      </c>
      <c r="K9451" t="s">
        <v>448</v>
      </c>
      <c r="L9451" t="s">
        <v>534</v>
      </c>
      <c r="M9451" t="s">
        <v>296</v>
      </c>
      <c r="N9451">
        <v>100</v>
      </c>
      <c r="O9451">
        <v>69943.42</v>
      </c>
      <c r="P9451">
        <v>98774</v>
      </c>
      <c r="Q9451" t="str">
        <f t="shared" si="150"/>
        <v>Street</v>
      </c>
    </row>
    <row r="9452" spans="1:17" x14ac:dyDescent="0.3">
      <c r="A9452">
        <v>5</v>
      </c>
      <c r="B9452" t="s">
        <v>241</v>
      </c>
      <c r="C9452">
        <v>2024</v>
      </c>
      <c r="D9452">
        <v>1</v>
      </c>
      <c r="E9452" t="s">
        <v>382</v>
      </c>
      <c r="F9452" s="431">
        <v>6</v>
      </c>
      <c r="G9452" t="s">
        <v>445</v>
      </c>
      <c r="H9452" t="s">
        <v>464</v>
      </c>
      <c r="I9452" t="s">
        <v>465</v>
      </c>
      <c r="J9452" t="s">
        <v>552</v>
      </c>
      <c r="K9452" t="s">
        <v>423</v>
      </c>
      <c r="L9452" t="s">
        <v>534</v>
      </c>
      <c r="M9452" t="s">
        <v>296</v>
      </c>
      <c r="N9452">
        <v>279</v>
      </c>
      <c r="O9452">
        <v>41795.629999999997</v>
      </c>
      <c r="P9452">
        <v>93349</v>
      </c>
      <c r="Q9452" t="str">
        <f t="shared" si="150"/>
        <v>Street</v>
      </c>
    </row>
    <row r="9453" spans="1:17" x14ac:dyDescent="0.3">
      <c r="A9453">
        <v>5</v>
      </c>
      <c r="B9453" t="s">
        <v>241</v>
      </c>
      <c r="C9453">
        <v>2024</v>
      </c>
      <c r="D9453">
        <v>1</v>
      </c>
      <c r="E9453" t="s">
        <v>382</v>
      </c>
      <c r="F9453" s="431">
        <v>6</v>
      </c>
      <c r="G9453" t="s">
        <v>445</v>
      </c>
      <c r="H9453" t="s">
        <v>466</v>
      </c>
      <c r="I9453" t="s">
        <v>467</v>
      </c>
      <c r="J9453" t="s">
        <v>552</v>
      </c>
      <c r="K9453" t="s">
        <v>423</v>
      </c>
      <c r="L9453" t="s">
        <v>534</v>
      </c>
      <c r="M9453" t="s">
        <v>296</v>
      </c>
      <c r="N9453">
        <v>521</v>
      </c>
      <c r="O9453">
        <v>84146.53</v>
      </c>
      <c r="P9453">
        <v>150079</v>
      </c>
      <c r="Q9453" t="str">
        <f t="shared" si="150"/>
        <v>Street</v>
      </c>
    </row>
    <row r="9454" spans="1:17" x14ac:dyDescent="0.3">
      <c r="A9454">
        <v>5</v>
      </c>
      <c r="B9454" t="s">
        <v>241</v>
      </c>
      <c r="C9454">
        <v>2024</v>
      </c>
      <c r="D9454">
        <v>1</v>
      </c>
      <c r="E9454" t="s">
        <v>382</v>
      </c>
      <c r="F9454" s="431">
        <v>6</v>
      </c>
      <c r="G9454" t="s">
        <v>445</v>
      </c>
      <c r="H9454" t="s">
        <v>485</v>
      </c>
      <c r="I9454" t="s">
        <v>486</v>
      </c>
      <c r="J9454" t="s">
        <v>560</v>
      </c>
      <c r="K9454" t="s">
        <v>487</v>
      </c>
      <c r="L9454" t="s">
        <v>534</v>
      </c>
      <c r="M9454" t="s">
        <v>296</v>
      </c>
      <c r="N9454">
        <v>2</v>
      </c>
      <c r="O9454">
        <v>1115.78</v>
      </c>
      <c r="P9454">
        <v>1832</v>
      </c>
      <c r="Q9454" t="str">
        <f t="shared" si="150"/>
        <v>Street</v>
      </c>
    </row>
    <row r="9455" spans="1:17" x14ac:dyDescent="0.3">
      <c r="A9455">
        <v>5</v>
      </c>
      <c r="B9455" t="s">
        <v>241</v>
      </c>
      <c r="C9455">
        <v>2024</v>
      </c>
      <c r="D9455">
        <v>1</v>
      </c>
      <c r="E9455" t="s">
        <v>382</v>
      </c>
      <c r="F9455" s="431">
        <v>6</v>
      </c>
      <c r="G9455" t="s">
        <v>445</v>
      </c>
      <c r="H9455" t="s">
        <v>488</v>
      </c>
      <c r="I9455" t="s">
        <v>489</v>
      </c>
      <c r="J9455" t="s">
        <v>560</v>
      </c>
      <c r="K9455" t="s">
        <v>487</v>
      </c>
      <c r="L9455" t="s">
        <v>534</v>
      </c>
      <c r="M9455" t="s">
        <v>296</v>
      </c>
      <c r="N9455">
        <v>2</v>
      </c>
      <c r="O9455">
        <v>28584.82</v>
      </c>
      <c r="P9455">
        <v>51653</v>
      </c>
      <c r="Q9455" t="str">
        <f t="shared" si="150"/>
        <v>Street</v>
      </c>
    </row>
    <row r="9456" spans="1:17" x14ac:dyDescent="0.3">
      <c r="A9456">
        <v>5</v>
      </c>
      <c r="B9456" t="s">
        <v>241</v>
      </c>
      <c r="C9456">
        <v>2024</v>
      </c>
      <c r="D9456">
        <v>1</v>
      </c>
      <c r="E9456" t="s">
        <v>382</v>
      </c>
      <c r="F9456" s="431">
        <v>6</v>
      </c>
      <c r="G9456" t="s">
        <v>445</v>
      </c>
      <c r="H9456" t="s">
        <v>490</v>
      </c>
      <c r="I9456" t="s">
        <v>491</v>
      </c>
      <c r="J9456" t="s">
        <v>561</v>
      </c>
      <c r="K9456" t="s">
        <v>462</v>
      </c>
      <c r="L9456" t="s">
        <v>534</v>
      </c>
      <c r="M9456" t="s">
        <v>296</v>
      </c>
      <c r="N9456">
        <v>60</v>
      </c>
      <c r="O9456">
        <v>61913.65</v>
      </c>
      <c r="P9456">
        <v>204176</v>
      </c>
      <c r="Q9456" t="str">
        <f t="shared" si="150"/>
        <v>Street</v>
      </c>
    </row>
    <row r="9457" spans="1:17" x14ac:dyDescent="0.3">
      <c r="A9457">
        <v>5</v>
      </c>
      <c r="B9457" t="s">
        <v>241</v>
      </c>
      <c r="C9457">
        <v>2024</v>
      </c>
      <c r="D9457">
        <v>1</v>
      </c>
      <c r="E9457" t="s">
        <v>382</v>
      </c>
      <c r="F9457" s="431">
        <v>6</v>
      </c>
      <c r="G9457" t="s">
        <v>445</v>
      </c>
      <c r="H9457" t="s">
        <v>492</v>
      </c>
      <c r="I9457" t="s">
        <v>493</v>
      </c>
      <c r="J9457" t="s">
        <v>561</v>
      </c>
      <c r="K9457" t="s">
        <v>462</v>
      </c>
      <c r="L9457" t="s">
        <v>534</v>
      </c>
      <c r="M9457" t="s">
        <v>296</v>
      </c>
      <c r="N9457">
        <v>11</v>
      </c>
      <c r="O9457">
        <v>1007.82</v>
      </c>
      <c r="P9457">
        <v>2730</v>
      </c>
      <c r="Q9457" t="str">
        <f t="shared" si="150"/>
        <v>Street</v>
      </c>
    </row>
    <row r="9458" spans="1:17" x14ac:dyDescent="0.3">
      <c r="A9458">
        <v>5</v>
      </c>
      <c r="B9458" t="s">
        <v>241</v>
      </c>
      <c r="C9458">
        <v>2024</v>
      </c>
      <c r="D9458">
        <v>1</v>
      </c>
      <c r="E9458" t="s">
        <v>382</v>
      </c>
      <c r="F9458" s="431">
        <v>6</v>
      </c>
      <c r="G9458" t="s">
        <v>445</v>
      </c>
      <c r="H9458" t="s">
        <v>494</v>
      </c>
      <c r="I9458" t="s">
        <v>495</v>
      </c>
      <c r="J9458" t="s">
        <v>557</v>
      </c>
      <c r="K9458" t="s">
        <v>426</v>
      </c>
      <c r="L9458" t="s">
        <v>534</v>
      </c>
      <c r="M9458" t="s">
        <v>296</v>
      </c>
      <c r="N9458">
        <v>1</v>
      </c>
      <c r="O9458">
        <v>14.61</v>
      </c>
      <c r="P9458">
        <v>24</v>
      </c>
      <c r="Q9458" t="str">
        <f t="shared" si="150"/>
        <v>3-Small C&amp;I</v>
      </c>
    </row>
    <row r="9459" spans="1:17" x14ac:dyDescent="0.3">
      <c r="A9459">
        <v>5</v>
      </c>
      <c r="B9459" t="s">
        <v>241</v>
      </c>
      <c r="C9459">
        <v>2024</v>
      </c>
      <c r="D9459">
        <v>1</v>
      </c>
      <c r="E9459" t="s">
        <v>382</v>
      </c>
      <c r="F9459" s="431">
        <v>6</v>
      </c>
      <c r="G9459" t="s">
        <v>445</v>
      </c>
      <c r="H9459" t="s">
        <v>496</v>
      </c>
      <c r="I9459" t="s">
        <v>497</v>
      </c>
      <c r="J9459" t="s">
        <v>557</v>
      </c>
      <c r="K9459" t="s">
        <v>426</v>
      </c>
      <c r="L9459" t="s">
        <v>534</v>
      </c>
      <c r="M9459" t="s">
        <v>296</v>
      </c>
      <c r="N9459">
        <v>5</v>
      </c>
      <c r="O9459">
        <v>352.71</v>
      </c>
      <c r="P9459">
        <v>897</v>
      </c>
      <c r="Q9459" t="str">
        <f t="shared" si="150"/>
        <v>3-Small C&amp;I</v>
      </c>
    </row>
    <row r="9460" spans="1:17" x14ac:dyDescent="0.3">
      <c r="A9460">
        <v>5</v>
      </c>
      <c r="B9460" t="s">
        <v>241</v>
      </c>
      <c r="C9460">
        <v>2024</v>
      </c>
      <c r="D9460">
        <v>1</v>
      </c>
      <c r="E9460" t="s">
        <v>382</v>
      </c>
      <c r="F9460" s="431">
        <v>6</v>
      </c>
      <c r="G9460" t="s">
        <v>445</v>
      </c>
      <c r="H9460" t="s">
        <v>446</v>
      </c>
      <c r="I9460" t="s">
        <v>447</v>
      </c>
      <c r="J9460" t="s">
        <v>559</v>
      </c>
      <c r="K9460" t="s">
        <v>448</v>
      </c>
      <c r="L9460" t="s">
        <v>529</v>
      </c>
      <c r="M9460" t="s">
        <v>449</v>
      </c>
      <c r="N9460">
        <v>533</v>
      </c>
      <c r="O9460">
        <v>629825.15</v>
      </c>
      <c r="P9460">
        <v>1200949</v>
      </c>
      <c r="Q9460" t="str">
        <f t="shared" si="150"/>
        <v>Street</v>
      </c>
    </row>
    <row r="9461" spans="1:17" x14ac:dyDescent="0.3">
      <c r="A9461">
        <v>5</v>
      </c>
      <c r="B9461" t="s">
        <v>241</v>
      </c>
      <c r="C9461">
        <v>2024</v>
      </c>
      <c r="D9461">
        <v>1</v>
      </c>
      <c r="E9461" t="s">
        <v>382</v>
      </c>
      <c r="F9461" s="431">
        <v>6</v>
      </c>
      <c r="G9461" t="s">
        <v>445</v>
      </c>
      <c r="H9461" t="s">
        <v>421</v>
      </c>
      <c r="I9461" t="s">
        <v>422</v>
      </c>
      <c r="J9461" t="s">
        <v>552</v>
      </c>
      <c r="K9461" t="s">
        <v>423</v>
      </c>
      <c r="L9461" t="s">
        <v>529</v>
      </c>
      <c r="M9461" t="s">
        <v>449</v>
      </c>
      <c r="N9461">
        <v>990</v>
      </c>
      <c r="O9461">
        <v>96158.41</v>
      </c>
      <c r="P9461">
        <v>358980</v>
      </c>
      <c r="Q9461" t="str">
        <f t="shared" si="150"/>
        <v>Street</v>
      </c>
    </row>
    <row r="9462" spans="1:17" x14ac:dyDescent="0.3">
      <c r="A9462">
        <v>5</v>
      </c>
      <c r="B9462" t="s">
        <v>241</v>
      </c>
      <c r="C9462">
        <v>2024</v>
      </c>
      <c r="D9462">
        <v>1</v>
      </c>
      <c r="E9462" t="s">
        <v>382</v>
      </c>
      <c r="F9462" s="431">
        <v>6</v>
      </c>
      <c r="G9462" t="s">
        <v>445</v>
      </c>
      <c r="H9462" t="s">
        <v>498</v>
      </c>
      <c r="I9462" t="s">
        <v>499</v>
      </c>
      <c r="J9462" t="s">
        <v>562</v>
      </c>
      <c r="K9462" t="s">
        <v>500</v>
      </c>
      <c r="L9462" t="s">
        <v>529</v>
      </c>
      <c r="M9462" t="s">
        <v>449</v>
      </c>
      <c r="N9462">
        <v>5</v>
      </c>
      <c r="O9462">
        <v>11079.11</v>
      </c>
      <c r="P9462">
        <v>47735</v>
      </c>
      <c r="Q9462" t="str">
        <f t="shared" si="150"/>
        <v>Street</v>
      </c>
    </row>
    <row r="9463" spans="1:17" x14ac:dyDescent="0.3">
      <c r="A9463">
        <v>5</v>
      </c>
      <c r="B9463" t="s">
        <v>241</v>
      </c>
      <c r="C9463">
        <v>2024</v>
      </c>
      <c r="D9463">
        <v>1</v>
      </c>
      <c r="E9463" t="s">
        <v>382</v>
      </c>
      <c r="F9463" s="431">
        <v>6</v>
      </c>
      <c r="G9463" t="s">
        <v>445</v>
      </c>
      <c r="H9463" t="s">
        <v>501</v>
      </c>
      <c r="I9463" t="s">
        <v>502</v>
      </c>
      <c r="J9463" t="s">
        <v>560</v>
      </c>
      <c r="K9463" t="s">
        <v>487</v>
      </c>
      <c r="L9463" t="s">
        <v>529</v>
      </c>
      <c r="M9463" t="s">
        <v>449</v>
      </c>
      <c r="N9463">
        <v>6</v>
      </c>
      <c r="O9463">
        <v>2090.46</v>
      </c>
      <c r="P9463">
        <v>5060</v>
      </c>
      <c r="Q9463" t="str">
        <f t="shared" si="150"/>
        <v>Street</v>
      </c>
    </row>
    <row r="9464" spans="1:17" x14ac:dyDescent="0.3">
      <c r="A9464">
        <v>5</v>
      </c>
      <c r="B9464" t="s">
        <v>241</v>
      </c>
      <c r="C9464">
        <v>2024</v>
      </c>
      <c r="D9464">
        <v>1</v>
      </c>
      <c r="E9464" t="s">
        <v>382</v>
      </c>
      <c r="F9464" s="431">
        <v>6</v>
      </c>
      <c r="G9464" t="s">
        <v>445</v>
      </c>
      <c r="H9464" t="s">
        <v>503</v>
      </c>
      <c r="I9464" t="s">
        <v>504</v>
      </c>
      <c r="J9464" t="s">
        <v>561</v>
      </c>
      <c r="K9464" t="s">
        <v>462</v>
      </c>
      <c r="L9464" t="s">
        <v>529</v>
      </c>
      <c r="M9464" t="s">
        <v>449</v>
      </c>
      <c r="N9464">
        <v>438</v>
      </c>
      <c r="O9464">
        <v>406202.35</v>
      </c>
      <c r="P9464">
        <v>3109499</v>
      </c>
      <c r="Q9464" t="str">
        <f t="shared" si="150"/>
        <v>Street</v>
      </c>
    </row>
    <row r="9465" spans="1:17" x14ac:dyDescent="0.3">
      <c r="A9465">
        <v>5</v>
      </c>
      <c r="B9465" t="s">
        <v>241</v>
      </c>
      <c r="C9465">
        <v>2024</v>
      </c>
      <c r="D9465">
        <v>1</v>
      </c>
      <c r="E9465" t="s">
        <v>382</v>
      </c>
      <c r="F9465" s="431">
        <v>6</v>
      </c>
      <c r="G9465" t="s">
        <v>445</v>
      </c>
      <c r="H9465" t="s">
        <v>424</v>
      </c>
      <c r="I9465" t="s">
        <v>425</v>
      </c>
      <c r="J9465" t="s">
        <v>557</v>
      </c>
      <c r="K9465" t="s">
        <v>426</v>
      </c>
      <c r="L9465" t="s">
        <v>529</v>
      </c>
      <c r="M9465" t="s">
        <v>449</v>
      </c>
      <c r="N9465">
        <v>17</v>
      </c>
      <c r="O9465">
        <v>387.49</v>
      </c>
      <c r="P9465">
        <v>2107</v>
      </c>
      <c r="Q9465" t="str">
        <f t="shared" si="150"/>
        <v>3-Small C&amp;I</v>
      </c>
    </row>
    <row r="9466" spans="1:17" x14ac:dyDescent="0.3">
      <c r="A9466">
        <v>5</v>
      </c>
      <c r="B9466" t="s">
        <v>241</v>
      </c>
      <c r="C9466">
        <v>2024</v>
      </c>
      <c r="D9466">
        <v>1</v>
      </c>
      <c r="E9466" t="s">
        <v>382</v>
      </c>
      <c r="F9466" s="431">
        <v>6</v>
      </c>
      <c r="G9466" t="s">
        <v>445</v>
      </c>
      <c r="H9466" t="s">
        <v>505</v>
      </c>
      <c r="I9466" t="s">
        <v>506</v>
      </c>
      <c r="J9466" t="s">
        <v>563</v>
      </c>
      <c r="K9466" t="s">
        <v>452</v>
      </c>
      <c r="L9466" t="s">
        <v>534</v>
      </c>
      <c r="M9466" t="s">
        <v>296</v>
      </c>
      <c r="N9466">
        <v>1</v>
      </c>
      <c r="O9466">
        <v>3143.6</v>
      </c>
      <c r="P9466">
        <v>7838</v>
      </c>
      <c r="Q9466" t="str">
        <f t="shared" si="150"/>
        <v>Street</v>
      </c>
    </row>
    <row r="9467" spans="1:17" x14ac:dyDescent="0.3">
      <c r="A9467">
        <v>5</v>
      </c>
      <c r="B9467" t="s">
        <v>241</v>
      </c>
      <c r="C9467">
        <v>2024</v>
      </c>
      <c r="D9467">
        <v>1</v>
      </c>
      <c r="E9467" t="s">
        <v>382</v>
      </c>
      <c r="F9467" s="431">
        <v>6</v>
      </c>
      <c r="G9467" t="s">
        <v>445</v>
      </c>
      <c r="H9467" t="s">
        <v>450</v>
      </c>
      <c r="I9467" t="s">
        <v>451</v>
      </c>
      <c r="J9467" t="s">
        <v>563</v>
      </c>
      <c r="K9467" t="s">
        <v>452</v>
      </c>
      <c r="L9467" t="s">
        <v>529</v>
      </c>
      <c r="M9467" t="s">
        <v>449</v>
      </c>
      <c r="N9467">
        <v>10</v>
      </c>
      <c r="O9467">
        <v>998.54</v>
      </c>
      <c r="P9467">
        <v>5436</v>
      </c>
      <c r="Q9467" t="str">
        <f t="shared" si="150"/>
        <v>Street</v>
      </c>
    </row>
    <row r="9468" spans="1:17" x14ac:dyDescent="0.3">
      <c r="A9468">
        <v>5</v>
      </c>
      <c r="B9468" t="s">
        <v>241</v>
      </c>
      <c r="C9468">
        <v>2024</v>
      </c>
      <c r="D9468">
        <v>1</v>
      </c>
      <c r="E9468" t="s">
        <v>382</v>
      </c>
      <c r="F9468" s="431">
        <v>6</v>
      </c>
      <c r="G9468" t="s">
        <v>445</v>
      </c>
      <c r="H9468" t="s">
        <v>509</v>
      </c>
      <c r="I9468" t="s">
        <v>510</v>
      </c>
      <c r="J9468" t="s">
        <v>564</v>
      </c>
      <c r="K9468" t="s">
        <v>462</v>
      </c>
      <c r="L9468" t="s">
        <v>534</v>
      </c>
      <c r="M9468" t="s">
        <v>296</v>
      </c>
      <c r="N9468">
        <v>2</v>
      </c>
      <c r="O9468">
        <v>2475.64</v>
      </c>
      <c r="P9468">
        <v>655</v>
      </c>
      <c r="Q9468" t="str">
        <f t="shared" si="150"/>
        <v>Street</v>
      </c>
    </row>
    <row r="9469" spans="1:17" x14ac:dyDescent="0.3">
      <c r="A9469">
        <v>5</v>
      </c>
      <c r="B9469" t="s">
        <v>241</v>
      </c>
      <c r="C9469">
        <v>2024</v>
      </c>
      <c r="D9469">
        <v>1</v>
      </c>
      <c r="E9469" t="s">
        <v>382</v>
      </c>
      <c r="F9469" s="431">
        <v>6</v>
      </c>
      <c r="G9469" t="s">
        <v>445</v>
      </c>
      <c r="H9469" t="s">
        <v>511</v>
      </c>
      <c r="I9469" t="s">
        <v>512</v>
      </c>
      <c r="J9469" t="s">
        <v>564</v>
      </c>
      <c r="K9469" t="s">
        <v>462</v>
      </c>
      <c r="L9469" t="s">
        <v>529</v>
      </c>
      <c r="M9469" t="s">
        <v>449</v>
      </c>
      <c r="N9469">
        <v>3</v>
      </c>
      <c r="O9469">
        <v>1529.51</v>
      </c>
      <c r="P9469">
        <v>485</v>
      </c>
      <c r="Q9469" t="str">
        <f t="shared" si="150"/>
        <v>Street</v>
      </c>
    </row>
    <row r="9470" spans="1:17" x14ac:dyDescent="0.3">
      <c r="A9470">
        <v>5</v>
      </c>
      <c r="B9470" t="s">
        <v>241</v>
      </c>
      <c r="C9470">
        <v>2024</v>
      </c>
      <c r="D9470">
        <v>1</v>
      </c>
      <c r="E9470" t="s">
        <v>382</v>
      </c>
      <c r="F9470" s="431">
        <v>6</v>
      </c>
      <c r="G9470" t="s">
        <v>445</v>
      </c>
      <c r="H9470" t="s">
        <v>404</v>
      </c>
      <c r="I9470" t="s">
        <v>405</v>
      </c>
      <c r="J9470" t="s">
        <v>548</v>
      </c>
      <c r="K9470" t="s">
        <v>392</v>
      </c>
      <c r="L9470" t="s">
        <v>529</v>
      </c>
      <c r="M9470" t="s">
        <v>449</v>
      </c>
      <c r="N9470">
        <v>29</v>
      </c>
      <c r="O9470">
        <v>1689.42</v>
      </c>
      <c r="P9470">
        <v>11087</v>
      </c>
      <c r="Q9470" t="str">
        <f t="shared" si="150"/>
        <v>3-Small C&amp;I</v>
      </c>
    </row>
    <row r="9471" spans="1:17" x14ac:dyDescent="0.3">
      <c r="A9471">
        <v>5</v>
      </c>
      <c r="B9471" t="s">
        <v>241</v>
      </c>
      <c r="C9471">
        <v>2024</v>
      </c>
      <c r="D9471">
        <v>1</v>
      </c>
      <c r="E9471" t="s">
        <v>382</v>
      </c>
      <c r="F9471" s="431">
        <v>10</v>
      </c>
      <c r="G9471" t="s">
        <v>453</v>
      </c>
      <c r="H9471" t="s">
        <v>384</v>
      </c>
      <c r="I9471" t="s">
        <v>385</v>
      </c>
      <c r="J9471" t="s">
        <v>547</v>
      </c>
      <c r="K9471" t="s">
        <v>386</v>
      </c>
      <c r="L9471" t="s">
        <v>530</v>
      </c>
      <c r="M9471" t="s">
        <v>454</v>
      </c>
      <c r="N9471">
        <v>31011</v>
      </c>
      <c r="O9471">
        <v>10014762.189999999</v>
      </c>
      <c r="P9471">
        <v>28744912</v>
      </c>
      <c r="Q9471" t="str">
        <f t="shared" si="150"/>
        <v>1-Residential</v>
      </c>
    </row>
    <row r="9472" spans="1:17" x14ac:dyDescent="0.3">
      <c r="A9472">
        <v>5</v>
      </c>
      <c r="B9472" t="s">
        <v>241</v>
      </c>
      <c r="C9472">
        <v>2024</v>
      </c>
      <c r="D9472">
        <v>1</v>
      </c>
      <c r="E9472" t="s">
        <v>382</v>
      </c>
      <c r="F9472" s="431">
        <v>10</v>
      </c>
      <c r="G9472" t="s">
        <v>453</v>
      </c>
      <c r="H9472" t="s">
        <v>388</v>
      </c>
      <c r="I9472" t="s">
        <v>389</v>
      </c>
      <c r="J9472" t="s">
        <v>547</v>
      </c>
      <c r="K9472" t="s">
        <v>386</v>
      </c>
      <c r="L9472" t="s">
        <v>530</v>
      </c>
      <c r="M9472" t="s">
        <v>454</v>
      </c>
      <c r="N9472">
        <v>19</v>
      </c>
      <c r="O9472">
        <v>7414.09</v>
      </c>
      <c r="P9472">
        <v>18414</v>
      </c>
      <c r="Q9472" t="str">
        <f t="shared" si="150"/>
        <v>1-Residential</v>
      </c>
    </row>
    <row r="9473" spans="1:17" x14ac:dyDescent="0.3">
      <c r="A9473">
        <v>5</v>
      </c>
      <c r="B9473" t="s">
        <v>241</v>
      </c>
      <c r="C9473">
        <v>2024</v>
      </c>
      <c r="D9473">
        <v>1</v>
      </c>
      <c r="E9473" t="s">
        <v>382</v>
      </c>
      <c r="F9473" s="431">
        <v>10</v>
      </c>
      <c r="G9473" t="s">
        <v>453</v>
      </c>
      <c r="H9473" t="s">
        <v>390</v>
      </c>
      <c r="I9473" t="s">
        <v>391</v>
      </c>
      <c r="J9473" t="s">
        <v>548</v>
      </c>
      <c r="K9473" t="s">
        <v>392</v>
      </c>
      <c r="L9473" t="s">
        <v>530</v>
      </c>
      <c r="M9473" t="s">
        <v>454</v>
      </c>
      <c r="N9473">
        <v>11</v>
      </c>
      <c r="O9473">
        <v>2388.12</v>
      </c>
      <c r="P9473">
        <v>7687</v>
      </c>
      <c r="Q9473" t="str">
        <f t="shared" si="150"/>
        <v>3-Small C&amp;I</v>
      </c>
    </row>
    <row r="9474" spans="1:17" x14ac:dyDescent="0.3">
      <c r="A9474">
        <v>5</v>
      </c>
      <c r="B9474" t="s">
        <v>241</v>
      </c>
      <c r="C9474">
        <v>2024</v>
      </c>
      <c r="D9474">
        <v>1</v>
      </c>
      <c r="E9474" t="s">
        <v>382</v>
      </c>
      <c r="F9474" s="431">
        <v>10</v>
      </c>
      <c r="G9474" t="s">
        <v>453</v>
      </c>
      <c r="H9474" t="s">
        <v>393</v>
      </c>
      <c r="I9474" t="s">
        <v>394</v>
      </c>
      <c r="J9474" t="s">
        <v>549</v>
      </c>
      <c r="K9474" t="s">
        <v>395</v>
      </c>
      <c r="L9474" t="s">
        <v>530</v>
      </c>
      <c r="M9474" t="s">
        <v>454</v>
      </c>
      <c r="N9474">
        <v>5731</v>
      </c>
      <c r="O9474">
        <v>1355581.41</v>
      </c>
      <c r="P9474">
        <v>6099429</v>
      </c>
      <c r="Q9474" t="str">
        <f t="shared" si="150"/>
        <v>2-Low Income Residential</v>
      </c>
    </row>
    <row r="9475" spans="1:17" x14ac:dyDescent="0.3">
      <c r="A9475">
        <v>5</v>
      </c>
      <c r="B9475" t="s">
        <v>241</v>
      </c>
      <c r="C9475">
        <v>2024</v>
      </c>
      <c r="D9475">
        <v>1</v>
      </c>
      <c r="E9475" t="s">
        <v>382</v>
      </c>
      <c r="F9475" s="431">
        <v>10</v>
      </c>
      <c r="G9475" t="s">
        <v>453</v>
      </c>
      <c r="H9475" t="s">
        <v>458</v>
      </c>
      <c r="I9475" t="s">
        <v>459</v>
      </c>
      <c r="J9475" t="s">
        <v>549</v>
      </c>
      <c r="K9475" t="s">
        <v>395</v>
      </c>
      <c r="L9475" t="s">
        <v>530</v>
      </c>
      <c r="M9475" t="s">
        <v>454</v>
      </c>
      <c r="N9475">
        <v>15</v>
      </c>
      <c r="O9475">
        <v>3591.59</v>
      </c>
      <c r="P9475">
        <v>13877</v>
      </c>
      <c r="Q9475" t="str">
        <f t="shared" si="150"/>
        <v>2-Low Income Residential</v>
      </c>
    </row>
    <row r="9476" spans="1:17" x14ac:dyDescent="0.3">
      <c r="A9476">
        <v>5</v>
      </c>
      <c r="B9476" t="s">
        <v>241</v>
      </c>
      <c r="C9476">
        <v>2024</v>
      </c>
      <c r="D9476">
        <v>1</v>
      </c>
      <c r="E9476" t="s">
        <v>382</v>
      </c>
      <c r="F9476" s="431">
        <v>10</v>
      </c>
      <c r="G9476" t="s">
        <v>453</v>
      </c>
      <c r="H9476" t="s">
        <v>464</v>
      </c>
      <c r="I9476" t="s">
        <v>465</v>
      </c>
      <c r="J9476" t="s">
        <v>552</v>
      </c>
      <c r="K9476" t="s">
        <v>423</v>
      </c>
      <c r="L9476" t="s">
        <v>530</v>
      </c>
      <c r="M9476" t="s">
        <v>454</v>
      </c>
      <c r="N9476">
        <v>2</v>
      </c>
      <c r="O9476">
        <v>108.55</v>
      </c>
      <c r="P9476">
        <v>194</v>
      </c>
      <c r="Q9476" t="str">
        <f t="shared" si="150"/>
        <v>Street</v>
      </c>
    </row>
    <row r="9477" spans="1:17" x14ac:dyDescent="0.3">
      <c r="A9477">
        <v>5</v>
      </c>
      <c r="B9477" t="s">
        <v>241</v>
      </c>
      <c r="C9477">
        <v>2024</v>
      </c>
      <c r="D9477">
        <v>1</v>
      </c>
      <c r="E9477" t="s">
        <v>382</v>
      </c>
      <c r="F9477" s="431">
        <v>10</v>
      </c>
      <c r="G9477" t="s">
        <v>453</v>
      </c>
      <c r="H9477" t="s">
        <v>466</v>
      </c>
      <c r="I9477" t="s">
        <v>467</v>
      </c>
      <c r="J9477" t="s">
        <v>552</v>
      </c>
      <c r="K9477" t="s">
        <v>423</v>
      </c>
      <c r="L9477" t="s">
        <v>530</v>
      </c>
      <c r="M9477" t="s">
        <v>454</v>
      </c>
      <c r="N9477">
        <v>25</v>
      </c>
      <c r="O9477">
        <v>903.4</v>
      </c>
      <c r="P9477">
        <v>1642</v>
      </c>
      <c r="Q9477" t="str">
        <f t="shared" si="150"/>
        <v>Street</v>
      </c>
    </row>
    <row r="9478" spans="1:17" x14ac:dyDescent="0.3">
      <c r="A9478">
        <v>5</v>
      </c>
      <c r="B9478" t="s">
        <v>241</v>
      </c>
      <c r="C9478">
        <v>2024</v>
      </c>
      <c r="D9478">
        <v>1</v>
      </c>
      <c r="E9478" t="s">
        <v>382</v>
      </c>
      <c r="F9478" s="431">
        <v>10</v>
      </c>
      <c r="G9478" t="s">
        <v>453</v>
      </c>
      <c r="H9478" t="s">
        <v>421</v>
      </c>
      <c r="I9478" t="s">
        <v>422</v>
      </c>
      <c r="J9478" t="s">
        <v>552</v>
      </c>
      <c r="K9478" t="s">
        <v>423</v>
      </c>
      <c r="L9478" t="s">
        <v>531</v>
      </c>
      <c r="M9478" t="s">
        <v>455</v>
      </c>
      <c r="N9478">
        <v>3</v>
      </c>
      <c r="O9478">
        <v>120.01</v>
      </c>
      <c r="P9478">
        <v>501</v>
      </c>
      <c r="Q9478" t="str">
        <f t="shared" si="150"/>
        <v>Street</v>
      </c>
    </row>
    <row r="9479" spans="1:17" x14ac:dyDescent="0.3">
      <c r="A9479">
        <v>5</v>
      </c>
      <c r="B9479" t="s">
        <v>241</v>
      </c>
      <c r="C9479">
        <v>2024</v>
      </c>
      <c r="D9479">
        <v>1</v>
      </c>
      <c r="E9479" t="s">
        <v>382</v>
      </c>
      <c r="F9479" s="431">
        <v>10</v>
      </c>
      <c r="G9479" t="s">
        <v>453</v>
      </c>
      <c r="H9479" t="s">
        <v>399</v>
      </c>
      <c r="I9479" t="s">
        <v>400</v>
      </c>
      <c r="J9479" t="s">
        <v>547</v>
      </c>
      <c r="K9479" t="s">
        <v>386</v>
      </c>
      <c r="L9479" t="s">
        <v>531</v>
      </c>
      <c r="M9479" t="s">
        <v>455</v>
      </c>
      <c r="N9479">
        <v>35624</v>
      </c>
      <c r="O9479">
        <v>6756572.9400000004</v>
      </c>
      <c r="P9479">
        <v>40863464</v>
      </c>
      <c r="Q9479" t="str">
        <f t="shared" si="150"/>
        <v>1-Residential</v>
      </c>
    </row>
    <row r="9480" spans="1:17" x14ac:dyDescent="0.3">
      <c r="A9480">
        <v>5</v>
      </c>
      <c r="B9480" t="s">
        <v>241</v>
      </c>
      <c r="C9480">
        <v>2024</v>
      </c>
      <c r="D9480">
        <v>1</v>
      </c>
      <c r="E9480" t="s">
        <v>382</v>
      </c>
      <c r="F9480" s="431">
        <v>10</v>
      </c>
      <c r="G9480" t="s">
        <v>453</v>
      </c>
      <c r="H9480" t="s">
        <v>402</v>
      </c>
      <c r="I9480" t="s">
        <v>403</v>
      </c>
      <c r="J9480" t="s">
        <v>549</v>
      </c>
      <c r="K9480" t="s">
        <v>395</v>
      </c>
      <c r="L9480" t="s">
        <v>531</v>
      </c>
      <c r="M9480" t="s">
        <v>455</v>
      </c>
      <c r="N9480">
        <v>5988</v>
      </c>
      <c r="O9480">
        <v>289331.08</v>
      </c>
      <c r="P9480">
        <v>6608038</v>
      </c>
      <c r="Q9480" t="str">
        <f t="shared" si="150"/>
        <v>2-Low Income Residential</v>
      </c>
    </row>
    <row r="9481" spans="1:17" x14ac:dyDescent="0.3">
      <c r="A9481">
        <v>5</v>
      </c>
      <c r="B9481" t="s">
        <v>241</v>
      </c>
      <c r="C9481">
        <v>2024</v>
      </c>
      <c r="D9481">
        <v>1</v>
      </c>
      <c r="E9481" t="s">
        <v>382</v>
      </c>
      <c r="F9481" s="431">
        <v>10</v>
      </c>
      <c r="G9481" t="s">
        <v>453</v>
      </c>
      <c r="H9481" t="s">
        <v>404</v>
      </c>
      <c r="I9481" t="s">
        <v>405</v>
      </c>
      <c r="J9481" t="s">
        <v>548</v>
      </c>
      <c r="K9481" t="s">
        <v>392</v>
      </c>
      <c r="L9481" t="s">
        <v>531</v>
      </c>
      <c r="M9481" t="s">
        <v>455</v>
      </c>
      <c r="N9481">
        <v>14</v>
      </c>
      <c r="O9481">
        <v>2687.08</v>
      </c>
      <c r="P9481">
        <v>20420</v>
      </c>
      <c r="Q9481" t="str">
        <f t="shared" si="150"/>
        <v>3-Small C&amp;I</v>
      </c>
    </row>
    <row r="9482" spans="1:17" x14ac:dyDescent="0.3">
      <c r="A9482">
        <v>5</v>
      </c>
      <c r="B9482" t="s">
        <v>241</v>
      </c>
      <c r="C9482">
        <v>2024</v>
      </c>
      <c r="D9482">
        <v>1</v>
      </c>
      <c r="E9482" t="s">
        <v>382</v>
      </c>
      <c r="F9482" s="431">
        <v>60</v>
      </c>
      <c r="G9482" t="s">
        <v>456</v>
      </c>
      <c r="H9482" t="s">
        <v>481</v>
      </c>
      <c r="I9482" t="s">
        <v>482</v>
      </c>
      <c r="J9482" t="s">
        <v>559</v>
      </c>
      <c r="K9482" t="s">
        <v>448</v>
      </c>
      <c r="L9482" t="s">
        <v>535</v>
      </c>
      <c r="M9482" t="s">
        <v>513</v>
      </c>
      <c r="N9482">
        <v>5</v>
      </c>
      <c r="O9482">
        <v>1587.97</v>
      </c>
      <c r="P9482">
        <v>2804</v>
      </c>
      <c r="Q9482" t="str">
        <f t="shared" si="150"/>
        <v>Street</v>
      </c>
    </row>
    <row r="9483" spans="1:17" x14ac:dyDescent="0.3">
      <c r="A9483">
        <v>5</v>
      </c>
      <c r="B9483" t="s">
        <v>241</v>
      </c>
      <c r="C9483">
        <v>2024</v>
      </c>
      <c r="D9483">
        <v>1</v>
      </c>
      <c r="E9483" t="s">
        <v>382</v>
      </c>
      <c r="F9483" s="431">
        <v>60</v>
      </c>
      <c r="G9483" t="s">
        <v>456</v>
      </c>
      <c r="H9483" t="s">
        <v>483</v>
      </c>
      <c r="I9483" t="s">
        <v>484</v>
      </c>
      <c r="J9483" t="s">
        <v>559</v>
      </c>
      <c r="K9483" t="s">
        <v>448</v>
      </c>
      <c r="L9483" t="s">
        <v>535</v>
      </c>
      <c r="M9483" t="s">
        <v>513</v>
      </c>
      <c r="N9483">
        <v>28</v>
      </c>
      <c r="O9483">
        <v>1739.9</v>
      </c>
      <c r="P9483">
        <v>2262</v>
      </c>
      <c r="Q9483" t="str">
        <f t="shared" si="150"/>
        <v>Street</v>
      </c>
    </row>
    <row r="9484" spans="1:17" x14ac:dyDescent="0.3">
      <c r="A9484">
        <v>5</v>
      </c>
      <c r="B9484" t="s">
        <v>241</v>
      </c>
      <c r="C9484">
        <v>2024</v>
      </c>
      <c r="D9484">
        <v>1</v>
      </c>
      <c r="E9484" t="s">
        <v>382</v>
      </c>
      <c r="F9484" s="431">
        <v>60</v>
      </c>
      <c r="G9484" t="s">
        <v>456</v>
      </c>
      <c r="H9484" t="s">
        <v>446</v>
      </c>
      <c r="I9484" t="s">
        <v>447</v>
      </c>
      <c r="J9484" t="s">
        <v>559</v>
      </c>
      <c r="K9484" t="s">
        <v>448</v>
      </c>
      <c r="L9484" t="s">
        <v>532</v>
      </c>
      <c r="M9484" t="s">
        <v>457</v>
      </c>
      <c r="N9484">
        <v>51</v>
      </c>
      <c r="O9484">
        <v>9630.93</v>
      </c>
      <c r="P9484">
        <v>15172</v>
      </c>
      <c r="Q9484" t="str">
        <f t="shared" si="150"/>
        <v>Street</v>
      </c>
    </row>
    <row r="9485" spans="1:17" x14ac:dyDescent="0.3">
      <c r="A9485">
        <v>5</v>
      </c>
      <c r="B9485" t="s">
        <v>241</v>
      </c>
      <c r="C9485">
        <v>2024</v>
      </c>
      <c r="D9485">
        <v>1</v>
      </c>
      <c r="E9485" t="s">
        <v>382</v>
      </c>
      <c r="F9485" s="431">
        <v>60</v>
      </c>
      <c r="G9485" t="s">
        <v>456</v>
      </c>
      <c r="H9485" t="s">
        <v>424</v>
      </c>
      <c r="I9485" t="s">
        <v>425</v>
      </c>
      <c r="J9485" t="s">
        <v>557</v>
      </c>
      <c r="K9485" t="s">
        <v>426</v>
      </c>
      <c r="L9485" t="s">
        <v>532</v>
      </c>
      <c r="M9485" t="s">
        <v>457</v>
      </c>
      <c r="N9485">
        <v>1</v>
      </c>
      <c r="O9485">
        <v>8.48</v>
      </c>
      <c r="P9485">
        <v>11</v>
      </c>
      <c r="Q9485" t="str">
        <f t="shared" si="150"/>
        <v>3-Small C&amp;I</v>
      </c>
    </row>
    <row r="9486" spans="1:17" x14ac:dyDescent="0.3">
      <c r="A9486">
        <v>5</v>
      </c>
      <c r="B9486" t="s">
        <v>241</v>
      </c>
      <c r="C9486">
        <v>2024</v>
      </c>
      <c r="D9486">
        <v>1</v>
      </c>
      <c r="E9486" t="s">
        <v>382</v>
      </c>
      <c r="F9486" s="431">
        <v>60</v>
      </c>
      <c r="G9486" t="s">
        <v>456</v>
      </c>
      <c r="H9486" t="s">
        <v>450</v>
      </c>
      <c r="I9486" t="s">
        <v>451</v>
      </c>
      <c r="J9486" t="s">
        <v>563</v>
      </c>
      <c r="K9486" t="s">
        <v>452</v>
      </c>
      <c r="L9486" t="s">
        <v>532</v>
      </c>
      <c r="M9486" t="s">
        <v>457</v>
      </c>
      <c r="N9486">
        <v>4</v>
      </c>
      <c r="O9486">
        <v>93.6</v>
      </c>
      <c r="P9486">
        <v>513</v>
      </c>
      <c r="Q9486" t="str">
        <f t="shared" ref="Q9486:Q9549" si="151">VLOOKUP(TRIM(J9486),S:T,2,FALSE)</f>
        <v>Street</v>
      </c>
    </row>
    <row r="9487" spans="1:17" x14ac:dyDescent="0.3">
      <c r="A9487">
        <v>5</v>
      </c>
      <c r="B9487" t="s">
        <v>241</v>
      </c>
      <c r="C9487">
        <v>2024</v>
      </c>
      <c r="D9487">
        <v>1</v>
      </c>
      <c r="E9487" t="s">
        <v>382</v>
      </c>
      <c r="F9487" s="431">
        <v>71</v>
      </c>
      <c r="G9487" t="s">
        <v>456</v>
      </c>
      <c r="H9487" t="s">
        <v>384</v>
      </c>
      <c r="I9487" t="s">
        <v>385</v>
      </c>
      <c r="J9487" t="s">
        <v>547</v>
      </c>
      <c r="K9487" t="s">
        <v>386</v>
      </c>
      <c r="L9487" t="s">
        <v>536</v>
      </c>
      <c r="M9487" t="s">
        <v>514</v>
      </c>
      <c r="N9487">
        <v>1</v>
      </c>
      <c r="O9487">
        <v>7</v>
      </c>
      <c r="P9487">
        <v>0</v>
      </c>
      <c r="Q9487" t="str">
        <f t="shared" si="151"/>
        <v>1-Residential</v>
      </c>
    </row>
    <row r="9488" spans="1:17" x14ac:dyDescent="0.3">
      <c r="A9488">
        <v>5</v>
      </c>
      <c r="B9488" t="s">
        <v>241</v>
      </c>
      <c r="C9488">
        <v>2024</v>
      </c>
      <c r="D9488">
        <v>1</v>
      </c>
      <c r="E9488" t="s">
        <v>382</v>
      </c>
      <c r="F9488" s="431">
        <v>72</v>
      </c>
      <c r="G9488" t="s">
        <v>456</v>
      </c>
      <c r="H9488" t="s">
        <v>384</v>
      </c>
      <c r="I9488" t="s">
        <v>385</v>
      </c>
      <c r="J9488" t="s">
        <v>547</v>
      </c>
      <c r="K9488" t="s">
        <v>386</v>
      </c>
      <c r="L9488" t="s">
        <v>537</v>
      </c>
      <c r="M9488" t="s">
        <v>515</v>
      </c>
      <c r="N9488">
        <v>1</v>
      </c>
      <c r="O9488">
        <v>136.97</v>
      </c>
      <c r="P9488">
        <v>380</v>
      </c>
      <c r="Q9488" t="str">
        <f t="shared" si="151"/>
        <v>1-Residential</v>
      </c>
    </row>
    <row r="9489" spans="1:17" x14ac:dyDescent="0.3">
      <c r="A9489">
        <v>5</v>
      </c>
      <c r="B9489" t="s">
        <v>241</v>
      </c>
      <c r="C9489">
        <v>2024</v>
      </c>
      <c r="D9489">
        <v>1</v>
      </c>
      <c r="E9489" t="s">
        <v>382</v>
      </c>
      <c r="F9489" s="431">
        <v>72</v>
      </c>
      <c r="G9489" t="s">
        <v>456</v>
      </c>
      <c r="H9489" t="s">
        <v>390</v>
      </c>
      <c r="I9489" t="s">
        <v>391</v>
      </c>
      <c r="J9489" t="s">
        <v>548</v>
      </c>
      <c r="K9489" t="s">
        <v>392</v>
      </c>
      <c r="L9489" t="s">
        <v>537</v>
      </c>
      <c r="M9489" t="s">
        <v>515</v>
      </c>
      <c r="N9489">
        <v>1</v>
      </c>
      <c r="O9489">
        <v>5302.23</v>
      </c>
      <c r="P9489">
        <v>17979</v>
      </c>
      <c r="Q9489" t="str">
        <f t="shared" si="151"/>
        <v>3-Small C&amp;I</v>
      </c>
    </row>
    <row r="9490" spans="1:17" x14ac:dyDescent="0.3">
      <c r="A9490">
        <v>5</v>
      </c>
      <c r="B9490" t="s">
        <v>241</v>
      </c>
      <c r="C9490">
        <v>2024</v>
      </c>
      <c r="D9490">
        <v>1</v>
      </c>
      <c r="E9490" t="s">
        <v>382</v>
      </c>
      <c r="F9490" s="431">
        <v>75</v>
      </c>
      <c r="G9490" t="s">
        <v>456</v>
      </c>
      <c r="H9490" t="s">
        <v>418</v>
      </c>
      <c r="I9490" t="s">
        <v>419</v>
      </c>
      <c r="J9490" t="s">
        <v>554</v>
      </c>
      <c r="K9490" t="s">
        <v>420</v>
      </c>
      <c r="L9490" t="s">
        <v>538</v>
      </c>
      <c r="M9490" t="s">
        <v>516</v>
      </c>
      <c r="N9490">
        <v>1</v>
      </c>
      <c r="O9490">
        <v>7933.71</v>
      </c>
      <c r="P9490">
        <v>26040</v>
      </c>
      <c r="Q9490" t="str">
        <f t="shared" si="151"/>
        <v>4-Medium C&amp;I</v>
      </c>
    </row>
    <row r="9491" spans="1:17" x14ac:dyDescent="0.3">
      <c r="A9491">
        <v>5</v>
      </c>
      <c r="B9491" t="s">
        <v>241</v>
      </c>
      <c r="C9491">
        <v>2024</v>
      </c>
      <c r="D9491">
        <v>1</v>
      </c>
      <c r="E9491" t="s">
        <v>382</v>
      </c>
      <c r="F9491" s="431">
        <v>75</v>
      </c>
      <c r="G9491" t="s">
        <v>456</v>
      </c>
      <c r="H9491" t="s">
        <v>428</v>
      </c>
      <c r="I9491" t="s">
        <v>429</v>
      </c>
      <c r="J9491" t="s">
        <v>558</v>
      </c>
      <c r="K9491" t="s">
        <v>430</v>
      </c>
      <c r="L9491" t="s">
        <v>538</v>
      </c>
      <c r="M9491" t="s">
        <v>516</v>
      </c>
      <c r="N9491">
        <v>1</v>
      </c>
      <c r="O9491">
        <v>64269.68</v>
      </c>
      <c r="P9491">
        <v>193200</v>
      </c>
      <c r="Q9491" t="str">
        <f t="shared" si="151"/>
        <v>5-Large C&amp;I</v>
      </c>
    </row>
    <row r="9492" spans="1:17" x14ac:dyDescent="0.3">
      <c r="A9492">
        <v>5</v>
      </c>
      <c r="B9492" t="s">
        <v>241</v>
      </c>
      <c r="C9492">
        <v>2024</v>
      </c>
      <c r="D9492">
        <v>1</v>
      </c>
      <c r="E9492" t="s">
        <v>382</v>
      </c>
      <c r="F9492" s="431">
        <v>75</v>
      </c>
      <c r="G9492" t="s">
        <v>456</v>
      </c>
      <c r="H9492" t="s">
        <v>404</v>
      </c>
      <c r="I9492" t="s">
        <v>405</v>
      </c>
      <c r="J9492" t="s">
        <v>548</v>
      </c>
      <c r="K9492" t="s">
        <v>392</v>
      </c>
      <c r="L9492" t="s">
        <v>539</v>
      </c>
      <c r="M9492" t="s">
        <v>463</v>
      </c>
      <c r="N9492">
        <v>7</v>
      </c>
      <c r="O9492">
        <v>3539.51</v>
      </c>
      <c r="P9492">
        <v>27980</v>
      </c>
      <c r="Q9492" t="str">
        <f t="shared" si="151"/>
        <v>3-Small C&amp;I</v>
      </c>
    </row>
    <row r="9493" spans="1:17" x14ac:dyDescent="0.3">
      <c r="A9493">
        <v>5</v>
      </c>
      <c r="B9493" t="s">
        <v>241</v>
      </c>
      <c r="C9493">
        <v>2024</v>
      </c>
      <c r="D9493">
        <v>1</v>
      </c>
      <c r="E9493" t="s">
        <v>382</v>
      </c>
      <c r="F9493" s="431">
        <v>75</v>
      </c>
      <c r="G9493" t="s">
        <v>456</v>
      </c>
      <c r="H9493" t="s">
        <v>437</v>
      </c>
      <c r="I9493" t="s">
        <v>438</v>
      </c>
      <c r="J9493" t="s">
        <v>554</v>
      </c>
      <c r="K9493" t="s">
        <v>420</v>
      </c>
      <c r="L9493" t="s">
        <v>539</v>
      </c>
      <c r="M9493" t="s">
        <v>463</v>
      </c>
      <c r="N9493">
        <v>2</v>
      </c>
      <c r="O9493">
        <v>5595.55</v>
      </c>
      <c r="P9493">
        <v>56070</v>
      </c>
      <c r="Q9493" t="str">
        <f t="shared" si="151"/>
        <v>4-Medium C&amp;I</v>
      </c>
    </row>
    <row r="9494" spans="1:17" x14ac:dyDescent="0.3">
      <c r="A9494">
        <v>5</v>
      </c>
      <c r="B9494" t="s">
        <v>241</v>
      </c>
      <c r="C9494">
        <v>2024</v>
      </c>
      <c r="D9494">
        <v>1</v>
      </c>
      <c r="E9494" t="s">
        <v>382</v>
      </c>
      <c r="F9494" s="431">
        <v>77</v>
      </c>
      <c r="G9494" t="s">
        <v>456</v>
      </c>
      <c r="H9494" t="s">
        <v>390</v>
      </c>
      <c r="I9494" t="s">
        <v>391</v>
      </c>
      <c r="J9494" t="s">
        <v>548</v>
      </c>
      <c r="K9494" t="s">
        <v>392</v>
      </c>
      <c r="L9494" t="s">
        <v>540</v>
      </c>
      <c r="M9494" t="s">
        <v>517</v>
      </c>
      <c r="N9494">
        <v>1</v>
      </c>
      <c r="O9494">
        <v>1405.85</v>
      </c>
      <c r="P9494">
        <v>4742</v>
      </c>
      <c r="Q9494" t="str">
        <f t="shared" si="151"/>
        <v>3-Small C&amp;I</v>
      </c>
    </row>
    <row r="9495" spans="1:17" x14ac:dyDescent="0.3">
      <c r="A9495">
        <v>5</v>
      </c>
      <c r="B9495" t="s">
        <v>241</v>
      </c>
      <c r="C9495">
        <v>2024</v>
      </c>
      <c r="D9495">
        <v>1</v>
      </c>
      <c r="E9495" t="s">
        <v>382</v>
      </c>
      <c r="F9495" s="431">
        <v>77</v>
      </c>
      <c r="G9495" t="s">
        <v>456</v>
      </c>
      <c r="H9495" t="s">
        <v>418</v>
      </c>
      <c r="I9495" t="s">
        <v>419</v>
      </c>
      <c r="J9495" t="s">
        <v>554</v>
      </c>
      <c r="K9495" t="s">
        <v>420</v>
      </c>
      <c r="L9495" t="s">
        <v>540</v>
      </c>
      <c r="M9495" t="s">
        <v>517</v>
      </c>
      <c r="N9495">
        <v>1</v>
      </c>
      <c r="O9495">
        <v>2494.9499999999998</v>
      </c>
      <c r="P9495">
        <v>7800</v>
      </c>
      <c r="Q9495" t="str">
        <f t="shared" si="151"/>
        <v>4-Medium C&amp;I</v>
      </c>
    </row>
    <row r="9496" spans="1:17" x14ac:dyDescent="0.3">
      <c r="A9496">
        <v>5</v>
      </c>
      <c r="B9496" t="s">
        <v>241</v>
      </c>
      <c r="C9496">
        <v>2024</v>
      </c>
      <c r="D9496">
        <v>1</v>
      </c>
      <c r="E9496" t="s">
        <v>382</v>
      </c>
      <c r="F9496" s="431">
        <v>79</v>
      </c>
      <c r="G9496" t="s">
        <v>456</v>
      </c>
      <c r="H9496" t="s">
        <v>418</v>
      </c>
      <c r="I9496" t="s">
        <v>419</v>
      </c>
      <c r="J9496" t="s">
        <v>554</v>
      </c>
      <c r="K9496" t="s">
        <v>420</v>
      </c>
      <c r="L9496" t="s">
        <v>542</v>
      </c>
      <c r="M9496" t="s">
        <v>518</v>
      </c>
      <c r="N9496">
        <v>1</v>
      </c>
      <c r="O9496">
        <v>14263.26</v>
      </c>
      <c r="P9496">
        <v>44600</v>
      </c>
      <c r="Q9496" t="str">
        <f t="shared" si="151"/>
        <v>4-Medium C&amp;I</v>
      </c>
    </row>
    <row r="9497" spans="1:17" x14ac:dyDescent="0.3">
      <c r="A9497">
        <v>5</v>
      </c>
      <c r="B9497" t="s">
        <v>241</v>
      </c>
      <c r="C9497">
        <v>2024</v>
      </c>
      <c r="D9497">
        <v>1</v>
      </c>
      <c r="E9497" t="s">
        <v>382</v>
      </c>
      <c r="F9497" s="431">
        <v>79</v>
      </c>
      <c r="G9497" t="s">
        <v>456</v>
      </c>
      <c r="H9497" t="s">
        <v>519</v>
      </c>
      <c r="I9497" t="s">
        <v>520</v>
      </c>
      <c r="J9497" t="s">
        <v>279</v>
      </c>
      <c r="K9497" t="s">
        <v>521</v>
      </c>
      <c r="L9497" t="s">
        <v>542</v>
      </c>
      <c r="M9497" t="s">
        <v>518</v>
      </c>
      <c r="N9497">
        <v>18</v>
      </c>
      <c r="O9497">
        <v>6125.92</v>
      </c>
      <c r="P9497">
        <v>3025000</v>
      </c>
      <c r="Q9497" t="str">
        <f t="shared" si="151"/>
        <v>OTHER</v>
      </c>
    </row>
    <row r="9498" spans="1:17" x14ac:dyDescent="0.3">
      <c r="A9498">
        <v>5</v>
      </c>
      <c r="B9498" t="s">
        <v>241</v>
      </c>
      <c r="C9498">
        <v>2024</v>
      </c>
      <c r="D9498">
        <v>1</v>
      </c>
      <c r="E9498" t="s">
        <v>382</v>
      </c>
      <c r="F9498" s="431">
        <v>79</v>
      </c>
      <c r="G9498" t="s">
        <v>456</v>
      </c>
      <c r="H9498" t="s">
        <v>431</v>
      </c>
      <c r="I9498" t="s">
        <v>432</v>
      </c>
      <c r="J9498" t="s">
        <v>558</v>
      </c>
      <c r="K9498" t="s">
        <v>430</v>
      </c>
      <c r="L9498" t="s">
        <v>543</v>
      </c>
      <c r="M9498" t="s">
        <v>522</v>
      </c>
      <c r="N9498">
        <v>1</v>
      </c>
      <c r="O9498">
        <v>4132.62</v>
      </c>
      <c r="P9498">
        <v>57533</v>
      </c>
      <c r="Q9498" t="str">
        <f t="shared" si="151"/>
        <v>5-Large C&amp;I</v>
      </c>
    </row>
    <row r="9499" spans="1:17" x14ac:dyDescent="0.3">
      <c r="A9499">
        <v>5</v>
      </c>
      <c r="B9499" t="s">
        <v>241</v>
      </c>
      <c r="C9499">
        <v>2024</v>
      </c>
      <c r="D9499">
        <v>1</v>
      </c>
      <c r="E9499" t="s">
        <v>382</v>
      </c>
      <c r="F9499" s="431">
        <v>79</v>
      </c>
      <c r="G9499" t="s">
        <v>456</v>
      </c>
      <c r="H9499" t="s">
        <v>404</v>
      </c>
      <c r="I9499" t="s">
        <v>405</v>
      </c>
      <c r="J9499" t="s">
        <v>548</v>
      </c>
      <c r="K9499" t="s">
        <v>392</v>
      </c>
      <c r="L9499" t="s">
        <v>543</v>
      </c>
      <c r="M9499" t="s">
        <v>522</v>
      </c>
      <c r="N9499">
        <v>82</v>
      </c>
      <c r="O9499">
        <v>19781.97</v>
      </c>
      <c r="P9499">
        <v>152782</v>
      </c>
      <c r="Q9499" t="str">
        <f t="shared" si="151"/>
        <v>3-Small C&amp;I</v>
      </c>
    </row>
    <row r="9500" spans="1:17" x14ac:dyDescent="0.3">
      <c r="A9500">
        <v>5</v>
      </c>
      <c r="B9500" t="s">
        <v>241</v>
      </c>
      <c r="C9500">
        <v>2024</v>
      </c>
      <c r="D9500">
        <v>1</v>
      </c>
      <c r="E9500" t="s">
        <v>382</v>
      </c>
      <c r="F9500" s="431">
        <v>79</v>
      </c>
      <c r="G9500" t="s">
        <v>456</v>
      </c>
      <c r="H9500" t="s">
        <v>433</v>
      </c>
      <c r="I9500" t="s">
        <v>434</v>
      </c>
      <c r="J9500" t="s">
        <v>553</v>
      </c>
      <c r="K9500" t="s">
        <v>412</v>
      </c>
      <c r="L9500" t="s">
        <v>543</v>
      </c>
      <c r="M9500" t="s">
        <v>522</v>
      </c>
      <c r="N9500">
        <v>7</v>
      </c>
      <c r="O9500">
        <v>402.97</v>
      </c>
      <c r="P9500">
        <v>2844</v>
      </c>
      <c r="Q9500" t="str">
        <f t="shared" si="151"/>
        <v>3-Small C&amp;I</v>
      </c>
    </row>
    <row r="9501" spans="1:17" x14ac:dyDescent="0.3">
      <c r="A9501">
        <v>5</v>
      </c>
      <c r="B9501" t="s">
        <v>241</v>
      </c>
      <c r="C9501">
        <v>2024</v>
      </c>
      <c r="D9501">
        <v>1</v>
      </c>
      <c r="E9501" t="s">
        <v>382</v>
      </c>
      <c r="F9501" s="431">
        <v>79</v>
      </c>
      <c r="G9501" t="s">
        <v>456</v>
      </c>
      <c r="H9501" t="s">
        <v>437</v>
      </c>
      <c r="I9501" t="s">
        <v>438</v>
      </c>
      <c r="J9501" t="s">
        <v>554</v>
      </c>
      <c r="K9501" t="s">
        <v>420</v>
      </c>
      <c r="L9501" t="s">
        <v>543</v>
      </c>
      <c r="M9501" t="s">
        <v>522</v>
      </c>
      <c r="N9501">
        <v>4</v>
      </c>
      <c r="O9501">
        <v>8615.93</v>
      </c>
      <c r="P9501">
        <v>67640</v>
      </c>
      <c r="Q9501" t="str">
        <f t="shared" si="151"/>
        <v>4-Medium C&amp;I</v>
      </c>
    </row>
    <row r="9502" spans="1:17" x14ac:dyDescent="0.3">
      <c r="A9502">
        <v>4</v>
      </c>
      <c r="B9502" t="s">
        <v>249</v>
      </c>
      <c r="C9502">
        <v>2024</v>
      </c>
      <c r="D9502">
        <v>2</v>
      </c>
      <c r="E9502" t="s">
        <v>533</v>
      </c>
      <c r="F9502" s="431">
        <v>1</v>
      </c>
      <c r="G9502" t="s">
        <v>383</v>
      </c>
      <c r="H9502" t="s">
        <v>384</v>
      </c>
      <c r="I9502" t="s">
        <v>385</v>
      </c>
      <c r="J9502" t="s">
        <v>547</v>
      </c>
      <c r="K9502" t="s">
        <v>386</v>
      </c>
      <c r="L9502" t="s">
        <v>523</v>
      </c>
      <c r="M9502" t="s">
        <v>387</v>
      </c>
      <c r="N9502">
        <v>1764</v>
      </c>
      <c r="O9502">
        <v>507292.63</v>
      </c>
      <c r="P9502">
        <v>1444024</v>
      </c>
      <c r="Q9502" t="str">
        <f t="shared" si="151"/>
        <v>1-Residential</v>
      </c>
    </row>
    <row r="9503" spans="1:17" x14ac:dyDescent="0.3">
      <c r="A9503">
        <v>4</v>
      </c>
      <c r="B9503" t="s">
        <v>249</v>
      </c>
      <c r="C9503">
        <v>2024</v>
      </c>
      <c r="D9503">
        <v>2</v>
      </c>
      <c r="E9503" t="s">
        <v>533</v>
      </c>
      <c r="F9503" s="431">
        <v>1</v>
      </c>
      <c r="G9503" t="s">
        <v>383</v>
      </c>
      <c r="H9503" t="s">
        <v>388</v>
      </c>
      <c r="I9503" t="s">
        <v>389</v>
      </c>
      <c r="J9503" t="s">
        <v>547</v>
      </c>
      <c r="K9503" t="s">
        <v>386</v>
      </c>
      <c r="L9503" t="s">
        <v>523</v>
      </c>
      <c r="M9503" t="s">
        <v>387</v>
      </c>
      <c r="N9503">
        <v>1</v>
      </c>
      <c r="O9503">
        <v>1586.29</v>
      </c>
      <c r="P9503">
        <v>3846</v>
      </c>
      <c r="Q9503" t="str">
        <f t="shared" si="151"/>
        <v>1-Residential</v>
      </c>
    </row>
    <row r="9504" spans="1:17" x14ac:dyDescent="0.3">
      <c r="A9504">
        <v>4</v>
      </c>
      <c r="B9504" t="s">
        <v>249</v>
      </c>
      <c r="C9504">
        <v>2024</v>
      </c>
      <c r="D9504">
        <v>2</v>
      </c>
      <c r="E9504" t="s">
        <v>533</v>
      </c>
      <c r="F9504" s="431">
        <v>1</v>
      </c>
      <c r="G9504" t="s">
        <v>383</v>
      </c>
      <c r="H9504" t="s">
        <v>390</v>
      </c>
      <c r="I9504" t="s">
        <v>391</v>
      </c>
      <c r="J9504" t="s">
        <v>548</v>
      </c>
      <c r="K9504" t="s">
        <v>392</v>
      </c>
      <c r="L9504" t="s">
        <v>523</v>
      </c>
      <c r="M9504" t="s">
        <v>387</v>
      </c>
      <c r="N9504">
        <v>14</v>
      </c>
      <c r="O9504">
        <v>5685.3</v>
      </c>
      <c r="P9504">
        <v>18506</v>
      </c>
      <c r="Q9504" t="str">
        <f t="shared" si="151"/>
        <v>3-Small C&amp;I</v>
      </c>
    </row>
    <row r="9505" spans="1:17" x14ac:dyDescent="0.3">
      <c r="A9505">
        <v>4</v>
      </c>
      <c r="B9505" t="s">
        <v>249</v>
      </c>
      <c r="C9505">
        <v>2024</v>
      </c>
      <c r="D9505">
        <v>2</v>
      </c>
      <c r="E9505" t="s">
        <v>533</v>
      </c>
      <c r="F9505" s="431">
        <v>1</v>
      </c>
      <c r="G9505" t="s">
        <v>383</v>
      </c>
      <c r="H9505" t="s">
        <v>393</v>
      </c>
      <c r="I9505" t="s">
        <v>394</v>
      </c>
      <c r="J9505" t="s">
        <v>549</v>
      </c>
      <c r="K9505" t="s">
        <v>395</v>
      </c>
      <c r="L9505" t="s">
        <v>523</v>
      </c>
      <c r="M9505" t="s">
        <v>387</v>
      </c>
      <c r="N9505">
        <v>35</v>
      </c>
      <c r="O9505">
        <v>7971.2</v>
      </c>
      <c r="P9505">
        <v>35883</v>
      </c>
      <c r="Q9505" t="str">
        <f t="shared" si="151"/>
        <v>2-Low Income Residential</v>
      </c>
    </row>
    <row r="9506" spans="1:17" x14ac:dyDescent="0.3">
      <c r="A9506">
        <v>4</v>
      </c>
      <c r="B9506" t="s">
        <v>249</v>
      </c>
      <c r="C9506">
        <v>2024</v>
      </c>
      <c r="D9506">
        <v>2</v>
      </c>
      <c r="E9506" t="s">
        <v>533</v>
      </c>
      <c r="F9506" s="431">
        <v>1</v>
      </c>
      <c r="G9506" t="s">
        <v>383</v>
      </c>
      <c r="H9506" t="s">
        <v>396</v>
      </c>
      <c r="I9506" t="s">
        <v>397</v>
      </c>
      <c r="J9506" t="s">
        <v>551</v>
      </c>
      <c r="K9506" t="s">
        <v>398</v>
      </c>
      <c r="L9506" t="s">
        <v>523</v>
      </c>
      <c r="M9506" t="s">
        <v>387</v>
      </c>
      <c r="N9506">
        <v>3</v>
      </c>
      <c r="O9506">
        <v>618.48</v>
      </c>
      <c r="P9506">
        <v>1962</v>
      </c>
      <c r="Q9506" t="str">
        <f t="shared" si="151"/>
        <v>3-Small C&amp;I</v>
      </c>
    </row>
    <row r="9507" spans="1:17" x14ac:dyDescent="0.3">
      <c r="A9507">
        <v>4</v>
      </c>
      <c r="B9507" t="s">
        <v>249</v>
      </c>
      <c r="C9507">
        <v>2024</v>
      </c>
      <c r="D9507">
        <v>2</v>
      </c>
      <c r="E9507" t="s">
        <v>533</v>
      </c>
      <c r="F9507" s="431">
        <v>1</v>
      </c>
      <c r="G9507" t="s">
        <v>383</v>
      </c>
      <c r="H9507" t="s">
        <v>399</v>
      </c>
      <c r="I9507" t="s">
        <v>400</v>
      </c>
      <c r="J9507" t="s">
        <v>547</v>
      </c>
      <c r="K9507" t="s">
        <v>386</v>
      </c>
      <c r="L9507" t="s">
        <v>524</v>
      </c>
      <c r="M9507" t="s">
        <v>401</v>
      </c>
      <c r="N9507">
        <v>10432</v>
      </c>
      <c r="O9507">
        <v>1418995.58</v>
      </c>
      <c r="P9507">
        <v>8388532</v>
      </c>
      <c r="Q9507" t="str">
        <f t="shared" si="151"/>
        <v>1-Residential</v>
      </c>
    </row>
    <row r="9508" spans="1:17" x14ac:dyDescent="0.3">
      <c r="A9508">
        <v>4</v>
      </c>
      <c r="B9508" t="s">
        <v>249</v>
      </c>
      <c r="C9508">
        <v>2024</v>
      </c>
      <c r="D9508">
        <v>2</v>
      </c>
      <c r="E9508" t="s">
        <v>533</v>
      </c>
      <c r="F9508" s="431">
        <v>1</v>
      </c>
      <c r="G9508" t="s">
        <v>383</v>
      </c>
      <c r="H9508" t="s">
        <v>402</v>
      </c>
      <c r="I9508" t="s">
        <v>403</v>
      </c>
      <c r="J9508" t="s">
        <v>549</v>
      </c>
      <c r="K9508" t="s">
        <v>395</v>
      </c>
      <c r="L9508" t="s">
        <v>524</v>
      </c>
      <c r="M9508" t="s">
        <v>401</v>
      </c>
      <c r="N9508">
        <v>116</v>
      </c>
      <c r="O9508">
        <v>7435.67</v>
      </c>
      <c r="P9508">
        <v>119641</v>
      </c>
      <c r="Q9508" t="str">
        <f t="shared" si="151"/>
        <v>2-Low Income Residential</v>
      </c>
    </row>
    <row r="9509" spans="1:17" x14ac:dyDescent="0.3">
      <c r="A9509">
        <v>4</v>
      </c>
      <c r="B9509" t="s">
        <v>249</v>
      </c>
      <c r="C9509">
        <v>2024</v>
      </c>
      <c r="D9509">
        <v>2</v>
      </c>
      <c r="E9509" t="s">
        <v>533</v>
      </c>
      <c r="F9509" s="431">
        <v>1</v>
      </c>
      <c r="G9509" t="s">
        <v>383</v>
      </c>
      <c r="H9509" t="s">
        <v>404</v>
      </c>
      <c r="I9509" t="s">
        <v>405</v>
      </c>
      <c r="J9509" t="s">
        <v>548</v>
      </c>
      <c r="K9509" t="s">
        <v>392</v>
      </c>
      <c r="L9509" t="s">
        <v>524</v>
      </c>
      <c r="M9509" t="s">
        <v>401</v>
      </c>
      <c r="N9509">
        <v>37</v>
      </c>
      <c r="O9509">
        <v>2155.09</v>
      </c>
      <c r="P9509">
        <v>22115</v>
      </c>
      <c r="Q9509" t="str">
        <f t="shared" si="151"/>
        <v>3-Small C&amp;I</v>
      </c>
    </row>
    <row r="9510" spans="1:17" x14ac:dyDescent="0.3">
      <c r="A9510">
        <v>4</v>
      </c>
      <c r="B9510" t="s">
        <v>249</v>
      </c>
      <c r="C9510">
        <v>2024</v>
      </c>
      <c r="D9510">
        <v>2</v>
      </c>
      <c r="E9510" t="s">
        <v>533</v>
      </c>
      <c r="F9510" s="431">
        <v>1</v>
      </c>
      <c r="G9510" t="s">
        <v>383</v>
      </c>
      <c r="H9510" t="s">
        <v>406</v>
      </c>
      <c r="I9510" t="s">
        <v>407</v>
      </c>
      <c r="J9510" t="s">
        <v>551</v>
      </c>
      <c r="K9510" t="s">
        <v>398</v>
      </c>
      <c r="L9510" t="s">
        <v>524</v>
      </c>
      <c r="M9510" t="s">
        <v>401</v>
      </c>
      <c r="N9510">
        <v>3</v>
      </c>
      <c r="O9510">
        <v>200.86</v>
      </c>
      <c r="P9510">
        <v>1343</v>
      </c>
      <c r="Q9510" t="str">
        <f t="shared" si="151"/>
        <v>3-Small C&amp;I</v>
      </c>
    </row>
    <row r="9511" spans="1:17" x14ac:dyDescent="0.3">
      <c r="A9511">
        <v>4</v>
      </c>
      <c r="B9511" t="s">
        <v>249</v>
      </c>
      <c r="C9511">
        <v>2024</v>
      </c>
      <c r="D9511">
        <v>2</v>
      </c>
      <c r="E9511" t="s">
        <v>533</v>
      </c>
      <c r="F9511" s="431">
        <v>3</v>
      </c>
      <c r="G9511" t="s">
        <v>408</v>
      </c>
      <c r="H9511" t="s">
        <v>384</v>
      </c>
      <c r="I9511" t="s">
        <v>385</v>
      </c>
      <c r="J9511" t="s">
        <v>547</v>
      </c>
      <c r="K9511" t="s">
        <v>386</v>
      </c>
      <c r="L9511" t="s">
        <v>525</v>
      </c>
      <c r="M9511" t="s">
        <v>409</v>
      </c>
      <c r="N9511">
        <v>10</v>
      </c>
      <c r="O9511">
        <v>93.61</v>
      </c>
      <c r="P9511">
        <v>102</v>
      </c>
      <c r="Q9511" t="str">
        <f t="shared" si="151"/>
        <v>1-Residential</v>
      </c>
    </row>
    <row r="9512" spans="1:17" x14ac:dyDescent="0.3">
      <c r="A9512">
        <v>4</v>
      </c>
      <c r="B9512" t="s">
        <v>249</v>
      </c>
      <c r="C9512">
        <v>2024</v>
      </c>
      <c r="D9512">
        <v>2</v>
      </c>
      <c r="E9512" t="s">
        <v>533</v>
      </c>
      <c r="F9512" s="431">
        <v>3</v>
      </c>
      <c r="G9512" t="s">
        <v>408</v>
      </c>
      <c r="H9512" t="s">
        <v>390</v>
      </c>
      <c r="I9512" t="s">
        <v>391</v>
      </c>
      <c r="J9512" t="s">
        <v>548</v>
      </c>
      <c r="K9512" t="s">
        <v>392</v>
      </c>
      <c r="L9512" t="s">
        <v>525</v>
      </c>
      <c r="M9512" t="s">
        <v>409</v>
      </c>
      <c r="N9512">
        <v>175</v>
      </c>
      <c r="O9512">
        <v>36617.730000000003</v>
      </c>
      <c r="P9512">
        <v>116440</v>
      </c>
      <c r="Q9512" t="str">
        <f t="shared" si="151"/>
        <v>3-Small C&amp;I</v>
      </c>
    </row>
    <row r="9513" spans="1:17" x14ac:dyDescent="0.3">
      <c r="A9513">
        <v>4</v>
      </c>
      <c r="B9513" t="s">
        <v>249</v>
      </c>
      <c r="C9513">
        <v>2024</v>
      </c>
      <c r="D9513">
        <v>2</v>
      </c>
      <c r="E9513" t="s">
        <v>533</v>
      </c>
      <c r="F9513" s="431">
        <v>3</v>
      </c>
      <c r="G9513" t="s">
        <v>408</v>
      </c>
      <c r="H9513" t="s">
        <v>413</v>
      </c>
      <c r="I9513" t="s">
        <v>414</v>
      </c>
      <c r="J9513" t="s">
        <v>550</v>
      </c>
      <c r="K9513" t="s">
        <v>415</v>
      </c>
      <c r="L9513" t="s">
        <v>525</v>
      </c>
      <c r="M9513" t="s">
        <v>409</v>
      </c>
      <c r="N9513">
        <v>1</v>
      </c>
      <c r="O9513">
        <v>156.94999999999999</v>
      </c>
      <c r="P9513">
        <v>491</v>
      </c>
      <c r="Q9513" t="str">
        <f t="shared" si="151"/>
        <v>3-Small C&amp;I</v>
      </c>
    </row>
    <row r="9514" spans="1:17" x14ac:dyDescent="0.3">
      <c r="A9514">
        <v>4</v>
      </c>
      <c r="B9514" t="s">
        <v>249</v>
      </c>
      <c r="C9514">
        <v>2024</v>
      </c>
      <c r="D9514">
        <v>2</v>
      </c>
      <c r="E9514" t="s">
        <v>533</v>
      </c>
      <c r="F9514" s="431">
        <v>3</v>
      </c>
      <c r="G9514" t="s">
        <v>408</v>
      </c>
      <c r="H9514" t="s">
        <v>396</v>
      </c>
      <c r="I9514" t="s">
        <v>397</v>
      </c>
      <c r="J9514" t="s">
        <v>551</v>
      </c>
      <c r="K9514" t="s">
        <v>398</v>
      </c>
      <c r="L9514" t="s">
        <v>525</v>
      </c>
      <c r="M9514" t="s">
        <v>409</v>
      </c>
      <c r="N9514">
        <v>25</v>
      </c>
      <c r="O9514">
        <v>8348.58</v>
      </c>
      <c r="P9514">
        <v>26990</v>
      </c>
      <c r="Q9514" t="str">
        <f t="shared" si="151"/>
        <v>3-Small C&amp;I</v>
      </c>
    </row>
    <row r="9515" spans="1:17" x14ac:dyDescent="0.3">
      <c r="A9515">
        <v>4</v>
      </c>
      <c r="B9515" t="s">
        <v>249</v>
      </c>
      <c r="C9515">
        <v>2024</v>
      </c>
      <c r="D9515">
        <v>2</v>
      </c>
      <c r="E9515" t="s">
        <v>533</v>
      </c>
      <c r="F9515" s="431">
        <v>3</v>
      </c>
      <c r="G9515" t="s">
        <v>408</v>
      </c>
      <c r="H9515" t="s">
        <v>418</v>
      </c>
      <c r="I9515" t="s">
        <v>419</v>
      </c>
      <c r="J9515" t="s">
        <v>554</v>
      </c>
      <c r="K9515" t="s">
        <v>420</v>
      </c>
      <c r="L9515" t="s">
        <v>525</v>
      </c>
      <c r="M9515" t="s">
        <v>409</v>
      </c>
      <c r="N9515">
        <v>5</v>
      </c>
      <c r="O9515">
        <v>7735.01</v>
      </c>
      <c r="P9515">
        <v>20232</v>
      </c>
      <c r="Q9515" t="str">
        <f t="shared" si="151"/>
        <v>4-Medium C&amp;I</v>
      </c>
    </row>
    <row r="9516" spans="1:17" x14ac:dyDescent="0.3">
      <c r="A9516">
        <v>4</v>
      </c>
      <c r="B9516" t="s">
        <v>249</v>
      </c>
      <c r="C9516">
        <v>2024</v>
      </c>
      <c r="D9516">
        <v>2</v>
      </c>
      <c r="E9516" t="s">
        <v>533</v>
      </c>
      <c r="F9516" s="431">
        <v>3</v>
      </c>
      <c r="G9516" t="s">
        <v>408</v>
      </c>
      <c r="H9516" t="s">
        <v>421</v>
      </c>
      <c r="I9516" t="s">
        <v>422</v>
      </c>
      <c r="J9516" t="s">
        <v>552</v>
      </c>
      <c r="K9516" t="s">
        <v>423</v>
      </c>
      <c r="L9516" t="s">
        <v>524</v>
      </c>
      <c r="M9516" t="s">
        <v>401</v>
      </c>
      <c r="N9516">
        <v>1</v>
      </c>
      <c r="O9516">
        <v>10.29</v>
      </c>
      <c r="P9516">
        <v>22</v>
      </c>
      <c r="Q9516" t="str">
        <f t="shared" si="151"/>
        <v>Street</v>
      </c>
    </row>
    <row r="9517" spans="1:17" x14ac:dyDescent="0.3">
      <c r="A9517">
        <v>4</v>
      </c>
      <c r="B9517" t="s">
        <v>249</v>
      </c>
      <c r="C9517">
        <v>2024</v>
      </c>
      <c r="D9517">
        <v>2</v>
      </c>
      <c r="E9517" t="s">
        <v>533</v>
      </c>
      <c r="F9517" s="431">
        <v>3</v>
      </c>
      <c r="G9517" t="s">
        <v>408</v>
      </c>
      <c r="H9517" t="s">
        <v>424</v>
      </c>
      <c r="I9517" t="s">
        <v>425</v>
      </c>
      <c r="J9517" t="s">
        <v>557</v>
      </c>
      <c r="K9517" t="s">
        <v>426</v>
      </c>
      <c r="L9517" t="s">
        <v>526</v>
      </c>
      <c r="M9517" t="s">
        <v>427</v>
      </c>
      <c r="N9517">
        <v>8</v>
      </c>
      <c r="O9517">
        <v>237.73</v>
      </c>
      <c r="P9517">
        <v>1409</v>
      </c>
      <c r="Q9517" t="str">
        <f t="shared" si="151"/>
        <v>3-Small C&amp;I</v>
      </c>
    </row>
    <row r="9518" spans="1:17" x14ac:dyDescent="0.3">
      <c r="A9518">
        <v>4</v>
      </c>
      <c r="B9518" t="s">
        <v>249</v>
      </c>
      <c r="C9518">
        <v>2024</v>
      </c>
      <c r="D9518">
        <v>2</v>
      </c>
      <c r="E9518" t="s">
        <v>533</v>
      </c>
      <c r="F9518" s="431">
        <v>3</v>
      </c>
      <c r="G9518" t="s">
        <v>408</v>
      </c>
      <c r="H9518" t="s">
        <v>431</v>
      </c>
      <c r="I9518" t="s">
        <v>432</v>
      </c>
      <c r="J9518" t="s">
        <v>558</v>
      </c>
      <c r="K9518" t="s">
        <v>430</v>
      </c>
      <c r="L9518" t="s">
        <v>526</v>
      </c>
      <c r="M9518" t="s">
        <v>427</v>
      </c>
      <c r="N9518">
        <v>9</v>
      </c>
      <c r="O9518">
        <v>79180.17</v>
      </c>
      <c r="P9518">
        <v>881555</v>
      </c>
      <c r="Q9518" t="str">
        <f t="shared" si="151"/>
        <v>5-Large C&amp;I</v>
      </c>
    </row>
    <row r="9519" spans="1:17" x14ac:dyDescent="0.3">
      <c r="A9519">
        <v>4</v>
      </c>
      <c r="B9519" t="s">
        <v>249</v>
      </c>
      <c r="C9519">
        <v>2024</v>
      </c>
      <c r="D9519">
        <v>2</v>
      </c>
      <c r="E9519" t="s">
        <v>533</v>
      </c>
      <c r="F9519" s="431">
        <v>3</v>
      </c>
      <c r="G9519" t="s">
        <v>408</v>
      </c>
      <c r="H9519" t="s">
        <v>399</v>
      </c>
      <c r="I9519" t="s">
        <v>400</v>
      </c>
      <c r="J9519" t="s">
        <v>547</v>
      </c>
      <c r="K9519" t="s">
        <v>386</v>
      </c>
      <c r="L9519" t="s">
        <v>526</v>
      </c>
      <c r="M9519" t="s">
        <v>427</v>
      </c>
      <c r="N9519">
        <v>32</v>
      </c>
      <c r="O9519">
        <v>5183.97</v>
      </c>
      <c r="P9519">
        <v>31268</v>
      </c>
      <c r="Q9519" t="str">
        <f t="shared" si="151"/>
        <v>1-Residential</v>
      </c>
    </row>
    <row r="9520" spans="1:17" x14ac:dyDescent="0.3">
      <c r="A9520">
        <v>4</v>
      </c>
      <c r="B9520" t="s">
        <v>249</v>
      </c>
      <c r="C9520">
        <v>2024</v>
      </c>
      <c r="D9520">
        <v>2</v>
      </c>
      <c r="E9520" t="s">
        <v>533</v>
      </c>
      <c r="F9520" s="431">
        <v>3</v>
      </c>
      <c r="G9520" t="s">
        <v>408</v>
      </c>
      <c r="H9520" t="s">
        <v>404</v>
      </c>
      <c r="I9520" t="s">
        <v>405</v>
      </c>
      <c r="J9520" t="s">
        <v>548</v>
      </c>
      <c r="K9520" t="s">
        <v>392</v>
      </c>
      <c r="L9520" t="s">
        <v>526</v>
      </c>
      <c r="M9520" t="s">
        <v>427</v>
      </c>
      <c r="N9520">
        <v>1269</v>
      </c>
      <c r="O9520">
        <v>230405.2</v>
      </c>
      <c r="P9520">
        <v>1728361</v>
      </c>
      <c r="Q9520" t="str">
        <f t="shared" si="151"/>
        <v>3-Small C&amp;I</v>
      </c>
    </row>
    <row r="9521" spans="1:17" x14ac:dyDescent="0.3">
      <c r="A9521">
        <v>4</v>
      </c>
      <c r="B9521" t="s">
        <v>249</v>
      </c>
      <c r="C9521">
        <v>2024</v>
      </c>
      <c r="D9521">
        <v>2</v>
      </c>
      <c r="E9521" t="s">
        <v>533</v>
      </c>
      <c r="F9521" s="431">
        <v>3</v>
      </c>
      <c r="G9521" t="s">
        <v>408</v>
      </c>
      <c r="H9521" t="s">
        <v>433</v>
      </c>
      <c r="I9521" t="s">
        <v>434</v>
      </c>
      <c r="J9521" t="s">
        <v>553</v>
      </c>
      <c r="K9521" t="s">
        <v>412</v>
      </c>
      <c r="L9521" t="s">
        <v>526</v>
      </c>
      <c r="M9521" t="s">
        <v>427</v>
      </c>
      <c r="N9521">
        <v>7</v>
      </c>
      <c r="O9521">
        <v>262.17</v>
      </c>
      <c r="P9521">
        <v>1664</v>
      </c>
      <c r="Q9521" t="str">
        <f t="shared" si="151"/>
        <v>3-Small C&amp;I</v>
      </c>
    </row>
    <row r="9522" spans="1:17" x14ac:dyDescent="0.3">
      <c r="A9522">
        <v>4</v>
      </c>
      <c r="B9522" t="s">
        <v>249</v>
      </c>
      <c r="C9522">
        <v>2024</v>
      </c>
      <c r="D9522">
        <v>2</v>
      </c>
      <c r="E9522" t="s">
        <v>533</v>
      </c>
      <c r="F9522" s="431">
        <v>3</v>
      </c>
      <c r="G9522" t="s">
        <v>408</v>
      </c>
      <c r="H9522" t="s">
        <v>435</v>
      </c>
      <c r="I9522" t="s">
        <v>436</v>
      </c>
      <c r="J9522" t="s">
        <v>550</v>
      </c>
      <c r="K9522" t="s">
        <v>415</v>
      </c>
      <c r="L9522" t="s">
        <v>526</v>
      </c>
      <c r="M9522" t="s">
        <v>427</v>
      </c>
      <c r="N9522">
        <v>11</v>
      </c>
      <c r="O9522">
        <v>574.54</v>
      </c>
      <c r="P9522">
        <v>3639</v>
      </c>
      <c r="Q9522" t="str">
        <f t="shared" si="151"/>
        <v>3-Small C&amp;I</v>
      </c>
    </row>
    <row r="9523" spans="1:17" x14ac:dyDescent="0.3">
      <c r="A9523">
        <v>4</v>
      </c>
      <c r="B9523" t="s">
        <v>249</v>
      </c>
      <c r="C9523">
        <v>2024</v>
      </c>
      <c r="D9523">
        <v>2</v>
      </c>
      <c r="E9523" t="s">
        <v>533</v>
      </c>
      <c r="F9523" s="431">
        <v>3</v>
      </c>
      <c r="G9523" t="s">
        <v>408</v>
      </c>
      <c r="H9523" t="s">
        <v>406</v>
      </c>
      <c r="I9523" t="s">
        <v>407</v>
      </c>
      <c r="J9523" t="s">
        <v>551</v>
      </c>
      <c r="K9523" t="s">
        <v>398</v>
      </c>
      <c r="L9523" t="s">
        <v>526</v>
      </c>
      <c r="M9523" t="s">
        <v>427</v>
      </c>
      <c r="N9523">
        <v>57</v>
      </c>
      <c r="O9523">
        <v>4223.8500000000004</v>
      </c>
      <c r="P9523">
        <v>28996</v>
      </c>
      <c r="Q9523" t="str">
        <f t="shared" si="151"/>
        <v>3-Small C&amp;I</v>
      </c>
    </row>
    <row r="9524" spans="1:17" x14ac:dyDescent="0.3">
      <c r="A9524">
        <v>4</v>
      </c>
      <c r="B9524" t="s">
        <v>249</v>
      </c>
      <c r="C9524">
        <v>2024</v>
      </c>
      <c r="D9524">
        <v>2</v>
      </c>
      <c r="E9524" t="s">
        <v>533</v>
      </c>
      <c r="F9524" s="431">
        <v>3</v>
      </c>
      <c r="G9524" t="s">
        <v>408</v>
      </c>
      <c r="H9524" t="s">
        <v>437</v>
      </c>
      <c r="I9524" t="s">
        <v>438</v>
      </c>
      <c r="J9524" t="s">
        <v>554</v>
      </c>
      <c r="K9524" t="s">
        <v>420</v>
      </c>
      <c r="L9524" t="s">
        <v>526</v>
      </c>
      <c r="M9524" t="s">
        <v>427</v>
      </c>
      <c r="N9524">
        <v>68</v>
      </c>
      <c r="O9524">
        <v>143070.35999999999</v>
      </c>
      <c r="P9524">
        <v>1318355</v>
      </c>
      <c r="Q9524" t="str">
        <f t="shared" si="151"/>
        <v>4-Medium C&amp;I</v>
      </c>
    </row>
    <row r="9525" spans="1:17" x14ac:dyDescent="0.3">
      <c r="A9525">
        <v>4</v>
      </c>
      <c r="B9525" t="s">
        <v>249</v>
      </c>
      <c r="C9525">
        <v>2024</v>
      </c>
      <c r="D9525">
        <v>2</v>
      </c>
      <c r="E9525" t="s">
        <v>533</v>
      </c>
      <c r="F9525" s="431">
        <v>5</v>
      </c>
      <c r="G9525" t="s">
        <v>442</v>
      </c>
      <c r="H9525" t="s">
        <v>390</v>
      </c>
      <c r="I9525" t="s">
        <v>391</v>
      </c>
      <c r="J9525" t="s">
        <v>548</v>
      </c>
      <c r="K9525" t="s">
        <v>392</v>
      </c>
      <c r="L9525" t="s">
        <v>527</v>
      </c>
      <c r="M9525" t="s">
        <v>443</v>
      </c>
      <c r="N9525">
        <v>1</v>
      </c>
      <c r="O9525">
        <v>15.05</v>
      </c>
      <c r="P9525">
        <v>18</v>
      </c>
      <c r="Q9525" t="str">
        <f t="shared" si="151"/>
        <v>3-Small C&amp;I</v>
      </c>
    </row>
    <row r="9526" spans="1:17" x14ac:dyDescent="0.3">
      <c r="A9526">
        <v>4</v>
      </c>
      <c r="B9526" t="s">
        <v>249</v>
      </c>
      <c r="C9526">
        <v>2024</v>
      </c>
      <c r="D9526">
        <v>2</v>
      </c>
      <c r="E9526" t="s">
        <v>533</v>
      </c>
      <c r="F9526" s="431">
        <v>5</v>
      </c>
      <c r="G9526" t="s">
        <v>442</v>
      </c>
      <c r="H9526" t="s">
        <v>418</v>
      </c>
      <c r="I9526" t="s">
        <v>419</v>
      </c>
      <c r="J9526" t="s">
        <v>554</v>
      </c>
      <c r="K9526" t="s">
        <v>420</v>
      </c>
      <c r="L9526" t="s">
        <v>527</v>
      </c>
      <c r="M9526" t="s">
        <v>443</v>
      </c>
      <c r="N9526">
        <v>1</v>
      </c>
      <c r="O9526">
        <v>724.43</v>
      </c>
      <c r="P9526">
        <v>1640</v>
      </c>
      <c r="Q9526" t="str">
        <f t="shared" si="151"/>
        <v>4-Medium C&amp;I</v>
      </c>
    </row>
    <row r="9527" spans="1:17" x14ac:dyDescent="0.3">
      <c r="A9527">
        <v>4</v>
      </c>
      <c r="B9527" t="s">
        <v>249</v>
      </c>
      <c r="C9527">
        <v>2024</v>
      </c>
      <c r="D9527">
        <v>2</v>
      </c>
      <c r="E9527" t="s">
        <v>533</v>
      </c>
      <c r="F9527" s="431">
        <v>5</v>
      </c>
      <c r="G9527" t="s">
        <v>442</v>
      </c>
      <c r="H9527" t="s">
        <v>431</v>
      </c>
      <c r="I9527" t="s">
        <v>432</v>
      </c>
      <c r="J9527" t="s">
        <v>558</v>
      </c>
      <c r="K9527" t="s">
        <v>430</v>
      </c>
      <c r="L9527" t="s">
        <v>528</v>
      </c>
      <c r="M9527" t="s">
        <v>444</v>
      </c>
      <c r="N9527">
        <v>1</v>
      </c>
      <c r="O9527">
        <v>5738.87</v>
      </c>
      <c r="P9527">
        <v>54867</v>
      </c>
      <c r="Q9527" t="str">
        <f t="shared" si="151"/>
        <v>5-Large C&amp;I</v>
      </c>
    </row>
    <row r="9528" spans="1:17" x14ac:dyDescent="0.3">
      <c r="A9528">
        <v>4</v>
      </c>
      <c r="B9528" t="s">
        <v>249</v>
      </c>
      <c r="C9528">
        <v>2024</v>
      </c>
      <c r="D9528">
        <v>2</v>
      </c>
      <c r="E9528" t="s">
        <v>533</v>
      </c>
      <c r="F9528" s="431">
        <v>5</v>
      </c>
      <c r="G9528" t="s">
        <v>442</v>
      </c>
      <c r="H9528" t="s">
        <v>404</v>
      </c>
      <c r="I9528" t="s">
        <v>405</v>
      </c>
      <c r="J9528" t="s">
        <v>548</v>
      </c>
      <c r="K9528" t="s">
        <v>392</v>
      </c>
      <c r="L9528" t="s">
        <v>528</v>
      </c>
      <c r="M9528" t="s">
        <v>444</v>
      </c>
      <c r="N9528">
        <v>1</v>
      </c>
      <c r="O9528">
        <v>17.54</v>
      </c>
      <c r="P9528">
        <v>59</v>
      </c>
      <c r="Q9528" t="str">
        <f t="shared" si="151"/>
        <v>3-Small C&amp;I</v>
      </c>
    </row>
    <row r="9529" spans="1:17" x14ac:dyDescent="0.3">
      <c r="A9529">
        <v>4</v>
      </c>
      <c r="B9529" t="s">
        <v>249</v>
      </c>
      <c r="C9529">
        <v>2024</v>
      </c>
      <c r="D9529">
        <v>2</v>
      </c>
      <c r="E9529" t="s">
        <v>533</v>
      </c>
      <c r="F9529" s="431">
        <v>6</v>
      </c>
      <c r="G9529" t="s">
        <v>445</v>
      </c>
      <c r="H9529" t="s">
        <v>446</v>
      </c>
      <c r="I9529" t="s">
        <v>447</v>
      </c>
      <c r="J9529" t="s">
        <v>559</v>
      </c>
      <c r="K9529" t="s">
        <v>448</v>
      </c>
      <c r="L9529" t="s">
        <v>529</v>
      </c>
      <c r="M9529" t="s">
        <v>449</v>
      </c>
      <c r="N9529">
        <v>1</v>
      </c>
      <c r="O9529">
        <v>6982.62</v>
      </c>
      <c r="P9529">
        <v>16758</v>
      </c>
      <c r="Q9529" t="str">
        <f t="shared" si="151"/>
        <v>Street</v>
      </c>
    </row>
    <row r="9530" spans="1:17" x14ac:dyDescent="0.3">
      <c r="A9530">
        <v>4</v>
      </c>
      <c r="B9530" t="s">
        <v>249</v>
      </c>
      <c r="C9530">
        <v>2024</v>
      </c>
      <c r="D9530">
        <v>2</v>
      </c>
      <c r="E9530" t="s">
        <v>533</v>
      </c>
      <c r="F9530" s="431">
        <v>6</v>
      </c>
      <c r="G9530" t="s">
        <v>445</v>
      </c>
      <c r="H9530" t="s">
        <v>450</v>
      </c>
      <c r="I9530" t="s">
        <v>451</v>
      </c>
      <c r="J9530" t="s">
        <v>563</v>
      </c>
      <c r="K9530" t="s">
        <v>452</v>
      </c>
      <c r="L9530" t="s">
        <v>529</v>
      </c>
      <c r="M9530" t="s">
        <v>449</v>
      </c>
      <c r="N9530">
        <v>2</v>
      </c>
      <c r="O9530">
        <v>1478.27</v>
      </c>
      <c r="P9530">
        <v>7047</v>
      </c>
      <c r="Q9530" t="str">
        <f t="shared" si="151"/>
        <v>Street</v>
      </c>
    </row>
    <row r="9531" spans="1:17" x14ac:dyDescent="0.3">
      <c r="A9531">
        <v>4</v>
      </c>
      <c r="B9531" t="s">
        <v>249</v>
      </c>
      <c r="C9531">
        <v>2024</v>
      </c>
      <c r="D9531">
        <v>2</v>
      </c>
      <c r="E9531" t="s">
        <v>533</v>
      </c>
      <c r="F9531" s="431">
        <v>10</v>
      </c>
      <c r="G9531" t="s">
        <v>453</v>
      </c>
      <c r="H9531" t="s">
        <v>384</v>
      </c>
      <c r="I9531" t="s">
        <v>385</v>
      </c>
      <c r="J9531" t="s">
        <v>547</v>
      </c>
      <c r="K9531" t="s">
        <v>386</v>
      </c>
      <c r="L9531" t="s">
        <v>530</v>
      </c>
      <c r="M9531" t="s">
        <v>454</v>
      </c>
      <c r="N9531">
        <v>22</v>
      </c>
      <c r="O9531">
        <v>5070.5200000000004</v>
      </c>
      <c r="P9531">
        <v>14063</v>
      </c>
      <c r="Q9531" t="str">
        <f t="shared" si="151"/>
        <v>1-Residential</v>
      </c>
    </row>
    <row r="9532" spans="1:17" x14ac:dyDescent="0.3">
      <c r="A9532">
        <v>4</v>
      </c>
      <c r="B9532" t="s">
        <v>249</v>
      </c>
      <c r="C9532">
        <v>2024</v>
      </c>
      <c r="D9532">
        <v>2</v>
      </c>
      <c r="E9532" t="s">
        <v>533</v>
      </c>
      <c r="F9532" s="431">
        <v>10</v>
      </c>
      <c r="G9532" t="s">
        <v>453</v>
      </c>
      <c r="H9532" t="s">
        <v>399</v>
      </c>
      <c r="I9532" t="s">
        <v>400</v>
      </c>
      <c r="J9532" t="s">
        <v>547</v>
      </c>
      <c r="K9532" t="s">
        <v>386</v>
      </c>
      <c r="L9532" t="s">
        <v>531</v>
      </c>
      <c r="M9532" t="s">
        <v>455</v>
      </c>
      <c r="N9532">
        <v>141</v>
      </c>
      <c r="O9532">
        <v>21436.82</v>
      </c>
      <c r="P9532">
        <v>127347</v>
      </c>
      <c r="Q9532" t="str">
        <f t="shared" si="151"/>
        <v>1-Residential</v>
      </c>
    </row>
    <row r="9533" spans="1:17" x14ac:dyDescent="0.3">
      <c r="A9533">
        <v>4</v>
      </c>
      <c r="B9533" t="s">
        <v>249</v>
      </c>
      <c r="C9533">
        <v>2024</v>
      </c>
      <c r="D9533">
        <v>2</v>
      </c>
      <c r="E9533" t="s">
        <v>533</v>
      </c>
      <c r="F9533" s="431">
        <v>10</v>
      </c>
      <c r="G9533" t="s">
        <v>453</v>
      </c>
      <c r="H9533" t="s">
        <v>402</v>
      </c>
      <c r="I9533" t="s">
        <v>403</v>
      </c>
      <c r="J9533" t="s">
        <v>549</v>
      </c>
      <c r="K9533" t="s">
        <v>395</v>
      </c>
      <c r="L9533" t="s">
        <v>531</v>
      </c>
      <c r="M9533" t="s">
        <v>455</v>
      </c>
      <c r="N9533">
        <v>6</v>
      </c>
      <c r="O9533">
        <v>671.28</v>
      </c>
      <c r="P9533">
        <v>11021</v>
      </c>
      <c r="Q9533" t="str">
        <f t="shared" si="151"/>
        <v>2-Low Income Residential</v>
      </c>
    </row>
    <row r="9534" spans="1:17" x14ac:dyDescent="0.3">
      <c r="A9534">
        <v>4</v>
      </c>
      <c r="B9534" t="s">
        <v>249</v>
      </c>
      <c r="C9534">
        <v>2024</v>
      </c>
      <c r="D9534">
        <v>2</v>
      </c>
      <c r="E9534" t="s">
        <v>533</v>
      </c>
      <c r="F9534" s="431">
        <v>60</v>
      </c>
      <c r="G9534" t="s">
        <v>456</v>
      </c>
      <c r="H9534" t="s">
        <v>446</v>
      </c>
      <c r="I9534" t="s">
        <v>447</v>
      </c>
      <c r="J9534" t="s">
        <v>559</v>
      </c>
      <c r="K9534" t="s">
        <v>448</v>
      </c>
      <c r="L9534" t="s">
        <v>532</v>
      </c>
      <c r="M9534" t="s">
        <v>457</v>
      </c>
      <c r="N9534">
        <v>1</v>
      </c>
      <c r="O9534">
        <v>13.14</v>
      </c>
      <c r="P9534">
        <v>32</v>
      </c>
      <c r="Q9534" t="str">
        <f t="shared" si="151"/>
        <v>Street</v>
      </c>
    </row>
    <row r="9535" spans="1:17" x14ac:dyDescent="0.3">
      <c r="A9535">
        <v>4</v>
      </c>
      <c r="B9535" t="s">
        <v>249</v>
      </c>
      <c r="C9535">
        <v>2024</v>
      </c>
      <c r="D9535">
        <v>2</v>
      </c>
      <c r="E9535" t="s">
        <v>533</v>
      </c>
      <c r="F9535" s="431">
        <v>60</v>
      </c>
      <c r="G9535" t="s">
        <v>456</v>
      </c>
      <c r="H9535" t="s">
        <v>450</v>
      </c>
      <c r="I9535" t="s">
        <v>451</v>
      </c>
      <c r="J9535" t="s">
        <v>563</v>
      </c>
      <c r="K9535" t="s">
        <v>452</v>
      </c>
      <c r="L9535" t="s">
        <v>532</v>
      </c>
      <c r="M9535" t="s">
        <v>457</v>
      </c>
      <c r="N9535">
        <v>2</v>
      </c>
      <c r="O9535">
        <v>32.22</v>
      </c>
      <c r="P9535">
        <v>144</v>
      </c>
      <c r="Q9535" t="str">
        <f t="shared" si="151"/>
        <v>Street</v>
      </c>
    </row>
    <row r="9536" spans="1:17" x14ac:dyDescent="0.3">
      <c r="A9536">
        <v>5</v>
      </c>
      <c r="B9536" t="s">
        <v>241</v>
      </c>
      <c r="C9536">
        <v>2024</v>
      </c>
      <c r="D9536">
        <v>2</v>
      </c>
      <c r="E9536" t="s">
        <v>533</v>
      </c>
      <c r="F9536" s="431">
        <v>1</v>
      </c>
      <c r="G9536" t="s">
        <v>383</v>
      </c>
      <c r="H9536" t="s">
        <v>384</v>
      </c>
      <c r="I9536" t="s">
        <v>385</v>
      </c>
      <c r="J9536" t="s">
        <v>547</v>
      </c>
      <c r="K9536" t="s">
        <v>386</v>
      </c>
      <c r="L9536" t="s">
        <v>523</v>
      </c>
      <c r="M9536" t="s">
        <v>387</v>
      </c>
      <c r="N9536">
        <v>438276</v>
      </c>
      <c r="O9536">
        <v>82411497.879999995</v>
      </c>
      <c r="P9536">
        <v>234071803</v>
      </c>
      <c r="Q9536" t="str">
        <f t="shared" si="151"/>
        <v>1-Residential</v>
      </c>
    </row>
    <row r="9537" spans="1:17" x14ac:dyDescent="0.3">
      <c r="A9537">
        <v>5</v>
      </c>
      <c r="B9537" t="s">
        <v>241</v>
      </c>
      <c r="C9537">
        <v>2024</v>
      </c>
      <c r="D9537">
        <v>2</v>
      </c>
      <c r="E9537" t="s">
        <v>533</v>
      </c>
      <c r="F9537" s="431">
        <v>1</v>
      </c>
      <c r="G9537" t="s">
        <v>383</v>
      </c>
      <c r="H9537" t="s">
        <v>388</v>
      </c>
      <c r="I9537" t="s">
        <v>389</v>
      </c>
      <c r="J9537" t="s">
        <v>547</v>
      </c>
      <c r="K9537" t="s">
        <v>386</v>
      </c>
      <c r="L9537" t="s">
        <v>523</v>
      </c>
      <c r="M9537" t="s">
        <v>387</v>
      </c>
      <c r="N9537">
        <v>331</v>
      </c>
      <c r="O9537">
        <v>76512.73</v>
      </c>
      <c r="P9537">
        <v>180442</v>
      </c>
      <c r="Q9537" t="str">
        <f t="shared" si="151"/>
        <v>1-Residential</v>
      </c>
    </row>
    <row r="9538" spans="1:17" x14ac:dyDescent="0.3">
      <c r="A9538">
        <v>5</v>
      </c>
      <c r="B9538" t="s">
        <v>241</v>
      </c>
      <c r="C9538">
        <v>2024</v>
      </c>
      <c r="D9538">
        <v>2</v>
      </c>
      <c r="E9538" t="s">
        <v>533</v>
      </c>
      <c r="F9538" s="431">
        <v>1</v>
      </c>
      <c r="G9538" t="s">
        <v>383</v>
      </c>
      <c r="H9538" t="s">
        <v>390</v>
      </c>
      <c r="I9538" t="s">
        <v>391</v>
      </c>
      <c r="J9538" t="s">
        <v>548</v>
      </c>
      <c r="K9538" t="s">
        <v>392</v>
      </c>
      <c r="L9538" t="s">
        <v>523</v>
      </c>
      <c r="M9538" t="s">
        <v>387</v>
      </c>
      <c r="N9538">
        <v>1183</v>
      </c>
      <c r="O9538">
        <v>46970.26</v>
      </c>
      <c r="P9538">
        <v>675510</v>
      </c>
      <c r="Q9538" t="str">
        <f t="shared" si="151"/>
        <v>3-Small C&amp;I</v>
      </c>
    </row>
    <row r="9539" spans="1:17" x14ac:dyDescent="0.3">
      <c r="A9539">
        <v>5</v>
      </c>
      <c r="B9539" t="s">
        <v>241</v>
      </c>
      <c r="C9539">
        <v>2024</v>
      </c>
      <c r="D9539">
        <v>2</v>
      </c>
      <c r="E9539" t="s">
        <v>533</v>
      </c>
      <c r="F9539" s="431">
        <v>1</v>
      </c>
      <c r="G9539" t="s">
        <v>383</v>
      </c>
      <c r="H9539" t="s">
        <v>393</v>
      </c>
      <c r="I9539" t="s">
        <v>394</v>
      </c>
      <c r="J9539" t="s">
        <v>549</v>
      </c>
      <c r="K9539" t="s">
        <v>395</v>
      </c>
      <c r="L9539" t="s">
        <v>523</v>
      </c>
      <c r="M9539" t="s">
        <v>387</v>
      </c>
      <c r="N9539">
        <v>66485</v>
      </c>
      <c r="O9539">
        <v>8821343.4900000002</v>
      </c>
      <c r="P9539">
        <v>39283964</v>
      </c>
      <c r="Q9539" t="str">
        <f t="shared" si="151"/>
        <v>2-Low Income Residential</v>
      </c>
    </row>
    <row r="9540" spans="1:17" x14ac:dyDescent="0.3">
      <c r="A9540">
        <v>5</v>
      </c>
      <c r="B9540" t="s">
        <v>241</v>
      </c>
      <c r="C9540">
        <v>2024</v>
      </c>
      <c r="D9540">
        <v>2</v>
      </c>
      <c r="E9540" t="s">
        <v>533</v>
      </c>
      <c r="F9540" s="431">
        <v>1</v>
      </c>
      <c r="G9540" t="s">
        <v>383</v>
      </c>
      <c r="H9540" t="s">
        <v>458</v>
      </c>
      <c r="I9540" t="s">
        <v>459</v>
      </c>
      <c r="J9540" t="s">
        <v>549</v>
      </c>
      <c r="K9540" t="s">
        <v>395</v>
      </c>
      <c r="L9540" t="s">
        <v>523</v>
      </c>
      <c r="M9540" t="s">
        <v>387</v>
      </c>
      <c r="N9540">
        <v>141</v>
      </c>
      <c r="O9540">
        <v>22940.3</v>
      </c>
      <c r="P9540">
        <v>84076</v>
      </c>
      <c r="Q9540" t="str">
        <f t="shared" si="151"/>
        <v>2-Low Income Residential</v>
      </c>
    </row>
    <row r="9541" spans="1:17" x14ac:dyDescent="0.3">
      <c r="A9541">
        <v>5</v>
      </c>
      <c r="B9541" t="s">
        <v>241</v>
      </c>
      <c r="C9541">
        <v>2024</v>
      </c>
      <c r="D9541">
        <v>2</v>
      </c>
      <c r="E9541" t="s">
        <v>533</v>
      </c>
      <c r="F9541" s="431">
        <v>1</v>
      </c>
      <c r="G9541" t="s">
        <v>383</v>
      </c>
      <c r="H9541" t="s">
        <v>396</v>
      </c>
      <c r="I9541" t="s">
        <v>397</v>
      </c>
      <c r="J9541" t="s">
        <v>550</v>
      </c>
      <c r="K9541" t="s">
        <v>415</v>
      </c>
      <c r="L9541" t="s">
        <v>523</v>
      </c>
      <c r="M9541" t="s">
        <v>387</v>
      </c>
      <c r="N9541">
        <v>1112</v>
      </c>
      <c r="O9541">
        <v>134504.39000000001</v>
      </c>
      <c r="P9541">
        <v>417721</v>
      </c>
      <c r="Q9541" t="str">
        <f t="shared" si="151"/>
        <v>3-Small C&amp;I</v>
      </c>
    </row>
    <row r="9542" spans="1:17" x14ac:dyDescent="0.3">
      <c r="A9542">
        <v>5</v>
      </c>
      <c r="B9542" t="s">
        <v>241</v>
      </c>
      <c r="C9542">
        <v>2024</v>
      </c>
      <c r="D9542">
        <v>2</v>
      </c>
      <c r="E9542" t="s">
        <v>533</v>
      </c>
      <c r="F9542" s="431">
        <v>1</v>
      </c>
      <c r="G9542" t="s">
        <v>383</v>
      </c>
      <c r="H9542" t="s">
        <v>416</v>
      </c>
      <c r="I9542" t="s">
        <v>417</v>
      </c>
      <c r="J9542" t="s">
        <v>548</v>
      </c>
      <c r="K9542" t="s">
        <v>392</v>
      </c>
      <c r="L9542" t="s">
        <v>523</v>
      </c>
      <c r="M9542" t="s">
        <v>387</v>
      </c>
      <c r="N9542">
        <v>11</v>
      </c>
      <c r="O9542">
        <v>-16295.09</v>
      </c>
      <c r="P9542">
        <v>9908</v>
      </c>
      <c r="Q9542" t="str">
        <f t="shared" si="151"/>
        <v>3-Small C&amp;I</v>
      </c>
    </row>
    <row r="9543" spans="1:17" x14ac:dyDescent="0.3">
      <c r="A9543">
        <v>5</v>
      </c>
      <c r="B9543" t="s">
        <v>241</v>
      </c>
      <c r="C9543">
        <v>2024</v>
      </c>
      <c r="D9543">
        <v>2</v>
      </c>
      <c r="E9543" t="s">
        <v>533</v>
      </c>
      <c r="F9543" s="431">
        <v>1</v>
      </c>
      <c r="G9543" t="s">
        <v>383</v>
      </c>
      <c r="H9543" t="s">
        <v>460</v>
      </c>
      <c r="I9543" t="s">
        <v>461</v>
      </c>
      <c r="J9543" t="s">
        <v>551</v>
      </c>
      <c r="K9543" t="s">
        <v>398</v>
      </c>
      <c r="L9543" t="s">
        <v>523</v>
      </c>
      <c r="M9543" t="s">
        <v>387</v>
      </c>
      <c r="N9543">
        <v>3</v>
      </c>
      <c r="O9543">
        <v>189.95</v>
      </c>
      <c r="P9543">
        <v>433</v>
      </c>
      <c r="Q9543" t="str">
        <f t="shared" si="151"/>
        <v>3-Small C&amp;I</v>
      </c>
    </row>
    <row r="9544" spans="1:17" x14ac:dyDescent="0.3">
      <c r="A9544">
        <v>5</v>
      </c>
      <c r="B9544" t="s">
        <v>241</v>
      </c>
      <c r="C9544">
        <v>2024</v>
      </c>
      <c r="D9544">
        <v>2</v>
      </c>
      <c r="E9544" t="s">
        <v>533</v>
      </c>
      <c r="F9544" s="431">
        <v>1</v>
      </c>
      <c r="G9544" t="s">
        <v>383</v>
      </c>
      <c r="H9544" t="s">
        <v>464</v>
      </c>
      <c r="I9544" t="s">
        <v>465</v>
      </c>
      <c r="J9544" t="s">
        <v>552</v>
      </c>
      <c r="K9544" t="s">
        <v>423</v>
      </c>
      <c r="L9544" t="s">
        <v>523</v>
      </c>
      <c r="M9544" t="s">
        <v>387</v>
      </c>
      <c r="N9544">
        <v>146</v>
      </c>
      <c r="O9544">
        <v>7537.75</v>
      </c>
      <c r="P9544">
        <v>14661</v>
      </c>
      <c r="Q9544" t="str">
        <f t="shared" si="151"/>
        <v>Street</v>
      </c>
    </row>
    <row r="9545" spans="1:17" x14ac:dyDescent="0.3">
      <c r="A9545">
        <v>5</v>
      </c>
      <c r="B9545" t="s">
        <v>241</v>
      </c>
      <c r="C9545">
        <v>2024</v>
      </c>
      <c r="D9545">
        <v>2</v>
      </c>
      <c r="E9545" t="s">
        <v>533</v>
      </c>
      <c r="F9545" s="431">
        <v>1</v>
      </c>
      <c r="G9545" t="s">
        <v>383</v>
      </c>
      <c r="H9545" t="s">
        <v>466</v>
      </c>
      <c r="I9545" t="s">
        <v>467</v>
      </c>
      <c r="J9545" t="s">
        <v>552</v>
      </c>
      <c r="K9545" t="s">
        <v>423</v>
      </c>
      <c r="L9545" t="s">
        <v>523</v>
      </c>
      <c r="M9545" t="s">
        <v>387</v>
      </c>
      <c r="N9545">
        <v>453</v>
      </c>
      <c r="O9545">
        <v>21635.61</v>
      </c>
      <c r="P9545">
        <v>37242</v>
      </c>
      <c r="Q9545" t="str">
        <f t="shared" si="151"/>
        <v>Street</v>
      </c>
    </row>
    <row r="9546" spans="1:17" x14ac:dyDescent="0.3">
      <c r="A9546">
        <v>5</v>
      </c>
      <c r="B9546" t="s">
        <v>241</v>
      </c>
      <c r="C9546">
        <v>2024</v>
      </c>
      <c r="D9546">
        <v>2</v>
      </c>
      <c r="E9546" t="s">
        <v>533</v>
      </c>
      <c r="F9546" s="431">
        <v>1</v>
      </c>
      <c r="G9546" t="s">
        <v>383</v>
      </c>
      <c r="H9546" t="s">
        <v>421</v>
      </c>
      <c r="I9546" t="s">
        <v>422</v>
      </c>
      <c r="J9546" t="s">
        <v>552</v>
      </c>
      <c r="K9546" t="s">
        <v>423</v>
      </c>
      <c r="L9546" t="s">
        <v>524</v>
      </c>
      <c r="M9546" t="s">
        <v>401</v>
      </c>
      <c r="N9546">
        <v>685</v>
      </c>
      <c r="O9546">
        <v>25895.39</v>
      </c>
      <c r="P9546">
        <v>73129</v>
      </c>
      <c r="Q9546" t="str">
        <f t="shared" si="151"/>
        <v>Street</v>
      </c>
    </row>
    <row r="9547" spans="1:17" x14ac:dyDescent="0.3">
      <c r="A9547">
        <v>5</v>
      </c>
      <c r="B9547" t="s">
        <v>241</v>
      </c>
      <c r="C9547">
        <v>2024</v>
      </c>
      <c r="D9547">
        <v>2</v>
      </c>
      <c r="E9547" t="s">
        <v>533</v>
      </c>
      <c r="F9547" s="431">
        <v>1</v>
      </c>
      <c r="G9547" t="s">
        <v>383</v>
      </c>
      <c r="H9547" t="s">
        <v>424</v>
      </c>
      <c r="I9547" t="s">
        <v>425</v>
      </c>
      <c r="J9547" t="s">
        <v>312</v>
      </c>
      <c r="K9547" t="s">
        <v>462</v>
      </c>
      <c r="L9547" t="s">
        <v>312</v>
      </c>
      <c r="M9547" t="s">
        <v>463</v>
      </c>
      <c r="N9547">
        <v>1</v>
      </c>
      <c r="O9547">
        <v>15.08</v>
      </c>
      <c r="P9547">
        <v>65</v>
      </c>
      <c r="Q9547" t="str">
        <f t="shared" si="151"/>
        <v>OTHER</v>
      </c>
    </row>
    <row r="9548" spans="1:17" x14ac:dyDescent="0.3">
      <c r="A9548">
        <v>5</v>
      </c>
      <c r="B9548" t="s">
        <v>241</v>
      </c>
      <c r="C9548">
        <v>2024</v>
      </c>
      <c r="D9548">
        <v>2</v>
      </c>
      <c r="E9548" t="s">
        <v>533</v>
      </c>
      <c r="F9548" s="431">
        <v>1</v>
      </c>
      <c r="G9548" t="s">
        <v>383</v>
      </c>
      <c r="H9548" t="s">
        <v>399</v>
      </c>
      <c r="I9548" t="s">
        <v>400</v>
      </c>
      <c r="J9548" t="s">
        <v>547</v>
      </c>
      <c r="K9548" t="s">
        <v>386</v>
      </c>
      <c r="L9548" t="s">
        <v>524</v>
      </c>
      <c r="M9548" t="s">
        <v>401</v>
      </c>
      <c r="N9548">
        <v>510606</v>
      </c>
      <c r="O9548">
        <v>52813850.43</v>
      </c>
      <c r="P9548">
        <v>313321127</v>
      </c>
      <c r="Q9548" t="str">
        <f t="shared" si="151"/>
        <v>1-Residential</v>
      </c>
    </row>
    <row r="9549" spans="1:17" x14ac:dyDescent="0.3">
      <c r="A9549">
        <v>5</v>
      </c>
      <c r="B9549" t="s">
        <v>241</v>
      </c>
      <c r="C9549">
        <v>2024</v>
      </c>
      <c r="D9549">
        <v>2</v>
      </c>
      <c r="E9549" t="s">
        <v>533</v>
      </c>
      <c r="F9549" s="431">
        <v>1</v>
      </c>
      <c r="G9549" t="s">
        <v>383</v>
      </c>
      <c r="H9549" t="s">
        <v>402</v>
      </c>
      <c r="I9549" t="s">
        <v>403</v>
      </c>
      <c r="J9549" t="s">
        <v>549</v>
      </c>
      <c r="K9549" t="s">
        <v>395</v>
      </c>
      <c r="L9549" t="s">
        <v>524</v>
      </c>
      <c r="M9549" t="s">
        <v>401</v>
      </c>
      <c r="N9549">
        <v>76240</v>
      </c>
      <c r="O9549">
        <v>2027115.76</v>
      </c>
      <c r="P9549">
        <v>46255239</v>
      </c>
      <c r="Q9549" t="str">
        <f t="shared" si="151"/>
        <v>2-Low Income Residential</v>
      </c>
    </row>
    <row r="9550" spans="1:17" x14ac:dyDescent="0.3">
      <c r="A9550">
        <v>5</v>
      </c>
      <c r="B9550" t="s">
        <v>241</v>
      </c>
      <c r="C9550">
        <v>2024</v>
      </c>
      <c r="D9550">
        <v>2</v>
      </c>
      <c r="E9550" t="s">
        <v>533</v>
      </c>
      <c r="F9550" s="431">
        <v>1</v>
      </c>
      <c r="G9550" t="s">
        <v>383</v>
      </c>
      <c r="H9550" t="s">
        <v>404</v>
      </c>
      <c r="I9550" t="s">
        <v>405</v>
      </c>
      <c r="J9550" t="s">
        <v>548</v>
      </c>
      <c r="K9550" t="s">
        <v>392</v>
      </c>
      <c r="L9550" t="s">
        <v>524</v>
      </c>
      <c r="M9550" t="s">
        <v>401</v>
      </c>
      <c r="N9550">
        <v>1158</v>
      </c>
      <c r="O9550">
        <v>10751.08</v>
      </c>
      <c r="P9550">
        <v>748782</v>
      </c>
      <c r="Q9550" t="str">
        <f t="shared" ref="Q9550:Q9613" si="152">VLOOKUP(TRIM(J9550),S:T,2,FALSE)</f>
        <v>3-Small C&amp;I</v>
      </c>
    </row>
    <row r="9551" spans="1:17" x14ac:dyDescent="0.3">
      <c r="A9551">
        <v>5</v>
      </c>
      <c r="B9551" t="s">
        <v>241</v>
      </c>
      <c r="C9551">
        <v>2024</v>
      </c>
      <c r="D9551">
        <v>2</v>
      </c>
      <c r="E9551" t="s">
        <v>533</v>
      </c>
      <c r="F9551" s="431">
        <v>1</v>
      </c>
      <c r="G9551" t="s">
        <v>383</v>
      </c>
      <c r="H9551" t="s">
        <v>406</v>
      </c>
      <c r="I9551" t="s">
        <v>407</v>
      </c>
      <c r="J9551" t="s">
        <v>551</v>
      </c>
      <c r="K9551" t="s">
        <v>398</v>
      </c>
      <c r="L9551" t="s">
        <v>524</v>
      </c>
      <c r="M9551" t="s">
        <v>401</v>
      </c>
      <c r="N9551">
        <v>998</v>
      </c>
      <c r="O9551">
        <v>56790.3</v>
      </c>
      <c r="P9551">
        <v>382315</v>
      </c>
      <c r="Q9551" t="str">
        <f t="shared" si="152"/>
        <v>3-Small C&amp;I</v>
      </c>
    </row>
    <row r="9552" spans="1:17" x14ac:dyDescent="0.3">
      <c r="A9552">
        <v>5</v>
      </c>
      <c r="B9552" t="s">
        <v>241</v>
      </c>
      <c r="C9552">
        <v>2024</v>
      </c>
      <c r="D9552">
        <v>2</v>
      </c>
      <c r="E9552" t="s">
        <v>533</v>
      </c>
      <c r="F9552" s="431">
        <v>3</v>
      </c>
      <c r="G9552" t="s">
        <v>408</v>
      </c>
      <c r="H9552" t="s">
        <v>384</v>
      </c>
      <c r="I9552" t="s">
        <v>385</v>
      </c>
      <c r="J9552" t="s">
        <v>547</v>
      </c>
      <c r="K9552" t="s">
        <v>386</v>
      </c>
      <c r="L9552" t="s">
        <v>525</v>
      </c>
      <c r="M9552" t="s">
        <v>409</v>
      </c>
      <c r="N9552">
        <v>982</v>
      </c>
      <c r="O9552">
        <v>439603.35</v>
      </c>
      <c r="P9552">
        <v>1271730</v>
      </c>
      <c r="Q9552" t="str">
        <f t="shared" si="152"/>
        <v>1-Residential</v>
      </c>
    </row>
    <row r="9553" spans="1:17" x14ac:dyDescent="0.3">
      <c r="A9553">
        <v>5</v>
      </c>
      <c r="B9553" t="s">
        <v>241</v>
      </c>
      <c r="C9553">
        <v>2024</v>
      </c>
      <c r="D9553">
        <v>2</v>
      </c>
      <c r="E9553" t="s">
        <v>533</v>
      </c>
      <c r="F9553" s="431">
        <v>3</v>
      </c>
      <c r="G9553" t="s">
        <v>408</v>
      </c>
      <c r="H9553" t="s">
        <v>388</v>
      </c>
      <c r="I9553" t="s">
        <v>389</v>
      </c>
      <c r="J9553" t="s">
        <v>547</v>
      </c>
      <c r="K9553" t="s">
        <v>386</v>
      </c>
      <c r="L9553" t="s">
        <v>525</v>
      </c>
      <c r="M9553" t="s">
        <v>409</v>
      </c>
      <c r="N9553">
        <v>1</v>
      </c>
      <c r="O9553">
        <v>13.5</v>
      </c>
      <c r="P9553">
        <v>16</v>
      </c>
      <c r="Q9553" t="str">
        <f t="shared" si="152"/>
        <v>1-Residential</v>
      </c>
    </row>
    <row r="9554" spans="1:17" x14ac:dyDescent="0.3">
      <c r="A9554">
        <v>5</v>
      </c>
      <c r="B9554" t="s">
        <v>241</v>
      </c>
      <c r="C9554">
        <v>2024</v>
      </c>
      <c r="D9554">
        <v>2</v>
      </c>
      <c r="E9554" t="s">
        <v>533</v>
      </c>
      <c r="F9554" s="431">
        <v>3</v>
      </c>
      <c r="G9554" t="s">
        <v>408</v>
      </c>
      <c r="H9554" t="s">
        <v>390</v>
      </c>
      <c r="I9554" t="s">
        <v>391</v>
      </c>
      <c r="J9554" t="s">
        <v>548</v>
      </c>
      <c r="K9554" t="s">
        <v>392</v>
      </c>
      <c r="L9554" t="s">
        <v>525</v>
      </c>
      <c r="M9554" t="s">
        <v>409</v>
      </c>
      <c r="N9554">
        <v>36844</v>
      </c>
      <c r="O9554">
        <v>7317650.9699999997</v>
      </c>
      <c r="P9554">
        <v>44731217</v>
      </c>
      <c r="Q9554" t="str">
        <f t="shared" si="152"/>
        <v>3-Small C&amp;I</v>
      </c>
    </row>
    <row r="9555" spans="1:17" x14ac:dyDescent="0.3">
      <c r="A9555">
        <v>5</v>
      </c>
      <c r="B9555" t="s">
        <v>241</v>
      </c>
      <c r="C9555">
        <v>2024</v>
      </c>
      <c r="D9555">
        <v>2</v>
      </c>
      <c r="E9555" t="s">
        <v>533</v>
      </c>
      <c r="F9555" s="431">
        <v>3</v>
      </c>
      <c r="G9555" t="s">
        <v>408</v>
      </c>
      <c r="H9555" t="s">
        <v>393</v>
      </c>
      <c r="I9555" t="s">
        <v>394</v>
      </c>
      <c r="J9555" t="s">
        <v>549</v>
      </c>
      <c r="K9555" t="s">
        <v>395</v>
      </c>
      <c r="L9555" t="s">
        <v>525</v>
      </c>
      <c r="M9555" t="s">
        <v>409</v>
      </c>
      <c r="N9555">
        <v>2</v>
      </c>
      <c r="O9555">
        <v>286.77</v>
      </c>
      <c r="P9555">
        <v>1282</v>
      </c>
      <c r="Q9555" t="str">
        <f t="shared" si="152"/>
        <v>2-Low Income Residential</v>
      </c>
    </row>
    <row r="9556" spans="1:17" x14ac:dyDescent="0.3">
      <c r="A9556">
        <v>5</v>
      </c>
      <c r="B9556" t="s">
        <v>241</v>
      </c>
      <c r="C9556">
        <v>2024</v>
      </c>
      <c r="D9556">
        <v>2</v>
      </c>
      <c r="E9556" t="s">
        <v>533</v>
      </c>
      <c r="F9556" s="431">
        <v>3</v>
      </c>
      <c r="G9556" t="s">
        <v>408</v>
      </c>
      <c r="H9556" t="s">
        <v>410</v>
      </c>
      <c r="I9556" t="s">
        <v>411</v>
      </c>
      <c r="J9556" t="s">
        <v>553</v>
      </c>
      <c r="K9556" t="s">
        <v>412</v>
      </c>
      <c r="L9556" t="s">
        <v>525</v>
      </c>
      <c r="M9556" t="s">
        <v>409</v>
      </c>
      <c r="N9556">
        <v>330</v>
      </c>
      <c r="O9556">
        <v>27179.78</v>
      </c>
      <c r="P9556">
        <v>84004</v>
      </c>
      <c r="Q9556" t="str">
        <f t="shared" si="152"/>
        <v>3-Small C&amp;I</v>
      </c>
    </row>
    <row r="9557" spans="1:17" x14ac:dyDescent="0.3">
      <c r="A9557">
        <v>5</v>
      </c>
      <c r="B9557" t="s">
        <v>241</v>
      </c>
      <c r="C9557">
        <v>2024</v>
      </c>
      <c r="D9557">
        <v>2</v>
      </c>
      <c r="E9557" t="s">
        <v>533</v>
      </c>
      <c r="F9557" s="431">
        <v>3</v>
      </c>
      <c r="G9557" t="s">
        <v>408</v>
      </c>
      <c r="H9557" t="s">
        <v>413</v>
      </c>
      <c r="I9557" t="s">
        <v>414</v>
      </c>
      <c r="J9557" t="s">
        <v>550</v>
      </c>
      <c r="K9557" t="s">
        <v>415</v>
      </c>
      <c r="L9557" t="s">
        <v>525</v>
      </c>
      <c r="M9557" t="s">
        <v>409</v>
      </c>
      <c r="N9557">
        <v>340</v>
      </c>
      <c r="O9557">
        <v>-101618.96</v>
      </c>
      <c r="P9557">
        <v>740704</v>
      </c>
      <c r="Q9557" t="str">
        <f t="shared" si="152"/>
        <v>3-Small C&amp;I</v>
      </c>
    </row>
    <row r="9558" spans="1:17" x14ac:dyDescent="0.3">
      <c r="A9558">
        <v>5</v>
      </c>
      <c r="B9558" t="s">
        <v>241</v>
      </c>
      <c r="C9558">
        <v>2024</v>
      </c>
      <c r="D9558">
        <v>2</v>
      </c>
      <c r="E9558" t="s">
        <v>533</v>
      </c>
      <c r="F9558" s="431">
        <v>3</v>
      </c>
      <c r="G9558" t="s">
        <v>408</v>
      </c>
      <c r="H9558" t="s">
        <v>396</v>
      </c>
      <c r="I9558" t="s">
        <v>397</v>
      </c>
      <c r="J9558" t="s">
        <v>550</v>
      </c>
      <c r="K9558" t="s">
        <v>415</v>
      </c>
      <c r="L9558" t="s">
        <v>525</v>
      </c>
      <c r="M9558" t="s">
        <v>409</v>
      </c>
      <c r="N9558">
        <v>19544</v>
      </c>
      <c r="O9558">
        <v>2465218.41</v>
      </c>
      <c r="P9558">
        <v>8407264</v>
      </c>
      <c r="Q9558" t="str">
        <f t="shared" si="152"/>
        <v>3-Small C&amp;I</v>
      </c>
    </row>
    <row r="9559" spans="1:17" x14ac:dyDescent="0.3">
      <c r="A9559">
        <v>5</v>
      </c>
      <c r="B9559" t="s">
        <v>241</v>
      </c>
      <c r="C9559">
        <v>2024</v>
      </c>
      <c r="D9559">
        <v>2</v>
      </c>
      <c r="E9559" t="s">
        <v>533</v>
      </c>
      <c r="F9559" s="431">
        <v>3</v>
      </c>
      <c r="G9559" t="s">
        <v>408</v>
      </c>
      <c r="H9559" t="s">
        <v>416</v>
      </c>
      <c r="I9559" t="s">
        <v>417</v>
      </c>
      <c r="J9559" t="s">
        <v>548</v>
      </c>
      <c r="K9559" t="s">
        <v>392</v>
      </c>
      <c r="L9559" t="s">
        <v>525</v>
      </c>
      <c r="M9559" t="s">
        <v>409</v>
      </c>
      <c r="N9559">
        <v>170</v>
      </c>
      <c r="O9559">
        <v>56874.92</v>
      </c>
      <c r="P9559">
        <v>227802</v>
      </c>
      <c r="Q9559" t="str">
        <f t="shared" si="152"/>
        <v>3-Small C&amp;I</v>
      </c>
    </row>
    <row r="9560" spans="1:17" x14ac:dyDescent="0.3">
      <c r="A9560">
        <v>5</v>
      </c>
      <c r="B9560" t="s">
        <v>241</v>
      </c>
      <c r="C9560">
        <v>2024</v>
      </c>
      <c r="D9560">
        <v>2</v>
      </c>
      <c r="E9560" t="s">
        <v>533</v>
      </c>
      <c r="F9560" s="431">
        <v>3</v>
      </c>
      <c r="G9560" t="s">
        <v>408</v>
      </c>
      <c r="H9560" t="s">
        <v>468</v>
      </c>
      <c r="I9560" t="s">
        <v>469</v>
      </c>
      <c r="J9560" t="s">
        <v>554</v>
      </c>
      <c r="K9560" t="s">
        <v>420</v>
      </c>
      <c r="L9560" t="s">
        <v>525</v>
      </c>
      <c r="M9560" t="s">
        <v>409</v>
      </c>
      <c r="N9560">
        <v>52</v>
      </c>
      <c r="O9560">
        <v>271816.82</v>
      </c>
      <c r="P9560">
        <v>919285</v>
      </c>
      <c r="Q9560" t="str">
        <f t="shared" si="152"/>
        <v>4-Medium C&amp;I</v>
      </c>
    </row>
    <row r="9561" spans="1:17" x14ac:dyDescent="0.3">
      <c r="A9561">
        <v>5</v>
      </c>
      <c r="B9561" t="s">
        <v>241</v>
      </c>
      <c r="C9561">
        <v>2024</v>
      </c>
      <c r="D9561">
        <v>2</v>
      </c>
      <c r="E9561" t="s">
        <v>533</v>
      </c>
      <c r="F9561" s="431">
        <v>3</v>
      </c>
      <c r="G9561" t="s">
        <v>408</v>
      </c>
      <c r="H9561" t="s">
        <v>572</v>
      </c>
      <c r="I9561" t="s">
        <v>573</v>
      </c>
      <c r="J9561" t="s">
        <v>550</v>
      </c>
      <c r="K9561" t="s">
        <v>415</v>
      </c>
      <c r="L9561" t="s">
        <v>525</v>
      </c>
      <c r="M9561" t="s">
        <v>409</v>
      </c>
      <c r="N9561">
        <v>2</v>
      </c>
      <c r="O9561">
        <v>158.53</v>
      </c>
      <c r="P9561">
        <v>382</v>
      </c>
      <c r="Q9561" t="str">
        <f t="shared" si="152"/>
        <v>3-Small C&amp;I</v>
      </c>
    </row>
    <row r="9562" spans="1:17" x14ac:dyDescent="0.3">
      <c r="A9562">
        <v>5</v>
      </c>
      <c r="B9562" t="s">
        <v>241</v>
      </c>
      <c r="C9562">
        <v>2024</v>
      </c>
      <c r="D9562">
        <v>2</v>
      </c>
      <c r="E9562" t="s">
        <v>533</v>
      </c>
      <c r="F9562" s="431">
        <v>3</v>
      </c>
      <c r="G9562" t="s">
        <v>408</v>
      </c>
      <c r="H9562" t="s">
        <v>460</v>
      </c>
      <c r="I9562" t="s">
        <v>461</v>
      </c>
      <c r="J9562" t="s">
        <v>551</v>
      </c>
      <c r="K9562" t="s">
        <v>398</v>
      </c>
      <c r="L9562" t="s">
        <v>525</v>
      </c>
      <c r="M9562" t="s">
        <v>409</v>
      </c>
      <c r="N9562">
        <v>96</v>
      </c>
      <c r="O9562">
        <v>15330.83</v>
      </c>
      <c r="P9562">
        <v>44053</v>
      </c>
      <c r="Q9562" t="str">
        <f t="shared" si="152"/>
        <v>3-Small C&amp;I</v>
      </c>
    </row>
    <row r="9563" spans="1:17" x14ac:dyDescent="0.3">
      <c r="A9563">
        <v>5</v>
      </c>
      <c r="B9563" t="s">
        <v>241</v>
      </c>
      <c r="C9563">
        <v>2024</v>
      </c>
      <c r="D9563">
        <v>2</v>
      </c>
      <c r="E9563" t="s">
        <v>533</v>
      </c>
      <c r="F9563" s="431">
        <v>3</v>
      </c>
      <c r="G9563" t="s">
        <v>408</v>
      </c>
      <c r="H9563" t="s">
        <v>470</v>
      </c>
      <c r="I9563" t="s">
        <v>471</v>
      </c>
      <c r="J9563" t="s">
        <v>555</v>
      </c>
      <c r="K9563" t="s">
        <v>472</v>
      </c>
      <c r="L9563" t="s">
        <v>525</v>
      </c>
      <c r="M9563" t="s">
        <v>409</v>
      </c>
      <c r="N9563">
        <v>1</v>
      </c>
      <c r="O9563">
        <v>2100.2800000000002</v>
      </c>
      <c r="P9563">
        <v>7520</v>
      </c>
      <c r="Q9563" t="str">
        <f t="shared" si="152"/>
        <v>4-Medium C&amp;I</v>
      </c>
    </row>
    <row r="9564" spans="1:17" x14ac:dyDescent="0.3">
      <c r="A9564">
        <v>5</v>
      </c>
      <c r="B9564" t="s">
        <v>241</v>
      </c>
      <c r="C9564">
        <v>2024</v>
      </c>
      <c r="D9564">
        <v>2</v>
      </c>
      <c r="E9564" t="s">
        <v>533</v>
      </c>
      <c r="F9564" s="431">
        <v>3</v>
      </c>
      <c r="G9564" t="s">
        <v>408</v>
      </c>
      <c r="H9564" t="s">
        <v>418</v>
      </c>
      <c r="I9564" t="s">
        <v>419</v>
      </c>
      <c r="J9564" t="s">
        <v>554</v>
      </c>
      <c r="K9564" t="s">
        <v>420</v>
      </c>
      <c r="L9564" t="s">
        <v>525</v>
      </c>
      <c r="M9564" t="s">
        <v>409</v>
      </c>
      <c r="N9564">
        <v>1563</v>
      </c>
      <c r="O9564">
        <v>9570003.8699999992</v>
      </c>
      <c r="P9564">
        <v>28853654</v>
      </c>
      <c r="Q9564" t="str">
        <f t="shared" si="152"/>
        <v>4-Medium C&amp;I</v>
      </c>
    </row>
    <row r="9565" spans="1:17" x14ac:dyDescent="0.3">
      <c r="A9565">
        <v>5</v>
      </c>
      <c r="B9565" t="s">
        <v>241</v>
      </c>
      <c r="C9565">
        <v>2024</v>
      </c>
      <c r="D9565">
        <v>2</v>
      </c>
      <c r="E9565" t="s">
        <v>533</v>
      </c>
      <c r="F9565" s="431">
        <v>3</v>
      </c>
      <c r="G9565" t="s">
        <v>408</v>
      </c>
      <c r="H9565" t="s">
        <v>473</v>
      </c>
      <c r="I9565" t="s">
        <v>474</v>
      </c>
      <c r="J9565" t="s">
        <v>556</v>
      </c>
      <c r="K9565" t="s">
        <v>441</v>
      </c>
      <c r="L9565" t="s">
        <v>525</v>
      </c>
      <c r="M9565" t="s">
        <v>409</v>
      </c>
      <c r="N9565">
        <v>36</v>
      </c>
      <c r="O9565">
        <v>298706.12</v>
      </c>
      <c r="P9565">
        <v>907887</v>
      </c>
      <c r="Q9565" t="str">
        <f t="shared" si="152"/>
        <v>4-Medium C&amp;I</v>
      </c>
    </row>
    <row r="9566" spans="1:17" x14ac:dyDescent="0.3">
      <c r="A9566">
        <v>5</v>
      </c>
      <c r="B9566" t="s">
        <v>241</v>
      </c>
      <c r="C9566">
        <v>2024</v>
      </c>
      <c r="D9566">
        <v>2</v>
      </c>
      <c r="E9566" t="s">
        <v>533</v>
      </c>
      <c r="F9566" s="431">
        <v>3</v>
      </c>
      <c r="G9566" t="s">
        <v>408</v>
      </c>
      <c r="H9566" t="s">
        <v>475</v>
      </c>
      <c r="I9566" t="s">
        <v>476</v>
      </c>
      <c r="J9566" t="s">
        <v>555</v>
      </c>
      <c r="K9566" t="s">
        <v>472</v>
      </c>
      <c r="L9566" t="s">
        <v>525</v>
      </c>
      <c r="M9566" t="s">
        <v>409</v>
      </c>
      <c r="N9566">
        <v>52</v>
      </c>
      <c r="O9566">
        <v>244225.68</v>
      </c>
      <c r="P9566">
        <v>744459</v>
      </c>
      <c r="Q9566" t="str">
        <f t="shared" si="152"/>
        <v>4-Medium C&amp;I</v>
      </c>
    </row>
    <row r="9567" spans="1:17" x14ac:dyDescent="0.3">
      <c r="A9567">
        <v>5</v>
      </c>
      <c r="B9567" t="s">
        <v>241</v>
      </c>
      <c r="C9567">
        <v>2024</v>
      </c>
      <c r="D9567">
        <v>2</v>
      </c>
      <c r="E9567" t="s">
        <v>533</v>
      </c>
      <c r="F9567" s="431">
        <v>3</v>
      </c>
      <c r="G9567" t="s">
        <v>408</v>
      </c>
      <c r="H9567" t="s">
        <v>464</v>
      </c>
      <c r="I9567" t="s">
        <v>465</v>
      </c>
      <c r="J9567" t="s">
        <v>552</v>
      </c>
      <c r="K9567" t="s">
        <v>423</v>
      </c>
      <c r="L9567" t="s">
        <v>525</v>
      </c>
      <c r="M9567" t="s">
        <v>409</v>
      </c>
      <c r="N9567">
        <v>730</v>
      </c>
      <c r="O9567">
        <v>103610.3</v>
      </c>
      <c r="P9567">
        <v>230959</v>
      </c>
      <c r="Q9567" t="str">
        <f t="shared" si="152"/>
        <v>Street</v>
      </c>
    </row>
    <row r="9568" spans="1:17" x14ac:dyDescent="0.3">
      <c r="A9568">
        <v>5</v>
      </c>
      <c r="B9568" t="s">
        <v>241</v>
      </c>
      <c r="C9568">
        <v>2024</v>
      </c>
      <c r="D9568">
        <v>2</v>
      </c>
      <c r="E9568" t="s">
        <v>533</v>
      </c>
      <c r="F9568" s="431">
        <v>3</v>
      </c>
      <c r="G9568" t="s">
        <v>408</v>
      </c>
      <c r="H9568" t="s">
        <v>466</v>
      </c>
      <c r="I9568" t="s">
        <v>467</v>
      </c>
      <c r="J9568" t="s">
        <v>552</v>
      </c>
      <c r="K9568" t="s">
        <v>423</v>
      </c>
      <c r="L9568" t="s">
        <v>525</v>
      </c>
      <c r="M9568" t="s">
        <v>409</v>
      </c>
      <c r="N9568">
        <v>1273</v>
      </c>
      <c r="O9568">
        <v>179012.89</v>
      </c>
      <c r="P9568">
        <v>350166</v>
      </c>
      <c r="Q9568" t="str">
        <f t="shared" si="152"/>
        <v>Street</v>
      </c>
    </row>
    <row r="9569" spans="1:17" x14ac:dyDescent="0.3">
      <c r="A9569">
        <v>5</v>
      </c>
      <c r="B9569" t="s">
        <v>241</v>
      </c>
      <c r="C9569">
        <v>2024</v>
      </c>
      <c r="D9569">
        <v>2</v>
      </c>
      <c r="E9569" t="s">
        <v>533</v>
      </c>
      <c r="F9569" s="431">
        <v>3</v>
      </c>
      <c r="G9569" t="s">
        <v>408</v>
      </c>
      <c r="H9569" t="s">
        <v>421</v>
      </c>
      <c r="I9569" t="s">
        <v>422</v>
      </c>
      <c r="J9569" t="s">
        <v>552</v>
      </c>
      <c r="K9569" t="s">
        <v>423</v>
      </c>
      <c r="L9569" t="s">
        <v>526</v>
      </c>
      <c r="M9569" t="s">
        <v>427</v>
      </c>
      <c r="N9569">
        <v>3508</v>
      </c>
      <c r="O9569">
        <v>330459.31</v>
      </c>
      <c r="P9569">
        <v>1212138</v>
      </c>
      <c r="Q9569" t="str">
        <f t="shared" si="152"/>
        <v>Street</v>
      </c>
    </row>
    <row r="9570" spans="1:17" x14ac:dyDescent="0.3">
      <c r="A9570">
        <v>5</v>
      </c>
      <c r="B9570" t="s">
        <v>241</v>
      </c>
      <c r="C9570">
        <v>2024</v>
      </c>
      <c r="D9570">
        <v>2</v>
      </c>
      <c r="E9570" t="s">
        <v>533</v>
      </c>
      <c r="F9570" s="431">
        <v>3</v>
      </c>
      <c r="G9570" t="s">
        <v>408</v>
      </c>
      <c r="H9570" t="s">
        <v>424</v>
      </c>
      <c r="I9570" t="s">
        <v>425</v>
      </c>
      <c r="J9570" t="s">
        <v>557</v>
      </c>
      <c r="K9570" t="s">
        <v>426</v>
      </c>
      <c r="L9570" t="s">
        <v>526</v>
      </c>
      <c r="M9570" t="s">
        <v>427</v>
      </c>
      <c r="N9570">
        <v>6</v>
      </c>
      <c r="O9570">
        <v>993.66</v>
      </c>
      <c r="P9570">
        <v>7749</v>
      </c>
      <c r="Q9570" t="str">
        <f t="shared" si="152"/>
        <v>3-Small C&amp;I</v>
      </c>
    </row>
    <row r="9571" spans="1:17" x14ac:dyDescent="0.3">
      <c r="A9571">
        <v>5</v>
      </c>
      <c r="B9571" t="s">
        <v>241</v>
      </c>
      <c r="C9571">
        <v>2024</v>
      </c>
      <c r="D9571">
        <v>2</v>
      </c>
      <c r="E9571" t="s">
        <v>533</v>
      </c>
      <c r="F9571" s="431">
        <v>3</v>
      </c>
      <c r="G9571" t="s">
        <v>408</v>
      </c>
      <c r="H9571" t="s">
        <v>477</v>
      </c>
      <c r="I9571" t="s">
        <v>478</v>
      </c>
      <c r="J9571" t="s">
        <v>558</v>
      </c>
      <c r="K9571" t="s">
        <v>430</v>
      </c>
      <c r="L9571" t="s">
        <v>525</v>
      </c>
      <c r="M9571" t="s">
        <v>409</v>
      </c>
      <c r="N9571">
        <v>1</v>
      </c>
      <c r="O9571">
        <v>4366.45</v>
      </c>
      <c r="P9571">
        <v>13760</v>
      </c>
      <c r="Q9571" t="str">
        <f t="shared" si="152"/>
        <v>5-Large C&amp;I</v>
      </c>
    </row>
    <row r="9572" spans="1:17" x14ac:dyDescent="0.3">
      <c r="A9572">
        <v>5</v>
      </c>
      <c r="B9572" t="s">
        <v>241</v>
      </c>
      <c r="C9572">
        <v>2024</v>
      </c>
      <c r="D9572">
        <v>2</v>
      </c>
      <c r="E9572" t="s">
        <v>533</v>
      </c>
      <c r="F9572" s="431">
        <v>3</v>
      </c>
      <c r="G9572" t="s">
        <v>408</v>
      </c>
      <c r="H9572" t="s">
        <v>428</v>
      </c>
      <c r="I9572" t="s">
        <v>429</v>
      </c>
      <c r="J9572" t="s">
        <v>558</v>
      </c>
      <c r="K9572" t="s">
        <v>430</v>
      </c>
      <c r="L9572" t="s">
        <v>525</v>
      </c>
      <c r="M9572" t="s">
        <v>409</v>
      </c>
      <c r="N9572">
        <v>143</v>
      </c>
      <c r="O9572">
        <v>3476372.74</v>
      </c>
      <c r="P9572">
        <v>10426173</v>
      </c>
      <c r="Q9572" t="str">
        <f t="shared" si="152"/>
        <v>5-Large C&amp;I</v>
      </c>
    </row>
    <row r="9573" spans="1:17" x14ac:dyDescent="0.3">
      <c r="A9573">
        <v>5</v>
      </c>
      <c r="B9573" t="s">
        <v>241</v>
      </c>
      <c r="C9573">
        <v>2024</v>
      </c>
      <c r="D9573">
        <v>2</v>
      </c>
      <c r="E9573" t="s">
        <v>533</v>
      </c>
      <c r="F9573" s="431">
        <v>3</v>
      </c>
      <c r="G9573" t="s">
        <v>408</v>
      </c>
      <c r="H9573" t="s">
        <v>431</v>
      </c>
      <c r="I9573" t="s">
        <v>432</v>
      </c>
      <c r="J9573" t="s">
        <v>558</v>
      </c>
      <c r="K9573" t="s">
        <v>430</v>
      </c>
      <c r="L9573" t="s">
        <v>526</v>
      </c>
      <c r="M9573" t="s">
        <v>427</v>
      </c>
      <c r="N9573">
        <v>2022</v>
      </c>
      <c r="O9573">
        <v>23857135.609999999</v>
      </c>
      <c r="P9573">
        <v>309251595</v>
      </c>
      <c r="Q9573" t="str">
        <f t="shared" si="152"/>
        <v>5-Large C&amp;I</v>
      </c>
    </row>
    <row r="9574" spans="1:17" x14ac:dyDescent="0.3">
      <c r="A9574">
        <v>5</v>
      </c>
      <c r="B9574" t="s">
        <v>241</v>
      </c>
      <c r="C9574">
        <v>2024</v>
      </c>
      <c r="D9574">
        <v>2</v>
      </c>
      <c r="E9574" t="s">
        <v>533</v>
      </c>
      <c r="F9574" s="431">
        <v>3</v>
      </c>
      <c r="G9574" t="s">
        <v>408</v>
      </c>
      <c r="H9574" t="s">
        <v>399</v>
      </c>
      <c r="I9574" t="s">
        <v>400</v>
      </c>
      <c r="J9574" t="s">
        <v>547</v>
      </c>
      <c r="K9574" t="s">
        <v>386</v>
      </c>
      <c r="L9574" t="s">
        <v>526</v>
      </c>
      <c r="M9574" t="s">
        <v>427</v>
      </c>
      <c r="N9574">
        <v>1346</v>
      </c>
      <c r="O9574">
        <v>493401.78</v>
      </c>
      <c r="P9574">
        <v>3086466</v>
      </c>
      <c r="Q9574" t="str">
        <f t="shared" si="152"/>
        <v>1-Residential</v>
      </c>
    </row>
    <row r="9575" spans="1:17" x14ac:dyDescent="0.3">
      <c r="A9575">
        <v>5</v>
      </c>
      <c r="B9575" t="s">
        <v>241</v>
      </c>
      <c r="C9575">
        <v>2024</v>
      </c>
      <c r="D9575">
        <v>2</v>
      </c>
      <c r="E9575" t="s">
        <v>533</v>
      </c>
      <c r="F9575" s="431">
        <v>3</v>
      </c>
      <c r="G9575" t="s">
        <v>408</v>
      </c>
      <c r="H9575" t="s">
        <v>402</v>
      </c>
      <c r="I9575" t="s">
        <v>403</v>
      </c>
      <c r="J9575" t="s">
        <v>312</v>
      </c>
      <c r="K9575" t="s">
        <v>462</v>
      </c>
      <c r="L9575" t="s">
        <v>312</v>
      </c>
      <c r="M9575" t="s">
        <v>463</v>
      </c>
      <c r="N9575">
        <v>6</v>
      </c>
      <c r="O9575">
        <v>531.46</v>
      </c>
      <c r="P9575">
        <v>10885</v>
      </c>
      <c r="Q9575" t="str">
        <f t="shared" si="152"/>
        <v>OTHER</v>
      </c>
    </row>
    <row r="9576" spans="1:17" x14ac:dyDescent="0.3">
      <c r="A9576">
        <v>5</v>
      </c>
      <c r="B9576" t="s">
        <v>241</v>
      </c>
      <c r="C9576">
        <v>2024</v>
      </c>
      <c r="D9576">
        <v>2</v>
      </c>
      <c r="E9576" t="s">
        <v>533</v>
      </c>
      <c r="F9576" s="431">
        <v>3</v>
      </c>
      <c r="G9576" t="s">
        <v>408</v>
      </c>
      <c r="H9576" t="s">
        <v>404</v>
      </c>
      <c r="I9576" t="s">
        <v>405</v>
      </c>
      <c r="J9576" t="s">
        <v>548</v>
      </c>
      <c r="K9576" t="s">
        <v>392</v>
      </c>
      <c r="L9576" t="s">
        <v>526</v>
      </c>
      <c r="M9576" t="s">
        <v>427</v>
      </c>
      <c r="N9576">
        <v>63863</v>
      </c>
      <c r="O9576">
        <v>9204197.0899999999</v>
      </c>
      <c r="P9576">
        <v>104139118</v>
      </c>
      <c r="Q9576" t="str">
        <f t="shared" si="152"/>
        <v>3-Small C&amp;I</v>
      </c>
    </row>
    <row r="9577" spans="1:17" x14ac:dyDescent="0.3">
      <c r="A9577">
        <v>5</v>
      </c>
      <c r="B9577" t="s">
        <v>241</v>
      </c>
      <c r="C9577">
        <v>2024</v>
      </c>
      <c r="D9577">
        <v>2</v>
      </c>
      <c r="E9577" t="s">
        <v>533</v>
      </c>
      <c r="F9577" s="431">
        <v>3</v>
      </c>
      <c r="G9577" t="s">
        <v>408</v>
      </c>
      <c r="H9577" t="s">
        <v>433</v>
      </c>
      <c r="I9577" t="s">
        <v>434</v>
      </c>
      <c r="J9577" t="s">
        <v>553</v>
      </c>
      <c r="K9577" t="s">
        <v>412</v>
      </c>
      <c r="L9577" t="s">
        <v>526</v>
      </c>
      <c r="M9577" t="s">
        <v>427</v>
      </c>
      <c r="N9577">
        <v>1245</v>
      </c>
      <c r="O9577">
        <v>58339.59</v>
      </c>
      <c r="P9577">
        <v>401315</v>
      </c>
      <c r="Q9577" t="str">
        <f t="shared" si="152"/>
        <v>3-Small C&amp;I</v>
      </c>
    </row>
    <row r="9578" spans="1:17" x14ac:dyDescent="0.3">
      <c r="A9578">
        <v>5</v>
      </c>
      <c r="B9578" t="s">
        <v>241</v>
      </c>
      <c r="C9578">
        <v>2024</v>
      </c>
      <c r="D9578">
        <v>2</v>
      </c>
      <c r="E9578" t="s">
        <v>533</v>
      </c>
      <c r="F9578" s="431">
        <v>3</v>
      </c>
      <c r="G9578" t="s">
        <v>408</v>
      </c>
      <c r="H9578" t="s">
        <v>435</v>
      </c>
      <c r="I9578" t="s">
        <v>436</v>
      </c>
      <c r="J9578" t="s">
        <v>550</v>
      </c>
      <c r="K9578" t="s">
        <v>415</v>
      </c>
      <c r="L9578" t="s">
        <v>526</v>
      </c>
      <c r="M9578" t="s">
        <v>427</v>
      </c>
      <c r="N9578">
        <v>557</v>
      </c>
      <c r="O9578">
        <v>178962.77</v>
      </c>
      <c r="P9578">
        <v>2106290</v>
      </c>
      <c r="Q9578" t="str">
        <f t="shared" si="152"/>
        <v>3-Small C&amp;I</v>
      </c>
    </row>
    <row r="9579" spans="1:17" x14ac:dyDescent="0.3">
      <c r="A9579">
        <v>5</v>
      </c>
      <c r="B9579" t="s">
        <v>241</v>
      </c>
      <c r="C9579">
        <v>2024</v>
      </c>
      <c r="D9579">
        <v>2</v>
      </c>
      <c r="E9579" t="s">
        <v>533</v>
      </c>
      <c r="F9579" s="431">
        <v>3</v>
      </c>
      <c r="G9579" t="s">
        <v>408</v>
      </c>
      <c r="H9579" t="s">
        <v>406</v>
      </c>
      <c r="I9579" t="s">
        <v>407</v>
      </c>
      <c r="J9579" t="s">
        <v>551</v>
      </c>
      <c r="K9579" t="s">
        <v>398</v>
      </c>
      <c r="L9579" t="s">
        <v>526</v>
      </c>
      <c r="M9579" t="s">
        <v>427</v>
      </c>
      <c r="N9579">
        <v>21068</v>
      </c>
      <c r="O9579">
        <v>1678117.26</v>
      </c>
      <c r="P9579">
        <v>12695692</v>
      </c>
      <c r="Q9579" t="str">
        <f t="shared" si="152"/>
        <v>3-Small C&amp;I</v>
      </c>
    </row>
    <row r="9580" spans="1:17" x14ac:dyDescent="0.3">
      <c r="A9580">
        <v>5</v>
      </c>
      <c r="B9580" t="s">
        <v>241</v>
      </c>
      <c r="C9580">
        <v>2024</v>
      </c>
      <c r="D9580">
        <v>2</v>
      </c>
      <c r="E9580" t="s">
        <v>533</v>
      </c>
      <c r="F9580" s="431">
        <v>3</v>
      </c>
      <c r="G9580" t="s">
        <v>408</v>
      </c>
      <c r="H9580" t="s">
        <v>437</v>
      </c>
      <c r="I9580" t="s">
        <v>438</v>
      </c>
      <c r="J9580" t="s">
        <v>554</v>
      </c>
      <c r="K9580" t="s">
        <v>420</v>
      </c>
      <c r="L9580" t="s">
        <v>526</v>
      </c>
      <c r="M9580" t="s">
        <v>427</v>
      </c>
      <c r="N9580">
        <v>7809</v>
      </c>
      <c r="O9580">
        <v>16893524.09</v>
      </c>
      <c r="P9580">
        <v>163216939</v>
      </c>
      <c r="Q9580" t="str">
        <f t="shared" si="152"/>
        <v>4-Medium C&amp;I</v>
      </c>
    </row>
    <row r="9581" spans="1:17" x14ac:dyDescent="0.3">
      <c r="A9581">
        <v>5</v>
      </c>
      <c r="B9581" t="s">
        <v>241</v>
      </c>
      <c r="C9581">
        <v>2024</v>
      </c>
      <c r="D9581">
        <v>2</v>
      </c>
      <c r="E9581" t="s">
        <v>533</v>
      </c>
      <c r="F9581" s="431">
        <v>3</v>
      </c>
      <c r="G9581" t="s">
        <v>408</v>
      </c>
      <c r="H9581" t="s">
        <v>439</v>
      </c>
      <c r="I9581" t="s">
        <v>440</v>
      </c>
      <c r="J9581" t="s">
        <v>554</v>
      </c>
      <c r="K9581" t="s">
        <v>420</v>
      </c>
      <c r="L9581" t="s">
        <v>526</v>
      </c>
      <c r="M9581" t="s">
        <v>427</v>
      </c>
      <c r="N9581">
        <v>330</v>
      </c>
      <c r="O9581">
        <v>809515.79</v>
      </c>
      <c r="P9581">
        <v>8175666</v>
      </c>
      <c r="Q9581" t="str">
        <f t="shared" si="152"/>
        <v>4-Medium C&amp;I</v>
      </c>
    </row>
    <row r="9582" spans="1:17" x14ac:dyDescent="0.3">
      <c r="A9582">
        <v>5</v>
      </c>
      <c r="B9582" t="s">
        <v>241</v>
      </c>
      <c r="C9582">
        <v>2024</v>
      </c>
      <c r="D9582">
        <v>2</v>
      </c>
      <c r="E9582" t="s">
        <v>533</v>
      </c>
      <c r="F9582" s="431">
        <v>3</v>
      </c>
      <c r="G9582" t="s">
        <v>408</v>
      </c>
      <c r="H9582" t="s">
        <v>479</v>
      </c>
      <c r="I9582" t="s">
        <v>480</v>
      </c>
      <c r="J9582" t="s">
        <v>554</v>
      </c>
      <c r="K9582" t="s">
        <v>420</v>
      </c>
      <c r="L9582" t="s">
        <v>526</v>
      </c>
      <c r="M9582" t="s">
        <v>427</v>
      </c>
      <c r="N9582">
        <v>217</v>
      </c>
      <c r="O9582">
        <v>454283.5</v>
      </c>
      <c r="P9582">
        <v>4572817</v>
      </c>
      <c r="Q9582" t="str">
        <f t="shared" si="152"/>
        <v>4-Medium C&amp;I</v>
      </c>
    </row>
    <row r="9583" spans="1:17" x14ac:dyDescent="0.3">
      <c r="A9583">
        <v>5</v>
      </c>
      <c r="B9583" t="s">
        <v>241</v>
      </c>
      <c r="C9583">
        <v>2024</v>
      </c>
      <c r="D9583">
        <v>2</v>
      </c>
      <c r="E9583" t="s">
        <v>533</v>
      </c>
      <c r="F9583" s="431">
        <v>5</v>
      </c>
      <c r="G9583" t="s">
        <v>442</v>
      </c>
      <c r="H9583" t="s">
        <v>390</v>
      </c>
      <c r="I9583" t="s">
        <v>391</v>
      </c>
      <c r="J9583" t="s">
        <v>548</v>
      </c>
      <c r="K9583" t="s">
        <v>392</v>
      </c>
      <c r="L9583" t="s">
        <v>527</v>
      </c>
      <c r="M9583" t="s">
        <v>443</v>
      </c>
      <c r="N9583">
        <v>788</v>
      </c>
      <c r="O9583">
        <v>338772.66</v>
      </c>
      <c r="P9583">
        <v>1512858</v>
      </c>
      <c r="Q9583" t="str">
        <f t="shared" si="152"/>
        <v>3-Small C&amp;I</v>
      </c>
    </row>
    <row r="9584" spans="1:17" x14ac:dyDescent="0.3">
      <c r="A9584">
        <v>5</v>
      </c>
      <c r="B9584" t="s">
        <v>241</v>
      </c>
      <c r="C9584">
        <v>2024</v>
      </c>
      <c r="D9584">
        <v>2</v>
      </c>
      <c r="E9584" t="s">
        <v>533</v>
      </c>
      <c r="F9584" s="431">
        <v>5</v>
      </c>
      <c r="G9584" t="s">
        <v>442</v>
      </c>
      <c r="H9584" t="s">
        <v>410</v>
      </c>
      <c r="I9584" t="s">
        <v>411</v>
      </c>
      <c r="J9584" t="s">
        <v>553</v>
      </c>
      <c r="K9584" t="s">
        <v>412</v>
      </c>
      <c r="L9584" t="s">
        <v>527</v>
      </c>
      <c r="M9584" t="s">
        <v>443</v>
      </c>
      <c r="N9584">
        <v>1</v>
      </c>
      <c r="O9584">
        <v>93.7</v>
      </c>
      <c r="P9584">
        <v>292</v>
      </c>
      <c r="Q9584" t="str">
        <f t="shared" si="152"/>
        <v>3-Small C&amp;I</v>
      </c>
    </row>
    <row r="9585" spans="1:17" x14ac:dyDescent="0.3">
      <c r="A9585">
        <v>5</v>
      </c>
      <c r="B9585" t="s">
        <v>241</v>
      </c>
      <c r="C9585">
        <v>2024</v>
      </c>
      <c r="D9585">
        <v>2</v>
      </c>
      <c r="E9585" t="s">
        <v>533</v>
      </c>
      <c r="F9585" s="431">
        <v>5</v>
      </c>
      <c r="G9585" t="s">
        <v>442</v>
      </c>
      <c r="H9585" t="s">
        <v>416</v>
      </c>
      <c r="I9585" t="s">
        <v>417</v>
      </c>
      <c r="J9585" t="s">
        <v>548</v>
      </c>
      <c r="K9585" t="s">
        <v>392</v>
      </c>
      <c r="L9585" t="s">
        <v>527</v>
      </c>
      <c r="M9585" t="s">
        <v>443</v>
      </c>
      <c r="N9585">
        <v>1</v>
      </c>
      <c r="O9585">
        <v>49.78</v>
      </c>
      <c r="P9585">
        <v>111</v>
      </c>
      <c r="Q9585" t="str">
        <f t="shared" si="152"/>
        <v>3-Small C&amp;I</v>
      </c>
    </row>
    <row r="9586" spans="1:17" x14ac:dyDescent="0.3">
      <c r="A9586">
        <v>5</v>
      </c>
      <c r="B9586" t="s">
        <v>241</v>
      </c>
      <c r="C9586">
        <v>2024</v>
      </c>
      <c r="D9586">
        <v>2</v>
      </c>
      <c r="E9586" t="s">
        <v>533</v>
      </c>
      <c r="F9586" s="431">
        <v>5</v>
      </c>
      <c r="G9586" t="s">
        <v>442</v>
      </c>
      <c r="H9586" t="s">
        <v>468</v>
      </c>
      <c r="I9586" t="s">
        <v>469</v>
      </c>
      <c r="J9586" t="s">
        <v>554</v>
      </c>
      <c r="K9586" t="s">
        <v>420</v>
      </c>
      <c r="L9586" t="s">
        <v>527</v>
      </c>
      <c r="M9586" t="s">
        <v>443</v>
      </c>
      <c r="N9586">
        <v>2</v>
      </c>
      <c r="O9586">
        <v>2063.84</v>
      </c>
      <c r="P9586">
        <v>7200</v>
      </c>
      <c r="Q9586" t="str">
        <f t="shared" si="152"/>
        <v>4-Medium C&amp;I</v>
      </c>
    </row>
    <row r="9587" spans="1:17" x14ac:dyDescent="0.3">
      <c r="A9587">
        <v>5</v>
      </c>
      <c r="B9587" t="s">
        <v>241</v>
      </c>
      <c r="C9587">
        <v>2024</v>
      </c>
      <c r="D9587">
        <v>2</v>
      </c>
      <c r="E9587" t="s">
        <v>533</v>
      </c>
      <c r="F9587" s="431">
        <v>5</v>
      </c>
      <c r="G9587" t="s">
        <v>442</v>
      </c>
      <c r="H9587" t="s">
        <v>418</v>
      </c>
      <c r="I9587" t="s">
        <v>419</v>
      </c>
      <c r="J9587" t="s">
        <v>554</v>
      </c>
      <c r="K9587" t="s">
        <v>420</v>
      </c>
      <c r="L9587" t="s">
        <v>527</v>
      </c>
      <c r="M9587" t="s">
        <v>443</v>
      </c>
      <c r="N9587">
        <v>150</v>
      </c>
      <c r="O9587">
        <v>1179808.5900000001</v>
      </c>
      <c r="P9587">
        <v>3383407</v>
      </c>
      <c r="Q9587" t="str">
        <f t="shared" si="152"/>
        <v>4-Medium C&amp;I</v>
      </c>
    </row>
    <row r="9588" spans="1:17" x14ac:dyDescent="0.3">
      <c r="A9588">
        <v>5</v>
      </c>
      <c r="B9588" t="s">
        <v>241</v>
      </c>
      <c r="C9588">
        <v>2024</v>
      </c>
      <c r="D9588">
        <v>2</v>
      </c>
      <c r="E9588" t="s">
        <v>533</v>
      </c>
      <c r="F9588" s="431">
        <v>5</v>
      </c>
      <c r="G9588" t="s">
        <v>442</v>
      </c>
      <c r="H9588" t="s">
        <v>464</v>
      </c>
      <c r="I9588" t="s">
        <v>465</v>
      </c>
      <c r="J9588" t="s">
        <v>552</v>
      </c>
      <c r="K9588" t="s">
        <v>423</v>
      </c>
      <c r="L9588" t="s">
        <v>527</v>
      </c>
      <c r="M9588" t="s">
        <v>443</v>
      </c>
      <c r="N9588">
        <v>21</v>
      </c>
      <c r="O9588">
        <v>4156.18</v>
      </c>
      <c r="P9588">
        <v>9613</v>
      </c>
      <c r="Q9588" t="str">
        <f t="shared" si="152"/>
        <v>Street</v>
      </c>
    </row>
    <row r="9589" spans="1:17" x14ac:dyDescent="0.3">
      <c r="A9589">
        <v>5</v>
      </c>
      <c r="B9589" t="s">
        <v>241</v>
      </c>
      <c r="C9589">
        <v>2024</v>
      </c>
      <c r="D9589">
        <v>2</v>
      </c>
      <c r="E9589" t="s">
        <v>533</v>
      </c>
      <c r="F9589" s="431">
        <v>5</v>
      </c>
      <c r="G9589" t="s">
        <v>442</v>
      </c>
      <c r="H9589" t="s">
        <v>466</v>
      </c>
      <c r="I9589" t="s">
        <v>467</v>
      </c>
      <c r="J9589" t="s">
        <v>552</v>
      </c>
      <c r="K9589" t="s">
        <v>423</v>
      </c>
      <c r="L9589" t="s">
        <v>527</v>
      </c>
      <c r="M9589" t="s">
        <v>443</v>
      </c>
      <c r="N9589">
        <v>31</v>
      </c>
      <c r="O9589">
        <v>6102.87</v>
      </c>
      <c r="P9589">
        <v>12118</v>
      </c>
      <c r="Q9589" t="str">
        <f t="shared" si="152"/>
        <v>Street</v>
      </c>
    </row>
    <row r="9590" spans="1:17" x14ac:dyDescent="0.3">
      <c r="A9590">
        <v>5</v>
      </c>
      <c r="B9590" t="s">
        <v>241</v>
      </c>
      <c r="C9590">
        <v>2024</v>
      </c>
      <c r="D9590">
        <v>2</v>
      </c>
      <c r="E9590" t="s">
        <v>533</v>
      </c>
      <c r="F9590" s="431">
        <v>5</v>
      </c>
      <c r="G9590" t="s">
        <v>442</v>
      </c>
      <c r="H9590" t="s">
        <v>421</v>
      </c>
      <c r="I9590" t="s">
        <v>422</v>
      </c>
      <c r="J9590" t="s">
        <v>552</v>
      </c>
      <c r="K9590" t="s">
        <v>423</v>
      </c>
      <c r="L9590" t="s">
        <v>528</v>
      </c>
      <c r="M9590" t="s">
        <v>444</v>
      </c>
      <c r="N9590">
        <v>116</v>
      </c>
      <c r="O9590">
        <v>17633.55</v>
      </c>
      <c r="P9590">
        <v>66478</v>
      </c>
      <c r="Q9590" t="str">
        <f t="shared" si="152"/>
        <v>Street</v>
      </c>
    </row>
    <row r="9591" spans="1:17" x14ac:dyDescent="0.3">
      <c r="A9591">
        <v>5</v>
      </c>
      <c r="B9591" t="s">
        <v>241</v>
      </c>
      <c r="C9591">
        <v>2024</v>
      </c>
      <c r="D9591">
        <v>2</v>
      </c>
      <c r="E9591" t="s">
        <v>533</v>
      </c>
      <c r="F9591" s="431">
        <v>5</v>
      </c>
      <c r="G9591" t="s">
        <v>442</v>
      </c>
      <c r="H9591" t="s">
        <v>477</v>
      </c>
      <c r="I9591" t="s">
        <v>478</v>
      </c>
      <c r="J9591" t="s">
        <v>558</v>
      </c>
      <c r="K9591" t="s">
        <v>430</v>
      </c>
      <c r="L9591" t="s">
        <v>527</v>
      </c>
      <c r="M9591" t="s">
        <v>443</v>
      </c>
      <c r="N9591">
        <v>2</v>
      </c>
      <c r="O9591">
        <v>6572.76</v>
      </c>
      <c r="P9591">
        <v>22400</v>
      </c>
      <c r="Q9591" t="str">
        <f t="shared" si="152"/>
        <v>5-Large C&amp;I</v>
      </c>
    </row>
    <row r="9592" spans="1:17" x14ac:dyDescent="0.3">
      <c r="A9592">
        <v>5</v>
      </c>
      <c r="B9592" t="s">
        <v>241</v>
      </c>
      <c r="C9592">
        <v>2024</v>
      </c>
      <c r="D9592">
        <v>2</v>
      </c>
      <c r="E9592" t="s">
        <v>533</v>
      </c>
      <c r="F9592" s="431">
        <v>5</v>
      </c>
      <c r="G9592" t="s">
        <v>442</v>
      </c>
      <c r="H9592" t="s">
        <v>428</v>
      </c>
      <c r="I9592" t="s">
        <v>429</v>
      </c>
      <c r="J9592" t="s">
        <v>558</v>
      </c>
      <c r="K9592" t="s">
        <v>430</v>
      </c>
      <c r="L9592" t="s">
        <v>527</v>
      </c>
      <c r="M9592" t="s">
        <v>443</v>
      </c>
      <c r="N9592">
        <v>50</v>
      </c>
      <c r="O9592">
        <v>975400.82</v>
      </c>
      <c r="P9592">
        <v>3003472</v>
      </c>
      <c r="Q9592" t="str">
        <f t="shared" si="152"/>
        <v>5-Large C&amp;I</v>
      </c>
    </row>
    <row r="9593" spans="1:17" x14ac:dyDescent="0.3">
      <c r="A9593">
        <v>5</v>
      </c>
      <c r="B9593" t="s">
        <v>241</v>
      </c>
      <c r="C9593">
        <v>2024</v>
      </c>
      <c r="D9593">
        <v>2</v>
      </c>
      <c r="E9593" t="s">
        <v>533</v>
      </c>
      <c r="F9593" s="431">
        <v>5</v>
      </c>
      <c r="G9593" t="s">
        <v>442</v>
      </c>
      <c r="H9593" t="s">
        <v>431</v>
      </c>
      <c r="I9593" t="s">
        <v>432</v>
      </c>
      <c r="J9593" t="s">
        <v>558</v>
      </c>
      <c r="K9593" t="s">
        <v>430</v>
      </c>
      <c r="L9593" t="s">
        <v>528</v>
      </c>
      <c r="M9593" t="s">
        <v>444</v>
      </c>
      <c r="N9593">
        <v>609</v>
      </c>
      <c r="O9593">
        <v>11832282.74</v>
      </c>
      <c r="P9593">
        <v>156095684</v>
      </c>
      <c r="Q9593" t="str">
        <f t="shared" si="152"/>
        <v>5-Large C&amp;I</v>
      </c>
    </row>
    <row r="9594" spans="1:17" x14ac:dyDescent="0.3">
      <c r="A9594">
        <v>5</v>
      </c>
      <c r="B9594" t="s">
        <v>241</v>
      </c>
      <c r="C9594">
        <v>2024</v>
      </c>
      <c r="D9594">
        <v>2</v>
      </c>
      <c r="E9594" t="s">
        <v>533</v>
      </c>
      <c r="F9594" s="431">
        <v>5</v>
      </c>
      <c r="G9594" t="s">
        <v>442</v>
      </c>
      <c r="H9594" t="s">
        <v>404</v>
      </c>
      <c r="I9594" t="s">
        <v>405</v>
      </c>
      <c r="J9594" t="s">
        <v>548</v>
      </c>
      <c r="K9594" t="s">
        <v>392</v>
      </c>
      <c r="L9594" t="s">
        <v>528</v>
      </c>
      <c r="M9594" t="s">
        <v>444</v>
      </c>
      <c r="N9594">
        <v>1383</v>
      </c>
      <c r="O9594">
        <v>530630.79</v>
      </c>
      <c r="P9594">
        <v>4208594</v>
      </c>
      <c r="Q9594" t="str">
        <f t="shared" si="152"/>
        <v>3-Small C&amp;I</v>
      </c>
    </row>
    <row r="9595" spans="1:17" x14ac:dyDescent="0.3">
      <c r="A9595">
        <v>5</v>
      </c>
      <c r="B9595" t="s">
        <v>241</v>
      </c>
      <c r="C9595">
        <v>2024</v>
      </c>
      <c r="D9595">
        <v>2</v>
      </c>
      <c r="E9595" t="s">
        <v>533</v>
      </c>
      <c r="F9595" s="431">
        <v>5</v>
      </c>
      <c r="G9595" t="s">
        <v>442</v>
      </c>
      <c r="H9595" t="s">
        <v>433</v>
      </c>
      <c r="I9595" t="s">
        <v>434</v>
      </c>
      <c r="J9595" t="s">
        <v>553</v>
      </c>
      <c r="K9595" t="s">
        <v>412</v>
      </c>
      <c r="L9595" t="s">
        <v>528</v>
      </c>
      <c r="M9595" t="s">
        <v>444</v>
      </c>
      <c r="N9595">
        <v>1</v>
      </c>
      <c r="O9595">
        <v>44.27</v>
      </c>
      <c r="P9595">
        <v>300</v>
      </c>
      <c r="Q9595" t="str">
        <f t="shared" si="152"/>
        <v>3-Small C&amp;I</v>
      </c>
    </row>
    <row r="9596" spans="1:17" x14ac:dyDescent="0.3">
      <c r="A9596">
        <v>5</v>
      </c>
      <c r="B9596" t="s">
        <v>241</v>
      </c>
      <c r="C9596">
        <v>2024</v>
      </c>
      <c r="D9596">
        <v>2</v>
      </c>
      <c r="E9596" t="s">
        <v>533</v>
      </c>
      <c r="F9596" s="431">
        <v>5</v>
      </c>
      <c r="G9596" t="s">
        <v>442</v>
      </c>
      <c r="H9596" t="s">
        <v>437</v>
      </c>
      <c r="I9596" t="s">
        <v>438</v>
      </c>
      <c r="J9596" t="s">
        <v>554</v>
      </c>
      <c r="K9596" t="s">
        <v>420</v>
      </c>
      <c r="L9596" t="s">
        <v>528</v>
      </c>
      <c r="M9596" t="s">
        <v>444</v>
      </c>
      <c r="N9596">
        <v>516</v>
      </c>
      <c r="O9596">
        <v>1593079.67</v>
      </c>
      <c r="P9596">
        <v>14533686</v>
      </c>
      <c r="Q9596" t="str">
        <f t="shared" si="152"/>
        <v>4-Medium C&amp;I</v>
      </c>
    </row>
    <row r="9597" spans="1:17" x14ac:dyDescent="0.3">
      <c r="A9597">
        <v>5</v>
      </c>
      <c r="B9597" t="s">
        <v>241</v>
      </c>
      <c r="C9597">
        <v>2024</v>
      </c>
      <c r="D9597">
        <v>2</v>
      </c>
      <c r="E9597" t="s">
        <v>533</v>
      </c>
      <c r="F9597" s="431">
        <v>6</v>
      </c>
      <c r="G9597" t="s">
        <v>445</v>
      </c>
      <c r="H9597" t="s">
        <v>390</v>
      </c>
      <c r="I9597" t="s">
        <v>391</v>
      </c>
      <c r="J9597" t="s">
        <v>548</v>
      </c>
      <c r="K9597" t="s">
        <v>392</v>
      </c>
      <c r="L9597" t="s">
        <v>534</v>
      </c>
      <c r="M9597" t="s">
        <v>296</v>
      </c>
      <c r="N9597">
        <v>6</v>
      </c>
      <c r="O9597">
        <v>1353.05</v>
      </c>
      <c r="P9597">
        <v>4381</v>
      </c>
      <c r="Q9597" t="str">
        <f t="shared" si="152"/>
        <v>3-Small C&amp;I</v>
      </c>
    </row>
    <row r="9598" spans="1:17" x14ac:dyDescent="0.3">
      <c r="A9598">
        <v>5</v>
      </c>
      <c r="B9598" t="s">
        <v>241</v>
      </c>
      <c r="C9598">
        <v>2024</v>
      </c>
      <c r="D9598">
        <v>2</v>
      </c>
      <c r="E9598" t="s">
        <v>533</v>
      </c>
      <c r="F9598" s="431">
        <v>6</v>
      </c>
      <c r="G9598" t="s">
        <v>445</v>
      </c>
      <c r="H9598" t="s">
        <v>481</v>
      </c>
      <c r="I9598" t="s">
        <v>482</v>
      </c>
      <c r="J9598" t="s">
        <v>559</v>
      </c>
      <c r="K9598" t="s">
        <v>448</v>
      </c>
      <c r="L9598" t="s">
        <v>534</v>
      </c>
      <c r="M9598" t="s">
        <v>296</v>
      </c>
      <c r="N9598">
        <v>59</v>
      </c>
      <c r="O9598">
        <v>50942.69</v>
      </c>
      <c r="P9598">
        <v>92419</v>
      </c>
      <c r="Q9598" t="str">
        <f t="shared" si="152"/>
        <v>Street</v>
      </c>
    </row>
    <row r="9599" spans="1:17" x14ac:dyDescent="0.3">
      <c r="A9599">
        <v>5</v>
      </c>
      <c r="B9599" t="s">
        <v>241</v>
      </c>
      <c r="C9599">
        <v>2024</v>
      </c>
      <c r="D9599">
        <v>2</v>
      </c>
      <c r="E9599" t="s">
        <v>533</v>
      </c>
      <c r="F9599" s="431">
        <v>6</v>
      </c>
      <c r="G9599" t="s">
        <v>445</v>
      </c>
      <c r="H9599" t="s">
        <v>483</v>
      </c>
      <c r="I9599" t="s">
        <v>484</v>
      </c>
      <c r="J9599" t="s">
        <v>559</v>
      </c>
      <c r="K9599" t="s">
        <v>448</v>
      </c>
      <c r="L9599" t="s">
        <v>534</v>
      </c>
      <c r="M9599" t="s">
        <v>296</v>
      </c>
      <c r="N9599">
        <v>101</v>
      </c>
      <c r="O9599">
        <v>59869.38</v>
      </c>
      <c r="P9599">
        <v>79966</v>
      </c>
      <c r="Q9599" t="str">
        <f t="shared" si="152"/>
        <v>Street</v>
      </c>
    </row>
    <row r="9600" spans="1:17" x14ac:dyDescent="0.3">
      <c r="A9600">
        <v>5</v>
      </c>
      <c r="B9600" t="s">
        <v>241</v>
      </c>
      <c r="C9600">
        <v>2024</v>
      </c>
      <c r="D9600">
        <v>2</v>
      </c>
      <c r="E9600" t="s">
        <v>533</v>
      </c>
      <c r="F9600" s="431">
        <v>6</v>
      </c>
      <c r="G9600" t="s">
        <v>445</v>
      </c>
      <c r="H9600" t="s">
        <v>464</v>
      </c>
      <c r="I9600" t="s">
        <v>465</v>
      </c>
      <c r="J9600" t="s">
        <v>552</v>
      </c>
      <c r="K9600" t="s">
        <v>423</v>
      </c>
      <c r="L9600" t="s">
        <v>534</v>
      </c>
      <c r="M9600" t="s">
        <v>296</v>
      </c>
      <c r="N9600">
        <v>277</v>
      </c>
      <c r="O9600">
        <v>32426.75</v>
      </c>
      <c r="P9600">
        <v>69455</v>
      </c>
      <c r="Q9600" t="str">
        <f t="shared" si="152"/>
        <v>Street</v>
      </c>
    </row>
    <row r="9601" spans="1:17" x14ac:dyDescent="0.3">
      <c r="A9601">
        <v>5</v>
      </c>
      <c r="B9601" t="s">
        <v>241</v>
      </c>
      <c r="C9601">
        <v>2024</v>
      </c>
      <c r="D9601">
        <v>2</v>
      </c>
      <c r="E9601" t="s">
        <v>533</v>
      </c>
      <c r="F9601" s="431">
        <v>6</v>
      </c>
      <c r="G9601" t="s">
        <v>445</v>
      </c>
      <c r="H9601" t="s">
        <v>466</v>
      </c>
      <c r="I9601" t="s">
        <v>467</v>
      </c>
      <c r="J9601" t="s">
        <v>552</v>
      </c>
      <c r="K9601" t="s">
        <v>423</v>
      </c>
      <c r="L9601" t="s">
        <v>534</v>
      </c>
      <c r="M9601" t="s">
        <v>296</v>
      </c>
      <c r="N9601">
        <v>524</v>
      </c>
      <c r="O9601">
        <v>71168.61</v>
      </c>
      <c r="P9601">
        <v>122453</v>
      </c>
      <c r="Q9601" t="str">
        <f t="shared" si="152"/>
        <v>Street</v>
      </c>
    </row>
    <row r="9602" spans="1:17" x14ac:dyDescent="0.3">
      <c r="A9602">
        <v>5</v>
      </c>
      <c r="B9602" t="s">
        <v>241</v>
      </c>
      <c r="C9602">
        <v>2024</v>
      </c>
      <c r="D9602">
        <v>2</v>
      </c>
      <c r="E9602" t="s">
        <v>533</v>
      </c>
      <c r="F9602" s="431">
        <v>6</v>
      </c>
      <c r="G9602" t="s">
        <v>445</v>
      </c>
      <c r="H9602" t="s">
        <v>485</v>
      </c>
      <c r="I9602" t="s">
        <v>486</v>
      </c>
      <c r="J9602" t="s">
        <v>560</v>
      </c>
      <c r="K9602" t="s">
        <v>487</v>
      </c>
      <c r="L9602" t="s">
        <v>534</v>
      </c>
      <c r="M9602" t="s">
        <v>296</v>
      </c>
      <c r="N9602">
        <v>2</v>
      </c>
      <c r="O9602">
        <v>943.8</v>
      </c>
      <c r="P9602">
        <v>1468</v>
      </c>
      <c r="Q9602" t="str">
        <f t="shared" si="152"/>
        <v>Street</v>
      </c>
    </row>
    <row r="9603" spans="1:17" x14ac:dyDescent="0.3">
      <c r="A9603">
        <v>5</v>
      </c>
      <c r="B9603" t="s">
        <v>241</v>
      </c>
      <c r="C9603">
        <v>2024</v>
      </c>
      <c r="D9603">
        <v>2</v>
      </c>
      <c r="E9603" t="s">
        <v>533</v>
      </c>
      <c r="F9603" s="431">
        <v>6</v>
      </c>
      <c r="G9603" t="s">
        <v>445</v>
      </c>
      <c r="H9603" t="s">
        <v>488</v>
      </c>
      <c r="I9603" t="s">
        <v>489</v>
      </c>
      <c r="J9603" t="s">
        <v>560</v>
      </c>
      <c r="K9603" t="s">
        <v>487</v>
      </c>
      <c r="L9603" t="s">
        <v>534</v>
      </c>
      <c r="M9603" t="s">
        <v>296</v>
      </c>
      <c r="N9603">
        <v>2</v>
      </c>
      <c r="O9603">
        <v>23800.66</v>
      </c>
      <c r="P9603">
        <v>41394</v>
      </c>
      <c r="Q9603" t="str">
        <f t="shared" si="152"/>
        <v>Street</v>
      </c>
    </row>
    <row r="9604" spans="1:17" x14ac:dyDescent="0.3">
      <c r="A9604">
        <v>5</v>
      </c>
      <c r="B9604" t="s">
        <v>241</v>
      </c>
      <c r="C9604">
        <v>2024</v>
      </c>
      <c r="D9604">
        <v>2</v>
      </c>
      <c r="E9604" t="s">
        <v>533</v>
      </c>
      <c r="F9604" s="431">
        <v>6</v>
      </c>
      <c r="G9604" t="s">
        <v>445</v>
      </c>
      <c r="H9604" t="s">
        <v>490</v>
      </c>
      <c r="I9604" t="s">
        <v>491</v>
      </c>
      <c r="J9604" t="s">
        <v>561</v>
      </c>
      <c r="K9604" t="s">
        <v>462</v>
      </c>
      <c r="L9604" t="s">
        <v>534</v>
      </c>
      <c r="M9604" t="s">
        <v>296</v>
      </c>
      <c r="N9604">
        <v>60</v>
      </c>
      <c r="O9604">
        <v>49512.639999999999</v>
      </c>
      <c r="P9604">
        <v>163604</v>
      </c>
      <c r="Q9604" t="str">
        <f t="shared" si="152"/>
        <v>Street</v>
      </c>
    </row>
    <row r="9605" spans="1:17" x14ac:dyDescent="0.3">
      <c r="A9605">
        <v>5</v>
      </c>
      <c r="B9605" t="s">
        <v>241</v>
      </c>
      <c r="C9605">
        <v>2024</v>
      </c>
      <c r="D9605">
        <v>2</v>
      </c>
      <c r="E9605" t="s">
        <v>533</v>
      </c>
      <c r="F9605" s="431">
        <v>6</v>
      </c>
      <c r="G9605" t="s">
        <v>445</v>
      </c>
      <c r="H9605" t="s">
        <v>492</v>
      </c>
      <c r="I9605" t="s">
        <v>493</v>
      </c>
      <c r="J9605" t="s">
        <v>561</v>
      </c>
      <c r="K9605" t="s">
        <v>462</v>
      </c>
      <c r="L9605" t="s">
        <v>534</v>
      </c>
      <c r="M9605" t="s">
        <v>296</v>
      </c>
      <c r="N9605">
        <v>11</v>
      </c>
      <c r="O9605">
        <v>805.19</v>
      </c>
      <c r="P9605">
        <v>2189</v>
      </c>
      <c r="Q9605" t="str">
        <f t="shared" si="152"/>
        <v>Street</v>
      </c>
    </row>
    <row r="9606" spans="1:17" x14ac:dyDescent="0.3">
      <c r="A9606">
        <v>5</v>
      </c>
      <c r="B9606" t="s">
        <v>241</v>
      </c>
      <c r="C9606">
        <v>2024</v>
      </c>
      <c r="D9606">
        <v>2</v>
      </c>
      <c r="E9606" t="s">
        <v>533</v>
      </c>
      <c r="F9606" s="431">
        <v>6</v>
      </c>
      <c r="G9606" t="s">
        <v>445</v>
      </c>
      <c r="H9606" t="s">
        <v>494</v>
      </c>
      <c r="I9606" t="s">
        <v>495</v>
      </c>
      <c r="J9606" t="s">
        <v>557</v>
      </c>
      <c r="K9606" t="s">
        <v>426</v>
      </c>
      <c r="L9606" t="s">
        <v>534</v>
      </c>
      <c r="M9606" t="s">
        <v>296</v>
      </c>
      <c r="N9606">
        <v>1</v>
      </c>
      <c r="O9606">
        <v>13.4</v>
      </c>
      <c r="P9606">
        <v>20</v>
      </c>
      <c r="Q9606" t="str">
        <f t="shared" si="152"/>
        <v>3-Small C&amp;I</v>
      </c>
    </row>
    <row r="9607" spans="1:17" x14ac:dyDescent="0.3">
      <c r="A9607">
        <v>5</v>
      </c>
      <c r="B9607" t="s">
        <v>241</v>
      </c>
      <c r="C9607">
        <v>2024</v>
      </c>
      <c r="D9607">
        <v>2</v>
      </c>
      <c r="E9607" t="s">
        <v>533</v>
      </c>
      <c r="F9607" s="431">
        <v>6</v>
      </c>
      <c r="G9607" t="s">
        <v>445</v>
      </c>
      <c r="H9607" t="s">
        <v>496</v>
      </c>
      <c r="I9607" t="s">
        <v>497</v>
      </c>
      <c r="J9607" t="s">
        <v>557</v>
      </c>
      <c r="K9607" t="s">
        <v>426</v>
      </c>
      <c r="L9607" t="s">
        <v>534</v>
      </c>
      <c r="M9607" t="s">
        <v>296</v>
      </c>
      <c r="N9607">
        <v>5</v>
      </c>
      <c r="O9607">
        <v>318.73</v>
      </c>
      <c r="P9607">
        <v>772</v>
      </c>
      <c r="Q9607" t="str">
        <f t="shared" si="152"/>
        <v>3-Small C&amp;I</v>
      </c>
    </row>
    <row r="9608" spans="1:17" x14ac:dyDescent="0.3">
      <c r="A9608">
        <v>5</v>
      </c>
      <c r="B9608" t="s">
        <v>241</v>
      </c>
      <c r="C9608">
        <v>2024</v>
      </c>
      <c r="D9608">
        <v>2</v>
      </c>
      <c r="E9608" t="s">
        <v>533</v>
      </c>
      <c r="F9608" s="431">
        <v>6</v>
      </c>
      <c r="G9608" t="s">
        <v>445</v>
      </c>
      <c r="H9608" t="s">
        <v>446</v>
      </c>
      <c r="I9608" t="s">
        <v>447</v>
      </c>
      <c r="J9608" t="s">
        <v>559</v>
      </c>
      <c r="K9608" t="s">
        <v>448</v>
      </c>
      <c r="L9608" t="s">
        <v>529</v>
      </c>
      <c r="M9608" t="s">
        <v>449</v>
      </c>
      <c r="N9608">
        <v>533</v>
      </c>
      <c r="O9608">
        <v>544374.81000000006</v>
      </c>
      <c r="P9608">
        <v>955778</v>
      </c>
      <c r="Q9608" t="str">
        <f t="shared" si="152"/>
        <v>Street</v>
      </c>
    </row>
    <row r="9609" spans="1:17" x14ac:dyDescent="0.3">
      <c r="A9609">
        <v>5</v>
      </c>
      <c r="B9609" t="s">
        <v>241</v>
      </c>
      <c r="C9609">
        <v>2024</v>
      </c>
      <c r="D9609">
        <v>2</v>
      </c>
      <c r="E9609" t="s">
        <v>533</v>
      </c>
      <c r="F9609" s="431">
        <v>6</v>
      </c>
      <c r="G9609" t="s">
        <v>445</v>
      </c>
      <c r="H9609" t="s">
        <v>421</v>
      </c>
      <c r="I9609" t="s">
        <v>422</v>
      </c>
      <c r="J9609" t="s">
        <v>552</v>
      </c>
      <c r="K9609" t="s">
        <v>423</v>
      </c>
      <c r="L9609" t="s">
        <v>529</v>
      </c>
      <c r="M9609" t="s">
        <v>449</v>
      </c>
      <c r="N9609">
        <v>990</v>
      </c>
      <c r="O9609">
        <v>80958.600000000006</v>
      </c>
      <c r="P9609">
        <v>283168</v>
      </c>
      <c r="Q9609" t="str">
        <f t="shared" si="152"/>
        <v>Street</v>
      </c>
    </row>
    <row r="9610" spans="1:17" x14ac:dyDescent="0.3">
      <c r="A9610">
        <v>5</v>
      </c>
      <c r="B9610" t="s">
        <v>241</v>
      </c>
      <c r="C9610">
        <v>2024</v>
      </c>
      <c r="D9610">
        <v>2</v>
      </c>
      <c r="E9610" t="s">
        <v>533</v>
      </c>
      <c r="F9610" s="431">
        <v>6</v>
      </c>
      <c r="G9610" t="s">
        <v>445</v>
      </c>
      <c r="H9610" t="s">
        <v>498</v>
      </c>
      <c r="I9610" t="s">
        <v>499</v>
      </c>
      <c r="J9610" t="s">
        <v>562</v>
      </c>
      <c r="K9610" t="s">
        <v>500</v>
      </c>
      <c r="L9610" t="s">
        <v>529</v>
      </c>
      <c r="M9610" t="s">
        <v>449</v>
      </c>
      <c r="N9610">
        <v>5</v>
      </c>
      <c r="O9610">
        <v>9424.6200000000008</v>
      </c>
      <c r="P9610">
        <v>38254</v>
      </c>
      <c r="Q9610" t="str">
        <f t="shared" si="152"/>
        <v>Street</v>
      </c>
    </row>
    <row r="9611" spans="1:17" x14ac:dyDescent="0.3">
      <c r="A9611">
        <v>5</v>
      </c>
      <c r="B9611" t="s">
        <v>241</v>
      </c>
      <c r="C9611">
        <v>2024</v>
      </c>
      <c r="D9611">
        <v>2</v>
      </c>
      <c r="E9611" t="s">
        <v>533</v>
      </c>
      <c r="F9611" s="431">
        <v>6</v>
      </c>
      <c r="G9611" t="s">
        <v>445</v>
      </c>
      <c r="H9611" t="s">
        <v>501</v>
      </c>
      <c r="I9611" t="s">
        <v>502</v>
      </c>
      <c r="J9611" t="s">
        <v>560</v>
      </c>
      <c r="K9611" t="s">
        <v>487</v>
      </c>
      <c r="L9611" t="s">
        <v>529</v>
      </c>
      <c r="M9611" t="s">
        <v>449</v>
      </c>
      <c r="N9611">
        <v>6</v>
      </c>
      <c r="O9611">
        <v>1803.41</v>
      </c>
      <c r="P9611">
        <v>4056</v>
      </c>
      <c r="Q9611" t="str">
        <f t="shared" si="152"/>
        <v>Street</v>
      </c>
    </row>
    <row r="9612" spans="1:17" x14ac:dyDescent="0.3">
      <c r="A9612">
        <v>5</v>
      </c>
      <c r="B9612" t="s">
        <v>241</v>
      </c>
      <c r="C9612">
        <v>2024</v>
      </c>
      <c r="D9612">
        <v>2</v>
      </c>
      <c r="E9612" t="s">
        <v>533</v>
      </c>
      <c r="F9612" s="431">
        <v>6</v>
      </c>
      <c r="G9612" t="s">
        <v>445</v>
      </c>
      <c r="H9612" t="s">
        <v>503</v>
      </c>
      <c r="I9612" t="s">
        <v>504</v>
      </c>
      <c r="J9612" t="s">
        <v>561</v>
      </c>
      <c r="K9612" t="s">
        <v>462</v>
      </c>
      <c r="L9612" t="s">
        <v>529</v>
      </c>
      <c r="M9612" t="s">
        <v>449</v>
      </c>
      <c r="N9612">
        <v>437</v>
      </c>
      <c r="O9612">
        <v>323975.98</v>
      </c>
      <c r="P9612">
        <v>2491454</v>
      </c>
      <c r="Q9612" t="str">
        <f t="shared" si="152"/>
        <v>Street</v>
      </c>
    </row>
    <row r="9613" spans="1:17" x14ac:dyDescent="0.3">
      <c r="A9613">
        <v>5</v>
      </c>
      <c r="B9613" t="s">
        <v>241</v>
      </c>
      <c r="C9613">
        <v>2024</v>
      </c>
      <c r="D9613">
        <v>2</v>
      </c>
      <c r="E9613" t="s">
        <v>533</v>
      </c>
      <c r="F9613" s="431">
        <v>6</v>
      </c>
      <c r="G9613" t="s">
        <v>445</v>
      </c>
      <c r="H9613" t="s">
        <v>424</v>
      </c>
      <c r="I9613" t="s">
        <v>425</v>
      </c>
      <c r="J9613" t="s">
        <v>557</v>
      </c>
      <c r="K9613" t="s">
        <v>426</v>
      </c>
      <c r="L9613" t="s">
        <v>529</v>
      </c>
      <c r="M9613" t="s">
        <v>449</v>
      </c>
      <c r="N9613">
        <v>17</v>
      </c>
      <c r="O9613">
        <v>349.92</v>
      </c>
      <c r="P9613">
        <v>1823</v>
      </c>
      <c r="Q9613" t="str">
        <f t="shared" si="152"/>
        <v>3-Small C&amp;I</v>
      </c>
    </row>
    <row r="9614" spans="1:17" x14ac:dyDescent="0.3">
      <c r="A9614">
        <v>5</v>
      </c>
      <c r="B9614" t="s">
        <v>241</v>
      </c>
      <c r="C9614">
        <v>2024</v>
      </c>
      <c r="D9614">
        <v>2</v>
      </c>
      <c r="E9614" t="s">
        <v>533</v>
      </c>
      <c r="F9614" s="431">
        <v>6</v>
      </c>
      <c r="G9614" t="s">
        <v>445</v>
      </c>
      <c r="H9614" t="s">
        <v>505</v>
      </c>
      <c r="I9614" t="s">
        <v>506</v>
      </c>
      <c r="J9614" t="s">
        <v>563</v>
      </c>
      <c r="K9614" t="s">
        <v>452</v>
      </c>
      <c r="L9614" t="s">
        <v>534</v>
      </c>
      <c r="M9614" t="s">
        <v>296</v>
      </c>
      <c r="N9614">
        <v>1</v>
      </c>
      <c r="O9614">
        <v>2563.0100000000002</v>
      </c>
      <c r="P9614">
        <v>6281</v>
      </c>
      <c r="Q9614" t="str">
        <f t="shared" ref="Q9614:Q9677" si="153">VLOOKUP(TRIM(J9614),S:T,2,FALSE)</f>
        <v>Street</v>
      </c>
    </row>
    <row r="9615" spans="1:17" x14ac:dyDescent="0.3">
      <c r="A9615">
        <v>5</v>
      </c>
      <c r="B9615" t="s">
        <v>241</v>
      </c>
      <c r="C9615">
        <v>2024</v>
      </c>
      <c r="D9615">
        <v>2</v>
      </c>
      <c r="E9615" t="s">
        <v>533</v>
      </c>
      <c r="F9615" s="431">
        <v>6</v>
      </c>
      <c r="G9615" t="s">
        <v>445</v>
      </c>
      <c r="H9615" t="s">
        <v>450</v>
      </c>
      <c r="I9615" t="s">
        <v>451</v>
      </c>
      <c r="J9615" t="s">
        <v>563</v>
      </c>
      <c r="K9615" t="s">
        <v>452</v>
      </c>
      <c r="L9615" t="s">
        <v>529</v>
      </c>
      <c r="M9615" t="s">
        <v>449</v>
      </c>
      <c r="N9615">
        <v>10</v>
      </c>
      <c r="O9615">
        <v>842.13</v>
      </c>
      <c r="P9615">
        <v>4356</v>
      </c>
      <c r="Q9615" t="str">
        <f t="shared" si="153"/>
        <v>Street</v>
      </c>
    </row>
    <row r="9616" spans="1:17" x14ac:dyDescent="0.3">
      <c r="A9616">
        <v>5</v>
      </c>
      <c r="B9616" t="s">
        <v>241</v>
      </c>
      <c r="C9616">
        <v>2024</v>
      </c>
      <c r="D9616">
        <v>2</v>
      </c>
      <c r="E9616" t="s">
        <v>533</v>
      </c>
      <c r="F9616" s="431">
        <v>6</v>
      </c>
      <c r="G9616" t="s">
        <v>445</v>
      </c>
      <c r="H9616" t="s">
        <v>509</v>
      </c>
      <c r="I9616" t="s">
        <v>510</v>
      </c>
      <c r="J9616" t="s">
        <v>564</v>
      </c>
      <c r="K9616" t="s">
        <v>462</v>
      </c>
      <c r="L9616" t="s">
        <v>534</v>
      </c>
      <c r="M9616" t="s">
        <v>296</v>
      </c>
      <c r="N9616">
        <v>2</v>
      </c>
      <c r="O9616">
        <v>2157.71</v>
      </c>
      <c r="P9616">
        <v>526</v>
      </c>
      <c r="Q9616" t="str">
        <f t="shared" si="153"/>
        <v>Street</v>
      </c>
    </row>
    <row r="9617" spans="1:17" x14ac:dyDescent="0.3">
      <c r="A9617">
        <v>5</v>
      </c>
      <c r="B9617" t="s">
        <v>241</v>
      </c>
      <c r="C9617">
        <v>2024</v>
      </c>
      <c r="D9617">
        <v>2</v>
      </c>
      <c r="E9617" t="s">
        <v>533</v>
      </c>
      <c r="F9617" s="431">
        <v>6</v>
      </c>
      <c r="G9617" t="s">
        <v>445</v>
      </c>
      <c r="H9617" t="s">
        <v>511</v>
      </c>
      <c r="I9617" t="s">
        <v>512</v>
      </c>
      <c r="J9617" t="s">
        <v>564</v>
      </c>
      <c r="K9617" t="s">
        <v>462</v>
      </c>
      <c r="L9617" t="s">
        <v>529</v>
      </c>
      <c r="M9617" t="s">
        <v>449</v>
      </c>
      <c r="N9617">
        <v>3</v>
      </c>
      <c r="O9617">
        <v>1340</v>
      </c>
      <c r="P9617">
        <v>389</v>
      </c>
      <c r="Q9617" t="str">
        <f t="shared" si="153"/>
        <v>Street</v>
      </c>
    </row>
    <row r="9618" spans="1:17" x14ac:dyDescent="0.3">
      <c r="A9618">
        <v>5</v>
      </c>
      <c r="B9618" t="s">
        <v>241</v>
      </c>
      <c r="C9618">
        <v>2024</v>
      </c>
      <c r="D9618">
        <v>2</v>
      </c>
      <c r="E9618" t="s">
        <v>533</v>
      </c>
      <c r="F9618" s="431">
        <v>6</v>
      </c>
      <c r="G9618" t="s">
        <v>445</v>
      </c>
      <c r="H9618" t="s">
        <v>404</v>
      </c>
      <c r="I9618" t="s">
        <v>405</v>
      </c>
      <c r="J9618" t="s">
        <v>548</v>
      </c>
      <c r="K9618" t="s">
        <v>392</v>
      </c>
      <c r="L9618" t="s">
        <v>529</v>
      </c>
      <c r="M9618" t="s">
        <v>449</v>
      </c>
      <c r="N9618">
        <v>29</v>
      </c>
      <c r="O9618">
        <v>882.79</v>
      </c>
      <c r="P9618">
        <v>4897</v>
      </c>
      <c r="Q9618" t="str">
        <f t="shared" si="153"/>
        <v>3-Small C&amp;I</v>
      </c>
    </row>
    <row r="9619" spans="1:17" x14ac:dyDescent="0.3">
      <c r="A9619">
        <v>5</v>
      </c>
      <c r="B9619" t="s">
        <v>241</v>
      </c>
      <c r="C9619">
        <v>2024</v>
      </c>
      <c r="D9619">
        <v>2</v>
      </c>
      <c r="E9619" t="s">
        <v>533</v>
      </c>
      <c r="F9619" s="431">
        <v>10</v>
      </c>
      <c r="G9619" t="s">
        <v>453</v>
      </c>
      <c r="H9619" t="s">
        <v>384</v>
      </c>
      <c r="I9619" t="s">
        <v>385</v>
      </c>
      <c r="J9619" t="s">
        <v>547</v>
      </c>
      <c r="K9619" t="s">
        <v>386</v>
      </c>
      <c r="L9619" t="s">
        <v>530</v>
      </c>
      <c r="M9619" t="s">
        <v>454</v>
      </c>
      <c r="N9619">
        <v>31445</v>
      </c>
      <c r="O9619">
        <v>10443450.130000001</v>
      </c>
      <c r="P9619">
        <v>30121843</v>
      </c>
      <c r="Q9619" t="str">
        <f t="shared" si="153"/>
        <v>1-Residential</v>
      </c>
    </row>
    <row r="9620" spans="1:17" x14ac:dyDescent="0.3">
      <c r="A9620">
        <v>5</v>
      </c>
      <c r="B9620" t="s">
        <v>241</v>
      </c>
      <c r="C9620">
        <v>2024</v>
      </c>
      <c r="D9620">
        <v>2</v>
      </c>
      <c r="E9620" t="s">
        <v>533</v>
      </c>
      <c r="F9620" s="431">
        <v>10</v>
      </c>
      <c r="G9620" t="s">
        <v>453</v>
      </c>
      <c r="H9620" t="s">
        <v>388</v>
      </c>
      <c r="I9620" t="s">
        <v>389</v>
      </c>
      <c r="J9620" t="s">
        <v>547</v>
      </c>
      <c r="K9620" t="s">
        <v>386</v>
      </c>
      <c r="L9620" t="s">
        <v>530</v>
      </c>
      <c r="M9620" t="s">
        <v>454</v>
      </c>
      <c r="N9620">
        <v>16</v>
      </c>
      <c r="O9620">
        <v>7297.34</v>
      </c>
      <c r="P9620">
        <v>17472</v>
      </c>
      <c r="Q9620" t="str">
        <f t="shared" si="153"/>
        <v>1-Residential</v>
      </c>
    </row>
    <row r="9621" spans="1:17" x14ac:dyDescent="0.3">
      <c r="A9621">
        <v>5</v>
      </c>
      <c r="B9621" t="s">
        <v>241</v>
      </c>
      <c r="C9621">
        <v>2024</v>
      </c>
      <c r="D9621">
        <v>2</v>
      </c>
      <c r="E9621" t="s">
        <v>533</v>
      </c>
      <c r="F9621" s="431">
        <v>10</v>
      </c>
      <c r="G9621" t="s">
        <v>453</v>
      </c>
      <c r="H9621" t="s">
        <v>390</v>
      </c>
      <c r="I9621" t="s">
        <v>391</v>
      </c>
      <c r="J9621" t="s">
        <v>548</v>
      </c>
      <c r="K9621" t="s">
        <v>392</v>
      </c>
      <c r="L9621" t="s">
        <v>530</v>
      </c>
      <c r="M9621" t="s">
        <v>454</v>
      </c>
      <c r="N9621">
        <v>11</v>
      </c>
      <c r="O9621">
        <v>2398.88</v>
      </c>
      <c r="P9621">
        <v>7757</v>
      </c>
      <c r="Q9621" t="str">
        <f t="shared" si="153"/>
        <v>3-Small C&amp;I</v>
      </c>
    </row>
    <row r="9622" spans="1:17" x14ac:dyDescent="0.3">
      <c r="A9622">
        <v>5</v>
      </c>
      <c r="B9622" t="s">
        <v>241</v>
      </c>
      <c r="C9622">
        <v>2024</v>
      </c>
      <c r="D9622">
        <v>2</v>
      </c>
      <c r="E9622" t="s">
        <v>533</v>
      </c>
      <c r="F9622" s="431">
        <v>10</v>
      </c>
      <c r="G9622" t="s">
        <v>453</v>
      </c>
      <c r="H9622" t="s">
        <v>393</v>
      </c>
      <c r="I9622" t="s">
        <v>394</v>
      </c>
      <c r="J9622" t="s">
        <v>549</v>
      </c>
      <c r="K9622" t="s">
        <v>395</v>
      </c>
      <c r="L9622" t="s">
        <v>530</v>
      </c>
      <c r="M9622" t="s">
        <v>454</v>
      </c>
      <c r="N9622">
        <v>5819</v>
      </c>
      <c r="O9622">
        <v>1421685.97</v>
      </c>
      <c r="P9622">
        <v>6440441</v>
      </c>
      <c r="Q9622" t="str">
        <f t="shared" si="153"/>
        <v>2-Low Income Residential</v>
      </c>
    </row>
    <row r="9623" spans="1:17" x14ac:dyDescent="0.3">
      <c r="A9623">
        <v>5</v>
      </c>
      <c r="B9623" t="s">
        <v>241</v>
      </c>
      <c r="C9623">
        <v>2024</v>
      </c>
      <c r="D9623">
        <v>2</v>
      </c>
      <c r="E9623" t="s">
        <v>533</v>
      </c>
      <c r="F9623" s="431">
        <v>10</v>
      </c>
      <c r="G9623" t="s">
        <v>453</v>
      </c>
      <c r="H9623" t="s">
        <v>458</v>
      </c>
      <c r="I9623" t="s">
        <v>459</v>
      </c>
      <c r="J9623" t="s">
        <v>549</v>
      </c>
      <c r="K9623" t="s">
        <v>395</v>
      </c>
      <c r="L9623" t="s">
        <v>530</v>
      </c>
      <c r="M9623" t="s">
        <v>454</v>
      </c>
      <c r="N9623">
        <v>17</v>
      </c>
      <c r="O9623">
        <v>4095.69</v>
      </c>
      <c r="P9623">
        <v>15125</v>
      </c>
      <c r="Q9623" t="str">
        <f t="shared" si="153"/>
        <v>2-Low Income Residential</v>
      </c>
    </row>
    <row r="9624" spans="1:17" x14ac:dyDescent="0.3">
      <c r="A9624">
        <v>5</v>
      </c>
      <c r="B9624" t="s">
        <v>241</v>
      </c>
      <c r="C9624">
        <v>2024</v>
      </c>
      <c r="D9624">
        <v>2</v>
      </c>
      <c r="E9624" t="s">
        <v>533</v>
      </c>
      <c r="F9624" s="431">
        <v>10</v>
      </c>
      <c r="G9624" t="s">
        <v>453</v>
      </c>
      <c r="H9624" t="s">
        <v>464</v>
      </c>
      <c r="I9624" t="s">
        <v>465</v>
      </c>
      <c r="J9624" t="s">
        <v>552</v>
      </c>
      <c r="K9624" t="s">
        <v>423</v>
      </c>
      <c r="L9624" t="s">
        <v>530</v>
      </c>
      <c r="M9624" t="s">
        <v>454</v>
      </c>
      <c r="N9624">
        <v>2</v>
      </c>
      <c r="O9624">
        <v>91.41</v>
      </c>
      <c r="P9624">
        <v>155</v>
      </c>
      <c r="Q9624" t="str">
        <f t="shared" si="153"/>
        <v>Street</v>
      </c>
    </row>
    <row r="9625" spans="1:17" x14ac:dyDescent="0.3">
      <c r="A9625">
        <v>5</v>
      </c>
      <c r="B9625" t="s">
        <v>241</v>
      </c>
      <c r="C9625">
        <v>2024</v>
      </c>
      <c r="D9625">
        <v>2</v>
      </c>
      <c r="E9625" t="s">
        <v>533</v>
      </c>
      <c r="F9625" s="431">
        <v>10</v>
      </c>
      <c r="G9625" t="s">
        <v>453</v>
      </c>
      <c r="H9625" t="s">
        <v>466</v>
      </c>
      <c r="I9625" t="s">
        <v>467</v>
      </c>
      <c r="J9625" t="s">
        <v>552</v>
      </c>
      <c r="K9625" t="s">
        <v>423</v>
      </c>
      <c r="L9625" t="s">
        <v>530</v>
      </c>
      <c r="M9625" t="s">
        <v>454</v>
      </c>
      <c r="N9625">
        <v>25</v>
      </c>
      <c r="O9625">
        <v>750.46</v>
      </c>
      <c r="P9625">
        <v>1311</v>
      </c>
      <c r="Q9625" t="str">
        <f t="shared" si="153"/>
        <v>Street</v>
      </c>
    </row>
    <row r="9626" spans="1:17" x14ac:dyDescent="0.3">
      <c r="A9626">
        <v>5</v>
      </c>
      <c r="B9626" t="s">
        <v>241</v>
      </c>
      <c r="C9626">
        <v>2024</v>
      </c>
      <c r="D9626">
        <v>2</v>
      </c>
      <c r="E9626" t="s">
        <v>533</v>
      </c>
      <c r="F9626" s="431">
        <v>10</v>
      </c>
      <c r="G9626" t="s">
        <v>453</v>
      </c>
      <c r="H9626" t="s">
        <v>421</v>
      </c>
      <c r="I9626" t="s">
        <v>422</v>
      </c>
      <c r="J9626" t="s">
        <v>552</v>
      </c>
      <c r="K9626" t="s">
        <v>423</v>
      </c>
      <c r="L9626" t="s">
        <v>531</v>
      </c>
      <c r="M9626" t="s">
        <v>455</v>
      </c>
      <c r="N9626">
        <v>3</v>
      </c>
      <c r="O9626">
        <v>102.18</v>
      </c>
      <c r="P9626">
        <v>401</v>
      </c>
      <c r="Q9626" t="str">
        <f t="shared" si="153"/>
        <v>Street</v>
      </c>
    </row>
    <row r="9627" spans="1:17" x14ac:dyDescent="0.3">
      <c r="A9627">
        <v>5</v>
      </c>
      <c r="B9627" t="s">
        <v>241</v>
      </c>
      <c r="C9627">
        <v>2024</v>
      </c>
      <c r="D9627">
        <v>2</v>
      </c>
      <c r="E9627" t="s">
        <v>533</v>
      </c>
      <c r="F9627" s="431">
        <v>10</v>
      </c>
      <c r="G9627" t="s">
        <v>453</v>
      </c>
      <c r="H9627" t="s">
        <v>399</v>
      </c>
      <c r="I9627" t="s">
        <v>400</v>
      </c>
      <c r="J9627" t="s">
        <v>547</v>
      </c>
      <c r="K9627" t="s">
        <v>386</v>
      </c>
      <c r="L9627" t="s">
        <v>531</v>
      </c>
      <c r="M9627" t="s">
        <v>455</v>
      </c>
      <c r="N9627">
        <v>35330</v>
      </c>
      <c r="O9627">
        <v>6751705.1500000004</v>
      </c>
      <c r="P9627">
        <v>41368093</v>
      </c>
      <c r="Q9627" t="str">
        <f t="shared" si="153"/>
        <v>1-Residential</v>
      </c>
    </row>
    <row r="9628" spans="1:17" x14ac:dyDescent="0.3">
      <c r="A9628">
        <v>5</v>
      </c>
      <c r="B9628" t="s">
        <v>241</v>
      </c>
      <c r="C9628">
        <v>2024</v>
      </c>
      <c r="D9628">
        <v>2</v>
      </c>
      <c r="E9628" t="s">
        <v>533</v>
      </c>
      <c r="F9628" s="431">
        <v>10</v>
      </c>
      <c r="G9628" t="s">
        <v>453</v>
      </c>
      <c r="H9628" t="s">
        <v>402</v>
      </c>
      <c r="I9628" t="s">
        <v>403</v>
      </c>
      <c r="J9628" t="s">
        <v>549</v>
      </c>
      <c r="K9628" t="s">
        <v>395</v>
      </c>
      <c r="L9628" t="s">
        <v>531</v>
      </c>
      <c r="M9628" t="s">
        <v>455</v>
      </c>
      <c r="N9628">
        <v>5876</v>
      </c>
      <c r="O9628">
        <v>277033.77</v>
      </c>
      <c r="P9628">
        <v>6706409</v>
      </c>
      <c r="Q9628" t="str">
        <f t="shared" si="153"/>
        <v>2-Low Income Residential</v>
      </c>
    </row>
    <row r="9629" spans="1:17" x14ac:dyDescent="0.3">
      <c r="A9629">
        <v>5</v>
      </c>
      <c r="B9629" t="s">
        <v>241</v>
      </c>
      <c r="C9629">
        <v>2024</v>
      </c>
      <c r="D9629">
        <v>2</v>
      </c>
      <c r="E9629" t="s">
        <v>533</v>
      </c>
      <c r="F9629" s="431">
        <v>10</v>
      </c>
      <c r="G9629" t="s">
        <v>453</v>
      </c>
      <c r="H9629" t="s">
        <v>404</v>
      </c>
      <c r="I9629" t="s">
        <v>405</v>
      </c>
      <c r="J9629" t="s">
        <v>548</v>
      </c>
      <c r="K9629" t="s">
        <v>392</v>
      </c>
      <c r="L9629" t="s">
        <v>531</v>
      </c>
      <c r="M9629" t="s">
        <v>455</v>
      </c>
      <c r="N9629">
        <v>14</v>
      </c>
      <c r="O9629">
        <v>2479.34</v>
      </c>
      <c r="P9629">
        <v>19012</v>
      </c>
      <c r="Q9629" t="str">
        <f t="shared" si="153"/>
        <v>3-Small C&amp;I</v>
      </c>
    </row>
    <row r="9630" spans="1:17" x14ac:dyDescent="0.3">
      <c r="A9630">
        <v>5</v>
      </c>
      <c r="B9630" t="s">
        <v>241</v>
      </c>
      <c r="C9630">
        <v>2024</v>
      </c>
      <c r="D9630">
        <v>2</v>
      </c>
      <c r="E9630" t="s">
        <v>533</v>
      </c>
      <c r="F9630" s="431">
        <v>60</v>
      </c>
      <c r="G9630" t="s">
        <v>456</v>
      </c>
      <c r="H9630" t="s">
        <v>481</v>
      </c>
      <c r="I9630" t="s">
        <v>482</v>
      </c>
      <c r="J9630" t="s">
        <v>559</v>
      </c>
      <c r="K9630" t="s">
        <v>448</v>
      </c>
      <c r="L9630" t="s">
        <v>535</v>
      </c>
      <c r="M9630" t="s">
        <v>513</v>
      </c>
      <c r="N9630">
        <v>5</v>
      </c>
      <c r="O9630">
        <v>1339.63</v>
      </c>
      <c r="P9630">
        <v>2248</v>
      </c>
      <c r="Q9630" t="str">
        <f t="shared" si="153"/>
        <v>Street</v>
      </c>
    </row>
    <row r="9631" spans="1:17" x14ac:dyDescent="0.3">
      <c r="A9631">
        <v>5</v>
      </c>
      <c r="B9631" t="s">
        <v>241</v>
      </c>
      <c r="C9631">
        <v>2024</v>
      </c>
      <c r="D9631">
        <v>2</v>
      </c>
      <c r="E9631" t="s">
        <v>533</v>
      </c>
      <c r="F9631" s="431">
        <v>60</v>
      </c>
      <c r="G9631" t="s">
        <v>456</v>
      </c>
      <c r="H9631" t="s">
        <v>483</v>
      </c>
      <c r="I9631" t="s">
        <v>484</v>
      </c>
      <c r="J9631" t="s">
        <v>559</v>
      </c>
      <c r="K9631" t="s">
        <v>448</v>
      </c>
      <c r="L9631" t="s">
        <v>535</v>
      </c>
      <c r="M9631" t="s">
        <v>513</v>
      </c>
      <c r="N9631">
        <v>28</v>
      </c>
      <c r="O9631">
        <v>1468.83</v>
      </c>
      <c r="P9631">
        <v>1806</v>
      </c>
      <c r="Q9631" t="str">
        <f t="shared" si="153"/>
        <v>Street</v>
      </c>
    </row>
    <row r="9632" spans="1:17" x14ac:dyDescent="0.3">
      <c r="A9632">
        <v>5</v>
      </c>
      <c r="B9632" t="s">
        <v>241</v>
      </c>
      <c r="C9632">
        <v>2024</v>
      </c>
      <c r="D9632">
        <v>2</v>
      </c>
      <c r="E9632" t="s">
        <v>533</v>
      </c>
      <c r="F9632" s="431">
        <v>60</v>
      </c>
      <c r="G9632" t="s">
        <v>456</v>
      </c>
      <c r="H9632" t="s">
        <v>446</v>
      </c>
      <c r="I9632" t="s">
        <v>447</v>
      </c>
      <c r="J9632" t="s">
        <v>559</v>
      </c>
      <c r="K9632" t="s">
        <v>448</v>
      </c>
      <c r="L9632" t="s">
        <v>532</v>
      </c>
      <c r="M9632" t="s">
        <v>457</v>
      </c>
      <c r="N9632">
        <v>51</v>
      </c>
      <c r="O9632">
        <v>8352.27</v>
      </c>
      <c r="P9632">
        <v>12123</v>
      </c>
      <c r="Q9632" t="str">
        <f t="shared" si="153"/>
        <v>Street</v>
      </c>
    </row>
    <row r="9633" spans="1:17" x14ac:dyDescent="0.3">
      <c r="A9633">
        <v>5</v>
      </c>
      <c r="B9633" t="s">
        <v>241</v>
      </c>
      <c r="C9633">
        <v>2024</v>
      </c>
      <c r="D9633">
        <v>2</v>
      </c>
      <c r="E9633" t="s">
        <v>533</v>
      </c>
      <c r="F9633" s="431">
        <v>60</v>
      </c>
      <c r="G9633" t="s">
        <v>456</v>
      </c>
      <c r="H9633" t="s">
        <v>424</v>
      </c>
      <c r="I9633" t="s">
        <v>425</v>
      </c>
      <c r="J9633" t="s">
        <v>557</v>
      </c>
      <c r="K9633" t="s">
        <v>426</v>
      </c>
      <c r="L9633" t="s">
        <v>532</v>
      </c>
      <c r="M9633" t="s">
        <v>457</v>
      </c>
      <c r="N9633">
        <v>1</v>
      </c>
      <c r="O9633">
        <v>8.23</v>
      </c>
      <c r="P9633">
        <v>9</v>
      </c>
      <c r="Q9633" t="str">
        <f t="shared" si="153"/>
        <v>3-Small C&amp;I</v>
      </c>
    </row>
    <row r="9634" spans="1:17" x14ac:dyDescent="0.3">
      <c r="A9634">
        <v>5</v>
      </c>
      <c r="B9634" t="s">
        <v>241</v>
      </c>
      <c r="C9634">
        <v>2024</v>
      </c>
      <c r="D9634">
        <v>2</v>
      </c>
      <c r="E9634" t="s">
        <v>533</v>
      </c>
      <c r="F9634" s="431">
        <v>60</v>
      </c>
      <c r="G9634" t="s">
        <v>456</v>
      </c>
      <c r="H9634" t="s">
        <v>450</v>
      </c>
      <c r="I9634" t="s">
        <v>451</v>
      </c>
      <c r="J9634" t="s">
        <v>563</v>
      </c>
      <c r="K9634" t="s">
        <v>452</v>
      </c>
      <c r="L9634" t="s">
        <v>532</v>
      </c>
      <c r="M9634" t="s">
        <v>457</v>
      </c>
      <c r="N9634">
        <v>4</v>
      </c>
      <c r="O9634">
        <v>78.930000000000007</v>
      </c>
      <c r="P9634">
        <v>411</v>
      </c>
      <c r="Q9634" t="str">
        <f t="shared" si="153"/>
        <v>Street</v>
      </c>
    </row>
    <row r="9635" spans="1:17" x14ac:dyDescent="0.3">
      <c r="A9635">
        <v>5</v>
      </c>
      <c r="B9635" t="s">
        <v>241</v>
      </c>
      <c r="C9635">
        <v>2024</v>
      </c>
      <c r="D9635">
        <v>2</v>
      </c>
      <c r="E9635" t="s">
        <v>533</v>
      </c>
      <c r="F9635" s="431">
        <v>71</v>
      </c>
      <c r="G9635" t="s">
        <v>456</v>
      </c>
      <c r="H9635" t="s">
        <v>384</v>
      </c>
      <c r="I9635" t="s">
        <v>385</v>
      </c>
      <c r="J9635" t="s">
        <v>547</v>
      </c>
      <c r="K9635" t="s">
        <v>386</v>
      </c>
      <c r="L9635" t="s">
        <v>536</v>
      </c>
      <c r="M9635" t="s">
        <v>514</v>
      </c>
      <c r="N9635">
        <v>1</v>
      </c>
      <c r="O9635">
        <v>7</v>
      </c>
      <c r="P9635">
        <v>0</v>
      </c>
      <c r="Q9635" t="str">
        <f t="shared" si="153"/>
        <v>1-Residential</v>
      </c>
    </row>
    <row r="9636" spans="1:17" x14ac:dyDescent="0.3">
      <c r="A9636">
        <v>5</v>
      </c>
      <c r="B9636" t="s">
        <v>241</v>
      </c>
      <c r="C9636">
        <v>2024</v>
      </c>
      <c r="D9636">
        <v>2</v>
      </c>
      <c r="E9636" t="s">
        <v>533</v>
      </c>
      <c r="F9636" s="431">
        <v>72</v>
      </c>
      <c r="G9636" t="s">
        <v>456</v>
      </c>
      <c r="H9636" t="s">
        <v>384</v>
      </c>
      <c r="I9636" t="s">
        <v>385</v>
      </c>
      <c r="J9636" t="s">
        <v>547</v>
      </c>
      <c r="K9636" t="s">
        <v>386</v>
      </c>
      <c r="L9636" t="s">
        <v>537</v>
      </c>
      <c r="M9636" t="s">
        <v>515</v>
      </c>
      <c r="N9636">
        <v>1</v>
      </c>
      <c r="O9636">
        <v>174.5</v>
      </c>
      <c r="P9636">
        <v>494</v>
      </c>
      <c r="Q9636" t="str">
        <f t="shared" si="153"/>
        <v>1-Residential</v>
      </c>
    </row>
    <row r="9637" spans="1:17" x14ac:dyDescent="0.3">
      <c r="A9637">
        <v>5</v>
      </c>
      <c r="B9637" t="s">
        <v>241</v>
      </c>
      <c r="C9637">
        <v>2024</v>
      </c>
      <c r="D9637">
        <v>2</v>
      </c>
      <c r="E9637" t="s">
        <v>533</v>
      </c>
      <c r="F9637" s="431">
        <v>72</v>
      </c>
      <c r="G9637" t="s">
        <v>456</v>
      </c>
      <c r="H9637" t="s">
        <v>390</v>
      </c>
      <c r="I9637" t="s">
        <v>391</v>
      </c>
      <c r="J9637" t="s">
        <v>548</v>
      </c>
      <c r="K9637" t="s">
        <v>392</v>
      </c>
      <c r="L9637" t="s">
        <v>537</v>
      </c>
      <c r="M9637" t="s">
        <v>515</v>
      </c>
      <c r="N9637">
        <v>1</v>
      </c>
      <c r="O9637">
        <v>13205.26</v>
      </c>
      <c r="P9637">
        <v>44446</v>
      </c>
      <c r="Q9637" t="str">
        <f t="shared" si="153"/>
        <v>3-Small C&amp;I</v>
      </c>
    </row>
    <row r="9638" spans="1:17" x14ac:dyDescent="0.3">
      <c r="A9638">
        <v>5</v>
      </c>
      <c r="B9638" t="s">
        <v>241</v>
      </c>
      <c r="C9638">
        <v>2024</v>
      </c>
      <c r="D9638">
        <v>2</v>
      </c>
      <c r="E9638" t="s">
        <v>533</v>
      </c>
      <c r="F9638" s="431">
        <v>75</v>
      </c>
      <c r="G9638" t="s">
        <v>456</v>
      </c>
      <c r="H9638" t="s">
        <v>418</v>
      </c>
      <c r="I9638" t="s">
        <v>419</v>
      </c>
      <c r="J9638" t="s">
        <v>554</v>
      </c>
      <c r="K9638" t="s">
        <v>420</v>
      </c>
      <c r="L9638" t="s">
        <v>538</v>
      </c>
      <c r="M9638" t="s">
        <v>516</v>
      </c>
      <c r="N9638">
        <v>1</v>
      </c>
      <c r="O9638">
        <v>5147.22</v>
      </c>
      <c r="P9638">
        <v>14520</v>
      </c>
      <c r="Q9638" t="str">
        <f t="shared" si="153"/>
        <v>4-Medium C&amp;I</v>
      </c>
    </row>
    <row r="9639" spans="1:17" x14ac:dyDescent="0.3">
      <c r="A9639">
        <v>5</v>
      </c>
      <c r="B9639" t="s">
        <v>241</v>
      </c>
      <c r="C9639">
        <v>2024</v>
      </c>
      <c r="D9639">
        <v>2</v>
      </c>
      <c r="E9639" t="s">
        <v>533</v>
      </c>
      <c r="F9639" s="431">
        <v>75</v>
      </c>
      <c r="G9639" t="s">
        <v>456</v>
      </c>
      <c r="H9639" t="s">
        <v>428</v>
      </c>
      <c r="I9639" t="s">
        <v>429</v>
      </c>
      <c r="J9639" t="s">
        <v>558</v>
      </c>
      <c r="K9639" t="s">
        <v>430</v>
      </c>
      <c r="L9639" t="s">
        <v>538</v>
      </c>
      <c r="M9639" t="s">
        <v>516</v>
      </c>
      <c r="N9639">
        <v>1</v>
      </c>
      <c r="O9639">
        <v>36757.300000000003</v>
      </c>
      <c r="P9639">
        <v>147000</v>
      </c>
      <c r="Q9639" t="str">
        <f t="shared" si="153"/>
        <v>5-Large C&amp;I</v>
      </c>
    </row>
    <row r="9640" spans="1:17" x14ac:dyDescent="0.3">
      <c r="A9640">
        <v>5</v>
      </c>
      <c r="B9640" t="s">
        <v>241</v>
      </c>
      <c r="C9640">
        <v>2024</v>
      </c>
      <c r="D9640">
        <v>2</v>
      </c>
      <c r="E9640" t="s">
        <v>533</v>
      </c>
      <c r="F9640" s="431">
        <v>75</v>
      </c>
      <c r="G9640" t="s">
        <v>456</v>
      </c>
      <c r="H9640" t="s">
        <v>404</v>
      </c>
      <c r="I9640" t="s">
        <v>405</v>
      </c>
      <c r="J9640" t="s">
        <v>548</v>
      </c>
      <c r="K9640" t="s">
        <v>392</v>
      </c>
      <c r="L9640" t="s">
        <v>539</v>
      </c>
      <c r="M9640" t="s">
        <v>463</v>
      </c>
      <c r="N9640">
        <v>7</v>
      </c>
      <c r="O9640">
        <v>2503.56</v>
      </c>
      <c r="P9640">
        <v>19850</v>
      </c>
      <c r="Q9640" t="str">
        <f t="shared" si="153"/>
        <v>3-Small C&amp;I</v>
      </c>
    </row>
    <row r="9641" spans="1:17" x14ac:dyDescent="0.3">
      <c r="A9641">
        <v>5</v>
      </c>
      <c r="B9641" t="s">
        <v>241</v>
      </c>
      <c r="C9641">
        <v>2024</v>
      </c>
      <c r="D9641">
        <v>2</v>
      </c>
      <c r="E9641" t="s">
        <v>533</v>
      </c>
      <c r="F9641" s="431">
        <v>75</v>
      </c>
      <c r="G9641" t="s">
        <v>456</v>
      </c>
      <c r="H9641" t="s">
        <v>437</v>
      </c>
      <c r="I9641" t="s">
        <v>438</v>
      </c>
      <c r="J9641" t="s">
        <v>554</v>
      </c>
      <c r="K9641" t="s">
        <v>420</v>
      </c>
      <c r="L9641" t="s">
        <v>539</v>
      </c>
      <c r="M9641" t="s">
        <v>463</v>
      </c>
      <c r="N9641">
        <v>2</v>
      </c>
      <c r="O9641">
        <v>5102.8900000000003</v>
      </c>
      <c r="P9641">
        <v>51870</v>
      </c>
      <c r="Q9641" t="str">
        <f t="shared" si="153"/>
        <v>4-Medium C&amp;I</v>
      </c>
    </row>
    <row r="9642" spans="1:17" x14ac:dyDescent="0.3">
      <c r="A9642">
        <v>5</v>
      </c>
      <c r="B9642" t="s">
        <v>241</v>
      </c>
      <c r="C9642">
        <v>2024</v>
      </c>
      <c r="D9642">
        <v>2</v>
      </c>
      <c r="E9642" t="s">
        <v>533</v>
      </c>
      <c r="F9642" s="431">
        <v>77</v>
      </c>
      <c r="G9642" t="s">
        <v>456</v>
      </c>
      <c r="H9642" t="s">
        <v>390</v>
      </c>
      <c r="I9642" t="s">
        <v>391</v>
      </c>
      <c r="J9642" t="s">
        <v>548</v>
      </c>
      <c r="K9642" t="s">
        <v>392</v>
      </c>
      <c r="L9642" t="s">
        <v>540</v>
      </c>
      <c r="M9642" t="s">
        <v>517</v>
      </c>
      <c r="N9642">
        <v>2</v>
      </c>
      <c r="O9642">
        <v>5343.47</v>
      </c>
      <c r="P9642">
        <v>17853</v>
      </c>
      <c r="Q9642" t="str">
        <f t="shared" si="153"/>
        <v>3-Small C&amp;I</v>
      </c>
    </row>
    <row r="9643" spans="1:17" x14ac:dyDescent="0.3">
      <c r="A9643">
        <v>5</v>
      </c>
      <c r="B9643" t="s">
        <v>241</v>
      </c>
      <c r="C9643">
        <v>2024</v>
      </c>
      <c r="D9643">
        <v>2</v>
      </c>
      <c r="E9643" t="s">
        <v>533</v>
      </c>
      <c r="F9643" s="431">
        <v>77</v>
      </c>
      <c r="G9643" t="s">
        <v>456</v>
      </c>
      <c r="H9643" t="s">
        <v>418</v>
      </c>
      <c r="I9643" t="s">
        <v>419</v>
      </c>
      <c r="J9643" t="s">
        <v>554</v>
      </c>
      <c r="K9643" t="s">
        <v>420</v>
      </c>
      <c r="L9643" t="s">
        <v>540</v>
      </c>
      <c r="M9643" t="s">
        <v>517</v>
      </c>
      <c r="N9643">
        <v>1</v>
      </c>
      <c r="O9643">
        <v>2233.4899999999998</v>
      </c>
      <c r="P9643">
        <v>5600</v>
      </c>
      <c r="Q9643" t="str">
        <f t="shared" si="153"/>
        <v>4-Medium C&amp;I</v>
      </c>
    </row>
    <row r="9644" spans="1:17" x14ac:dyDescent="0.3">
      <c r="A9644">
        <v>5</v>
      </c>
      <c r="B9644" t="s">
        <v>241</v>
      </c>
      <c r="C9644">
        <v>2024</v>
      </c>
      <c r="D9644">
        <v>2</v>
      </c>
      <c r="E9644" t="s">
        <v>533</v>
      </c>
      <c r="F9644" s="431">
        <v>77</v>
      </c>
      <c r="G9644" t="s">
        <v>456</v>
      </c>
      <c r="H9644" t="s">
        <v>404</v>
      </c>
      <c r="I9644" t="s">
        <v>405</v>
      </c>
      <c r="J9644" t="s">
        <v>548</v>
      </c>
      <c r="K9644" t="s">
        <v>392</v>
      </c>
      <c r="L9644" t="s">
        <v>541</v>
      </c>
      <c r="M9644" t="s">
        <v>463</v>
      </c>
      <c r="N9644">
        <v>1</v>
      </c>
      <c r="O9644">
        <v>844.23</v>
      </c>
      <c r="P9644">
        <v>6540</v>
      </c>
      <c r="Q9644" t="str">
        <f t="shared" si="153"/>
        <v>3-Small C&amp;I</v>
      </c>
    </row>
    <row r="9645" spans="1:17" x14ac:dyDescent="0.3">
      <c r="A9645">
        <v>5</v>
      </c>
      <c r="B9645" t="s">
        <v>241</v>
      </c>
      <c r="C9645">
        <v>2024</v>
      </c>
      <c r="D9645">
        <v>2</v>
      </c>
      <c r="E9645" t="s">
        <v>533</v>
      </c>
      <c r="F9645" s="431">
        <v>79</v>
      </c>
      <c r="G9645" t="s">
        <v>456</v>
      </c>
      <c r="H9645" t="s">
        <v>418</v>
      </c>
      <c r="I9645" t="s">
        <v>419</v>
      </c>
      <c r="J9645" t="s">
        <v>554</v>
      </c>
      <c r="K9645" t="s">
        <v>420</v>
      </c>
      <c r="L9645" t="s">
        <v>542</v>
      </c>
      <c r="M9645" t="s">
        <v>518</v>
      </c>
      <c r="N9645">
        <v>1</v>
      </c>
      <c r="O9645">
        <v>15548.83</v>
      </c>
      <c r="P9645">
        <v>44000</v>
      </c>
      <c r="Q9645" t="str">
        <f t="shared" si="153"/>
        <v>4-Medium C&amp;I</v>
      </c>
    </row>
    <row r="9646" spans="1:17" x14ac:dyDescent="0.3">
      <c r="A9646">
        <v>5</v>
      </c>
      <c r="B9646" t="s">
        <v>241</v>
      </c>
      <c r="C9646">
        <v>2024</v>
      </c>
      <c r="D9646">
        <v>2</v>
      </c>
      <c r="E9646" t="s">
        <v>533</v>
      </c>
      <c r="F9646" s="431">
        <v>79</v>
      </c>
      <c r="G9646" t="s">
        <v>456</v>
      </c>
      <c r="H9646" t="s">
        <v>519</v>
      </c>
      <c r="I9646" t="s">
        <v>520</v>
      </c>
      <c r="J9646" t="s">
        <v>279</v>
      </c>
      <c r="K9646" t="s">
        <v>521</v>
      </c>
      <c r="L9646" t="s">
        <v>542</v>
      </c>
      <c r="M9646" t="s">
        <v>518</v>
      </c>
      <c r="N9646">
        <v>18</v>
      </c>
      <c r="O9646">
        <v>7709.09</v>
      </c>
      <c r="P9646">
        <v>3034701</v>
      </c>
      <c r="Q9646" t="str">
        <f t="shared" si="153"/>
        <v>OTHER</v>
      </c>
    </row>
    <row r="9647" spans="1:17" x14ac:dyDescent="0.3">
      <c r="A9647">
        <v>5</v>
      </c>
      <c r="B9647" t="s">
        <v>241</v>
      </c>
      <c r="C9647">
        <v>2024</v>
      </c>
      <c r="D9647">
        <v>2</v>
      </c>
      <c r="E9647" t="s">
        <v>533</v>
      </c>
      <c r="F9647" s="431">
        <v>79</v>
      </c>
      <c r="G9647" t="s">
        <v>456</v>
      </c>
      <c r="H9647" t="s">
        <v>431</v>
      </c>
      <c r="I9647" t="s">
        <v>432</v>
      </c>
      <c r="J9647" t="s">
        <v>558</v>
      </c>
      <c r="K9647" t="s">
        <v>430</v>
      </c>
      <c r="L9647" t="s">
        <v>543</v>
      </c>
      <c r="M9647" t="s">
        <v>522</v>
      </c>
      <c r="N9647">
        <v>1</v>
      </c>
      <c r="O9647">
        <v>3887.47</v>
      </c>
      <c r="P9647">
        <v>52216</v>
      </c>
      <c r="Q9647" t="str">
        <f t="shared" si="153"/>
        <v>5-Large C&amp;I</v>
      </c>
    </row>
    <row r="9648" spans="1:17" x14ac:dyDescent="0.3">
      <c r="A9648">
        <v>5</v>
      </c>
      <c r="B9648" t="s">
        <v>241</v>
      </c>
      <c r="C9648">
        <v>2024</v>
      </c>
      <c r="D9648">
        <v>2</v>
      </c>
      <c r="E9648" t="s">
        <v>533</v>
      </c>
      <c r="F9648" s="431">
        <v>79</v>
      </c>
      <c r="G9648" t="s">
        <v>456</v>
      </c>
      <c r="H9648" t="s">
        <v>404</v>
      </c>
      <c r="I9648" t="s">
        <v>405</v>
      </c>
      <c r="J9648" t="s">
        <v>548</v>
      </c>
      <c r="K9648" t="s">
        <v>392</v>
      </c>
      <c r="L9648" t="s">
        <v>543</v>
      </c>
      <c r="M9648" t="s">
        <v>522</v>
      </c>
      <c r="N9648">
        <v>78</v>
      </c>
      <c r="O9648">
        <v>22456.17</v>
      </c>
      <c r="P9648">
        <v>177057</v>
      </c>
      <c r="Q9648" t="str">
        <f t="shared" si="153"/>
        <v>3-Small C&amp;I</v>
      </c>
    </row>
    <row r="9649" spans="1:17" x14ac:dyDescent="0.3">
      <c r="A9649">
        <v>5</v>
      </c>
      <c r="B9649" t="s">
        <v>241</v>
      </c>
      <c r="C9649">
        <v>2024</v>
      </c>
      <c r="D9649">
        <v>2</v>
      </c>
      <c r="E9649" t="s">
        <v>533</v>
      </c>
      <c r="F9649" s="431">
        <v>79</v>
      </c>
      <c r="G9649" t="s">
        <v>456</v>
      </c>
      <c r="H9649" t="s">
        <v>433</v>
      </c>
      <c r="I9649" t="s">
        <v>434</v>
      </c>
      <c r="J9649" t="s">
        <v>553</v>
      </c>
      <c r="K9649" t="s">
        <v>412</v>
      </c>
      <c r="L9649" t="s">
        <v>543</v>
      </c>
      <c r="M9649" t="s">
        <v>522</v>
      </c>
      <c r="N9649">
        <v>7</v>
      </c>
      <c r="O9649">
        <v>399.06</v>
      </c>
      <c r="P9649">
        <v>2844</v>
      </c>
      <c r="Q9649" t="str">
        <f t="shared" si="153"/>
        <v>3-Small C&amp;I</v>
      </c>
    </row>
    <row r="9650" spans="1:17" x14ac:dyDescent="0.3">
      <c r="A9650">
        <v>5</v>
      </c>
      <c r="B9650" t="s">
        <v>241</v>
      </c>
      <c r="C9650">
        <v>2024</v>
      </c>
      <c r="D9650">
        <v>2</v>
      </c>
      <c r="E9650" t="s">
        <v>533</v>
      </c>
      <c r="F9650" s="431">
        <v>79</v>
      </c>
      <c r="G9650" t="s">
        <v>456</v>
      </c>
      <c r="H9650" t="s">
        <v>437</v>
      </c>
      <c r="I9650" t="s">
        <v>438</v>
      </c>
      <c r="J9650" t="s">
        <v>554</v>
      </c>
      <c r="K9650" t="s">
        <v>420</v>
      </c>
      <c r="L9650" t="s">
        <v>543</v>
      </c>
      <c r="M9650" t="s">
        <v>522</v>
      </c>
      <c r="N9650">
        <v>5</v>
      </c>
      <c r="O9650">
        <v>18258.05</v>
      </c>
      <c r="P9650">
        <v>180280</v>
      </c>
      <c r="Q9650" t="str">
        <f t="shared" si="153"/>
        <v>4-Medium C&amp;I</v>
      </c>
    </row>
    <row r="9651" spans="1:17" x14ac:dyDescent="0.3">
      <c r="A9651">
        <v>4</v>
      </c>
      <c r="B9651" t="s">
        <v>249</v>
      </c>
      <c r="C9651">
        <v>2024</v>
      </c>
      <c r="D9651">
        <v>3</v>
      </c>
      <c r="E9651" t="s">
        <v>546</v>
      </c>
      <c r="F9651" s="431">
        <v>1</v>
      </c>
      <c r="G9651" t="s">
        <v>383</v>
      </c>
      <c r="H9651" t="s">
        <v>384</v>
      </c>
      <c r="I9651" t="s">
        <v>385</v>
      </c>
      <c r="J9651" t="s">
        <v>547</v>
      </c>
      <c r="K9651" t="s">
        <v>386</v>
      </c>
      <c r="L9651" t="s">
        <v>523</v>
      </c>
      <c r="M9651" t="s">
        <v>387</v>
      </c>
      <c r="N9651">
        <v>1819</v>
      </c>
      <c r="O9651">
        <v>482830.04</v>
      </c>
      <c r="P9651">
        <v>1361396</v>
      </c>
      <c r="Q9651" t="str">
        <f t="shared" si="153"/>
        <v>1-Residential</v>
      </c>
    </row>
    <row r="9652" spans="1:17" x14ac:dyDescent="0.3">
      <c r="A9652">
        <v>4</v>
      </c>
      <c r="B9652" t="s">
        <v>249</v>
      </c>
      <c r="C9652">
        <v>2024</v>
      </c>
      <c r="D9652">
        <v>3</v>
      </c>
      <c r="E9652" t="s">
        <v>546</v>
      </c>
      <c r="F9652" s="431">
        <v>1</v>
      </c>
      <c r="G9652" t="s">
        <v>383</v>
      </c>
      <c r="H9652" t="s">
        <v>388</v>
      </c>
      <c r="I9652" t="s">
        <v>389</v>
      </c>
      <c r="J9652" t="s">
        <v>547</v>
      </c>
      <c r="K9652" t="s">
        <v>386</v>
      </c>
      <c r="L9652" t="s">
        <v>523</v>
      </c>
      <c r="M9652" t="s">
        <v>387</v>
      </c>
      <c r="N9652">
        <v>1</v>
      </c>
      <c r="O9652">
        <v>1270.42</v>
      </c>
      <c r="P9652">
        <v>3575</v>
      </c>
      <c r="Q9652" t="str">
        <f t="shared" si="153"/>
        <v>1-Residential</v>
      </c>
    </row>
    <row r="9653" spans="1:17" x14ac:dyDescent="0.3">
      <c r="A9653">
        <v>4</v>
      </c>
      <c r="B9653" t="s">
        <v>249</v>
      </c>
      <c r="C9653">
        <v>2024</v>
      </c>
      <c r="D9653">
        <v>3</v>
      </c>
      <c r="E9653" t="s">
        <v>546</v>
      </c>
      <c r="F9653" s="431">
        <v>1</v>
      </c>
      <c r="G9653" t="s">
        <v>383</v>
      </c>
      <c r="H9653" t="s">
        <v>390</v>
      </c>
      <c r="I9653" t="s">
        <v>391</v>
      </c>
      <c r="J9653" t="s">
        <v>548</v>
      </c>
      <c r="K9653" t="s">
        <v>392</v>
      </c>
      <c r="L9653" t="s">
        <v>523</v>
      </c>
      <c r="M9653" t="s">
        <v>387</v>
      </c>
      <c r="N9653">
        <v>13</v>
      </c>
      <c r="O9653">
        <v>4674.95</v>
      </c>
      <c r="P9653">
        <v>15084</v>
      </c>
      <c r="Q9653" t="str">
        <f t="shared" si="153"/>
        <v>3-Small C&amp;I</v>
      </c>
    </row>
    <row r="9654" spans="1:17" x14ac:dyDescent="0.3">
      <c r="A9654">
        <v>4</v>
      </c>
      <c r="B9654" t="s">
        <v>249</v>
      </c>
      <c r="C9654">
        <v>2024</v>
      </c>
      <c r="D9654">
        <v>3</v>
      </c>
      <c r="E9654" t="s">
        <v>546</v>
      </c>
      <c r="F9654" s="431">
        <v>1</v>
      </c>
      <c r="G9654" t="s">
        <v>383</v>
      </c>
      <c r="H9654" t="s">
        <v>393</v>
      </c>
      <c r="I9654" t="s">
        <v>394</v>
      </c>
      <c r="J9654" t="s">
        <v>549</v>
      </c>
      <c r="K9654" t="s">
        <v>395</v>
      </c>
      <c r="L9654" t="s">
        <v>523</v>
      </c>
      <c r="M9654" t="s">
        <v>387</v>
      </c>
      <c r="N9654">
        <v>35</v>
      </c>
      <c r="O9654">
        <v>7594.96</v>
      </c>
      <c r="P9654">
        <v>33830</v>
      </c>
      <c r="Q9654" t="str">
        <f t="shared" si="153"/>
        <v>2-Low Income Residential</v>
      </c>
    </row>
    <row r="9655" spans="1:17" x14ac:dyDescent="0.3">
      <c r="A9655">
        <v>4</v>
      </c>
      <c r="B9655" t="s">
        <v>249</v>
      </c>
      <c r="C9655">
        <v>2024</v>
      </c>
      <c r="D9655">
        <v>3</v>
      </c>
      <c r="E9655" t="s">
        <v>546</v>
      </c>
      <c r="F9655" s="431">
        <v>1</v>
      </c>
      <c r="G9655" t="s">
        <v>383</v>
      </c>
      <c r="H9655" t="s">
        <v>396</v>
      </c>
      <c r="I9655" t="s">
        <v>397</v>
      </c>
      <c r="J9655" t="s">
        <v>551</v>
      </c>
      <c r="K9655" t="s">
        <v>398</v>
      </c>
      <c r="L9655" t="s">
        <v>523</v>
      </c>
      <c r="M9655" t="s">
        <v>387</v>
      </c>
      <c r="N9655">
        <v>3</v>
      </c>
      <c r="O9655">
        <v>530.97</v>
      </c>
      <c r="P9655">
        <v>1657</v>
      </c>
      <c r="Q9655" t="str">
        <f t="shared" si="153"/>
        <v>3-Small C&amp;I</v>
      </c>
    </row>
    <row r="9656" spans="1:17" x14ac:dyDescent="0.3">
      <c r="A9656">
        <v>4</v>
      </c>
      <c r="B9656" t="s">
        <v>249</v>
      </c>
      <c r="C9656">
        <v>2024</v>
      </c>
      <c r="D9656">
        <v>3</v>
      </c>
      <c r="E9656" t="s">
        <v>546</v>
      </c>
      <c r="F9656" s="431">
        <v>1</v>
      </c>
      <c r="G9656" t="s">
        <v>383</v>
      </c>
      <c r="H9656" t="s">
        <v>399</v>
      </c>
      <c r="I9656" t="s">
        <v>400</v>
      </c>
      <c r="J9656" t="s">
        <v>547</v>
      </c>
      <c r="K9656" t="s">
        <v>386</v>
      </c>
      <c r="L9656" t="s">
        <v>524</v>
      </c>
      <c r="M9656" t="s">
        <v>401</v>
      </c>
      <c r="N9656">
        <v>10391</v>
      </c>
      <c r="O9656">
        <v>1299779.1100000001</v>
      </c>
      <c r="P9656">
        <v>7534909</v>
      </c>
      <c r="Q9656" t="str">
        <f t="shared" si="153"/>
        <v>1-Residential</v>
      </c>
    </row>
    <row r="9657" spans="1:17" x14ac:dyDescent="0.3">
      <c r="A9657">
        <v>4</v>
      </c>
      <c r="B9657" t="s">
        <v>249</v>
      </c>
      <c r="C9657">
        <v>2024</v>
      </c>
      <c r="D9657">
        <v>3</v>
      </c>
      <c r="E9657" t="s">
        <v>546</v>
      </c>
      <c r="F9657" s="431">
        <v>1</v>
      </c>
      <c r="G9657" t="s">
        <v>383</v>
      </c>
      <c r="H9657" t="s">
        <v>402</v>
      </c>
      <c r="I9657" t="s">
        <v>403</v>
      </c>
      <c r="J9657" t="s">
        <v>549</v>
      </c>
      <c r="K9657" t="s">
        <v>395</v>
      </c>
      <c r="L9657" t="s">
        <v>524</v>
      </c>
      <c r="M9657" t="s">
        <v>401</v>
      </c>
      <c r="N9657">
        <v>117</v>
      </c>
      <c r="O9657">
        <v>7235.97</v>
      </c>
      <c r="P9657">
        <v>110875</v>
      </c>
      <c r="Q9657" t="str">
        <f t="shared" si="153"/>
        <v>2-Low Income Residential</v>
      </c>
    </row>
    <row r="9658" spans="1:17" x14ac:dyDescent="0.3">
      <c r="A9658">
        <v>4</v>
      </c>
      <c r="B9658" t="s">
        <v>249</v>
      </c>
      <c r="C9658">
        <v>2024</v>
      </c>
      <c r="D9658">
        <v>3</v>
      </c>
      <c r="E9658" t="s">
        <v>546</v>
      </c>
      <c r="F9658" s="431">
        <v>1</v>
      </c>
      <c r="G9658" t="s">
        <v>383</v>
      </c>
      <c r="H9658" t="s">
        <v>404</v>
      </c>
      <c r="I9658" t="s">
        <v>405</v>
      </c>
      <c r="J9658" t="s">
        <v>548</v>
      </c>
      <c r="K9658" t="s">
        <v>392</v>
      </c>
      <c r="L9658" t="s">
        <v>524</v>
      </c>
      <c r="M9658" t="s">
        <v>401</v>
      </c>
      <c r="N9658">
        <v>37</v>
      </c>
      <c r="O9658">
        <v>2320.11</v>
      </c>
      <c r="P9658">
        <v>19625</v>
      </c>
      <c r="Q9658" t="str">
        <f t="shared" si="153"/>
        <v>3-Small C&amp;I</v>
      </c>
    </row>
    <row r="9659" spans="1:17" x14ac:dyDescent="0.3">
      <c r="A9659">
        <v>4</v>
      </c>
      <c r="B9659" t="s">
        <v>249</v>
      </c>
      <c r="C9659">
        <v>2024</v>
      </c>
      <c r="D9659">
        <v>3</v>
      </c>
      <c r="E9659" t="s">
        <v>546</v>
      </c>
      <c r="F9659" s="431">
        <v>1</v>
      </c>
      <c r="G9659" t="s">
        <v>383</v>
      </c>
      <c r="H9659" t="s">
        <v>406</v>
      </c>
      <c r="I9659" t="s">
        <v>407</v>
      </c>
      <c r="J9659" t="s">
        <v>551</v>
      </c>
      <c r="K9659" t="s">
        <v>398</v>
      </c>
      <c r="L9659" t="s">
        <v>524</v>
      </c>
      <c r="M9659" t="s">
        <v>401</v>
      </c>
      <c r="N9659">
        <v>4</v>
      </c>
      <c r="O9659">
        <v>657.2</v>
      </c>
      <c r="P9659">
        <v>4564</v>
      </c>
      <c r="Q9659" t="str">
        <f t="shared" si="153"/>
        <v>3-Small C&amp;I</v>
      </c>
    </row>
    <row r="9660" spans="1:17" x14ac:dyDescent="0.3">
      <c r="A9660">
        <v>4</v>
      </c>
      <c r="B9660" t="s">
        <v>249</v>
      </c>
      <c r="C9660">
        <v>2024</v>
      </c>
      <c r="D9660">
        <v>3</v>
      </c>
      <c r="E9660" t="s">
        <v>546</v>
      </c>
      <c r="F9660" s="431">
        <v>3</v>
      </c>
      <c r="G9660" t="s">
        <v>408</v>
      </c>
      <c r="H9660" t="s">
        <v>384</v>
      </c>
      <c r="I9660" t="s">
        <v>385</v>
      </c>
      <c r="J9660" t="s">
        <v>547</v>
      </c>
      <c r="K9660" t="s">
        <v>386</v>
      </c>
      <c r="L9660" t="s">
        <v>525</v>
      </c>
      <c r="M9660" t="s">
        <v>409</v>
      </c>
      <c r="N9660">
        <v>10</v>
      </c>
      <c r="O9660">
        <v>1232.0899999999999</v>
      </c>
      <c r="P9660">
        <v>3361</v>
      </c>
      <c r="Q9660" t="str">
        <f t="shared" si="153"/>
        <v>1-Residential</v>
      </c>
    </row>
    <row r="9661" spans="1:17" x14ac:dyDescent="0.3">
      <c r="A9661">
        <v>4</v>
      </c>
      <c r="B9661" t="s">
        <v>249</v>
      </c>
      <c r="C9661">
        <v>2024</v>
      </c>
      <c r="D9661">
        <v>3</v>
      </c>
      <c r="E9661" t="s">
        <v>546</v>
      </c>
      <c r="F9661" s="431">
        <v>3</v>
      </c>
      <c r="G9661" t="s">
        <v>408</v>
      </c>
      <c r="H9661" t="s">
        <v>390</v>
      </c>
      <c r="I9661" t="s">
        <v>391</v>
      </c>
      <c r="J9661" t="s">
        <v>548</v>
      </c>
      <c r="K9661" t="s">
        <v>392</v>
      </c>
      <c r="L9661" t="s">
        <v>525</v>
      </c>
      <c r="M9661" t="s">
        <v>409</v>
      </c>
      <c r="N9661">
        <v>182</v>
      </c>
      <c r="O9661">
        <v>37758.660000000003</v>
      </c>
      <c r="P9661">
        <v>119300</v>
      </c>
      <c r="Q9661" t="str">
        <f t="shared" si="153"/>
        <v>3-Small C&amp;I</v>
      </c>
    </row>
    <row r="9662" spans="1:17" x14ac:dyDescent="0.3">
      <c r="A9662">
        <v>4</v>
      </c>
      <c r="B9662" t="s">
        <v>249</v>
      </c>
      <c r="C9662">
        <v>2024</v>
      </c>
      <c r="D9662">
        <v>3</v>
      </c>
      <c r="E9662" t="s">
        <v>546</v>
      </c>
      <c r="F9662" s="431">
        <v>3</v>
      </c>
      <c r="G9662" t="s">
        <v>408</v>
      </c>
      <c r="H9662" t="s">
        <v>413</v>
      </c>
      <c r="I9662" t="s">
        <v>414</v>
      </c>
      <c r="J9662" t="s">
        <v>550</v>
      </c>
      <c r="K9662" t="s">
        <v>415</v>
      </c>
      <c r="L9662" t="s">
        <v>525</v>
      </c>
      <c r="M9662" t="s">
        <v>409</v>
      </c>
      <c r="N9662">
        <v>3</v>
      </c>
      <c r="O9662">
        <v>295.06</v>
      </c>
      <c r="P9662">
        <v>1052</v>
      </c>
      <c r="Q9662" t="str">
        <f t="shared" si="153"/>
        <v>3-Small C&amp;I</v>
      </c>
    </row>
    <row r="9663" spans="1:17" x14ac:dyDescent="0.3">
      <c r="A9663">
        <v>4</v>
      </c>
      <c r="B9663" t="s">
        <v>249</v>
      </c>
      <c r="C9663">
        <v>2024</v>
      </c>
      <c r="D9663">
        <v>3</v>
      </c>
      <c r="E9663" t="s">
        <v>546</v>
      </c>
      <c r="F9663" s="431">
        <v>3</v>
      </c>
      <c r="G9663" t="s">
        <v>408</v>
      </c>
      <c r="H9663" t="s">
        <v>396</v>
      </c>
      <c r="I9663" t="s">
        <v>397</v>
      </c>
      <c r="J9663" t="s">
        <v>551</v>
      </c>
      <c r="K9663" t="s">
        <v>398</v>
      </c>
      <c r="L9663" t="s">
        <v>525</v>
      </c>
      <c r="M9663" t="s">
        <v>409</v>
      </c>
      <c r="N9663">
        <v>26</v>
      </c>
      <c r="O9663">
        <v>4945.51</v>
      </c>
      <c r="P9663">
        <v>15447</v>
      </c>
      <c r="Q9663" t="str">
        <f t="shared" si="153"/>
        <v>3-Small C&amp;I</v>
      </c>
    </row>
    <row r="9664" spans="1:17" x14ac:dyDescent="0.3">
      <c r="A9664">
        <v>4</v>
      </c>
      <c r="B9664" t="s">
        <v>249</v>
      </c>
      <c r="C9664">
        <v>2024</v>
      </c>
      <c r="D9664">
        <v>3</v>
      </c>
      <c r="E9664" t="s">
        <v>546</v>
      </c>
      <c r="F9664" s="431">
        <v>3</v>
      </c>
      <c r="G9664" t="s">
        <v>408</v>
      </c>
      <c r="H9664" t="s">
        <v>418</v>
      </c>
      <c r="I9664" t="s">
        <v>419</v>
      </c>
      <c r="J9664" t="s">
        <v>554</v>
      </c>
      <c r="K9664" t="s">
        <v>420</v>
      </c>
      <c r="L9664" t="s">
        <v>525</v>
      </c>
      <c r="M9664" t="s">
        <v>409</v>
      </c>
      <c r="N9664">
        <v>4</v>
      </c>
      <c r="O9664">
        <v>5451.4</v>
      </c>
      <c r="P9664">
        <v>18725</v>
      </c>
      <c r="Q9664" t="str">
        <f t="shared" si="153"/>
        <v>4-Medium C&amp;I</v>
      </c>
    </row>
    <row r="9665" spans="1:17" x14ac:dyDescent="0.3">
      <c r="A9665">
        <v>4</v>
      </c>
      <c r="B9665" t="s">
        <v>249</v>
      </c>
      <c r="C9665">
        <v>2024</v>
      </c>
      <c r="D9665">
        <v>3</v>
      </c>
      <c r="E9665" t="s">
        <v>546</v>
      </c>
      <c r="F9665" s="431">
        <v>3</v>
      </c>
      <c r="G9665" t="s">
        <v>408</v>
      </c>
      <c r="H9665" t="s">
        <v>421</v>
      </c>
      <c r="I9665" t="s">
        <v>422</v>
      </c>
      <c r="J9665" t="s">
        <v>552</v>
      </c>
      <c r="K9665" t="s">
        <v>423</v>
      </c>
      <c r="L9665" t="s">
        <v>524</v>
      </c>
      <c r="M9665" t="s">
        <v>401</v>
      </c>
      <c r="N9665">
        <v>1</v>
      </c>
      <c r="O9665">
        <v>10.44</v>
      </c>
      <c r="P9665">
        <v>21</v>
      </c>
      <c r="Q9665" t="str">
        <f t="shared" si="153"/>
        <v>Street</v>
      </c>
    </row>
    <row r="9666" spans="1:17" x14ac:dyDescent="0.3">
      <c r="A9666">
        <v>4</v>
      </c>
      <c r="B9666" t="s">
        <v>249</v>
      </c>
      <c r="C9666">
        <v>2024</v>
      </c>
      <c r="D9666">
        <v>3</v>
      </c>
      <c r="E9666" t="s">
        <v>546</v>
      </c>
      <c r="F9666" s="431">
        <v>3</v>
      </c>
      <c r="G9666" t="s">
        <v>408</v>
      </c>
      <c r="H9666" t="s">
        <v>424</v>
      </c>
      <c r="I9666" t="s">
        <v>425</v>
      </c>
      <c r="J9666" t="s">
        <v>557</v>
      </c>
      <c r="K9666" t="s">
        <v>426</v>
      </c>
      <c r="L9666" t="s">
        <v>526</v>
      </c>
      <c r="M9666" t="s">
        <v>427</v>
      </c>
      <c r="N9666">
        <v>8</v>
      </c>
      <c r="O9666">
        <v>218.25</v>
      </c>
      <c r="P9666">
        <v>1251</v>
      </c>
      <c r="Q9666" t="str">
        <f t="shared" si="153"/>
        <v>3-Small C&amp;I</v>
      </c>
    </row>
    <row r="9667" spans="1:17" x14ac:dyDescent="0.3">
      <c r="A9667">
        <v>4</v>
      </c>
      <c r="B9667" t="s">
        <v>249</v>
      </c>
      <c r="C9667">
        <v>2024</v>
      </c>
      <c r="D9667">
        <v>3</v>
      </c>
      <c r="E9667" t="s">
        <v>546</v>
      </c>
      <c r="F9667" s="431">
        <v>3</v>
      </c>
      <c r="G9667" t="s">
        <v>408</v>
      </c>
      <c r="H9667" t="s">
        <v>431</v>
      </c>
      <c r="I9667" t="s">
        <v>432</v>
      </c>
      <c r="J9667" t="s">
        <v>558</v>
      </c>
      <c r="K9667" t="s">
        <v>430</v>
      </c>
      <c r="L9667" t="s">
        <v>526</v>
      </c>
      <c r="M9667" t="s">
        <v>427</v>
      </c>
      <c r="N9667">
        <v>9</v>
      </c>
      <c r="O9667">
        <v>83182.63</v>
      </c>
      <c r="P9667">
        <v>876422</v>
      </c>
      <c r="Q9667" t="str">
        <f t="shared" si="153"/>
        <v>5-Large C&amp;I</v>
      </c>
    </row>
    <row r="9668" spans="1:17" x14ac:dyDescent="0.3">
      <c r="A9668">
        <v>4</v>
      </c>
      <c r="B9668" t="s">
        <v>249</v>
      </c>
      <c r="C9668">
        <v>2024</v>
      </c>
      <c r="D9668">
        <v>3</v>
      </c>
      <c r="E9668" t="s">
        <v>546</v>
      </c>
      <c r="F9668" s="431">
        <v>3</v>
      </c>
      <c r="G9668" t="s">
        <v>408</v>
      </c>
      <c r="H9668" t="s">
        <v>399</v>
      </c>
      <c r="I9668" t="s">
        <v>400</v>
      </c>
      <c r="J9668" t="s">
        <v>547</v>
      </c>
      <c r="K9668" t="s">
        <v>386</v>
      </c>
      <c r="L9668" t="s">
        <v>526</v>
      </c>
      <c r="M9668" t="s">
        <v>427</v>
      </c>
      <c r="N9668">
        <v>30</v>
      </c>
      <c r="O9668">
        <v>4425.5600000000004</v>
      </c>
      <c r="P9668">
        <v>26146</v>
      </c>
      <c r="Q9668" t="str">
        <f t="shared" si="153"/>
        <v>1-Residential</v>
      </c>
    </row>
    <row r="9669" spans="1:17" x14ac:dyDescent="0.3">
      <c r="A9669">
        <v>4</v>
      </c>
      <c r="B9669" t="s">
        <v>249</v>
      </c>
      <c r="C9669">
        <v>2024</v>
      </c>
      <c r="D9669">
        <v>3</v>
      </c>
      <c r="E9669" t="s">
        <v>546</v>
      </c>
      <c r="F9669" s="431">
        <v>3</v>
      </c>
      <c r="G9669" t="s">
        <v>408</v>
      </c>
      <c r="H9669" t="s">
        <v>404</v>
      </c>
      <c r="I9669" t="s">
        <v>405</v>
      </c>
      <c r="J9669" t="s">
        <v>548</v>
      </c>
      <c r="K9669" t="s">
        <v>392</v>
      </c>
      <c r="L9669" t="s">
        <v>526</v>
      </c>
      <c r="M9669" t="s">
        <v>427</v>
      </c>
      <c r="N9669">
        <v>1272</v>
      </c>
      <c r="O9669">
        <v>220726.08</v>
      </c>
      <c r="P9669">
        <v>1642997</v>
      </c>
      <c r="Q9669" t="str">
        <f t="shared" si="153"/>
        <v>3-Small C&amp;I</v>
      </c>
    </row>
    <row r="9670" spans="1:17" x14ac:dyDescent="0.3">
      <c r="A9670">
        <v>4</v>
      </c>
      <c r="B9670" t="s">
        <v>249</v>
      </c>
      <c r="C9670">
        <v>2024</v>
      </c>
      <c r="D9670">
        <v>3</v>
      </c>
      <c r="E9670" t="s">
        <v>546</v>
      </c>
      <c r="F9670" s="431">
        <v>3</v>
      </c>
      <c r="G9670" t="s">
        <v>408</v>
      </c>
      <c r="H9670" t="s">
        <v>433</v>
      </c>
      <c r="I9670" t="s">
        <v>434</v>
      </c>
      <c r="J9670" t="s">
        <v>553</v>
      </c>
      <c r="K9670" t="s">
        <v>412</v>
      </c>
      <c r="L9670" t="s">
        <v>526</v>
      </c>
      <c r="M9670" t="s">
        <v>427</v>
      </c>
      <c r="N9670">
        <v>7</v>
      </c>
      <c r="O9670">
        <v>273.08999999999997</v>
      </c>
      <c r="P9670">
        <v>1664</v>
      </c>
      <c r="Q9670" t="str">
        <f t="shared" si="153"/>
        <v>3-Small C&amp;I</v>
      </c>
    </row>
    <row r="9671" spans="1:17" x14ac:dyDescent="0.3">
      <c r="A9671">
        <v>4</v>
      </c>
      <c r="B9671" t="s">
        <v>249</v>
      </c>
      <c r="C9671">
        <v>2024</v>
      </c>
      <c r="D9671">
        <v>3</v>
      </c>
      <c r="E9671" t="s">
        <v>546</v>
      </c>
      <c r="F9671" s="431">
        <v>3</v>
      </c>
      <c r="G9671" t="s">
        <v>408</v>
      </c>
      <c r="H9671" t="s">
        <v>435</v>
      </c>
      <c r="I9671" t="s">
        <v>436</v>
      </c>
      <c r="J9671" t="s">
        <v>550</v>
      </c>
      <c r="K9671" t="s">
        <v>415</v>
      </c>
      <c r="L9671" t="s">
        <v>526</v>
      </c>
      <c r="M9671" t="s">
        <v>427</v>
      </c>
      <c r="N9671">
        <v>12</v>
      </c>
      <c r="O9671">
        <v>40.11</v>
      </c>
      <c r="P9671">
        <v>543</v>
      </c>
      <c r="Q9671" t="str">
        <f t="shared" si="153"/>
        <v>3-Small C&amp;I</v>
      </c>
    </row>
    <row r="9672" spans="1:17" x14ac:dyDescent="0.3">
      <c r="A9672">
        <v>4</v>
      </c>
      <c r="B9672" t="s">
        <v>249</v>
      </c>
      <c r="C9672">
        <v>2024</v>
      </c>
      <c r="D9672">
        <v>3</v>
      </c>
      <c r="E9672" t="s">
        <v>546</v>
      </c>
      <c r="F9672" s="431">
        <v>3</v>
      </c>
      <c r="G9672" t="s">
        <v>408</v>
      </c>
      <c r="H9672" t="s">
        <v>406</v>
      </c>
      <c r="I9672" t="s">
        <v>407</v>
      </c>
      <c r="J9672" t="s">
        <v>551</v>
      </c>
      <c r="K9672" t="s">
        <v>398</v>
      </c>
      <c r="L9672" t="s">
        <v>526</v>
      </c>
      <c r="M9672" t="s">
        <v>427</v>
      </c>
      <c r="N9672">
        <v>59</v>
      </c>
      <c r="O9672">
        <v>5521.14</v>
      </c>
      <c r="P9672">
        <v>38537</v>
      </c>
      <c r="Q9672" t="str">
        <f t="shared" si="153"/>
        <v>3-Small C&amp;I</v>
      </c>
    </row>
    <row r="9673" spans="1:17" x14ac:dyDescent="0.3">
      <c r="A9673">
        <v>4</v>
      </c>
      <c r="B9673" t="s">
        <v>249</v>
      </c>
      <c r="C9673">
        <v>2024</v>
      </c>
      <c r="D9673">
        <v>3</v>
      </c>
      <c r="E9673" t="s">
        <v>546</v>
      </c>
      <c r="F9673" s="431">
        <v>3</v>
      </c>
      <c r="G9673" t="s">
        <v>408</v>
      </c>
      <c r="H9673" t="s">
        <v>437</v>
      </c>
      <c r="I9673" t="s">
        <v>438</v>
      </c>
      <c r="J9673" t="s">
        <v>554</v>
      </c>
      <c r="K9673" t="s">
        <v>420</v>
      </c>
      <c r="L9673" t="s">
        <v>526</v>
      </c>
      <c r="M9673" t="s">
        <v>427</v>
      </c>
      <c r="N9673">
        <v>68</v>
      </c>
      <c r="O9673">
        <v>151157.66</v>
      </c>
      <c r="P9673">
        <v>1397972</v>
      </c>
      <c r="Q9673" t="str">
        <f t="shared" si="153"/>
        <v>4-Medium C&amp;I</v>
      </c>
    </row>
    <row r="9674" spans="1:17" x14ac:dyDescent="0.3">
      <c r="A9674">
        <v>4</v>
      </c>
      <c r="B9674" t="s">
        <v>249</v>
      </c>
      <c r="C9674">
        <v>2024</v>
      </c>
      <c r="D9674">
        <v>3</v>
      </c>
      <c r="E9674" t="s">
        <v>546</v>
      </c>
      <c r="F9674" s="431">
        <v>5</v>
      </c>
      <c r="G9674" t="s">
        <v>442</v>
      </c>
      <c r="H9674" t="s">
        <v>390</v>
      </c>
      <c r="I9674" t="s">
        <v>391</v>
      </c>
      <c r="J9674" t="s">
        <v>548</v>
      </c>
      <c r="K9674" t="s">
        <v>392</v>
      </c>
      <c r="L9674" t="s">
        <v>527</v>
      </c>
      <c r="M9674" t="s">
        <v>443</v>
      </c>
      <c r="N9674">
        <v>1</v>
      </c>
      <c r="O9674">
        <v>12.34</v>
      </c>
      <c r="P9674">
        <v>9</v>
      </c>
      <c r="Q9674" t="str">
        <f t="shared" si="153"/>
        <v>3-Small C&amp;I</v>
      </c>
    </row>
    <row r="9675" spans="1:17" x14ac:dyDescent="0.3">
      <c r="A9675">
        <v>4</v>
      </c>
      <c r="B9675" t="s">
        <v>249</v>
      </c>
      <c r="C9675">
        <v>2024</v>
      </c>
      <c r="D9675">
        <v>3</v>
      </c>
      <c r="E9675" t="s">
        <v>546</v>
      </c>
      <c r="F9675" s="431">
        <v>5</v>
      </c>
      <c r="G9675" t="s">
        <v>442</v>
      </c>
      <c r="H9675" t="s">
        <v>418</v>
      </c>
      <c r="I9675" t="s">
        <v>419</v>
      </c>
      <c r="J9675" t="s">
        <v>554</v>
      </c>
      <c r="K9675" t="s">
        <v>420</v>
      </c>
      <c r="L9675" t="s">
        <v>527</v>
      </c>
      <c r="M9675" t="s">
        <v>443</v>
      </c>
      <c r="N9675">
        <v>1</v>
      </c>
      <c r="O9675">
        <v>727.23</v>
      </c>
      <c r="P9675">
        <v>2280</v>
      </c>
      <c r="Q9675" t="str">
        <f t="shared" si="153"/>
        <v>4-Medium C&amp;I</v>
      </c>
    </row>
    <row r="9676" spans="1:17" x14ac:dyDescent="0.3">
      <c r="A9676">
        <v>4</v>
      </c>
      <c r="B9676" t="s">
        <v>249</v>
      </c>
      <c r="C9676">
        <v>2024</v>
      </c>
      <c r="D9676">
        <v>3</v>
      </c>
      <c r="E9676" t="s">
        <v>546</v>
      </c>
      <c r="F9676" s="431">
        <v>5</v>
      </c>
      <c r="G9676" t="s">
        <v>442</v>
      </c>
      <c r="H9676" t="s">
        <v>431</v>
      </c>
      <c r="I9676" t="s">
        <v>432</v>
      </c>
      <c r="J9676" t="s">
        <v>558</v>
      </c>
      <c r="K9676" t="s">
        <v>430</v>
      </c>
      <c r="L9676" t="s">
        <v>528</v>
      </c>
      <c r="M9676" t="s">
        <v>444</v>
      </c>
      <c r="N9676">
        <v>1</v>
      </c>
      <c r="O9676">
        <v>4878.5200000000004</v>
      </c>
      <c r="P9676">
        <v>51448</v>
      </c>
      <c r="Q9676" t="str">
        <f t="shared" si="153"/>
        <v>5-Large C&amp;I</v>
      </c>
    </row>
    <row r="9677" spans="1:17" x14ac:dyDescent="0.3">
      <c r="A9677">
        <v>4</v>
      </c>
      <c r="B9677" t="s">
        <v>249</v>
      </c>
      <c r="C9677">
        <v>2024</v>
      </c>
      <c r="D9677">
        <v>3</v>
      </c>
      <c r="E9677" t="s">
        <v>546</v>
      </c>
      <c r="F9677" s="431">
        <v>5</v>
      </c>
      <c r="G9677" t="s">
        <v>442</v>
      </c>
      <c r="H9677" t="s">
        <v>404</v>
      </c>
      <c r="I9677" t="s">
        <v>405</v>
      </c>
      <c r="J9677" t="s">
        <v>548</v>
      </c>
      <c r="K9677" t="s">
        <v>392</v>
      </c>
      <c r="L9677" t="s">
        <v>528</v>
      </c>
      <c r="M9677" t="s">
        <v>444</v>
      </c>
      <c r="N9677">
        <v>1</v>
      </c>
      <c r="O9677">
        <v>19.739999999999998</v>
      </c>
      <c r="P9677">
        <v>75</v>
      </c>
      <c r="Q9677" t="str">
        <f t="shared" si="153"/>
        <v>3-Small C&amp;I</v>
      </c>
    </row>
    <row r="9678" spans="1:17" x14ac:dyDescent="0.3">
      <c r="A9678">
        <v>4</v>
      </c>
      <c r="B9678" t="s">
        <v>249</v>
      </c>
      <c r="C9678">
        <v>2024</v>
      </c>
      <c r="D9678">
        <v>3</v>
      </c>
      <c r="E9678" t="s">
        <v>546</v>
      </c>
      <c r="F9678" s="431">
        <v>6</v>
      </c>
      <c r="G9678" t="s">
        <v>445</v>
      </c>
      <c r="H9678" t="s">
        <v>446</v>
      </c>
      <c r="I9678" t="s">
        <v>447</v>
      </c>
      <c r="J9678" t="s">
        <v>559</v>
      </c>
      <c r="K9678" t="s">
        <v>448</v>
      </c>
      <c r="L9678" t="s">
        <v>529</v>
      </c>
      <c r="M9678" t="s">
        <v>449</v>
      </c>
      <c r="N9678">
        <v>1</v>
      </c>
      <c r="O9678">
        <v>7059.79</v>
      </c>
      <c r="P9678">
        <v>15339</v>
      </c>
      <c r="Q9678" t="str">
        <f t="shared" ref="Q9678:Q9741" si="154">VLOOKUP(TRIM(J9678),S:T,2,FALSE)</f>
        <v>Street</v>
      </c>
    </row>
    <row r="9679" spans="1:17" x14ac:dyDescent="0.3">
      <c r="A9679">
        <v>4</v>
      </c>
      <c r="B9679" t="s">
        <v>249</v>
      </c>
      <c r="C9679">
        <v>2024</v>
      </c>
      <c r="D9679">
        <v>3</v>
      </c>
      <c r="E9679" t="s">
        <v>546</v>
      </c>
      <c r="F9679" s="431">
        <v>6</v>
      </c>
      <c r="G9679" t="s">
        <v>445</v>
      </c>
      <c r="H9679" t="s">
        <v>450</v>
      </c>
      <c r="I9679" t="s">
        <v>451</v>
      </c>
      <c r="J9679" t="s">
        <v>563</v>
      </c>
      <c r="K9679" t="s">
        <v>452</v>
      </c>
      <c r="L9679" t="s">
        <v>529</v>
      </c>
      <c r="M9679" t="s">
        <v>449</v>
      </c>
      <c r="N9679">
        <v>2</v>
      </c>
      <c r="O9679">
        <v>1510.75</v>
      </c>
      <c r="P9679">
        <v>6450</v>
      </c>
      <c r="Q9679" t="str">
        <f t="shared" si="154"/>
        <v>Street</v>
      </c>
    </row>
    <row r="9680" spans="1:17" x14ac:dyDescent="0.3">
      <c r="A9680">
        <v>4</v>
      </c>
      <c r="B9680" t="s">
        <v>249</v>
      </c>
      <c r="C9680">
        <v>2024</v>
      </c>
      <c r="D9680">
        <v>3</v>
      </c>
      <c r="E9680" t="s">
        <v>546</v>
      </c>
      <c r="F9680" s="431">
        <v>10</v>
      </c>
      <c r="G9680" t="s">
        <v>453</v>
      </c>
      <c r="H9680" t="s">
        <v>384</v>
      </c>
      <c r="I9680" t="s">
        <v>385</v>
      </c>
      <c r="J9680" t="s">
        <v>547</v>
      </c>
      <c r="K9680" t="s">
        <v>386</v>
      </c>
      <c r="L9680" t="s">
        <v>530</v>
      </c>
      <c r="M9680" t="s">
        <v>454</v>
      </c>
      <c r="N9680">
        <v>22</v>
      </c>
      <c r="O9680">
        <v>3944.47</v>
      </c>
      <c r="P9680">
        <v>10887</v>
      </c>
      <c r="Q9680" t="str">
        <f t="shared" si="154"/>
        <v>1-Residential</v>
      </c>
    </row>
    <row r="9681" spans="1:17" x14ac:dyDescent="0.3">
      <c r="A9681">
        <v>4</v>
      </c>
      <c r="B9681" t="s">
        <v>249</v>
      </c>
      <c r="C9681">
        <v>2024</v>
      </c>
      <c r="D9681">
        <v>3</v>
      </c>
      <c r="E9681" t="s">
        <v>546</v>
      </c>
      <c r="F9681" s="431">
        <v>10</v>
      </c>
      <c r="G9681" t="s">
        <v>453</v>
      </c>
      <c r="H9681" t="s">
        <v>399</v>
      </c>
      <c r="I9681" t="s">
        <v>400</v>
      </c>
      <c r="J9681" t="s">
        <v>547</v>
      </c>
      <c r="K9681" t="s">
        <v>386</v>
      </c>
      <c r="L9681" t="s">
        <v>531</v>
      </c>
      <c r="M9681" t="s">
        <v>455</v>
      </c>
      <c r="N9681">
        <v>140</v>
      </c>
      <c r="O9681">
        <v>20981.47</v>
      </c>
      <c r="P9681">
        <v>122066</v>
      </c>
      <c r="Q9681" t="str">
        <f t="shared" si="154"/>
        <v>1-Residential</v>
      </c>
    </row>
    <row r="9682" spans="1:17" x14ac:dyDescent="0.3">
      <c r="A9682">
        <v>4</v>
      </c>
      <c r="B9682" t="s">
        <v>249</v>
      </c>
      <c r="C9682">
        <v>2024</v>
      </c>
      <c r="D9682">
        <v>3</v>
      </c>
      <c r="E9682" t="s">
        <v>546</v>
      </c>
      <c r="F9682" s="431">
        <v>10</v>
      </c>
      <c r="G9682" t="s">
        <v>453</v>
      </c>
      <c r="H9682" t="s">
        <v>402</v>
      </c>
      <c r="I9682" t="s">
        <v>403</v>
      </c>
      <c r="J9682" t="s">
        <v>549</v>
      </c>
      <c r="K9682" t="s">
        <v>395</v>
      </c>
      <c r="L9682" t="s">
        <v>531</v>
      </c>
      <c r="M9682" t="s">
        <v>455</v>
      </c>
      <c r="N9682">
        <v>6</v>
      </c>
      <c r="O9682">
        <v>685.47</v>
      </c>
      <c r="P9682">
        <v>10849</v>
      </c>
      <c r="Q9682" t="str">
        <f t="shared" si="154"/>
        <v>2-Low Income Residential</v>
      </c>
    </row>
    <row r="9683" spans="1:17" x14ac:dyDescent="0.3">
      <c r="A9683">
        <v>4</v>
      </c>
      <c r="B9683" t="s">
        <v>249</v>
      </c>
      <c r="C9683">
        <v>2024</v>
      </c>
      <c r="D9683">
        <v>3</v>
      </c>
      <c r="E9683" t="s">
        <v>546</v>
      </c>
      <c r="F9683" s="431">
        <v>60</v>
      </c>
      <c r="G9683" t="s">
        <v>456</v>
      </c>
      <c r="H9683" t="s">
        <v>446</v>
      </c>
      <c r="I9683" t="s">
        <v>447</v>
      </c>
      <c r="J9683" t="s">
        <v>559</v>
      </c>
      <c r="K9683" t="s">
        <v>448</v>
      </c>
      <c r="L9683" t="s">
        <v>532</v>
      </c>
      <c r="M9683" t="s">
        <v>457</v>
      </c>
      <c r="N9683">
        <v>1</v>
      </c>
      <c r="O9683">
        <v>13.27</v>
      </c>
      <c r="P9683">
        <v>29</v>
      </c>
      <c r="Q9683" t="str">
        <f t="shared" si="154"/>
        <v>Street</v>
      </c>
    </row>
    <row r="9684" spans="1:17" x14ac:dyDescent="0.3">
      <c r="A9684">
        <v>4</v>
      </c>
      <c r="B9684" t="s">
        <v>249</v>
      </c>
      <c r="C9684">
        <v>2024</v>
      </c>
      <c r="D9684">
        <v>3</v>
      </c>
      <c r="E9684" t="s">
        <v>546</v>
      </c>
      <c r="F9684" s="431">
        <v>60</v>
      </c>
      <c r="G9684" t="s">
        <v>456</v>
      </c>
      <c r="H9684" t="s">
        <v>450</v>
      </c>
      <c r="I9684" t="s">
        <v>451</v>
      </c>
      <c r="J9684" t="s">
        <v>563</v>
      </c>
      <c r="K9684" t="s">
        <v>452</v>
      </c>
      <c r="L9684" t="s">
        <v>532</v>
      </c>
      <c r="M9684" t="s">
        <v>457</v>
      </c>
      <c r="N9684">
        <v>2</v>
      </c>
      <c r="O9684">
        <v>32.92</v>
      </c>
      <c r="P9684">
        <v>132</v>
      </c>
      <c r="Q9684" t="str">
        <f t="shared" si="154"/>
        <v>Street</v>
      </c>
    </row>
    <row r="9685" spans="1:17" x14ac:dyDescent="0.3">
      <c r="A9685">
        <v>5</v>
      </c>
      <c r="B9685" t="s">
        <v>241</v>
      </c>
      <c r="C9685">
        <v>2024</v>
      </c>
      <c r="D9685">
        <v>3</v>
      </c>
      <c r="E9685" t="s">
        <v>546</v>
      </c>
      <c r="F9685" s="431">
        <v>1</v>
      </c>
      <c r="G9685" t="s">
        <v>383</v>
      </c>
      <c r="H9685" t="s">
        <v>384</v>
      </c>
      <c r="I9685" t="s">
        <v>385</v>
      </c>
      <c r="J9685" t="s">
        <v>547</v>
      </c>
      <c r="K9685" t="s">
        <v>386</v>
      </c>
      <c r="L9685" t="s">
        <v>523</v>
      </c>
      <c r="M9685" t="s">
        <v>387</v>
      </c>
      <c r="N9685">
        <v>436503</v>
      </c>
      <c r="O9685">
        <v>73443071.569999993</v>
      </c>
      <c r="P9685">
        <v>207043104</v>
      </c>
      <c r="Q9685" t="str">
        <f t="shared" si="154"/>
        <v>1-Residential</v>
      </c>
    </row>
    <row r="9686" spans="1:17" x14ac:dyDescent="0.3">
      <c r="A9686">
        <v>5</v>
      </c>
      <c r="B9686" t="s">
        <v>241</v>
      </c>
      <c r="C9686">
        <v>2024</v>
      </c>
      <c r="D9686">
        <v>3</v>
      </c>
      <c r="E9686" t="s">
        <v>546</v>
      </c>
      <c r="F9686" s="431">
        <v>1</v>
      </c>
      <c r="G9686" t="s">
        <v>383</v>
      </c>
      <c r="H9686" t="s">
        <v>388</v>
      </c>
      <c r="I9686" t="s">
        <v>389</v>
      </c>
      <c r="J9686" t="s">
        <v>547</v>
      </c>
      <c r="K9686" t="s">
        <v>386</v>
      </c>
      <c r="L9686" t="s">
        <v>523</v>
      </c>
      <c r="M9686" t="s">
        <v>387</v>
      </c>
      <c r="N9686">
        <v>336</v>
      </c>
      <c r="O9686">
        <v>61008.3</v>
      </c>
      <c r="P9686">
        <v>156246</v>
      </c>
      <c r="Q9686" t="str">
        <f t="shared" si="154"/>
        <v>1-Residential</v>
      </c>
    </row>
    <row r="9687" spans="1:17" x14ac:dyDescent="0.3">
      <c r="A9687">
        <v>5</v>
      </c>
      <c r="B9687" t="s">
        <v>241</v>
      </c>
      <c r="C9687">
        <v>2024</v>
      </c>
      <c r="D9687">
        <v>3</v>
      </c>
      <c r="E9687" t="s">
        <v>546</v>
      </c>
      <c r="F9687" s="431">
        <v>1</v>
      </c>
      <c r="G9687" t="s">
        <v>383</v>
      </c>
      <c r="H9687" t="s">
        <v>390</v>
      </c>
      <c r="I9687" t="s">
        <v>391</v>
      </c>
      <c r="J9687" t="s">
        <v>548</v>
      </c>
      <c r="K9687" t="s">
        <v>392</v>
      </c>
      <c r="L9687" t="s">
        <v>523</v>
      </c>
      <c r="M9687" t="s">
        <v>387</v>
      </c>
      <c r="N9687">
        <v>1200</v>
      </c>
      <c r="O9687">
        <v>-166878.35</v>
      </c>
      <c r="P9687">
        <v>603999</v>
      </c>
      <c r="Q9687" t="str">
        <f t="shared" si="154"/>
        <v>3-Small C&amp;I</v>
      </c>
    </row>
    <row r="9688" spans="1:17" x14ac:dyDescent="0.3">
      <c r="A9688">
        <v>5</v>
      </c>
      <c r="B9688" t="s">
        <v>241</v>
      </c>
      <c r="C9688">
        <v>2024</v>
      </c>
      <c r="D9688">
        <v>3</v>
      </c>
      <c r="E9688" t="s">
        <v>546</v>
      </c>
      <c r="F9688" s="431">
        <v>1</v>
      </c>
      <c r="G9688" t="s">
        <v>383</v>
      </c>
      <c r="H9688" t="s">
        <v>393</v>
      </c>
      <c r="I9688" t="s">
        <v>394</v>
      </c>
      <c r="J9688" t="s">
        <v>549</v>
      </c>
      <c r="K9688" t="s">
        <v>395</v>
      </c>
      <c r="L9688" t="s">
        <v>523</v>
      </c>
      <c r="M9688" t="s">
        <v>387</v>
      </c>
      <c r="N9688">
        <v>67042</v>
      </c>
      <c r="O9688">
        <v>8312111.71</v>
      </c>
      <c r="P9688">
        <v>36607310</v>
      </c>
      <c r="Q9688" t="str">
        <f t="shared" si="154"/>
        <v>2-Low Income Residential</v>
      </c>
    </row>
    <row r="9689" spans="1:17" x14ac:dyDescent="0.3">
      <c r="A9689">
        <v>5</v>
      </c>
      <c r="B9689" t="s">
        <v>241</v>
      </c>
      <c r="C9689">
        <v>2024</v>
      </c>
      <c r="D9689">
        <v>3</v>
      </c>
      <c r="E9689" t="s">
        <v>546</v>
      </c>
      <c r="F9689" s="431">
        <v>1</v>
      </c>
      <c r="G9689" t="s">
        <v>383</v>
      </c>
      <c r="H9689" t="s">
        <v>458</v>
      </c>
      <c r="I9689" t="s">
        <v>459</v>
      </c>
      <c r="J9689" t="s">
        <v>549</v>
      </c>
      <c r="K9689" t="s">
        <v>395</v>
      </c>
      <c r="L9689" t="s">
        <v>523</v>
      </c>
      <c r="M9689" t="s">
        <v>387</v>
      </c>
      <c r="N9689">
        <v>145</v>
      </c>
      <c r="O9689">
        <v>20192.7</v>
      </c>
      <c r="P9689">
        <v>80968</v>
      </c>
      <c r="Q9689" t="str">
        <f t="shared" si="154"/>
        <v>2-Low Income Residential</v>
      </c>
    </row>
    <row r="9690" spans="1:17" x14ac:dyDescent="0.3">
      <c r="A9690">
        <v>5</v>
      </c>
      <c r="B9690" t="s">
        <v>241</v>
      </c>
      <c r="C9690">
        <v>2024</v>
      </c>
      <c r="D9690">
        <v>3</v>
      </c>
      <c r="E9690" t="s">
        <v>546</v>
      </c>
      <c r="F9690" s="431">
        <v>1</v>
      </c>
      <c r="G9690" t="s">
        <v>383</v>
      </c>
      <c r="H9690" t="s">
        <v>396</v>
      </c>
      <c r="I9690" t="s">
        <v>397</v>
      </c>
      <c r="J9690" t="s">
        <v>550</v>
      </c>
      <c r="K9690" t="s">
        <v>415</v>
      </c>
      <c r="L9690" t="s">
        <v>523</v>
      </c>
      <c r="M9690" t="s">
        <v>387</v>
      </c>
      <c r="N9690">
        <v>1110</v>
      </c>
      <c r="O9690">
        <v>124596.74</v>
      </c>
      <c r="P9690">
        <v>383084</v>
      </c>
      <c r="Q9690" t="str">
        <f t="shared" si="154"/>
        <v>3-Small C&amp;I</v>
      </c>
    </row>
    <row r="9691" spans="1:17" x14ac:dyDescent="0.3">
      <c r="A9691">
        <v>5</v>
      </c>
      <c r="B9691" t="s">
        <v>241</v>
      </c>
      <c r="C9691">
        <v>2024</v>
      </c>
      <c r="D9691">
        <v>3</v>
      </c>
      <c r="E9691" t="s">
        <v>546</v>
      </c>
      <c r="F9691" s="431">
        <v>1</v>
      </c>
      <c r="G9691" t="s">
        <v>383</v>
      </c>
      <c r="H9691" t="s">
        <v>416</v>
      </c>
      <c r="I9691" t="s">
        <v>417</v>
      </c>
      <c r="J9691" t="s">
        <v>548</v>
      </c>
      <c r="K9691" t="s">
        <v>392</v>
      </c>
      <c r="L9691" t="s">
        <v>523</v>
      </c>
      <c r="M9691" t="s">
        <v>387</v>
      </c>
      <c r="N9691">
        <v>11</v>
      </c>
      <c r="O9691">
        <v>-27827.59</v>
      </c>
      <c r="P9691">
        <v>7473</v>
      </c>
      <c r="Q9691" t="str">
        <f t="shared" si="154"/>
        <v>3-Small C&amp;I</v>
      </c>
    </row>
    <row r="9692" spans="1:17" x14ac:dyDescent="0.3">
      <c r="A9692">
        <v>5</v>
      </c>
      <c r="B9692" t="s">
        <v>241</v>
      </c>
      <c r="C9692">
        <v>2024</v>
      </c>
      <c r="D9692">
        <v>3</v>
      </c>
      <c r="E9692" t="s">
        <v>546</v>
      </c>
      <c r="F9692" s="431">
        <v>1</v>
      </c>
      <c r="G9692" t="s">
        <v>383</v>
      </c>
      <c r="H9692" t="s">
        <v>460</v>
      </c>
      <c r="I9692" t="s">
        <v>461</v>
      </c>
      <c r="J9692" t="s">
        <v>551</v>
      </c>
      <c r="K9692" t="s">
        <v>398</v>
      </c>
      <c r="L9692" t="s">
        <v>523</v>
      </c>
      <c r="M9692" t="s">
        <v>387</v>
      </c>
      <c r="N9692">
        <v>3</v>
      </c>
      <c r="O9692">
        <v>136.07</v>
      </c>
      <c r="P9692">
        <v>296</v>
      </c>
      <c r="Q9692" t="str">
        <f t="shared" si="154"/>
        <v>3-Small C&amp;I</v>
      </c>
    </row>
    <row r="9693" spans="1:17" x14ac:dyDescent="0.3">
      <c r="A9693">
        <v>5</v>
      </c>
      <c r="B9693" t="s">
        <v>241</v>
      </c>
      <c r="C9693">
        <v>2024</v>
      </c>
      <c r="D9693">
        <v>3</v>
      </c>
      <c r="E9693" t="s">
        <v>546</v>
      </c>
      <c r="F9693" s="431">
        <v>1</v>
      </c>
      <c r="G9693" t="s">
        <v>383</v>
      </c>
      <c r="H9693" t="s">
        <v>464</v>
      </c>
      <c r="I9693" t="s">
        <v>465</v>
      </c>
      <c r="J9693" t="s">
        <v>552</v>
      </c>
      <c r="K9693" t="s">
        <v>423</v>
      </c>
      <c r="L9693" t="s">
        <v>523</v>
      </c>
      <c r="M9693" t="s">
        <v>387</v>
      </c>
      <c r="N9693">
        <v>145</v>
      </c>
      <c r="O9693">
        <v>7502.69</v>
      </c>
      <c r="P9693">
        <v>13680</v>
      </c>
      <c r="Q9693" t="str">
        <f t="shared" si="154"/>
        <v>Street</v>
      </c>
    </row>
    <row r="9694" spans="1:17" x14ac:dyDescent="0.3">
      <c r="A9694">
        <v>5</v>
      </c>
      <c r="B9694" t="s">
        <v>241</v>
      </c>
      <c r="C9694">
        <v>2024</v>
      </c>
      <c r="D9694">
        <v>3</v>
      </c>
      <c r="E9694" t="s">
        <v>546</v>
      </c>
      <c r="F9694" s="431">
        <v>1</v>
      </c>
      <c r="G9694" t="s">
        <v>383</v>
      </c>
      <c r="H9694" t="s">
        <v>466</v>
      </c>
      <c r="I9694" t="s">
        <v>467</v>
      </c>
      <c r="J9694" t="s">
        <v>552</v>
      </c>
      <c r="K9694" t="s">
        <v>423</v>
      </c>
      <c r="L9694" t="s">
        <v>523</v>
      </c>
      <c r="M9694" t="s">
        <v>387</v>
      </c>
      <c r="N9694">
        <v>453</v>
      </c>
      <c r="O9694">
        <v>19356.64</v>
      </c>
      <c r="P9694">
        <v>34235</v>
      </c>
      <c r="Q9694" t="str">
        <f t="shared" si="154"/>
        <v>Street</v>
      </c>
    </row>
    <row r="9695" spans="1:17" x14ac:dyDescent="0.3">
      <c r="A9695">
        <v>5</v>
      </c>
      <c r="B9695" t="s">
        <v>241</v>
      </c>
      <c r="C9695">
        <v>2024</v>
      </c>
      <c r="D9695">
        <v>3</v>
      </c>
      <c r="E9695" t="s">
        <v>546</v>
      </c>
      <c r="F9695" s="431">
        <v>1</v>
      </c>
      <c r="G9695" t="s">
        <v>383</v>
      </c>
      <c r="H9695" t="s">
        <v>421</v>
      </c>
      <c r="I9695" t="s">
        <v>422</v>
      </c>
      <c r="J9695" t="s">
        <v>552</v>
      </c>
      <c r="K9695" t="s">
        <v>423</v>
      </c>
      <c r="L9695" t="s">
        <v>524</v>
      </c>
      <c r="M9695" t="s">
        <v>401</v>
      </c>
      <c r="N9695">
        <v>683</v>
      </c>
      <c r="O9695">
        <v>23097.93</v>
      </c>
      <c r="P9695">
        <v>69123</v>
      </c>
      <c r="Q9695" t="str">
        <f t="shared" si="154"/>
        <v>Street</v>
      </c>
    </row>
    <row r="9696" spans="1:17" x14ac:dyDescent="0.3">
      <c r="A9696">
        <v>5</v>
      </c>
      <c r="B9696" t="s">
        <v>241</v>
      </c>
      <c r="C9696">
        <v>2024</v>
      </c>
      <c r="D9696">
        <v>3</v>
      </c>
      <c r="E9696" t="s">
        <v>546</v>
      </c>
      <c r="F9696" s="431">
        <v>1</v>
      </c>
      <c r="G9696" t="s">
        <v>383</v>
      </c>
      <c r="H9696" t="s">
        <v>424</v>
      </c>
      <c r="I9696" t="s">
        <v>425</v>
      </c>
      <c r="J9696" t="s">
        <v>312</v>
      </c>
      <c r="K9696" t="s">
        <v>462</v>
      </c>
      <c r="L9696" t="s">
        <v>312</v>
      </c>
      <c r="M9696" t="s">
        <v>463</v>
      </c>
      <c r="N9696">
        <v>1</v>
      </c>
      <c r="O9696">
        <v>13.88</v>
      </c>
      <c r="P9696">
        <v>54</v>
      </c>
      <c r="Q9696" t="str">
        <f t="shared" si="154"/>
        <v>OTHER</v>
      </c>
    </row>
    <row r="9697" spans="1:17" x14ac:dyDescent="0.3">
      <c r="A9697">
        <v>5</v>
      </c>
      <c r="B9697" t="s">
        <v>241</v>
      </c>
      <c r="C9697">
        <v>2024</v>
      </c>
      <c r="D9697">
        <v>3</v>
      </c>
      <c r="E9697" t="s">
        <v>546</v>
      </c>
      <c r="F9697" s="431">
        <v>1</v>
      </c>
      <c r="G9697" t="s">
        <v>383</v>
      </c>
      <c r="H9697" t="s">
        <v>399</v>
      </c>
      <c r="I9697" t="s">
        <v>400</v>
      </c>
      <c r="J9697" t="s">
        <v>547</v>
      </c>
      <c r="K9697" t="s">
        <v>386</v>
      </c>
      <c r="L9697" t="s">
        <v>524</v>
      </c>
      <c r="M9697" t="s">
        <v>401</v>
      </c>
      <c r="N9697">
        <v>520679</v>
      </c>
      <c r="O9697">
        <v>48577818.079999998</v>
      </c>
      <c r="P9697">
        <v>283090978</v>
      </c>
      <c r="Q9697" t="str">
        <f t="shared" si="154"/>
        <v>1-Residential</v>
      </c>
    </row>
    <row r="9698" spans="1:17" x14ac:dyDescent="0.3">
      <c r="A9698">
        <v>5</v>
      </c>
      <c r="B9698" t="s">
        <v>241</v>
      </c>
      <c r="C9698">
        <v>2024</v>
      </c>
      <c r="D9698">
        <v>3</v>
      </c>
      <c r="E9698" t="s">
        <v>546</v>
      </c>
      <c r="F9698" s="431">
        <v>1</v>
      </c>
      <c r="G9698" t="s">
        <v>383</v>
      </c>
      <c r="H9698" t="s">
        <v>402</v>
      </c>
      <c r="I9698" t="s">
        <v>403</v>
      </c>
      <c r="J9698" t="s">
        <v>549</v>
      </c>
      <c r="K9698" t="s">
        <v>395</v>
      </c>
      <c r="L9698" t="s">
        <v>524</v>
      </c>
      <c r="M9698" t="s">
        <v>401</v>
      </c>
      <c r="N9698">
        <v>78822</v>
      </c>
      <c r="O9698">
        <v>2051540.31</v>
      </c>
      <c r="P9698">
        <v>43630008</v>
      </c>
      <c r="Q9698" t="str">
        <f t="shared" si="154"/>
        <v>2-Low Income Residential</v>
      </c>
    </row>
    <row r="9699" spans="1:17" x14ac:dyDescent="0.3">
      <c r="A9699">
        <v>5</v>
      </c>
      <c r="B9699" t="s">
        <v>241</v>
      </c>
      <c r="C9699">
        <v>2024</v>
      </c>
      <c r="D9699">
        <v>3</v>
      </c>
      <c r="E9699" t="s">
        <v>546</v>
      </c>
      <c r="F9699" s="431">
        <v>1</v>
      </c>
      <c r="G9699" t="s">
        <v>383</v>
      </c>
      <c r="H9699" t="s">
        <v>404</v>
      </c>
      <c r="I9699" t="s">
        <v>405</v>
      </c>
      <c r="J9699" t="s">
        <v>548</v>
      </c>
      <c r="K9699" t="s">
        <v>392</v>
      </c>
      <c r="L9699" t="s">
        <v>524</v>
      </c>
      <c r="M9699" t="s">
        <v>401</v>
      </c>
      <c r="N9699">
        <v>1177</v>
      </c>
      <c r="O9699">
        <v>-16638.189999999999</v>
      </c>
      <c r="P9699">
        <v>713560</v>
      </c>
      <c r="Q9699" t="str">
        <f t="shared" si="154"/>
        <v>3-Small C&amp;I</v>
      </c>
    </row>
    <row r="9700" spans="1:17" x14ac:dyDescent="0.3">
      <c r="A9700">
        <v>5</v>
      </c>
      <c r="B9700" t="s">
        <v>241</v>
      </c>
      <c r="C9700">
        <v>2024</v>
      </c>
      <c r="D9700">
        <v>3</v>
      </c>
      <c r="E9700" t="s">
        <v>546</v>
      </c>
      <c r="F9700" s="431">
        <v>1</v>
      </c>
      <c r="G9700" t="s">
        <v>383</v>
      </c>
      <c r="H9700" t="s">
        <v>406</v>
      </c>
      <c r="I9700" t="s">
        <v>407</v>
      </c>
      <c r="J9700" t="s">
        <v>551</v>
      </c>
      <c r="K9700" t="s">
        <v>398</v>
      </c>
      <c r="L9700" t="s">
        <v>524</v>
      </c>
      <c r="M9700" t="s">
        <v>401</v>
      </c>
      <c r="N9700">
        <v>1034</v>
      </c>
      <c r="O9700">
        <v>60006.95</v>
      </c>
      <c r="P9700">
        <v>396548</v>
      </c>
      <c r="Q9700" t="str">
        <f t="shared" si="154"/>
        <v>3-Small C&amp;I</v>
      </c>
    </row>
    <row r="9701" spans="1:17" x14ac:dyDescent="0.3">
      <c r="A9701">
        <v>5</v>
      </c>
      <c r="B9701" t="s">
        <v>241</v>
      </c>
      <c r="C9701">
        <v>2024</v>
      </c>
      <c r="D9701">
        <v>3</v>
      </c>
      <c r="E9701" t="s">
        <v>546</v>
      </c>
      <c r="F9701" s="431">
        <v>3</v>
      </c>
      <c r="G9701" t="s">
        <v>408</v>
      </c>
      <c r="H9701" t="s">
        <v>384</v>
      </c>
      <c r="I9701" t="s">
        <v>385</v>
      </c>
      <c r="J9701" t="s">
        <v>547</v>
      </c>
      <c r="K9701" t="s">
        <v>386</v>
      </c>
      <c r="L9701" t="s">
        <v>525</v>
      </c>
      <c r="M9701" t="s">
        <v>409</v>
      </c>
      <c r="N9701">
        <v>975</v>
      </c>
      <c r="O9701">
        <v>404378.3</v>
      </c>
      <c r="P9701">
        <v>1160981</v>
      </c>
      <c r="Q9701" t="str">
        <f t="shared" si="154"/>
        <v>1-Residential</v>
      </c>
    </row>
    <row r="9702" spans="1:17" x14ac:dyDescent="0.3">
      <c r="A9702">
        <v>5</v>
      </c>
      <c r="B9702" t="s">
        <v>241</v>
      </c>
      <c r="C9702">
        <v>2024</v>
      </c>
      <c r="D9702">
        <v>3</v>
      </c>
      <c r="E9702" t="s">
        <v>546</v>
      </c>
      <c r="F9702" s="431">
        <v>3</v>
      </c>
      <c r="G9702" t="s">
        <v>408</v>
      </c>
      <c r="H9702" t="s">
        <v>388</v>
      </c>
      <c r="I9702" t="s">
        <v>389</v>
      </c>
      <c r="J9702" t="s">
        <v>547</v>
      </c>
      <c r="K9702" t="s">
        <v>386</v>
      </c>
      <c r="L9702" t="s">
        <v>525</v>
      </c>
      <c r="M9702" t="s">
        <v>409</v>
      </c>
      <c r="N9702">
        <v>1</v>
      </c>
      <c r="O9702">
        <v>-4.01</v>
      </c>
      <c r="P9702">
        <v>-7</v>
      </c>
      <c r="Q9702" t="str">
        <f t="shared" si="154"/>
        <v>1-Residential</v>
      </c>
    </row>
    <row r="9703" spans="1:17" x14ac:dyDescent="0.3">
      <c r="A9703">
        <v>5</v>
      </c>
      <c r="B9703" t="s">
        <v>241</v>
      </c>
      <c r="C9703">
        <v>2024</v>
      </c>
      <c r="D9703">
        <v>3</v>
      </c>
      <c r="E9703" t="s">
        <v>546</v>
      </c>
      <c r="F9703" s="431">
        <v>3</v>
      </c>
      <c r="G9703" t="s">
        <v>408</v>
      </c>
      <c r="H9703" t="s">
        <v>390</v>
      </c>
      <c r="I9703" t="s">
        <v>391</v>
      </c>
      <c r="J9703" t="s">
        <v>548</v>
      </c>
      <c r="K9703" t="s">
        <v>392</v>
      </c>
      <c r="L9703" t="s">
        <v>525</v>
      </c>
      <c r="M9703" t="s">
        <v>409</v>
      </c>
      <c r="N9703">
        <v>37173</v>
      </c>
      <c r="O9703">
        <v>1573147.07</v>
      </c>
      <c r="P9703">
        <v>46623094</v>
      </c>
      <c r="Q9703" t="str">
        <f t="shared" si="154"/>
        <v>3-Small C&amp;I</v>
      </c>
    </row>
    <row r="9704" spans="1:17" x14ac:dyDescent="0.3">
      <c r="A9704">
        <v>5</v>
      </c>
      <c r="B9704" t="s">
        <v>241</v>
      </c>
      <c r="C9704">
        <v>2024</v>
      </c>
      <c r="D9704">
        <v>3</v>
      </c>
      <c r="E9704" t="s">
        <v>546</v>
      </c>
      <c r="F9704" s="431">
        <v>3</v>
      </c>
      <c r="G9704" t="s">
        <v>408</v>
      </c>
      <c r="H9704" t="s">
        <v>393</v>
      </c>
      <c r="I9704" t="s">
        <v>394</v>
      </c>
      <c r="J9704" t="s">
        <v>549</v>
      </c>
      <c r="K9704" t="s">
        <v>395</v>
      </c>
      <c r="L9704" t="s">
        <v>525</v>
      </c>
      <c r="M9704" t="s">
        <v>409</v>
      </c>
      <c r="N9704">
        <v>3</v>
      </c>
      <c r="O9704">
        <v>821.92</v>
      </c>
      <c r="P9704">
        <v>3709</v>
      </c>
      <c r="Q9704" t="str">
        <f t="shared" si="154"/>
        <v>2-Low Income Residential</v>
      </c>
    </row>
    <row r="9705" spans="1:17" x14ac:dyDescent="0.3">
      <c r="A9705">
        <v>5</v>
      </c>
      <c r="B9705" t="s">
        <v>241</v>
      </c>
      <c r="C9705">
        <v>2024</v>
      </c>
      <c r="D9705">
        <v>3</v>
      </c>
      <c r="E9705" t="s">
        <v>546</v>
      </c>
      <c r="F9705" s="431">
        <v>3</v>
      </c>
      <c r="G9705" t="s">
        <v>408</v>
      </c>
      <c r="H9705" t="s">
        <v>410</v>
      </c>
      <c r="I9705" t="s">
        <v>411</v>
      </c>
      <c r="J9705" t="s">
        <v>553</v>
      </c>
      <c r="K9705" t="s">
        <v>412</v>
      </c>
      <c r="L9705" t="s">
        <v>525</v>
      </c>
      <c r="M9705" t="s">
        <v>409</v>
      </c>
      <c r="N9705">
        <v>329</v>
      </c>
      <c r="O9705">
        <v>26942.06</v>
      </c>
      <c r="P9705">
        <v>81457</v>
      </c>
      <c r="Q9705" t="str">
        <f t="shared" si="154"/>
        <v>3-Small C&amp;I</v>
      </c>
    </row>
    <row r="9706" spans="1:17" x14ac:dyDescent="0.3">
      <c r="A9706">
        <v>5</v>
      </c>
      <c r="B9706" t="s">
        <v>241</v>
      </c>
      <c r="C9706">
        <v>2024</v>
      </c>
      <c r="D9706">
        <v>3</v>
      </c>
      <c r="E9706" t="s">
        <v>546</v>
      </c>
      <c r="F9706" s="431">
        <v>3</v>
      </c>
      <c r="G9706" t="s">
        <v>408</v>
      </c>
      <c r="H9706" t="s">
        <v>413</v>
      </c>
      <c r="I9706" t="s">
        <v>414</v>
      </c>
      <c r="J9706" t="s">
        <v>550</v>
      </c>
      <c r="K9706" t="s">
        <v>415</v>
      </c>
      <c r="L9706" t="s">
        <v>525</v>
      </c>
      <c r="M9706" t="s">
        <v>409</v>
      </c>
      <c r="N9706">
        <v>346</v>
      </c>
      <c r="O9706">
        <v>-314989</v>
      </c>
      <c r="P9706">
        <v>531635</v>
      </c>
      <c r="Q9706" t="str">
        <f t="shared" si="154"/>
        <v>3-Small C&amp;I</v>
      </c>
    </row>
    <row r="9707" spans="1:17" x14ac:dyDescent="0.3">
      <c r="A9707">
        <v>5</v>
      </c>
      <c r="B9707" t="s">
        <v>241</v>
      </c>
      <c r="C9707">
        <v>2024</v>
      </c>
      <c r="D9707">
        <v>3</v>
      </c>
      <c r="E9707" t="s">
        <v>546</v>
      </c>
      <c r="F9707" s="431">
        <v>3</v>
      </c>
      <c r="G9707" t="s">
        <v>408</v>
      </c>
      <c r="H9707" t="s">
        <v>396</v>
      </c>
      <c r="I9707" t="s">
        <v>397</v>
      </c>
      <c r="J9707" t="s">
        <v>550</v>
      </c>
      <c r="K9707" t="s">
        <v>415</v>
      </c>
      <c r="L9707" t="s">
        <v>525</v>
      </c>
      <c r="M9707" t="s">
        <v>409</v>
      </c>
      <c r="N9707">
        <v>19609</v>
      </c>
      <c r="O9707">
        <v>2395752.52</v>
      </c>
      <c r="P9707">
        <v>8616169</v>
      </c>
      <c r="Q9707" t="str">
        <f t="shared" si="154"/>
        <v>3-Small C&amp;I</v>
      </c>
    </row>
    <row r="9708" spans="1:17" x14ac:dyDescent="0.3">
      <c r="A9708">
        <v>5</v>
      </c>
      <c r="B9708" t="s">
        <v>241</v>
      </c>
      <c r="C9708">
        <v>2024</v>
      </c>
      <c r="D9708">
        <v>3</v>
      </c>
      <c r="E9708" t="s">
        <v>546</v>
      </c>
      <c r="F9708" s="431">
        <v>3</v>
      </c>
      <c r="G9708" t="s">
        <v>408</v>
      </c>
      <c r="H9708" t="s">
        <v>416</v>
      </c>
      <c r="I9708" t="s">
        <v>417</v>
      </c>
      <c r="J9708" t="s">
        <v>548</v>
      </c>
      <c r="K9708" t="s">
        <v>392</v>
      </c>
      <c r="L9708" t="s">
        <v>525</v>
      </c>
      <c r="M9708" t="s">
        <v>409</v>
      </c>
      <c r="N9708">
        <v>173</v>
      </c>
      <c r="O9708">
        <v>-584.52</v>
      </c>
      <c r="P9708">
        <v>174778</v>
      </c>
      <c r="Q9708" t="str">
        <f t="shared" si="154"/>
        <v>3-Small C&amp;I</v>
      </c>
    </row>
    <row r="9709" spans="1:17" x14ac:dyDescent="0.3">
      <c r="A9709">
        <v>5</v>
      </c>
      <c r="B9709" t="s">
        <v>241</v>
      </c>
      <c r="C9709">
        <v>2024</v>
      </c>
      <c r="D9709">
        <v>3</v>
      </c>
      <c r="E9709" t="s">
        <v>546</v>
      </c>
      <c r="F9709" s="431">
        <v>3</v>
      </c>
      <c r="G9709" t="s">
        <v>408</v>
      </c>
      <c r="H9709" t="s">
        <v>468</v>
      </c>
      <c r="I9709" t="s">
        <v>469</v>
      </c>
      <c r="J9709" t="s">
        <v>554</v>
      </c>
      <c r="K9709" t="s">
        <v>420</v>
      </c>
      <c r="L9709" t="s">
        <v>525</v>
      </c>
      <c r="M9709" t="s">
        <v>409</v>
      </c>
      <c r="N9709">
        <v>52</v>
      </c>
      <c r="O9709">
        <v>209924.69</v>
      </c>
      <c r="P9709">
        <v>792105</v>
      </c>
      <c r="Q9709" t="str">
        <f t="shared" si="154"/>
        <v>4-Medium C&amp;I</v>
      </c>
    </row>
    <row r="9710" spans="1:17" x14ac:dyDescent="0.3">
      <c r="A9710">
        <v>5</v>
      </c>
      <c r="B9710" t="s">
        <v>241</v>
      </c>
      <c r="C9710">
        <v>2024</v>
      </c>
      <c r="D9710">
        <v>3</v>
      </c>
      <c r="E9710" t="s">
        <v>546</v>
      </c>
      <c r="F9710" s="431">
        <v>3</v>
      </c>
      <c r="G9710" t="s">
        <v>408</v>
      </c>
      <c r="H9710" t="s">
        <v>572</v>
      </c>
      <c r="I9710" t="s">
        <v>573</v>
      </c>
      <c r="J9710" t="s">
        <v>550</v>
      </c>
      <c r="K9710" t="s">
        <v>415</v>
      </c>
      <c r="L9710" t="s">
        <v>525</v>
      </c>
      <c r="M9710" t="s">
        <v>409</v>
      </c>
      <c r="N9710">
        <v>2</v>
      </c>
      <c r="O9710">
        <v>209.64</v>
      </c>
      <c r="P9710">
        <v>580</v>
      </c>
      <c r="Q9710" t="str">
        <f t="shared" si="154"/>
        <v>3-Small C&amp;I</v>
      </c>
    </row>
    <row r="9711" spans="1:17" x14ac:dyDescent="0.3">
      <c r="A9711">
        <v>5</v>
      </c>
      <c r="B9711" t="s">
        <v>241</v>
      </c>
      <c r="C9711">
        <v>2024</v>
      </c>
      <c r="D9711">
        <v>3</v>
      </c>
      <c r="E9711" t="s">
        <v>546</v>
      </c>
      <c r="F9711" s="431">
        <v>3</v>
      </c>
      <c r="G9711" t="s">
        <v>408</v>
      </c>
      <c r="H9711" t="s">
        <v>460</v>
      </c>
      <c r="I9711" t="s">
        <v>461</v>
      </c>
      <c r="J9711" t="s">
        <v>551</v>
      </c>
      <c r="K9711" t="s">
        <v>398</v>
      </c>
      <c r="L9711" t="s">
        <v>525</v>
      </c>
      <c r="M9711" t="s">
        <v>409</v>
      </c>
      <c r="N9711">
        <v>92</v>
      </c>
      <c r="O9711">
        <v>6158.12</v>
      </c>
      <c r="P9711">
        <v>15587</v>
      </c>
      <c r="Q9711" t="str">
        <f t="shared" si="154"/>
        <v>3-Small C&amp;I</v>
      </c>
    </row>
    <row r="9712" spans="1:17" x14ac:dyDescent="0.3">
      <c r="A9712">
        <v>5</v>
      </c>
      <c r="B9712" t="s">
        <v>241</v>
      </c>
      <c r="C9712">
        <v>2024</v>
      </c>
      <c r="D9712">
        <v>3</v>
      </c>
      <c r="E9712" t="s">
        <v>546</v>
      </c>
      <c r="F9712" s="431">
        <v>3</v>
      </c>
      <c r="G9712" t="s">
        <v>408</v>
      </c>
      <c r="H9712" t="s">
        <v>470</v>
      </c>
      <c r="I9712" t="s">
        <v>471</v>
      </c>
      <c r="J9712" t="s">
        <v>555</v>
      </c>
      <c r="K9712" t="s">
        <v>472</v>
      </c>
      <c r="L9712" t="s">
        <v>525</v>
      </c>
      <c r="M9712" t="s">
        <v>409</v>
      </c>
      <c r="N9712">
        <v>2</v>
      </c>
      <c r="O9712">
        <v>14105.31</v>
      </c>
      <c r="P9712">
        <v>45520</v>
      </c>
      <c r="Q9712" t="str">
        <f t="shared" si="154"/>
        <v>4-Medium C&amp;I</v>
      </c>
    </row>
    <row r="9713" spans="1:17" x14ac:dyDescent="0.3">
      <c r="A9713">
        <v>5</v>
      </c>
      <c r="B9713" t="s">
        <v>241</v>
      </c>
      <c r="C9713">
        <v>2024</v>
      </c>
      <c r="D9713">
        <v>3</v>
      </c>
      <c r="E9713" t="s">
        <v>546</v>
      </c>
      <c r="F9713" s="431">
        <v>3</v>
      </c>
      <c r="G9713" t="s">
        <v>408</v>
      </c>
      <c r="H9713" t="s">
        <v>418</v>
      </c>
      <c r="I9713" t="s">
        <v>419</v>
      </c>
      <c r="J9713" t="s">
        <v>554</v>
      </c>
      <c r="K9713" t="s">
        <v>420</v>
      </c>
      <c r="L9713" t="s">
        <v>525</v>
      </c>
      <c r="M9713" t="s">
        <v>409</v>
      </c>
      <c r="N9713">
        <v>1545</v>
      </c>
      <c r="O9713">
        <v>6373819.5700000003</v>
      </c>
      <c r="P9713">
        <v>22907760</v>
      </c>
      <c r="Q9713" t="str">
        <f t="shared" si="154"/>
        <v>4-Medium C&amp;I</v>
      </c>
    </row>
    <row r="9714" spans="1:17" x14ac:dyDescent="0.3">
      <c r="A9714">
        <v>5</v>
      </c>
      <c r="B9714" t="s">
        <v>241</v>
      </c>
      <c r="C9714">
        <v>2024</v>
      </c>
      <c r="D9714">
        <v>3</v>
      </c>
      <c r="E9714" t="s">
        <v>546</v>
      </c>
      <c r="F9714" s="431">
        <v>3</v>
      </c>
      <c r="G9714" t="s">
        <v>408</v>
      </c>
      <c r="H9714" t="s">
        <v>473</v>
      </c>
      <c r="I9714" t="s">
        <v>474</v>
      </c>
      <c r="J9714" t="s">
        <v>556</v>
      </c>
      <c r="K9714" t="s">
        <v>441</v>
      </c>
      <c r="L9714" t="s">
        <v>525</v>
      </c>
      <c r="M9714" t="s">
        <v>409</v>
      </c>
      <c r="N9714">
        <v>36</v>
      </c>
      <c r="O9714">
        <v>182727.33</v>
      </c>
      <c r="P9714">
        <v>702358</v>
      </c>
      <c r="Q9714" t="str">
        <f t="shared" si="154"/>
        <v>4-Medium C&amp;I</v>
      </c>
    </row>
    <row r="9715" spans="1:17" x14ac:dyDescent="0.3">
      <c r="A9715">
        <v>5</v>
      </c>
      <c r="B9715" t="s">
        <v>241</v>
      </c>
      <c r="C9715">
        <v>2024</v>
      </c>
      <c r="D9715">
        <v>3</v>
      </c>
      <c r="E9715" t="s">
        <v>546</v>
      </c>
      <c r="F9715" s="431">
        <v>3</v>
      </c>
      <c r="G9715" t="s">
        <v>408</v>
      </c>
      <c r="H9715" t="s">
        <v>475</v>
      </c>
      <c r="I9715" t="s">
        <v>476</v>
      </c>
      <c r="J9715" t="s">
        <v>555</v>
      </c>
      <c r="K9715" t="s">
        <v>472</v>
      </c>
      <c r="L9715" t="s">
        <v>525</v>
      </c>
      <c r="M9715" t="s">
        <v>409</v>
      </c>
      <c r="N9715">
        <v>55</v>
      </c>
      <c r="O9715">
        <v>249886.92</v>
      </c>
      <c r="P9715">
        <v>891307</v>
      </c>
      <c r="Q9715" t="str">
        <f t="shared" si="154"/>
        <v>4-Medium C&amp;I</v>
      </c>
    </row>
    <row r="9716" spans="1:17" x14ac:dyDescent="0.3">
      <c r="A9716">
        <v>5</v>
      </c>
      <c r="B9716" t="s">
        <v>241</v>
      </c>
      <c r="C9716">
        <v>2024</v>
      </c>
      <c r="D9716">
        <v>3</v>
      </c>
      <c r="E9716" t="s">
        <v>546</v>
      </c>
      <c r="F9716" s="431">
        <v>3</v>
      </c>
      <c r="G9716" t="s">
        <v>408</v>
      </c>
      <c r="H9716" t="s">
        <v>464</v>
      </c>
      <c r="I9716" t="s">
        <v>465</v>
      </c>
      <c r="J9716" t="s">
        <v>552</v>
      </c>
      <c r="K9716" t="s">
        <v>423</v>
      </c>
      <c r="L9716" t="s">
        <v>525</v>
      </c>
      <c r="M9716" t="s">
        <v>409</v>
      </c>
      <c r="N9716">
        <v>727</v>
      </c>
      <c r="O9716">
        <v>99992.91</v>
      </c>
      <c r="P9716">
        <v>208425</v>
      </c>
      <c r="Q9716" t="str">
        <f t="shared" si="154"/>
        <v>Street</v>
      </c>
    </row>
    <row r="9717" spans="1:17" x14ac:dyDescent="0.3">
      <c r="A9717">
        <v>5</v>
      </c>
      <c r="B9717" t="s">
        <v>241</v>
      </c>
      <c r="C9717">
        <v>2024</v>
      </c>
      <c r="D9717">
        <v>3</v>
      </c>
      <c r="E9717" t="s">
        <v>546</v>
      </c>
      <c r="F9717" s="431">
        <v>3</v>
      </c>
      <c r="G9717" t="s">
        <v>408</v>
      </c>
      <c r="H9717" t="s">
        <v>466</v>
      </c>
      <c r="I9717" t="s">
        <v>467</v>
      </c>
      <c r="J9717" t="s">
        <v>552</v>
      </c>
      <c r="K9717" t="s">
        <v>423</v>
      </c>
      <c r="L9717" t="s">
        <v>525</v>
      </c>
      <c r="M9717" t="s">
        <v>409</v>
      </c>
      <c r="N9717">
        <v>1266</v>
      </c>
      <c r="O9717">
        <v>160136.9</v>
      </c>
      <c r="P9717">
        <v>327146</v>
      </c>
      <c r="Q9717" t="str">
        <f t="shared" si="154"/>
        <v>Street</v>
      </c>
    </row>
    <row r="9718" spans="1:17" x14ac:dyDescent="0.3">
      <c r="A9718">
        <v>5</v>
      </c>
      <c r="B9718" t="s">
        <v>241</v>
      </c>
      <c r="C9718">
        <v>2024</v>
      </c>
      <c r="D9718">
        <v>3</v>
      </c>
      <c r="E9718" t="s">
        <v>546</v>
      </c>
      <c r="F9718" s="431">
        <v>3</v>
      </c>
      <c r="G9718" t="s">
        <v>408</v>
      </c>
      <c r="H9718" t="s">
        <v>421</v>
      </c>
      <c r="I9718" t="s">
        <v>422</v>
      </c>
      <c r="J9718" t="s">
        <v>552</v>
      </c>
      <c r="K9718" t="s">
        <v>423</v>
      </c>
      <c r="L9718" t="s">
        <v>526</v>
      </c>
      <c r="M9718" t="s">
        <v>427</v>
      </c>
      <c r="N9718">
        <v>3507</v>
      </c>
      <c r="O9718">
        <v>347109.52</v>
      </c>
      <c r="P9718">
        <v>1142104</v>
      </c>
      <c r="Q9718" t="str">
        <f t="shared" si="154"/>
        <v>Street</v>
      </c>
    </row>
    <row r="9719" spans="1:17" x14ac:dyDescent="0.3">
      <c r="A9719">
        <v>5</v>
      </c>
      <c r="B9719" t="s">
        <v>241</v>
      </c>
      <c r="C9719">
        <v>2024</v>
      </c>
      <c r="D9719">
        <v>3</v>
      </c>
      <c r="E9719" t="s">
        <v>546</v>
      </c>
      <c r="F9719" s="431">
        <v>3</v>
      </c>
      <c r="G9719" t="s">
        <v>408</v>
      </c>
      <c r="H9719" t="s">
        <v>424</v>
      </c>
      <c r="I9719" t="s">
        <v>425</v>
      </c>
      <c r="J9719" t="s">
        <v>557</v>
      </c>
      <c r="K9719" t="s">
        <v>426</v>
      </c>
      <c r="L9719" t="s">
        <v>526</v>
      </c>
      <c r="M9719" t="s">
        <v>427</v>
      </c>
      <c r="N9719">
        <v>6</v>
      </c>
      <c r="O9719">
        <v>700.87</v>
      </c>
      <c r="P9719">
        <v>5303</v>
      </c>
      <c r="Q9719" t="str">
        <f t="shared" si="154"/>
        <v>3-Small C&amp;I</v>
      </c>
    </row>
    <row r="9720" spans="1:17" x14ac:dyDescent="0.3">
      <c r="A9720">
        <v>5</v>
      </c>
      <c r="B9720" t="s">
        <v>241</v>
      </c>
      <c r="C9720">
        <v>2024</v>
      </c>
      <c r="D9720">
        <v>3</v>
      </c>
      <c r="E9720" t="s">
        <v>546</v>
      </c>
      <c r="F9720" s="431">
        <v>3</v>
      </c>
      <c r="G9720" t="s">
        <v>408</v>
      </c>
      <c r="H9720" t="s">
        <v>477</v>
      </c>
      <c r="I9720" t="s">
        <v>478</v>
      </c>
      <c r="J9720" t="s">
        <v>558</v>
      </c>
      <c r="K9720" t="s">
        <v>430</v>
      </c>
      <c r="L9720" t="s">
        <v>525</v>
      </c>
      <c r="M9720" t="s">
        <v>409</v>
      </c>
      <c r="N9720">
        <v>2</v>
      </c>
      <c r="O9720">
        <v>31840.639999999999</v>
      </c>
      <c r="P9720">
        <v>125660</v>
      </c>
      <c r="Q9720" t="str">
        <f t="shared" si="154"/>
        <v>5-Large C&amp;I</v>
      </c>
    </row>
    <row r="9721" spans="1:17" x14ac:dyDescent="0.3">
      <c r="A9721">
        <v>5</v>
      </c>
      <c r="B9721" t="s">
        <v>241</v>
      </c>
      <c r="C9721">
        <v>2024</v>
      </c>
      <c r="D9721">
        <v>3</v>
      </c>
      <c r="E9721" t="s">
        <v>546</v>
      </c>
      <c r="F9721" s="431">
        <v>3</v>
      </c>
      <c r="G9721" t="s">
        <v>408</v>
      </c>
      <c r="H9721" t="s">
        <v>428</v>
      </c>
      <c r="I9721" t="s">
        <v>429</v>
      </c>
      <c r="J9721" t="s">
        <v>558</v>
      </c>
      <c r="K9721" t="s">
        <v>430</v>
      </c>
      <c r="L9721" t="s">
        <v>525</v>
      </c>
      <c r="M9721" t="s">
        <v>409</v>
      </c>
      <c r="N9721">
        <v>142</v>
      </c>
      <c r="O9721">
        <v>3553334.62</v>
      </c>
      <c r="P9721">
        <v>15782200</v>
      </c>
      <c r="Q9721" t="str">
        <f t="shared" si="154"/>
        <v>5-Large C&amp;I</v>
      </c>
    </row>
    <row r="9722" spans="1:17" x14ac:dyDescent="0.3">
      <c r="A9722">
        <v>5</v>
      </c>
      <c r="B9722" t="s">
        <v>241</v>
      </c>
      <c r="C9722">
        <v>2024</v>
      </c>
      <c r="D9722">
        <v>3</v>
      </c>
      <c r="E9722" t="s">
        <v>546</v>
      </c>
      <c r="F9722" s="431">
        <v>3</v>
      </c>
      <c r="G9722" t="s">
        <v>408</v>
      </c>
      <c r="H9722" t="s">
        <v>431</v>
      </c>
      <c r="I9722" t="s">
        <v>432</v>
      </c>
      <c r="J9722" t="s">
        <v>558</v>
      </c>
      <c r="K9722" t="s">
        <v>430</v>
      </c>
      <c r="L9722" t="s">
        <v>526</v>
      </c>
      <c r="M9722" t="s">
        <v>427</v>
      </c>
      <c r="N9722">
        <v>2049</v>
      </c>
      <c r="O9722">
        <v>25994428.550000001</v>
      </c>
      <c r="P9722">
        <v>319516935</v>
      </c>
      <c r="Q9722" t="str">
        <f t="shared" si="154"/>
        <v>5-Large C&amp;I</v>
      </c>
    </row>
    <row r="9723" spans="1:17" x14ac:dyDescent="0.3">
      <c r="A9723">
        <v>5</v>
      </c>
      <c r="B9723" t="s">
        <v>241</v>
      </c>
      <c r="C9723">
        <v>2024</v>
      </c>
      <c r="D9723">
        <v>3</v>
      </c>
      <c r="E9723" t="s">
        <v>546</v>
      </c>
      <c r="F9723" s="431">
        <v>3</v>
      </c>
      <c r="G9723" t="s">
        <v>408</v>
      </c>
      <c r="H9723" t="s">
        <v>399</v>
      </c>
      <c r="I9723" t="s">
        <v>400</v>
      </c>
      <c r="J9723" t="s">
        <v>547</v>
      </c>
      <c r="K9723" t="s">
        <v>386</v>
      </c>
      <c r="L9723" t="s">
        <v>526</v>
      </c>
      <c r="M9723" t="s">
        <v>427</v>
      </c>
      <c r="N9723">
        <v>1360</v>
      </c>
      <c r="O9723">
        <v>491452.43</v>
      </c>
      <c r="P9723">
        <v>3010544</v>
      </c>
      <c r="Q9723" t="str">
        <f t="shared" si="154"/>
        <v>1-Residential</v>
      </c>
    </row>
    <row r="9724" spans="1:17" x14ac:dyDescent="0.3">
      <c r="A9724">
        <v>5</v>
      </c>
      <c r="B9724" t="s">
        <v>241</v>
      </c>
      <c r="C9724">
        <v>2024</v>
      </c>
      <c r="D9724">
        <v>3</v>
      </c>
      <c r="E9724" t="s">
        <v>546</v>
      </c>
      <c r="F9724" s="431">
        <v>3</v>
      </c>
      <c r="G9724" t="s">
        <v>408</v>
      </c>
      <c r="H9724" t="s">
        <v>402</v>
      </c>
      <c r="I9724" t="s">
        <v>403</v>
      </c>
      <c r="J9724" t="s">
        <v>312</v>
      </c>
      <c r="K9724" t="s">
        <v>462</v>
      </c>
      <c r="L9724" t="s">
        <v>312</v>
      </c>
      <c r="M9724" t="s">
        <v>463</v>
      </c>
      <c r="N9724">
        <v>7</v>
      </c>
      <c r="O9724">
        <v>527.80999999999995</v>
      </c>
      <c r="P9724">
        <v>9269</v>
      </c>
      <c r="Q9724" t="str">
        <f t="shared" si="154"/>
        <v>OTHER</v>
      </c>
    </row>
    <row r="9725" spans="1:17" x14ac:dyDescent="0.3">
      <c r="A9725">
        <v>5</v>
      </c>
      <c r="B9725" t="s">
        <v>241</v>
      </c>
      <c r="C9725">
        <v>2024</v>
      </c>
      <c r="D9725">
        <v>3</v>
      </c>
      <c r="E9725" t="s">
        <v>546</v>
      </c>
      <c r="F9725" s="431">
        <v>3</v>
      </c>
      <c r="G9725" t="s">
        <v>408</v>
      </c>
      <c r="H9725" t="s">
        <v>404</v>
      </c>
      <c r="I9725" t="s">
        <v>405</v>
      </c>
      <c r="J9725" t="s">
        <v>548</v>
      </c>
      <c r="K9725" t="s">
        <v>392</v>
      </c>
      <c r="L9725" t="s">
        <v>526</v>
      </c>
      <c r="M9725" t="s">
        <v>427</v>
      </c>
      <c r="N9725">
        <v>64952</v>
      </c>
      <c r="O9725">
        <v>5551580.8600000003</v>
      </c>
      <c r="P9725">
        <v>102396756</v>
      </c>
      <c r="Q9725" t="str">
        <f t="shared" si="154"/>
        <v>3-Small C&amp;I</v>
      </c>
    </row>
    <row r="9726" spans="1:17" x14ac:dyDescent="0.3">
      <c r="A9726">
        <v>5</v>
      </c>
      <c r="B9726" t="s">
        <v>241</v>
      </c>
      <c r="C9726">
        <v>2024</v>
      </c>
      <c r="D9726">
        <v>3</v>
      </c>
      <c r="E9726" t="s">
        <v>546</v>
      </c>
      <c r="F9726" s="431">
        <v>3</v>
      </c>
      <c r="G9726" t="s">
        <v>408</v>
      </c>
      <c r="H9726" t="s">
        <v>433</v>
      </c>
      <c r="I9726" t="s">
        <v>434</v>
      </c>
      <c r="J9726" t="s">
        <v>553</v>
      </c>
      <c r="K9726" t="s">
        <v>412</v>
      </c>
      <c r="L9726" t="s">
        <v>526</v>
      </c>
      <c r="M9726" t="s">
        <v>427</v>
      </c>
      <c r="N9726">
        <v>1247</v>
      </c>
      <c r="O9726">
        <v>60131.62</v>
      </c>
      <c r="P9726">
        <v>399385</v>
      </c>
      <c r="Q9726" t="str">
        <f t="shared" si="154"/>
        <v>3-Small C&amp;I</v>
      </c>
    </row>
    <row r="9727" spans="1:17" x14ac:dyDescent="0.3">
      <c r="A9727">
        <v>5</v>
      </c>
      <c r="B9727" t="s">
        <v>241</v>
      </c>
      <c r="C9727">
        <v>2024</v>
      </c>
      <c r="D9727">
        <v>3</v>
      </c>
      <c r="E9727" t="s">
        <v>546</v>
      </c>
      <c r="F9727" s="431">
        <v>3</v>
      </c>
      <c r="G9727" t="s">
        <v>408</v>
      </c>
      <c r="H9727" t="s">
        <v>435</v>
      </c>
      <c r="I9727" t="s">
        <v>436</v>
      </c>
      <c r="J9727" t="s">
        <v>550</v>
      </c>
      <c r="K9727" t="s">
        <v>415</v>
      </c>
      <c r="L9727" t="s">
        <v>526</v>
      </c>
      <c r="M9727" t="s">
        <v>427</v>
      </c>
      <c r="N9727">
        <v>560</v>
      </c>
      <c r="O9727">
        <v>121010.67</v>
      </c>
      <c r="P9727">
        <v>2072541</v>
      </c>
      <c r="Q9727" t="str">
        <f t="shared" si="154"/>
        <v>3-Small C&amp;I</v>
      </c>
    </row>
    <row r="9728" spans="1:17" x14ac:dyDescent="0.3">
      <c r="A9728">
        <v>5</v>
      </c>
      <c r="B9728" t="s">
        <v>241</v>
      </c>
      <c r="C9728">
        <v>2024</v>
      </c>
      <c r="D9728">
        <v>3</v>
      </c>
      <c r="E9728" t="s">
        <v>546</v>
      </c>
      <c r="F9728" s="431">
        <v>3</v>
      </c>
      <c r="G9728" t="s">
        <v>408</v>
      </c>
      <c r="H9728" t="s">
        <v>406</v>
      </c>
      <c r="I9728" t="s">
        <v>407</v>
      </c>
      <c r="J9728" t="s">
        <v>551</v>
      </c>
      <c r="K9728" t="s">
        <v>398</v>
      </c>
      <c r="L9728" t="s">
        <v>526</v>
      </c>
      <c r="M9728" t="s">
        <v>427</v>
      </c>
      <c r="N9728">
        <v>21307</v>
      </c>
      <c r="O9728">
        <v>1519814.95</v>
      </c>
      <c r="P9728">
        <v>11828072</v>
      </c>
      <c r="Q9728" t="str">
        <f t="shared" si="154"/>
        <v>3-Small C&amp;I</v>
      </c>
    </row>
    <row r="9729" spans="1:17" x14ac:dyDescent="0.3">
      <c r="A9729">
        <v>5</v>
      </c>
      <c r="B9729" t="s">
        <v>241</v>
      </c>
      <c r="C9729">
        <v>2024</v>
      </c>
      <c r="D9729">
        <v>3</v>
      </c>
      <c r="E9729" t="s">
        <v>546</v>
      </c>
      <c r="F9729" s="431">
        <v>3</v>
      </c>
      <c r="G9729" t="s">
        <v>408</v>
      </c>
      <c r="H9729" t="s">
        <v>437</v>
      </c>
      <c r="I9729" t="s">
        <v>438</v>
      </c>
      <c r="J9729" t="s">
        <v>554</v>
      </c>
      <c r="K9729" t="s">
        <v>420</v>
      </c>
      <c r="L9729" t="s">
        <v>526</v>
      </c>
      <c r="M9729" t="s">
        <v>427</v>
      </c>
      <c r="N9729">
        <v>7852</v>
      </c>
      <c r="O9729">
        <v>16929424.280000001</v>
      </c>
      <c r="P9729">
        <v>156454988</v>
      </c>
      <c r="Q9729" t="str">
        <f t="shared" si="154"/>
        <v>4-Medium C&amp;I</v>
      </c>
    </row>
    <row r="9730" spans="1:17" x14ac:dyDescent="0.3">
      <c r="A9730">
        <v>5</v>
      </c>
      <c r="B9730" t="s">
        <v>241</v>
      </c>
      <c r="C9730">
        <v>2024</v>
      </c>
      <c r="D9730">
        <v>3</v>
      </c>
      <c r="E9730" t="s">
        <v>546</v>
      </c>
      <c r="F9730" s="431">
        <v>3</v>
      </c>
      <c r="G9730" t="s">
        <v>408</v>
      </c>
      <c r="H9730" t="s">
        <v>439</v>
      </c>
      <c r="I9730" t="s">
        <v>440</v>
      </c>
      <c r="J9730" t="s">
        <v>554</v>
      </c>
      <c r="K9730" t="s">
        <v>420</v>
      </c>
      <c r="L9730" t="s">
        <v>526</v>
      </c>
      <c r="M9730" t="s">
        <v>427</v>
      </c>
      <c r="N9730">
        <v>345</v>
      </c>
      <c r="O9730">
        <v>740654.52</v>
      </c>
      <c r="P9730">
        <v>7181938</v>
      </c>
      <c r="Q9730" t="str">
        <f t="shared" si="154"/>
        <v>4-Medium C&amp;I</v>
      </c>
    </row>
    <row r="9731" spans="1:17" x14ac:dyDescent="0.3">
      <c r="A9731">
        <v>5</v>
      </c>
      <c r="B9731" t="s">
        <v>241</v>
      </c>
      <c r="C9731">
        <v>2024</v>
      </c>
      <c r="D9731">
        <v>3</v>
      </c>
      <c r="E9731" t="s">
        <v>546</v>
      </c>
      <c r="F9731" s="431">
        <v>3</v>
      </c>
      <c r="G9731" t="s">
        <v>408</v>
      </c>
      <c r="H9731" t="s">
        <v>479</v>
      </c>
      <c r="I9731" t="s">
        <v>480</v>
      </c>
      <c r="J9731" t="s">
        <v>554</v>
      </c>
      <c r="K9731" t="s">
        <v>420</v>
      </c>
      <c r="L9731" t="s">
        <v>526</v>
      </c>
      <c r="M9731" t="s">
        <v>427</v>
      </c>
      <c r="N9731">
        <v>219</v>
      </c>
      <c r="O9731">
        <v>480306.07</v>
      </c>
      <c r="P9731">
        <v>4513354</v>
      </c>
      <c r="Q9731" t="str">
        <f t="shared" si="154"/>
        <v>4-Medium C&amp;I</v>
      </c>
    </row>
    <row r="9732" spans="1:17" x14ac:dyDescent="0.3">
      <c r="A9732">
        <v>5</v>
      </c>
      <c r="B9732" t="s">
        <v>241</v>
      </c>
      <c r="C9732">
        <v>2024</v>
      </c>
      <c r="D9732">
        <v>3</v>
      </c>
      <c r="E9732" t="s">
        <v>546</v>
      </c>
      <c r="F9732" s="431">
        <v>5</v>
      </c>
      <c r="G9732" t="s">
        <v>442</v>
      </c>
      <c r="H9732" t="s">
        <v>390</v>
      </c>
      <c r="I9732" t="s">
        <v>391</v>
      </c>
      <c r="J9732" t="s">
        <v>548</v>
      </c>
      <c r="K9732" t="s">
        <v>392</v>
      </c>
      <c r="L9732" t="s">
        <v>527</v>
      </c>
      <c r="M9732" t="s">
        <v>443</v>
      </c>
      <c r="N9732">
        <v>803</v>
      </c>
      <c r="O9732">
        <v>257506.97</v>
      </c>
      <c r="P9732">
        <v>1557170</v>
      </c>
      <c r="Q9732" t="str">
        <f t="shared" si="154"/>
        <v>3-Small C&amp;I</v>
      </c>
    </row>
    <row r="9733" spans="1:17" x14ac:dyDescent="0.3">
      <c r="A9733">
        <v>5</v>
      </c>
      <c r="B9733" t="s">
        <v>241</v>
      </c>
      <c r="C9733">
        <v>2024</v>
      </c>
      <c r="D9733">
        <v>3</v>
      </c>
      <c r="E9733" t="s">
        <v>546</v>
      </c>
      <c r="F9733" s="431">
        <v>5</v>
      </c>
      <c r="G9733" t="s">
        <v>442</v>
      </c>
      <c r="H9733" t="s">
        <v>410</v>
      </c>
      <c r="I9733" t="s">
        <v>411</v>
      </c>
      <c r="J9733" t="s">
        <v>553</v>
      </c>
      <c r="K9733" t="s">
        <v>412</v>
      </c>
      <c r="L9733" t="s">
        <v>527</v>
      </c>
      <c r="M9733" t="s">
        <v>443</v>
      </c>
      <c r="N9733">
        <v>1</v>
      </c>
      <c r="O9733">
        <v>94.49</v>
      </c>
      <c r="P9733">
        <v>292</v>
      </c>
      <c r="Q9733" t="str">
        <f t="shared" si="154"/>
        <v>3-Small C&amp;I</v>
      </c>
    </row>
    <row r="9734" spans="1:17" x14ac:dyDescent="0.3">
      <c r="A9734">
        <v>5</v>
      </c>
      <c r="B9734" t="s">
        <v>241</v>
      </c>
      <c r="C9734">
        <v>2024</v>
      </c>
      <c r="D9734">
        <v>3</v>
      </c>
      <c r="E9734" t="s">
        <v>546</v>
      </c>
      <c r="F9734" s="431">
        <v>5</v>
      </c>
      <c r="G9734" t="s">
        <v>442</v>
      </c>
      <c r="H9734" t="s">
        <v>416</v>
      </c>
      <c r="I9734" t="s">
        <v>417</v>
      </c>
      <c r="J9734" t="s">
        <v>548</v>
      </c>
      <c r="K9734" t="s">
        <v>392</v>
      </c>
      <c r="L9734" t="s">
        <v>527</v>
      </c>
      <c r="M9734" t="s">
        <v>443</v>
      </c>
      <c r="N9734">
        <v>1</v>
      </c>
      <c r="O9734">
        <v>39.9</v>
      </c>
      <c r="P9734">
        <v>94</v>
      </c>
      <c r="Q9734" t="str">
        <f t="shared" si="154"/>
        <v>3-Small C&amp;I</v>
      </c>
    </row>
    <row r="9735" spans="1:17" x14ac:dyDescent="0.3">
      <c r="A9735">
        <v>5</v>
      </c>
      <c r="B9735" t="s">
        <v>241</v>
      </c>
      <c r="C9735">
        <v>2024</v>
      </c>
      <c r="D9735">
        <v>3</v>
      </c>
      <c r="E9735" t="s">
        <v>546</v>
      </c>
      <c r="F9735" s="431">
        <v>5</v>
      </c>
      <c r="G9735" t="s">
        <v>442</v>
      </c>
      <c r="H9735" t="s">
        <v>468</v>
      </c>
      <c r="I9735" t="s">
        <v>469</v>
      </c>
      <c r="J9735" t="s">
        <v>554</v>
      </c>
      <c r="K9735" t="s">
        <v>420</v>
      </c>
      <c r="L9735" t="s">
        <v>527</v>
      </c>
      <c r="M9735" t="s">
        <v>443</v>
      </c>
      <c r="N9735">
        <v>2</v>
      </c>
      <c r="O9735">
        <v>1845.05</v>
      </c>
      <c r="P9735">
        <v>6720</v>
      </c>
      <c r="Q9735" t="str">
        <f t="shared" si="154"/>
        <v>4-Medium C&amp;I</v>
      </c>
    </row>
    <row r="9736" spans="1:17" x14ac:dyDescent="0.3">
      <c r="A9736">
        <v>5</v>
      </c>
      <c r="B9736" t="s">
        <v>241</v>
      </c>
      <c r="C9736">
        <v>2024</v>
      </c>
      <c r="D9736">
        <v>3</v>
      </c>
      <c r="E9736" t="s">
        <v>546</v>
      </c>
      <c r="F9736" s="431">
        <v>5</v>
      </c>
      <c r="G9736" t="s">
        <v>442</v>
      </c>
      <c r="H9736" t="s">
        <v>418</v>
      </c>
      <c r="I9736" t="s">
        <v>419</v>
      </c>
      <c r="J9736" t="s">
        <v>554</v>
      </c>
      <c r="K9736" t="s">
        <v>420</v>
      </c>
      <c r="L9736" t="s">
        <v>527</v>
      </c>
      <c r="M9736" t="s">
        <v>443</v>
      </c>
      <c r="N9736">
        <v>146</v>
      </c>
      <c r="O9736">
        <v>866686.59</v>
      </c>
      <c r="P9736">
        <v>3102788</v>
      </c>
      <c r="Q9736" t="str">
        <f t="shared" si="154"/>
        <v>4-Medium C&amp;I</v>
      </c>
    </row>
    <row r="9737" spans="1:17" x14ac:dyDescent="0.3">
      <c r="A9737">
        <v>5</v>
      </c>
      <c r="B9737" t="s">
        <v>241</v>
      </c>
      <c r="C9737">
        <v>2024</v>
      </c>
      <c r="D9737">
        <v>3</v>
      </c>
      <c r="E9737" t="s">
        <v>546</v>
      </c>
      <c r="F9737" s="431">
        <v>5</v>
      </c>
      <c r="G9737" t="s">
        <v>442</v>
      </c>
      <c r="H9737" t="s">
        <v>464</v>
      </c>
      <c r="I9737" t="s">
        <v>465</v>
      </c>
      <c r="J9737" t="s">
        <v>552</v>
      </c>
      <c r="K9737" t="s">
        <v>423</v>
      </c>
      <c r="L9737" t="s">
        <v>527</v>
      </c>
      <c r="M9737" t="s">
        <v>443</v>
      </c>
      <c r="N9737">
        <v>21</v>
      </c>
      <c r="O9737">
        <v>3976.25</v>
      </c>
      <c r="P9737">
        <v>8614</v>
      </c>
      <c r="Q9737" t="str">
        <f t="shared" si="154"/>
        <v>Street</v>
      </c>
    </row>
    <row r="9738" spans="1:17" x14ac:dyDescent="0.3">
      <c r="A9738">
        <v>5</v>
      </c>
      <c r="B9738" t="s">
        <v>241</v>
      </c>
      <c r="C9738">
        <v>2024</v>
      </c>
      <c r="D9738">
        <v>3</v>
      </c>
      <c r="E9738" t="s">
        <v>546</v>
      </c>
      <c r="F9738" s="431">
        <v>5</v>
      </c>
      <c r="G9738" t="s">
        <v>442</v>
      </c>
      <c r="H9738" t="s">
        <v>466</v>
      </c>
      <c r="I9738" t="s">
        <v>467</v>
      </c>
      <c r="J9738" t="s">
        <v>552</v>
      </c>
      <c r="K9738" t="s">
        <v>423</v>
      </c>
      <c r="L9738" t="s">
        <v>527</v>
      </c>
      <c r="M9738" t="s">
        <v>443</v>
      </c>
      <c r="N9738">
        <v>31</v>
      </c>
      <c r="O9738">
        <v>5348.24</v>
      </c>
      <c r="P9738">
        <v>11090</v>
      </c>
      <c r="Q9738" t="str">
        <f t="shared" si="154"/>
        <v>Street</v>
      </c>
    </row>
    <row r="9739" spans="1:17" x14ac:dyDescent="0.3">
      <c r="A9739">
        <v>5</v>
      </c>
      <c r="B9739" t="s">
        <v>241</v>
      </c>
      <c r="C9739">
        <v>2024</v>
      </c>
      <c r="D9739">
        <v>3</v>
      </c>
      <c r="E9739" t="s">
        <v>546</v>
      </c>
      <c r="F9739" s="431">
        <v>5</v>
      </c>
      <c r="G9739" t="s">
        <v>442</v>
      </c>
      <c r="H9739" t="s">
        <v>421</v>
      </c>
      <c r="I9739" t="s">
        <v>422</v>
      </c>
      <c r="J9739" t="s">
        <v>552</v>
      </c>
      <c r="K9739" t="s">
        <v>423</v>
      </c>
      <c r="L9739" t="s">
        <v>528</v>
      </c>
      <c r="M9739" t="s">
        <v>444</v>
      </c>
      <c r="N9739">
        <v>113</v>
      </c>
      <c r="O9739">
        <v>17403.71</v>
      </c>
      <c r="P9739">
        <v>58928</v>
      </c>
      <c r="Q9739" t="str">
        <f t="shared" si="154"/>
        <v>Street</v>
      </c>
    </row>
    <row r="9740" spans="1:17" x14ac:dyDescent="0.3">
      <c r="A9740">
        <v>5</v>
      </c>
      <c r="B9740" t="s">
        <v>241</v>
      </c>
      <c r="C9740">
        <v>2024</v>
      </c>
      <c r="D9740">
        <v>3</v>
      </c>
      <c r="E9740" t="s">
        <v>546</v>
      </c>
      <c r="F9740" s="431">
        <v>5</v>
      </c>
      <c r="G9740" t="s">
        <v>442</v>
      </c>
      <c r="H9740" t="s">
        <v>477</v>
      </c>
      <c r="I9740" t="s">
        <v>478</v>
      </c>
      <c r="J9740" t="s">
        <v>558</v>
      </c>
      <c r="K9740" t="s">
        <v>430</v>
      </c>
      <c r="L9740" t="s">
        <v>527</v>
      </c>
      <c r="M9740" t="s">
        <v>443</v>
      </c>
      <c r="N9740">
        <v>2</v>
      </c>
      <c r="O9740">
        <v>5104.67</v>
      </c>
      <c r="P9740">
        <v>19000</v>
      </c>
      <c r="Q9740" t="str">
        <f t="shared" si="154"/>
        <v>5-Large C&amp;I</v>
      </c>
    </row>
    <row r="9741" spans="1:17" x14ac:dyDescent="0.3">
      <c r="A9741">
        <v>5</v>
      </c>
      <c r="B9741" t="s">
        <v>241</v>
      </c>
      <c r="C9741">
        <v>2024</v>
      </c>
      <c r="D9741">
        <v>3</v>
      </c>
      <c r="E9741" t="s">
        <v>546</v>
      </c>
      <c r="F9741" s="431">
        <v>5</v>
      </c>
      <c r="G9741" t="s">
        <v>442</v>
      </c>
      <c r="H9741" t="s">
        <v>428</v>
      </c>
      <c r="I9741" t="s">
        <v>429</v>
      </c>
      <c r="J9741" t="s">
        <v>558</v>
      </c>
      <c r="K9741" t="s">
        <v>430</v>
      </c>
      <c r="L9741" t="s">
        <v>527</v>
      </c>
      <c r="M9741" t="s">
        <v>443</v>
      </c>
      <c r="N9741">
        <v>49</v>
      </c>
      <c r="O9741">
        <v>758856.22</v>
      </c>
      <c r="P9741">
        <v>3056072</v>
      </c>
      <c r="Q9741" t="str">
        <f t="shared" si="154"/>
        <v>5-Large C&amp;I</v>
      </c>
    </row>
    <row r="9742" spans="1:17" x14ac:dyDescent="0.3">
      <c r="A9742">
        <v>5</v>
      </c>
      <c r="B9742" t="s">
        <v>241</v>
      </c>
      <c r="C9742">
        <v>2024</v>
      </c>
      <c r="D9742">
        <v>3</v>
      </c>
      <c r="E9742" t="s">
        <v>546</v>
      </c>
      <c r="F9742" s="431">
        <v>5</v>
      </c>
      <c r="G9742" t="s">
        <v>442</v>
      </c>
      <c r="H9742" t="s">
        <v>431</v>
      </c>
      <c r="I9742" t="s">
        <v>432</v>
      </c>
      <c r="J9742" t="s">
        <v>558</v>
      </c>
      <c r="K9742" t="s">
        <v>430</v>
      </c>
      <c r="L9742" t="s">
        <v>528</v>
      </c>
      <c r="M9742" t="s">
        <v>444</v>
      </c>
      <c r="N9742">
        <v>615</v>
      </c>
      <c r="O9742">
        <v>13124862.390000001</v>
      </c>
      <c r="P9742">
        <v>163938420</v>
      </c>
      <c r="Q9742" t="str">
        <f t="shared" ref="Q9742:Q9805" si="155">VLOOKUP(TRIM(J9742),S:T,2,FALSE)</f>
        <v>5-Large C&amp;I</v>
      </c>
    </row>
    <row r="9743" spans="1:17" x14ac:dyDescent="0.3">
      <c r="A9743">
        <v>5</v>
      </c>
      <c r="B9743" t="s">
        <v>241</v>
      </c>
      <c r="C9743">
        <v>2024</v>
      </c>
      <c r="D9743">
        <v>3</v>
      </c>
      <c r="E9743" t="s">
        <v>546</v>
      </c>
      <c r="F9743" s="431">
        <v>5</v>
      </c>
      <c r="G9743" t="s">
        <v>442</v>
      </c>
      <c r="H9743" t="s">
        <v>404</v>
      </c>
      <c r="I9743" t="s">
        <v>405</v>
      </c>
      <c r="J9743" t="s">
        <v>548</v>
      </c>
      <c r="K9743" t="s">
        <v>392</v>
      </c>
      <c r="L9743" t="s">
        <v>528</v>
      </c>
      <c r="M9743" t="s">
        <v>444</v>
      </c>
      <c r="N9743">
        <v>1409</v>
      </c>
      <c r="O9743">
        <v>530078.48</v>
      </c>
      <c r="P9743">
        <v>4032427</v>
      </c>
      <c r="Q9743" t="str">
        <f t="shared" si="155"/>
        <v>3-Small C&amp;I</v>
      </c>
    </row>
    <row r="9744" spans="1:17" x14ac:dyDescent="0.3">
      <c r="A9744">
        <v>5</v>
      </c>
      <c r="B9744" t="s">
        <v>241</v>
      </c>
      <c r="C9744">
        <v>2024</v>
      </c>
      <c r="D9744">
        <v>3</v>
      </c>
      <c r="E9744" t="s">
        <v>546</v>
      </c>
      <c r="F9744" s="431">
        <v>5</v>
      </c>
      <c r="G9744" t="s">
        <v>442</v>
      </c>
      <c r="H9744" t="s">
        <v>433</v>
      </c>
      <c r="I9744" t="s">
        <v>434</v>
      </c>
      <c r="J9744" t="s">
        <v>553</v>
      </c>
      <c r="K9744" t="s">
        <v>412</v>
      </c>
      <c r="L9744" t="s">
        <v>528</v>
      </c>
      <c r="M9744" t="s">
        <v>444</v>
      </c>
      <c r="N9744">
        <v>1</v>
      </c>
      <c r="O9744">
        <v>47.03</v>
      </c>
      <c r="P9744">
        <v>300</v>
      </c>
      <c r="Q9744" t="str">
        <f t="shared" si="155"/>
        <v>3-Small C&amp;I</v>
      </c>
    </row>
    <row r="9745" spans="1:17" x14ac:dyDescent="0.3">
      <c r="A9745">
        <v>5</v>
      </c>
      <c r="B9745" t="s">
        <v>241</v>
      </c>
      <c r="C9745">
        <v>2024</v>
      </c>
      <c r="D9745">
        <v>3</v>
      </c>
      <c r="E9745" t="s">
        <v>546</v>
      </c>
      <c r="F9745" s="431">
        <v>5</v>
      </c>
      <c r="G9745" t="s">
        <v>442</v>
      </c>
      <c r="H9745" t="s">
        <v>437</v>
      </c>
      <c r="I9745" t="s">
        <v>438</v>
      </c>
      <c r="J9745" t="s">
        <v>554</v>
      </c>
      <c r="K9745" t="s">
        <v>420</v>
      </c>
      <c r="L9745" t="s">
        <v>528</v>
      </c>
      <c r="M9745" t="s">
        <v>444</v>
      </c>
      <c r="N9745">
        <v>509</v>
      </c>
      <c r="O9745">
        <v>1509624.01</v>
      </c>
      <c r="P9745">
        <v>12933667</v>
      </c>
      <c r="Q9745" t="str">
        <f t="shared" si="155"/>
        <v>4-Medium C&amp;I</v>
      </c>
    </row>
    <row r="9746" spans="1:17" x14ac:dyDescent="0.3">
      <c r="A9746">
        <v>5</v>
      </c>
      <c r="B9746" t="s">
        <v>241</v>
      </c>
      <c r="C9746">
        <v>2024</v>
      </c>
      <c r="D9746">
        <v>3</v>
      </c>
      <c r="E9746" t="s">
        <v>546</v>
      </c>
      <c r="F9746" s="431">
        <v>6</v>
      </c>
      <c r="G9746" t="s">
        <v>445</v>
      </c>
      <c r="H9746" t="s">
        <v>390</v>
      </c>
      <c r="I9746" t="s">
        <v>391</v>
      </c>
      <c r="J9746" t="s">
        <v>548</v>
      </c>
      <c r="K9746" t="s">
        <v>392</v>
      </c>
      <c r="L9746" t="s">
        <v>534</v>
      </c>
      <c r="M9746" t="s">
        <v>296</v>
      </c>
      <c r="N9746">
        <v>6</v>
      </c>
      <c r="O9746">
        <v>1337.66</v>
      </c>
      <c r="P9746">
        <v>4286</v>
      </c>
      <c r="Q9746" t="str">
        <f t="shared" si="155"/>
        <v>3-Small C&amp;I</v>
      </c>
    </row>
    <row r="9747" spans="1:17" x14ac:dyDescent="0.3">
      <c r="A9747">
        <v>5</v>
      </c>
      <c r="B9747" t="s">
        <v>241</v>
      </c>
      <c r="C9747">
        <v>2024</v>
      </c>
      <c r="D9747">
        <v>3</v>
      </c>
      <c r="E9747" t="s">
        <v>546</v>
      </c>
      <c r="F9747" s="431">
        <v>6</v>
      </c>
      <c r="G9747" t="s">
        <v>445</v>
      </c>
      <c r="H9747" t="s">
        <v>481</v>
      </c>
      <c r="I9747" t="s">
        <v>482</v>
      </c>
      <c r="J9747" t="s">
        <v>559</v>
      </c>
      <c r="K9747" t="s">
        <v>448</v>
      </c>
      <c r="L9747" t="s">
        <v>534</v>
      </c>
      <c r="M9747" t="s">
        <v>296</v>
      </c>
      <c r="N9747">
        <v>61</v>
      </c>
      <c r="O9747">
        <v>48883.9</v>
      </c>
      <c r="P9747">
        <v>83743</v>
      </c>
      <c r="Q9747" t="str">
        <f t="shared" si="155"/>
        <v>Street</v>
      </c>
    </row>
    <row r="9748" spans="1:17" x14ac:dyDescent="0.3">
      <c r="A9748">
        <v>5</v>
      </c>
      <c r="B9748" t="s">
        <v>241</v>
      </c>
      <c r="C9748">
        <v>2024</v>
      </c>
      <c r="D9748">
        <v>3</v>
      </c>
      <c r="E9748" t="s">
        <v>546</v>
      </c>
      <c r="F9748" s="431">
        <v>6</v>
      </c>
      <c r="G9748" t="s">
        <v>445</v>
      </c>
      <c r="H9748" t="s">
        <v>483</v>
      </c>
      <c r="I9748" t="s">
        <v>484</v>
      </c>
      <c r="J9748" t="s">
        <v>559</v>
      </c>
      <c r="K9748" t="s">
        <v>448</v>
      </c>
      <c r="L9748" t="s">
        <v>534</v>
      </c>
      <c r="M9748" t="s">
        <v>296</v>
      </c>
      <c r="N9748">
        <v>101</v>
      </c>
      <c r="O9748">
        <v>54902.61</v>
      </c>
      <c r="P9748">
        <v>73182</v>
      </c>
      <c r="Q9748" t="str">
        <f t="shared" si="155"/>
        <v>Street</v>
      </c>
    </row>
    <row r="9749" spans="1:17" x14ac:dyDescent="0.3">
      <c r="A9749">
        <v>5</v>
      </c>
      <c r="B9749" t="s">
        <v>241</v>
      </c>
      <c r="C9749">
        <v>2024</v>
      </c>
      <c r="D9749">
        <v>3</v>
      </c>
      <c r="E9749" t="s">
        <v>546</v>
      </c>
      <c r="F9749" s="431">
        <v>6</v>
      </c>
      <c r="G9749" t="s">
        <v>445</v>
      </c>
      <c r="H9749" t="s">
        <v>464</v>
      </c>
      <c r="I9749" t="s">
        <v>465</v>
      </c>
      <c r="J9749" t="s">
        <v>552</v>
      </c>
      <c r="K9749" t="s">
        <v>423</v>
      </c>
      <c r="L9749" t="s">
        <v>534</v>
      </c>
      <c r="M9749" t="s">
        <v>296</v>
      </c>
      <c r="N9749">
        <v>275</v>
      </c>
      <c r="O9749">
        <v>32897.980000000003</v>
      </c>
      <c r="P9749">
        <v>66435</v>
      </c>
      <c r="Q9749" t="str">
        <f t="shared" si="155"/>
        <v>Street</v>
      </c>
    </row>
    <row r="9750" spans="1:17" x14ac:dyDescent="0.3">
      <c r="A9750">
        <v>5</v>
      </c>
      <c r="B9750" t="s">
        <v>241</v>
      </c>
      <c r="C9750">
        <v>2024</v>
      </c>
      <c r="D9750">
        <v>3</v>
      </c>
      <c r="E9750" t="s">
        <v>546</v>
      </c>
      <c r="F9750" s="431">
        <v>6</v>
      </c>
      <c r="G9750" t="s">
        <v>445</v>
      </c>
      <c r="H9750" t="s">
        <v>466</v>
      </c>
      <c r="I9750" t="s">
        <v>467</v>
      </c>
      <c r="J9750" t="s">
        <v>552</v>
      </c>
      <c r="K9750" t="s">
        <v>423</v>
      </c>
      <c r="L9750" t="s">
        <v>534</v>
      </c>
      <c r="M9750" t="s">
        <v>296</v>
      </c>
      <c r="N9750">
        <v>524</v>
      </c>
      <c r="O9750">
        <v>63951.66</v>
      </c>
      <c r="P9750">
        <v>111392</v>
      </c>
      <c r="Q9750" t="str">
        <f t="shared" si="155"/>
        <v>Street</v>
      </c>
    </row>
    <row r="9751" spans="1:17" x14ac:dyDescent="0.3">
      <c r="A9751">
        <v>5</v>
      </c>
      <c r="B9751" t="s">
        <v>241</v>
      </c>
      <c r="C9751">
        <v>2024</v>
      </c>
      <c r="D9751">
        <v>3</v>
      </c>
      <c r="E9751" t="s">
        <v>546</v>
      </c>
      <c r="F9751" s="431">
        <v>6</v>
      </c>
      <c r="G9751" t="s">
        <v>445</v>
      </c>
      <c r="H9751" t="s">
        <v>485</v>
      </c>
      <c r="I9751" t="s">
        <v>486</v>
      </c>
      <c r="J9751" t="s">
        <v>560</v>
      </c>
      <c r="K9751" t="s">
        <v>487</v>
      </c>
      <c r="L9751" t="s">
        <v>534</v>
      </c>
      <c r="M9751" t="s">
        <v>296</v>
      </c>
      <c r="N9751">
        <v>2</v>
      </c>
      <c r="O9751">
        <v>929.36</v>
      </c>
      <c r="P9751">
        <v>1344</v>
      </c>
      <c r="Q9751" t="str">
        <f t="shared" si="155"/>
        <v>Street</v>
      </c>
    </row>
    <row r="9752" spans="1:17" x14ac:dyDescent="0.3">
      <c r="A9752">
        <v>5</v>
      </c>
      <c r="B9752" t="s">
        <v>241</v>
      </c>
      <c r="C9752">
        <v>2024</v>
      </c>
      <c r="D9752">
        <v>3</v>
      </c>
      <c r="E9752" t="s">
        <v>546</v>
      </c>
      <c r="F9752" s="431">
        <v>6</v>
      </c>
      <c r="G9752" t="s">
        <v>445</v>
      </c>
      <c r="H9752" t="s">
        <v>488</v>
      </c>
      <c r="I9752" t="s">
        <v>489</v>
      </c>
      <c r="J9752" t="s">
        <v>560</v>
      </c>
      <c r="K9752" t="s">
        <v>487</v>
      </c>
      <c r="L9752" t="s">
        <v>534</v>
      </c>
      <c r="M9752" t="s">
        <v>296</v>
      </c>
      <c r="N9752">
        <v>2</v>
      </c>
      <c r="O9752">
        <v>21224.53</v>
      </c>
      <c r="P9752">
        <v>37889</v>
      </c>
      <c r="Q9752" t="str">
        <f t="shared" si="155"/>
        <v>Street</v>
      </c>
    </row>
    <row r="9753" spans="1:17" x14ac:dyDescent="0.3">
      <c r="A9753">
        <v>5</v>
      </c>
      <c r="B9753" t="s">
        <v>241</v>
      </c>
      <c r="C9753">
        <v>2024</v>
      </c>
      <c r="D9753">
        <v>3</v>
      </c>
      <c r="E9753" t="s">
        <v>546</v>
      </c>
      <c r="F9753" s="431">
        <v>6</v>
      </c>
      <c r="G9753" t="s">
        <v>445</v>
      </c>
      <c r="H9753" t="s">
        <v>490</v>
      </c>
      <c r="I9753" t="s">
        <v>491</v>
      </c>
      <c r="J9753" t="s">
        <v>561</v>
      </c>
      <c r="K9753" t="s">
        <v>462</v>
      </c>
      <c r="L9753" t="s">
        <v>534</v>
      </c>
      <c r="M9753" t="s">
        <v>296</v>
      </c>
      <c r="N9753">
        <v>61</v>
      </c>
      <c r="O9753">
        <v>53357.1</v>
      </c>
      <c r="P9753">
        <v>176296</v>
      </c>
      <c r="Q9753" t="str">
        <f t="shared" si="155"/>
        <v>Street</v>
      </c>
    </row>
    <row r="9754" spans="1:17" x14ac:dyDescent="0.3">
      <c r="A9754">
        <v>5</v>
      </c>
      <c r="B9754" t="s">
        <v>241</v>
      </c>
      <c r="C9754">
        <v>2024</v>
      </c>
      <c r="D9754">
        <v>3</v>
      </c>
      <c r="E9754" t="s">
        <v>546</v>
      </c>
      <c r="F9754" s="431">
        <v>6</v>
      </c>
      <c r="G9754" t="s">
        <v>445</v>
      </c>
      <c r="H9754" t="s">
        <v>492</v>
      </c>
      <c r="I9754" t="s">
        <v>493</v>
      </c>
      <c r="J9754" t="s">
        <v>561</v>
      </c>
      <c r="K9754" t="s">
        <v>462</v>
      </c>
      <c r="L9754" t="s">
        <v>534</v>
      </c>
      <c r="M9754" t="s">
        <v>296</v>
      </c>
      <c r="N9754">
        <v>11</v>
      </c>
      <c r="O9754">
        <v>658.31</v>
      </c>
      <c r="P9754">
        <v>2001</v>
      </c>
      <c r="Q9754" t="str">
        <f t="shared" si="155"/>
        <v>Street</v>
      </c>
    </row>
    <row r="9755" spans="1:17" x14ac:dyDescent="0.3">
      <c r="A9755">
        <v>5</v>
      </c>
      <c r="B9755" t="s">
        <v>241</v>
      </c>
      <c r="C9755">
        <v>2024</v>
      </c>
      <c r="D9755">
        <v>3</v>
      </c>
      <c r="E9755" t="s">
        <v>546</v>
      </c>
      <c r="F9755" s="431">
        <v>6</v>
      </c>
      <c r="G9755" t="s">
        <v>445</v>
      </c>
      <c r="H9755" t="s">
        <v>494</v>
      </c>
      <c r="I9755" t="s">
        <v>495</v>
      </c>
      <c r="J9755" t="s">
        <v>557</v>
      </c>
      <c r="K9755" t="s">
        <v>426</v>
      </c>
      <c r="L9755" t="s">
        <v>534</v>
      </c>
      <c r="M9755" t="s">
        <v>296</v>
      </c>
      <c r="N9755">
        <v>1</v>
      </c>
      <c r="O9755">
        <v>12.88</v>
      </c>
      <c r="P9755">
        <v>18</v>
      </c>
      <c r="Q9755" t="str">
        <f t="shared" si="155"/>
        <v>3-Small C&amp;I</v>
      </c>
    </row>
    <row r="9756" spans="1:17" x14ac:dyDescent="0.3">
      <c r="A9756">
        <v>5</v>
      </c>
      <c r="B9756" t="s">
        <v>241</v>
      </c>
      <c r="C9756">
        <v>2024</v>
      </c>
      <c r="D9756">
        <v>3</v>
      </c>
      <c r="E9756" t="s">
        <v>546</v>
      </c>
      <c r="F9756" s="431">
        <v>6</v>
      </c>
      <c r="G9756" t="s">
        <v>445</v>
      </c>
      <c r="H9756" t="s">
        <v>496</v>
      </c>
      <c r="I9756" t="s">
        <v>497</v>
      </c>
      <c r="J9756" t="s">
        <v>557</v>
      </c>
      <c r="K9756" t="s">
        <v>426</v>
      </c>
      <c r="L9756" t="s">
        <v>534</v>
      </c>
      <c r="M9756" t="s">
        <v>296</v>
      </c>
      <c r="N9756">
        <v>5</v>
      </c>
      <c r="O9756">
        <v>291.99</v>
      </c>
      <c r="P9756">
        <v>761</v>
      </c>
      <c r="Q9756" t="str">
        <f t="shared" si="155"/>
        <v>3-Small C&amp;I</v>
      </c>
    </row>
    <row r="9757" spans="1:17" x14ac:dyDescent="0.3">
      <c r="A9757">
        <v>5</v>
      </c>
      <c r="B9757" t="s">
        <v>241</v>
      </c>
      <c r="C9757">
        <v>2024</v>
      </c>
      <c r="D9757">
        <v>3</v>
      </c>
      <c r="E9757" t="s">
        <v>546</v>
      </c>
      <c r="F9757" s="431">
        <v>6</v>
      </c>
      <c r="G9757" t="s">
        <v>445</v>
      </c>
      <c r="H9757" t="s">
        <v>446</v>
      </c>
      <c r="I9757" t="s">
        <v>447</v>
      </c>
      <c r="J9757" t="s">
        <v>559</v>
      </c>
      <c r="K9757" t="s">
        <v>448</v>
      </c>
      <c r="L9757" t="s">
        <v>529</v>
      </c>
      <c r="M9757" t="s">
        <v>449</v>
      </c>
      <c r="N9757">
        <v>534</v>
      </c>
      <c r="O9757">
        <v>547349.9</v>
      </c>
      <c r="P9757">
        <v>870961</v>
      </c>
      <c r="Q9757" t="str">
        <f t="shared" si="155"/>
        <v>Street</v>
      </c>
    </row>
    <row r="9758" spans="1:17" x14ac:dyDescent="0.3">
      <c r="A9758">
        <v>5</v>
      </c>
      <c r="B9758" t="s">
        <v>241</v>
      </c>
      <c r="C9758">
        <v>2024</v>
      </c>
      <c r="D9758">
        <v>3</v>
      </c>
      <c r="E9758" t="s">
        <v>546</v>
      </c>
      <c r="F9758" s="431">
        <v>6</v>
      </c>
      <c r="G9758" t="s">
        <v>445</v>
      </c>
      <c r="H9758" t="s">
        <v>421</v>
      </c>
      <c r="I9758" t="s">
        <v>422</v>
      </c>
      <c r="J9758" t="s">
        <v>552</v>
      </c>
      <c r="K9758" t="s">
        <v>423</v>
      </c>
      <c r="L9758" t="s">
        <v>529</v>
      </c>
      <c r="M9758" t="s">
        <v>449</v>
      </c>
      <c r="N9758">
        <v>994</v>
      </c>
      <c r="O9758">
        <v>83414.89</v>
      </c>
      <c r="P9758">
        <v>263798</v>
      </c>
      <c r="Q9758" t="str">
        <f t="shared" si="155"/>
        <v>Street</v>
      </c>
    </row>
    <row r="9759" spans="1:17" x14ac:dyDescent="0.3">
      <c r="A9759">
        <v>5</v>
      </c>
      <c r="B9759" t="s">
        <v>241</v>
      </c>
      <c r="C9759">
        <v>2024</v>
      </c>
      <c r="D9759">
        <v>3</v>
      </c>
      <c r="E9759" t="s">
        <v>546</v>
      </c>
      <c r="F9759" s="431">
        <v>6</v>
      </c>
      <c r="G9759" t="s">
        <v>445</v>
      </c>
      <c r="H9759" t="s">
        <v>498</v>
      </c>
      <c r="I9759" t="s">
        <v>499</v>
      </c>
      <c r="J9759" t="s">
        <v>562</v>
      </c>
      <c r="K9759" t="s">
        <v>500</v>
      </c>
      <c r="L9759" t="s">
        <v>529</v>
      </c>
      <c r="M9759" t="s">
        <v>449</v>
      </c>
      <c r="N9759">
        <v>5</v>
      </c>
      <c r="O9759">
        <v>9583.2900000000009</v>
      </c>
      <c r="P9759">
        <v>34907</v>
      </c>
      <c r="Q9759" t="str">
        <f t="shared" si="155"/>
        <v>Street</v>
      </c>
    </row>
    <row r="9760" spans="1:17" x14ac:dyDescent="0.3">
      <c r="A9760">
        <v>5</v>
      </c>
      <c r="B9760" t="s">
        <v>241</v>
      </c>
      <c r="C9760">
        <v>2024</v>
      </c>
      <c r="D9760">
        <v>3</v>
      </c>
      <c r="E9760" t="s">
        <v>546</v>
      </c>
      <c r="F9760" s="431">
        <v>6</v>
      </c>
      <c r="G9760" t="s">
        <v>445</v>
      </c>
      <c r="H9760" t="s">
        <v>501</v>
      </c>
      <c r="I9760" t="s">
        <v>502</v>
      </c>
      <c r="J9760" t="s">
        <v>560</v>
      </c>
      <c r="K9760" t="s">
        <v>487</v>
      </c>
      <c r="L9760" t="s">
        <v>529</v>
      </c>
      <c r="M9760" t="s">
        <v>449</v>
      </c>
      <c r="N9760">
        <v>6</v>
      </c>
      <c r="O9760">
        <v>1822.57</v>
      </c>
      <c r="P9760">
        <v>3713</v>
      </c>
      <c r="Q9760" t="str">
        <f t="shared" si="155"/>
        <v>Street</v>
      </c>
    </row>
    <row r="9761" spans="1:17" x14ac:dyDescent="0.3">
      <c r="A9761">
        <v>5</v>
      </c>
      <c r="B9761" t="s">
        <v>241</v>
      </c>
      <c r="C9761">
        <v>2024</v>
      </c>
      <c r="D9761">
        <v>3</v>
      </c>
      <c r="E9761" t="s">
        <v>546</v>
      </c>
      <c r="F9761" s="431">
        <v>6</v>
      </c>
      <c r="G9761" t="s">
        <v>445</v>
      </c>
      <c r="H9761" t="s">
        <v>503</v>
      </c>
      <c r="I9761" t="s">
        <v>504</v>
      </c>
      <c r="J9761" t="s">
        <v>561</v>
      </c>
      <c r="K9761" t="s">
        <v>462</v>
      </c>
      <c r="L9761" t="s">
        <v>529</v>
      </c>
      <c r="M9761" t="s">
        <v>449</v>
      </c>
      <c r="N9761">
        <v>440</v>
      </c>
      <c r="O9761">
        <v>324849.65999999997</v>
      </c>
      <c r="P9761">
        <v>2284921</v>
      </c>
      <c r="Q9761" t="str">
        <f t="shared" si="155"/>
        <v>Street</v>
      </c>
    </row>
    <row r="9762" spans="1:17" x14ac:dyDescent="0.3">
      <c r="A9762">
        <v>5</v>
      </c>
      <c r="B9762" t="s">
        <v>241</v>
      </c>
      <c r="C9762">
        <v>2024</v>
      </c>
      <c r="D9762">
        <v>3</v>
      </c>
      <c r="E9762" t="s">
        <v>546</v>
      </c>
      <c r="F9762" s="431">
        <v>6</v>
      </c>
      <c r="G9762" t="s">
        <v>445</v>
      </c>
      <c r="H9762" t="s">
        <v>424</v>
      </c>
      <c r="I9762" t="s">
        <v>425</v>
      </c>
      <c r="J9762" t="s">
        <v>557</v>
      </c>
      <c r="K9762" t="s">
        <v>426</v>
      </c>
      <c r="L9762" t="s">
        <v>529</v>
      </c>
      <c r="M9762" t="s">
        <v>449</v>
      </c>
      <c r="N9762">
        <v>17</v>
      </c>
      <c r="O9762">
        <v>342.75</v>
      </c>
      <c r="P9762">
        <v>1668</v>
      </c>
      <c r="Q9762" t="str">
        <f t="shared" si="155"/>
        <v>3-Small C&amp;I</v>
      </c>
    </row>
    <row r="9763" spans="1:17" x14ac:dyDescent="0.3">
      <c r="A9763">
        <v>5</v>
      </c>
      <c r="B9763" t="s">
        <v>241</v>
      </c>
      <c r="C9763">
        <v>2024</v>
      </c>
      <c r="D9763">
        <v>3</v>
      </c>
      <c r="E9763" t="s">
        <v>546</v>
      </c>
      <c r="F9763" s="431">
        <v>6</v>
      </c>
      <c r="G9763" t="s">
        <v>445</v>
      </c>
      <c r="H9763" t="s">
        <v>505</v>
      </c>
      <c r="I9763" t="s">
        <v>506</v>
      </c>
      <c r="J9763" t="s">
        <v>563</v>
      </c>
      <c r="K9763" t="s">
        <v>452</v>
      </c>
      <c r="L9763" t="s">
        <v>534</v>
      </c>
      <c r="M9763" t="s">
        <v>296</v>
      </c>
      <c r="N9763">
        <v>1</v>
      </c>
      <c r="O9763">
        <v>2172.0500000000002</v>
      </c>
      <c r="P9763">
        <v>5749</v>
      </c>
      <c r="Q9763" t="str">
        <f t="shared" si="155"/>
        <v>Street</v>
      </c>
    </row>
    <row r="9764" spans="1:17" x14ac:dyDescent="0.3">
      <c r="A9764">
        <v>5</v>
      </c>
      <c r="B9764" t="s">
        <v>241</v>
      </c>
      <c r="C9764">
        <v>2024</v>
      </c>
      <c r="D9764">
        <v>3</v>
      </c>
      <c r="E9764" t="s">
        <v>546</v>
      </c>
      <c r="F9764" s="431">
        <v>6</v>
      </c>
      <c r="G9764" t="s">
        <v>445</v>
      </c>
      <c r="H9764" t="s">
        <v>450</v>
      </c>
      <c r="I9764" t="s">
        <v>451</v>
      </c>
      <c r="J9764" t="s">
        <v>563</v>
      </c>
      <c r="K9764" t="s">
        <v>452</v>
      </c>
      <c r="L9764" t="s">
        <v>529</v>
      </c>
      <c r="M9764" t="s">
        <v>449</v>
      </c>
      <c r="N9764">
        <v>10</v>
      </c>
      <c r="O9764">
        <v>862.88</v>
      </c>
      <c r="P9764">
        <v>3990</v>
      </c>
      <c r="Q9764" t="str">
        <f t="shared" si="155"/>
        <v>Street</v>
      </c>
    </row>
    <row r="9765" spans="1:17" x14ac:dyDescent="0.3">
      <c r="A9765">
        <v>5</v>
      </c>
      <c r="B9765" t="s">
        <v>241</v>
      </c>
      <c r="C9765">
        <v>2024</v>
      </c>
      <c r="D9765">
        <v>3</v>
      </c>
      <c r="E9765" t="s">
        <v>546</v>
      </c>
      <c r="F9765" s="431">
        <v>6</v>
      </c>
      <c r="G9765" t="s">
        <v>445</v>
      </c>
      <c r="H9765" t="s">
        <v>509</v>
      </c>
      <c r="I9765" t="s">
        <v>510</v>
      </c>
      <c r="J9765" t="s">
        <v>564</v>
      </c>
      <c r="K9765" t="s">
        <v>462</v>
      </c>
      <c r="L9765" t="s">
        <v>534</v>
      </c>
      <c r="M9765" t="s">
        <v>296</v>
      </c>
      <c r="N9765">
        <v>2</v>
      </c>
      <c r="O9765">
        <v>2124.88</v>
      </c>
      <c r="P9765">
        <v>481</v>
      </c>
      <c r="Q9765" t="str">
        <f t="shared" si="155"/>
        <v>Street</v>
      </c>
    </row>
    <row r="9766" spans="1:17" x14ac:dyDescent="0.3">
      <c r="A9766">
        <v>5</v>
      </c>
      <c r="B9766" t="s">
        <v>241</v>
      </c>
      <c r="C9766">
        <v>2024</v>
      </c>
      <c r="D9766">
        <v>3</v>
      </c>
      <c r="E9766" t="s">
        <v>546</v>
      </c>
      <c r="F9766" s="431">
        <v>6</v>
      </c>
      <c r="G9766" t="s">
        <v>445</v>
      </c>
      <c r="H9766" t="s">
        <v>511</v>
      </c>
      <c r="I9766" t="s">
        <v>512</v>
      </c>
      <c r="J9766" t="s">
        <v>564</v>
      </c>
      <c r="K9766" t="s">
        <v>462</v>
      </c>
      <c r="L9766" t="s">
        <v>529</v>
      </c>
      <c r="M9766" t="s">
        <v>449</v>
      </c>
      <c r="N9766">
        <v>3</v>
      </c>
      <c r="O9766">
        <v>1341.84</v>
      </c>
      <c r="P9766">
        <v>356</v>
      </c>
      <c r="Q9766" t="str">
        <f t="shared" si="155"/>
        <v>Street</v>
      </c>
    </row>
    <row r="9767" spans="1:17" x14ac:dyDescent="0.3">
      <c r="A9767">
        <v>5</v>
      </c>
      <c r="B9767" t="s">
        <v>241</v>
      </c>
      <c r="C9767">
        <v>2024</v>
      </c>
      <c r="D9767">
        <v>3</v>
      </c>
      <c r="E9767" t="s">
        <v>546</v>
      </c>
      <c r="F9767" s="431">
        <v>6</v>
      </c>
      <c r="G9767" t="s">
        <v>445</v>
      </c>
      <c r="H9767" t="s">
        <v>404</v>
      </c>
      <c r="I9767" t="s">
        <v>405</v>
      </c>
      <c r="J9767" t="s">
        <v>548</v>
      </c>
      <c r="K9767" t="s">
        <v>392</v>
      </c>
      <c r="L9767" t="s">
        <v>529</v>
      </c>
      <c r="M9767" t="s">
        <v>449</v>
      </c>
      <c r="N9767">
        <v>29</v>
      </c>
      <c r="O9767">
        <v>854.81</v>
      </c>
      <c r="P9767">
        <v>4611</v>
      </c>
      <c r="Q9767" t="str">
        <f t="shared" si="155"/>
        <v>3-Small C&amp;I</v>
      </c>
    </row>
    <row r="9768" spans="1:17" x14ac:dyDescent="0.3">
      <c r="A9768">
        <v>5</v>
      </c>
      <c r="B9768" t="s">
        <v>241</v>
      </c>
      <c r="C9768">
        <v>2024</v>
      </c>
      <c r="D9768">
        <v>3</v>
      </c>
      <c r="E9768" t="s">
        <v>546</v>
      </c>
      <c r="F9768" s="431">
        <v>10</v>
      </c>
      <c r="G9768" t="s">
        <v>453</v>
      </c>
      <c r="H9768" t="s">
        <v>384</v>
      </c>
      <c r="I9768" t="s">
        <v>385</v>
      </c>
      <c r="J9768" t="s">
        <v>547</v>
      </c>
      <c r="K9768" t="s">
        <v>386</v>
      </c>
      <c r="L9768" t="s">
        <v>530</v>
      </c>
      <c r="M9768" t="s">
        <v>454</v>
      </c>
      <c r="N9768">
        <v>31335</v>
      </c>
      <c r="O9768">
        <v>9040312</v>
      </c>
      <c r="P9768">
        <v>25753469</v>
      </c>
      <c r="Q9768" t="str">
        <f t="shared" si="155"/>
        <v>1-Residential</v>
      </c>
    </row>
    <row r="9769" spans="1:17" x14ac:dyDescent="0.3">
      <c r="A9769">
        <v>5</v>
      </c>
      <c r="B9769" t="s">
        <v>241</v>
      </c>
      <c r="C9769">
        <v>2024</v>
      </c>
      <c r="D9769">
        <v>3</v>
      </c>
      <c r="E9769" t="s">
        <v>546</v>
      </c>
      <c r="F9769" s="431">
        <v>10</v>
      </c>
      <c r="G9769" t="s">
        <v>453</v>
      </c>
      <c r="H9769" t="s">
        <v>388</v>
      </c>
      <c r="I9769" t="s">
        <v>389</v>
      </c>
      <c r="J9769" t="s">
        <v>547</v>
      </c>
      <c r="K9769" t="s">
        <v>386</v>
      </c>
      <c r="L9769" t="s">
        <v>530</v>
      </c>
      <c r="M9769" t="s">
        <v>454</v>
      </c>
      <c r="N9769">
        <v>17</v>
      </c>
      <c r="O9769">
        <v>5796.22</v>
      </c>
      <c r="P9769">
        <v>14925</v>
      </c>
      <c r="Q9769" t="str">
        <f t="shared" si="155"/>
        <v>1-Residential</v>
      </c>
    </row>
    <row r="9770" spans="1:17" x14ac:dyDescent="0.3">
      <c r="A9770">
        <v>5</v>
      </c>
      <c r="B9770" t="s">
        <v>241</v>
      </c>
      <c r="C9770">
        <v>2024</v>
      </c>
      <c r="D9770">
        <v>3</v>
      </c>
      <c r="E9770" t="s">
        <v>546</v>
      </c>
      <c r="F9770" s="431">
        <v>10</v>
      </c>
      <c r="G9770" t="s">
        <v>453</v>
      </c>
      <c r="H9770" t="s">
        <v>390</v>
      </c>
      <c r="I9770" t="s">
        <v>391</v>
      </c>
      <c r="J9770" t="s">
        <v>548</v>
      </c>
      <c r="K9770" t="s">
        <v>392</v>
      </c>
      <c r="L9770" t="s">
        <v>530</v>
      </c>
      <c r="M9770" t="s">
        <v>454</v>
      </c>
      <c r="N9770">
        <v>10</v>
      </c>
      <c r="O9770">
        <v>2060.6</v>
      </c>
      <c r="P9770">
        <v>6500</v>
      </c>
      <c r="Q9770" t="str">
        <f t="shared" si="155"/>
        <v>3-Small C&amp;I</v>
      </c>
    </row>
    <row r="9771" spans="1:17" x14ac:dyDescent="0.3">
      <c r="A9771">
        <v>5</v>
      </c>
      <c r="B9771" t="s">
        <v>241</v>
      </c>
      <c r="C9771">
        <v>2024</v>
      </c>
      <c r="D9771">
        <v>3</v>
      </c>
      <c r="E9771" t="s">
        <v>546</v>
      </c>
      <c r="F9771" s="431">
        <v>10</v>
      </c>
      <c r="G9771" t="s">
        <v>453</v>
      </c>
      <c r="H9771" t="s">
        <v>393</v>
      </c>
      <c r="I9771" t="s">
        <v>394</v>
      </c>
      <c r="J9771" t="s">
        <v>549</v>
      </c>
      <c r="K9771" t="s">
        <v>395</v>
      </c>
      <c r="L9771" t="s">
        <v>530</v>
      </c>
      <c r="M9771" t="s">
        <v>454</v>
      </c>
      <c r="N9771">
        <v>5861</v>
      </c>
      <c r="O9771">
        <v>1271237.9099999999</v>
      </c>
      <c r="P9771">
        <v>5684883</v>
      </c>
      <c r="Q9771" t="str">
        <f t="shared" si="155"/>
        <v>2-Low Income Residential</v>
      </c>
    </row>
    <row r="9772" spans="1:17" x14ac:dyDescent="0.3">
      <c r="A9772">
        <v>5</v>
      </c>
      <c r="B9772" t="s">
        <v>241</v>
      </c>
      <c r="C9772">
        <v>2024</v>
      </c>
      <c r="D9772">
        <v>3</v>
      </c>
      <c r="E9772" t="s">
        <v>546</v>
      </c>
      <c r="F9772" s="431">
        <v>10</v>
      </c>
      <c r="G9772" t="s">
        <v>453</v>
      </c>
      <c r="H9772" t="s">
        <v>458</v>
      </c>
      <c r="I9772" t="s">
        <v>459</v>
      </c>
      <c r="J9772" t="s">
        <v>549</v>
      </c>
      <c r="K9772" t="s">
        <v>395</v>
      </c>
      <c r="L9772" t="s">
        <v>530</v>
      </c>
      <c r="M9772" t="s">
        <v>454</v>
      </c>
      <c r="N9772">
        <v>16</v>
      </c>
      <c r="O9772">
        <v>3890.49</v>
      </c>
      <c r="P9772">
        <v>15469</v>
      </c>
      <c r="Q9772" t="str">
        <f t="shared" si="155"/>
        <v>2-Low Income Residential</v>
      </c>
    </row>
    <row r="9773" spans="1:17" x14ac:dyDescent="0.3">
      <c r="A9773">
        <v>5</v>
      </c>
      <c r="B9773" t="s">
        <v>241</v>
      </c>
      <c r="C9773">
        <v>2024</v>
      </c>
      <c r="D9773">
        <v>3</v>
      </c>
      <c r="E9773" t="s">
        <v>546</v>
      </c>
      <c r="F9773" s="431">
        <v>10</v>
      </c>
      <c r="G9773" t="s">
        <v>453</v>
      </c>
      <c r="H9773" t="s">
        <v>464</v>
      </c>
      <c r="I9773" t="s">
        <v>465</v>
      </c>
      <c r="J9773" t="s">
        <v>552</v>
      </c>
      <c r="K9773" t="s">
        <v>423</v>
      </c>
      <c r="L9773" t="s">
        <v>530</v>
      </c>
      <c r="M9773" t="s">
        <v>454</v>
      </c>
      <c r="N9773">
        <v>2</v>
      </c>
      <c r="O9773">
        <v>90.13</v>
      </c>
      <c r="P9773">
        <v>143</v>
      </c>
      <c r="Q9773" t="str">
        <f t="shared" si="155"/>
        <v>Street</v>
      </c>
    </row>
    <row r="9774" spans="1:17" x14ac:dyDescent="0.3">
      <c r="A9774">
        <v>5</v>
      </c>
      <c r="B9774" t="s">
        <v>241</v>
      </c>
      <c r="C9774">
        <v>2024</v>
      </c>
      <c r="D9774">
        <v>3</v>
      </c>
      <c r="E9774" t="s">
        <v>546</v>
      </c>
      <c r="F9774" s="431">
        <v>10</v>
      </c>
      <c r="G9774" t="s">
        <v>453</v>
      </c>
      <c r="H9774" t="s">
        <v>466</v>
      </c>
      <c r="I9774" t="s">
        <v>467</v>
      </c>
      <c r="J9774" t="s">
        <v>552</v>
      </c>
      <c r="K9774" t="s">
        <v>423</v>
      </c>
      <c r="L9774" t="s">
        <v>530</v>
      </c>
      <c r="M9774" t="s">
        <v>454</v>
      </c>
      <c r="N9774">
        <v>25</v>
      </c>
      <c r="O9774">
        <v>672.35</v>
      </c>
      <c r="P9774">
        <v>1213</v>
      </c>
      <c r="Q9774" t="str">
        <f t="shared" si="155"/>
        <v>Street</v>
      </c>
    </row>
    <row r="9775" spans="1:17" x14ac:dyDescent="0.3">
      <c r="A9775">
        <v>5</v>
      </c>
      <c r="B9775" t="s">
        <v>241</v>
      </c>
      <c r="C9775">
        <v>2024</v>
      </c>
      <c r="D9775">
        <v>3</v>
      </c>
      <c r="E9775" t="s">
        <v>546</v>
      </c>
      <c r="F9775" s="431">
        <v>10</v>
      </c>
      <c r="G9775" t="s">
        <v>453</v>
      </c>
      <c r="H9775" t="s">
        <v>421</v>
      </c>
      <c r="I9775" t="s">
        <v>422</v>
      </c>
      <c r="J9775" t="s">
        <v>552</v>
      </c>
      <c r="K9775" t="s">
        <v>423</v>
      </c>
      <c r="L9775" t="s">
        <v>531</v>
      </c>
      <c r="M9775" t="s">
        <v>455</v>
      </c>
      <c r="N9775">
        <v>3</v>
      </c>
      <c r="O9775">
        <v>104.1</v>
      </c>
      <c r="P9775">
        <v>368</v>
      </c>
      <c r="Q9775" t="str">
        <f t="shared" si="155"/>
        <v>Street</v>
      </c>
    </row>
    <row r="9776" spans="1:17" x14ac:dyDescent="0.3">
      <c r="A9776">
        <v>5</v>
      </c>
      <c r="B9776" t="s">
        <v>241</v>
      </c>
      <c r="C9776">
        <v>2024</v>
      </c>
      <c r="D9776">
        <v>3</v>
      </c>
      <c r="E9776" t="s">
        <v>546</v>
      </c>
      <c r="F9776" s="431">
        <v>10</v>
      </c>
      <c r="G9776" t="s">
        <v>453</v>
      </c>
      <c r="H9776" t="s">
        <v>399</v>
      </c>
      <c r="I9776" t="s">
        <v>400</v>
      </c>
      <c r="J9776" t="s">
        <v>547</v>
      </c>
      <c r="K9776" t="s">
        <v>386</v>
      </c>
      <c r="L9776" t="s">
        <v>531</v>
      </c>
      <c r="M9776" t="s">
        <v>455</v>
      </c>
      <c r="N9776">
        <v>35870</v>
      </c>
      <c r="O9776">
        <v>5971941.6100000003</v>
      </c>
      <c r="P9776">
        <v>35586111</v>
      </c>
      <c r="Q9776" t="str">
        <f t="shared" si="155"/>
        <v>1-Residential</v>
      </c>
    </row>
    <row r="9777" spans="1:17" x14ac:dyDescent="0.3">
      <c r="A9777">
        <v>5</v>
      </c>
      <c r="B9777" t="s">
        <v>241</v>
      </c>
      <c r="C9777">
        <v>2024</v>
      </c>
      <c r="D9777">
        <v>3</v>
      </c>
      <c r="E9777" t="s">
        <v>546</v>
      </c>
      <c r="F9777" s="431">
        <v>10</v>
      </c>
      <c r="G9777" t="s">
        <v>453</v>
      </c>
      <c r="H9777" t="s">
        <v>402</v>
      </c>
      <c r="I9777" t="s">
        <v>403</v>
      </c>
      <c r="J9777" t="s">
        <v>549</v>
      </c>
      <c r="K9777" t="s">
        <v>395</v>
      </c>
      <c r="L9777" t="s">
        <v>531</v>
      </c>
      <c r="M9777" t="s">
        <v>455</v>
      </c>
      <c r="N9777">
        <v>6067</v>
      </c>
      <c r="O9777">
        <v>272742.8</v>
      </c>
      <c r="P9777">
        <v>6091834</v>
      </c>
      <c r="Q9777" t="str">
        <f t="shared" si="155"/>
        <v>2-Low Income Residential</v>
      </c>
    </row>
    <row r="9778" spans="1:17" x14ac:dyDescent="0.3">
      <c r="A9778">
        <v>5</v>
      </c>
      <c r="B9778" t="s">
        <v>241</v>
      </c>
      <c r="C9778">
        <v>2024</v>
      </c>
      <c r="D9778">
        <v>3</v>
      </c>
      <c r="E9778" t="s">
        <v>546</v>
      </c>
      <c r="F9778" s="431">
        <v>10</v>
      </c>
      <c r="G9778" t="s">
        <v>453</v>
      </c>
      <c r="H9778" t="s">
        <v>404</v>
      </c>
      <c r="I9778" t="s">
        <v>405</v>
      </c>
      <c r="J9778" t="s">
        <v>548</v>
      </c>
      <c r="K9778" t="s">
        <v>392</v>
      </c>
      <c r="L9778" t="s">
        <v>531</v>
      </c>
      <c r="M9778" t="s">
        <v>455</v>
      </c>
      <c r="N9778">
        <v>15</v>
      </c>
      <c r="O9778">
        <v>2104.0300000000002</v>
      </c>
      <c r="P9778">
        <v>15246</v>
      </c>
      <c r="Q9778" t="str">
        <f t="shared" si="155"/>
        <v>3-Small C&amp;I</v>
      </c>
    </row>
    <row r="9779" spans="1:17" x14ac:dyDescent="0.3">
      <c r="A9779">
        <v>5</v>
      </c>
      <c r="B9779" t="s">
        <v>241</v>
      </c>
      <c r="C9779">
        <v>2024</v>
      </c>
      <c r="D9779">
        <v>3</v>
      </c>
      <c r="E9779" t="s">
        <v>546</v>
      </c>
      <c r="F9779" s="431">
        <v>60</v>
      </c>
      <c r="G9779" t="s">
        <v>456</v>
      </c>
      <c r="H9779" t="s">
        <v>481</v>
      </c>
      <c r="I9779" t="s">
        <v>482</v>
      </c>
      <c r="J9779" t="s">
        <v>559</v>
      </c>
      <c r="K9779" t="s">
        <v>448</v>
      </c>
      <c r="L9779" t="s">
        <v>535</v>
      </c>
      <c r="M9779" t="s">
        <v>513</v>
      </c>
      <c r="N9779">
        <v>5</v>
      </c>
      <c r="O9779">
        <v>1316.95</v>
      </c>
      <c r="P9779">
        <v>2056</v>
      </c>
      <c r="Q9779" t="str">
        <f t="shared" si="155"/>
        <v>Street</v>
      </c>
    </row>
    <row r="9780" spans="1:17" x14ac:dyDescent="0.3">
      <c r="A9780">
        <v>5</v>
      </c>
      <c r="B9780" t="s">
        <v>241</v>
      </c>
      <c r="C9780">
        <v>2024</v>
      </c>
      <c r="D9780">
        <v>3</v>
      </c>
      <c r="E9780" t="s">
        <v>546</v>
      </c>
      <c r="F9780" s="431">
        <v>60</v>
      </c>
      <c r="G9780" t="s">
        <v>456</v>
      </c>
      <c r="H9780" t="s">
        <v>483</v>
      </c>
      <c r="I9780" t="s">
        <v>484</v>
      </c>
      <c r="J9780" t="s">
        <v>559</v>
      </c>
      <c r="K9780" t="s">
        <v>448</v>
      </c>
      <c r="L9780" t="s">
        <v>535</v>
      </c>
      <c r="M9780" t="s">
        <v>513</v>
      </c>
      <c r="N9780">
        <v>28</v>
      </c>
      <c r="O9780">
        <v>1359.74</v>
      </c>
      <c r="P9780">
        <v>1666</v>
      </c>
      <c r="Q9780" t="str">
        <f t="shared" si="155"/>
        <v>Street</v>
      </c>
    </row>
    <row r="9781" spans="1:17" x14ac:dyDescent="0.3">
      <c r="A9781">
        <v>5</v>
      </c>
      <c r="B9781" t="s">
        <v>241</v>
      </c>
      <c r="C9781">
        <v>2024</v>
      </c>
      <c r="D9781">
        <v>3</v>
      </c>
      <c r="E9781" t="s">
        <v>546</v>
      </c>
      <c r="F9781" s="431">
        <v>60</v>
      </c>
      <c r="G9781" t="s">
        <v>456</v>
      </c>
      <c r="H9781" t="s">
        <v>446</v>
      </c>
      <c r="I9781" t="s">
        <v>447</v>
      </c>
      <c r="J9781" t="s">
        <v>559</v>
      </c>
      <c r="K9781" t="s">
        <v>448</v>
      </c>
      <c r="L9781" t="s">
        <v>532</v>
      </c>
      <c r="M9781" t="s">
        <v>457</v>
      </c>
      <c r="N9781">
        <v>51</v>
      </c>
      <c r="O9781">
        <v>8410.34</v>
      </c>
      <c r="P9781">
        <v>11108</v>
      </c>
      <c r="Q9781" t="str">
        <f t="shared" si="155"/>
        <v>Street</v>
      </c>
    </row>
    <row r="9782" spans="1:17" x14ac:dyDescent="0.3">
      <c r="A9782">
        <v>5</v>
      </c>
      <c r="B9782" t="s">
        <v>241</v>
      </c>
      <c r="C9782">
        <v>2024</v>
      </c>
      <c r="D9782">
        <v>3</v>
      </c>
      <c r="E9782" t="s">
        <v>546</v>
      </c>
      <c r="F9782" s="431">
        <v>60</v>
      </c>
      <c r="G9782" t="s">
        <v>456</v>
      </c>
      <c r="H9782" t="s">
        <v>424</v>
      </c>
      <c r="I9782" t="s">
        <v>425</v>
      </c>
      <c r="J9782" t="s">
        <v>557</v>
      </c>
      <c r="K9782" t="s">
        <v>426</v>
      </c>
      <c r="L9782" t="s">
        <v>532</v>
      </c>
      <c r="M9782" t="s">
        <v>457</v>
      </c>
      <c r="N9782">
        <v>1</v>
      </c>
      <c r="O9782">
        <v>8.33</v>
      </c>
      <c r="P9782">
        <v>9</v>
      </c>
      <c r="Q9782" t="str">
        <f t="shared" si="155"/>
        <v>3-Small C&amp;I</v>
      </c>
    </row>
    <row r="9783" spans="1:17" x14ac:dyDescent="0.3">
      <c r="A9783">
        <v>5</v>
      </c>
      <c r="B9783" t="s">
        <v>241</v>
      </c>
      <c r="C9783">
        <v>2024</v>
      </c>
      <c r="D9783">
        <v>3</v>
      </c>
      <c r="E9783" t="s">
        <v>546</v>
      </c>
      <c r="F9783" s="431">
        <v>60</v>
      </c>
      <c r="G9783" t="s">
        <v>456</v>
      </c>
      <c r="H9783" t="s">
        <v>450</v>
      </c>
      <c r="I9783" t="s">
        <v>451</v>
      </c>
      <c r="J9783" t="s">
        <v>563</v>
      </c>
      <c r="K9783" t="s">
        <v>452</v>
      </c>
      <c r="L9783" t="s">
        <v>532</v>
      </c>
      <c r="M9783" t="s">
        <v>457</v>
      </c>
      <c r="N9783">
        <v>4</v>
      </c>
      <c r="O9783">
        <v>81.03</v>
      </c>
      <c r="P9783">
        <v>378</v>
      </c>
      <c r="Q9783" t="str">
        <f t="shared" si="155"/>
        <v>Street</v>
      </c>
    </row>
    <row r="9784" spans="1:17" x14ac:dyDescent="0.3">
      <c r="A9784">
        <v>5</v>
      </c>
      <c r="B9784" t="s">
        <v>241</v>
      </c>
      <c r="C9784">
        <v>2024</v>
      </c>
      <c r="D9784">
        <v>3</v>
      </c>
      <c r="E9784" t="s">
        <v>546</v>
      </c>
      <c r="F9784" s="431">
        <v>71</v>
      </c>
      <c r="G9784" t="s">
        <v>456</v>
      </c>
      <c r="H9784" t="s">
        <v>384</v>
      </c>
      <c r="I9784" t="s">
        <v>385</v>
      </c>
      <c r="J9784" t="s">
        <v>547</v>
      </c>
      <c r="K9784" t="s">
        <v>386</v>
      </c>
      <c r="L9784" t="s">
        <v>536</v>
      </c>
      <c r="M9784" t="s">
        <v>514</v>
      </c>
      <c r="N9784">
        <v>1</v>
      </c>
      <c r="O9784">
        <v>7</v>
      </c>
      <c r="P9784">
        <v>0</v>
      </c>
      <c r="Q9784" t="str">
        <f t="shared" si="155"/>
        <v>1-Residential</v>
      </c>
    </row>
    <row r="9785" spans="1:17" x14ac:dyDescent="0.3">
      <c r="A9785">
        <v>5</v>
      </c>
      <c r="B9785" t="s">
        <v>241</v>
      </c>
      <c r="C9785">
        <v>2024</v>
      </c>
      <c r="D9785">
        <v>3</v>
      </c>
      <c r="E9785" t="s">
        <v>546</v>
      </c>
      <c r="F9785" s="431">
        <v>72</v>
      </c>
      <c r="G9785" t="s">
        <v>456</v>
      </c>
      <c r="H9785" t="s">
        <v>384</v>
      </c>
      <c r="I9785" t="s">
        <v>385</v>
      </c>
      <c r="J9785" t="s">
        <v>547</v>
      </c>
      <c r="K9785" t="s">
        <v>386</v>
      </c>
      <c r="L9785" t="s">
        <v>537</v>
      </c>
      <c r="M9785" t="s">
        <v>515</v>
      </c>
      <c r="N9785">
        <v>1</v>
      </c>
      <c r="O9785">
        <v>167.23</v>
      </c>
      <c r="P9785">
        <v>472</v>
      </c>
      <c r="Q9785" t="str">
        <f t="shared" si="155"/>
        <v>1-Residential</v>
      </c>
    </row>
    <row r="9786" spans="1:17" x14ac:dyDescent="0.3">
      <c r="A9786">
        <v>5</v>
      </c>
      <c r="B9786" t="s">
        <v>241</v>
      </c>
      <c r="C9786">
        <v>2024</v>
      </c>
      <c r="D9786">
        <v>3</v>
      </c>
      <c r="E9786" t="s">
        <v>546</v>
      </c>
      <c r="F9786" s="431">
        <v>72</v>
      </c>
      <c r="G9786" t="s">
        <v>456</v>
      </c>
      <c r="H9786" t="s">
        <v>390</v>
      </c>
      <c r="I9786" t="s">
        <v>391</v>
      </c>
      <c r="J9786" t="s">
        <v>548</v>
      </c>
      <c r="K9786" t="s">
        <v>392</v>
      </c>
      <c r="L9786" t="s">
        <v>537</v>
      </c>
      <c r="M9786" t="s">
        <v>515</v>
      </c>
      <c r="N9786">
        <v>1</v>
      </c>
      <c r="O9786">
        <v>7282.76</v>
      </c>
      <c r="P9786">
        <v>24635</v>
      </c>
      <c r="Q9786" t="str">
        <f t="shared" si="155"/>
        <v>3-Small C&amp;I</v>
      </c>
    </row>
    <row r="9787" spans="1:17" x14ac:dyDescent="0.3">
      <c r="A9787">
        <v>5</v>
      </c>
      <c r="B9787" t="s">
        <v>241</v>
      </c>
      <c r="C9787">
        <v>2024</v>
      </c>
      <c r="D9787">
        <v>3</v>
      </c>
      <c r="E9787" t="s">
        <v>546</v>
      </c>
      <c r="F9787" s="431">
        <v>75</v>
      </c>
      <c r="G9787" t="s">
        <v>456</v>
      </c>
      <c r="H9787" t="s">
        <v>418</v>
      </c>
      <c r="I9787" t="s">
        <v>419</v>
      </c>
      <c r="J9787" t="s">
        <v>554</v>
      </c>
      <c r="K9787" t="s">
        <v>420</v>
      </c>
      <c r="L9787" t="s">
        <v>538</v>
      </c>
      <c r="M9787" t="s">
        <v>516</v>
      </c>
      <c r="N9787">
        <v>1</v>
      </c>
      <c r="O9787">
        <v>3316.65</v>
      </c>
      <c r="P9787">
        <v>11960</v>
      </c>
      <c r="Q9787" t="str">
        <f t="shared" si="155"/>
        <v>4-Medium C&amp;I</v>
      </c>
    </row>
    <row r="9788" spans="1:17" x14ac:dyDescent="0.3">
      <c r="A9788">
        <v>5</v>
      </c>
      <c r="B9788" t="s">
        <v>241</v>
      </c>
      <c r="C9788">
        <v>2024</v>
      </c>
      <c r="D9788">
        <v>3</v>
      </c>
      <c r="E9788" t="s">
        <v>546</v>
      </c>
      <c r="F9788" s="431">
        <v>75</v>
      </c>
      <c r="G9788" t="s">
        <v>456</v>
      </c>
      <c r="H9788" t="s">
        <v>428</v>
      </c>
      <c r="I9788" t="s">
        <v>429</v>
      </c>
      <c r="J9788" t="s">
        <v>558</v>
      </c>
      <c r="K9788" t="s">
        <v>430</v>
      </c>
      <c r="L9788" t="s">
        <v>538</v>
      </c>
      <c r="M9788" t="s">
        <v>516</v>
      </c>
      <c r="N9788">
        <v>1</v>
      </c>
      <c r="O9788">
        <v>36577.83</v>
      </c>
      <c r="P9788">
        <v>170100</v>
      </c>
      <c r="Q9788" t="str">
        <f t="shared" si="155"/>
        <v>5-Large C&amp;I</v>
      </c>
    </row>
    <row r="9789" spans="1:17" x14ac:dyDescent="0.3">
      <c r="A9789">
        <v>5</v>
      </c>
      <c r="B9789" t="s">
        <v>241</v>
      </c>
      <c r="C9789">
        <v>2024</v>
      </c>
      <c r="D9789">
        <v>3</v>
      </c>
      <c r="E9789" t="s">
        <v>546</v>
      </c>
      <c r="F9789" s="431">
        <v>75</v>
      </c>
      <c r="G9789" t="s">
        <v>456</v>
      </c>
      <c r="H9789" t="s">
        <v>404</v>
      </c>
      <c r="I9789" t="s">
        <v>405</v>
      </c>
      <c r="J9789" t="s">
        <v>548</v>
      </c>
      <c r="K9789" t="s">
        <v>392</v>
      </c>
      <c r="L9789" t="s">
        <v>539</v>
      </c>
      <c r="M9789" t="s">
        <v>463</v>
      </c>
      <c r="N9789">
        <v>7</v>
      </c>
      <c r="O9789">
        <v>2753.89</v>
      </c>
      <c r="P9789">
        <v>20460</v>
      </c>
      <c r="Q9789" t="str">
        <f t="shared" si="155"/>
        <v>3-Small C&amp;I</v>
      </c>
    </row>
    <row r="9790" spans="1:17" x14ac:dyDescent="0.3">
      <c r="A9790">
        <v>5</v>
      </c>
      <c r="B9790" t="s">
        <v>241</v>
      </c>
      <c r="C9790">
        <v>2024</v>
      </c>
      <c r="D9790">
        <v>3</v>
      </c>
      <c r="E9790" t="s">
        <v>546</v>
      </c>
      <c r="F9790" s="431">
        <v>75</v>
      </c>
      <c r="G9790" t="s">
        <v>456</v>
      </c>
      <c r="H9790" t="s">
        <v>437</v>
      </c>
      <c r="I9790" t="s">
        <v>438</v>
      </c>
      <c r="J9790" t="s">
        <v>554</v>
      </c>
      <c r="K9790" t="s">
        <v>420</v>
      </c>
      <c r="L9790" t="s">
        <v>539</v>
      </c>
      <c r="M9790" t="s">
        <v>463</v>
      </c>
      <c r="N9790">
        <v>2</v>
      </c>
      <c r="O9790">
        <v>4714.2299999999996</v>
      </c>
      <c r="P9790">
        <v>44240</v>
      </c>
      <c r="Q9790" t="str">
        <f t="shared" si="155"/>
        <v>4-Medium C&amp;I</v>
      </c>
    </row>
    <row r="9791" spans="1:17" x14ac:dyDescent="0.3">
      <c r="A9791">
        <v>5</v>
      </c>
      <c r="B9791" t="s">
        <v>241</v>
      </c>
      <c r="C9791">
        <v>2024</v>
      </c>
      <c r="D9791">
        <v>3</v>
      </c>
      <c r="E9791" t="s">
        <v>546</v>
      </c>
      <c r="F9791" s="431">
        <v>77</v>
      </c>
      <c r="G9791" t="s">
        <v>456</v>
      </c>
      <c r="H9791" t="s">
        <v>390</v>
      </c>
      <c r="I9791" t="s">
        <v>391</v>
      </c>
      <c r="J9791" t="s">
        <v>548</v>
      </c>
      <c r="K9791" t="s">
        <v>392</v>
      </c>
      <c r="L9791" t="s">
        <v>540</v>
      </c>
      <c r="M9791" t="s">
        <v>517</v>
      </c>
      <c r="N9791">
        <v>2</v>
      </c>
      <c r="O9791">
        <v>2135.59</v>
      </c>
      <c r="P9791">
        <v>7166</v>
      </c>
      <c r="Q9791" t="str">
        <f t="shared" si="155"/>
        <v>3-Small C&amp;I</v>
      </c>
    </row>
    <row r="9792" spans="1:17" x14ac:dyDescent="0.3">
      <c r="A9792">
        <v>5</v>
      </c>
      <c r="B9792" t="s">
        <v>241</v>
      </c>
      <c r="C9792">
        <v>2024</v>
      </c>
      <c r="D9792">
        <v>3</v>
      </c>
      <c r="E9792" t="s">
        <v>546</v>
      </c>
      <c r="F9792" s="431">
        <v>77</v>
      </c>
      <c r="G9792" t="s">
        <v>456</v>
      </c>
      <c r="H9792" t="s">
        <v>418</v>
      </c>
      <c r="I9792" t="s">
        <v>419</v>
      </c>
      <c r="J9792" t="s">
        <v>554</v>
      </c>
      <c r="K9792" t="s">
        <v>420</v>
      </c>
      <c r="L9792" t="s">
        <v>540</v>
      </c>
      <c r="M9792" t="s">
        <v>517</v>
      </c>
      <c r="N9792">
        <v>1</v>
      </c>
      <c r="O9792">
        <v>2012.78</v>
      </c>
      <c r="P9792">
        <v>6800</v>
      </c>
      <c r="Q9792" t="str">
        <f t="shared" si="155"/>
        <v>4-Medium C&amp;I</v>
      </c>
    </row>
    <row r="9793" spans="1:17" x14ac:dyDescent="0.3">
      <c r="A9793">
        <v>5</v>
      </c>
      <c r="B9793" t="s">
        <v>241</v>
      </c>
      <c r="C9793">
        <v>2024</v>
      </c>
      <c r="D9793">
        <v>3</v>
      </c>
      <c r="E9793" t="s">
        <v>546</v>
      </c>
      <c r="F9793" s="431">
        <v>77</v>
      </c>
      <c r="G9793" t="s">
        <v>456</v>
      </c>
      <c r="H9793" t="s">
        <v>404</v>
      </c>
      <c r="I9793" t="s">
        <v>405</v>
      </c>
      <c r="J9793" t="s">
        <v>548</v>
      </c>
      <c r="K9793" t="s">
        <v>392</v>
      </c>
      <c r="L9793" t="s">
        <v>541</v>
      </c>
      <c r="M9793" t="s">
        <v>463</v>
      </c>
      <c r="N9793">
        <v>1</v>
      </c>
      <c r="O9793">
        <v>291.74</v>
      </c>
      <c r="P9793">
        <v>2298</v>
      </c>
      <c r="Q9793" t="str">
        <f t="shared" si="155"/>
        <v>3-Small C&amp;I</v>
      </c>
    </row>
    <row r="9794" spans="1:17" x14ac:dyDescent="0.3">
      <c r="A9794">
        <v>5</v>
      </c>
      <c r="B9794" t="s">
        <v>241</v>
      </c>
      <c r="C9794">
        <v>2024</v>
      </c>
      <c r="D9794">
        <v>3</v>
      </c>
      <c r="E9794" t="s">
        <v>546</v>
      </c>
      <c r="F9794" s="431">
        <v>79</v>
      </c>
      <c r="G9794" t="s">
        <v>456</v>
      </c>
      <c r="H9794" t="s">
        <v>418</v>
      </c>
      <c r="I9794" t="s">
        <v>419</v>
      </c>
      <c r="J9794" t="s">
        <v>554</v>
      </c>
      <c r="K9794" t="s">
        <v>420</v>
      </c>
      <c r="L9794" t="s">
        <v>542</v>
      </c>
      <c r="M9794" t="s">
        <v>518</v>
      </c>
      <c r="N9794">
        <v>1</v>
      </c>
      <c r="O9794">
        <v>11244.95</v>
      </c>
      <c r="P9794">
        <v>43200</v>
      </c>
      <c r="Q9794" t="str">
        <f t="shared" si="155"/>
        <v>4-Medium C&amp;I</v>
      </c>
    </row>
    <row r="9795" spans="1:17" x14ac:dyDescent="0.3">
      <c r="A9795">
        <v>5</v>
      </c>
      <c r="B9795" t="s">
        <v>241</v>
      </c>
      <c r="C9795">
        <v>2024</v>
      </c>
      <c r="D9795">
        <v>3</v>
      </c>
      <c r="E9795" t="s">
        <v>546</v>
      </c>
      <c r="F9795" s="431">
        <v>79</v>
      </c>
      <c r="G9795" t="s">
        <v>456</v>
      </c>
      <c r="H9795" t="s">
        <v>519</v>
      </c>
      <c r="I9795" t="s">
        <v>520</v>
      </c>
      <c r="J9795" t="s">
        <v>279</v>
      </c>
      <c r="K9795" t="s">
        <v>521</v>
      </c>
      <c r="L9795" t="s">
        <v>542</v>
      </c>
      <c r="M9795" t="s">
        <v>518</v>
      </c>
      <c r="N9795">
        <v>18</v>
      </c>
      <c r="O9795">
        <v>6740.04</v>
      </c>
      <c r="P9795">
        <v>2734281</v>
      </c>
      <c r="Q9795" t="str">
        <f t="shared" si="155"/>
        <v>OTHER</v>
      </c>
    </row>
    <row r="9796" spans="1:17" x14ac:dyDescent="0.3">
      <c r="A9796">
        <v>5</v>
      </c>
      <c r="B9796" t="s">
        <v>241</v>
      </c>
      <c r="C9796">
        <v>2024</v>
      </c>
      <c r="D9796">
        <v>3</v>
      </c>
      <c r="E9796" t="s">
        <v>546</v>
      </c>
      <c r="F9796" s="431">
        <v>79</v>
      </c>
      <c r="G9796" t="s">
        <v>456</v>
      </c>
      <c r="H9796" t="s">
        <v>431</v>
      </c>
      <c r="I9796" t="s">
        <v>432</v>
      </c>
      <c r="J9796" t="s">
        <v>558</v>
      </c>
      <c r="K9796" t="s">
        <v>430</v>
      </c>
      <c r="L9796" t="s">
        <v>543</v>
      </c>
      <c r="M9796" t="s">
        <v>522</v>
      </c>
      <c r="N9796">
        <v>1</v>
      </c>
      <c r="O9796">
        <v>4383.07</v>
      </c>
      <c r="P9796">
        <v>56327</v>
      </c>
      <c r="Q9796" t="str">
        <f t="shared" si="155"/>
        <v>5-Large C&amp;I</v>
      </c>
    </row>
    <row r="9797" spans="1:17" x14ac:dyDescent="0.3">
      <c r="A9797">
        <v>5</v>
      </c>
      <c r="B9797" t="s">
        <v>241</v>
      </c>
      <c r="C9797">
        <v>2024</v>
      </c>
      <c r="D9797">
        <v>3</v>
      </c>
      <c r="E9797" t="s">
        <v>546</v>
      </c>
      <c r="F9797" s="431">
        <v>79</v>
      </c>
      <c r="G9797" t="s">
        <v>456</v>
      </c>
      <c r="H9797" t="s">
        <v>404</v>
      </c>
      <c r="I9797" t="s">
        <v>405</v>
      </c>
      <c r="J9797" t="s">
        <v>548</v>
      </c>
      <c r="K9797" t="s">
        <v>392</v>
      </c>
      <c r="L9797" t="s">
        <v>543</v>
      </c>
      <c r="M9797" t="s">
        <v>522</v>
      </c>
      <c r="N9797">
        <v>82</v>
      </c>
      <c r="O9797">
        <v>24055.200000000001</v>
      </c>
      <c r="P9797">
        <v>183709</v>
      </c>
      <c r="Q9797" t="str">
        <f t="shared" si="155"/>
        <v>3-Small C&amp;I</v>
      </c>
    </row>
    <row r="9798" spans="1:17" x14ac:dyDescent="0.3">
      <c r="A9798">
        <v>5</v>
      </c>
      <c r="B9798" t="s">
        <v>241</v>
      </c>
      <c r="C9798">
        <v>2024</v>
      </c>
      <c r="D9798">
        <v>3</v>
      </c>
      <c r="E9798" t="s">
        <v>546</v>
      </c>
      <c r="F9798" s="431">
        <v>79</v>
      </c>
      <c r="G9798" t="s">
        <v>456</v>
      </c>
      <c r="H9798" t="s">
        <v>433</v>
      </c>
      <c r="I9798" t="s">
        <v>434</v>
      </c>
      <c r="J9798" t="s">
        <v>553</v>
      </c>
      <c r="K9798" t="s">
        <v>412</v>
      </c>
      <c r="L9798" t="s">
        <v>543</v>
      </c>
      <c r="M9798" t="s">
        <v>522</v>
      </c>
      <c r="N9798">
        <v>7</v>
      </c>
      <c r="O9798">
        <v>418.33</v>
      </c>
      <c r="P9798">
        <v>2844</v>
      </c>
      <c r="Q9798" t="str">
        <f t="shared" si="155"/>
        <v>3-Small C&amp;I</v>
      </c>
    </row>
    <row r="9799" spans="1:17" x14ac:dyDescent="0.3">
      <c r="A9799">
        <v>5</v>
      </c>
      <c r="B9799" t="s">
        <v>241</v>
      </c>
      <c r="C9799">
        <v>2024</v>
      </c>
      <c r="D9799">
        <v>3</v>
      </c>
      <c r="E9799" t="s">
        <v>546</v>
      </c>
      <c r="F9799" s="431">
        <v>79</v>
      </c>
      <c r="G9799" t="s">
        <v>456</v>
      </c>
      <c r="H9799" t="s">
        <v>437</v>
      </c>
      <c r="I9799" t="s">
        <v>438</v>
      </c>
      <c r="J9799" t="s">
        <v>554</v>
      </c>
      <c r="K9799" t="s">
        <v>420</v>
      </c>
      <c r="L9799" t="s">
        <v>543</v>
      </c>
      <c r="M9799" t="s">
        <v>522</v>
      </c>
      <c r="N9799">
        <v>4</v>
      </c>
      <c r="O9799">
        <v>10498.74</v>
      </c>
      <c r="P9799">
        <v>97200</v>
      </c>
      <c r="Q9799" t="str">
        <f t="shared" si="155"/>
        <v>4-Medium C&amp;I</v>
      </c>
    </row>
    <row r="9800" spans="1:17" x14ac:dyDescent="0.3">
      <c r="A9800" s="591">
        <v>4</v>
      </c>
      <c r="B9800" s="592" t="s">
        <v>249</v>
      </c>
      <c r="C9800" s="593">
        <v>2024</v>
      </c>
      <c r="D9800" s="593">
        <v>4</v>
      </c>
      <c r="E9800" s="592" t="s">
        <v>565</v>
      </c>
      <c r="F9800" s="585">
        <v>1</v>
      </c>
      <c r="G9800" s="592" t="s">
        <v>383</v>
      </c>
      <c r="H9800" s="592" t="s">
        <v>384</v>
      </c>
      <c r="I9800" s="592" t="s">
        <v>385</v>
      </c>
      <c r="J9800" s="592" t="s">
        <v>547</v>
      </c>
      <c r="K9800" s="592" t="s">
        <v>386</v>
      </c>
      <c r="L9800" s="592" t="s">
        <v>523</v>
      </c>
      <c r="M9800" s="592" t="s">
        <v>387</v>
      </c>
      <c r="N9800" s="594">
        <v>1759</v>
      </c>
      <c r="O9800" s="595">
        <v>453660.46</v>
      </c>
      <c r="P9800" s="594">
        <v>1261073</v>
      </c>
      <c r="Q9800" t="str">
        <f t="shared" si="155"/>
        <v>1-Residential</v>
      </c>
    </row>
    <row r="9801" spans="1:17" x14ac:dyDescent="0.3">
      <c r="A9801" s="586">
        <v>4</v>
      </c>
      <c r="B9801" s="587" t="s">
        <v>249</v>
      </c>
      <c r="C9801" s="588">
        <v>2024</v>
      </c>
      <c r="D9801" s="588">
        <v>4</v>
      </c>
      <c r="E9801" s="587" t="s">
        <v>565</v>
      </c>
      <c r="F9801" s="608">
        <v>1</v>
      </c>
      <c r="G9801" s="587" t="s">
        <v>383</v>
      </c>
      <c r="H9801" s="587" t="s">
        <v>388</v>
      </c>
      <c r="I9801" s="587" t="s">
        <v>389</v>
      </c>
      <c r="J9801" s="587" t="s">
        <v>547</v>
      </c>
      <c r="K9801" s="587" t="s">
        <v>386</v>
      </c>
      <c r="L9801" s="587" t="s">
        <v>523</v>
      </c>
      <c r="M9801" s="587" t="s">
        <v>387</v>
      </c>
      <c r="N9801" s="589">
        <v>2</v>
      </c>
      <c r="O9801" s="590">
        <v>1413.46</v>
      </c>
      <c r="P9801" s="589">
        <v>4022</v>
      </c>
      <c r="Q9801" t="str">
        <f t="shared" si="155"/>
        <v>1-Residential</v>
      </c>
    </row>
    <row r="9802" spans="1:17" x14ac:dyDescent="0.3">
      <c r="A9802" s="591">
        <v>4</v>
      </c>
      <c r="B9802" s="592" t="s">
        <v>249</v>
      </c>
      <c r="C9802" s="593">
        <v>2024</v>
      </c>
      <c r="D9802" s="593">
        <v>4</v>
      </c>
      <c r="E9802" s="592" t="s">
        <v>565</v>
      </c>
      <c r="F9802" s="585">
        <v>1</v>
      </c>
      <c r="G9802" s="592" t="s">
        <v>383</v>
      </c>
      <c r="H9802" s="592" t="s">
        <v>390</v>
      </c>
      <c r="I9802" s="592" t="s">
        <v>391</v>
      </c>
      <c r="J9802" s="592" t="s">
        <v>548</v>
      </c>
      <c r="K9802" s="592" t="s">
        <v>392</v>
      </c>
      <c r="L9802" s="592" t="s">
        <v>523</v>
      </c>
      <c r="M9802" s="592" t="s">
        <v>387</v>
      </c>
      <c r="N9802" s="594">
        <v>14</v>
      </c>
      <c r="O9802" s="595">
        <v>4877.33</v>
      </c>
      <c r="P9802" s="594">
        <v>15144</v>
      </c>
      <c r="Q9802" t="str">
        <f t="shared" si="155"/>
        <v>3-Small C&amp;I</v>
      </c>
    </row>
    <row r="9803" spans="1:17" x14ac:dyDescent="0.3">
      <c r="A9803" s="586">
        <v>4</v>
      </c>
      <c r="B9803" s="587" t="s">
        <v>249</v>
      </c>
      <c r="C9803" s="588">
        <v>2024</v>
      </c>
      <c r="D9803" s="588">
        <v>4</v>
      </c>
      <c r="E9803" s="587" t="s">
        <v>565</v>
      </c>
      <c r="F9803" s="608">
        <v>1</v>
      </c>
      <c r="G9803" s="587" t="s">
        <v>383</v>
      </c>
      <c r="H9803" s="587" t="s">
        <v>393</v>
      </c>
      <c r="I9803" s="587" t="s">
        <v>394</v>
      </c>
      <c r="J9803" s="587" t="s">
        <v>549</v>
      </c>
      <c r="K9803" s="587" t="s">
        <v>395</v>
      </c>
      <c r="L9803" s="587" t="s">
        <v>523</v>
      </c>
      <c r="M9803" s="587" t="s">
        <v>387</v>
      </c>
      <c r="N9803" s="589">
        <v>36</v>
      </c>
      <c r="O9803" s="590">
        <v>7768.38</v>
      </c>
      <c r="P9803" s="589">
        <v>33894</v>
      </c>
      <c r="Q9803" t="str">
        <f t="shared" si="155"/>
        <v>2-Low Income Residential</v>
      </c>
    </row>
    <row r="9804" spans="1:17" x14ac:dyDescent="0.3">
      <c r="A9804" s="591">
        <v>4</v>
      </c>
      <c r="B9804" s="592" t="s">
        <v>249</v>
      </c>
      <c r="C9804" s="593">
        <v>2024</v>
      </c>
      <c r="D9804" s="593">
        <v>4</v>
      </c>
      <c r="E9804" s="592" t="s">
        <v>565</v>
      </c>
      <c r="F9804" s="585">
        <v>1</v>
      </c>
      <c r="G9804" s="592" t="s">
        <v>383</v>
      </c>
      <c r="H9804" s="592" t="s">
        <v>396</v>
      </c>
      <c r="I9804" s="592" t="s">
        <v>397</v>
      </c>
      <c r="J9804" s="592" t="s">
        <v>551</v>
      </c>
      <c r="K9804" s="592" t="s">
        <v>398</v>
      </c>
      <c r="L9804" s="592" t="s">
        <v>523</v>
      </c>
      <c r="M9804" s="592" t="s">
        <v>387</v>
      </c>
      <c r="N9804" s="594">
        <v>3</v>
      </c>
      <c r="O9804" s="595">
        <v>501.18</v>
      </c>
      <c r="P9804" s="594">
        <v>1505</v>
      </c>
      <c r="Q9804" t="str">
        <f t="shared" si="155"/>
        <v>3-Small C&amp;I</v>
      </c>
    </row>
    <row r="9805" spans="1:17" x14ac:dyDescent="0.3">
      <c r="A9805" s="586">
        <v>4</v>
      </c>
      <c r="B9805" s="587" t="s">
        <v>249</v>
      </c>
      <c r="C9805" s="588">
        <v>2024</v>
      </c>
      <c r="D9805" s="588">
        <v>4</v>
      </c>
      <c r="E9805" s="587" t="s">
        <v>565</v>
      </c>
      <c r="F9805" s="608">
        <v>1</v>
      </c>
      <c r="G9805" s="587" t="s">
        <v>383</v>
      </c>
      <c r="H9805" s="587" t="s">
        <v>399</v>
      </c>
      <c r="I9805" s="587" t="s">
        <v>400</v>
      </c>
      <c r="J9805" s="587" t="s">
        <v>547</v>
      </c>
      <c r="K9805" s="587" t="s">
        <v>386</v>
      </c>
      <c r="L9805" s="587" t="s">
        <v>524</v>
      </c>
      <c r="M9805" s="587" t="s">
        <v>401</v>
      </c>
      <c r="N9805" s="589">
        <v>10473</v>
      </c>
      <c r="O9805" s="590">
        <v>1292877.48</v>
      </c>
      <c r="P9805" s="589">
        <v>7242988</v>
      </c>
      <c r="Q9805" t="str">
        <f t="shared" si="155"/>
        <v>1-Residential</v>
      </c>
    </row>
    <row r="9806" spans="1:17" x14ac:dyDescent="0.3">
      <c r="A9806" s="591">
        <v>4</v>
      </c>
      <c r="B9806" s="592" t="s">
        <v>249</v>
      </c>
      <c r="C9806" s="593">
        <v>2024</v>
      </c>
      <c r="D9806" s="593">
        <v>4</v>
      </c>
      <c r="E9806" s="592" t="s">
        <v>565</v>
      </c>
      <c r="F9806" s="585">
        <v>1</v>
      </c>
      <c r="G9806" s="592" t="s">
        <v>383</v>
      </c>
      <c r="H9806" s="592" t="s">
        <v>402</v>
      </c>
      <c r="I9806" s="592" t="s">
        <v>403</v>
      </c>
      <c r="J9806" s="592" t="s">
        <v>549</v>
      </c>
      <c r="K9806" s="592" t="s">
        <v>395</v>
      </c>
      <c r="L9806" s="592" t="s">
        <v>524</v>
      </c>
      <c r="M9806" s="592" t="s">
        <v>401</v>
      </c>
      <c r="N9806" s="594">
        <v>116</v>
      </c>
      <c r="O9806" s="595">
        <v>6694.12</v>
      </c>
      <c r="P9806" s="594">
        <v>96515</v>
      </c>
      <c r="Q9806" t="str">
        <f t="shared" ref="Q9806:Q9869" si="156">VLOOKUP(TRIM(J9806),S:T,2,FALSE)</f>
        <v>2-Low Income Residential</v>
      </c>
    </row>
    <row r="9807" spans="1:17" x14ac:dyDescent="0.3">
      <c r="A9807" s="586">
        <v>4</v>
      </c>
      <c r="B9807" s="587" t="s">
        <v>249</v>
      </c>
      <c r="C9807" s="588">
        <v>2024</v>
      </c>
      <c r="D9807" s="588">
        <v>4</v>
      </c>
      <c r="E9807" s="587" t="s">
        <v>565</v>
      </c>
      <c r="F9807" s="608">
        <v>1</v>
      </c>
      <c r="G9807" s="587" t="s">
        <v>383</v>
      </c>
      <c r="H9807" s="587" t="s">
        <v>404</v>
      </c>
      <c r="I9807" s="587" t="s">
        <v>405</v>
      </c>
      <c r="J9807" s="587" t="s">
        <v>548</v>
      </c>
      <c r="K9807" s="587" t="s">
        <v>392</v>
      </c>
      <c r="L9807" s="587" t="s">
        <v>524</v>
      </c>
      <c r="M9807" s="587" t="s">
        <v>401</v>
      </c>
      <c r="N9807" s="589">
        <v>36</v>
      </c>
      <c r="O9807" s="590">
        <v>2711.43</v>
      </c>
      <c r="P9807" s="589">
        <v>20622</v>
      </c>
      <c r="Q9807" t="str">
        <f t="shared" si="156"/>
        <v>3-Small C&amp;I</v>
      </c>
    </row>
    <row r="9808" spans="1:17" x14ac:dyDescent="0.3">
      <c r="A9808" s="591">
        <v>4</v>
      </c>
      <c r="B9808" s="592" t="s">
        <v>249</v>
      </c>
      <c r="C9808" s="593">
        <v>2024</v>
      </c>
      <c r="D9808" s="593">
        <v>4</v>
      </c>
      <c r="E9808" s="592" t="s">
        <v>565</v>
      </c>
      <c r="F9808" s="585">
        <v>1</v>
      </c>
      <c r="G9808" s="592" t="s">
        <v>383</v>
      </c>
      <c r="H9808" s="592" t="s">
        <v>406</v>
      </c>
      <c r="I9808" s="592" t="s">
        <v>407</v>
      </c>
      <c r="J9808" s="592" t="s">
        <v>551</v>
      </c>
      <c r="K9808" s="592" t="s">
        <v>398</v>
      </c>
      <c r="L9808" s="592" t="s">
        <v>524</v>
      </c>
      <c r="M9808" s="592" t="s">
        <v>401</v>
      </c>
      <c r="N9808" s="594">
        <v>4</v>
      </c>
      <c r="O9808" s="595">
        <v>373.61</v>
      </c>
      <c r="P9808" s="594">
        <v>2374</v>
      </c>
      <c r="Q9808" t="str">
        <f t="shared" si="156"/>
        <v>3-Small C&amp;I</v>
      </c>
    </row>
    <row r="9809" spans="1:17" x14ac:dyDescent="0.3">
      <c r="A9809" s="586">
        <v>4</v>
      </c>
      <c r="B9809" s="587" t="s">
        <v>249</v>
      </c>
      <c r="C9809" s="588">
        <v>2024</v>
      </c>
      <c r="D9809" s="588">
        <v>4</v>
      </c>
      <c r="E9809" s="587" t="s">
        <v>565</v>
      </c>
      <c r="F9809" s="608">
        <v>3</v>
      </c>
      <c r="G9809" s="587" t="s">
        <v>408</v>
      </c>
      <c r="H9809" s="587" t="s">
        <v>384</v>
      </c>
      <c r="I9809" s="587" t="s">
        <v>385</v>
      </c>
      <c r="J9809" s="587" t="s">
        <v>547</v>
      </c>
      <c r="K9809" s="587" t="s">
        <v>386</v>
      </c>
      <c r="L9809" s="587" t="s">
        <v>525</v>
      </c>
      <c r="M9809" s="587" t="s">
        <v>409</v>
      </c>
      <c r="N9809" s="589">
        <v>10</v>
      </c>
      <c r="O9809" s="590">
        <v>1547.85</v>
      </c>
      <c r="P9809" s="589">
        <v>4192</v>
      </c>
      <c r="Q9809" t="str">
        <f t="shared" si="156"/>
        <v>1-Residential</v>
      </c>
    </row>
    <row r="9810" spans="1:17" x14ac:dyDescent="0.3">
      <c r="A9810" s="591">
        <v>4</v>
      </c>
      <c r="B9810" s="592" t="s">
        <v>249</v>
      </c>
      <c r="C9810" s="593">
        <v>2024</v>
      </c>
      <c r="D9810" s="593">
        <v>4</v>
      </c>
      <c r="E9810" s="592" t="s">
        <v>565</v>
      </c>
      <c r="F9810" s="585">
        <v>3</v>
      </c>
      <c r="G9810" s="592" t="s">
        <v>408</v>
      </c>
      <c r="H9810" s="592" t="s">
        <v>390</v>
      </c>
      <c r="I9810" s="592" t="s">
        <v>391</v>
      </c>
      <c r="J9810" s="592" t="s">
        <v>548</v>
      </c>
      <c r="K9810" s="592" t="s">
        <v>392</v>
      </c>
      <c r="L9810" s="592" t="s">
        <v>525</v>
      </c>
      <c r="M9810" s="592" t="s">
        <v>409</v>
      </c>
      <c r="N9810" s="594">
        <v>185</v>
      </c>
      <c r="O9810" s="595">
        <v>40183.11</v>
      </c>
      <c r="P9810" s="594">
        <v>123069</v>
      </c>
      <c r="Q9810" t="str">
        <f t="shared" si="156"/>
        <v>3-Small C&amp;I</v>
      </c>
    </row>
    <row r="9811" spans="1:17" x14ac:dyDescent="0.3">
      <c r="A9811" s="586">
        <v>4</v>
      </c>
      <c r="B9811" s="587" t="s">
        <v>249</v>
      </c>
      <c r="C9811" s="588">
        <v>2024</v>
      </c>
      <c r="D9811" s="588">
        <v>4</v>
      </c>
      <c r="E9811" s="587" t="s">
        <v>565</v>
      </c>
      <c r="F9811" s="608">
        <v>3</v>
      </c>
      <c r="G9811" s="587" t="s">
        <v>408</v>
      </c>
      <c r="H9811" s="587" t="s">
        <v>413</v>
      </c>
      <c r="I9811" s="587" t="s">
        <v>414</v>
      </c>
      <c r="J9811" s="587" t="s">
        <v>550</v>
      </c>
      <c r="K9811" s="587" t="s">
        <v>415</v>
      </c>
      <c r="L9811" s="587" t="s">
        <v>525</v>
      </c>
      <c r="M9811" s="587" t="s">
        <v>409</v>
      </c>
      <c r="N9811" s="589">
        <v>2</v>
      </c>
      <c r="O9811" s="590">
        <v>240.01</v>
      </c>
      <c r="P9811" s="589">
        <v>704</v>
      </c>
      <c r="Q9811" t="str">
        <f t="shared" si="156"/>
        <v>3-Small C&amp;I</v>
      </c>
    </row>
    <row r="9812" spans="1:17" x14ac:dyDescent="0.3">
      <c r="A9812" s="591">
        <v>4</v>
      </c>
      <c r="B9812" s="592" t="s">
        <v>249</v>
      </c>
      <c r="C9812" s="593">
        <v>2024</v>
      </c>
      <c r="D9812" s="593">
        <v>4</v>
      </c>
      <c r="E9812" s="592" t="s">
        <v>565</v>
      </c>
      <c r="F9812" s="585">
        <v>3</v>
      </c>
      <c r="G9812" s="592" t="s">
        <v>408</v>
      </c>
      <c r="H9812" s="592" t="s">
        <v>396</v>
      </c>
      <c r="I9812" s="592" t="s">
        <v>397</v>
      </c>
      <c r="J9812" s="592" t="s">
        <v>551</v>
      </c>
      <c r="K9812" s="592" t="s">
        <v>398</v>
      </c>
      <c r="L9812" s="592" t="s">
        <v>525</v>
      </c>
      <c r="M9812" s="592" t="s">
        <v>409</v>
      </c>
      <c r="N9812" s="594">
        <v>26</v>
      </c>
      <c r="O9812" s="595">
        <v>3958.52</v>
      </c>
      <c r="P9812" s="594">
        <v>11812</v>
      </c>
      <c r="Q9812" t="str">
        <f t="shared" si="156"/>
        <v>3-Small C&amp;I</v>
      </c>
    </row>
    <row r="9813" spans="1:17" x14ac:dyDescent="0.3">
      <c r="A9813" s="586">
        <v>4</v>
      </c>
      <c r="B9813" s="587" t="s">
        <v>249</v>
      </c>
      <c r="C9813" s="588">
        <v>2024</v>
      </c>
      <c r="D9813" s="588">
        <v>4</v>
      </c>
      <c r="E9813" s="587" t="s">
        <v>565</v>
      </c>
      <c r="F9813" s="608">
        <v>3</v>
      </c>
      <c r="G9813" s="587" t="s">
        <v>408</v>
      </c>
      <c r="H9813" s="587" t="s">
        <v>418</v>
      </c>
      <c r="I9813" s="587" t="s">
        <v>419</v>
      </c>
      <c r="J9813" s="587" t="s">
        <v>554</v>
      </c>
      <c r="K9813" s="587" t="s">
        <v>420</v>
      </c>
      <c r="L9813" s="587" t="s">
        <v>525</v>
      </c>
      <c r="M9813" s="587" t="s">
        <v>409</v>
      </c>
      <c r="N9813" s="589">
        <v>5</v>
      </c>
      <c r="O9813" s="590">
        <v>4494.4399999999996</v>
      </c>
      <c r="P9813" s="589">
        <v>17099</v>
      </c>
      <c r="Q9813" t="str">
        <f t="shared" si="156"/>
        <v>4-Medium C&amp;I</v>
      </c>
    </row>
    <row r="9814" spans="1:17" x14ac:dyDescent="0.3">
      <c r="A9814" s="591">
        <v>4</v>
      </c>
      <c r="B9814" s="592" t="s">
        <v>249</v>
      </c>
      <c r="C9814" s="593">
        <v>2024</v>
      </c>
      <c r="D9814" s="593">
        <v>4</v>
      </c>
      <c r="E9814" s="592" t="s">
        <v>565</v>
      </c>
      <c r="F9814" s="585">
        <v>3</v>
      </c>
      <c r="G9814" s="592" t="s">
        <v>408</v>
      </c>
      <c r="H9814" s="592" t="s">
        <v>421</v>
      </c>
      <c r="I9814" s="592" t="s">
        <v>422</v>
      </c>
      <c r="J9814" s="592" t="s">
        <v>552</v>
      </c>
      <c r="K9814" s="592" t="s">
        <v>423</v>
      </c>
      <c r="L9814" s="592" t="s">
        <v>524</v>
      </c>
      <c r="M9814" s="592" t="s">
        <v>401</v>
      </c>
      <c r="N9814" s="594">
        <v>1</v>
      </c>
      <c r="O9814" s="595">
        <v>11.7</v>
      </c>
      <c r="P9814" s="594">
        <v>21</v>
      </c>
      <c r="Q9814" t="str">
        <f t="shared" si="156"/>
        <v>Street</v>
      </c>
    </row>
    <row r="9815" spans="1:17" x14ac:dyDescent="0.3">
      <c r="A9815" s="586">
        <v>4</v>
      </c>
      <c r="B9815" s="587" t="s">
        <v>249</v>
      </c>
      <c r="C9815" s="588">
        <v>2024</v>
      </c>
      <c r="D9815" s="588">
        <v>4</v>
      </c>
      <c r="E9815" s="587" t="s">
        <v>565</v>
      </c>
      <c r="F9815" s="608">
        <v>3</v>
      </c>
      <c r="G9815" s="587" t="s">
        <v>408</v>
      </c>
      <c r="H9815" s="587" t="s">
        <v>424</v>
      </c>
      <c r="I9815" s="587" t="s">
        <v>425</v>
      </c>
      <c r="J9815" s="587" t="s">
        <v>557</v>
      </c>
      <c r="K9815" s="587" t="s">
        <v>426</v>
      </c>
      <c r="L9815" s="587" t="s">
        <v>526</v>
      </c>
      <c r="M9815" s="587" t="s">
        <v>427</v>
      </c>
      <c r="N9815" s="589">
        <v>8</v>
      </c>
      <c r="O9815" s="590">
        <v>236.99</v>
      </c>
      <c r="P9815" s="589">
        <v>1271</v>
      </c>
      <c r="Q9815" t="str">
        <f t="shared" si="156"/>
        <v>3-Small C&amp;I</v>
      </c>
    </row>
    <row r="9816" spans="1:17" x14ac:dyDescent="0.3">
      <c r="A9816" s="591">
        <v>4</v>
      </c>
      <c r="B9816" s="592" t="s">
        <v>249</v>
      </c>
      <c r="C9816" s="593">
        <v>2024</v>
      </c>
      <c r="D9816" s="593">
        <v>4</v>
      </c>
      <c r="E9816" s="592" t="s">
        <v>565</v>
      </c>
      <c r="F9816" s="585">
        <v>3</v>
      </c>
      <c r="G9816" s="592" t="s">
        <v>408</v>
      </c>
      <c r="H9816" s="592" t="s">
        <v>431</v>
      </c>
      <c r="I9816" s="592" t="s">
        <v>432</v>
      </c>
      <c r="J9816" s="592" t="s">
        <v>558</v>
      </c>
      <c r="K9816" s="592" t="s">
        <v>430</v>
      </c>
      <c r="L9816" s="592" t="s">
        <v>526</v>
      </c>
      <c r="M9816" s="592" t="s">
        <v>427</v>
      </c>
      <c r="N9816" s="594">
        <v>9</v>
      </c>
      <c r="O9816" s="595">
        <v>106767.66</v>
      </c>
      <c r="P9816" s="594">
        <v>1172173</v>
      </c>
      <c r="Q9816" t="str">
        <f t="shared" si="156"/>
        <v>5-Large C&amp;I</v>
      </c>
    </row>
    <row r="9817" spans="1:17" x14ac:dyDescent="0.3">
      <c r="A9817" s="586">
        <v>4</v>
      </c>
      <c r="B9817" s="587" t="s">
        <v>249</v>
      </c>
      <c r="C9817" s="588">
        <v>2024</v>
      </c>
      <c r="D9817" s="588">
        <v>4</v>
      </c>
      <c r="E9817" s="587" t="s">
        <v>565</v>
      </c>
      <c r="F9817" s="608">
        <v>3</v>
      </c>
      <c r="G9817" s="587" t="s">
        <v>408</v>
      </c>
      <c r="H9817" s="587" t="s">
        <v>399</v>
      </c>
      <c r="I9817" s="587" t="s">
        <v>400</v>
      </c>
      <c r="J9817" s="587" t="s">
        <v>547</v>
      </c>
      <c r="K9817" s="587" t="s">
        <v>386</v>
      </c>
      <c r="L9817" s="587" t="s">
        <v>526</v>
      </c>
      <c r="M9817" s="587" t="s">
        <v>427</v>
      </c>
      <c r="N9817" s="589">
        <v>29</v>
      </c>
      <c r="O9817" s="590">
        <v>4510.84</v>
      </c>
      <c r="P9817" s="589">
        <v>25575</v>
      </c>
      <c r="Q9817" t="str">
        <f t="shared" si="156"/>
        <v>1-Residential</v>
      </c>
    </row>
    <row r="9818" spans="1:17" x14ac:dyDescent="0.3">
      <c r="A9818" s="591">
        <v>4</v>
      </c>
      <c r="B9818" s="592" t="s">
        <v>249</v>
      </c>
      <c r="C9818" s="593">
        <v>2024</v>
      </c>
      <c r="D9818" s="593">
        <v>4</v>
      </c>
      <c r="E9818" s="592" t="s">
        <v>565</v>
      </c>
      <c r="F9818" s="585">
        <v>3</v>
      </c>
      <c r="G9818" s="592" t="s">
        <v>408</v>
      </c>
      <c r="H9818" s="592" t="s">
        <v>404</v>
      </c>
      <c r="I9818" s="592" t="s">
        <v>405</v>
      </c>
      <c r="J9818" s="592" t="s">
        <v>548</v>
      </c>
      <c r="K9818" s="592" t="s">
        <v>392</v>
      </c>
      <c r="L9818" s="592" t="s">
        <v>526</v>
      </c>
      <c r="M9818" s="592" t="s">
        <v>427</v>
      </c>
      <c r="N9818" s="594">
        <v>1265</v>
      </c>
      <c r="O9818" s="595">
        <v>224333.03</v>
      </c>
      <c r="P9818" s="594">
        <v>1549415</v>
      </c>
      <c r="Q9818" t="str">
        <f t="shared" si="156"/>
        <v>3-Small C&amp;I</v>
      </c>
    </row>
    <row r="9819" spans="1:17" x14ac:dyDescent="0.3">
      <c r="A9819" s="586">
        <v>4</v>
      </c>
      <c r="B9819" s="587" t="s">
        <v>249</v>
      </c>
      <c r="C9819" s="588">
        <v>2024</v>
      </c>
      <c r="D9819" s="588">
        <v>4</v>
      </c>
      <c r="E9819" s="587" t="s">
        <v>565</v>
      </c>
      <c r="F9819" s="608">
        <v>3</v>
      </c>
      <c r="G9819" s="587" t="s">
        <v>408</v>
      </c>
      <c r="H9819" s="587" t="s">
        <v>433</v>
      </c>
      <c r="I9819" s="587" t="s">
        <v>434</v>
      </c>
      <c r="J9819" s="587" t="s">
        <v>553</v>
      </c>
      <c r="K9819" s="587" t="s">
        <v>412</v>
      </c>
      <c r="L9819" s="587" t="s">
        <v>526</v>
      </c>
      <c r="M9819" s="587" t="s">
        <v>427</v>
      </c>
      <c r="N9819" s="589">
        <v>7</v>
      </c>
      <c r="O9819" s="590">
        <v>284.13</v>
      </c>
      <c r="P9819" s="589">
        <v>1664</v>
      </c>
      <c r="Q9819" t="str">
        <f t="shared" si="156"/>
        <v>3-Small C&amp;I</v>
      </c>
    </row>
    <row r="9820" spans="1:17" x14ac:dyDescent="0.3">
      <c r="A9820" s="591">
        <v>4</v>
      </c>
      <c r="B9820" s="592" t="s">
        <v>249</v>
      </c>
      <c r="C9820" s="593">
        <v>2024</v>
      </c>
      <c r="D9820" s="593">
        <v>4</v>
      </c>
      <c r="E9820" s="592" t="s">
        <v>565</v>
      </c>
      <c r="F9820" s="585">
        <v>3</v>
      </c>
      <c r="G9820" s="592" t="s">
        <v>408</v>
      </c>
      <c r="H9820" s="592" t="s">
        <v>435</v>
      </c>
      <c r="I9820" s="592" t="s">
        <v>436</v>
      </c>
      <c r="J9820" s="592" t="s">
        <v>550</v>
      </c>
      <c r="K9820" s="592" t="s">
        <v>415</v>
      </c>
      <c r="L9820" s="592" t="s">
        <v>526</v>
      </c>
      <c r="M9820" s="592" t="s">
        <v>427</v>
      </c>
      <c r="N9820" s="594">
        <v>11</v>
      </c>
      <c r="O9820" s="595">
        <v>499.66</v>
      </c>
      <c r="P9820" s="594">
        <v>3227</v>
      </c>
      <c r="Q9820" t="str">
        <f t="shared" si="156"/>
        <v>3-Small C&amp;I</v>
      </c>
    </row>
    <row r="9821" spans="1:17" x14ac:dyDescent="0.3">
      <c r="A9821" s="586">
        <v>4</v>
      </c>
      <c r="B9821" s="587" t="s">
        <v>249</v>
      </c>
      <c r="C9821" s="588">
        <v>2024</v>
      </c>
      <c r="D9821" s="588">
        <v>4</v>
      </c>
      <c r="E9821" s="587" t="s">
        <v>565</v>
      </c>
      <c r="F9821" s="608">
        <v>3</v>
      </c>
      <c r="G9821" s="587" t="s">
        <v>408</v>
      </c>
      <c r="H9821" s="587" t="s">
        <v>406</v>
      </c>
      <c r="I9821" s="587" t="s">
        <v>407</v>
      </c>
      <c r="J9821" s="587" t="s">
        <v>551</v>
      </c>
      <c r="K9821" s="587" t="s">
        <v>398</v>
      </c>
      <c r="L9821" s="587" t="s">
        <v>526</v>
      </c>
      <c r="M9821" s="587" t="s">
        <v>427</v>
      </c>
      <c r="N9821" s="589">
        <v>58</v>
      </c>
      <c r="O9821" s="590">
        <v>4759.21</v>
      </c>
      <c r="P9821" s="589">
        <v>30849</v>
      </c>
      <c r="Q9821" t="str">
        <f t="shared" si="156"/>
        <v>3-Small C&amp;I</v>
      </c>
    </row>
    <row r="9822" spans="1:17" x14ac:dyDescent="0.3">
      <c r="A9822" s="591">
        <v>4</v>
      </c>
      <c r="B9822" s="592" t="s">
        <v>249</v>
      </c>
      <c r="C9822" s="593">
        <v>2024</v>
      </c>
      <c r="D9822" s="593">
        <v>4</v>
      </c>
      <c r="E9822" s="592" t="s">
        <v>565</v>
      </c>
      <c r="F9822" s="585">
        <v>3</v>
      </c>
      <c r="G9822" s="592" t="s">
        <v>408</v>
      </c>
      <c r="H9822" s="592" t="s">
        <v>437</v>
      </c>
      <c r="I9822" s="592" t="s">
        <v>438</v>
      </c>
      <c r="J9822" s="592" t="s">
        <v>554</v>
      </c>
      <c r="K9822" s="592" t="s">
        <v>420</v>
      </c>
      <c r="L9822" s="592" t="s">
        <v>526</v>
      </c>
      <c r="M9822" s="592" t="s">
        <v>427</v>
      </c>
      <c r="N9822" s="594">
        <v>70</v>
      </c>
      <c r="O9822" s="595">
        <v>147537.01</v>
      </c>
      <c r="P9822" s="594">
        <v>1242505</v>
      </c>
      <c r="Q9822" t="str">
        <f t="shared" si="156"/>
        <v>4-Medium C&amp;I</v>
      </c>
    </row>
    <row r="9823" spans="1:17" x14ac:dyDescent="0.3">
      <c r="A9823" s="586">
        <v>4</v>
      </c>
      <c r="B9823" s="587" t="s">
        <v>249</v>
      </c>
      <c r="C9823" s="588">
        <v>2024</v>
      </c>
      <c r="D9823" s="588">
        <v>4</v>
      </c>
      <c r="E9823" s="587" t="s">
        <v>565</v>
      </c>
      <c r="F9823" s="608">
        <v>5</v>
      </c>
      <c r="G9823" s="587" t="s">
        <v>442</v>
      </c>
      <c r="H9823" s="587" t="s">
        <v>390</v>
      </c>
      <c r="I9823" s="587" t="s">
        <v>391</v>
      </c>
      <c r="J9823" s="587" t="s">
        <v>548</v>
      </c>
      <c r="K9823" s="587" t="s">
        <v>392</v>
      </c>
      <c r="L9823" s="587" t="s">
        <v>527</v>
      </c>
      <c r="M9823" s="587" t="s">
        <v>443</v>
      </c>
      <c r="N9823" s="589">
        <v>1</v>
      </c>
      <c r="O9823" s="590">
        <v>14.32</v>
      </c>
      <c r="P9823" s="589">
        <v>15</v>
      </c>
      <c r="Q9823" t="str">
        <f t="shared" si="156"/>
        <v>3-Small C&amp;I</v>
      </c>
    </row>
    <row r="9824" spans="1:17" x14ac:dyDescent="0.3">
      <c r="A9824" s="591">
        <v>4</v>
      </c>
      <c r="B9824" s="592" t="s">
        <v>249</v>
      </c>
      <c r="C9824" s="593">
        <v>2024</v>
      </c>
      <c r="D9824" s="593">
        <v>4</v>
      </c>
      <c r="E9824" s="592" t="s">
        <v>565</v>
      </c>
      <c r="F9824" s="585">
        <v>5</v>
      </c>
      <c r="G9824" s="592" t="s">
        <v>442</v>
      </c>
      <c r="H9824" s="592" t="s">
        <v>418</v>
      </c>
      <c r="I9824" s="592" t="s">
        <v>419</v>
      </c>
      <c r="J9824" s="592" t="s">
        <v>554</v>
      </c>
      <c r="K9824" s="592" t="s">
        <v>420</v>
      </c>
      <c r="L9824" s="592" t="s">
        <v>527</v>
      </c>
      <c r="M9824" s="592" t="s">
        <v>443</v>
      </c>
      <c r="N9824" s="594">
        <v>1</v>
      </c>
      <c r="O9824" s="595">
        <v>657.41</v>
      </c>
      <c r="P9824" s="594">
        <v>2320</v>
      </c>
      <c r="Q9824" t="str">
        <f t="shared" si="156"/>
        <v>4-Medium C&amp;I</v>
      </c>
    </row>
    <row r="9825" spans="1:17" x14ac:dyDescent="0.3">
      <c r="A9825" s="586">
        <v>4</v>
      </c>
      <c r="B9825" s="587" t="s">
        <v>249</v>
      </c>
      <c r="C9825" s="588">
        <v>2024</v>
      </c>
      <c r="D9825" s="588">
        <v>4</v>
      </c>
      <c r="E9825" s="587" t="s">
        <v>565</v>
      </c>
      <c r="F9825" s="608">
        <v>5</v>
      </c>
      <c r="G9825" s="587" t="s">
        <v>442</v>
      </c>
      <c r="H9825" s="587" t="s">
        <v>431</v>
      </c>
      <c r="I9825" s="587" t="s">
        <v>432</v>
      </c>
      <c r="J9825" s="587" t="s">
        <v>558</v>
      </c>
      <c r="K9825" s="587" t="s">
        <v>430</v>
      </c>
      <c r="L9825" s="587" t="s">
        <v>528</v>
      </c>
      <c r="M9825" s="587" t="s">
        <v>444</v>
      </c>
      <c r="N9825" s="589">
        <v>1</v>
      </c>
      <c r="O9825" s="590">
        <v>5001.83</v>
      </c>
      <c r="P9825" s="589">
        <v>40853</v>
      </c>
      <c r="Q9825" t="str">
        <f t="shared" si="156"/>
        <v>5-Large C&amp;I</v>
      </c>
    </row>
    <row r="9826" spans="1:17" x14ac:dyDescent="0.3">
      <c r="A9826" s="591">
        <v>4</v>
      </c>
      <c r="B9826" s="592" t="s">
        <v>249</v>
      </c>
      <c r="C9826" s="593">
        <v>2024</v>
      </c>
      <c r="D9826" s="593">
        <v>4</v>
      </c>
      <c r="E9826" s="592" t="s">
        <v>565</v>
      </c>
      <c r="F9826" s="585">
        <v>5</v>
      </c>
      <c r="G9826" s="592" t="s">
        <v>442</v>
      </c>
      <c r="H9826" s="592" t="s">
        <v>404</v>
      </c>
      <c r="I9826" s="592" t="s">
        <v>405</v>
      </c>
      <c r="J9826" s="592" t="s">
        <v>548</v>
      </c>
      <c r="K9826" s="592" t="s">
        <v>392</v>
      </c>
      <c r="L9826" s="592" t="s">
        <v>528</v>
      </c>
      <c r="M9826" s="592" t="s">
        <v>444</v>
      </c>
      <c r="N9826" s="594">
        <v>1</v>
      </c>
      <c r="O9826" s="595">
        <v>33.200000000000003</v>
      </c>
      <c r="P9826" s="594">
        <v>165</v>
      </c>
      <c r="Q9826" t="str">
        <f t="shared" si="156"/>
        <v>3-Small C&amp;I</v>
      </c>
    </row>
    <row r="9827" spans="1:17" x14ac:dyDescent="0.3">
      <c r="A9827" s="586">
        <v>4</v>
      </c>
      <c r="B9827" s="587" t="s">
        <v>249</v>
      </c>
      <c r="C9827" s="588">
        <v>2024</v>
      </c>
      <c r="D9827" s="588">
        <v>4</v>
      </c>
      <c r="E9827" s="587" t="s">
        <v>565</v>
      </c>
      <c r="F9827" s="608">
        <v>6</v>
      </c>
      <c r="G9827" s="587" t="s">
        <v>445</v>
      </c>
      <c r="H9827" s="587" t="s">
        <v>446</v>
      </c>
      <c r="I9827" s="587" t="s">
        <v>447</v>
      </c>
      <c r="J9827" s="587" t="s">
        <v>559</v>
      </c>
      <c r="K9827" s="587" t="s">
        <v>448</v>
      </c>
      <c r="L9827" s="587" t="s">
        <v>529</v>
      </c>
      <c r="M9827" s="587" t="s">
        <v>449</v>
      </c>
      <c r="N9827" s="589">
        <v>1</v>
      </c>
      <c r="O9827" s="590">
        <v>7929.76</v>
      </c>
      <c r="P9827" s="589">
        <v>15621</v>
      </c>
      <c r="Q9827" t="str">
        <f t="shared" si="156"/>
        <v>Street</v>
      </c>
    </row>
    <row r="9828" spans="1:17" x14ac:dyDescent="0.3">
      <c r="A9828" s="591">
        <v>4</v>
      </c>
      <c r="B9828" s="592" t="s">
        <v>249</v>
      </c>
      <c r="C9828" s="593">
        <v>2024</v>
      </c>
      <c r="D9828" s="593">
        <v>4</v>
      </c>
      <c r="E9828" s="592" t="s">
        <v>565</v>
      </c>
      <c r="F9828" s="585">
        <v>6</v>
      </c>
      <c r="G9828" s="592" t="s">
        <v>445</v>
      </c>
      <c r="H9828" s="592" t="s">
        <v>450</v>
      </c>
      <c r="I9828" s="592" t="s">
        <v>451</v>
      </c>
      <c r="J9828" s="592" t="s">
        <v>563</v>
      </c>
      <c r="K9828" s="592" t="s">
        <v>452</v>
      </c>
      <c r="L9828" s="592" t="s">
        <v>529</v>
      </c>
      <c r="M9828" s="592" t="s">
        <v>449</v>
      </c>
      <c r="N9828" s="594">
        <v>2</v>
      </c>
      <c r="O9828" s="595">
        <v>1675.64</v>
      </c>
      <c r="P9828" s="594">
        <v>6570</v>
      </c>
      <c r="Q9828" t="str">
        <f t="shared" si="156"/>
        <v>Street</v>
      </c>
    </row>
    <row r="9829" spans="1:17" x14ac:dyDescent="0.3">
      <c r="A9829" s="586">
        <v>4</v>
      </c>
      <c r="B9829" s="587" t="s">
        <v>249</v>
      </c>
      <c r="C9829" s="588">
        <v>2024</v>
      </c>
      <c r="D9829" s="588">
        <v>4</v>
      </c>
      <c r="E9829" s="587" t="s">
        <v>565</v>
      </c>
      <c r="F9829" s="608">
        <v>10</v>
      </c>
      <c r="G9829" s="587" t="s">
        <v>453</v>
      </c>
      <c r="H9829" s="587" t="s">
        <v>384</v>
      </c>
      <c r="I9829" s="587" t="s">
        <v>385</v>
      </c>
      <c r="J9829" s="587" t="s">
        <v>547</v>
      </c>
      <c r="K9829" s="587" t="s">
        <v>386</v>
      </c>
      <c r="L9829" s="587" t="s">
        <v>530</v>
      </c>
      <c r="M9829" s="587" t="s">
        <v>454</v>
      </c>
      <c r="N9829" s="589">
        <v>22</v>
      </c>
      <c r="O9829" s="590">
        <v>3739.36</v>
      </c>
      <c r="P9829" s="589">
        <v>10118</v>
      </c>
      <c r="Q9829" t="str">
        <f t="shared" si="156"/>
        <v>1-Residential</v>
      </c>
    </row>
    <row r="9830" spans="1:17" x14ac:dyDescent="0.3">
      <c r="A9830" s="591">
        <v>4</v>
      </c>
      <c r="B9830" s="592" t="s">
        <v>249</v>
      </c>
      <c r="C9830" s="593">
        <v>2024</v>
      </c>
      <c r="D9830" s="593">
        <v>4</v>
      </c>
      <c r="E9830" s="592" t="s">
        <v>565</v>
      </c>
      <c r="F9830" s="585">
        <v>10</v>
      </c>
      <c r="G9830" s="592" t="s">
        <v>453</v>
      </c>
      <c r="H9830" s="592" t="s">
        <v>399</v>
      </c>
      <c r="I9830" s="592" t="s">
        <v>400</v>
      </c>
      <c r="J9830" s="592" t="s">
        <v>547</v>
      </c>
      <c r="K9830" s="592" t="s">
        <v>386</v>
      </c>
      <c r="L9830" s="592" t="s">
        <v>531</v>
      </c>
      <c r="M9830" s="592" t="s">
        <v>455</v>
      </c>
      <c r="N9830" s="594">
        <v>137</v>
      </c>
      <c r="O9830" s="595">
        <v>19551.919999999998</v>
      </c>
      <c r="P9830" s="594">
        <v>108904</v>
      </c>
      <c r="Q9830" t="str">
        <f t="shared" si="156"/>
        <v>1-Residential</v>
      </c>
    </row>
    <row r="9831" spans="1:17" x14ac:dyDescent="0.3">
      <c r="A9831" s="586">
        <v>4</v>
      </c>
      <c r="B9831" s="587" t="s">
        <v>249</v>
      </c>
      <c r="C9831" s="588">
        <v>2024</v>
      </c>
      <c r="D9831" s="588">
        <v>4</v>
      </c>
      <c r="E9831" s="587" t="s">
        <v>565</v>
      </c>
      <c r="F9831" s="608">
        <v>10</v>
      </c>
      <c r="G9831" s="587" t="s">
        <v>453</v>
      </c>
      <c r="H9831" s="587" t="s">
        <v>402</v>
      </c>
      <c r="I9831" s="587" t="s">
        <v>403</v>
      </c>
      <c r="J9831" s="587" t="s">
        <v>549</v>
      </c>
      <c r="K9831" s="587" t="s">
        <v>395</v>
      </c>
      <c r="L9831" s="587" t="s">
        <v>531</v>
      </c>
      <c r="M9831" s="587" t="s">
        <v>455</v>
      </c>
      <c r="N9831" s="589">
        <v>7</v>
      </c>
      <c r="O9831" s="590">
        <v>782.03</v>
      </c>
      <c r="P9831" s="589">
        <v>11539</v>
      </c>
      <c r="Q9831" t="str">
        <f t="shared" si="156"/>
        <v>2-Low Income Residential</v>
      </c>
    </row>
    <row r="9832" spans="1:17" x14ac:dyDescent="0.3">
      <c r="A9832" s="591">
        <v>4</v>
      </c>
      <c r="B9832" s="592" t="s">
        <v>249</v>
      </c>
      <c r="C9832" s="593">
        <v>2024</v>
      </c>
      <c r="D9832" s="593">
        <v>4</v>
      </c>
      <c r="E9832" s="592" t="s">
        <v>565</v>
      </c>
      <c r="F9832" s="585">
        <v>60</v>
      </c>
      <c r="G9832" s="592" t="s">
        <v>456</v>
      </c>
      <c r="H9832" s="592" t="s">
        <v>446</v>
      </c>
      <c r="I9832" s="592" t="s">
        <v>447</v>
      </c>
      <c r="J9832" s="592" t="s">
        <v>559</v>
      </c>
      <c r="K9832" s="592" t="s">
        <v>448</v>
      </c>
      <c r="L9832" s="592" t="s">
        <v>532</v>
      </c>
      <c r="M9832" s="592" t="s">
        <v>457</v>
      </c>
      <c r="N9832" s="594">
        <v>1</v>
      </c>
      <c r="O9832" s="595">
        <v>14.85</v>
      </c>
      <c r="P9832" s="594">
        <v>29</v>
      </c>
      <c r="Q9832" t="str">
        <f t="shared" si="156"/>
        <v>Street</v>
      </c>
    </row>
    <row r="9833" spans="1:17" x14ac:dyDescent="0.3">
      <c r="A9833" s="586">
        <v>4</v>
      </c>
      <c r="B9833" s="587" t="s">
        <v>249</v>
      </c>
      <c r="C9833" s="588">
        <v>2024</v>
      </c>
      <c r="D9833" s="588">
        <v>4</v>
      </c>
      <c r="E9833" s="587" t="s">
        <v>565</v>
      </c>
      <c r="F9833" s="608">
        <v>60</v>
      </c>
      <c r="G9833" s="587" t="s">
        <v>456</v>
      </c>
      <c r="H9833" s="587" t="s">
        <v>450</v>
      </c>
      <c r="I9833" s="587" t="s">
        <v>451</v>
      </c>
      <c r="J9833" s="587" t="s">
        <v>563</v>
      </c>
      <c r="K9833" s="587" t="s">
        <v>452</v>
      </c>
      <c r="L9833" s="587" t="s">
        <v>532</v>
      </c>
      <c r="M9833" s="587" t="s">
        <v>457</v>
      </c>
      <c r="N9833" s="589">
        <v>2</v>
      </c>
      <c r="O9833" s="590">
        <v>36.56</v>
      </c>
      <c r="P9833" s="589">
        <v>134</v>
      </c>
      <c r="Q9833" t="str">
        <f t="shared" si="156"/>
        <v>Street</v>
      </c>
    </row>
    <row r="9834" spans="1:17" x14ac:dyDescent="0.3">
      <c r="A9834" s="601">
        <v>5</v>
      </c>
      <c r="B9834" s="602" t="s">
        <v>241</v>
      </c>
      <c r="C9834" s="603">
        <v>2024</v>
      </c>
      <c r="D9834" s="603">
        <v>4</v>
      </c>
      <c r="E9834" s="602" t="s">
        <v>565</v>
      </c>
      <c r="F9834" s="585">
        <v>1</v>
      </c>
      <c r="G9834" s="602" t="s">
        <v>383</v>
      </c>
      <c r="H9834" s="602" t="s">
        <v>384</v>
      </c>
      <c r="I9834" s="602" t="s">
        <v>385</v>
      </c>
      <c r="J9834" s="602" t="s">
        <v>547</v>
      </c>
      <c r="K9834" s="602" t="s">
        <v>386</v>
      </c>
      <c r="L9834" s="602" t="s">
        <v>523</v>
      </c>
      <c r="M9834" s="602" t="s">
        <v>387</v>
      </c>
      <c r="N9834" s="604">
        <v>422855</v>
      </c>
      <c r="O9834" s="605">
        <v>67074737.450000003</v>
      </c>
      <c r="P9834" s="604">
        <v>187234632</v>
      </c>
      <c r="Q9834" t="str">
        <f t="shared" si="156"/>
        <v>1-Residential</v>
      </c>
    </row>
    <row r="9835" spans="1:17" x14ac:dyDescent="0.3">
      <c r="A9835" s="596">
        <v>5</v>
      </c>
      <c r="B9835" s="597" t="s">
        <v>241</v>
      </c>
      <c r="C9835" s="598">
        <v>2024</v>
      </c>
      <c r="D9835" s="598">
        <v>4</v>
      </c>
      <c r="E9835" s="597" t="s">
        <v>565</v>
      </c>
      <c r="F9835" s="608">
        <v>1</v>
      </c>
      <c r="G9835" s="597" t="s">
        <v>383</v>
      </c>
      <c r="H9835" s="597" t="s">
        <v>388</v>
      </c>
      <c r="I9835" s="597" t="s">
        <v>389</v>
      </c>
      <c r="J9835" s="597" t="s">
        <v>547</v>
      </c>
      <c r="K9835" s="597" t="s">
        <v>386</v>
      </c>
      <c r="L9835" s="597" t="s">
        <v>523</v>
      </c>
      <c r="M9835" s="597" t="s">
        <v>387</v>
      </c>
      <c r="N9835" s="599">
        <v>326</v>
      </c>
      <c r="O9835" s="600">
        <v>51890.080000000002</v>
      </c>
      <c r="P9835" s="599">
        <v>151555</v>
      </c>
      <c r="Q9835" t="str">
        <f t="shared" si="156"/>
        <v>1-Residential</v>
      </c>
    </row>
    <row r="9836" spans="1:17" x14ac:dyDescent="0.3">
      <c r="A9836" s="601">
        <v>5</v>
      </c>
      <c r="B9836" s="602" t="s">
        <v>241</v>
      </c>
      <c r="C9836" s="603">
        <v>2024</v>
      </c>
      <c r="D9836" s="603">
        <v>4</v>
      </c>
      <c r="E9836" s="602" t="s">
        <v>565</v>
      </c>
      <c r="F9836" s="585">
        <v>1</v>
      </c>
      <c r="G9836" s="602" t="s">
        <v>383</v>
      </c>
      <c r="H9836" s="602" t="s">
        <v>390</v>
      </c>
      <c r="I9836" s="602" t="s">
        <v>391</v>
      </c>
      <c r="J9836" s="602" t="s">
        <v>548</v>
      </c>
      <c r="K9836" s="602" t="s">
        <v>392</v>
      </c>
      <c r="L9836" s="602" t="s">
        <v>523</v>
      </c>
      <c r="M9836" s="602" t="s">
        <v>387</v>
      </c>
      <c r="N9836" s="604">
        <v>1160</v>
      </c>
      <c r="O9836" s="606">
        <v>-228245.38</v>
      </c>
      <c r="P9836" s="604">
        <v>513860</v>
      </c>
      <c r="Q9836" t="str">
        <f t="shared" si="156"/>
        <v>3-Small C&amp;I</v>
      </c>
    </row>
    <row r="9837" spans="1:17" x14ac:dyDescent="0.3">
      <c r="A9837" s="596">
        <v>5</v>
      </c>
      <c r="B9837" s="597" t="s">
        <v>241</v>
      </c>
      <c r="C9837" s="598">
        <v>2024</v>
      </c>
      <c r="D9837" s="598">
        <v>4</v>
      </c>
      <c r="E9837" s="597" t="s">
        <v>565</v>
      </c>
      <c r="F9837" s="608">
        <v>1</v>
      </c>
      <c r="G9837" s="597" t="s">
        <v>383</v>
      </c>
      <c r="H9837" s="597" t="s">
        <v>393</v>
      </c>
      <c r="I9837" s="597" t="s">
        <v>394</v>
      </c>
      <c r="J9837" s="597" t="s">
        <v>549</v>
      </c>
      <c r="K9837" s="597" t="s">
        <v>395</v>
      </c>
      <c r="L9837" s="597" t="s">
        <v>523</v>
      </c>
      <c r="M9837" s="597" t="s">
        <v>387</v>
      </c>
      <c r="N9837" s="599">
        <v>65116</v>
      </c>
      <c r="O9837" s="600">
        <v>7522217.25</v>
      </c>
      <c r="P9837" s="599">
        <v>32566545</v>
      </c>
      <c r="Q9837" t="str">
        <f t="shared" si="156"/>
        <v>2-Low Income Residential</v>
      </c>
    </row>
    <row r="9838" spans="1:17" x14ac:dyDescent="0.3">
      <c r="A9838" s="601">
        <v>5</v>
      </c>
      <c r="B9838" s="602" t="s">
        <v>241</v>
      </c>
      <c r="C9838" s="603">
        <v>2024</v>
      </c>
      <c r="D9838" s="603">
        <v>4</v>
      </c>
      <c r="E9838" s="602" t="s">
        <v>565</v>
      </c>
      <c r="F9838" s="585">
        <v>1</v>
      </c>
      <c r="G9838" s="602" t="s">
        <v>383</v>
      </c>
      <c r="H9838" s="602" t="s">
        <v>458</v>
      </c>
      <c r="I9838" s="602" t="s">
        <v>459</v>
      </c>
      <c r="J9838" s="602" t="s">
        <v>549</v>
      </c>
      <c r="K9838" s="602" t="s">
        <v>395</v>
      </c>
      <c r="L9838" s="602" t="s">
        <v>523</v>
      </c>
      <c r="M9838" s="602" t="s">
        <v>387</v>
      </c>
      <c r="N9838" s="604">
        <v>142</v>
      </c>
      <c r="O9838" s="605">
        <v>16164.24</v>
      </c>
      <c r="P9838" s="604">
        <v>73703</v>
      </c>
      <c r="Q9838" t="str">
        <f t="shared" si="156"/>
        <v>2-Low Income Residential</v>
      </c>
    </row>
    <row r="9839" spans="1:17" x14ac:dyDescent="0.3">
      <c r="A9839" s="596">
        <v>5</v>
      </c>
      <c r="B9839" s="597" t="s">
        <v>241</v>
      </c>
      <c r="C9839" s="598">
        <v>2024</v>
      </c>
      <c r="D9839" s="598">
        <v>4</v>
      </c>
      <c r="E9839" s="597" t="s">
        <v>565</v>
      </c>
      <c r="F9839" s="608">
        <v>1</v>
      </c>
      <c r="G9839" s="597" t="s">
        <v>383</v>
      </c>
      <c r="H9839" s="597" t="s">
        <v>396</v>
      </c>
      <c r="I9839" s="597" t="s">
        <v>397</v>
      </c>
      <c r="J9839" s="597" t="s">
        <v>550</v>
      </c>
      <c r="K9839" s="597" t="s">
        <v>415</v>
      </c>
      <c r="L9839" s="597" t="s">
        <v>523</v>
      </c>
      <c r="M9839" s="597" t="s">
        <v>387</v>
      </c>
      <c r="N9839" s="599">
        <v>1066</v>
      </c>
      <c r="O9839" s="600">
        <v>115032.42</v>
      </c>
      <c r="P9839" s="599">
        <v>346538</v>
      </c>
      <c r="Q9839" t="str">
        <f t="shared" si="156"/>
        <v>3-Small C&amp;I</v>
      </c>
    </row>
    <row r="9840" spans="1:17" x14ac:dyDescent="0.3">
      <c r="A9840" s="601">
        <v>5</v>
      </c>
      <c r="B9840" s="602" t="s">
        <v>241</v>
      </c>
      <c r="C9840" s="603">
        <v>2024</v>
      </c>
      <c r="D9840" s="603">
        <v>4</v>
      </c>
      <c r="E9840" s="602" t="s">
        <v>565</v>
      </c>
      <c r="F9840" s="585">
        <v>1</v>
      </c>
      <c r="G9840" s="602" t="s">
        <v>383</v>
      </c>
      <c r="H9840" s="602" t="s">
        <v>416</v>
      </c>
      <c r="I9840" s="602" t="s">
        <v>417</v>
      </c>
      <c r="J9840" s="602" t="s">
        <v>548</v>
      </c>
      <c r="K9840" s="602" t="s">
        <v>392</v>
      </c>
      <c r="L9840" s="602" t="s">
        <v>523</v>
      </c>
      <c r="M9840" s="602" t="s">
        <v>387</v>
      </c>
      <c r="N9840" s="604">
        <v>11</v>
      </c>
      <c r="O9840" s="606">
        <v>-27715.51</v>
      </c>
      <c r="P9840" s="604">
        <v>7733</v>
      </c>
      <c r="Q9840" t="str">
        <f t="shared" si="156"/>
        <v>3-Small C&amp;I</v>
      </c>
    </row>
    <row r="9841" spans="1:17" x14ac:dyDescent="0.3">
      <c r="A9841" s="596">
        <v>5</v>
      </c>
      <c r="B9841" s="597" t="s">
        <v>241</v>
      </c>
      <c r="C9841" s="598">
        <v>2024</v>
      </c>
      <c r="D9841" s="598">
        <v>4</v>
      </c>
      <c r="E9841" s="597" t="s">
        <v>565</v>
      </c>
      <c r="F9841" s="608">
        <v>1</v>
      </c>
      <c r="G9841" s="597" t="s">
        <v>383</v>
      </c>
      <c r="H9841" s="597" t="s">
        <v>460</v>
      </c>
      <c r="I9841" s="597" t="s">
        <v>461</v>
      </c>
      <c r="J9841" s="597" t="s">
        <v>551</v>
      </c>
      <c r="K9841" s="597" t="s">
        <v>398</v>
      </c>
      <c r="L9841" s="597" t="s">
        <v>523</v>
      </c>
      <c r="M9841" s="597" t="s">
        <v>387</v>
      </c>
      <c r="N9841" s="599">
        <v>3</v>
      </c>
      <c r="O9841" s="600">
        <v>117.02</v>
      </c>
      <c r="P9841" s="599">
        <v>281</v>
      </c>
      <c r="Q9841" t="str">
        <f t="shared" si="156"/>
        <v>3-Small C&amp;I</v>
      </c>
    </row>
    <row r="9842" spans="1:17" x14ac:dyDescent="0.3">
      <c r="A9842" s="601">
        <v>5</v>
      </c>
      <c r="B9842" s="602" t="s">
        <v>241</v>
      </c>
      <c r="C9842" s="603">
        <v>2024</v>
      </c>
      <c r="D9842" s="603">
        <v>4</v>
      </c>
      <c r="E9842" s="602" t="s">
        <v>565</v>
      </c>
      <c r="F9842" s="585">
        <v>1</v>
      </c>
      <c r="G9842" s="602" t="s">
        <v>383</v>
      </c>
      <c r="H9842" s="602" t="s">
        <v>464</v>
      </c>
      <c r="I9842" s="602" t="s">
        <v>465</v>
      </c>
      <c r="J9842" s="602" t="s">
        <v>552</v>
      </c>
      <c r="K9842" s="602" t="s">
        <v>423</v>
      </c>
      <c r="L9842" s="602" t="s">
        <v>523</v>
      </c>
      <c r="M9842" s="602" t="s">
        <v>387</v>
      </c>
      <c r="N9842" s="604">
        <v>147</v>
      </c>
      <c r="O9842" s="605">
        <v>9771.91</v>
      </c>
      <c r="P9842" s="604">
        <v>14778</v>
      </c>
      <c r="Q9842" t="str">
        <f t="shared" si="156"/>
        <v>Street</v>
      </c>
    </row>
    <row r="9843" spans="1:17" x14ac:dyDescent="0.3">
      <c r="A9843" s="596">
        <v>5</v>
      </c>
      <c r="B9843" s="597" t="s">
        <v>241</v>
      </c>
      <c r="C9843" s="598">
        <v>2024</v>
      </c>
      <c r="D9843" s="598">
        <v>4</v>
      </c>
      <c r="E9843" s="597" t="s">
        <v>565</v>
      </c>
      <c r="F9843" s="608">
        <v>1</v>
      </c>
      <c r="G9843" s="597" t="s">
        <v>383</v>
      </c>
      <c r="H9843" s="597" t="s">
        <v>466</v>
      </c>
      <c r="I9843" s="597" t="s">
        <v>467</v>
      </c>
      <c r="J9843" s="597" t="s">
        <v>552</v>
      </c>
      <c r="K9843" s="597" t="s">
        <v>423</v>
      </c>
      <c r="L9843" s="597" t="s">
        <v>523</v>
      </c>
      <c r="M9843" s="597" t="s">
        <v>387</v>
      </c>
      <c r="N9843" s="599">
        <v>454</v>
      </c>
      <c r="O9843" s="600">
        <v>19720.03</v>
      </c>
      <c r="P9843" s="599">
        <v>34654</v>
      </c>
      <c r="Q9843" t="str">
        <f t="shared" si="156"/>
        <v>Street</v>
      </c>
    </row>
    <row r="9844" spans="1:17" x14ac:dyDescent="0.3">
      <c r="A9844" s="601">
        <v>5</v>
      </c>
      <c r="B9844" s="602" t="s">
        <v>241</v>
      </c>
      <c r="C9844" s="603">
        <v>2024</v>
      </c>
      <c r="D9844" s="603">
        <v>4</v>
      </c>
      <c r="E9844" s="602" t="s">
        <v>565</v>
      </c>
      <c r="F9844" s="585">
        <v>1</v>
      </c>
      <c r="G9844" s="602" t="s">
        <v>383</v>
      </c>
      <c r="H9844" s="602" t="s">
        <v>421</v>
      </c>
      <c r="I9844" s="602" t="s">
        <v>422</v>
      </c>
      <c r="J9844" s="602" t="s">
        <v>552</v>
      </c>
      <c r="K9844" s="602" t="s">
        <v>423</v>
      </c>
      <c r="L9844" s="602" t="s">
        <v>524</v>
      </c>
      <c r="M9844" s="602" t="s">
        <v>401</v>
      </c>
      <c r="N9844" s="604">
        <v>677</v>
      </c>
      <c r="O9844" s="605">
        <v>30770.1</v>
      </c>
      <c r="P9844" s="604">
        <v>69840</v>
      </c>
      <c r="Q9844" t="str">
        <f t="shared" si="156"/>
        <v>Street</v>
      </c>
    </row>
    <row r="9845" spans="1:17" x14ac:dyDescent="0.3">
      <c r="A9845" s="596">
        <v>5</v>
      </c>
      <c r="B9845" s="597" t="s">
        <v>241</v>
      </c>
      <c r="C9845" s="598">
        <v>2024</v>
      </c>
      <c r="D9845" s="598">
        <v>4</v>
      </c>
      <c r="E9845" s="597" t="s">
        <v>565</v>
      </c>
      <c r="F9845" s="608">
        <v>1</v>
      </c>
      <c r="G9845" s="597" t="s">
        <v>383</v>
      </c>
      <c r="H9845" s="597" t="s">
        <v>424</v>
      </c>
      <c r="I9845" s="597" t="s">
        <v>425</v>
      </c>
      <c r="J9845" s="597" t="s">
        <v>312</v>
      </c>
      <c r="K9845" s="597" t="s">
        <v>462</v>
      </c>
      <c r="L9845" s="597" t="s">
        <v>312</v>
      </c>
      <c r="M9845" s="597" t="s">
        <v>463</v>
      </c>
      <c r="N9845" s="599">
        <v>1</v>
      </c>
      <c r="O9845" s="600">
        <v>14.21</v>
      </c>
      <c r="P9845" s="599">
        <v>52</v>
      </c>
      <c r="Q9845" t="str">
        <f t="shared" si="156"/>
        <v>OTHER</v>
      </c>
    </row>
    <row r="9846" spans="1:17" x14ac:dyDescent="0.3">
      <c r="A9846" s="601">
        <v>5</v>
      </c>
      <c r="B9846" s="602" t="s">
        <v>241</v>
      </c>
      <c r="C9846" s="603">
        <v>2024</v>
      </c>
      <c r="D9846" s="603">
        <v>4</v>
      </c>
      <c r="E9846" s="602" t="s">
        <v>565</v>
      </c>
      <c r="F9846" s="585">
        <v>1</v>
      </c>
      <c r="G9846" s="602" t="s">
        <v>383</v>
      </c>
      <c r="H9846" s="602" t="s">
        <v>399</v>
      </c>
      <c r="I9846" s="602" t="s">
        <v>400</v>
      </c>
      <c r="J9846" s="602" t="s">
        <v>547</v>
      </c>
      <c r="K9846" s="602" t="s">
        <v>386</v>
      </c>
      <c r="L9846" s="602" t="s">
        <v>524</v>
      </c>
      <c r="M9846" s="602" t="s">
        <v>401</v>
      </c>
      <c r="N9846" s="604">
        <v>525699</v>
      </c>
      <c r="O9846" s="605">
        <v>46676690.490000002</v>
      </c>
      <c r="P9846" s="604">
        <v>265972583</v>
      </c>
      <c r="Q9846" t="str">
        <f t="shared" si="156"/>
        <v>1-Residential</v>
      </c>
    </row>
    <row r="9847" spans="1:17" x14ac:dyDescent="0.3">
      <c r="A9847" s="596">
        <v>5</v>
      </c>
      <c r="B9847" s="597" t="s">
        <v>241</v>
      </c>
      <c r="C9847" s="598">
        <v>2024</v>
      </c>
      <c r="D9847" s="598">
        <v>4</v>
      </c>
      <c r="E9847" s="597" t="s">
        <v>565</v>
      </c>
      <c r="F9847" s="608">
        <v>1</v>
      </c>
      <c r="G9847" s="597" t="s">
        <v>383</v>
      </c>
      <c r="H9847" s="597" t="s">
        <v>402</v>
      </c>
      <c r="I9847" s="597" t="s">
        <v>403</v>
      </c>
      <c r="J9847" s="597" t="s">
        <v>549</v>
      </c>
      <c r="K9847" s="597" t="s">
        <v>395</v>
      </c>
      <c r="L9847" s="597" t="s">
        <v>524</v>
      </c>
      <c r="M9847" s="597" t="s">
        <v>401</v>
      </c>
      <c r="N9847" s="599">
        <v>79770</v>
      </c>
      <c r="O9847" s="600">
        <v>2106367.87</v>
      </c>
      <c r="P9847" s="599">
        <v>40765698</v>
      </c>
      <c r="Q9847" t="str">
        <f t="shared" si="156"/>
        <v>2-Low Income Residential</v>
      </c>
    </row>
    <row r="9848" spans="1:17" x14ac:dyDescent="0.3">
      <c r="A9848" s="601">
        <v>5</v>
      </c>
      <c r="B9848" s="602" t="s">
        <v>241</v>
      </c>
      <c r="C9848" s="603">
        <v>2024</v>
      </c>
      <c r="D9848" s="603">
        <v>4</v>
      </c>
      <c r="E9848" s="602" t="s">
        <v>565</v>
      </c>
      <c r="F9848" s="585">
        <v>1</v>
      </c>
      <c r="G9848" s="602" t="s">
        <v>383</v>
      </c>
      <c r="H9848" s="602" t="s">
        <v>404</v>
      </c>
      <c r="I9848" s="602" t="s">
        <v>405</v>
      </c>
      <c r="J9848" s="602" t="s">
        <v>548</v>
      </c>
      <c r="K9848" s="602" t="s">
        <v>392</v>
      </c>
      <c r="L9848" s="602" t="s">
        <v>524</v>
      </c>
      <c r="M9848" s="602" t="s">
        <v>401</v>
      </c>
      <c r="N9848" s="604">
        <v>1212</v>
      </c>
      <c r="O9848" s="606">
        <v>-256872.08</v>
      </c>
      <c r="P9848" s="604">
        <v>738016</v>
      </c>
      <c r="Q9848" t="str">
        <f t="shared" si="156"/>
        <v>3-Small C&amp;I</v>
      </c>
    </row>
    <row r="9849" spans="1:17" x14ac:dyDescent="0.3">
      <c r="A9849" s="596">
        <v>5</v>
      </c>
      <c r="B9849" s="597" t="s">
        <v>241</v>
      </c>
      <c r="C9849" s="598">
        <v>2024</v>
      </c>
      <c r="D9849" s="598">
        <v>4</v>
      </c>
      <c r="E9849" s="597" t="s">
        <v>565</v>
      </c>
      <c r="F9849" s="608">
        <v>1</v>
      </c>
      <c r="G9849" s="597" t="s">
        <v>383</v>
      </c>
      <c r="H9849" s="597" t="s">
        <v>406</v>
      </c>
      <c r="I9849" s="597" t="s">
        <v>407</v>
      </c>
      <c r="J9849" s="597" t="s">
        <v>551</v>
      </c>
      <c r="K9849" s="597" t="s">
        <v>398</v>
      </c>
      <c r="L9849" s="597" t="s">
        <v>524</v>
      </c>
      <c r="M9849" s="597" t="s">
        <v>401</v>
      </c>
      <c r="N9849" s="599">
        <v>1021</v>
      </c>
      <c r="O9849" s="600">
        <v>58716.79</v>
      </c>
      <c r="P9849" s="599">
        <v>367828</v>
      </c>
      <c r="Q9849" t="str">
        <f t="shared" si="156"/>
        <v>3-Small C&amp;I</v>
      </c>
    </row>
    <row r="9850" spans="1:17" x14ac:dyDescent="0.3">
      <c r="A9850" s="601">
        <v>5</v>
      </c>
      <c r="B9850" s="602" t="s">
        <v>241</v>
      </c>
      <c r="C9850" s="603">
        <v>2024</v>
      </c>
      <c r="D9850" s="603">
        <v>4</v>
      </c>
      <c r="E9850" s="602" t="s">
        <v>565</v>
      </c>
      <c r="F9850" s="585">
        <v>3</v>
      </c>
      <c r="G9850" s="602" t="s">
        <v>408</v>
      </c>
      <c r="H9850" s="602" t="s">
        <v>384</v>
      </c>
      <c r="I9850" s="602" t="s">
        <v>385</v>
      </c>
      <c r="J9850" s="602" t="s">
        <v>547</v>
      </c>
      <c r="K9850" s="602" t="s">
        <v>386</v>
      </c>
      <c r="L9850" s="602" t="s">
        <v>525</v>
      </c>
      <c r="M9850" s="602" t="s">
        <v>409</v>
      </c>
      <c r="N9850" s="604">
        <v>1008</v>
      </c>
      <c r="O9850" s="605">
        <v>345075.78</v>
      </c>
      <c r="P9850" s="604">
        <v>972007</v>
      </c>
      <c r="Q9850" t="str">
        <f t="shared" si="156"/>
        <v>1-Residential</v>
      </c>
    </row>
    <row r="9851" spans="1:17" x14ac:dyDescent="0.3">
      <c r="A9851" s="596">
        <v>5</v>
      </c>
      <c r="B9851" s="597" t="s">
        <v>241</v>
      </c>
      <c r="C9851" s="598">
        <v>2024</v>
      </c>
      <c r="D9851" s="598">
        <v>4</v>
      </c>
      <c r="E9851" s="597" t="s">
        <v>565</v>
      </c>
      <c r="F9851" s="608">
        <v>3</v>
      </c>
      <c r="G9851" s="597" t="s">
        <v>408</v>
      </c>
      <c r="H9851" s="597" t="s">
        <v>388</v>
      </c>
      <c r="I9851" s="597" t="s">
        <v>389</v>
      </c>
      <c r="J9851" s="597" t="s">
        <v>547</v>
      </c>
      <c r="K9851" s="597" t="s">
        <v>386</v>
      </c>
      <c r="L9851" s="597" t="s">
        <v>525</v>
      </c>
      <c r="M9851" s="597" t="s">
        <v>409</v>
      </c>
      <c r="N9851" s="599">
        <v>1</v>
      </c>
      <c r="O9851" s="600">
        <v>8.93</v>
      </c>
      <c r="P9851" s="599">
        <v>13</v>
      </c>
      <c r="Q9851" t="str">
        <f t="shared" si="156"/>
        <v>1-Residential</v>
      </c>
    </row>
    <row r="9852" spans="1:17" x14ac:dyDescent="0.3">
      <c r="A9852" s="601">
        <v>5</v>
      </c>
      <c r="B9852" s="602" t="s">
        <v>241</v>
      </c>
      <c r="C9852" s="603">
        <v>2024</v>
      </c>
      <c r="D9852" s="603">
        <v>4</v>
      </c>
      <c r="E9852" s="602" t="s">
        <v>565</v>
      </c>
      <c r="F9852" s="585">
        <v>3</v>
      </c>
      <c r="G9852" s="602" t="s">
        <v>408</v>
      </c>
      <c r="H9852" s="602" t="s">
        <v>390</v>
      </c>
      <c r="I9852" s="602" t="s">
        <v>391</v>
      </c>
      <c r="J9852" s="602" t="s">
        <v>548</v>
      </c>
      <c r="K9852" s="602" t="s">
        <v>392</v>
      </c>
      <c r="L9852" s="602" t="s">
        <v>525</v>
      </c>
      <c r="M9852" s="602" t="s">
        <v>409</v>
      </c>
      <c r="N9852" s="604">
        <v>36451</v>
      </c>
      <c r="O9852" s="606">
        <v>-2767421.57</v>
      </c>
      <c r="P9852" s="604">
        <v>42660729</v>
      </c>
      <c r="Q9852" t="str">
        <f t="shared" si="156"/>
        <v>3-Small C&amp;I</v>
      </c>
    </row>
    <row r="9853" spans="1:17" x14ac:dyDescent="0.3">
      <c r="A9853" s="596">
        <v>5</v>
      </c>
      <c r="B9853" s="597" t="s">
        <v>241</v>
      </c>
      <c r="C9853" s="598">
        <v>2024</v>
      </c>
      <c r="D9853" s="598">
        <v>4</v>
      </c>
      <c r="E9853" s="597" t="s">
        <v>565</v>
      </c>
      <c r="F9853" s="608">
        <v>3</v>
      </c>
      <c r="G9853" s="597" t="s">
        <v>408</v>
      </c>
      <c r="H9853" s="597" t="s">
        <v>393</v>
      </c>
      <c r="I9853" s="597" t="s">
        <v>394</v>
      </c>
      <c r="J9853" s="597" t="s">
        <v>549</v>
      </c>
      <c r="K9853" s="597" t="s">
        <v>395</v>
      </c>
      <c r="L9853" s="597" t="s">
        <v>525</v>
      </c>
      <c r="M9853" s="597" t="s">
        <v>409</v>
      </c>
      <c r="N9853" s="599">
        <v>2</v>
      </c>
      <c r="O9853" s="600">
        <v>292.2</v>
      </c>
      <c r="P9853" s="599">
        <v>1268</v>
      </c>
      <c r="Q9853" t="str">
        <f t="shared" si="156"/>
        <v>2-Low Income Residential</v>
      </c>
    </row>
    <row r="9854" spans="1:17" x14ac:dyDescent="0.3">
      <c r="A9854" s="601">
        <v>5</v>
      </c>
      <c r="B9854" s="602" t="s">
        <v>241</v>
      </c>
      <c r="C9854" s="603">
        <v>2024</v>
      </c>
      <c r="D9854" s="603">
        <v>4</v>
      </c>
      <c r="E9854" s="602" t="s">
        <v>565</v>
      </c>
      <c r="F9854" s="585">
        <v>3</v>
      </c>
      <c r="G9854" s="602" t="s">
        <v>408</v>
      </c>
      <c r="H9854" s="602" t="s">
        <v>410</v>
      </c>
      <c r="I9854" s="602" t="s">
        <v>411</v>
      </c>
      <c r="J9854" s="602" t="s">
        <v>553</v>
      </c>
      <c r="K9854" s="602" t="s">
        <v>412</v>
      </c>
      <c r="L9854" s="602" t="s">
        <v>525</v>
      </c>
      <c r="M9854" s="602" t="s">
        <v>409</v>
      </c>
      <c r="N9854" s="604">
        <v>323</v>
      </c>
      <c r="O9854" s="605">
        <v>27530.59</v>
      </c>
      <c r="P9854" s="604">
        <v>81697</v>
      </c>
      <c r="Q9854" t="str">
        <f t="shared" si="156"/>
        <v>3-Small C&amp;I</v>
      </c>
    </row>
    <row r="9855" spans="1:17" x14ac:dyDescent="0.3">
      <c r="A9855" s="596">
        <v>5</v>
      </c>
      <c r="B9855" s="597" t="s">
        <v>241</v>
      </c>
      <c r="C9855" s="598">
        <v>2024</v>
      </c>
      <c r="D9855" s="598">
        <v>4</v>
      </c>
      <c r="E9855" s="597" t="s">
        <v>565</v>
      </c>
      <c r="F9855" s="608">
        <v>3</v>
      </c>
      <c r="G9855" s="597" t="s">
        <v>408</v>
      </c>
      <c r="H9855" s="597" t="s">
        <v>413</v>
      </c>
      <c r="I9855" s="597" t="s">
        <v>414</v>
      </c>
      <c r="J9855" s="597" t="s">
        <v>550</v>
      </c>
      <c r="K9855" s="597" t="s">
        <v>415</v>
      </c>
      <c r="L9855" s="597" t="s">
        <v>525</v>
      </c>
      <c r="M9855" s="597" t="s">
        <v>409</v>
      </c>
      <c r="N9855" s="599">
        <v>351</v>
      </c>
      <c r="O9855" s="607">
        <v>-958798.4</v>
      </c>
      <c r="P9855" s="599">
        <v>470354</v>
      </c>
      <c r="Q9855" t="str">
        <f t="shared" si="156"/>
        <v>3-Small C&amp;I</v>
      </c>
    </row>
    <row r="9856" spans="1:17" x14ac:dyDescent="0.3">
      <c r="A9856" s="601">
        <v>5</v>
      </c>
      <c r="B9856" s="602" t="s">
        <v>241</v>
      </c>
      <c r="C9856" s="603">
        <v>2024</v>
      </c>
      <c r="D9856" s="603">
        <v>4</v>
      </c>
      <c r="E9856" s="602" t="s">
        <v>565</v>
      </c>
      <c r="F9856" s="585">
        <v>3</v>
      </c>
      <c r="G9856" s="602" t="s">
        <v>408</v>
      </c>
      <c r="H9856" s="602" t="s">
        <v>396</v>
      </c>
      <c r="I9856" s="602" t="s">
        <v>397</v>
      </c>
      <c r="J9856" s="602" t="s">
        <v>550</v>
      </c>
      <c r="K9856" s="602" t="s">
        <v>415</v>
      </c>
      <c r="L9856" s="602" t="s">
        <v>525</v>
      </c>
      <c r="M9856" s="602" t="s">
        <v>409</v>
      </c>
      <c r="N9856" s="604">
        <v>18897</v>
      </c>
      <c r="O9856" s="605">
        <v>1753054.52</v>
      </c>
      <c r="P9856" s="604">
        <v>7011894</v>
      </c>
      <c r="Q9856" t="str">
        <f t="shared" si="156"/>
        <v>3-Small C&amp;I</v>
      </c>
    </row>
    <row r="9857" spans="1:17" x14ac:dyDescent="0.3">
      <c r="A9857" s="596">
        <v>5</v>
      </c>
      <c r="B9857" s="597" t="s">
        <v>241</v>
      </c>
      <c r="C9857" s="598">
        <v>2024</v>
      </c>
      <c r="D9857" s="598">
        <v>4</v>
      </c>
      <c r="E9857" s="597" t="s">
        <v>565</v>
      </c>
      <c r="F9857" s="608">
        <v>3</v>
      </c>
      <c r="G9857" s="597" t="s">
        <v>408</v>
      </c>
      <c r="H9857" s="597" t="s">
        <v>416</v>
      </c>
      <c r="I9857" s="597" t="s">
        <v>417</v>
      </c>
      <c r="J9857" s="597" t="s">
        <v>548</v>
      </c>
      <c r="K9857" s="597" t="s">
        <v>392</v>
      </c>
      <c r="L9857" s="597" t="s">
        <v>525</v>
      </c>
      <c r="M9857" s="597" t="s">
        <v>409</v>
      </c>
      <c r="N9857" s="599">
        <v>172</v>
      </c>
      <c r="O9857" s="607">
        <v>-4949.4799999999996</v>
      </c>
      <c r="P9857" s="599">
        <v>168379</v>
      </c>
      <c r="Q9857" t="str">
        <f t="shared" si="156"/>
        <v>3-Small C&amp;I</v>
      </c>
    </row>
    <row r="9858" spans="1:17" x14ac:dyDescent="0.3">
      <c r="A9858" s="601">
        <v>5</v>
      </c>
      <c r="B9858" s="602" t="s">
        <v>241</v>
      </c>
      <c r="C9858" s="603">
        <v>2024</v>
      </c>
      <c r="D9858" s="603">
        <v>4</v>
      </c>
      <c r="E9858" s="602" t="s">
        <v>565</v>
      </c>
      <c r="F9858" s="585">
        <v>3</v>
      </c>
      <c r="G9858" s="602" t="s">
        <v>408</v>
      </c>
      <c r="H9858" s="602" t="s">
        <v>468</v>
      </c>
      <c r="I9858" s="602" t="s">
        <v>469</v>
      </c>
      <c r="J9858" s="602" t="s">
        <v>554</v>
      </c>
      <c r="K9858" s="602" t="s">
        <v>420</v>
      </c>
      <c r="L9858" s="602" t="s">
        <v>525</v>
      </c>
      <c r="M9858" s="602" t="s">
        <v>409</v>
      </c>
      <c r="N9858" s="604">
        <v>52</v>
      </c>
      <c r="O9858" s="605">
        <v>157331.57999999999</v>
      </c>
      <c r="P9858" s="604">
        <v>600651</v>
      </c>
      <c r="Q9858" t="str">
        <f t="shared" si="156"/>
        <v>4-Medium C&amp;I</v>
      </c>
    </row>
    <row r="9859" spans="1:17" x14ac:dyDescent="0.3">
      <c r="A9859" s="596">
        <v>5</v>
      </c>
      <c r="B9859" s="597" t="s">
        <v>241</v>
      </c>
      <c r="C9859" s="598">
        <v>2024</v>
      </c>
      <c r="D9859" s="598">
        <v>4</v>
      </c>
      <c r="E9859" s="597" t="s">
        <v>565</v>
      </c>
      <c r="F9859" s="608">
        <v>3</v>
      </c>
      <c r="G9859" s="597" t="s">
        <v>408</v>
      </c>
      <c r="H9859" s="597" t="s">
        <v>572</v>
      </c>
      <c r="I9859" s="597" t="s">
        <v>573</v>
      </c>
      <c r="J9859" s="597" t="s">
        <v>550</v>
      </c>
      <c r="K9859" s="597" t="s">
        <v>415</v>
      </c>
      <c r="L9859" s="597" t="s">
        <v>525</v>
      </c>
      <c r="M9859" s="597" t="s">
        <v>409</v>
      </c>
      <c r="N9859" s="599">
        <v>3</v>
      </c>
      <c r="O9859" s="600">
        <v>269.44</v>
      </c>
      <c r="P9859" s="599">
        <v>788</v>
      </c>
      <c r="Q9859" t="str">
        <f t="shared" si="156"/>
        <v>3-Small C&amp;I</v>
      </c>
    </row>
    <row r="9860" spans="1:17" x14ac:dyDescent="0.3">
      <c r="A9860" s="601">
        <v>5</v>
      </c>
      <c r="B9860" s="602" t="s">
        <v>241</v>
      </c>
      <c r="C9860" s="603">
        <v>2024</v>
      </c>
      <c r="D9860" s="603">
        <v>4</v>
      </c>
      <c r="E9860" s="602" t="s">
        <v>565</v>
      </c>
      <c r="F9860" s="585">
        <v>3</v>
      </c>
      <c r="G9860" s="602" t="s">
        <v>408</v>
      </c>
      <c r="H9860" s="602" t="s">
        <v>460</v>
      </c>
      <c r="I9860" s="602" t="s">
        <v>461</v>
      </c>
      <c r="J9860" s="602" t="s">
        <v>551</v>
      </c>
      <c r="K9860" s="602" t="s">
        <v>398</v>
      </c>
      <c r="L9860" s="602" t="s">
        <v>525</v>
      </c>
      <c r="M9860" s="602" t="s">
        <v>409</v>
      </c>
      <c r="N9860" s="604">
        <v>94</v>
      </c>
      <c r="O9860" s="605">
        <v>6671.05</v>
      </c>
      <c r="P9860" s="604">
        <v>19011</v>
      </c>
      <c r="Q9860" t="str">
        <f t="shared" si="156"/>
        <v>3-Small C&amp;I</v>
      </c>
    </row>
    <row r="9861" spans="1:17" x14ac:dyDescent="0.3">
      <c r="A9861" s="596">
        <v>5</v>
      </c>
      <c r="B9861" s="597" t="s">
        <v>241</v>
      </c>
      <c r="C9861" s="598">
        <v>2024</v>
      </c>
      <c r="D9861" s="598">
        <v>4</v>
      </c>
      <c r="E9861" s="597" t="s">
        <v>565</v>
      </c>
      <c r="F9861" s="608">
        <v>3</v>
      </c>
      <c r="G9861" s="597" t="s">
        <v>408</v>
      </c>
      <c r="H9861" s="597" t="s">
        <v>470</v>
      </c>
      <c r="I9861" s="597" t="s">
        <v>471</v>
      </c>
      <c r="J9861" s="597" t="s">
        <v>555</v>
      </c>
      <c r="K9861" s="597" t="s">
        <v>472</v>
      </c>
      <c r="L9861" s="597" t="s">
        <v>525</v>
      </c>
      <c r="M9861" s="597" t="s">
        <v>409</v>
      </c>
      <c r="N9861" s="599">
        <v>2</v>
      </c>
      <c r="O9861" s="600">
        <v>4336.03</v>
      </c>
      <c r="P9861" s="599">
        <v>15680</v>
      </c>
      <c r="Q9861" t="str">
        <f t="shared" si="156"/>
        <v>4-Medium C&amp;I</v>
      </c>
    </row>
    <row r="9862" spans="1:17" x14ac:dyDescent="0.3">
      <c r="A9862" s="601">
        <v>5</v>
      </c>
      <c r="B9862" s="602" t="s">
        <v>241</v>
      </c>
      <c r="C9862" s="603">
        <v>2024</v>
      </c>
      <c r="D9862" s="603">
        <v>4</v>
      </c>
      <c r="E9862" s="602" t="s">
        <v>565</v>
      </c>
      <c r="F9862" s="585">
        <v>3</v>
      </c>
      <c r="G9862" s="602" t="s">
        <v>408</v>
      </c>
      <c r="H9862" s="602" t="s">
        <v>418</v>
      </c>
      <c r="I9862" s="602" t="s">
        <v>419</v>
      </c>
      <c r="J9862" s="602" t="s">
        <v>554</v>
      </c>
      <c r="K9862" s="602" t="s">
        <v>420</v>
      </c>
      <c r="L9862" s="602" t="s">
        <v>525</v>
      </c>
      <c r="M9862" s="602" t="s">
        <v>409</v>
      </c>
      <c r="N9862" s="604">
        <v>1494</v>
      </c>
      <c r="O9862" s="605">
        <v>5077359.8600000003</v>
      </c>
      <c r="P9862" s="604">
        <v>21378755</v>
      </c>
      <c r="Q9862" t="str">
        <f t="shared" si="156"/>
        <v>4-Medium C&amp;I</v>
      </c>
    </row>
    <row r="9863" spans="1:17" x14ac:dyDescent="0.3">
      <c r="A9863" s="596">
        <v>5</v>
      </c>
      <c r="B9863" s="597" t="s">
        <v>241</v>
      </c>
      <c r="C9863" s="598">
        <v>2024</v>
      </c>
      <c r="D9863" s="598">
        <v>4</v>
      </c>
      <c r="E9863" s="597" t="s">
        <v>565</v>
      </c>
      <c r="F9863" s="608">
        <v>3</v>
      </c>
      <c r="G9863" s="597" t="s">
        <v>408</v>
      </c>
      <c r="H9863" s="597" t="s">
        <v>473</v>
      </c>
      <c r="I9863" s="597" t="s">
        <v>474</v>
      </c>
      <c r="J9863" s="597" t="s">
        <v>556</v>
      </c>
      <c r="K9863" s="597" t="s">
        <v>441</v>
      </c>
      <c r="L9863" s="597" t="s">
        <v>525</v>
      </c>
      <c r="M9863" s="597" t="s">
        <v>409</v>
      </c>
      <c r="N9863" s="599">
        <v>35</v>
      </c>
      <c r="O9863" s="600">
        <v>157502.84</v>
      </c>
      <c r="P9863" s="599">
        <v>668072</v>
      </c>
      <c r="Q9863" t="str">
        <f t="shared" si="156"/>
        <v>4-Medium C&amp;I</v>
      </c>
    </row>
    <row r="9864" spans="1:17" x14ac:dyDescent="0.3">
      <c r="A9864" s="601">
        <v>5</v>
      </c>
      <c r="B9864" s="602" t="s">
        <v>241</v>
      </c>
      <c r="C9864" s="603">
        <v>2024</v>
      </c>
      <c r="D9864" s="603">
        <v>4</v>
      </c>
      <c r="E9864" s="602" t="s">
        <v>565</v>
      </c>
      <c r="F9864" s="585">
        <v>3</v>
      </c>
      <c r="G9864" s="602" t="s">
        <v>408</v>
      </c>
      <c r="H9864" s="602" t="s">
        <v>475</v>
      </c>
      <c r="I9864" s="602" t="s">
        <v>476</v>
      </c>
      <c r="J9864" s="602" t="s">
        <v>555</v>
      </c>
      <c r="K9864" s="602" t="s">
        <v>472</v>
      </c>
      <c r="L9864" s="602" t="s">
        <v>525</v>
      </c>
      <c r="M9864" s="602" t="s">
        <v>409</v>
      </c>
      <c r="N9864" s="604">
        <v>55</v>
      </c>
      <c r="O9864" s="605">
        <v>186495.14</v>
      </c>
      <c r="P9864" s="604">
        <v>723871</v>
      </c>
      <c r="Q9864" t="str">
        <f t="shared" si="156"/>
        <v>4-Medium C&amp;I</v>
      </c>
    </row>
    <row r="9865" spans="1:17" x14ac:dyDescent="0.3">
      <c r="A9865" s="596">
        <v>5</v>
      </c>
      <c r="B9865" s="597" t="s">
        <v>241</v>
      </c>
      <c r="C9865" s="598">
        <v>2024</v>
      </c>
      <c r="D9865" s="598">
        <v>4</v>
      </c>
      <c r="E9865" s="597" t="s">
        <v>565</v>
      </c>
      <c r="F9865" s="608">
        <v>3</v>
      </c>
      <c r="G9865" s="597" t="s">
        <v>408</v>
      </c>
      <c r="H9865" s="597" t="s">
        <v>464</v>
      </c>
      <c r="I9865" s="597" t="s">
        <v>465</v>
      </c>
      <c r="J9865" s="597" t="s">
        <v>552</v>
      </c>
      <c r="K9865" s="597" t="s">
        <v>423</v>
      </c>
      <c r="L9865" s="597" t="s">
        <v>525</v>
      </c>
      <c r="M9865" s="597" t="s">
        <v>409</v>
      </c>
      <c r="N9865" s="599">
        <v>717</v>
      </c>
      <c r="O9865" s="600">
        <v>105635</v>
      </c>
      <c r="P9865" s="599">
        <v>207670</v>
      </c>
      <c r="Q9865" t="str">
        <f t="shared" si="156"/>
        <v>Street</v>
      </c>
    </row>
    <row r="9866" spans="1:17" x14ac:dyDescent="0.3">
      <c r="A9866" s="601">
        <v>5</v>
      </c>
      <c r="B9866" s="602" t="s">
        <v>241</v>
      </c>
      <c r="C9866" s="603">
        <v>2024</v>
      </c>
      <c r="D9866" s="603">
        <v>4</v>
      </c>
      <c r="E9866" s="602" t="s">
        <v>565</v>
      </c>
      <c r="F9866" s="585">
        <v>3</v>
      </c>
      <c r="G9866" s="602" t="s">
        <v>408</v>
      </c>
      <c r="H9866" s="602" t="s">
        <v>466</v>
      </c>
      <c r="I9866" s="602" t="s">
        <v>467</v>
      </c>
      <c r="J9866" s="602" t="s">
        <v>552</v>
      </c>
      <c r="K9866" s="602" t="s">
        <v>423</v>
      </c>
      <c r="L9866" s="602" t="s">
        <v>525</v>
      </c>
      <c r="M9866" s="602" t="s">
        <v>409</v>
      </c>
      <c r="N9866" s="604">
        <v>1261</v>
      </c>
      <c r="O9866" s="605">
        <v>159111.74</v>
      </c>
      <c r="P9866" s="604">
        <v>329759</v>
      </c>
      <c r="Q9866" t="str">
        <f t="shared" si="156"/>
        <v>Street</v>
      </c>
    </row>
    <row r="9867" spans="1:17" x14ac:dyDescent="0.3">
      <c r="A9867" s="596">
        <v>5</v>
      </c>
      <c r="B9867" s="597" t="s">
        <v>241</v>
      </c>
      <c r="C9867" s="598">
        <v>2024</v>
      </c>
      <c r="D9867" s="598">
        <v>4</v>
      </c>
      <c r="E9867" s="597" t="s">
        <v>565</v>
      </c>
      <c r="F9867" s="608">
        <v>3</v>
      </c>
      <c r="G9867" s="597" t="s">
        <v>408</v>
      </c>
      <c r="H9867" s="597" t="s">
        <v>421</v>
      </c>
      <c r="I9867" s="597" t="s">
        <v>422</v>
      </c>
      <c r="J9867" s="597" t="s">
        <v>552</v>
      </c>
      <c r="K9867" s="597" t="s">
        <v>423</v>
      </c>
      <c r="L9867" s="597" t="s">
        <v>526</v>
      </c>
      <c r="M9867" s="597" t="s">
        <v>427</v>
      </c>
      <c r="N9867" s="599">
        <v>3510</v>
      </c>
      <c r="O9867" s="600">
        <v>375246.83</v>
      </c>
      <c r="P9867" s="599">
        <v>1144292</v>
      </c>
      <c r="Q9867" t="str">
        <f t="shared" si="156"/>
        <v>Street</v>
      </c>
    </row>
    <row r="9868" spans="1:17" x14ac:dyDescent="0.3">
      <c r="A9868" s="601">
        <v>5</v>
      </c>
      <c r="B9868" s="602" t="s">
        <v>241</v>
      </c>
      <c r="C9868" s="603">
        <v>2024</v>
      </c>
      <c r="D9868" s="603">
        <v>4</v>
      </c>
      <c r="E9868" s="602" t="s">
        <v>565</v>
      </c>
      <c r="F9868" s="585">
        <v>3</v>
      </c>
      <c r="G9868" s="602" t="s">
        <v>408</v>
      </c>
      <c r="H9868" s="602" t="s">
        <v>424</v>
      </c>
      <c r="I9868" s="602" t="s">
        <v>425</v>
      </c>
      <c r="J9868" s="602" t="s">
        <v>557</v>
      </c>
      <c r="K9868" s="602" t="s">
        <v>426</v>
      </c>
      <c r="L9868" s="602" t="s">
        <v>526</v>
      </c>
      <c r="M9868" s="602" t="s">
        <v>427</v>
      </c>
      <c r="N9868" s="604">
        <v>6</v>
      </c>
      <c r="O9868" s="605">
        <v>665.95</v>
      </c>
      <c r="P9868" s="604">
        <v>4571</v>
      </c>
      <c r="Q9868" t="str">
        <f t="shared" si="156"/>
        <v>3-Small C&amp;I</v>
      </c>
    </row>
    <row r="9869" spans="1:17" x14ac:dyDescent="0.3">
      <c r="A9869" s="596">
        <v>5</v>
      </c>
      <c r="B9869" s="597" t="s">
        <v>241</v>
      </c>
      <c r="C9869" s="598">
        <v>2024</v>
      </c>
      <c r="D9869" s="598">
        <v>4</v>
      </c>
      <c r="E9869" s="597" t="s">
        <v>565</v>
      </c>
      <c r="F9869" s="608">
        <v>3</v>
      </c>
      <c r="G9869" s="597" t="s">
        <v>408</v>
      </c>
      <c r="H9869" s="597" t="s">
        <v>477</v>
      </c>
      <c r="I9869" s="597" t="s">
        <v>478</v>
      </c>
      <c r="J9869" s="597" t="s">
        <v>558</v>
      </c>
      <c r="K9869" s="597" t="s">
        <v>430</v>
      </c>
      <c r="L9869" s="597" t="s">
        <v>525</v>
      </c>
      <c r="M9869" s="597" t="s">
        <v>409</v>
      </c>
      <c r="N9869" s="599">
        <v>2</v>
      </c>
      <c r="O9869" s="600">
        <v>9335.6</v>
      </c>
      <c r="P9869" s="599">
        <v>37980</v>
      </c>
      <c r="Q9869" t="str">
        <f t="shared" si="156"/>
        <v>5-Large C&amp;I</v>
      </c>
    </row>
    <row r="9870" spans="1:17" x14ac:dyDescent="0.3">
      <c r="A9870" s="601">
        <v>5</v>
      </c>
      <c r="B9870" s="602" t="s">
        <v>241</v>
      </c>
      <c r="C9870" s="603">
        <v>2024</v>
      </c>
      <c r="D9870" s="603">
        <v>4</v>
      </c>
      <c r="E9870" s="602" t="s">
        <v>565</v>
      </c>
      <c r="F9870" s="585">
        <v>3</v>
      </c>
      <c r="G9870" s="602" t="s">
        <v>408</v>
      </c>
      <c r="H9870" s="602" t="s">
        <v>428</v>
      </c>
      <c r="I9870" s="602" t="s">
        <v>429</v>
      </c>
      <c r="J9870" s="602" t="s">
        <v>558</v>
      </c>
      <c r="K9870" s="602" t="s">
        <v>430</v>
      </c>
      <c r="L9870" s="602" t="s">
        <v>525</v>
      </c>
      <c r="M9870" s="602" t="s">
        <v>409</v>
      </c>
      <c r="N9870" s="604">
        <v>157</v>
      </c>
      <c r="O9870" s="605">
        <v>3416701.68</v>
      </c>
      <c r="P9870" s="604">
        <v>15718272</v>
      </c>
      <c r="Q9870" t="str">
        <f t="shared" ref="Q9870:Q9933" si="157">VLOOKUP(TRIM(J9870),S:T,2,FALSE)</f>
        <v>5-Large C&amp;I</v>
      </c>
    </row>
    <row r="9871" spans="1:17" x14ac:dyDescent="0.3">
      <c r="A9871" s="596">
        <v>5</v>
      </c>
      <c r="B9871" s="597" t="s">
        <v>241</v>
      </c>
      <c r="C9871" s="598">
        <v>2024</v>
      </c>
      <c r="D9871" s="598">
        <v>4</v>
      </c>
      <c r="E9871" s="597" t="s">
        <v>565</v>
      </c>
      <c r="F9871" s="608">
        <v>3</v>
      </c>
      <c r="G9871" s="597" t="s">
        <v>408</v>
      </c>
      <c r="H9871" s="597" t="s">
        <v>431</v>
      </c>
      <c r="I9871" s="597" t="s">
        <v>432</v>
      </c>
      <c r="J9871" s="597" t="s">
        <v>558</v>
      </c>
      <c r="K9871" s="597" t="s">
        <v>430</v>
      </c>
      <c r="L9871" s="597" t="s">
        <v>526</v>
      </c>
      <c r="M9871" s="597" t="s">
        <v>427</v>
      </c>
      <c r="N9871" s="599">
        <v>2049</v>
      </c>
      <c r="O9871" s="600">
        <v>28305301.34</v>
      </c>
      <c r="P9871" s="599">
        <v>321305152</v>
      </c>
      <c r="Q9871" t="str">
        <f t="shared" si="157"/>
        <v>5-Large C&amp;I</v>
      </c>
    </row>
    <row r="9872" spans="1:17" x14ac:dyDescent="0.3">
      <c r="A9872" s="601">
        <v>5</v>
      </c>
      <c r="B9872" s="602" t="s">
        <v>241</v>
      </c>
      <c r="C9872" s="603">
        <v>2024</v>
      </c>
      <c r="D9872" s="603">
        <v>4</v>
      </c>
      <c r="E9872" s="602" t="s">
        <v>565</v>
      </c>
      <c r="F9872" s="585">
        <v>3</v>
      </c>
      <c r="G9872" s="602" t="s">
        <v>408</v>
      </c>
      <c r="H9872" s="602" t="s">
        <v>399</v>
      </c>
      <c r="I9872" s="602" t="s">
        <v>400</v>
      </c>
      <c r="J9872" s="602" t="s">
        <v>547</v>
      </c>
      <c r="K9872" s="602" t="s">
        <v>386</v>
      </c>
      <c r="L9872" s="602" t="s">
        <v>526</v>
      </c>
      <c r="M9872" s="602" t="s">
        <v>427</v>
      </c>
      <c r="N9872" s="604">
        <v>1343</v>
      </c>
      <c r="O9872" s="605">
        <v>435344.98</v>
      </c>
      <c r="P9872" s="604">
        <v>2569280</v>
      </c>
      <c r="Q9872" t="str">
        <f t="shared" si="157"/>
        <v>1-Residential</v>
      </c>
    </row>
    <row r="9873" spans="1:17" x14ac:dyDescent="0.3">
      <c r="A9873" s="596">
        <v>5</v>
      </c>
      <c r="B9873" s="597" t="s">
        <v>241</v>
      </c>
      <c r="C9873" s="598">
        <v>2024</v>
      </c>
      <c r="D9873" s="598">
        <v>4</v>
      </c>
      <c r="E9873" s="597" t="s">
        <v>565</v>
      </c>
      <c r="F9873" s="608">
        <v>3</v>
      </c>
      <c r="G9873" s="597" t="s">
        <v>408</v>
      </c>
      <c r="H9873" s="597" t="s">
        <v>402</v>
      </c>
      <c r="I9873" s="597" t="s">
        <v>403</v>
      </c>
      <c r="J9873" s="597" t="s">
        <v>312</v>
      </c>
      <c r="K9873" s="597" t="s">
        <v>462</v>
      </c>
      <c r="L9873" s="597" t="s">
        <v>312</v>
      </c>
      <c r="M9873" s="597" t="s">
        <v>463</v>
      </c>
      <c r="N9873" s="599">
        <v>7</v>
      </c>
      <c r="O9873" s="600">
        <v>546.65</v>
      </c>
      <c r="P9873" s="599">
        <v>9051</v>
      </c>
      <c r="Q9873" t="str">
        <f t="shared" si="157"/>
        <v>OTHER</v>
      </c>
    </row>
    <row r="9874" spans="1:17" x14ac:dyDescent="0.3">
      <c r="A9874" s="601">
        <v>5</v>
      </c>
      <c r="B9874" s="602" t="s">
        <v>241</v>
      </c>
      <c r="C9874" s="603">
        <v>2024</v>
      </c>
      <c r="D9874" s="603">
        <v>4</v>
      </c>
      <c r="E9874" s="602" t="s">
        <v>565</v>
      </c>
      <c r="F9874" s="585">
        <v>3</v>
      </c>
      <c r="G9874" s="602" t="s">
        <v>408</v>
      </c>
      <c r="H9874" s="602" t="s">
        <v>404</v>
      </c>
      <c r="I9874" s="602" t="s">
        <v>405</v>
      </c>
      <c r="J9874" s="602" t="s">
        <v>548</v>
      </c>
      <c r="K9874" s="602" t="s">
        <v>392</v>
      </c>
      <c r="L9874" s="602" t="s">
        <v>526</v>
      </c>
      <c r="M9874" s="602" t="s">
        <v>427</v>
      </c>
      <c r="N9874" s="604">
        <v>65073</v>
      </c>
      <c r="O9874" s="605">
        <v>3060034.88</v>
      </c>
      <c r="P9874" s="604">
        <v>98915666</v>
      </c>
      <c r="Q9874" t="str">
        <f t="shared" si="157"/>
        <v>3-Small C&amp;I</v>
      </c>
    </row>
    <row r="9875" spans="1:17" x14ac:dyDescent="0.3">
      <c r="A9875" s="596">
        <v>5</v>
      </c>
      <c r="B9875" s="597" t="s">
        <v>241</v>
      </c>
      <c r="C9875" s="598">
        <v>2024</v>
      </c>
      <c r="D9875" s="598">
        <v>4</v>
      </c>
      <c r="E9875" s="597" t="s">
        <v>565</v>
      </c>
      <c r="F9875" s="608">
        <v>3</v>
      </c>
      <c r="G9875" s="597" t="s">
        <v>408</v>
      </c>
      <c r="H9875" s="597" t="s">
        <v>433</v>
      </c>
      <c r="I9875" s="597" t="s">
        <v>434</v>
      </c>
      <c r="J9875" s="597" t="s">
        <v>553</v>
      </c>
      <c r="K9875" s="597" t="s">
        <v>412</v>
      </c>
      <c r="L9875" s="597" t="s">
        <v>526</v>
      </c>
      <c r="M9875" s="597" t="s">
        <v>427</v>
      </c>
      <c r="N9875" s="599">
        <v>1250</v>
      </c>
      <c r="O9875" s="600">
        <v>63989.23</v>
      </c>
      <c r="P9875" s="599">
        <v>403870</v>
      </c>
      <c r="Q9875" t="str">
        <f t="shared" si="157"/>
        <v>3-Small C&amp;I</v>
      </c>
    </row>
    <row r="9876" spans="1:17" x14ac:dyDescent="0.3">
      <c r="A9876" s="601">
        <v>5</v>
      </c>
      <c r="B9876" s="602" t="s">
        <v>241</v>
      </c>
      <c r="C9876" s="603">
        <v>2024</v>
      </c>
      <c r="D9876" s="603">
        <v>4</v>
      </c>
      <c r="E9876" s="602" t="s">
        <v>565</v>
      </c>
      <c r="F9876" s="585">
        <v>3</v>
      </c>
      <c r="G9876" s="602" t="s">
        <v>408</v>
      </c>
      <c r="H9876" s="602" t="s">
        <v>435</v>
      </c>
      <c r="I9876" s="602" t="s">
        <v>436</v>
      </c>
      <c r="J9876" s="602" t="s">
        <v>550</v>
      </c>
      <c r="K9876" s="602" t="s">
        <v>415</v>
      </c>
      <c r="L9876" s="602" t="s">
        <v>526</v>
      </c>
      <c r="M9876" s="602" t="s">
        <v>427</v>
      </c>
      <c r="N9876" s="604">
        <v>556</v>
      </c>
      <c r="O9876" s="605">
        <v>6906.06</v>
      </c>
      <c r="P9876" s="604">
        <v>1816530</v>
      </c>
      <c r="Q9876" t="str">
        <f t="shared" si="157"/>
        <v>3-Small C&amp;I</v>
      </c>
    </row>
    <row r="9877" spans="1:17" x14ac:dyDescent="0.3">
      <c r="A9877" s="596">
        <v>5</v>
      </c>
      <c r="B9877" s="597" t="s">
        <v>241</v>
      </c>
      <c r="C9877" s="598">
        <v>2024</v>
      </c>
      <c r="D9877" s="598">
        <v>4</v>
      </c>
      <c r="E9877" s="597" t="s">
        <v>565</v>
      </c>
      <c r="F9877" s="608">
        <v>3</v>
      </c>
      <c r="G9877" s="597" t="s">
        <v>408</v>
      </c>
      <c r="H9877" s="597" t="s">
        <v>406</v>
      </c>
      <c r="I9877" s="597" t="s">
        <v>407</v>
      </c>
      <c r="J9877" s="597" t="s">
        <v>551</v>
      </c>
      <c r="K9877" s="597" t="s">
        <v>398</v>
      </c>
      <c r="L9877" s="597" t="s">
        <v>526</v>
      </c>
      <c r="M9877" s="597" t="s">
        <v>427</v>
      </c>
      <c r="N9877" s="599">
        <v>20706</v>
      </c>
      <c r="O9877" s="600">
        <v>1374485.1</v>
      </c>
      <c r="P9877" s="599">
        <v>10835849</v>
      </c>
      <c r="Q9877" t="str">
        <f t="shared" si="157"/>
        <v>3-Small C&amp;I</v>
      </c>
    </row>
    <row r="9878" spans="1:17" x14ac:dyDescent="0.3">
      <c r="A9878" s="601">
        <v>5</v>
      </c>
      <c r="B9878" s="602" t="s">
        <v>241</v>
      </c>
      <c r="C9878" s="603">
        <v>2024</v>
      </c>
      <c r="D9878" s="603">
        <v>4</v>
      </c>
      <c r="E9878" s="602" t="s">
        <v>565</v>
      </c>
      <c r="F9878" s="585">
        <v>3</v>
      </c>
      <c r="G9878" s="602" t="s">
        <v>408</v>
      </c>
      <c r="H9878" s="602" t="s">
        <v>437</v>
      </c>
      <c r="I9878" s="602" t="s">
        <v>438</v>
      </c>
      <c r="J9878" s="602" t="s">
        <v>554</v>
      </c>
      <c r="K9878" s="602" t="s">
        <v>420</v>
      </c>
      <c r="L9878" s="602" t="s">
        <v>526</v>
      </c>
      <c r="M9878" s="602" t="s">
        <v>427</v>
      </c>
      <c r="N9878" s="604">
        <v>7837</v>
      </c>
      <c r="O9878" s="605">
        <v>17312281.870000001</v>
      </c>
      <c r="P9878" s="604">
        <v>153917414</v>
      </c>
      <c r="Q9878" t="str">
        <f t="shared" si="157"/>
        <v>4-Medium C&amp;I</v>
      </c>
    </row>
    <row r="9879" spans="1:17" x14ac:dyDescent="0.3">
      <c r="A9879" s="596">
        <v>5</v>
      </c>
      <c r="B9879" s="597" t="s">
        <v>241</v>
      </c>
      <c r="C9879" s="598">
        <v>2024</v>
      </c>
      <c r="D9879" s="598">
        <v>4</v>
      </c>
      <c r="E9879" s="597" t="s">
        <v>565</v>
      </c>
      <c r="F9879" s="608">
        <v>3</v>
      </c>
      <c r="G9879" s="597" t="s">
        <v>408</v>
      </c>
      <c r="H9879" s="597" t="s">
        <v>439</v>
      </c>
      <c r="I9879" s="597" t="s">
        <v>440</v>
      </c>
      <c r="J9879" s="597" t="s">
        <v>554</v>
      </c>
      <c r="K9879" s="597" t="s">
        <v>420</v>
      </c>
      <c r="L9879" s="597" t="s">
        <v>526</v>
      </c>
      <c r="M9879" s="597" t="s">
        <v>427</v>
      </c>
      <c r="N9879" s="599">
        <v>338</v>
      </c>
      <c r="O9879" s="600">
        <v>779067.51</v>
      </c>
      <c r="P9879" s="599">
        <v>7179925</v>
      </c>
      <c r="Q9879" t="str">
        <f t="shared" si="157"/>
        <v>4-Medium C&amp;I</v>
      </c>
    </row>
    <row r="9880" spans="1:17" x14ac:dyDescent="0.3">
      <c r="A9880" s="601">
        <v>5</v>
      </c>
      <c r="B9880" s="602" t="s">
        <v>241</v>
      </c>
      <c r="C9880" s="603">
        <v>2024</v>
      </c>
      <c r="D9880" s="603">
        <v>4</v>
      </c>
      <c r="E9880" s="602" t="s">
        <v>565</v>
      </c>
      <c r="F9880" s="585">
        <v>3</v>
      </c>
      <c r="G9880" s="602" t="s">
        <v>408</v>
      </c>
      <c r="H9880" s="602" t="s">
        <v>479</v>
      </c>
      <c r="I9880" s="602" t="s">
        <v>480</v>
      </c>
      <c r="J9880" s="602" t="s">
        <v>554</v>
      </c>
      <c r="K9880" s="602" t="s">
        <v>420</v>
      </c>
      <c r="L9880" s="602" t="s">
        <v>526</v>
      </c>
      <c r="M9880" s="602" t="s">
        <v>427</v>
      </c>
      <c r="N9880" s="604">
        <v>218</v>
      </c>
      <c r="O9880" s="605">
        <v>446874.33</v>
      </c>
      <c r="P9880" s="604">
        <v>4064677</v>
      </c>
      <c r="Q9880" t="str">
        <f t="shared" si="157"/>
        <v>4-Medium C&amp;I</v>
      </c>
    </row>
    <row r="9881" spans="1:17" x14ac:dyDescent="0.3">
      <c r="A9881" s="596">
        <v>5</v>
      </c>
      <c r="B9881" s="597" t="s">
        <v>241</v>
      </c>
      <c r="C9881" s="598">
        <v>2024</v>
      </c>
      <c r="D9881" s="598">
        <v>4</v>
      </c>
      <c r="E9881" s="597" t="s">
        <v>565</v>
      </c>
      <c r="F9881" s="608">
        <v>5</v>
      </c>
      <c r="G9881" s="597" t="s">
        <v>442</v>
      </c>
      <c r="H9881" s="597" t="s">
        <v>390</v>
      </c>
      <c r="I9881" s="597" t="s">
        <v>391</v>
      </c>
      <c r="J9881" s="597" t="s">
        <v>548</v>
      </c>
      <c r="K9881" s="597" t="s">
        <v>392</v>
      </c>
      <c r="L9881" s="597" t="s">
        <v>527</v>
      </c>
      <c r="M9881" s="597" t="s">
        <v>443</v>
      </c>
      <c r="N9881" s="599">
        <v>788</v>
      </c>
      <c r="O9881" s="600">
        <v>272677.8</v>
      </c>
      <c r="P9881" s="599">
        <v>1506324</v>
      </c>
      <c r="Q9881" t="str">
        <f t="shared" si="157"/>
        <v>3-Small C&amp;I</v>
      </c>
    </row>
    <row r="9882" spans="1:17" x14ac:dyDescent="0.3">
      <c r="A9882" s="601">
        <v>5</v>
      </c>
      <c r="B9882" s="602" t="s">
        <v>241</v>
      </c>
      <c r="C9882" s="603">
        <v>2024</v>
      </c>
      <c r="D9882" s="603">
        <v>4</v>
      </c>
      <c r="E9882" s="602" t="s">
        <v>565</v>
      </c>
      <c r="F9882" s="585">
        <v>5</v>
      </c>
      <c r="G9882" s="602" t="s">
        <v>442</v>
      </c>
      <c r="H9882" s="602" t="s">
        <v>410</v>
      </c>
      <c r="I9882" s="602" t="s">
        <v>411</v>
      </c>
      <c r="J9882" s="602" t="s">
        <v>553</v>
      </c>
      <c r="K9882" s="602" t="s">
        <v>412</v>
      </c>
      <c r="L9882" s="602" t="s">
        <v>527</v>
      </c>
      <c r="M9882" s="602" t="s">
        <v>443</v>
      </c>
      <c r="N9882" s="604">
        <v>1</v>
      </c>
      <c r="O9882" s="605">
        <v>97.56</v>
      </c>
      <c r="P9882" s="604">
        <v>292</v>
      </c>
      <c r="Q9882" t="str">
        <f t="shared" si="157"/>
        <v>3-Small C&amp;I</v>
      </c>
    </row>
    <row r="9883" spans="1:17" x14ac:dyDescent="0.3">
      <c r="A9883" s="596">
        <v>5</v>
      </c>
      <c r="B9883" s="597" t="s">
        <v>241</v>
      </c>
      <c r="C9883" s="598">
        <v>2024</v>
      </c>
      <c r="D9883" s="598">
        <v>4</v>
      </c>
      <c r="E9883" s="597" t="s">
        <v>565</v>
      </c>
      <c r="F9883" s="608">
        <v>5</v>
      </c>
      <c r="G9883" s="597" t="s">
        <v>442</v>
      </c>
      <c r="H9883" s="597" t="s">
        <v>416</v>
      </c>
      <c r="I9883" s="597" t="s">
        <v>417</v>
      </c>
      <c r="J9883" s="597" t="s">
        <v>548</v>
      </c>
      <c r="K9883" s="597" t="s">
        <v>392</v>
      </c>
      <c r="L9883" s="597" t="s">
        <v>527</v>
      </c>
      <c r="M9883" s="597" t="s">
        <v>443</v>
      </c>
      <c r="N9883" s="599">
        <v>1</v>
      </c>
      <c r="O9883" s="600">
        <v>38.97</v>
      </c>
      <c r="P9883" s="599">
        <v>102</v>
      </c>
      <c r="Q9883" t="str">
        <f t="shared" si="157"/>
        <v>3-Small C&amp;I</v>
      </c>
    </row>
    <row r="9884" spans="1:17" x14ac:dyDescent="0.3">
      <c r="A9884" s="601">
        <v>5</v>
      </c>
      <c r="B9884" s="602" t="s">
        <v>241</v>
      </c>
      <c r="C9884" s="603">
        <v>2024</v>
      </c>
      <c r="D9884" s="603">
        <v>4</v>
      </c>
      <c r="E9884" s="602" t="s">
        <v>565</v>
      </c>
      <c r="F9884" s="585">
        <v>5</v>
      </c>
      <c r="G9884" s="602" t="s">
        <v>442</v>
      </c>
      <c r="H9884" s="602" t="s">
        <v>468</v>
      </c>
      <c r="I9884" s="602" t="s">
        <v>469</v>
      </c>
      <c r="J9884" s="602" t="s">
        <v>554</v>
      </c>
      <c r="K9884" s="602" t="s">
        <v>420</v>
      </c>
      <c r="L9884" s="602" t="s">
        <v>527</v>
      </c>
      <c r="M9884" s="602" t="s">
        <v>443</v>
      </c>
      <c r="N9884" s="604">
        <v>2</v>
      </c>
      <c r="O9884" s="605">
        <v>1995.29</v>
      </c>
      <c r="P9884" s="604">
        <v>7360</v>
      </c>
      <c r="Q9884" t="str">
        <f t="shared" si="157"/>
        <v>4-Medium C&amp;I</v>
      </c>
    </row>
    <row r="9885" spans="1:17" x14ac:dyDescent="0.3">
      <c r="A9885" s="596">
        <v>5</v>
      </c>
      <c r="B9885" s="597" t="s">
        <v>241</v>
      </c>
      <c r="C9885" s="598">
        <v>2024</v>
      </c>
      <c r="D9885" s="598">
        <v>4</v>
      </c>
      <c r="E9885" s="597" t="s">
        <v>565</v>
      </c>
      <c r="F9885" s="608">
        <v>5</v>
      </c>
      <c r="G9885" s="597" t="s">
        <v>442</v>
      </c>
      <c r="H9885" s="597" t="s">
        <v>418</v>
      </c>
      <c r="I9885" s="597" t="s">
        <v>419</v>
      </c>
      <c r="J9885" s="597" t="s">
        <v>554</v>
      </c>
      <c r="K9885" s="597" t="s">
        <v>420</v>
      </c>
      <c r="L9885" s="597" t="s">
        <v>527</v>
      </c>
      <c r="M9885" s="597" t="s">
        <v>443</v>
      </c>
      <c r="N9885" s="599">
        <v>144</v>
      </c>
      <c r="O9885" s="600">
        <v>771415.16</v>
      </c>
      <c r="P9885" s="599">
        <v>3070539</v>
      </c>
      <c r="Q9885" t="str">
        <f t="shared" si="157"/>
        <v>4-Medium C&amp;I</v>
      </c>
    </row>
    <row r="9886" spans="1:17" x14ac:dyDescent="0.3">
      <c r="A9886" s="601">
        <v>5</v>
      </c>
      <c r="B9886" s="602" t="s">
        <v>241</v>
      </c>
      <c r="C9886" s="603">
        <v>2024</v>
      </c>
      <c r="D9886" s="603">
        <v>4</v>
      </c>
      <c r="E9886" s="602" t="s">
        <v>565</v>
      </c>
      <c r="F9886" s="585">
        <v>5</v>
      </c>
      <c r="G9886" s="602" t="s">
        <v>442</v>
      </c>
      <c r="H9886" s="602" t="s">
        <v>464</v>
      </c>
      <c r="I9886" s="602" t="s">
        <v>465</v>
      </c>
      <c r="J9886" s="602" t="s">
        <v>552</v>
      </c>
      <c r="K9886" s="602" t="s">
        <v>423</v>
      </c>
      <c r="L9886" s="602" t="s">
        <v>527</v>
      </c>
      <c r="M9886" s="602" t="s">
        <v>443</v>
      </c>
      <c r="N9886" s="604">
        <v>20</v>
      </c>
      <c r="O9886" s="605">
        <v>4108.2700000000004</v>
      </c>
      <c r="P9886" s="604">
        <v>8415</v>
      </c>
      <c r="Q9886" t="str">
        <f t="shared" si="157"/>
        <v>Street</v>
      </c>
    </row>
    <row r="9887" spans="1:17" x14ac:dyDescent="0.3">
      <c r="A9887" s="596">
        <v>5</v>
      </c>
      <c r="B9887" s="597" t="s">
        <v>241</v>
      </c>
      <c r="C9887" s="598">
        <v>2024</v>
      </c>
      <c r="D9887" s="598">
        <v>4</v>
      </c>
      <c r="E9887" s="597" t="s">
        <v>565</v>
      </c>
      <c r="F9887" s="608">
        <v>5</v>
      </c>
      <c r="G9887" s="597" t="s">
        <v>442</v>
      </c>
      <c r="H9887" s="597" t="s">
        <v>466</v>
      </c>
      <c r="I9887" s="597" t="s">
        <v>467</v>
      </c>
      <c r="J9887" s="597" t="s">
        <v>552</v>
      </c>
      <c r="K9887" s="597" t="s">
        <v>423</v>
      </c>
      <c r="L9887" s="597" t="s">
        <v>527</v>
      </c>
      <c r="M9887" s="597" t="s">
        <v>443</v>
      </c>
      <c r="N9887" s="599">
        <v>31</v>
      </c>
      <c r="O9887" s="600">
        <v>5355.49</v>
      </c>
      <c r="P9887" s="599">
        <v>11294</v>
      </c>
      <c r="Q9887" t="str">
        <f t="shared" si="157"/>
        <v>Street</v>
      </c>
    </row>
    <row r="9888" spans="1:17" x14ac:dyDescent="0.3">
      <c r="A9888" s="601">
        <v>5</v>
      </c>
      <c r="B9888" s="602" t="s">
        <v>241</v>
      </c>
      <c r="C9888" s="603">
        <v>2024</v>
      </c>
      <c r="D9888" s="603">
        <v>4</v>
      </c>
      <c r="E9888" s="602" t="s">
        <v>565</v>
      </c>
      <c r="F9888" s="585">
        <v>5</v>
      </c>
      <c r="G9888" s="602" t="s">
        <v>442</v>
      </c>
      <c r="H9888" s="602" t="s">
        <v>421</v>
      </c>
      <c r="I9888" s="602" t="s">
        <v>422</v>
      </c>
      <c r="J9888" s="602" t="s">
        <v>552</v>
      </c>
      <c r="K9888" s="602" t="s">
        <v>423</v>
      </c>
      <c r="L9888" s="602" t="s">
        <v>528</v>
      </c>
      <c r="M9888" s="602" t="s">
        <v>444</v>
      </c>
      <c r="N9888" s="604">
        <v>112</v>
      </c>
      <c r="O9888" s="605">
        <v>19352.88</v>
      </c>
      <c r="P9888" s="604">
        <v>59805</v>
      </c>
      <c r="Q9888" t="str">
        <f t="shared" si="157"/>
        <v>Street</v>
      </c>
    </row>
    <row r="9889" spans="1:17" x14ac:dyDescent="0.3">
      <c r="A9889" s="596">
        <v>5</v>
      </c>
      <c r="B9889" s="597" t="s">
        <v>241</v>
      </c>
      <c r="C9889" s="598">
        <v>2024</v>
      </c>
      <c r="D9889" s="598">
        <v>4</v>
      </c>
      <c r="E9889" s="597" t="s">
        <v>565</v>
      </c>
      <c r="F9889" s="608">
        <v>5</v>
      </c>
      <c r="G9889" s="597" t="s">
        <v>442</v>
      </c>
      <c r="H9889" s="597" t="s">
        <v>477</v>
      </c>
      <c r="I9889" s="597" t="s">
        <v>478</v>
      </c>
      <c r="J9889" s="597" t="s">
        <v>558</v>
      </c>
      <c r="K9889" s="597" t="s">
        <v>430</v>
      </c>
      <c r="L9889" s="597" t="s">
        <v>527</v>
      </c>
      <c r="M9889" s="597" t="s">
        <v>443</v>
      </c>
      <c r="N9889" s="599">
        <v>2</v>
      </c>
      <c r="O9889" s="600">
        <v>5070.21</v>
      </c>
      <c r="P9889" s="599">
        <v>18200</v>
      </c>
      <c r="Q9889" t="str">
        <f t="shared" si="157"/>
        <v>5-Large C&amp;I</v>
      </c>
    </row>
    <row r="9890" spans="1:17" x14ac:dyDescent="0.3">
      <c r="A9890" s="601">
        <v>5</v>
      </c>
      <c r="B9890" s="602" t="s">
        <v>241</v>
      </c>
      <c r="C9890" s="603">
        <v>2024</v>
      </c>
      <c r="D9890" s="603">
        <v>4</v>
      </c>
      <c r="E9890" s="602" t="s">
        <v>565</v>
      </c>
      <c r="F9890" s="585">
        <v>5</v>
      </c>
      <c r="G9890" s="602" t="s">
        <v>442</v>
      </c>
      <c r="H9890" s="602" t="s">
        <v>428</v>
      </c>
      <c r="I9890" s="602" t="s">
        <v>429</v>
      </c>
      <c r="J9890" s="602" t="s">
        <v>558</v>
      </c>
      <c r="K9890" s="602" t="s">
        <v>430</v>
      </c>
      <c r="L9890" s="602" t="s">
        <v>527</v>
      </c>
      <c r="M9890" s="602" t="s">
        <v>443</v>
      </c>
      <c r="N9890" s="604">
        <v>50</v>
      </c>
      <c r="O9890" s="605">
        <v>824048.58</v>
      </c>
      <c r="P9890" s="604">
        <v>3946771</v>
      </c>
      <c r="Q9890" t="str">
        <f t="shared" si="157"/>
        <v>5-Large C&amp;I</v>
      </c>
    </row>
    <row r="9891" spans="1:17" x14ac:dyDescent="0.3">
      <c r="A9891" s="596">
        <v>5</v>
      </c>
      <c r="B9891" s="597" t="s">
        <v>241</v>
      </c>
      <c r="C9891" s="598">
        <v>2024</v>
      </c>
      <c r="D9891" s="598">
        <v>4</v>
      </c>
      <c r="E9891" s="597" t="s">
        <v>565</v>
      </c>
      <c r="F9891" s="608">
        <v>5</v>
      </c>
      <c r="G9891" s="597" t="s">
        <v>442</v>
      </c>
      <c r="H9891" s="597" t="s">
        <v>431</v>
      </c>
      <c r="I9891" s="597" t="s">
        <v>432</v>
      </c>
      <c r="J9891" s="597" t="s">
        <v>558</v>
      </c>
      <c r="K9891" s="597" t="s">
        <v>430</v>
      </c>
      <c r="L9891" s="597" t="s">
        <v>528</v>
      </c>
      <c r="M9891" s="597" t="s">
        <v>444</v>
      </c>
      <c r="N9891" s="599">
        <v>617</v>
      </c>
      <c r="O9891" s="600">
        <v>14476100.91</v>
      </c>
      <c r="P9891" s="599">
        <v>167068811</v>
      </c>
      <c r="Q9891" t="str">
        <f t="shared" si="157"/>
        <v>5-Large C&amp;I</v>
      </c>
    </row>
    <row r="9892" spans="1:17" x14ac:dyDescent="0.3">
      <c r="A9892" s="601">
        <v>5</v>
      </c>
      <c r="B9892" s="602" t="s">
        <v>241</v>
      </c>
      <c r="C9892" s="603">
        <v>2024</v>
      </c>
      <c r="D9892" s="603">
        <v>4</v>
      </c>
      <c r="E9892" s="602" t="s">
        <v>565</v>
      </c>
      <c r="F9892" s="585">
        <v>5</v>
      </c>
      <c r="G9892" s="602" t="s">
        <v>442</v>
      </c>
      <c r="H9892" s="602" t="s">
        <v>404</v>
      </c>
      <c r="I9892" s="602" t="s">
        <v>405</v>
      </c>
      <c r="J9892" s="602" t="s">
        <v>548</v>
      </c>
      <c r="K9892" s="602" t="s">
        <v>392</v>
      </c>
      <c r="L9892" s="602" t="s">
        <v>528</v>
      </c>
      <c r="M9892" s="602" t="s">
        <v>444</v>
      </c>
      <c r="N9892" s="604">
        <v>1407</v>
      </c>
      <c r="O9892" s="605">
        <v>594094.9</v>
      </c>
      <c r="P9892" s="604">
        <v>4352268</v>
      </c>
      <c r="Q9892" t="str">
        <f t="shared" si="157"/>
        <v>3-Small C&amp;I</v>
      </c>
    </row>
    <row r="9893" spans="1:17" x14ac:dyDescent="0.3">
      <c r="A9893" s="596">
        <v>5</v>
      </c>
      <c r="B9893" s="597" t="s">
        <v>241</v>
      </c>
      <c r="C9893" s="598">
        <v>2024</v>
      </c>
      <c r="D9893" s="598">
        <v>4</v>
      </c>
      <c r="E9893" s="597" t="s">
        <v>565</v>
      </c>
      <c r="F9893" s="608">
        <v>5</v>
      </c>
      <c r="G9893" s="597" t="s">
        <v>442</v>
      </c>
      <c r="H9893" s="597" t="s">
        <v>433</v>
      </c>
      <c r="I9893" s="597" t="s">
        <v>434</v>
      </c>
      <c r="J9893" s="597" t="s">
        <v>553</v>
      </c>
      <c r="K9893" s="597" t="s">
        <v>412</v>
      </c>
      <c r="L9893" s="597" t="s">
        <v>528</v>
      </c>
      <c r="M9893" s="597" t="s">
        <v>444</v>
      </c>
      <c r="N9893" s="599">
        <v>1</v>
      </c>
      <c r="O9893" s="600">
        <v>48.25</v>
      </c>
      <c r="P9893" s="599">
        <v>300</v>
      </c>
      <c r="Q9893" t="str">
        <f t="shared" si="157"/>
        <v>3-Small C&amp;I</v>
      </c>
    </row>
    <row r="9894" spans="1:17" x14ac:dyDescent="0.3">
      <c r="A9894" s="601">
        <v>5</v>
      </c>
      <c r="B9894" s="602" t="s">
        <v>241</v>
      </c>
      <c r="C9894" s="603">
        <v>2024</v>
      </c>
      <c r="D9894" s="603">
        <v>4</v>
      </c>
      <c r="E9894" s="602" t="s">
        <v>565</v>
      </c>
      <c r="F9894" s="585">
        <v>5</v>
      </c>
      <c r="G9894" s="602" t="s">
        <v>442</v>
      </c>
      <c r="H9894" s="602" t="s">
        <v>437</v>
      </c>
      <c r="I9894" s="602" t="s">
        <v>438</v>
      </c>
      <c r="J9894" s="602" t="s">
        <v>554</v>
      </c>
      <c r="K9894" s="602" t="s">
        <v>420</v>
      </c>
      <c r="L9894" s="602" t="s">
        <v>528</v>
      </c>
      <c r="M9894" s="602" t="s">
        <v>444</v>
      </c>
      <c r="N9894" s="604">
        <v>514</v>
      </c>
      <c r="O9894" s="605">
        <v>1548936.1</v>
      </c>
      <c r="P9894" s="604">
        <v>12701582</v>
      </c>
      <c r="Q9894" t="str">
        <f t="shared" si="157"/>
        <v>4-Medium C&amp;I</v>
      </c>
    </row>
    <row r="9895" spans="1:17" x14ac:dyDescent="0.3">
      <c r="A9895" s="596">
        <v>5</v>
      </c>
      <c r="B9895" s="597" t="s">
        <v>241</v>
      </c>
      <c r="C9895" s="598">
        <v>2024</v>
      </c>
      <c r="D9895" s="598">
        <v>4</v>
      </c>
      <c r="E9895" s="597" t="s">
        <v>565</v>
      </c>
      <c r="F9895" s="608">
        <v>6</v>
      </c>
      <c r="G9895" s="597" t="s">
        <v>445</v>
      </c>
      <c r="H9895" s="597" t="s">
        <v>390</v>
      </c>
      <c r="I9895" s="597" t="s">
        <v>391</v>
      </c>
      <c r="J9895" s="597" t="s">
        <v>548</v>
      </c>
      <c r="K9895" s="597" t="s">
        <v>392</v>
      </c>
      <c r="L9895" s="597" t="s">
        <v>534</v>
      </c>
      <c r="M9895" s="597" t="s">
        <v>296</v>
      </c>
      <c r="N9895" s="599">
        <v>6</v>
      </c>
      <c r="O9895" s="600">
        <v>1008.56</v>
      </c>
      <c r="P9895" s="599">
        <v>3077</v>
      </c>
      <c r="Q9895" t="str">
        <f t="shared" si="157"/>
        <v>3-Small C&amp;I</v>
      </c>
    </row>
    <row r="9896" spans="1:17" x14ac:dyDescent="0.3">
      <c r="A9896" s="601">
        <v>5</v>
      </c>
      <c r="B9896" s="602" t="s">
        <v>241</v>
      </c>
      <c r="C9896" s="603">
        <v>2024</v>
      </c>
      <c r="D9896" s="603">
        <v>4</v>
      </c>
      <c r="E9896" s="602" t="s">
        <v>565</v>
      </c>
      <c r="F9896" s="585">
        <v>6</v>
      </c>
      <c r="G9896" s="602" t="s">
        <v>445</v>
      </c>
      <c r="H9896" s="602" t="s">
        <v>481</v>
      </c>
      <c r="I9896" s="602" t="s">
        <v>482</v>
      </c>
      <c r="J9896" s="602" t="s">
        <v>559</v>
      </c>
      <c r="K9896" s="602" t="s">
        <v>448</v>
      </c>
      <c r="L9896" s="602" t="s">
        <v>534</v>
      </c>
      <c r="M9896" s="602" t="s">
        <v>296</v>
      </c>
      <c r="N9896" s="604">
        <v>59</v>
      </c>
      <c r="O9896" s="605">
        <v>52118.3</v>
      </c>
      <c r="P9896" s="604">
        <v>82258</v>
      </c>
      <c r="Q9896" t="str">
        <f t="shared" si="157"/>
        <v>Street</v>
      </c>
    </row>
    <row r="9897" spans="1:17" x14ac:dyDescent="0.3">
      <c r="A9897" s="596">
        <v>5</v>
      </c>
      <c r="B9897" s="597" t="s">
        <v>241</v>
      </c>
      <c r="C9897" s="598">
        <v>2024</v>
      </c>
      <c r="D9897" s="598">
        <v>4</v>
      </c>
      <c r="E9897" s="597" t="s">
        <v>565</v>
      </c>
      <c r="F9897" s="608">
        <v>6</v>
      </c>
      <c r="G9897" s="597" t="s">
        <v>445</v>
      </c>
      <c r="H9897" s="597" t="s">
        <v>483</v>
      </c>
      <c r="I9897" s="597" t="s">
        <v>484</v>
      </c>
      <c r="J9897" s="597" t="s">
        <v>559</v>
      </c>
      <c r="K9897" s="597" t="s">
        <v>448</v>
      </c>
      <c r="L9897" s="597" t="s">
        <v>534</v>
      </c>
      <c r="M9897" s="597" t="s">
        <v>296</v>
      </c>
      <c r="N9897" s="599">
        <v>100</v>
      </c>
      <c r="O9897" s="600">
        <v>70297.740000000005</v>
      </c>
      <c r="P9897" s="599">
        <v>90206</v>
      </c>
      <c r="Q9897" t="str">
        <f t="shared" si="157"/>
        <v>Street</v>
      </c>
    </row>
    <row r="9898" spans="1:17" x14ac:dyDescent="0.3">
      <c r="A9898" s="601">
        <v>5</v>
      </c>
      <c r="B9898" s="602" t="s">
        <v>241</v>
      </c>
      <c r="C9898" s="603">
        <v>2024</v>
      </c>
      <c r="D9898" s="603">
        <v>4</v>
      </c>
      <c r="E9898" s="602" t="s">
        <v>565</v>
      </c>
      <c r="F9898" s="585">
        <v>6</v>
      </c>
      <c r="G9898" s="602" t="s">
        <v>445</v>
      </c>
      <c r="H9898" s="602" t="s">
        <v>464</v>
      </c>
      <c r="I9898" s="602" t="s">
        <v>465</v>
      </c>
      <c r="J9898" s="602" t="s">
        <v>552</v>
      </c>
      <c r="K9898" s="602" t="s">
        <v>423</v>
      </c>
      <c r="L9898" s="602" t="s">
        <v>534</v>
      </c>
      <c r="M9898" s="602" t="s">
        <v>296</v>
      </c>
      <c r="N9898" s="604">
        <v>262</v>
      </c>
      <c r="O9898" s="605">
        <v>34951.64</v>
      </c>
      <c r="P9898" s="604">
        <v>66910</v>
      </c>
      <c r="Q9898" t="str">
        <f t="shared" si="157"/>
        <v>Street</v>
      </c>
    </row>
    <row r="9899" spans="1:17" x14ac:dyDescent="0.3">
      <c r="A9899" s="596">
        <v>5</v>
      </c>
      <c r="B9899" s="597" t="s">
        <v>241</v>
      </c>
      <c r="C9899" s="598">
        <v>2024</v>
      </c>
      <c r="D9899" s="598">
        <v>4</v>
      </c>
      <c r="E9899" s="597" t="s">
        <v>565</v>
      </c>
      <c r="F9899" s="608">
        <v>6</v>
      </c>
      <c r="G9899" s="597" t="s">
        <v>445</v>
      </c>
      <c r="H9899" s="597" t="s">
        <v>466</v>
      </c>
      <c r="I9899" s="597" t="s">
        <v>467</v>
      </c>
      <c r="J9899" s="597" t="s">
        <v>552</v>
      </c>
      <c r="K9899" s="597" t="s">
        <v>423</v>
      </c>
      <c r="L9899" s="597" t="s">
        <v>534</v>
      </c>
      <c r="M9899" s="597" t="s">
        <v>296</v>
      </c>
      <c r="N9899" s="599">
        <v>527</v>
      </c>
      <c r="O9899" s="600">
        <v>62650.84</v>
      </c>
      <c r="P9899" s="599">
        <v>111401</v>
      </c>
      <c r="Q9899" t="str">
        <f t="shared" si="157"/>
        <v>Street</v>
      </c>
    </row>
    <row r="9900" spans="1:17" x14ac:dyDescent="0.3">
      <c r="A9900" s="601">
        <v>5</v>
      </c>
      <c r="B9900" s="602" t="s">
        <v>241</v>
      </c>
      <c r="C9900" s="603">
        <v>2024</v>
      </c>
      <c r="D9900" s="603">
        <v>4</v>
      </c>
      <c r="E9900" s="602" t="s">
        <v>565</v>
      </c>
      <c r="F9900" s="585">
        <v>6</v>
      </c>
      <c r="G9900" s="602" t="s">
        <v>445</v>
      </c>
      <c r="H9900" s="602" t="s">
        <v>485</v>
      </c>
      <c r="I9900" s="602" t="s">
        <v>486</v>
      </c>
      <c r="J9900" s="602" t="s">
        <v>560</v>
      </c>
      <c r="K9900" s="602" t="s">
        <v>487</v>
      </c>
      <c r="L9900" s="602" t="s">
        <v>534</v>
      </c>
      <c r="M9900" s="602" t="s">
        <v>296</v>
      </c>
      <c r="N9900" s="604">
        <v>2</v>
      </c>
      <c r="O9900" s="605">
        <v>1020.7</v>
      </c>
      <c r="P9900" s="604">
        <v>1368</v>
      </c>
      <c r="Q9900" t="str">
        <f t="shared" si="157"/>
        <v>Street</v>
      </c>
    </row>
    <row r="9901" spans="1:17" x14ac:dyDescent="0.3">
      <c r="A9901" s="596">
        <v>5</v>
      </c>
      <c r="B9901" s="597" t="s">
        <v>241</v>
      </c>
      <c r="C9901" s="598">
        <v>2024</v>
      </c>
      <c r="D9901" s="598">
        <v>4</v>
      </c>
      <c r="E9901" s="597" t="s">
        <v>565</v>
      </c>
      <c r="F9901" s="608">
        <v>6</v>
      </c>
      <c r="G9901" s="597" t="s">
        <v>445</v>
      </c>
      <c r="H9901" s="597" t="s">
        <v>488</v>
      </c>
      <c r="I9901" s="597" t="s">
        <v>489</v>
      </c>
      <c r="J9901" s="597" t="s">
        <v>560</v>
      </c>
      <c r="K9901" s="597" t="s">
        <v>487</v>
      </c>
      <c r="L9901" s="597" t="s">
        <v>534</v>
      </c>
      <c r="M9901" s="597" t="s">
        <v>296</v>
      </c>
      <c r="N9901" s="599">
        <v>2</v>
      </c>
      <c r="O9901" s="600">
        <v>21654.05</v>
      </c>
      <c r="P9901" s="599">
        <v>38588</v>
      </c>
      <c r="Q9901" t="str">
        <f t="shared" si="157"/>
        <v>Street</v>
      </c>
    </row>
    <row r="9902" spans="1:17" x14ac:dyDescent="0.3">
      <c r="A9902" s="601">
        <v>5</v>
      </c>
      <c r="B9902" s="602" t="s">
        <v>241</v>
      </c>
      <c r="C9902" s="603">
        <v>2024</v>
      </c>
      <c r="D9902" s="603">
        <v>4</v>
      </c>
      <c r="E9902" s="602" t="s">
        <v>565</v>
      </c>
      <c r="F9902" s="585">
        <v>6</v>
      </c>
      <c r="G9902" s="602" t="s">
        <v>445</v>
      </c>
      <c r="H9902" s="602" t="s">
        <v>490</v>
      </c>
      <c r="I9902" s="602" t="s">
        <v>491</v>
      </c>
      <c r="J9902" s="602" t="s">
        <v>561</v>
      </c>
      <c r="K9902" s="602" t="s">
        <v>462</v>
      </c>
      <c r="L9902" s="602" t="s">
        <v>534</v>
      </c>
      <c r="M9902" s="602" t="s">
        <v>296</v>
      </c>
      <c r="N9902" s="604">
        <v>61</v>
      </c>
      <c r="O9902" s="605">
        <v>139840.81</v>
      </c>
      <c r="P9902" s="604">
        <v>489984</v>
      </c>
      <c r="Q9902" t="str">
        <f t="shared" si="157"/>
        <v>Street</v>
      </c>
    </row>
    <row r="9903" spans="1:17" x14ac:dyDescent="0.3">
      <c r="A9903" s="596">
        <v>5</v>
      </c>
      <c r="B9903" s="597" t="s">
        <v>241</v>
      </c>
      <c r="C9903" s="598">
        <v>2024</v>
      </c>
      <c r="D9903" s="598">
        <v>4</v>
      </c>
      <c r="E9903" s="597" t="s">
        <v>565</v>
      </c>
      <c r="F9903" s="608">
        <v>6</v>
      </c>
      <c r="G9903" s="597" t="s">
        <v>445</v>
      </c>
      <c r="H9903" s="597" t="s">
        <v>492</v>
      </c>
      <c r="I9903" s="597" t="s">
        <v>493</v>
      </c>
      <c r="J9903" s="597" t="s">
        <v>561</v>
      </c>
      <c r="K9903" s="597" t="s">
        <v>462</v>
      </c>
      <c r="L9903" s="597" t="s">
        <v>534</v>
      </c>
      <c r="M9903" s="597" t="s">
        <v>296</v>
      </c>
      <c r="N9903" s="599">
        <v>11</v>
      </c>
      <c r="O9903" s="600">
        <v>7592.31</v>
      </c>
      <c r="P9903" s="599">
        <v>16904</v>
      </c>
      <c r="Q9903" t="str">
        <f t="shared" si="157"/>
        <v>Street</v>
      </c>
    </row>
    <row r="9904" spans="1:17" x14ac:dyDescent="0.3">
      <c r="A9904" s="601">
        <v>5</v>
      </c>
      <c r="B9904" s="602" t="s">
        <v>241</v>
      </c>
      <c r="C9904" s="603">
        <v>2024</v>
      </c>
      <c r="D9904" s="603">
        <v>4</v>
      </c>
      <c r="E9904" s="602" t="s">
        <v>565</v>
      </c>
      <c r="F9904" s="585">
        <v>6</v>
      </c>
      <c r="G9904" s="602" t="s">
        <v>445</v>
      </c>
      <c r="H9904" s="602" t="s">
        <v>494</v>
      </c>
      <c r="I9904" s="602" t="s">
        <v>495</v>
      </c>
      <c r="J9904" s="602" t="s">
        <v>557</v>
      </c>
      <c r="K9904" s="602" t="s">
        <v>426</v>
      </c>
      <c r="L9904" s="602" t="s">
        <v>534</v>
      </c>
      <c r="M9904" s="602" t="s">
        <v>296</v>
      </c>
      <c r="N9904" s="604">
        <v>1</v>
      </c>
      <c r="O9904" s="605">
        <v>13.06</v>
      </c>
      <c r="P9904" s="604">
        <v>18</v>
      </c>
      <c r="Q9904" t="str">
        <f t="shared" si="157"/>
        <v>3-Small C&amp;I</v>
      </c>
    </row>
    <row r="9905" spans="1:17" x14ac:dyDescent="0.3">
      <c r="A9905" s="596">
        <v>5</v>
      </c>
      <c r="B9905" s="597" t="s">
        <v>241</v>
      </c>
      <c r="C9905" s="598">
        <v>2024</v>
      </c>
      <c r="D9905" s="598">
        <v>4</v>
      </c>
      <c r="E9905" s="597" t="s">
        <v>565</v>
      </c>
      <c r="F9905" s="608">
        <v>6</v>
      </c>
      <c r="G9905" s="597" t="s">
        <v>445</v>
      </c>
      <c r="H9905" s="597" t="s">
        <v>496</v>
      </c>
      <c r="I9905" s="597" t="s">
        <v>497</v>
      </c>
      <c r="J9905" s="597" t="s">
        <v>557</v>
      </c>
      <c r="K9905" s="597" t="s">
        <v>426</v>
      </c>
      <c r="L9905" s="597" t="s">
        <v>534</v>
      </c>
      <c r="M9905" s="597" t="s">
        <v>296</v>
      </c>
      <c r="N9905" s="599">
        <v>6</v>
      </c>
      <c r="O9905" s="600">
        <v>264.62</v>
      </c>
      <c r="P9905" s="599">
        <v>754</v>
      </c>
      <c r="Q9905" t="str">
        <f t="shared" si="157"/>
        <v>3-Small C&amp;I</v>
      </c>
    </row>
    <row r="9906" spans="1:17" x14ac:dyDescent="0.3">
      <c r="A9906" s="601">
        <v>5</v>
      </c>
      <c r="B9906" s="602" t="s">
        <v>241</v>
      </c>
      <c r="C9906" s="603">
        <v>2024</v>
      </c>
      <c r="D9906" s="603">
        <v>4</v>
      </c>
      <c r="E9906" s="602" t="s">
        <v>565</v>
      </c>
      <c r="F9906" s="585">
        <v>6</v>
      </c>
      <c r="G9906" s="602" t="s">
        <v>445</v>
      </c>
      <c r="H9906" s="602" t="s">
        <v>446</v>
      </c>
      <c r="I9906" s="602" t="s">
        <v>447</v>
      </c>
      <c r="J9906" s="602" t="s">
        <v>559</v>
      </c>
      <c r="K9906" s="602" t="s">
        <v>448</v>
      </c>
      <c r="L9906" s="602" t="s">
        <v>529</v>
      </c>
      <c r="M9906" s="602" t="s">
        <v>449</v>
      </c>
      <c r="N9906" s="604">
        <v>531</v>
      </c>
      <c r="O9906" s="605">
        <v>615697.76</v>
      </c>
      <c r="P9906" s="604">
        <v>883121</v>
      </c>
      <c r="Q9906" t="str">
        <f t="shared" si="157"/>
        <v>Street</v>
      </c>
    </row>
    <row r="9907" spans="1:17" x14ac:dyDescent="0.3">
      <c r="A9907" s="596">
        <v>5</v>
      </c>
      <c r="B9907" s="597" t="s">
        <v>241</v>
      </c>
      <c r="C9907" s="598">
        <v>2024</v>
      </c>
      <c r="D9907" s="598">
        <v>4</v>
      </c>
      <c r="E9907" s="597" t="s">
        <v>565</v>
      </c>
      <c r="F9907" s="608">
        <v>6</v>
      </c>
      <c r="G9907" s="597" t="s">
        <v>445</v>
      </c>
      <c r="H9907" s="597" t="s">
        <v>421</v>
      </c>
      <c r="I9907" s="597" t="s">
        <v>422</v>
      </c>
      <c r="J9907" s="597" t="s">
        <v>552</v>
      </c>
      <c r="K9907" s="597" t="s">
        <v>423</v>
      </c>
      <c r="L9907" s="597" t="s">
        <v>529</v>
      </c>
      <c r="M9907" s="597" t="s">
        <v>449</v>
      </c>
      <c r="N9907" s="599">
        <v>1012</v>
      </c>
      <c r="O9907" s="600">
        <v>88826.92</v>
      </c>
      <c r="P9907" s="599">
        <v>274043</v>
      </c>
      <c r="Q9907" t="str">
        <f t="shared" si="157"/>
        <v>Street</v>
      </c>
    </row>
    <row r="9908" spans="1:17" x14ac:dyDescent="0.3">
      <c r="A9908" s="601">
        <v>5</v>
      </c>
      <c r="B9908" s="602" t="s">
        <v>241</v>
      </c>
      <c r="C9908" s="603">
        <v>2024</v>
      </c>
      <c r="D9908" s="603">
        <v>4</v>
      </c>
      <c r="E9908" s="602" t="s">
        <v>565</v>
      </c>
      <c r="F9908" s="585">
        <v>6</v>
      </c>
      <c r="G9908" s="602" t="s">
        <v>445</v>
      </c>
      <c r="H9908" s="602" t="s">
        <v>498</v>
      </c>
      <c r="I9908" s="602" t="s">
        <v>499</v>
      </c>
      <c r="J9908" s="602" t="s">
        <v>562</v>
      </c>
      <c r="K9908" s="602" t="s">
        <v>500</v>
      </c>
      <c r="L9908" s="602" t="s">
        <v>529</v>
      </c>
      <c r="M9908" s="602" t="s">
        <v>449</v>
      </c>
      <c r="N9908" s="604">
        <v>5</v>
      </c>
      <c r="O9908" s="605">
        <v>10674.37</v>
      </c>
      <c r="P9908" s="604">
        <v>35553</v>
      </c>
      <c r="Q9908" t="str">
        <f t="shared" si="157"/>
        <v>Street</v>
      </c>
    </row>
    <row r="9909" spans="1:17" x14ac:dyDescent="0.3">
      <c r="A9909" s="596">
        <v>5</v>
      </c>
      <c r="B9909" s="597" t="s">
        <v>241</v>
      </c>
      <c r="C9909" s="598">
        <v>2024</v>
      </c>
      <c r="D9909" s="598">
        <v>4</v>
      </c>
      <c r="E9909" s="597" t="s">
        <v>565</v>
      </c>
      <c r="F9909" s="608">
        <v>6</v>
      </c>
      <c r="G9909" s="597" t="s">
        <v>445</v>
      </c>
      <c r="H9909" s="597" t="s">
        <v>501</v>
      </c>
      <c r="I9909" s="597" t="s">
        <v>502</v>
      </c>
      <c r="J9909" s="597" t="s">
        <v>560</v>
      </c>
      <c r="K9909" s="597" t="s">
        <v>487</v>
      </c>
      <c r="L9909" s="597" t="s">
        <v>529</v>
      </c>
      <c r="M9909" s="597" t="s">
        <v>449</v>
      </c>
      <c r="N9909" s="599">
        <v>6</v>
      </c>
      <c r="O9909" s="600">
        <v>2049.4499999999998</v>
      </c>
      <c r="P9909" s="599">
        <v>3781</v>
      </c>
      <c r="Q9909" t="str">
        <f t="shared" si="157"/>
        <v>Street</v>
      </c>
    </row>
    <row r="9910" spans="1:17" x14ac:dyDescent="0.3">
      <c r="A9910" s="601">
        <v>5</v>
      </c>
      <c r="B9910" s="602" t="s">
        <v>241</v>
      </c>
      <c r="C9910" s="603">
        <v>2024</v>
      </c>
      <c r="D9910" s="603">
        <v>4</v>
      </c>
      <c r="E9910" s="602" t="s">
        <v>565</v>
      </c>
      <c r="F9910" s="585">
        <v>6</v>
      </c>
      <c r="G9910" s="602" t="s">
        <v>445</v>
      </c>
      <c r="H9910" s="602" t="s">
        <v>503</v>
      </c>
      <c r="I9910" s="602" t="s">
        <v>504</v>
      </c>
      <c r="J9910" s="602" t="s">
        <v>561</v>
      </c>
      <c r="K9910" s="602" t="s">
        <v>462</v>
      </c>
      <c r="L9910" s="602" t="s">
        <v>529</v>
      </c>
      <c r="M9910" s="602" t="s">
        <v>449</v>
      </c>
      <c r="N9910" s="604">
        <v>448</v>
      </c>
      <c r="O9910" s="605">
        <v>340709.56</v>
      </c>
      <c r="P9910" s="604">
        <v>2343178</v>
      </c>
      <c r="Q9910" t="str">
        <f t="shared" si="157"/>
        <v>Street</v>
      </c>
    </row>
    <row r="9911" spans="1:17" x14ac:dyDescent="0.3">
      <c r="A9911" s="596">
        <v>5</v>
      </c>
      <c r="B9911" s="597" t="s">
        <v>241</v>
      </c>
      <c r="C9911" s="598">
        <v>2024</v>
      </c>
      <c r="D9911" s="598">
        <v>4</v>
      </c>
      <c r="E9911" s="597" t="s">
        <v>565</v>
      </c>
      <c r="F9911" s="608">
        <v>6</v>
      </c>
      <c r="G9911" s="597" t="s">
        <v>445</v>
      </c>
      <c r="H9911" s="597" t="s">
        <v>424</v>
      </c>
      <c r="I9911" s="597" t="s">
        <v>425</v>
      </c>
      <c r="J9911" s="597" t="s">
        <v>557</v>
      </c>
      <c r="K9911" s="597" t="s">
        <v>426</v>
      </c>
      <c r="L9911" s="597" t="s">
        <v>529</v>
      </c>
      <c r="M9911" s="597" t="s">
        <v>449</v>
      </c>
      <c r="N9911" s="599">
        <v>17</v>
      </c>
      <c r="O9911" s="600">
        <v>344.14</v>
      </c>
      <c r="P9911" s="599">
        <v>1604</v>
      </c>
      <c r="Q9911" t="str">
        <f t="shared" si="157"/>
        <v>3-Small C&amp;I</v>
      </c>
    </row>
    <row r="9912" spans="1:17" x14ac:dyDescent="0.3">
      <c r="A9912" s="601">
        <v>5</v>
      </c>
      <c r="B9912" s="602" t="s">
        <v>241</v>
      </c>
      <c r="C9912" s="603">
        <v>2024</v>
      </c>
      <c r="D9912" s="603">
        <v>4</v>
      </c>
      <c r="E9912" s="602" t="s">
        <v>565</v>
      </c>
      <c r="F9912" s="585">
        <v>6</v>
      </c>
      <c r="G9912" s="602" t="s">
        <v>445</v>
      </c>
      <c r="H9912" s="602" t="s">
        <v>505</v>
      </c>
      <c r="I9912" s="602" t="s">
        <v>506</v>
      </c>
      <c r="J9912" s="602" t="s">
        <v>563</v>
      </c>
      <c r="K9912" s="602" t="s">
        <v>452</v>
      </c>
      <c r="L9912" s="602" t="s">
        <v>534</v>
      </c>
      <c r="M9912" s="602" t="s">
        <v>296</v>
      </c>
      <c r="N9912" s="604">
        <v>1</v>
      </c>
      <c r="O9912" s="605">
        <v>2092.89</v>
      </c>
      <c r="P9912" s="604">
        <v>5856</v>
      </c>
      <c r="Q9912" t="str">
        <f t="shared" si="157"/>
        <v>Street</v>
      </c>
    </row>
    <row r="9913" spans="1:17" x14ac:dyDescent="0.3">
      <c r="A9913" s="596">
        <v>5</v>
      </c>
      <c r="B9913" s="597" t="s">
        <v>241</v>
      </c>
      <c r="C9913" s="598">
        <v>2024</v>
      </c>
      <c r="D9913" s="598">
        <v>4</v>
      </c>
      <c r="E9913" s="597" t="s">
        <v>565</v>
      </c>
      <c r="F9913" s="608">
        <v>6</v>
      </c>
      <c r="G9913" s="597" t="s">
        <v>445</v>
      </c>
      <c r="H9913" s="597" t="s">
        <v>450</v>
      </c>
      <c r="I9913" s="597" t="s">
        <v>451</v>
      </c>
      <c r="J9913" s="597" t="s">
        <v>563</v>
      </c>
      <c r="K9913" s="597" t="s">
        <v>452</v>
      </c>
      <c r="L9913" s="597" t="s">
        <v>529</v>
      </c>
      <c r="M9913" s="597" t="s">
        <v>449</v>
      </c>
      <c r="N9913" s="599">
        <v>10</v>
      </c>
      <c r="O9913" s="600">
        <v>955.53</v>
      </c>
      <c r="P9913" s="599">
        <v>4063</v>
      </c>
      <c r="Q9913" t="str">
        <f t="shared" si="157"/>
        <v>Street</v>
      </c>
    </row>
    <row r="9914" spans="1:17" x14ac:dyDescent="0.3">
      <c r="A9914" s="601">
        <v>5</v>
      </c>
      <c r="B9914" s="602" t="s">
        <v>241</v>
      </c>
      <c r="C9914" s="603">
        <v>2024</v>
      </c>
      <c r="D9914" s="603">
        <v>4</v>
      </c>
      <c r="E9914" s="602" t="s">
        <v>565</v>
      </c>
      <c r="F9914" s="585">
        <v>6</v>
      </c>
      <c r="G9914" s="602" t="s">
        <v>445</v>
      </c>
      <c r="H9914" s="602" t="s">
        <v>509</v>
      </c>
      <c r="I9914" s="602" t="s">
        <v>510</v>
      </c>
      <c r="J9914" s="602" t="s">
        <v>564</v>
      </c>
      <c r="K9914" s="602" t="s">
        <v>462</v>
      </c>
      <c r="L9914" s="602" t="s">
        <v>534</v>
      </c>
      <c r="M9914" s="602" t="s">
        <v>296</v>
      </c>
      <c r="N9914" s="604">
        <v>2</v>
      </c>
      <c r="O9914" s="605">
        <v>2386.35</v>
      </c>
      <c r="P9914" s="604">
        <v>490</v>
      </c>
      <c r="Q9914" t="str">
        <f t="shared" si="157"/>
        <v>Street</v>
      </c>
    </row>
    <row r="9915" spans="1:17" x14ac:dyDescent="0.3">
      <c r="A9915" s="596">
        <v>5</v>
      </c>
      <c r="B9915" s="597" t="s">
        <v>241</v>
      </c>
      <c r="C9915" s="598">
        <v>2024</v>
      </c>
      <c r="D9915" s="598">
        <v>4</v>
      </c>
      <c r="E9915" s="597" t="s">
        <v>565</v>
      </c>
      <c r="F9915" s="608">
        <v>6</v>
      </c>
      <c r="G9915" s="597" t="s">
        <v>445</v>
      </c>
      <c r="H9915" s="597" t="s">
        <v>511</v>
      </c>
      <c r="I9915" s="597" t="s">
        <v>512</v>
      </c>
      <c r="J9915" s="597" t="s">
        <v>564</v>
      </c>
      <c r="K9915" s="597" t="s">
        <v>462</v>
      </c>
      <c r="L9915" s="597" t="s">
        <v>529</v>
      </c>
      <c r="M9915" s="597" t="s">
        <v>449</v>
      </c>
      <c r="N9915" s="599">
        <v>3</v>
      </c>
      <c r="O9915" s="600">
        <v>1524.77</v>
      </c>
      <c r="P9915" s="599">
        <v>364</v>
      </c>
      <c r="Q9915" t="str">
        <f t="shared" si="157"/>
        <v>Street</v>
      </c>
    </row>
    <row r="9916" spans="1:17" x14ac:dyDescent="0.3">
      <c r="A9916" s="601">
        <v>5</v>
      </c>
      <c r="B9916" s="602" t="s">
        <v>241</v>
      </c>
      <c r="C9916" s="603">
        <v>2024</v>
      </c>
      <c r="D9916" s="603">
        <v>4</v>
      </c>
      <c r="E9916" s="602" t="s">
        <v>565</v>
      </c>
      <c r="F9916" s="585">
        <v>6</v>
      </c>
      <c r="G9916" s="602" t="s">
        <v>445</v>
      </c>
      <c r="H9916" s="602" t="s">
        <v>404</v>
      </c>
      <c r="I9916" s="602" t="s">
        <v>405</v>
      </c>
      <c r="J9916" s="602" t="s">
        <v>548</v>
      </c>
      <c r="K9916" s="602" t="s">
        <v>392</v>
      </c>
      <c r="L9916" s="602" t="s">
        <v>529</v>
      </c>
      <c r="M9916" s="602" t="s">
        <v>449</v>
      </c>
      <c r="N9916" s="604">
        <v>28</v>
      </c>
      <c r="O9916" s="605">
        <v>882.56</v>
      </c>
      <c r="P9916" s="604">
        <v>4429</v>
      </c>
      <c r="Q9916" t="str">
        <f t="shared" si="157"/>
        <v>3-Small C&amp;I</v>
      </c>
    </row>
    <row r="9917" spans="1:17" x14ac:dyDescent="0.3">
      <c r="A9917" s="596">
        <v>5</v>
      </c>
      <c r="B9917" s="597" t="s">
        <v>241</v>
      </c>
      <c r="C9917" s="598">
        <v>2024</v>
      </c>
      <c r="D9917" s="598">
        <v>4</v>
      </c>
      <c r="E9917" s="597" t="s">
        <v>565</v>
      </c>
      <c r="F9917" s="608">
        <v>10</v>
      </c>
      <c r="G9917" s="597" t="s">
        <v>453</v>
      </c>
      <c r="H9917" s="597" t="s">
        <v>384</v>
      </c>
      <c r="I9917" s="597" t="s">
        <v>385</v>
      </c>
      <c r="J9917" s="597" t="s">
        <v>547</v>
      </c>
      <c r="K9917" s="597" t="s">
        <v>386</v>
      </c>
      <c r="L9917" s="597" t="s">
        <v>530</v>
      </c>
      <c r="M9917" s="597" t="s">
        <v>454</v>
      </c>
      <c r="N9917" s="599">
        <v>30708</v>
      </c>
      <c r="O9917" s="600">
        <v>7632273.1399999997</v>
      </c>
      <c r="P9917" s="599">
        <v>21388674</v>
      </c>
      <c r="Q9917" t="str">
        <f t="shared" si="157"/>
        <v>1-Residential</v>
      </c>
    </row>
    <row r="9918" spans="1:17" x14ac:dyDescent="0.3">
      <c r="A9918" s="601">
        <v>5</v>
      </c>
      <c r="B9918" s="602" t="s">
        <v>241</v>
      </c>
      <c r="C9918" s="603">
        <v>2024</v>
      </c>
      <c r="D9918" s="603">
        <v>4</v>
      </c>
      <c r="E9918" s="602" t="s">
        <v>565</v>
      </c>
      <c r="F9918" s="585">
        <v>10</v>
      </c>
      <c r="G9918" s="602" t="s">
        <v>453</v>
      </c>
      <c r="H9918" s="602" t="s">
        <v>388</v>
      </c>
      <c r="I9918" s="602" t="s">
        <v>389</v>
      </c>
      <c r="J9918" s="602" t="s">
        <v>547</v>
      </c>
      <c r="K9918" s="602" t="s">
        <v>386</v>
      </c>
      <c r="L9918" s="602" t="s">
        <v>530</v>
      </c>
      <c r="M9918" s="602" t="s">
        <v>454</v>
      </c>
      <c r="N9918" s="604">
        <v>17</v>
      </c>
      <c r="O9918" s="605">
        <v>4792.58</v>
      </c>
      <c r="P9918" s="604">
        <v>14124</v>
      </c>
      <c r="Q9918" t="str">
        <f t="shared" si="157"/>
        <v>1-Residential</v>
      </c>
    </row>
    <row r="9919" spans="1:17" x14ac:dyDescent="0.3">
      <c r="A9919" s="596">
        <v>5</v>
      </c>
      <c r="B9919" s="597" t="s">
        <v>241</v>
      </c>
      <c r="C9919" s="598">
        <v>2024</v>
      </c>
      <c r="D9919" s="598">
        <v>4</v>
      </c>
      <c r="E9919" s="597" t="s">
        <v>565</v>
      </c>
      <c r="F9919" s="608">
        <v>10</v>
      </c>
      <c r="G9919" s="597" t="s">
        <v>453</v>
      </c>
      <c r="H9919" s="597" t="s">
        <v>390</v>
      </c>
      <c r="I9919" s="597" t="s">
        <v>391</v>
      </c>
      <c r="J9919" s="597" t="s">
        <v>548</v>
      </c>
      <c r="K9919" s="597" t="s">
        <v>392</v>
      </c>
      <c r="L9919" s="597" t="s">
        <v>530</v>
      </c>
      <c r="M9919" s="597" t="s">
        <v>454</v>
      </c>
      <c r="N9919" s="599">
        <v>10</v>
      </c>
      <c r="O9919" s="600">
        <v>1828.44</v>
      </c>
      <c r="P9919" s="599">
        <v>5608</v>
      </c>
      <c r="Q9919" t="str">
        <f t="shared" si="157"/>
        <v>3-Small C&amp;I</v>
      </c>
    </row>
    <row r="9920" spans="1:17" x14ac:dyDescent="0.3">
      <c r="A9920" s="601">
        <v>5</v>
      </c>
      <c r="B9920" s="602" t="s">
        <v>241</v>
      </c>
      <c r="C9920" s="603">
        <v>2024</v>
      </c>
      <c r="D9920" s="603">
        <v>4</v>
      </c>
      <c r="E9920" s="602" t="s">
        <v>565</v>
      </c>
      <c r="F9920" s="585">
        <v>10</v>
      </c>
      <c r="G9920" s="602" t="s">
        <v>453</v>
      </c>
      <c r="H9920" s="602" t="s">
        <v>393</v>
      </c>
      <c r="I9920" s="602" t="s">
        <v>394</v>
      </c>
      <c r="J9920" s="602" t="s">
        <v>549</v>
      </c>
      <c r="K9920" s="602" t="s">
        <v>395</v>
      </c>
      <c r="L9920" s="602" t="s">
        <v>530</v>
      </c>
      <c r="M9920" s="602" t="s">
        <v>454</v>
      </c>
      <c r="N9920" s="604">
        <v>5715</v>
      </c>
      <c r="O9920" s="605">
        <v>1067765.72</v>
      </c>
      <c r="P9920" s="604">
        <v>4745068</v>
      </c>
      <c r="Q9920" t="str">
        <f t="shared" si="157"/>
        <v>2-Low Income Residential</v>
      </c>
    </row>
    <row r="9921" spans="1:17" x14ac:dyDescent="0.3">
      <c r="A9921" s="596">
        <v>5</v>
      </c>
      <c r="B9921" s="597" t="s">
        <v>241</v>
      </c>
      <c r="C9921" s="598">
        <v>2024</v>
      </c>
      <c r="D9921" s="598">
        <v>4</v>
      </c>
      <c r="E9921" s="597" t="s">
        <v>565</v>
      </c>
      <c r="F9921" s="608">
        <v>10</v>
      </c>
      <c r="G9921" s="597" t="s">
        <v>453</v>
      </c>
      <c r="H9921" s="597" t="s">
        <v>458</v>
      </c>
      <c r="I9921" s="597" t="s">
        <v>459</v>
      </c>
      <c r="J9921" s="597" t="s">
        <v>549</v>
      </c>
      <c r="K9921" s="597" t="s">
        <v>395</v>
      </c>
      <c r="L9921" s="597" t="s">
        <v>530</v>
      </c>
      <c r="M9921" s="597" t="s">
        <v>454</v>
      </c>
      <c r="N9921" s="599">
        <v>15</v>
      </c>
      <c r="O9921" s="600">
        <v>2258.2600000000002</v>
      </c>
      <c r="P9921" s="599">
        <v>10355</v>
      </c>
      <c r="Q9921" t="str">
        <f t="shared" si="157"/>
        <v>2-Low Income Residential</v>
      </c>
    </row>
    <row r="9922" spans="1:17" x14ac:dyDescent="0.3">
      <c r="A9922" s="601">
        <v>5</v>
      </c>
      <c r="B9922" s="602" t="s">
        <v>241</v>
      </c>
      <c r="C9922" s="603">
        <v>2024</v>
      </c>
      <c r="D9922" s="603">
        <v>4</v>
      </c>
      <c r="E9922" s="602" t="s">
        <v>565</v>
      </c>
      <c r="F9922" s="585">
        <v>10</v>
      </c>
      <c r="G9922" s="602" t="s">
        <v>453</v>
      </c>
      <c r="H9922" s="602" t="s">
        <v>464</v>
      </c>
      <c r="I9922" s="602" t="s">
        <v>465</v>
      </c>
      <c r="J9922" s="602" t="s">
        <v>552</v>
      </c>
      <c r="K9922" s="602" t="s">
        <v>423</v>
      </c>
      <c r="L9922" s="602" t="s">
        <v>530</v>
      </c>
      <c r="M9922" s="602" t="s">
        <v>454</v>
      </c>
      <c r="N9922" s="604">
        <v>2</v>
      </c>
      <c r="O9922" s="605">
        <v>98.52</v>
      </c>
      <c r="P9922" s="604">
        <v>145</v>
      </c>
      <c r="Q9922" t="str">
        <f t="shared" si="157"/>
        <v>Street</v>
      </c>
    </row>
    <row r="9923" spans="1:17" x14ac:dyDescent="0.3">
      <c r="A9923" s="596">
        <v>5</v>
      </c>
      <c r="B9923" s="597" t="s">
        <v>241</v>
      </c>
      <c r="C9923" s="598">
        <v>2024</v>
      </c>
      <c r="D9923" s="598">
        <v>4</v>
      </c>
      <c r="E9923" s="597" t="s">
        <v>565</v>
      </c>
      <c r="F9923" s="608">
        <v>10</v>
      </c>
      <c r="G9923" s="597" t="s">
        <v>453</v>
      </c>
      <c r="H9923" s="597" t="s">
        <v>466</v>
      </c>
      <c r="I9923" s="597" t="s">
        <v>467</v>
      </c>
      <c r="J9923" s="597" t="s">
        <v>552</v>
      </c>
      <c r="K9923" s="597" t="s">
        <v>423</v>
      </c>
      <c r="L9923" s="597" t="s">
        <v>530</v>
      </c>
      <c r="M9923" s="597" t="s">
        <v>454</v>
      </c>
      <c r="N9923" s="599">
        <v>25</v>
      </c>
      <c r="O9923" s="600">
        <v>682.58</v>
      </c>
      <c r="P9923" s="599">
        <v>1224</v>
      </c>
      <c r="Q9923" t="str">
        <f t="shared" si="157"/>
        <v>Street</v>
      </c>
    </row>
    <row r="9924" spans="1:17" x14ac:dyDescent="0.3">
      <c r="A9924" s="601">
        <v>5</v>
      </c>
      <c r="B9924" s="602" t="s">
        <v>241</v>
      </c>
      <c r="C9924" s="603">
        <v>2024</v>
      </c>
      <c r="D9924" s="603">
        <v>4</v>
      </c>
      <c r="E9924" s="602" t="s">
        <v>565</v>
      </c>
      <c r="F9924" s="585">
        <v>10</v>
      </c>
      <c r="G9924" s="602" t="s">
        <v>453</v>
      </c>
      <c r="H9924" s="602" t="s">
        <v>421</v>
      </c>
      <c r="I9924" s="602" t="s">
        <v>422</v>
      </c>
      <c r="J9924" s="602" t="s">
        <v>552</v>
      </c>
      <c r="K9924" s="602" t="s">
        <v>423</v>
      </c>
      <c r="L9924" s="602" t="s">
        <v>531</v>
      </c>
      <c r="M9924" s="602" t="s">
        <v>455</v>
      </c>
      <c r="N9924" s="604">
        <v>3</v>
      </c>
      <c r="O9924" s="605">
        <v>115.94</v>
      </c>
      <c r="P9924" s="604">
        <v>374</v>
      </c>
      <c r="Q9924" t="str">
        <f t="shared" si="157"/>
        <v>Street</v>
      </c>
    </row>
    <row r="9925" spans="1:17" x14ac:dyDescent="0.3">
      <c r="A9925" s="596">
        <v>5</v>
      </c>
      <c r="B9925" s="597" t="s">
        <v>241</v>
      </c>
      <c r="C9925" s="598">
        <v>2024</v>
      </c>
      <c r="D9925" s="598">
        <v>4</v>
      </c>
      <c r="E9925" s="597" t="s">
        <v>565</v>
      </c>
      <c r="F9925" s="608">
        <v>10</v>
      </c>
      <c r="G9925" s="597" t="s">
        <v>453</v>
      </c>
      <c r="H9925" s="597" t="s">
        <v>399</v>
      </c>
      <c r="I9925" s="597" t="s">
        <v>400</v>
      </c>
      <c r="J9925" s="597" t="s">
        <v>547</v>
      </c>
      <c r="K9925" s="597" t="s">
        <v>386</v>
      </c>
      <c r="L9925" s="597" t="s">
        <v>531</v>
      </c>
      <c r="M9925" s="597" t="s">
        <v>455</v>
      </c>
      <c r="N9925" s="599">
        <v>35974</v>
      </c>
      <c r="O9925" s="600">
        <v>5298148.9400000004</v>
      </c>
      <c r="P9925" s="599">
        <v>30524637</v>
      </c>
      <c r="Q9925" t="str">
        <f t="shared" si="157"/>
        <v>1-Residential</v>
      </c>
    </row>
    <row r="9926" spans="1:17" x14ac:dyDescent="0.3">
      <c r="A9926" s="601">
        <v>5</v>
      </c>
      <c r="B9926" s="602" t="s">
        <v>241</v>
      </c>
      <c r="C9926" s="603">
        <v>2024</v>
      </c>
      <c r="D9926" s="603">
        <v>4</v>
      </c>
      <c r="E9926" s="602" t="s">
        <v>565</v>
      </c>
      <c r="F9926" s="585">
        <v>10</v>
      </c>
      <c r="G9926" s="602" t="s">
        <v>453</v>
      </c>
      <c r="H9926" s="602" t="s">
        <v>402</v>
      </c>
      <c r="I9926" s="602" t="s">
        <v>403</v>
      </c>
      <c r="J9926" s="602" t="s">
        <v>549</v>
      </c>
      <c r="K9926" s="602" t="s">
        <v>395</v>
      </c>
      <c r="L9926" s="602" t="s">
        <v>531</v>
      </c>
      <c r="M9926" s="602" t="s">
        <v>455</v>
      </c>
      <c r="N9926" s="604">
        <v>6170</v>
      </c>
      <c r="O9926" s="605">
        <v>261236.05</v>
      </c>
      <c r="P9926" s="604">
        <v>5197719</v>
      </c>
      <c r="Q9926" t="str">
        <f t="shared" si="157"/>
        <v>2-Low Income Residential</v>
      </c>
    </row>
    <row r="9927" spans="1:17" x14ac:dyDescent="0.3">
      <c r="A9927" s="596">
        <v>5</v>
      </c>
      <c r="B9927" s="597" t="s">
        <v>241</v>
      </c>
      <c r="C9927" s="598">
        <v>2024</v>
      </c>
      <c r="D9927" s="598">
        <v>4</v>
      </c>
      <c r="E9927" s="597" t="s">
        <v>565</v>
      </c>
      <c r="F9927" s="608">
        <v>10</v>
      </c>
      <c r="G9927" s="597" t="s">
        <v>453</v>
      </c>
      <c r="H9927" s="597" t="s">
        <v>404</v>
      </c>
      <c r="I9927" s="597" t="s">
        <v>405</v>
      </c>
      <c r="J9927" s="597" t="s">
        <v>548</v>
      </c>
      <c r="K9927" s="597" t="s">
        <v>392</v>
      </c>
      <c r="L9927" s="597" t="s">
        <v>531</v>
      </c>
      <c r="M9927" s="597" t="s">
        <v>455</v>
      </c>
      <c r="N9927" s="599">
        <v>16</v>
      </c>
      <c r="O9927" s="600">
        <v>3579.33</v>
      </c>
      <c r="P9927" s="599">
        <v>25390</v>
      </c>
      <c r="Q9927" t="str">
        <f t="shared" si="157"/>
        <v>3-Small C&amp;I</v>
      </c>
    </row>
    <row r="9928" spans="1:17" x14ac:dyDescent="0.3">
      <c r="A9928" s="601">
        <v>5</v>
      </c>
      <c r="B9928" s="602" t="s">
        <v>241</v>
      </c>
      <c r="C9928" s="603">
        <v>2024</v>
      </c>
      <c r="D9928" s="603">
        <v>4</v>
      </c>
      <c r="E9928" s="602" t="s">
        <v>565</v>
      </c>
      <c r="F9928" s="585">
        <v>60</v>
      </c>
      <c r="G9928" s="602" t="s">
        <v>456</v>
      </c>
      <c r="H9928" s="602" t="s">
        <v>481</v>
      </c>
      <c r="I9928" s="602" t="s">
        <v>482</v>
      </c>
      <c r="J9928" s="602" t="s">
        <v>559</v>
      </c>
      <c r="K9928" s="602" t="s">
        <v>448</v>
      </c>
      <c r="L9928" s="602" t="s">
        <v>535</v>
      </c>
      <c r="M9928" s="602" t="s">
        <v>513</v>
      </c>
      <c r="N9928" s="604">
        <v>4</v>
      </c>
      <c r="O9928" s="605">
        <v>227.94</v>
      </c>
      <c r="P9928" s="604">
        <v>468</v>
      </c>
      <c r="Q9928" t="str">
        <f t="shared" si="157"/>
        <v>Street</v>
      </c>
    </row>
    <row r="9929" spans="1:17" x14ac:dyDescent="0.3">
      <c r="A9929" s="596">
        <v>5</v>
      </c>
      <c r="B9929" s="597" t="s">
        <v>241</v>
      </c>
      <c r="C9929" s="598">
        <v>2024</v>
      </c>
      <c r="D9929" s="598">
        <v>4</v>
      </c>
      <c r="E9929" s="597" t="s">
        <v>565</v>
      </c>
      <c r="F9929" s="608">
        <v>60</v>
      </c>
      <c r="G9929" s="597" t="s">
        <v>456</v>
      </c>
      <c r="H9929" s="597" t="s">
        <v>483</v>
      </c>
      <c r="I9929" s="597" t="s">
        <v>484</v>
      </c>
      <c r="J9929" s="597" t="s">
        <v>559</v>
      </c>
      <c r="K9929" s="597" t="s">
        <v>448</v>
      </c>
      <c r="L9929" s="597" t="s">
        <v>535</v>
      </c>
      <c r="M9929" s="597" t="s">
        <v>513</v>
      </c>
      <c r="N9929" s="599">
        <v>28</v>
      </c>
      <c r="O9929" s="600">
        <v>1436.08</v>
      </c>
      <c r="P9929" s="599">
        <v>1690</v>
      </c>
      <c r="Q9929" t="str">
        <f t="shared" si="157"/>
        <v>Street</v>
      </c>
    </row>
    <row r="9930" spans="1:17" x14ac:dyDescent="0.3">
      <c r="A9930" s="601">
        <v>5</v>
      </c>
      <c r="B9930" s="602" t="s">
        <v>241</v>
      </c>
      <c r="C9930" s="603">
        <v>2024</v>
      </c>
      <c r="D9930" s="603">
        <v>4</v>
      </c>
      <c r="E9930" s="602" t="s">
        <v>565</v>
      </c>
      <c r="F9930" s="585">
        <v>60</v>
      </c>
      <c r="G9930" s="602" t="s">
        <v>456</v>
      </c>
      <c r="H9930" s="602" t="s">
        <v>446</v>
      </c>
      <c r="I9930" s="602" t="s">
        <v>447</v>
      </c>
      <c r="J9930" s="602" t="s">
        <v>559</v>
      </c>
      <c r="K9930" s="602" t="s">
        <v>448</v>
      </c>
      <c r="L9930" s="602" t="s">
        <v>532</v>
      </c>
      <c r="M9930" s="602" t="s">
        <v>457</v>
      </c>
      <c r="N9930" s="604">
        <v>52</v>
      </c>
      <c r="O9930" s="605">
        <v>10431.530000000001</v>
      </c>
      <c r="P9930" s="604">
        <v>12935</v>
      </c>
      <c r="Q9930" t="str">
        <f t="shared" si="157"/>
        <v>Street</v>
      </c>
    </row>
    <row r="9931" spans="1:17" x14ac:dyDescent="0.3">
      <c r="A9931" s="596">
        <v>5</v>
      </c>
      <c r="B9931" s="597" t="s">
        <v>241</v>
      </c>
      <c r="C9931" s="598">
        <v>2024</v>
      </c>
      <c r="D9931" s="598">
        <v>4</v>
      </c>
      <c r="E9931" s="597" t="s">
        <v>565</v>
      </c>
      <c r="F9931" s="608">
        <v>60</v>
      </c>
      <c r="G9931" s="597" t="s">
        <v>456</v>
      </c>
      <c r="H9931" s="597" t="s">
        <v>424</v>
      </c>
      <c r="I9931" s="597" t="s">
        <v>425</v>
      </c>
      <c r="J9931" s="597" t="s">
        <v>557</v>
      </c>
      <c r="K9931" s="597" t="s">
        <v>426</v>
      </c>
      <c r="L9931" s="597" t="s">
        <v>532</v>
      </c>
      <c r="M9931" s="597" t="s">
        <v>457</v>
      </c>
      <c r="N9931" s="599">
        <v>1</v>
      </c>
      <c r="O9931" s="600">
        <v>8.2100000000000009</v>
      </c>
      <c r="P9931" s="599">
        <v>8</v>
      </c>
      <c r="Q9931" t="str">
        <f t="shared" si="157"/>
        <v>3-Small C&amp;I</v>
      </c>
    </row>
    <row r="9932" spans="1:17" x14ac:dyDescent="0.3">
      <c r="A9932" s="601">
        <v>5</v>
      </c>
      <c r="B9932" s="602" t="s">
        <v>241</v>
      </c>
      <c r="C9932" s="603">
        <v>2024</v>
      </c>
      <c r="D9932" s="603">
        <v>4</v>
      </c>
      <c r="E9932" s="602" t="s">
        <v>565</v>
      </c>
      <c r="F9932" s="585">
        <v>60</v>
      </c>
      <c r="G9932" s="602" t="s">
        <v>456</v>
      </c>
      <c r="H9932" s="602" t="s">
        <v>450</v>
      </c>
      <c r="I9932" s="602" t="s">
        <v>451</v>
      </c>
      <c r="J9932" s="602" t="s">
        <v>563</v>
      </c>
      <c r="K9932" s="602" t="s">
        <v>452</v>
      </c>
      <c r="L9932" s="602" t="s">
        <v>532</v>
      </c>
      <c r="M9932" s="602" t="s">
        <v>457</v>
      </c>
      <c r="N9932" s="604">
        <v>4</v>
      </c>
      <c r="O9932" s="605">
        <v>89.64</v>
      </c>
      <c r="P9932" s="604">
        <v>384</v>
      </c>
      <c r="Q9932" t="str">
        <f t="shared" si="157"/>
        <v>Street</v>
      </c>
    </row>
    <row r="9933" spans="1:17" x14ac:dyDescent="0.3">
      <c r="A9933" s="596">
        <v>5</v>
      </c>
      <c r="B9933" s="597" t="s">
        <v>241</v>
      </c>
      <c r="C9933" s="598">
        <v>2024</v>
      </c>
      <c r="D9933" s="598">
        <v>4</v>
      </c>
      <c r="E9933" s="597" t="s">
        <v>565</v>
      </c>
      <c r="F9933" s="608">
        <v>71</v>
      </c>
      <c r="G9933" s="597" t="s">
        <v>456</v>
      </c>
      <c r="H9933" s="597" t="s">
        <v>384</v>
      </c>
      <c r="I9933" s="597" t="s">
        <v>385</v>
      </c>
      <c r="J9933" s="597" t="s">
        <v>547</v>
      </c>
      <c r="K9933" s="597" t="s">
        <v>386</v>
      </c>
      <c r="L9933" s="597" t="s">
        <v>536</v>
      </c>
      <c r="M9933" s="597" t="s">
        <v>514</v>
      </c>
      <c r="N9933" s="599">
        <v>1</v>
      </c>
      <c r="O9933" s="600">
        <v>7</v>
      </c>
      <c r="P9933" s="599">
        <v>0</v>
      </c>
      <c r="Q9933" t="str">
        <f t="shared" si="157"/>
        <v>1-Residential</v>
      </c>
    </row>
    <row r="9934" spans="1:17" x14ac:dyDescent="0.3">
      <c r="A9934" s="601">
        <v>5</v>
      </c>
      <c r="B9934" s="602" t="s">
        <v>241</v>
      </c>
      <c r="C9934" s="603">
        <v>2024</v>
      </c>
      <c r="D9934" s="603">
        <v>4</v>
      </c>
      <c r="E9934" s="602" t="s">
        <v>565</v>
      </c>
      <c r="F9934" s="585">
        <v>72</v>
      </c>
      <c r="G9934" s="602" t="s">
        <v>456</v>
      </c>
      <c r="H9934" s="602" t="s">
        <v>384</v>
      </c>
      <c r="I9934" s="602" t="s">
        <v>385</v>
      </c>
      <c r="J9934" s="602" t="s">
        <v>547</v>
      </c>
      <c r="K9934" s="602" t="s">
        <v>386</v>
      </c>
      <c r="L9934" s="602" t="s">
        <v>537</v>
      </c>
      <c r="M9934" s="602" t="s">
        <v>515</v>
      </c>
      <c r="N9934" s="604">
        <v>1</v>
      </c>
      <c r="O9934" s="605">
        <v>120.17</v>
      </c>
      <c r="P9934" s="604">
        <v>325</v>
      </c>
      <c r="Q9934" t="str">
        <f t="shared" ref="Q9934:Q9997" si="158">VLOOKUP(TRIM(J9934),S:T,2,FALSE)</f>
        <v>1-Residential</v>
      </c>
    </row>
    <row r="9935" spans="1:17" x14ac:dyDescent="0.3">
      <c r="A9935" s="596">
        <v>5</v>
      </c>
      <c r="B9935" s="597" t="s">
        <v>241</v>
      </c>
      <c r="C9935" s="598">
        <v>2024</v>
      </c>
      <c r="D9935" s="598">
        <v>4</v>
      </c>
      <c r="E9935" s="597" t="s">
        <v>565</v>
      </c>
      <c r="F9935" s="608">
        <v>72</v>
      </c>
      <c r="G9935" s="597" t="s">
        <v>456</v>
      </c>
      <c r="H9935" s="597" t="s">
        <v>390</v>
      </c>
      <c r="I9935" s="597" t="s">
        <v>391</v>
      </c>
      <c r="J9935" s="597" t="s">
        <v>548</v>
      </c>
      <c r="K9935" s="597" t="s">
        <v>392</v>
      </c>
      <c r="L9935" s="597" t="s">
        <v>537</v>
      </c>
      <c r="M9935" s="597" t="s">
        <v>515</v>
      </c>
      <c r="N9935" s="599">
        <v>1</v>
      </c>
      <c r="O9935" s="600">
        <v>3839.87</v>
      </c>
      <c r="P9935" s="599">
        <v>12229</v>
      </c>
      <c r="Q9935" t="str">
        <f t="shared" si="158"/>
        <v>3-Small C&amp;I</v>
      </c>
    </row>
    <row r="9936" spans="1:17" x14ac:dyDescent="0.3">
      <c r="A9936" s="601">
        <v>5</v>
      </c>
      <c r="B9936" s="602" t="s">
        <v>241</v>
      </c>
      <c r="C9936" s="603">
        <v>2024</v>
      </c>
      <c r="D9936" s="603">
        <v>4</v>
      </c>
      <c r="E9936" s="602" t="s">
        <v>565</v>
      </c>
      <c r="F9936" s="585">
        <v>75</v>
      </c>
      <c r="G9936" s="602" t="s">
        <v>456</v>
      </c>
      <c r="H9936" s="602" t="s">
        <v>418</v>
      </c>
      <c r="I9936" s="602" t="s">
        <v>419</v>
      </c>
      <c r="J9936" s="602" t="s">
        <v>554</v>
      </c>
      <c r="K9936" s="602" t="s">
        <v>420</v>
      </c>
      <c r="L9936" s="602" t="s">
        <v>538</v>
      </c>
      <c r="M9936" s="602" t="s">
        <v>516</v>
      </c>
      <c r="N9936" s="604">
        <v>1</v>
      </c>
      <c r="O9936" s="605">
        <v>3134.73</v>
      </c>
      <c r="P9936" s="604">
        <v>12800</v>
      </c>
      <c r="Q9936" t="str">
        <f t="shared" si="158"/>
        <v>4-Medium C&amp;I</v>
      </c>
    </row>
    <row r="9937" spans="1:17" x14ac:dyDescent="0.3">
      <c r="A9937" s="596">
        <v>5</v>
      </c>
      <c r="B9937" s="597" t="s">
        <v>241</v>
      </c>
      <c r="C9937" s="598">
        <v>2024</v>
      </c>
      <c r="D9937" s="598">
        <v>4</v>
      </c>
      <c r="E9937" s="597" t="s">
        <v>565</v>
      </c>
      <c r="F9937" s="608">
        <v>75</v>
      </c>
      <c r="G9937" s="597" t="s">
        <v>456</v>
      </c>
      <c r="H9937" s="597" t="s">
        <v>428</v>
      </c>
      <c r="I9937" s="597" t="s">
        <v>429</v>
      </c>
      <c r="J9937" s="597" t="s">
        <v>558</v>
      </c>
      <c r="K9937" s="597" t="s">
        <v>430</v>
      </c>
      <c r="L9937" s="597" t="s">
        <v>538</v>
      </c>
      <c r="M9937" s="597" t="s">
        <v>516</v>
      </c>
      <c r="N9937" s="599">
        <v>1</v>
      </c>
      <c r="O9937" s="600">
        <v>29897.58</v>
      </c>
      <c r="P9937" s="599">
        <v>151900</v>
      </c>
      <c r="Q9937" t="str">
        <f t="shared" si="158"/>
        <v>5-Large C&amp;I</v>
      </c>
    </row>
    <row r="9938" spans="1:17" x14ac:dyDescent="0.3">
      <c r="A9938" s="601">
        <v>5</v>
      </c>
      <c r="B9938" s="602" t="s">
        <v>241</v>
      </c>
      <c r="C9938" s="603">
        <v>2024</v>
      </c>
      <c r="D9938" s="603">
        <v>4</v>
      </c>
      <c r="E9938" s="602" t="s">
        <v>565</v>
      </c>
      <c r="F9938" s="585">
        <v>75</v>
      </c>
      <c r="G9938" s="602" t="s">
        <v>456</v>
      </c>
      <c r="H9938" s="602" t="s">
        <v>404</v>
      </c>
      <c r="I9938" s="602" t="s">
        <v>405</v>
      </c>
      <c r="J9938" s="602" t="s">
        <v>548</v>
      </c>
      <c r="K9938" s="602" t="s">
        <v>392</v>
      </c>
      <c r="L9938" s="602" t="s">
        <v>539</v>
      </c>
      <c r="M9938" s="602" t="s">
        <v>463</v>
      </c>
      <c r="N9938" s="604">
        <v>7</v>
      </c>
      <c r="O9938" s="605">
        <v>3055.82</v>
      </c>
      <c r="P9938" s="604">
        <v>21990</v>
      </c>
      <c r="Q9938" t="str">
        <f t="shared" si="158"/>
        <v>3-Small C&amp;I</v>
      </c>
    </row>
    <row r="9939" spans="1:17" x14ac:dyDescent="0.3">
      <c r="A9939" s="596">
        <v>5</v>
      </c>
      <c r="B9939" s="597" t="s">
        <v>241</v>
      </c>
      <c r="C9939" s="598">
        <v>2024</v>
      </c>
      <c r="D9939" s="598">
        <v>4</v>
      </c>
      <c r="E9939" s="597" t="s">
        <v>565</v>
      </c>
      <c r="F9939" s="608">
        <v>75</v>
      </c>
      <c r="G9939" s="597" t="s">
        <v>456</v>
      </c>
      <c r="H9939" s="597" t="s">
        <v>437</v>
      </c>
      <c r="I9939" s="597" t="s">
        <v>438</v>
      </c>
      <c r="J9939" s="597" t="s">
        <v>554</v>
      </c>
      <c r="K9939" s="597" t="s">
        <v>420</v>
      </c>
      <c r="L9939" s="597" t="s">
        <v>539</v>
      </c>
      <c r="M9939" s="597" t="s">
        <v>463</v>
      </c>
      <c r="N9939" s="599">
        <v>2</v>
      </c>
      <c r="O9939" s="600">
        <v>5195.45</v>
      </c>
      <c r="P9939" s="599">
        <v>47880</v>
      </c>
      <c r="Q9939" t="str">
        <f t="shared" si="158"/>
        <v>4-Medium C&amp;I</v>
      </c>
    </row>
    <row r="9940" spans="1:17" x14ac:dyDescent="0.3">
      <c r="A9940" s="601">
        <v>5</v>
      </c>
      <c r="B9940" s="602" t="s">
        <v>241</v>
      </c>
      <c r="C9940" s="603">
        <v>2024</v>
      </c>
      <c r="D9940" s="603">
        <v>4</v>
      </c>
      <c r="E9940" s="602" t="s">
        <v>565</v>
      </c>
      <c r="F9940" s="585">
        <v>77</v>
      </c>
      <c r="G9940" s="602" t="s">
        <v>456</v>
      </c>
      <c r="H9940" s="602" t="s">
        <v>390</v>
      </c>
      <c r="I9940" s="602" t="s">
        <v>391</v>
      </c>
      <c r="J9940" s="602" t="s">
        <v>548</v>
      </c>
      <c r="K9940" s="602" t="s">
        <v>392</v>
      </c>
      <c r="L9940" s="602" t="s">
        <v>540</v>
      </c>
      <c r="M9940" s="602" t="s">
        <v>517</v>
      </c>
      <c r="N9940" s="604">
        <v>2</v>
      </c>
      <c r="O9940" s="605">
        <v>1920.34</v>
      </c>
      <c r="P9940" s="604">
        <v>6171</v>
      </c>
      <c r="Q9940" t="str">
        <f t="shared" si="158"/>
        <v>3-Small C&amp;I</v>
      </c>
    </row>
    <row r="9941" spans="1:17" x14ac:dyDescent="0.3">
      <c r="A9941" s="596">
        <v>5</v>
      </c>
      <c r="B9941" s="597" t="s">
        <v>241</v>
      </c>
      <c r="C9941" s="598">
        <v>2024</v>
      </c>
      <c r="D9941" s="598">
        <v>4</v>
      </c>
      <c r="E9941" s="597" t="s">
        <v>565</v>
      </c>
      <c r="F9941" s="608">
        <v>77</v>
      </c>
      <c r="G9941" s="597" t="s">
        <v>456</v>
      </c>
      <c r="H9941" s="597" t="s">
        <v>418</v>
      </c>
      <c r="I9941" s="597" t="s">
        <v>419</v>
      </c>
      <c r="J9941" s="597" t="s">
        <v>554</v>
      </c>
      <c r="K9941" s="597" t="s">
        <v>420</v>
      </c>
      <c r="L9941" s="597" t="s">
        <v>540</v>
      </c>
      <c r="M9941" s="597" t="s">
        <v>517</v>
      </c>
      <c r="N9941" s="599">
        <v>1</v>
      </c>
      <c r="O9941" s="600">
        <v>4640.58</v>
      </c>
      <c r="P9941" s="599">
        <v>17200</v>
      </c>
      <c r="Q9941" t="str">
        <f t="shared" si="158"/>
        <v>4-Medium C&amp;I</v>
      </c>
    </row>
    <row r="9942" spans="1:17" x14ac:dyDescent="0.3">
      <c r="A9942" s="601">
        <v>5</v>
      </c>
      <c r="B9942" s="602" t="s">
        <v>241</v>
      </c>
      <c r="C9942" s="603">
        <v>2024</v>
      </c>
      <c r="D9942" s="603">
        <v>4</v>
      </c>
      <c r="E9942" s="602" t="s">
        <v>565</v>
      </c>
      <c r="F9942" s="585">
        <v>77</v>
      </c>
      <c r="G9942" s="602" t="s">
        <v>456</v>
      </c>
      <c r="H9942" s="602" t="s">
        <v>404</v>
      </c>
      <c r="I9942" s="602" t="s">
        <v>405</v>
      </c>
      <c r="J9942" s="602" t="s">
        <v>548</v>
      </c>
      <c r="K9942" s="602" t="s">
        <v>392</v>
      </c>
      <c r="L9942" s="602" t="s">
        <v>541</v>
      </c>
      <c r="M9942" s="602" t="s">
        <v>463</v>
      </c>
      <c r="N9942" s="604">
        <v>1</v>
      </c>
      <c r="O9942" s="605">
        <v>337.36</v>
      </c>
      <c r="P9942" s="604">
        <v>2419</v>
      </c>
      <c r="Q9942" t="str">
        <f t="shared" si="158"/>
        <v>3-Small C&amp;I</v>
      </c>
    </row>
    <row r="9943" spans="1:17" x14ac:dyDescent="0.3">
      <c r="A9943" s="596">
        <v>5</v>
      </c>
      <c r="B9943" s="597" t="s">
        <v>241</v>
      </c>
      <c r="C9943" s="598">
        <v>2024</v>
      </c>
      <c r="D9943" s="598">
        <v>4</v>
      </c>
      <c r="E9943" s="597" t="s">
        <v>565</v>
      </c>
      <c r="F9943" s="608">
        <v>79</v>
      </c>
      <c r="G9943" s="597" t="s">
        <v>456</v>
      </c>
      <c r="H9943" s="597" t="s">
        <v>390</v>
      </c>
      <c r="I9943" s="597" t="s">
        <v>391</v>
      </c>
      <c r="J9943" s="597" t="s">
        <v>548</v>
      </c>
      <c r="K9943" s="597" t="s">
        <v>392</v>
      </c>
      <c r="L9943" s="597" t="s">
        <v>542</v>
      </c>
      <c r="M9943" s="597" t="s">
        <v>518</v>
      </c>
      <c r="N9943" s="599">
        <v>1</v>
      </c>
      <c r="O9943" s="600">
        <v>38.56</v>
      </c>
      <c r="P9943" s="599">
        <v>0</v>
      </c>
      <c r="Q9943" t="str">
        <f t="shared" si="158"/>
        <v>3-Small C&amp;I</v>
      </c>
    </row>
    <row r="9944" spans="1:17" x14ac:dyDescent="0.3">
      <c r="A9944" s="601">
        <v>5</v>
      </c>
      <c r="B9944" s="602" t="s">
        <v>241</v>
      </c>
      <c r="C9944" s="603">
        <v>2024</v>
      </c>
      <c r="D9944" s="603">
        <v>4</v>
      </c>
      <c r="E9944" s="602" t="s">
        <v>565</v>
      </c>
      <c r="F9944" s="585">
        <v>79</v>
      </c>
      <c r="G9944" s="602" t="s">
        <v>456</v>
      </c>
      <c r="H9944" s="602" t="s">
        <v>418</v>
      </c>
      <c r="I9944" s="602" t="s">
        <v>419</v>
      </c>
      <c r="J9944" s="602" t="s">
        <v>554</v>
      </c>
      <c r="K9944" s="602" t="s">
        <v>420</v>
      </c>
      <c r="L9944" s="602" t="s">
        <v>542</v>
      </c>
      <c r="M9944" s="602" t="s">
        <v>518</v>
      </c>
      <c r="N9944" s="604">
        <v>1</v>
      </c>
      <c r="O9944" s="605">
        <v>10063.68</v>
      </c>
      <c r="P9944" s="604">
        <v>45600</v>
      </c>
      <c r="Q9944" t="str">
        <f t="shared" si="158"/>
        <v>4-Medium C&amp;I</v>
      </c>
    </row>
    <row r="9945" spans="1:17" x14ac:dyDescent="0.3">
      <c r="A9945" s="596">
        <v>5</v>
      </c>
      <c r="B9945" s="597" t="s">
        <v>241</v>
      </c>
      <c r="C9945" s="598">
        <v>2024</v>
      </c>
      <c r="D9945" s="598">
        <v>4</v>
      </c>
      <c r="E9945" s="597" t="s">
        <v>565</v>
      </c>
      <c r="F9945" s="608">
        <v>79</v>
      </c>
      <c r="G9945" s="597" t="s">
        <v>456</v>
      </c>
      <c r="H9945" s="597" t="s">
        <v>519</v>
      </c>
      <c r="I9945" s="597" t="s">
        <v>520</v>
      </c>
      <c r="J9945" s="597" t="s">
        <v>279</v>
      </c>
      <c r="K9945" s="597" t="s">
        <v>521</v>
      </c>
      <c r="L9945" s="597" t="s">
        <v>542</v>
      </c>
      <c r="M9945" s="597" t="s">
        <v>518</v>
      </c>
      <c r="N9945" s="599">
        <v>18</v>
      </c>
      <c r="O9945" s="600">
        <v>6387.76</v>
      </c>
      <c r="P9945" s="599">
        <v>2569748</v>
      </c>
      <c r="Q9945" t="str">
        <f t="shared" si="158"/>
        <v>OTHER</v>
      </c>
    </row>
    <row r="9946" spans="1:17" x14ac:dyDescent="0.3">
      <c r="A9946" s="601">
        <v>5</v>
      </c>
      <c r="B9946" s="602" t="s">
        <v>241</v>
      </c>
      <c r="C9946" s="603">
        <v>2024</v>
      </c>
      <c r="D9946" s="603">
        <v>4</v>
      </c>
      <c r="E9946" s="602" t="s">
        <v>565</v>
      </c>
      <c r="F9946" s="585">
        <v>79</v>
      </c>
      <c r="G9946" s="602" t="s">
        <v>456</v>
      </c>
      <c r="H9946" s="602" t="s">
        <v>431</v>
      </c>
      <c r="I9946" s="602" t="s">
        <v>432</v>
      </c>
      <c r="J9946" s="602" t="s">
        <v>558</v>
      </c>
      <c r="K9946" s="602" t="s">
        <v>430</v>
      </c>
      <c r="L9946" s="602" t="s">
        <v>543</v>
      </c>
      <c r="M9946" s="602" t="s">
        <v>522</v>
      </c>
      <c r="N9946" s="604">
        <v>1</v>
      </c>
      <c r="O9946" s="605">
        <v>4720.3</v>
      </c>
      <c r="P9946" s="604">
        <v>56551</v>
      </c>
      <c r="Q9946" t="str">
        <f t="shared" si="158"/>
        <v>5-Large C&amp;I</v>
      </c>
    </row>
    <row r="9947" spans="1:17" x14ac:dyDescent="0.3">
      <c r="A9947" s="596">
        <v>5</v>
      </c>
      <c r="B9947" s="597" t="s">
        <v>241</v>
      </c>
      <c r="C9947" s="598">
        <v>2024</v>
      </c>
      <c r="D9947" s="598">
        <v>4</v>
      </c>
      <c r="E9947" s="597" t="s">
        <v>565</v>
      </c>
      <c r="F9947" s="608">
        <v>79</v>
      </c>
      <c r="G9947" s="597" t="s">
        <v>456</v>
      </c>
      <c r="H9947" s="597" t="s">
        <v>404</v>
      </c>
      <c r="I9947" s="597" t="s">
        <v>405</v>
      </c>
      <c r="J9947" s="597" t="s">
        <v>548</v>
      </c>
      <c r="K9947" s="597" t="s">
        <v>392</v>
      </c>
      <c r="L9947" s="597" t="s">
        <v>543</v>
      </c>
      <c r="M9947" s="597" t="s">
        <v>522</v>
      </c>
      <c r="N9947" s="599">
        <v>82</v>
      </c>
      <c r="O9947" s="600">
        <v>18745.099999999999</v>
      </c>
      <c r="P9947" s="599">
        <v>132375</v>
      </c>
      <c r="Q9947" t="str">
        <f t="shared" si="158"/>
        <v>3-Small C&amp;I</v>
      </c>
    </row>
    <row r="9948" spans="1:17" x14ac:dyDescent="0.3">
      <c r="A9948" s="601">
        <v>5</v>
      </c>
      <c r="B9948" s="602" t="s">
        <v>241</v>
      </c>
      <c r="C9948" s="603">
        <v>2024</v>
      </c>
      <c r="D9948" s="603">
        <v>4</v>
      </c>
      <c r="E9948" s="602" t="s">
        <v>565</v>
      </c>
      <c r="F9948" s="585">
        <v>79</v>
      </c>
      <c r="G9948" s="602" t="s">
        <v>456</v>
      </c>
      <c r="H9948" s="602" t="s">
        <v>433</v>
      </c>
      <c r="I9948" s="602" t="s">
        <v>434</v>
      </c>
      <c r="J9948" s="602" t="s">
        <v>553</v>
      </c>
      <c r="K9948" s="602" t="s">
        <v>412</v>
      </c>
      <c r="L9948" s="602" t="s">
        <v>543</v>
      </c>
      <c r="M9948" s="602" t="s">
        <v>522</v>
      </c>
      <c r="N9948" s="604">
        <v>7</v>
      </c>
      <c r="O9948" s="605">
        <v>436.34</v>
      </c>
      <c r="P9948" s="604">
        <v>2844</v>
      </c>
      <c r="Q9948" t="str">
        <f t="shared" si="158"/>
        <v>3-Small C&amp;I</v>
      </c>
    </row>
    <row r="9949" spans="1:17" x14ac:dyDescent="0.3">
      <c r="A9949" s="596">
        <v>5</v>
      </c>
      <c r="B9949" s="597" t="s">
        <v>241</v>
      </c>
      <c r="C9949" s="598">
        <v>2024</v>
      </c>
      <c r="D9949" s="598">
        <v>4</v>
      </c>
      <c r="E9949" s="597" t="s">
        <v>565</v>
      </c>
      <c r="F9949" s="608">
        <v>79</v>
      </c>
      <c r="G9949" s="597" t="s">
        <v>456</v>
      </c>
      <c r="H9949" s="597" t="s">
        <v>437</v>
      </c>
      <c r="I9949" s="597" t="s">
        <v>438</v>
      </c>
      <c r="J9949" s="597" t="s">
        <v>554</v>
      </c>
      <c r="K9949" s="597" t="s">
        <v>420</v>
      </c>
      <c r="L9949" s="597" t="s">
        <v>543</v>
      </c>
      <c r="M9949" s="597" t="s">
        <v>522</v>
      </c>
      <c r="N9949" s="599">
        <v>5</v>
      </c>
      <c r="O9949" s="600">
        <v>11807.02</v>
      </c>
      <c r="P9949" s="599">
        <v>107660</v>
      </c>
      <c r="Q9949" t="str">
        <f t="shared" si="158"/>
        <v>4-Medium C&amp;I</v>
      </c>
    </row>
    <row r="9950" spans="1:17" x14ac:dyDescent="0.3">
      <c r="A9950" s="620">
        <v>4</v>
      </c>
      <c r="B9950" s="621" t="s">
        <v>249</v>
      </c>
      <c r="C9950" s="622">
        <v>2024</v>
      </c>
      <c r="D9950" s="622">
        <v>5</v>
      </c>
      <c r="E9950" s="621" t="s">
        <v>570</v>
      </c>
      <c r="F9950" s="585">
        <v>1</v>
      </c>
      <c r="G9950" s="621" t="s">
        <v>383</v>
      </c>
      <c r="H9950" s="621" t="s">
        <v>384</v>
      </c>
      <c r="I9950" s="621" t="s">
        <v>385</v>
      </c>
      <c r="J9950" s="621" t="s">
        <v>547</v>
      </c>
      <c r="K9950" s="621" t="s">
        <v>386</v>
      </c>
      <c r="L9950" s="621" t="s">
        <v>523</v>
      </c>
      <c r="M9950" s="621" t="s">
        <v>387</v>
      </c>
      <c r="N9950" s="623">
        <v>1760</v>
      </c>
      <c r="O9950" s="624">
        <v>425725.49</v>
      </c>
      <c r="P9950" s="623">
        <v>1174938</v>
      </c>
      <c r="Q9950" t="str">
        <f t="shared" si="158"/>
        <v>1-Residential</v>
      </c>
    </row>
    <row r="9951" spans="1:17" x14ac:dyDescent="0.3">
      <c r="A9951" s="615">
        <v>4</v>
      </c>
      <c r="B9951" s="616" t="s">
        <v>249</v>
      </c>
      <c r="C9951" s="617">
        <v>2024</v>
      </c>
      <c r="D9951" s="617">
        <v>5</v>
      </c>
      <c r="E9951" s="616" t="s">
        <v>570</v>
      </c>
      <c r="F9951" s="608">
        <v>1</v>
      </c>
      <c r="G9951" s="616" t="s">
        <v>383</v>
      </c>
      <c r="H9951" s="616" t="s">
        <v>388</v>
      </c>
      <c r="I9951" s="616" t="s">
        <v>389</v>
      </c>
      <c r="J9951" s="616" t="s">
        <v>547</v>
      </c>
      <c r="K9951" s="616" t="s">
        <v>386</v>
      </c>
      <c r="L9951" s="616" t="s">
        <v>523</v>
      </c>
      <c r="M9951" s="616" t="s">
        <v>387</v>
      </c>
      <c r="N9951" s="618">
        <v>1</v>
      </c>
      <c r="O9951" s="619">
        <v>406.22</v>
      </c>
      <c r="P9951" s="618">
        <v>1271</v>
      </c>
      <c r="Q9951" t="str">
        <f t="shared" si="158"/>
        <v>1-Residential</v>
      </c>
    </row>
    <row r="9952" spans="1:17" x14ac:dyDescent="0.3">
      <c r="A9952" s="620">
        <v>4</v>
      </c>
      <c r="B9952" s="621" t="s">
        <v>249</v>
      </c>
      <c r="C9952" s="622">
        <v>2024</v>
      </c>
      <c r="D9952" s="622">
        <v>5</v>
      </c>
      <c r="E9952" s="621" t="s">
        <v>570</v>
      </c>
      <c r="F9952" s="585">
        <v>1</v>
      </c>
      <c r="G9952" s="621" t="s">
        <v>383</v>
      </c>
      <c r="H9952" s="621" t="s">
        <v>390</v>
      </c>
      <c r="I9952" s="621" t="s">
        <v>391</v>
      </c>
      <c r="J9952" s="621" t="s">
        <v>548</v>
      </c>
      <c r="K9952" s="621" t="s">
        <v>392</v>
      </c>
      <c r="L9952" s="621" t="s">
        <v>523</v>
      </c>
      <c r="M9952" s="621" t="s">
        <v>387</v>
      </c>
      <c r="N9952" s="623">
        <v>11</v>
      </c>
      <c r="O9952" s="624">
        <v>1872.35</v>
      </c>
      <c r="P9952" s="623">
        <v>5648</v>
      </c>
      <c r="Q9952" t="str">
        <f t="shared" si="158"/>
        <v>3-Small C&amp;I</v>
      </c>
    </row>
    <row r="9953" spans="1:17" x14ac:dyDescent="0.3">
      <c r="A9953" s="615">
        <v>4</v>
      </c>
      <c r="B9953" s="616" t="s">
        <v>249</v>
      </c>
      <c r="C9953" s="617">
        <v>2024</v>
      </c>
      <c r="D9953" s="617">
        <v>5</v>
      </c>
      <c r="E9953" s="616" t="s">
        <v>570</v>
      </c>
      <c r="F9953" s="608">
        <v>1</v>
      </c>
      <c r="G9953" s="616" t="s">
        <v>383</v>
      </c>
      <c r="H9953" s="616" t="s">
        <v>393</v>
      </c>
      <c r="I9953" s="616" t="s">
        <v>394</v>
      </c>
      <c r="J9953" s="616" t="s">
        <v>549</v>
      </c>
      <c r="K9953" s="616" t="s">
        <v>395</v>
      </c>
      <c r="L9953" s="616" t="s">
        <v>523</v>
      </c>
      <c r="M9953" s="616" t="s">
        <v>387</v>
      </c>
      <c r="N9953" s="618">
        <v>34</v>
      </c>
      <c r="O9953" s="619">
        <v>6554.46</v>
      </c>
      <c r="P9953" s="618">
        <v>28452</v>
      </c>
      <c r="Q9953" t="str">
        <f t="shared" si="158"/>
        <v>2-Low Income Residential</v>
      </c>
    </row>
    <row r="9954" spans="1:17" x14ac:dyDescent="0.3">
      <c r="A9954" s="620">
        <v>4</v>
      </c>
      <c r="B9954" s="621" t="s">
        <v>249</v>
      </c>
      <c r="C9954" s="622">
        <v>2024</v>
      </c>
      <c r="D9954" s="622">
        <v>5</v>
      </c>
      <c r="E9954" s="621" t="s">
        <v>570</v>
      </c>
      <c r="F9954" s="585">
        <v>1</v>
      </c>
      <c r="G9954" s="621" t="s">
        <v>383</v>
      </c>
      <c r="H9954" s="621" t="s">
        <v>396</v>
      </c>
      <c r="I9954" s="621" t="s">
        <v>397</v>
      </c>
      <c r="J9954" s="621" t="s">
        <v>551</v>
      </c>
      <c r="K9954" s="621" t="s">
        <v>398</v>
      </c>
      <c r="L9954" s="621" t="s">
        <v>523</v>
      </c>
      <c r="M9954" s="621" t="s">
        <v>387</v>
      </c>
      <c r="N9954" s="623">
        <v>3</v>
      </c>
      <c r="O9954" s="624">
        <v>523.66999999999996</v>
      </c>
      <c r="P9954" s="623">
        <v>1581</v>
      </c>
      <c r="Q9954" t="str">
        <f t="shared" si="158"/>
        <v>3-Small C&amp;I</v>
      </c>
    </row>
    <row r="9955" spans="1:17" x14ac:dyDescent="0.3">
      <c r="A9955" s="615">
        <v>4</v>
      </c>
      <c r="B9955" s="616" t="s">
        <v>249</v>
      </c>
      <c r="C9955" s="617">
        <v>2024</v>
      </c>
      <c r="D9955" s="617">
        <v>5</v>
      </c>
      <c r="E9955" s="616" t="s">
        <v>570</v>
      </c>
      <c r="F9955" s="608">
        <v>1</v>
      </c>
      <c r="G9955" s="616" t="s">
        <v>383</v>
      </c>
      <c r="H9955" s="616" t="s">
        <v>399</v>
      </c>
      <c r="I9955" s="616" t="s">
        <v>400</v>
      </c>
      <c r="J9955" s="616" t="s">
        <v>547</v>
      </c>
      <c r="K9955" s="616" t="s">
        <v>386</v>
      </c>
      <c r="L9955" s="616" t="s">
        <v>524</v>
      </c>
      <c r="M9955" s="616" t="s">
        <v>401</v>
      </c>
      <c r="N9955" s="618">
        <v>10467</v>
      </c>
      <c r="O9955" s="619">
        <v>1247181.45</v>
      </c>
      <c r="P9955" s="618">
        <v>6948574</v>
      </c>
      <c r="Q9955" t="str">
        <f t="shared" si="158"/>
        <v>1-Residential</v>
      </c>
    </row>
    <row r="9956" spans="1:17" x14ac:dyDescent="0.3">
      <c r="A9956" s="620">
        <v>4</v>
      </c>
      <c r="B9956" s="621" t="s">
        <v>249</v>
      </c>
      <c r="C9956" s="622">
        <v>2024</v>
      </c>
      <c r="D9956" s="622">
        <v>5</v>
      </c>
      <c r="E9956" s="621" t="s">
        <v>570</v>
      </c>
      <c r="F9956" s="585">
        <v>1</v>
      </c>
      <c r="G9956" s="621" t="s">
        <v>383</v>
      </c>
      <c r="H9956" s="621" t="s">
        <v>402</v>
      </c>
      <c r="I9956" s="621" t="s">
        <v>403</v>
      </c>
      <c r="J9956" s="621" t="s">
        <v>549</v>
      </c>
      <c r="K9956" s="621" t="s">
        <v>395</v>
      </c>
      <c r="L9956" s="621" t="s">
        <v>524</v>
      </c>
      <c r="M9956" s="621" t="s">
        <v>401</v>
      </c>
      <c r="N9956" s="623">
        <v>120</v>
      </c>
      <c r="O9956" s="624">
        <v>6105.57</v>
      </c>
      <c r="P9956" s="623">
        <v>86518</v>
      </c>
      <c r="Q9956" t="str">
        <f t="shared" si="158"/>
        <v>2-Low Income Residential</v>
      </c>
    </row>
    <row r="9957" spans="1:17" x14ac:dyDescent="0.3">
      <c r="A9957" s="615">
        <v>4</v>
      </c>
      <c r="B9957" s="616" t="s">
        <v>249</v>
      </c>
      <c r="C9957" s="617">
        <v>2024</v>
      </c>
      <c r="D9957" s="617">
        <v>5</v>
      </c>
      <c r="E9957" s="616" t="s">
        <v>570</v>
      </c>
      <c r="F9957" s="608">
        <v>1</v>
      </c>
      <c r="G9957" s="616" t="s">
        <v>383</v>
      </c>
      <c r="H9957" s="616" t="s">
        <v>404</v>
      </c>
      <c r="I9957" s="616" t="s">
        <v>405</v>
      </c>
      <c r="J9957" s="616" t="s">
        <v>548</v>
      </c>
      <c r="K9957" s="616" t="s">
        <v>392</v>
      </c>
      <c r="L9957" s="616" t="s">
        <v>524</v>
      </c>
      <c r="M9957" s="616" t="s">
        <v>401</v>
      </c>
      <c r="N9957" s="618">
        <v>38</v>
      </c>
      <c r="O9957" s="619">
        <v>1464.34</v>
      </c>
      <c r="P9957" s="618">
        <v>13444</v>
      </c>
      <c r="Q9957" t="str">
        <f t="shared" si="158"/>
        <v>3-Small C&amp;I</v>
      </c>
    </row>
    <row r="9958" spans="1:17" x14ac:dyDescent="0.3">
      <c r="A9958" s="620">
        <v>4</v>
      </c>
      <c r="B9958" s="621" t="s">
        <v>249</v>
      </c>
      <c r="C9958" s="622">
        <v>2024</v>
      </c>
      <c r="D9958" s="622">
        <v>5</v>
      </c>
      <c r="E9958" s="621" t="s">
        <v>570</v>
      </c>
      <c r="F9958" s="585">
        <v>1</v>
      </c>
      <c r="G9958" s="621" t="s">
        <v>383</v>
      </c>
      <c r="H9958" s="621" t="s">
        <v>406</v>
      </c>
      <c r="I9958" s="621" t="s">
        <v>407</v>
      </c>
      <c r="J9958" s="621" t="s">
        <v>551</v>
      </c>
      <c r="K9958" s="621" t="s">
        <v>398</v>
      </c>
      <c r="L9958" s="621" t="s">
        <v>524</v>
      </c>
      <c r="M9958" s="621" t="s">
        <v>401</v>
      </c>
      <c r="N9958" s="623">
        <v>4</v>
      </c>
      <c r="O9958" s="624">
        <v>523.54</v>
      </c>
      <c r="P9958" s="623">
        <v>3475</v>
      </c>
      <c r="Q9958" t="str">
        <f t="shared" si="158"/>
        <v>3-Small C&amp;I</v>
      </c>
    </row>
    <row r="9959" spans="1:17" x14ac:dyDescent="0.3">
      <c r="A9959" s="615">
        <v>4</v>
      </c>
      <c r="B9959" s="616" t="s">
        <v>249</v>
      </c>
      <c r="C9959" s="617">
        <v>2024</v>
      </c>
      <c r="D9959" s="617">
        <v>5</v>
      </c>
      <c r="E9959" s="616" t="s">
        <v>570</v>
      </c>
      <c r="F9959" s="608">
        <v>3</v>
      </c>
      <c r="G9959" s="616" t="s">
        <v>408</v>
      </c>
      <c r="H9959" s="616" t="s">
        <v>384</v>
      </c>
      <c r="I9959" s="616" t="s">
        <v>385</v>
      </c>
      <c r="J9959" s="616" t="s">
        <v>547</v>
      </c>
      <c r="K9959" s="616" t="s">
        <v>386</v>
      </c>
      <c r="L9959" s="616" t="s">
        <v>525</v>
      </c>
      <c r="M9959" s="616" t="s">
        <v>409</v>
      </c>
      <c r="N9959" s="618">
        <v>11</v>
      </c>
      <c r="O9959" s="619">
        <v>1849.38</v>
      </c>
      <c r="P9959" s="618">
        <v>4839</v>
      </c>
      <c r="Q9959" t="str">
        <f t="shared" si="158"/>
        <v>1-Residential</v>
      </c>
    </row>
    <row r="9960" spans="1:17" x14ac:dyDescent="0.3">
      <c r="A9960" s="620">
        <v>4</v>
      </c>
      <c r="B9960" s="621" t="s">
        <v>249</v>
      </c>
      <c r="C9960" s="622">
        <v>2024</v>
      </c>
      <c r="D9960" s="622">
        <v>5</v>
      </c>
      <c r="E9960" s="621" t="s">
        <v>570</v>
      </c>
      <c r="F9960" s="585">
        <v>3</v>
      </c>
      <c r="G9960" s="621" t="s">
        <v>408</v>
      </c>
      <c r="H9960" s="621" t="s">
        <v>390</v>
      </c>
      <c r="I9960" s="621" t="s">
        <v>391</v>
      </c>
      <c r="J9960" s="621" t="s">
        <v>548</v>
      </c>
      <c r="K9960" s="621" t="s">
        <v>392</v>
      </c>
      <c r="L9960" s="621" t="s">
        <v>525</v>
      </c>
      <c r="M9960" s="621" t="s">
        <v>409</v>
      </c>
      <c r="N9960" s="623">
        <v>174</v>
      </c>
      <c r="O9960" s="624">
        <v>38088.49</v>
      </c>
      <c r="P9960" s="623">
        <v>117340</v>
      </c>
      <c r="Q9960" t="str">
        <f t="shared" si="158"/>
        <v>3-Small C&amp;I</v>
      </c>
    </row>
    <row r="9961" spans="1:17" x14ac:dyDescent="0.3">
      <c r="A9961" s="615">
        <v>4</v>
      </c>
      <c r="B9961" s="616" t="s">
        <v>249</v>
      </c>
      <c r="C9961" s="617">
        <v>2024</v>
      </c>
      <c r="D9961" s="617">
        <v>5</v>
      </c>
      <c r="E9961" s="616" t="s">
        <v>570</v>
      </c>
      <c r="F9961" s="608">
        <v>3</v>
      </c>
      <c r="G9961" s="616" t="s">
        <v>408</v>
      </c>
      <c r="H9961" s="616" t="s">
        <v>413</v>
      </c>
      <c r="I9961" s="616" t="s">
        <v>414</v>
      </c>
      <c r="J9961" s="616" t="s">
        <v>550</v>
      </c>
      <c r="K9961" s="616" t="s">
        <v>415</v>
      </c>
      <c r="L9961" s="616" t="s">
        <v>525</v>
      </c>
      <c r="M9961" s="616" t="s">
        <v>409</v>
      </c>
      <c r="N9961" s="618">
        <v>2</v>
      </c>
      <c r="O9961" s="619">
        <v>245.17</v>
      </c>
      <c r="P9961" s="618">
        <v>722</v>
      </c>
      <c r="Q9961" t="str">
        <f t="shared" si="158"/>
        <v>3-Small C&amp;I</v>
      </c>
    </row>
    <row r="9962" spans="1:17" x14ac:dyDescent="0.3">
      <c r="A9962" s="620">
        <v>4</v>
      </c>
      <c r="B9962" s="621" t="s">
        <v>249</v>
      </c>
      <c r="C9962" s="622">
        <v>2024</v>
      </c>
      <c r="D9962" s="622">
        <v>5</v>
      </c>
      <c r="E9962" s="621" t="s">
        <v>570</v>
      </c>
      <c r="F9962" s="585">
        <v>3</v>
      </c>
      <c r="G9962" s="621" t="s">
        <v>408</v>
      </c>
      <c r="H9962" s="621" t="s">
        <v>396</v>
      </c>
      <c r="I9962" s="621" t="s">
        <v>397</v>
      </c>
      <c r="J9962" s="621" t="s">
        <v>551</v>
      </c>
      <c r="K9962" s="621" t="s">
        <v>398</v>
      </c>
      <c r="L9962" s="621" t="s">
        <v>525</v>
      </c>
      <c r="M9962" s="621" t="s">
        <v>409</v>
      </c>
      <c r="N9962" s="623">
        <v>22</v>
      </c>
      <c r="O9962" s="624">
        <v>3207.52</v>
      </c>
      <c r="P9962" s="623">
        <v>9581</v>
      </c>
      <c r="Q9962" t="str">
        <f t="shared" si="158"/>
        <v>3-Small C&amp;I</v>
      </c>
    </row>
    <row r="9963" spans="1:17" x14ac:dyDescent="0.3">
      <c r="A9963" s="615">
        <v>4</v>
      </c>
      <c r="B9963" s="616" t="s">
        <v>249</v>
      </c>
      <c r="C9963" s="617">
        <v>2024</v>
      </c>
      <c r="D9963" s="617">
        <v>5</v>
      </c>
      <c r="E9963" s="616" t="s">
        <v>570</v>
      </c>
      <c r="F9963" s="608">
        <v>3</v>
      </c>
      <c r="G9963" s="616" t="s">
        <v>408</v>
      </c>
      <c r="H9963" s="616" t="s">
        <v>418</v>
      </c>
      <c r="I9963" s="616" t="s">
        <v>419</v>
      </c>
      <c r="J9963" s="616" t="s">
        <v>554</v>
      </c>
      <c r="K9963" s="616" t="s">
        <v>420</v>
      </c>
      <c r="L9963" s="616" t="s">
        <v>525</v>
      </c>
      <c r="M9963" s="616" t="s">
        <v>409</v>
      </c>
      <c r="N9963" s="618">
        <v>6</v>
      </c>
      <c r="O9963" s="619">
        <v>7936.97</v>
      </c>
      <c r="P9963" s="618">
        <v>30877</v>
      </c>
      <c r="Q9963" t="str">
        <f t="shared" si="158"/>
        <v>4-Medium C&amp;I</v>
      </c>
    </row>
    <row r="9964" spans="1:17" x14ac:dyDescent="0.3">
      <c r="A9964" s="620">
        <v>4</v>
      </c>
      <c r="B9964" s="621" t="s">
        <v>249</v>
      </c>
      <c r="C9964" s="622">
        <v>2024</v>
      </c>
      <c r="D9964" s="622">
        <v>5</v>
      </c>
      <c r="E9964" s="621" t="s">
        <v>570</v>
      </c>
      <c r="F9964" s="585">
        <v>3</v>
      </c>
      <c r="G9964" s="621" t="s">
        <v>408</v>
      </c>
      <c r="H9964" s="621" t="s">
        <v>421</v>
      </c>
      <c r="I9964" s="621" t="s">
        <v>422</v>
      </c>
      <c r="J9964" s="621" t="s">
        <v>552</v>
      </c>
      <c r="K9964" s="621" t="s">
        <v>423</v>
      </c>
      <c r="L9964" s="621" t="s">
        <v>524</v>
      </c>
      <c r="M9964" s="621" t="s">
        <v>401</v>
      </c>
      <c r="N9964" s="623">
        <v>1</v>
      </c>
      <c r="O9964" s="624">
        <v>10.039999999999999</v>
      </c>
      <c r="P9964" s="623">
        <v>16</v>
      </c>
      <c r="Q9964" t="str">
        <f t="shared" si="158"/>
        <v>Street</v>
      </c>
    </row>
    <row r="9965" spans="1:17" x14ac:dyDescent="0.3">
      <c r="A9965" s="615">
        <v>4</v>
      </c>
      <c r="B9965" s="616" t="s">
        <v>249</v>
      </c>
      <c r="C9965" s="617">
        <v>2024</v>
      </c>
      <c r="D9965" s="617">
        <v>5</v>
      </c>
      <c r="E9965" s="616" t="s">
        <v>570</v>
      </c>
      <c r="F9965" s="608">
        <v>3</v>
      </c>
      <c r="G9965" s="616" t="s">
        <v>408</v>
      </c>
      <c r="H9965" s="616" t="s">
        <v>424</v>
      </c>
      <c r="I9965" s="616" t="s">
        <v>425</v>
      </c>
      <c r="J9965" s="616" t="s">
        <v>557</v>
      </c>
      <c r="K9965" s="616" t="s">
        <v>426</v>
      </c>
      <c r="L9965" s="616" t="s">
        <v>526</v>
      </c>
      <c r="M9965" s="616" t="s">
        <v>427</v>
      </c>
      <c r="N9965" s="618">
        <v>8</v>
      </c>
      <c r="O9965" s="619">
        <v>205.22</v>
      </c>
      <c r="P9965" s="618">
        <v>1047</v>
      </c>
      <c r="Q9965" t="str">
        <f t="shared" si="158"/>
        <v>3-Small C&amp;I</v>
      </c>
    </row>
    <row r="9966" spans="1:17" x14ac:dyDescent="0.3">
      <c r="A9966" s="620">
        <v>4</v>
      </c>
      <c r="B9966" s="621" t="s">
        <v>249</v>
      </c>
      <c r="C9966" s="622">
        <v>2024</v>
      </c>
      <c r="D9966" s="622">
        <v>5</v>
      </c>
      <c r="E9966" s="621" t="s">
        <v>570</v>
      </c>
      <c r="F9966" s="585">
        <v>3</v>
      </c>
      <c r="G9966" s="621" t="s">
        <v>408</v>
      </c>
      <c r="H9966" s="621" t="s">
        <v>431</v>
      </c>
      <c r="I9966" s="621" t="s">
        <v>432</v>
      </c>
      <c r="J9966" s="621" t="s">
        <v>558</v>
      </c>
      <c r="K9966" s="621" t="s">
        <v>430</v>
      </c>
      <c r="L9966" s="621" t="s">
        <v>526</v>
      </c>
      <c r="M9966" s="621" t="s">
        <v>427</v>
      </c>
      <c r="N9966" s="623">
        <v>9</v>
      </c>
      <c r="O9966" s="624">
        <v>94052.86</v>
      </c>
      <c r="P9966" s="623">
        <v>961642</v>
      </c>
      <c r="Q9966" t="str">
        <f t="shared" si="158"/>
        <v>5-Large C&amp;I</v>
      </c>
    </row>
    <row r="9967" spans="1:17" x14ac:dyDescent="0.3">
      <c r="A9967" s="615">
        <v>4</v>
      </c>
      <c r="B9967" s="616" t="s">
        <v>249</v>
      </c>
      <c r="C9967" s="617">
        <v>2024</v>
      </c>
      <c r="D9967" s="617">
        <v>5</v>
      </c>
      <c r="E9967" s="616" t="s">
        <v>570</v>
      </c>
      <c r="F9967" s="608">
        <v>3</v>
      </c>
      <c r="G9967" s="616" t="s">
        <v>408</v>
      </c>
      <c r="H9967" s="616" t="s">
        <v>399</v>
      </c>
      <c r="I9967" s="616" t="s">
        <v>400</v>
      </c>
      <c r="J9967" s="616" t="s">
        <v>547</v>
      </c>
      <c r="K9967" s="616" t="s">
        <v>386</v>
      </c>
      <c r="L9967" s="616" t="s">
        <v>526</v>
      </c>
      <c r="M9967" s="616" t="s">
        <v>427</v>
      </c>
      <c r="N9967" s="618">
        <v>30</v>
      </c>
      <c r="O9967" s="619">
        <v>4593.46</v>
      </c>
      <c r="P9967" s="618">
        <v>25601</v>
      </c>
      <c r="Q9967" t="str">
        <f t="shared" si="158"/>
        <v>1-Residential</v>
      </c>
    </row>
    <row r="9968" spans="1:17" x14ac:dyDescent="0.3">
      <c r="A9968" s="620">
        <v>4</v>
      </c>
      <c r="B9968" s="621" t="s">
        <v>249</v>
      </c>
      <c r="C9968" s="622">
        <v>2024</v>
      </c>
      <c r="D9968" s="622">
        <v>5</v>
      </c>
      <c r="E9968" s="621" t="s">
        <v>570</v>
      </c>
      <c r="F9968" s="585">
        <v>3</v>
      </c>
      <c r="G9968" s="621" t="s">
        <v>408</v>
      </c>
      <c r="H9968" s="621" t="s">
        <v>404</v>
      </c>
      <c r="I9968" s="621" t="s">
        <v>405</v>
      </c>
      <c r="J9968" s="621" t="s">
        <v>548</v>
      </c>
      <c r="K9968" s="621" t="s">
        <v>392</v>
      </c>
      <c r="L9968" s="621" t="s">
        <v>526</v>
      </c>
      <c r="M9968" s="621" t="s">
        <v>427</v>
      </c>
      <c r="N9968" s="623">
        <v>1268</v>
      </c>
      <c r="O9968" s="624">
        <v>222840.51</v>
      </c>
      <c r="P9968" s="623">
        <v>1575046</v>
      </c>
      <c r="Q9968" t="str">
        <f t="shared" si="158"/>
        <v>3-Small C&amp;I</v>
      </c>
    </row>
    <row r="9969" spans="1:17" x14ac:dyDescent="0.3">
      <c r="A9969" s="615">
        <v>4</v>
      </c>
      <c r="B9969" s="616" t="s">
        <v>249</v>
      </c>
      <c r="C9969" s="617">
        <v>2024</v>
      </c>
      <c r="D9969" s="617">
        <v>5</v>
      </c>
      <c r="E9969" s="616" t="s">
        <v>570</v>
      </c>
      <c r="F9969" s="608">
        <v>3</v>
      </c>
      <c r="G9969" s="616" t="s">
        <v>408</v>
      </c>
      <c r="H9969" s="616" t="s">
        <v>433</v>
      </c>
      <c r="I9969" s="616" t="s">
        <v>434</v>
      </c>
      <c r="J9969" s="616" t="s">
        <v>553</v>
      </c>
      <c r="K9969" s="616" t="s">
        <v>412</v>
      </c>
      <c r="L9969" s="616" t="s">
        <v>526</v>
      </c>
      <c r="M9969" s="616" t="s">
        <v>427</v>
      </c>
      <c r="N9969" s="618">
        <v>7</v>
      </c>
      <c r="O9969" s="619">
        <v>280.8</v>
      </c>
      <c r="P9969" s="618">
        <v>1664</v>
      </c>
      <c r="Q9969" t="str">
        <f t="shared" si="158"/>
        <v>3-Small C&amp;I</v>
      </c>
    </row>
    <row r="9970" spans="1:17" x14ac:dyDescent="0.3">
      <c r="A9970" s="620">
        <v>4</v>
      </c>
      <c r="B9970" s="621" t="s">
        <v>249</v>
      </c>
      <c r="C9970" s="622">
        <v>2024</v>
      </c>
      <c r="D9970" s="622">
        <v>5</v>
      </c>
      <c r="E9970" s="621" t="s">
        <v>570</v>
      </c>
      <c r="F9970" s="585">
        <v>3</v>
      </c>
      <c r="G9970" s="621" t="s">
        <v>408</v>
      </c>
      <c r="H9970" s="621" t="s">
        <v>435</v>
      </c>
      <c r="I9970" s="621" t="s">
        <v>436</v>
      </c>
      <c r="J9970" s="621" t="s">
        <v>550</v>
      </c>
      <c r="K9970" s="621" t="s">
        <v>415</v>
      </c>
      <c r="L9970" s="621" t="s">
        <v>526</v>
      </c>
      <c r="M9970" s="621" t="s">
        <v>427</v>
      </c>
      <c r="N9970" s="623">
        <v>10</v>
      </c>
      <c r="O9970" s="624">
        <v>512.17999999999995</v>
      </c>
      <c r="P9970" s="623">
        <v>3565</v>
      </c>
      <c r="Q9970" t="str">
        <f t="shared" si="158"/>
        <v>3-Small C&amp;I</v>
      </c>
    </row>
    <row r="9971" spans="1:17" x14ac:dyDescent="0.3">
      <c r="A9971" s="615">
        <v>4</v>
      </c>
      <c r="B9971" s="616" t="s">
        <v>249</v>
      </c>
      <c r="C9971" s="617">
        <v>2024</v>
      </c>
      <c r="D9971" s="617">
        <v>5</v>
      </c>
      <c r="E9971" s="616" t="s">
        <v>570</v>
      </c>
      <c r="F9971" s="608">
        <v>3</v>
      </c>
      <c r="G9971" s="616" t="s">
        <v>408</v>
      </c>
      <c r="H9971" s="616" t="s">
        <v>406</v>
      </c>
      <c r="I9971" s="616" t="s">
        <v>407</v>
      </c>
      <c r="J9971" s="616" t="s">
        <v>551</v>
      </c>
      <c r="K9971" s="616" t="s">
        <v>398</v>
      </c>
      <c r="L9971" s="616" t="s">
        <v>526</v>
      </c>
      <c r="M9971" s="616" t="s">
        <v>427</v>
      </c>
      <c r="N9971" s="618">
        <v>63</v>
      </c>
      <c r="O9971" s="619">
        <v>4683.43</v>
      </c>
      <c r="P9971" s="618">
        <v>30700</v>
      </c>
      <c r="Q9971" t="str">
        <f t="shared" si="158"/>
        <v>3-Small C&amp;I</v>
      </c>
    </row>
    <row r="9972" spans="1:17" x14ac:dyDescent="0.3">
      <c r="A9972" s="620">
        <v>4</v>
      </c>
      <c r="B9972" s="621" t="s">
        <v>249</v>
      </c>
      <c r="C9972" s="622">
        <v>2024</v>
      </c>
      <c r="D9972" s="622">
        <v>5</v>
      </c>
      <c r="E9972" s="621" t="s">
        <v>570</v>
      </c>
      <c r="F9972" s="585">
        <v>3</v>
      </c>
      <c r="G9972" s="621" t="s">
        <v>408</v>
      </c>
      <c r="H9972" s="621" t="s">
        <v>437</v>
      </c>
      <c r="I9972" s="621" t="s">
        <v>438</v>
      </c>
      <c r="J9972" s="621" t="s">
        <v>554</v>
      </c>
      <c r="K9972" s="621" t="s">
        <v>420</v>
      </c>
      <c r="L9972" s="621" t="s">
        <v>526</v>
      </c>
      <c r="M9972" s="621" t="s">
        <v>427</v>
      </c>
      <c r="N9972" s="623">
        <v>67</v>
      </c>
      <c r="O9972" s="624">
        <v>160100.76</v>
      </c>
      <c r="P9972" s="623">
        <v>1353704</v>
      </c>
      <c r="Q9972" t="str">
        <f t="shared" si="158"/>
        <v>4-Medium C&amp;I</v>
      </c>
    </row>
    <row r="9973" spans="1:17" x14ac:dyDescent="0.3">
      <c r="A9973" s="615">
        <v>4</v>
      </c>
      <c r="B9973" s="616" t="s">
        <v>249</v>
      </c>
      <c r="C9973" s="617">
        <v>2024</v>
      </c>
      <c r="D9973" s="617">
        <v>5</v>
      </c>
      <c r="E9973" s="616" t="s">
        <v>570</v>
      </c>
      <c r="F9973" s="608">
        <v>5</v>
      </c>
      <c r="G9973" s="616" t="s">
        <v>442</v>
      </c>
      <c r="H9973" s="616" t="s">
        <v>390</v>
      </c>
      <c r="I9973" s="616" t="s">
        <v>391</v>
      </c>
      <c r="J9973" s="616" t="s">
        <v>548</v>
      </c>
      <c r="K9973" s="616" t="s">
        <v>392</v>
      </c>
      <c r="L9973" s="616" t="s">
        <v>527</v>
      </c>
      <c r="M9973" s="616" t="s">
        <v>443</v>
      </c>
      <c r="N9973" s="618">
        <v>1</v>
      </c>
      <c r="O9973" s="619">
        <v>19.010000000000002</v>
      </c>
      <c r="P9973" s="618">
        <v>30</v>
      </c>
      <c r="Q9973" t="str">
        <f t="shared" si="158"/>
        <v>3-Small C&amp;I</v>
      </c>
    </row>
    <row r="9974" spans="1:17" x14ac:dyDescent="0.3">
      <c r="A9974" s="620">
        <v>4</v>
      </c>
      <c r="B9974" s="621" t="s">
        <v>249</v>
      </c>
      <c r="C9974" s="622">
        <v>2024</v>
      </c>
      <c r="D9974" s="622">
        <v>5</v>
      </c>
      <c r="E9974" s="621" t="s">
        <v>570</v>
      </c>
      <c r="F9974" s="585">
        <v>5</v>
      </c>
      <c r="G9974" s="621" t="s">
        <v>442</v>
      </c>
      <c r="H9974" s="621" t="s">
        <v>418</v>
      </c>
      <c r="I9974" s="621" t="s">
        <v>419</v>
      </c>
      <c r="J9974" s="621" t="s">
        <v>554</v>
      </c>
      <c r="K9974" s="621" t="s">
        <v>420</v>
      </c>
      <c r="L9974" s="621" t="s">
        <v>527</v>
      </c>
      <c r="M9974" s="621" t="s">
        <v>443</v>
      </c>
      <c r="N9974" s="623">
        <v>1</v>
      </c>
      <c r="O9974" s="624">
        <v>679.35</v>
      </c>
      <c r="P9974" s="623">
        <v>2440</v>
      </c>
      <c r="Q9974" t="str">
        <f t="shared" si="158"/>
        <v>4-Medium C&amp;I</v>
      </c>
    </row>
    <row r="9975" spans="1:17" x14ac:dyDescent="0.3">
      <c r="A9975" s="615">
        <v>4</v>
      </c>
      <c r="B9975" s="616" t="s">
        <v>249</v>
      </c>
      <c r="C9975" s="617">
        <v>2024</v>
      </c>
      <c r="D9975" s="617">
        <v>5</v>
      </c>
      <c r="E9975" s="616" t="s">
        <v>570</v>
      </c>
      <c r="F9975" s="608">
        <v>5</v>
      </c>
      <c r="G9975" s="616" t="s">
        <v>442</v>
      </c>
      <c r="H9975" s="616" t="s">
        <v>431</v>
      </c>
      <c r="I9975" s="616" t="s">
        <v>432</v>
      </c>
      <c r="J9975" s="616" t="s">
        <v>558</v>
      </c>
      <c r="K9975" s="616" t="s">
        <v>430</v>
      </c>
      <c r="L9975" s="616" t="s">
        <v>528</v>
      </c>
      <c r="M9975" s="616" t="s">
        <v>444</v>
      </c>
      <c r="N9975" s="618">
        <v>1</v>
      </c>
      <c r="O9975" s="619">
        <v>2471.23</v>
      </c>
      <c r="P9975" s="618">
        <v>6140</v>
      </c>
      <c r="Q9975" t="str">
        <f t="shared" si="158"/>
        <v>5-Large C&amp;I</v>
      </c>
    </row>
    <row r="9976" spans="1:17" x14ac:dyDescent="0.3">
      <c r="A9976" s="620">
        <v>4</v>
      </c>
      <c r="B9976" s="621" t="s">
        <v>249</v>
      </c>
      <c r="C9976" s="622">
        <v>2024</v>
      </c>
      <c r="D9976" s="622">
        <v>5</v>
      </c>
      <c r="E9976" s="621" t="s">
        <v>570</v>
      </c>
      <c r="F9976" s="585">
        <v>5</v>
      </c>
      <c r="G9976" s="621" t="s">
        <v>442</v>
      </c>
      <c r="H9976" s="621" t="s">
        <v>404</v>
      </c>
      <c r="I9976" s="621" t="s">
        <v>405</v>
      </c>
      <c r="J9976" s="621" t="s">
        <v>548</v>
      </c>
      <c r="K9976" s="621" t="s">
        <v>392</v>
      </c>
      <c r="L9976" s="621" t="s">
        <v>528</v>
      </c>
      <c r="M9976" s="621" t="s">
        <v>444</v>
      </c>
      <c r="N9976" s="623">
        <v>1</v>
      </c>
      <c r="O9976" s="624">
        <v>35.340000000000003</v>
      </c>
      <c r="P9976" s="623">
        <v>181</v>
      </c>
      <c r="Q9976" t="str">
        <f t="shared" si="158"/>
        <v>3-Small C&amp;I</v>
      </c>
    </row>
    <row r="9977" spans="1:17" x14ac:dyDescent="0.3">
      <c r="A9977" s="615">
        <v>4</v>
      </c>
      <c r="B9977" s="616" t="s">
        <v>249</v>
      </c>
      <c r="C9977" s="617">
        <v>2024</v>
      </c>
      <c r="D9977" s="617">
        <v>5</v>
      </c>
      <c r="E9977" s="616" t="s">
        <v>570</v>
      </c>
      <c r="F9977" s="608">
        <v>6</v>
      </c>
      <c r="G9977" s="616" t="s">
        <v>445</v>
      </c>
      <c r="H9977" s="616" t="s">
        <v>446</v>
      </c>
      <c r="I9977" s="616" t="s">
        <v>447</v>
      </c>
      <c r="J9977" s="616" t="s">
        <v>559</v>
      </c>
      <c r="K9977" s="616" t="s">
        <v>448</v>
      </c>
      <c r="L9977" s="616" t="s">
        <v>529</v>
      </c>
      <c r="M9977" s="616" t="s">
        <v>449</v>
      </c>
      <c r="N9977" s="618">
        <v>1</v>
      </c>
      <c r="O9977" s="619">
        <v>6767.58</v>
      </c>
      <c r="P9977" s="618">
        <v>11943</v>
      </c>
      <c r="Q9977" t="str">
        <f t="shared" si="158"/>
        <v>Street</v>
      </c>
    </row>
    <row r="9978" spans="1:17" x14ac:dyDescent="0.3">
      <c r="A9978" s="620">
        <v>4</v>
      </c>
      <c r="B9978" s="621" t="s">
        <v>249</v>
      </c>
      <c r="C9978" s="622">
        <v>2024</v>
      </c>
      <c r="D9978" s="622">
        <v>5</v>
      </c>
      <c r="E9978" s="621" t="s">
        <v>570</v>
      </c>
      <c r="F9978" s="585">
        <v>6</v>
      </c>
      <c r="G9978" s="621" t="s">
        <v>445</v>
      </c>
      <c r="H9978" s="621" t="s">
        <v>450</v>
      </c>
      <c r="I9978" s="621" t="s">
        <v>451</v>
      </c>
      <c r="J9978" s="621" t="s">
        <v>563</v>
      </c>
      <c r="K9978" s="621" t="s">
        <v>452</v>
      </c>
      <c r="L9978" s="621" t="s">
        <v>529</v>
      </c>
      <c r="M9978" s="621" t="s">
        <v>449</v>
      </c>
      <c r="N9978" s="623">
        <v>2</v>
      </c>
      <c r="O9978" s="624">
        <v>1387.89</v>
      </c>
      <c r="P9978" s="623">
        <v>5022</v>
      </c>
      <c r="Q9978" t="str">
        <f t="shared" si="158"/>
        <v>Street</v>
      </c>
    </row>
    <row r="9979" spans="1:17" x14ac:dyDescent="0.3">
      <c r="A9979" s="615">
        <v>4</v>
      </c>
      <c r="B9979" s="616" t="s">
        <v>249</v>
      </c>
      <c r="C9979" s="617">
        <v>2024</v>
      </c>
      <c r="D9979" s="617">
        <v>5</v>
      </c>
      <c r="E9979" s="616" t="s">
        <v>570</v>
      </c>
      <c r="F9979" s="608">
        <v>10</v>
      </c>
      <c r="G9979" s="616" t="s">
        <v>453</v>
      </c>
      <c r="H9979" s="616" t="s">
        <v>384</v>
      </c>
      <c r="I9979" s="616" t="s">
        <v>385</v>
      </c>
      <c r="J9979" s="616" t="s">
        <v>547</v>
      </c>
      <c r="K9979" s="616" t="s">
        <v>386</v>
      </c>
      <c r="L9979" s="616" t="s">
        <v>530</v>
      </c>
      <c r="M9979" s="616" t="s">
        <v>454</v>
      </c>
      <c r="N9979" s="618">
        <v>21</v>
      </c>
      <c r="O9979" s="619">
        <v>3820.07</v>
      </c>
      <c r="P9979" s="618">
        <v>10340</v>
      </c>
      <c r="Q9979" t="str">
        <f t="shared" si="158"/>
        <v>1-Residential</v>
      </c>
    </row>
    <row r="9980" spans="1:17" x14ac:dyDescent="0.3">
      <c r="A9980" s="620">
        <v>4</v>
      </c>
      <c r="B9980" s="621" t="s">
        <v>249</v>
      </c>
      <c r="C9980" s="622">
        <v>2024</v>
      </c>
      <c r="D9980" s="622">
        <v>5</v>
      </c>
      <c r="E9980" s="621" t="s">
        <v>570</v>
      </c>
      <c r="F9980" s="585">
        <v>10</v>
      </c>
      <c r="G9980" s="621" t="s">
        <v>453</v>
      </c>
      <c r="H9980" s="621" t="s">
        <v>399</v>
      </c>
      <c r="I9980" s="621" t="s">
        <v>400</v>
      </c>
      <c r="J9980" s="621" t="s">
        <v>547</v>
      </c>
      <c r="K9980" s="621" t="s">
        <v>386</v>
      </c>
      <c r="L9980" s="621" t="s">
        <v>531</v>
      </c>
      <c r="M9980" s="621" t="s">
        <v>455</v>
      </c>
      <c r="N9980" s="623">
        <v>138</v>
      </c>
      <c r="O9980" s="624">
        <v>19886.52</v>
      </c>
      <c r="P9980" s="623">
        <v>109504</v>
      </c>
      <c r="Q9980" t="str">
        <f t="shared" si="158"/>
        <v>1-Residential</v>
      </c>
    </row>
    <row r="9981" spans="1:17" x14ac:dyDescent="0.3">
      <c r="A9981" s="615">
        <v>4</v>
      </c>
      <c r="B9981" s="616" t="s">
        <v>249</v>
      </c>
      <c r="C9981" s="617">
        <v>2024</v>
      </c>
      <c r="D9981" s="617">
        <v>5</v>
      </c>
      <c r="E9981" s="616" t="s">
        <v>570</v>
      </c>
      <c r="F9981" s="608">
        <v>10</v>
      </c>
      <c r="G9981" s="616" t="s">
        <v>453</v>
      </c>
      <c r="H9981" s="616" t="s">
        <v>402</v>
      </c>
      <c r="I9981" s="616" t="s">
        <v>403</v>
      </c>
      <c r="J9981" s="616" t="s">
        <v>549</v>
      </c>
      <c r="K9981" s="616" t="s">
        <v>395</v>
      </c>
      <c r="L9981" s="616" t="s">
        <v>531</v>
      </c>
      <c r="M9981" s="616" t="s">
        <v>455</v>
      </c>
      <c r="N9981" s="618">
        <v>7</v>
      </c>
      <c r="O9981" s="619">
        <v>587.26</v>
      </c>
      <c r="P9981" s="618">
        <v>8462</v>
      </c>
      <c r="Q9981" t="str">
        <f t="shared" si="158"/>
        <v>2-Low Income Residential</v>
      </c>
    </row>
    <row r="9982" spans="1:17" x14ac:dyDescent="0.3">
      <c r="A9982" s="620">
        <v>4</v>
      </c>
      <c r="B9982" s="621" t="s">
        <v>249</v>
      </c>
      <c r="C9982" s="622">
        <v>2024</v>
      </c>
      <c r="D9982" s="622">
        <v>5</v>
      </c>
      <c r="E9982" s="621" t="s">
        <v>570</v>
      </c>
      <c r="F9982" s="585">
        <v>60</v>
      </c>
      <c r="G9982" s="621" t="s">
        <v>456</v>
      </c>
      <c r="H9982" s="621" t="s">
        <v>446</v>
      </c>
      <c r="I9982" s="621" t="s">
        <v>447</v>
      </c>
      <c r="J9982" s="621" t="s">
        <v>559</v>
      </c>
      <c r="K9982" s="621" t="s">
        <v>448</v>
      </c>
      <c r="L9982" s="621" t="s">
        <v>532</v>
      </c>
      <c r="M9982" s="621" t="s">
        <v>457</v>
      </c>
      <c r="N9982" s="623">
        <v>1</v>
      </c>
      <c r="O9982" s="624">
        <v>12.72</v>
      </c>
      <c r="P9982" s="623">
        <v>23</v>
      </c>
      <c r="Q9982" t="str">
        <f t="shared" si="158"/>
        <v>Street</v>
      </c>
    </row>
    <row r="9983" spans="1:17" x14ac:dyDescent="0.3">
      <c r="A9983" s="615">
        <v>4</v>
      </c>
      <c r="B9983" s="616" t="s">
        <v>249</v>
      </c>
      <c r="C9983" s="617">
        <v>2024</v>
      </c>
      <c r="D9983" s="617">
        <v>5</v>
      </c>
      <c r="E9983" s="616" t="s">
        <v>570</v>
      </c>
      <c r="F9983" s="608">
        <v>60</v>
      </c>
      <c r="G9983" s="616" t="s">
        <v>456</v>
      </c>
      <c r="H9983" s="616" t="s">
        <v>450</v>
      </c>
      <c r="I9983" s="616" t="s">
        <v>451</v>
      </c>
      <c r="J9983" s="616" t="s">
        <v>563</v>
      </c>
      <c r="K9983" s="616" t="s">
        <v>452</v>
      </c>
      <c r="L9983" s="616" t="s">
        <v>532</v>
      </c>
      <c r="M9983" s="616" t="s">
        <v>457</v>
      </c>
      <c r="N9983" s="618">
        <v>2</v>
      </c>
      <c r="O9983" s="619">
        <v>30.39</v>
      </c>
      <c r="P9983" s="618">
        <v>103</v>
      </c>
      <c r="Q9983" t="str">
        <f t="shared" si="158"/>
        <v>Street</v>
      </c>
    </row>
    <row r="9984" spans="1:17" x14ac:dyDescent="0.3">
      <c r="A9984" s="630">
        <v>5</v>
      </c>
      <c r="B9984" s="631" t="s">
        <v>241</v>
      </c>
      <c r="C9984" s="632">
        <v>2024</v>
      </c>
      <c r="D9984" s="632">
        <v>5</v>
      </c>
      <c r="E9984" s="631" t="s">
        <v>570</v>
      </c>
      <c r="F9984" s="585">
        <v>1</v>
      </c>
      <c r="G9984" s="631" t="s">
        <v>383</v>
      </c>
      <c r="H9984" s="631" t="s">
        <v>384</v>
      </c>
      <c r="I9984" s="631" t="s">
        <v>385</v>
      </c>
      <c r="J9984" s="631" t="s">
        <v>547</v>
      </c>
      <c r="K9984" s="631" t="s">
        <v>386</v>
      </c>
      <c r="L9984" s="631" t="s">
        <v>523</v>
      </c>
      <c r="M9984" s="631" t="s">
        <v>387</v>
      </c>
      <c r="N9984" s="633">
        <v>423503</v>
      </c>
      <c r="O9984" s="634">
        <v>59208730.100000001</v>
      </c>
      <c r="P9984" s="633">
        <v>167331548</v>
      </c>
      <c r="Q9984" t="str">
        <f t="shared" si="158"/>
        <v>1-Residential</v>
      </c>
    </row>
    <row r="9985" spans="1:17" x14ac:dyDescent="0.3">
      <c r="A9985" s="625">
        <v>5</v>
      </c>
      <c r="B9985" s="626" t="s">
        <v>241</v>
      </c>
      <c r="C9985" s="627">
        <v>2024</v>
      </c>
      <c r="D9985" s="627">
        <v>5</v>
      </c>
      <c r="E9985" s="626" t="s">
        <v>570</v>
      </c>
      <c r="F9985" s="608">
        <v>1</v>
      </c>
      <c r="G9985" s="626" t="s">
        <v>383</v>
      </c>
      <c r="H9985" s="626" t="s">
        <v>388</v>
      </c>
      <c r="I9985" s="626" t="s">
        <v>389</v>
      </c>
      <c r="J9985" s="626" t="s">
        <v>547</v>
      </c>
      <c r="K9985" s="626" t="s">
        <v>386</v>
      </c>
      <c r="L9985" s="626" t="s">
        <v>523</v>
      </c>
      <c r="M9985" s="626" t="s">
        <v>387</v>
      </c>
      <c r="N9985" s="628">
        <v>331</v>
      </c>
      <c r="O9985" s="629">
        <v>40579.32</v>
      </c>
      <c r="P9985" s="628">
        <v>128501</v>
      </c>
      <c r="Q9985" t="str">
        <f t="shared" si="158"/>
        <v>1-Residential</v>
      </c>
    </row>
    <row r="9986" spans="1:17" x14ac:dyDescent="0.3">
      <c r="A9986" s="630">
        <v>5</v>
      </c>
      <c r="B9986" s="631" t="s">
        <v>241</v>
      </c>
      <c r="C9986" s="632">
        <v>2024</v>
      </c>
      <c r="D9986" s="632">
        <v>5</v>
      </c>
      <c r="E9986" s="631" t="s">
        <v>570</v>
      </c>
      <c r="F9986" s="585">
        <v>1</v>
      </c>
      <c r="G9986" s="631" t="s">
        <v>383</v>
      </c>
      <c r="H9986" s="631" t="s">
        <v>390</v>
      </c>
      <c r="I9986" s="631" t="s">
        <v>391</v>
      </c>
      <c r="J9986" s="631" t="s">
        <v>548</v>
      </c>
      <c r="K9986" s="631" t="s">
        <v>392</v>
      </c>
      <c r="L9986" s="631" t="s">
        <v>523</v>
      </c>
      <c r="M9986" s="631" t="s">
        <v>387</v>
      </c>
      <c r="N9986" s="633">
        <v>1132</v>
      </c>
      <c r="O9986" s="635">
        <v>-356645.77</v>
      </c>
      <c r="P9986" s="633">
        <v>492194</v>
      </c>
      <c r="Q9986" t="str">
        <f t="shared" si="158"/>
        <v>3-Small C&amp;I</v>
      </c>
    </row>
    <row r="9987" spans="1:17" x14ac:dyDescent="0.3">
      <c r="A9987" s="625">
        <v>5</v>
      </c>
      <c r="B9987" s="626" t="s">
        <v>241</v>
      </c>
      <c r="C9987" s="627">
        <v>2024</v>
      </c>
      <c r="D9987" s="627">
        <v>5</v>
      </c>
      <c r="E9987" s="626" t="s">
        <v>570</v>
      </c>
      <c r="F9987" s="608">
        <v>1</v>
      </c>
      <c r="G9987" s="626" t="s">
        <v>383</v>
      </c>
      <c r="H9987" s="626" t="s">
        <v>393</v>
      </c>
      <c r="I9987" s="626" t="s">
        <v>394</v>
      </c>
      <c r="J9987" s="626" t="s">
        <v>549</v>
      </c>
      <c r="K9987" s="626" t="s">
        <v>395</v>
      </c>
      <c r="L9987" s="626" t="s">
        <v>523</v>
      </c>
      <c r="M9987" s="626" t="s">
        <v>387</v>
      </c>
      <c r="N9987" s="628">
        <v>64461</v>
      </c>
      <c r="O9987" s="629">
        <v>6493347.3600000003</v>
      </c>
      <c r="P9987" s="628">
        <v>28227709</v>
      </c>
      <c r="Q9987" t="str">
        <f t="shared" si="158"/>
        <v>2-Low Income Residential</v>
      </c>
    </row>
    <row r="9988" spans="1:17" x14ac:dyDescent="0.3">
      <c r="A9988" s="630">
        <v>5</v>
      </c>
      <c r="B9988" s="631" t="s">
        <v>241</v>
      </c>
      <c r="C9988" s="632">
        <v>2024</v>
      </c>
      <c r="D9988" s="632">
        <v>5</v>
      </c>
      <c r="E9988" s="631" t="s">
        <v>570</v>
      </c>
      <c r="F9988" s="585">
        <v>1</v>
      </c>
      <c r="G9988" s="631" t="s">
        <v>383</v>
      </c>
      <c r="H9988" s="631" t="s">
        <v>458</v>
      </c>
      <c r="I9988" s="631" t="s">
        <v>459</v>
      </c>
      <c r="J9988" s="631" t="s">
        <v>549</v>
      </c>
      <c r="K9988" s="631" t="s">
        <v>395</v>
      </c>
      <c r="L9988" s="631" t="s">
        <v>523</v>
      </c>
      <c r="M9988" s="631" t="s">
        <v>387</v>
      </c>
      <c r="N9988" s="633">
        <v>142</v>
      </c>
      <c r="O9988" s="634">
        <v>13012.05</v>
      </c>
      <c r="P9988" s="633">
        <v>65610</v>
      </c>
      <c r="Q9988" t="str">
        <f t="shared" si="158"/>
        <v>2-Low Income Residential</v>
      </c>
    </row>
    <row r="9989" spans="1:17" x14ac:dyDescent="0.3">
      <c r="A9989" s="625">
        <v>5</v>
      </c>
      <c r="B9989" s="626" t="s">
        <v>241</v>
      </c>
      <c r="C9989" s="627">
        <v>2024</v>
      </c>
      <c r="D9989" s="627">
        <v>5</v>
      </c>
      <c r="E9989" s="626" t="s">
        <v>570</v>
      </c>
      <c r="F9989" s="608">
        <v>1</v>
      </c>
      <c r="G9989" s="626" t="s">
        <v>383</v>
      </c>
      <c r="H9989" s="626" t="s">
        <v>396</v>
      </c>
      <c r="I9989" s="626" t="s">
        <v>397</v>
      </c>
      <c r="J9989" s="626" t="s">
        <v>550</v>
      </c>
      <c r="K9989" s="626" t="s">
        <v>415</v>
      </c>
      <c r="L9989" s="626" t="s">
        <v>523</v>
      </c>
      <c r="M9989" s="626" t="s">
        <v>387</v>
      </c>
      <c r="N9989" s="628">
        <v>1074</v>
      </c>
      <c r="O9989" s="629">
        <v>95807.88</v>
      </c>
      <c r="P9989" s="628">
        <v>286740</v>
      </c>
      <c r="Q9989" t="str">
        <f t="shared" si="158"/>
        <v>3-Small C&amp;I</v>
      </c>
    </row>
    <row r="9990" spans="1:17" x14ac:dyDescent="0.3">
      <c r="A9990" s="630">
        <v>5</v>
      </c>
      <c r="B9990" s="631" t="s">
        <v>241</v>
      </c>
      <c r="C9990" s="632">
        <v>2024</v>
      </c>
      <c r="D9990" s="632">
        <v>5</v>
      </c>
      <c r="E9990" s="631" t="s">
        <v>570</v>
      </c>
      <c r="F9990" s="585">
        <v>1</v>
      </c>
      <c r="G9990" s="631" t="s">
        <v>383</v>
      </c>
      <c r="H9990" s="631" t="s">
        <v>416</v>
      </c>
      <c r="I9990" s="631" t="s">
        <v>417</v>
      </c>
      <c r="J9990" s="631" t="s">
        <v>548</v>
      </c>
      <c r="K9990" s="631" t="s">
        <v>392</v>
      </c>
      <c r="L9990" s="631" t="s">
        <v>523</v>
      </c>
      <c r="M9990" s="631" t="s">
        <v>387</v>
      </c>
      <c r="N9990" s="633">
        <v>9</v>
      </c>
      <c r="O9990" s="635">
        <v>-42524.65</v>
      </c>
      <c r="P9990" s="633">
        <v>4112</v>
      </c>
      <c r="Q9990" t="str">
        <f t="shared" si="158"/>
        <v>3-Small C&amp;I</v>
      </c>
    </row>
    <row r="9991" spans="1:17" x14ac:dyDescent="0.3">
      <c r="A9991" s="625">
        <v>5</v>
      </c>
      <c r="B9991" s="626" t="s">
        <v>241</v>
      </c>
      <c r="C9991" s="627">
        <v>2024</v>
      </c>
      <c r="D9991" s="627">
        <v>5</v>
      </c>
      <c r="E9991" s="626" t="s">
        <v>570</v>
      </c>
      <c r="F9991" s="608">
        <v>1</v>
      </c>
      <c r="G9991" s="626" t="s">
        <v>383</v>
      </c>
      <c r="H9991" s="626" t="s">
        <v>460</v>
      </c>
      <c r="I9991" s="626" t="s">
        <v>461</v>
      </c>
      <c r="J9991" s="626" t="s">
        <v>551</v>
      </c>
      <c r="K9991" s="626" t="s">
        <v>398</v>
      </c>
      <c r="L9991" s="626" t="s">
        <v>523</v>
      </c>
      <c r="M9991" s="626" t="s">
        <v>387</v>
      </c>
      <c r="N9991" s="628">
        <v>3</v>
      </c>
      <c r="O9991" s="629">
        <v>197.03</v>
      </c>
      <c r="P9991" s="628">
        <v>555</v>
      </c>
      <c r="Q9991" t="str">
        <f t="shared" si="158"/>
        <v>3-Small C&amp;I</v>
      </c>
    </row>
    <row r="9992" spans="1:17" x14ac:dyDescent="0.3">
      <c r="A9992" s="630">
        <v>5</v>
      </c>
      <c r="B9992" s="631" t="s">
        <v>241</v>
      </c>
      <c r="C9992" s="632">
        <v>2024</v>
      </c>
      <c r="D9992" s="632">
        <v>5</v>
      </c>
      <c r="E9992" s="631" t="s">
        <v>570</v>
      </c>
      <c r="F9992" s="585">
        <v>1</v>
      </c>
      <c r="G9992" s="631" t="s">
        <v>383</v>
      </c>
      <c r="H9992" s="631" t="s">
        <v>464</v>
      </c>
      <c r="I9992" s="631" t="s">
        <v>465</v>
      </c>
      <c r="J9992" s="631" t="s">
        <v>552</v>
      </c>
      <c r="K9992" s="631" t="s">
        <v>423</v>
      </c>
      <c r="L9992" s="631" t="s">
        <v>523</v>
      </c>
      <c r="M9992" s="631" t="s">
        <v>387</v>
      </c>
      <c r="N9992" s="633">
        <v>145</v>
      </c>
      <c r="O9992" s="634">
        <v>4793.07</v>
      </c>
      <c r="P9992" s="633">
        <v>9595</v>
      </c>
      <c r="Q9992" t="str">
        <f t="shared" si="158"/>
        <v>Street</v>
      </c>
    </row>
    <row r="9993" spans="1:17" x14ac:dyDescent="0.3">
      <c r="A9993" s="625">
        <v>5</v>
      </c>
      <c r="B9993" s="626" t="s">
        <v>241</v>
      </c>
      <c r="C9993" s="627">
        <v>2024</v>
      </c>
      <c r="D9993" s="627">
        <v>5</v>
      </c>
      <c r="E9993" s="626" t="s">
        <v>570</v>
      </c>
      <c r="F9993" s="608">
        <v>1</v>
      </c>
      <c r="G9993" s="626" t="s">
        <v>383</v>
      </c>
      <c r="H9993" s="626" t="s">
        <v>466</v>
      </c>
      <c r="I9993" s="626" t="s">
        <v>467</v>
      </c>
      <c r="J9993" s="626" t="s">
        <v>552</v>
      </c>
      <c r="K9993" s="626" t="s">
        <v>423</v>
      </c>
      <c r="L9993" s="626" t="s">
        <v>523</v>
      </c>
      <c r="M9993" s="626" t="s">
        <v>387</v>
      </c>
      <c r="N9993" s="628">
        <v>452</v>
      </c>
      <c r="O9993" s="629">
        <v>15452.39</v>
      </c>
      <c r="P9993" s="628">
        <v>26432</v>
      </c>
      <c r="Q9993" t="str">
        <f t="shared" si="158"/>
        <v>Street</v>
      </c>
    </row>
    <row r="9994" spans="1:17" x14ac:dyDescent="0.3">
      <c r="A9994" s="630">
        <v>5</v>
      </c>
      <c r="B9994" s="631" t="s">
        <v>241</v>
      </c>
      <c r="C9994" s="632">
        <v>2024</v>
      </c>
      <c r="D9994" s="632">
        <v>5</v>
      </c>
      <c r="E9994" s="631" t="s">
        <v>570</v>
      </c>
      <c r="F9994" s="585">
        <v>1</v>
      </c>
      <c r="G9994" s="631" t="s">
        <v>383</v>
      </c>
      <c r="H9994" s="631" t="s">
        <v>421</v>
      </c>
      <c r="I9994" s="631" t="s">
        <v>422</v>
      </c>
      <c r="J9994" s="631" t="s">
        <v>552</v>
      </c>
      <c r="K9994" s="631" t="s">
        <v>423</v>
      </c>
      <c r="L9994" s="631" t="s">
        <v>524</v>
      </c>
      <c r="M9994" s="631" t="s">
        <v>401</v>
      </c>
      <c r="N9994" s="633">
        <v>677</v>
      </c>
      <c r="O9994" s="634">
        <v>25275.09</v>
      </c>
      <c r="P9994" s="633">
        <v>51959</v>
      </c>
      <c r="Q9994" t="str">
        <f t="shared" si="158"/>
        <v>Street</v>
      </c>
    </row>
    <row r="9995" spans="1:17" x14ac:dyDescent="0.3">
      <c r="A9995" s="625">
        <v>5</v>
      </c>
      <c r="B9995" s="626" t="s">
        <v>241</v>
      </c>
      <c r="C9995" s="627">
        <v>2024</v>
      </c>
      <c r="D9995" s="627">
        <v>5</v>
      </c>
      <c r="E9995" s="626" t="s">
        <v>570</v>
      </c>
      <c r="F9995" s="608">
        <v>1</v>
      </c>
      <c r="G9995" s="626" t="s">
        <v>383</v>
      </c>
      <c r="H9995" s="626" t="s">
        <v>424</v>
      </c>
      <c r="I9995" s="626" t="s">
        <v>425</v>
      </c>
      <c r="J9995" s="626" t="s">
        <v>312</v>
      </c>
      <c r="K9995" s="626" t="s">
        <v>462</v>
      </c>
      <c r="L9995" s="626" t="s">
        <v>312</v>
      </c>
      <c r="M9995" s="626" t="s">
        <v>463</v>
      </c>
      <c r="N9995" s="628">
        <v>1</v>
      </c>
      <c r="O9995" s="629">
        <v>13.64</v>
      </c>
      <c r="P9995" s="628">
        <v>48</v>
      </c>
      <c r="Q9995" t="str">
        <f t="shared" si="158"/>
        <v>OTHER</v>
      </c>
    </row>
    <row r="9996" spans="1:17" x14ac:dyDescent="0.3">
      <c r="A9996" s="630">
        <v>5</v>
      </c>
      <c r="B9996" s="631" t="s">
        <v>241</v>
      </c>
      <c r="C9996" s="632">
        <v>2024</v>
      </c>
      <c r="D9996" s="632">
        <v>5</v>
      </c>
      <c r="E9996" s="631" t="s">
        <v>570</v>
      </c>
      <c r="F9996" s="585">
        <v>1</v>
      </c>
      <c r="G9996" s="631" t="s">
        <v>383</v>
      </c>
      <c r="H9996" s="631" t="s">
        <v>399</v>
      </c>
      <c r="I9996" s="631" t="s">
        <v>400</v>
      </c>
      <c r="J9996" s="631" t="s">
        <v>547</v>
      </c>
      <c r="K9996" s="631" t="s">
        <v>386</v>
      </c>
      <c r="L9996" s="631" t="s">
        <v>524</v>
      </c>
      <c r="M9996" s="631" t="s">
        <v>401</v>
      </c>
      <c r="N9996" s="633">
        <v>528342</v>
      </c>
      <c r="O9996" s="634">
        <v>40479055.350000001</v>
      </c>
      <c r="P9996" s="633">
        <v>236400548</v>
      </c>
      <c r="Q9996" t="str">
        <f t="shared" si="158"/>
        <v>1-Residential</v>
      </c>
    </row>
    <row r="9997" spans="1:17" x14ac:dyDescent="0.3">
      <c r="A9997" s="625">
        <v>5</v>
      </c>
      <c r="B9997" s="626" t="s">
        <v>241</v>
      </c>
      <c r="C9997" s="627">
        <v>2024</v>
      </c>
      <c r="D9997" s="627">
        <v>5</v>
      </c>
      <c r="E9997" s="626" t="s">
        <v>570</v>
      </c>
      <c r="F9997" s="608">
        <v>1</v>
      </c>
      <c r="G9997" s="626" t="s">
        <v>383</v>
      </c>
      <c r="H9997" s="626" t="s">
        <v>402</v>
      </c>
      <c r="I9997" s="626" t="s">
        <v>403</v>
      </c>
      <c r="J9997" s="626" t="s">
        <v>549</v>
      </c>
      <c r="K9997" s="626" t="s">
        <v>395</v>
      </c>
      <c r="L9997" s="626" t="s">
        <v>524</v>
      </c>
      <c r="M9997" s="626" t="s">
        <v>401</v>
      </c>
      <c r="N9997" s="628">
        <v>79882</v>
      </c>
      <c r="O9997" s="629">
        <v>1818758.85</v>
      </c>
      <c r="P9997" s="628">
        <v>35596748</v>
      </c>
      <c r="Q9997" t="str">
        <f t="shared" si="158"/>
        <v>2-Low Income Residential</v>
      </c>
    </row>
    <row r="9998" spans="1:17" x14ac:dyDescent="0.3">
      <c r="A9998" s="630">
        <v>5</v>
      </c>
      <c r="B9998" s="631" t="s">
        <v>241</v>
      </c>
      <c r="C9998" s="632">
        <v>2024</v>
      </c>
      <c r="D9998" s="632">
        <v>5</v>
      </c>
      <c r="E9998" s="631" t="s">
        <v>570</v>
      </c>
      <c r="F9998" s="585">
        <v>1</v>
      </c>
      <c r="G9998" s="631" t="s">
        <v>383</v>
      </c>
      <c r="H9998" s="631" t="s">
        <v>404</v>
      </c>
      <c r="I9998" s="631" t="s">
        <v>405</v>
      </c>
      <c r="J9998" s="631" t="s">
        <v>548</v>
      </c>
      <c r="K9998" s="631" t="s">
        <v>392</v>
      </c>
      <c r="L9998" s="631" t="s">
        <v>524</v>
      </c>
      <c r="M9998" s="631" t="s">
        <v>401</v>
      </c>
      <c r="N9998" s="633">
        <v>1205</v>
      </c>
      <c r="O9998" s="635">
        <v>-239033.8</v>
      </c>
      <c r="P9998" s="633">
        <v>666533</v>
      </c>
      <c r="Q9998" t="str">
        <f t="shared" ref="Q9998:Q10061" si="159">VLOOKUP(TRIM(J9998),S:T,2,FALSE)</f>
        <v>3-Small C&amp;I</v>
      </c>
    </row>
    <row r="9999" spans="1:17" x14ac:dyDescent="0.3">
      <c r="A9999" s="625">
        <v>5</v>
      </c>
      <c r="B9999" s="626" t="s">
        <v>241</v>
      </c>
      <c r="C9999" s="627">
        <v>2024</v>
      </c>
      <c r="D9999" s="627">
        <v>5</v>
      </c>
      <c r="E9999" s="626" t="s">
        <v>570</v>
      </c>
      <c r="F9999" s="608">
        <v>1</v>
      </c>
      <c r="G9999" s="626" t="s">
        <v>383</v>
      </c>
      <c r="H9999" s="626" t="s">
        <v>406</v>
      </c>
      <c r="I9999" s="626" t="s">
        <v>407</v>
      </c>
      <c r="J9999" s="626" t="s">
        <v>551</v>
      </c>
      <c r="K9999" s="626" t="s">
        <v>398</v>
      </c>
      <c r="L9999" s="626" t="s">
        <v>524</v>
      </c>
      <c r="M9999" s="626" t="s">
        <v>401</v>
      </c>
      <c r="N9999" s="628">
        <v>1053</v>
      </c>
      <c r="O9999" s="629">
        <v>50219.14</v>
      </c>
      <c r="P9999" s="628">
        <v>317364</v>
      </c>
      <c r="Q9999" t="str">
        <f t="shared" si="159"/>
        <v>3-Small C&amp;I</v>
      </c>
    </row>
    <row r="10000" spans="1:17" x14ac:dyDescent="0.3">
      <c r="A10000" s="630">
        <v>5</v>
      </c>
      <c r="B10000" s="631" t="s">
        <v>241</v>
      </c>
      <c r="C10000" s="632">
        <v>2024</v>
      </c>
      <c r="D10000" s="632">
        <v>5</v>
      </c>
      <c r="E10000" s="631" t="s">
        <v>570</v>
      </c>
      <c r="F10000" s="585">
        <v>3</v>
      </c>
      <c r="G10000" s="631" t="s">
        <v>408</v>
      </c>
      <c r="H10000" s="631" t="s">
        <v>384</v>
      </c>
      <c r="I10000" s="631" t="s">
        <v>385</v>
      </c>
      <c r="J10000" s="631" t="s">
        <v>547</v>
      </c>
      <c r="K10000" s="631" t="s">
        <v>386</v>
      </c>
      <c r="L10000" s="631" t="s">
        <v>525</v>
      </c>
      <c r="M10000" s="631" t="s">
        <v>409</v>
      </c>
      <c r="N10000" s="633">
        <v>1007</v>
      </c>
      <c r="O10000" s="634">
        <v>304596.59000000003</v>
      </c>
      <c r="P10000" s="633">
        <v>846995</v>
      </c>
      <c r="Q10000" t="str">
        <f t="shared" si="159"/>
        <v>1-Residential</v>
      </c>
    </row>
    <row r="10001" spans="1:17" x14ac:dyDescent="0.3">
      <c r="A10001" s="625">
        <v>5</v>
      </c>
      <c r="B10001" s="626" t="s">
        <v>241</v>
      </c>
      <c r="C10001" s="627">
        <v>2024</v>
      </c>
      <c r="D10001" s="627">
        <v>5</v>
      </c>
      <c r="E10001" s="626" t="s">
        <v>570</v>
      </c>
      <c r="F10001" s="608">
        <v>3</v>
      </c>
      <c r="G10001" s="626" t="s">
        <v>408</v>
      </c>
      <c r="H10001" s="626" t="s">
        <v>388</v>
      </c>
      <c r="I10001" s="626" t="s">
        <v>389</v>
      </c>
      <c r="J10001" s="626" t="s">
        <v>547</v>
      </c>
      <c r="K10001" s="626" t="s">
        <v>386</v>
      </c>
      <c r="L10001" s="626" t="s">
        <v>525</v>
      </c>
      <c r="M10001" s="626" t="s">
        <v>409</v>
      </c>
      <c r="N10001" s="628">
        <v>1</v>
      </c>
      <c r="O10001" s="629">
        <v>13.78</v>
      </c>
      <c r="P10001" s="628">
        <v>23</v>
      </c>
      <c r="Q10001" t="str">
        <f t="shared" si="159"/>
        <v>1-Residential</v>
      </c>
    </row>
    <row r="10002" spans="1:17" x14ac:dyDescent="0.3">
      <c r="A10002" s="630">
        <v>5</v>
      </c>
      <c r="B10002" s="631" t="s">
        <v>241</v>
      </c>
      <c r="C10002" s="632">
        <v>2024</v>
      </c>
      <c r="D10002" s="632">
        <v>5</v>
      </c>
      <c r="E10002" s="631" t="s">
        <v>570</v>
      </c>
      <c r="F10002" s="585">
        <v>3</v>
      </c>
      <c r="G10002" s="631" t="s">
        <v>408</v>
      </c>
      <c r="H10002" s="631" t="s">
        <v>390</v>
      </c>
      <c r="I10002" s="631" t="s">
        <v>391</v>
      </c>
      <c r="J10002" s="631" t="s">
        <v>548</v>
      </c>
      <c r="K10002" s="631" t="s">
        <v>392</v>
      </c>
      <c r="L10002" s="631" t="s">
        <v>525</v>
      </c>
      <c r="M10002" s="631" t="s">
        <v>409</v>
      </c>
      <c r="N10002" s="633">
        <v>36172</v>
      </c>
      <c r="O10002" s="635">
        <v>-7316496.3099999996</v>
      </c>
      <c r="P10002" s="633">
        <v>37109089</v>
      </c>
      <c r="Q10002" t="str">
        <f t="shared" si="159"/>
        <v>3-Small C&amp;I</v>
      </c>
    </row>
    <row r="10003" spans="1:17" x14ac:dyDescent="0.3">
      <c r="A10003" s="625">
        <v>5</v>
      </c>
      <c r="B10003" s="626" t="s">
        <v>241</v>
      </c>
      <c r="C10003" s="627">
        <v>2024</v>
      </c>
      <c r="D10003" s="627">
        <v>5</v>
      </c>
      <c r="E10003" s="626" t="s">
        <v>570</v>
      </c>
      <c r="F10003" s="608">
        <v>3</v>
      </c>
      <c r="G10003" s="626" t="s">
        <v>408</v>
      </c>
      <c r="H10003" s="626" t="s">
        <v>393</v>
      </c>
      <c r="I10003" s="626" t="s">
        <v>394</v>
      </c>
      <c r="J10003" s="626" t="s">
        <v>549</v>
      </c>
      <c r="K10003" s="626" t="s">
        <v>395</v>
      </c>
      <c r="L10003" s="626" t="s">
        <v>525</v>
      </c>
      <c r="M10003" s="626" t="s">
        <v>409</v>
      </c>
      <c r="N10003" s="628">
        <v>2</v>
      </c>
      <c r="O10003" s="629">
        <v>254.84</v>
      </c>
      <c r="P10003" s="628">
        <v>1098</v>
      </c>
      <c r="Q10003" t="str">
        <f t="shared" si="159"/>
        <v>2-Low Income Residential</v>
      </c>
    </row>
    <row r="10004" spans="1:17" x14ac:dyDescent="0.3">
      <c r="A10004" s="630">
        <v>5</v>
      </c>
      <c r="B10004" s="631" t="s">
        <v>241</v>
      </c>
      <c r="C10004" s="632">
        <v>2024</v>
      </c>
      <c r="D10004" s="632">
        <v>5</v>
      </c>
      <c r="E10004" s="631" t="s">
        <v>570</v>
      </c>
      <c r="F10004" s="585">
        <v>3</v>
      </c>
      <c r="G10004" s="631" t="s">
        <v>408</v>
      </c>
      <c r="H10004" s="631" t="s">
        <v>410</v>
      </c>
      <c r="I10004" s="631" t="s">
        <v>411</v>
      </c>
      <c r="J10004" s="631" t="s">
        <v>553</v>
      </c>
      <c r="K10004" s="631" t="s">
        <v>412</v>
      </c>
      <c r="L10004" s="631" t="s">
        <v>525</v>
      </c>
      <c r="M10004" s="631" t="s">
        <v>409</v>
      </c>
      <c r="N10004" s="633">
        <v>324</v>
      </c>
      <c r="O10004" s="634">
        <v>27419.32</v>
      </c>
      <c r="P10004" s="633">
        <v>81847</v>
      </c>
      <c r="Q10004" t="str">
        <f t="shared" si="159"/>
        <v>3-Small C&amp;I</v>
      </c>
    </row>
    <row r="10005" spans="1:17" x14ac:dyDescent="0.3">
      <c r="A10005" s="625">
        <v>5</v>
      </c>
      <c r="B10005" s="626" t="s">
        <v>241</v>
      </c>
      <c r="C10005" s="627">
        <v>2024</v>
      </c>
      <c r="D10005" s="627">
        <v>5</v>
      </c>
      <c r="E10005" s="626" t="s">
        <v>570</v>
      </c>
      <c r="F10005" s="608">
        <v>3</v>
      </c>
      <c r="G10005" s="626" t="s">
        <v>408</v>
      </c>
      <c r="H10005" s="626" t="s">
        <v>413</v>
      </c>
      <c r="I10005" s="626" t="s">
        <v>414</v>
      </c>
      <c r="J10005" s="626" t="s">
        <v>550</v>
      </c>
      <c r="K10005" s="626" t="s">
        <v>415</v>
      </c>
      <c r="L10005" s="626" t="s">
        <v>525</v>
      </c>
      <c r="M10005" s="626" t="s">
        <v>409</v>
      </c>
      <c r="N10005" s="628">
        <v>344</v>
      </c>
      <c r="O10005" s="636">
        <v>-833254.01</v>
      </c>
      <c r="P10005" s="628">
        <v>416127</v>
      </c>
      <c r="Q10005" t="str">
        <f t="shared" si="159"/>
        <v>3-Small C&amp;I</v>
      </c>
    </row>
    <row r="10006" spans="1:17" x14ac:dyDescent="0.3">
      <c r="A10006" s="630">
        <v>5</v>
      </c>
      <c r="B10006" s="631" t="s">
        <v>241</v>
      </c>
      <c r="C10006" s="632">
        <v>2024</v>
      </c>
      <c r="D10006" s="632">
        <v>5</v>
      </c>
      <c r="E10006" s="631" t="s">
        <v>570</v>
      </c>
      <c r="F10006" s="585">
        <v>3</v>
      </c>
      <c r="G10006" s="631" t="s">
        <v>408</v>
      </c>
      <c r="H10006" s="631" t="s">
        <v>396</v>
      </c>
      <c r="I10006" s="631" t="s">
        <v>397</v>
      </c>
      <c r="J10006" s="631" t="s">
        <v>550</v>
      </c>
      <c r="K10006" s="631" t="s">
        <v>415</v>
      </c>
      <c r="L10006" s="631" t="s">
        <v>525</v>
      </c>
      <c r="M10006" s="631" t="s">
        <v>409</v>
      </c>
      <c r="N10006" s="633">
        <v>19248</v>
      </c>
      <c r="O10006" s="634">
        <v>1353789.96</v>
      </c>
      <c r="P10006" s="633">
        <v>6016137</v>
      </c>
      <c r="Q10006" t="str">
        <f t="shared" si="159"/>
        <v>3-Small C&amp;I</v>
      </c>
    </row>
    <row r="10007" spans="1:17" x14ac:dyDescent="0.3">
      <c r="A10007" s="625">
        <v>5</v>
      </c>
      <c r="B10007" s="626" t="s">
        <v>241</v>
      </c>
      <c r="C10007" s="627">
        <v>2024</v>
      </c>
      <c r="D10007" s="627">
        <v>5</v>
      </c>
      <c r="E10007" s="626" t="s">
        <v>570</v>
      </c>
      <c r="F10007" s="608">
        <v>3</v>
      </c>
      <c r="G10007" s="626" t="s">
        <v>408</v>
      </c>
      <c r="H10007" s="626" t="s">
        <v>416</v>
      </c>
      <c r="I10007" s="626" t="s">
        <v>417</v>
      </c>
      <c r="J10007" s="626" t="s">
        <v>548</v>
      </c>
      <c r="K10007" s="626" t="s">
        <v>392</v>
      </c>
      <c r="L10007" s="626" t="s">
        <v>525</v>
      </c>
      <c r="M10007" s="626" t="s">
        <v>409</v>
      </c>
      <c r="N10007" s="628">
        <v>169</v>
      </c>
      <c r="O10007" s="636">
        <v>-21103.13</v>
      </c>
      <c r="P10007" s="628">
        <v>143714</v>
      </c>
      <c r="Q10007" t="str">
        <f t="shared" si="159"/>
        <v>3-Small C&amp;I</v>
      </c>
    </row>
    <row r="10008" spans="1:17" x14ac:dyDescent="0.3">
      <c r="A10008" s="630">
        <v>5</v>
      </c>
      <c r="B10008" s="631" t="s">
        <v>241</v>
      </c>
      <c r="C10008" s="632">
        <v>2024</v>
      </c>
      <c r="D10008" s="632">
        <v>5</v>
      </c>
      <c r="E10008" s="631" t="s">
        <v>570</v>
      </c>
      <c r="F10008" s="585">
        <v>3</v>
      </c>
      <c r="G10008" s="631" t="s">
        <v>408</v>
      </c>
      <c r="H10008" s="631" t="s">
        <v>468</v>
      </c>
      <c r="I10008" s="631" t="s">
        <v>469</v>
      </c>
      <c r="J10008" s="631" t="s">
        <v>554</v>
      </c>
      <c r="K10008" s="631" t="s">
        <v>420</v>
      </c>
      <c r="L10008" s="631" t="s">
        <v>525</v>
      </c>
      <c r="M10008" s="631" t="s">
        <v>409</v>
      </c>
      <c r="N10008" s="633">
        <v>52</v>
      </c>
      <c r="O10008" s="634">
        <v>127694.84</v>
      </c>
      <c r="P10008" s="633">
        <v>512765</v>
      </c>
      <c r="Q10008" t="str">
        <f t="shared" si="159"/>
        <v>4-Medium C&amp;I</v>
      </c>
    </row>
    <row r="10009" spans="1:17" x14ac:dyDescent="0.3">
      <c r="A10009" s="625">
        <v>5</v>
      </c>
      <c r="B10009" s="626" t="s">
        <v>241</v>
      </c>
      <c r="C10009" s="627">
        <v>2024</v>
      </c>
      <c r="D10009" s="627">
        <v>5</v>
      </c>
      <c r="E10009" s="626" t="s">
        <v>570</v>
      </c>
      <c r="F10009" s="608">
        <v>3</v>
      </c>
      <c r="G10009" s="626" t="s">
        <v>408</v>
      </c>
      <c r="H10009" s="626" t="s">
        <v>572</v>
      </c>
      <c r="I10009" s="626" t="s">
        <v>573</v>
      </c>
      <c r="J10009" s="626" t="s">
        <v>550</v>
      </c>
      <c r="K10009" s="626" t="s">
        <v>415</v>
      </c>
      <c r="L10009" s="626" t="s">
        <v>525</v>
      </c>
      <c r="M10009" s="626" t="s">
        <v>409</v>
      </c>
      <c r="N10009" s="628">
        <v>2</v>
      </c>
      <c r="O10009" s="629">
        <v>192.74</v>
      </c>
      <c r="P10009" s="628">
        <v>537</v>
      </c>
      <c r="Q10009" t="str">
        <f t="shared" si="159"/>
        <v>3-Small C&amp;I</v>
      </c>
    </row>
    <row r="10010" spans="1:17" x14ac:dyDescent="0.3">
      <c r="A10010" s="630">
        <v>5</v>
      </c>
      <c r="B10010" s="631" t="s">
        <v>241</v>
      </c>
      <c r="C10010" s="632">
        <v>2024</v>
      </c>
      <c r="D10010" s="632">
        <v>5</v>
      </c>
      <c r="E10010" s="631" t="s">
        <v>570</v>
      </c>
      <c r="F10010" s="585">
        <v>3</v>
      </c>
      <c r="G10010" s="631" t="s">
        <v>408</v>
      </c>
      <c r="H10010" s="631" t="s">
        <v>460</v>
      </c>
      <c r="I10010" s="631" t="s">
        <v>461</v>
      </c>
      <c r="J10010" s="631" t="s">
        <v>551</v>
      </c>
      <c r="K10010" s="631" t="s">
        <v>398</v>
      </c>
      <c r="L10010" s="631" t="s">
        <v>525</v>
      </c>
      <c r="M10010" s="631" t="s">
        <v>409</v>
      </c>
      <c r="N10010" s="633">
        <v>94</v>
      </c>
      <c r="O10010" s="634">
        <v>4603.63</v>
      </c>
      <c r="P10010" s="633">
        <v>13669</v>
      </c>
      <c r="Q10010" t="str">
        <f t="shared" si="159"/>
        <v>3-Small C&amp;I</v>
      </c>
    </row>
    <row r="10011" spans="1:17" x14ac:dyDescent="0.3">
      <c r="A10011" s="625">
        <v>5</v>
      </c>
      <c r="B10011" s="626" t="s">
        <v>241</v>
      </c>
      <c r="C10011" s="627">
        <v>2024</v>
      </c>
      <c r="D10011" s="627">
        <v>5</v>
      </c>
      <c r="E10011" s="626" t="s">
        <v>570</v>
      </c>
      <c r="F10011" s="608">
        <v>3</v>
      </c>
      <c r="G10011" s="626" t="s">
        <v>408</v>
      </c>
      <c r="H10011" s="626" t="s">
        <v>470</v>
      </c>
      <c r="I10011" s="626" t="s">
        <v>471</v>
      </c>
      <c r="J10011" s="626" t="s">
        <v>555</v>
      </c>
      <c r="K10011" s="626" t="s">
        <v>472</v>
      </c>
      <c r="L10011" s="626" t="s">
        <v>525</v>
      </c>
      <c r="M10011" s="626" t="s">
        <v>409</v>
      </c>
      <c r="N10011" s="628">
        <v>2</v>
      </c>
      <c r="O10011" s="629">
        <v>4034.41</v>
      </c>
      <c r="P10011" s="628">
        <v>15400</v>
      </c>
      <c r="Q10011" t="str">
        <f t="shared" si="159"/>
        <v>4-Medium C&amp;I</v>
      </c>
    </row>
    <row r="10012" spans="1:17" x14ac:dyDescent="0.3">
      <c r="A10012" s="630">
        <v>5</v>
      </c>
      <c r="B10012" s="631" t="s">
        <v>241</v>
      </c>
      <c r="C10012" s="632">
        <v>2024</v>
      </c>
      <c r="D10012" s="632">
        <v>5</v>
      </c>
      <c r="E10012" s="631" t="s">
        <v>570</v>
      </c>
      <c r="F10012" s="585">
        <v>3</v>
      </c>
      <c r="G10012" s="631" t="s">
        <v>408</v>
      </c>
      <c r="H10012" s="631" t="s">
        <v>418</v>
      </c>
      <c r="I10012" s="631" t="s">
        <v>419</v>
      </c>
      <c r="J10012" s="631" t="s">
        <v>554</v>
      </c>
      <c r="K10012" s="631" t="s">
        <v>420</v>
      </c>
      <c r="L10012" s="631" t="s">
        <v>525</v>
      </c>
      <c r="M10012" s="631" t="s">
        <v>409</v>
      </c>
      <c r="N10012" s="633">
        <v>1410</v>
      </c>
      <c r="O10012" s="634">
        <v>4391778.4800000004</v>
      </c>
      <c r="P10012" s="633">
        <v>19423232</v>
      </c>
      <c r="Q10012" t="str">
        <f t="shared" si="159"/>
        <v>4-Medium C&amp;I</v>
      </c>
    </row>
    <row r="10013" spans="1:17" x14ac:dyDescent="0.3">
      <c r="A10013" s="625">
        <v>5</v>
      </c>
      <c r="B10013" s="626" t="s">
        <v>241</v>
      </c>
      <c r="C10013" s="627">
        <v>2024</v>
      </c>
      <c r="D10013" s="627">
        <v>5</v>
      </c>
      <c r="E10013" s="626" t="s">
        <v>570</v>
      </c>
      <c r="F10013" s="608">
        <v>3</v>
      </c>
      <c r="G10013" s="626" t="s">
        <v>408</v>
      </c>
      <c r="H10013" s="626" t="s">
        <v>473</v>
      </c>
      <c r="I10013" s="626" t="s">
        <v>474</v>
      </c>
      <c r="J10013" s="626" t="s">
        <v>556</v>
      </c>
      <c r="K10013" s="626" t="s">
        <v>441</v>
      </c>
      <c r="L10013" s="626" t="s">
        <v>525</v>
      </c>
      <c r="M10013" s="626" t="s">
        <v>409</v>
      </c>
      <c r="N10013" s="628">
        <v>35</v>
      </c>
      <c r="O10013" s="629">
        <v>95062.1</v>
      </c>
      <c r="P10013" s="628">
        <v>466784</v>
      </c>
      <c r="Q10013" t="str">
        <f t="shared" si="159"/>
        <v>4-Medium C&amp;I</v>
      </c>
    </row>
    <row r="10014" spans="1:17" x14ac:dyDescent="0.3">
      <c r="A10014" s="630">
        <v>5</v>
      </c>
      <c r="B10014" s="631" t="s">
        <v>241</v>
      </c>
      <c r="C10014" s="632">
        <v>2024</v>
      </c>
      <c r="D10014" s="632">
        <v>5</v>
      </c>
      <c r="E10014" s="631" t="s">
        <v>570</v>
      </c>
      <c r="F10014" s="585">
        <v>3</v>
      </c>
      <c r="G10014" s="631" t="s">
        <v>408</v>
      </c>
      <c r="H10014" s="631" t="s">
        <v>475</v>
      </c>
      <c r="I10014" s="631" t="s">
        <v>476</v>
      </c>
      <c r="J10014" s="631" t="s">
        <v>555</v>
      </c>
      <c r="K10014" s="631" t="s">
        <v>472</v>
      </c>
      <c r="L10014" s="631" t="s">
        <v>525</v>
      </c>
      <c r="M10014" s="631" t="s">
        <v>409</v>
      </c>
      <c r="N10014" s="633">
        <v>50</v>
      </c>
      <c r="O10014" s="634">
        <v>93541.05</v>
      </c>
      <c r="P10014" s="633">
        <v>413510</v>
      </c>
      <c r="Q10014" t="str">
        <f t="shared" si="159"/>
        <v>4-Medium C&amp;I</v>
      </c>
    </row>
    <row r="10015" spans="1:17" x14ac:dyDescent="0.3">
      <c r="A10015" s="625">
        <v>5</v>
      </c>
      <c r="B10015" s="626" t="s">
        <v>241</v>
      </c>
      <c r="C10015" s="627">
        <v>2024</v>
      </c>
      <c r="D10015" s="627">
        <v>5</v>
      </c>
      <c r="E10015" s="626" t="s">
        <v>570</v>
      </c>
      <c r="F10015" s="608">
        <v>3</v>
      </c>
      <c r="G10015" s="626" t="s">
        <v>408</v>
      </c>
      <c r="H10015" s="626" t="s">
        <v>464</v>
      </c>
      <c r="I10015" s="626" t="s">
        <v>465</v>
      </c>
      <c r="J10015" s="626" t="s">
        <v>552</v>
      </c>
      <c r="K10015" s="626" t="s">
        <v>423</v>
      </c>
      <c r="L10015" s="626" t="s">
        <v>525</v>
      </c>
      <c r="M10015" s="626" t="s">
        <v>409</v>
      </c>
      <c r="N10015" s="628">
        <v>706</v>
      </c>
      <c r="O10015" s="629">
        <v>89275.76</v>
      </c>
      <c r="P10015" s="628">
        <v>165970</v>
      </c>
      <c r="Q10015" t="str">
        <f t="shared" si="159"/>
        <v>Street</v>
      </c>
    </row>
    <row r="10016" spans="1:17" x14ac:dyDescent="0.3">
      <c r="A10016" s="630">
        <v>5</v>
      </c>
      <c r="B10016" s="631" t="s">
        <v>241</v>
      </c>
      <c r="C10016" s="632">
        <v>2024</v>
      </c>
      <c r="D10016" s="632">
        <v>5</v>
      </c>
      <c r="E10016" s="631" t="s">
        <v>570</v>
      </c>
      <c r="F10016" s="585">
        <v>3</v>
      </c>
      <c r="G10016" s="631" t="s">
        <v>408</v>
      </c>
      <c r="H10016" s="631" t="s">
        <v>466</v>
      </c>
      <c r="I10016" s="631" t="s">
        <v>467</v>
      </c>
      <c r="J10016" s="631" t="s">
        <v>552</v>
      </c>
      <c r="K10016" s="631" t="s">
        <v>423</v>
      </c>
      <c r="L10016" s="631" t="s">
        <v>525</v>
      </c>
      <c r="M10016" s="631" t="s">
        <v>409</v>
      </c>
      <c r="N10016" s="633">
        <v>1257</v>
      </c>
      <c r="O10016" s="634">
        <v>127932.8</v>
      </c>
      <c r="P10016" s="633">
        <v>262983</v>
      </c>
      <c r="Q10016" t="str">
        <f t="shared" si="159"/>
        <v>Street</v>
      </c>
    </row>
    <row r="10017" spans="1:17" x14ac:dyDescent="0.3">
      <c r="A10017" s="625">
        <v>5</v>
      </c>
      <c r="B10017" s="626" t="s">
        <v>241</v>
      </c>
      <c r="C10017" s="627">
        <v>2024</v>
      </c>
      <c r="D10017" s="627">
        <v>5</v>
      </c>
      <c r="E10017" s="626" t="s">
        <v>570</v>
      </c>
      <c r="F10017" s="608">
        <v>3</v>
      </c>
      <c r="G10017" s="626" t="s">
        <v>408</v>
      </c>
      <c r="H10017" s="626" t="s">
        <v>421</v>
      </c>
      <c r="I10017" s="626" t="s">
        <v>422</v>
      </c>
      <c r="J10017" s="626" t="s">
        <v>552</v>
      </c>
      <c r="K10017" s="626" t="s">
        <v>423</v>
      </c>
      <c r="L10017" s="626" t="s">
        <v>526</v>
      </c>
      <c r="M10017" s="626" t="s">
        <v>427</v>
      </c>
      <c r="N10017" s="628">
        <v>3523</v>
      </c>
      <c r="O10017" s="629">
        <v>341848.31</v>
      </c>
      <c r="P10017" s="628">
        <v>946134</v>
      </c>
      <c r="Q10017" t="str">
        <f t="shared" si="159"/>
        <v>Street</v>
      </c>
    </row>
    <row r="10018" spans="1:17" x14ac:dyDescent="0.3">
      <c r="A10018" s="630">
        <v>5</v>
      </c>
      <c r="B10018" s="631" t="s">
        <v>241</v>
      </c>
      <c r="C10018" s="632">
        <v>2024</v>
      </c>
      <c r="D10018" s="632">
        <v>5</v>
      </c>
      <c r="E10018" s="631" t="s">
        <v>570</v>
      </c>
      <c r="F10018" s="585">
        <v>3</v>
      </c>
      <c r="G10018" s="631" t="s">
        <v>408</v>
      </c>
      <c r="H10018" s="631" t="s">
        <v>424</v>
      </c>
      <c r="I10018" s="631" t="s">
        <v>425</v>
      </c>
      <c r="J10018" s="631" t="s">
        <v>557</v>
      </c>
      <c r="K10018" s="631" t="s">
        <v>426</v>
      </c>
      <c r="L10018" s="631" t="s">
        <v>526</v>
      </c>
      <c r="M10018" s="631" t="s">
        <v>427</v>
      </c>
      <c r="N10018" s="633">
        <v>5</v>
      </c>
      <c r="O10018" s="634">
        <v>571.29</v>
      </c>
      <c r="P10018" s="633">
        <v>3957</v>
      </c>
      <c r="Q10018" t="str">
        <f t="shared" si="159"/>
        <v>3-Small C&amp;I</v>
      </c>
    </row>
    <row r="10019" spans="1:17" x14ac:dyDescent="0.3">
      <c r="A10019" s="625">
        <v>5</v>
      </c>
      <c r="B10019" s="626" t="s">
        <v>241</v>
      </c>
      <c r="C10019" s="627">
        <v>2024</v>
      </c>
      <c r="D10019" s="627">
        <v>5</v>
      </c>
      <c r="E10019" s="626" t="s">
        <v>570</v>
      </c>
      <c r="F10019" s="608">
        <v>3</v>
      </c>
      <c r="G10019" s="626" t="s">
        <v>408</v>
      </c>
      <c r="H10019" s="626" t="s">
        <v>477</v>
      </c>
      <c r="I10019" s="626" t="s">
        <v>478</v>
      </c>
      <c r="J10019" s="626" t="s">
        <v>558</v>
      </c>
      <c r="K10019" s="626" t="s">
        <v>430</v>
      </c>
      <c r="L10019" s="626" t="s">
        <v>525</v>
      </c>
      <c r="M10019" s="626" t="s">
        <v>409</v>
      </c>
      <c r="N10019" s="628">
        <v>2</v>
      </c>
      <c r="O10019" s="629">
        <v>16080.78</v>
      </c>
      <c r="P10019" s="628">
        <v>53360</v>
      </c>
      <c r="Q10019" t="str">
        <f t="shared" si="159"/>
        <v>5-Large C&amp;I</v>
      </c>
    </row>
    <row r="10020" spans="1:17" x14ac:dyDescent="0.3">
      <c r="A10020" s="630">
        <v>5</v>
      </c>
      <c r="B10020" s="631" t="s">
        <v>241</v>
      </c>
      <c r="C10020" s="632">
        <v>2024</v>
      </c>
      <c r="D10020" s="632">
        <v>5</v>
      </c>
      <c r="E10020" s="631" t="s">
        <v>570</v>
      </c>
      <c r="F10020" s="585">
        <v>3</v>
      </c>
      <c r="G10020" s="631" t="s">
        <v>408</v>
      </c>
      <c r="H10020" s="631" t="s">
        <v>428</v>
      </c>
      <c r="I10020" s="631" t="s">
        <v>429</v>
      </c>
      <c r="J10020" s="631" t="s">
        <v>558</v>
      </c>
      <c r="K10020" s="631" t="s">
        <v>430</v>
      </c>
      <c r="L10020" s="631" t="s">
        <v>525</v>
      </c>
      <c r="M10020" s="631" t="s">
        <v>409</v>
      </c>
      <c r="N10020" s="633">
        <v>149</v>
      </c>
      <c r="O10020" s="634">
        <v>3427455.43</v>
      </c>
      <c r="P10020" s="633">
        <v>17507479</v>
      </c>
      <c r="Q10020" t="str">
        <f t="shared" si="159"/>
        <v>5-Large C&amp;I</v>
      </c>
    </row>
    <row r="10021" spans="1:17" x14ac:dyDescent="0.3">
      <c r="A10021" s="625">
        <v>5</v>
      </c>
      <c r="B10021" s="626" t="s">
        <v>241</v>
      </c>
      <c r="C10021" s="627">
        <v>2024</v>
      </c>
      <c r="D10021" s="627">
        <v>5</v>
      </c>
      <c r="E10021" s="626" t="s">
        <v>570</v>
      </c>
      <c r="F10021" s="608">
        <v>3</v>
      </c>
      <c r="G10021" s="626" t="s">
        <v>408</v>
      </c>
      <c r="H10021" s="626" t="s">
        <v>431</v>
      </c>
      <c r="I10021" s="626" t="s">
        <v>432</v>
      </c>
      <c r="J10021" s="626" t="s">
        <v>558</v>
      </c>
      <c r="K10021" s="626" t="s">
        <v>430</v>
      </c>
      <c r="L10021" s="626" t="s">
        <v>526</v>
      </c>
      <c r="M10021" s="626" t="s">
        <v>427</v>
      </c>
      <c r="N10021" s="628">
        <v>2056</v>
      </c>
      <c r="O10021" s="629">
        <v>26525816.760000002</v>
      </c>
      <c r="P10021" s="628">
        <v>302276509</v>
      </c>
      <c r="Q10021" t="str">
        <f t="shared" si="159"/>
        <v>5-Large C&amp;I</v>
      </c>
    </row>
    <row r="10022" spans="1:17" x14ac:dyDescent="0.3">
      <c r="A10022" s="630">
        <v>5</v>
      </c>
      <c r="B10022" s="631" t="s">
        <v>241</v>
      </c>
      <c r="C10022" s="632">
        <v>2024</v>
      </c>
      <c r="D10022" s="632">
        <v>5</v>
      </c>
      <c r="E10022" s="631" t="s">
        <v>570</v>
      </c>
      <c r="F10022" s="585">
        <v>3</v>
      </c>
      <c r="G10022" s="631" t="s">
        <v>408</v>
      </c>
      <c r="H10022" s="631" t="s">
        <v>399</v>
      </c>
      <c r="I10022" s="631" t="s">
        <v>400</v>
      </c>
      <c r="J10022" s="631" t="s">
        <v>547</v>
      </c>
      <c r="K10022" s="631" t="s">
        <v>386</v>
      </c>
      <c r="L10022" s="631" t="s">
        <v>526</v>
      </c>
      <c r="M10022" s="631" t="s">
        <v>427</v>
      </c>
      <c r="N10022" s="633">
        <v>1338</v>
      </c>
      <c r="O10022" s="634">
        <v>376398.36</v>
      </c>
      <c r="P10022" s="633">
        <v>2230312</v>
      </c>
      <c r="Q10022" t="str">
        <f t="shared" si="159"/>
        <v>1-Residential</v>
      </c>
    </row>
    <row r="10023" spans="1:17" x14ac:dyDescent="0.3">
      <c r="A10023" s="625">
        <v>5</v>
      </c>
      <c r="B10023" s="626" t="s">
        <v>241</v>
      </c>
      <c r="C10023" s="627">
        <v>2024</v>
      </c>
      <c r="D10023" s="627">
        <v>5</v>
      </c>
      <c r="E10023" s="626" t="s">
        <v>570</v>
      </c>
      <c r="F10023" s="608">
        <v>3</v>
      </c>
      <c r="G10023" s="626" t="s">
        <v>408</v>
      </c>
      <c r="H10023" s="626" t="s">
        <v>402</v>
      </c>
      <c r="I10023" s="626" t="s">
        <v>403</v>
      </c>
      <c r="J10023" s="626" t="s">
        <v>312</v>
      </c>
      <c r="K10023" s="626" t="s">
        <v>462</v>
      </c>
      <c r="L10023" s="626" t="s">
        <v>312</v>
      </c>
      <c r="M10023" s="626" t="s">
        <v>463</v>
      </c>
      <c r="N10023" s="628">
        <v>7</v>
      </c>
      <c r="O10023" s="629">
        <v>602.29999999999995</v>
      </c>
      <c r="P10023" s="628">
        <v>10080</v>
      </c>
      <c r="Q10023" t="str">
        <f t="shared" si="159"/>
        <v>OTHER</v>
      </c>
    </row>
    <row r="10024" spans="1:17" x14ac:dyDescent="0.3">
      <c r="A10024" s="630">
        <v>5</v>
      </c>
      <c r="B10024" s="631" t="s">
        <v>241</v>
      </c>
      <c r="C10024" s="632">
        <v>2024</v>
      </c>
      <c r="D10024" s="632">
        <v>5</v>
      </c>
      <c r="E10024" s="631" t="s">
        <v>570</v>
      </c>
      <c r="F10024" s="585">
        <v>3</v>
      </c>
      <c r="G10024" s="631" t="s">
        <v>408</v>
      </c>
      <c r="H10024" s="631" t="s">
        <v>404</v>
      </c>
      <c r="I10024" s="631" t="s">
        <v>405</v>
      </c>
      <c r="J10024" s="631" t="s">
        <v>548</v>
      </c>
      <c r="K10024" s="631" t="s">
        <v>392</v>
      </c>
      <c r="L10024" s="631" t="s">
        <v>526</v>
      </c>
      <c r="M10024" s="631" t="s">
        <v>427</v>
      </c>
      <c r="N10024" s="633">
        <v>65199</v>
      </c>
      <c r="O10024" s="634">
        <v>364848.44</v>
      </c>
      <c r="P10024" s="633">
        <v>92499385</v>
      </c>
      <c r="Q10024" t="str">
        <f t="shared" si="159"/>
        <v>3-Small C&amp;I</v>
      </c>
    </row>
    <row r="10025" spans="1:17" x14ac:dyDescent="0.3">
      <c r="A10025" s="625">
        <v>5</v>
      </c>
      <c r="B10025" s="626" t="s">
        <v>241</v>
      </c>
      <c r="C10025" s="627">
        <v>2024</v>
      </c>
      <c r="D10025" s="627">
        <v>5</v>
      </c>
      <c r="E10025" s="626" t="s">
        <v>570</v>
      </c>
      <c r="F10025" s="608">
        <v>3</v>
      </c>
      <c r="G10025" s="626" t="s">
        <v>408</v>
      </c>
      <c r="H10025" s="626" t="s">
        <v>433</v>
      </c>
      <c r="I10025" s="626" t="s">
        <v>434</v>
      </c>
      <c r="J10025" s="626" t="s">
        <v>553</v>
      </c>
      <c r="K10025" s="626" t="s">
        <v>412</v>
      </c>
      <c r="L10025" s="626" t="s">
        <v>526</v>
      </c>
      <c r="M10025" s="626" t="s">
        <v>427</v>
      </c>
      <c r="N10025" s="628">
        <v>1251</v>
      </c>
      <c r="O10025" s="629">
        <v>63534.76</v>
      </c>
      <c r="P10025" s="628">
        <v>404950</v>
      </c>
      <c r="Q10025" t="str">
        <f t="shared" si="159"/>
        <v>3-Small C&amp;I</v>
      </c>
    </row>
    <row r="10026" spans="1:17" x14ac:dyDescent="0.3">
      <c r="A10026" s="630">
        <v>5</v>
      </c>
      <c r="B10026" s="631" t="s">
        <v>241</v>
      </c>
      <c r="C10026" s="632">
        <v>2024</v>
      </c>
      <c r="D10026" s="632">
        <v>5</v>
      </c>
      <c r="E10026" s="631" t="s">
        <v>570</v>
      </c>
      <c r="F10026" s="585">
        <v>3</v>
      </c>
      <c r="G10026" s="631" t="s">
        <v>408</v>
      </c>
      <c r="H10026" s="631" t="s">
        <v>435</v>
      </c>
      <c r="I10026" s="631" t="s">
        <v>436</v>
      </c>
      <c r="J10026" s="631" t="s">
        <v>550</v>
      </c>
      <c r="K10026" s="631" t="s">
        <v>415</v>
      </c>
      <c r="L10026" s="631" t="s">
        <v>526</v>
      </c>
      <c r="M10026" s="631" t="s">
        <v>427</v>
      </c>
      <c r="N10026" s="633">
        <v>555</v>
      </c>
      <c r="O10026" s="635">
        <v>-80841.59</v>
      </c>
      <c r="P10026" s="633">
        <v>1400174</v>
      </c>
      <c r="Q10026" t="str">
        <f t="shared" si="159"/>
        <v>3-Small C&amp;I</v>
      </c>
    </row>
    <row r="10027" spans="1:17" x14ac:dyDescent="0.3">
      <c r="A10027" s="625">
        <v>5</v>
      </c>
      <c r="B10027" s="626" t="s">
        <v>241</v>
      </c>
      <c r="C10027" s="627">
        <v>2024</v>
      </c>
      <c r="D10027" s="627">
        <v>5</v>
      </c>
      <c r="E10027" s="626" t="s">
        <v>570</v>
      </c>
      <c r="F10027" s="608">
        <v>3</v>
      </c>
      <c r="G10027" s="626" t="s">
        <v>408</v>
      </c>
      <c r="H10027" s="626" t="s">
        <v>406</v>
      </c>
      <c r="I10027" s="626" t="s">
        <v>407</v>
      </c>
      <c r="J10027" s="626" t="s">
        <v>551</v>
      </c>
      <c r="K10027" s="626" t="s">
        <v>398</v>
      </c>
      <c r="L10027" s="626" t="s">
        <v>526</v>
      </c>
      <c r="M10027" s="626" t="s">
        <v>427</v>
      </c>
      <c r="N10027" s="628">
        <v>21288</v>
      </c>
      <c r="O10027" s="629">
        <v>1248961.58</v>
      </c>
      <c r="P10027" s="628">
        <v>9163749</v>
      </c>
      <c r="Q10027" t="str">
        <f t="shared" si="159"/>
        <v>3-Small C&amp;I</v>
      </c>
    </row>
    <row r="10028" spans="1:17" x14ac:dyDescent="0.3">
      <c r="A10028" s="630">
        <v>5</v>
      </c>
      <c r="B10028" s="631" t="s">
        <v>241</v>
      </c>
      <c r="C10028" s="632">
        <v>2024</v>
      </c>
      <c r="D10028" s="632">
        <v>5</v>
      </c>
      <c r="E10028" s="631" t="s">
        <v>570</v>
      </c>
      <c r="F10028" s="585">
        <v>3</v>
      </c>
      <c r="G10028" s="631" t="s">
        <v>408</v>
      </c>
      <c r="H10028" s="631" t="s">
        <v>437</v>
      </c>
      <c r="I10028" s="631" t="s">
        <v>438</v>
      </c>
      <c r="J10028" s="631" t="s">
        <v>554</v>
      </c>
      <c r="K10028" s="631" t="s">
        <v>420</v>
      </c>
      <c r="L10028" s="631" t="s">
        <v>526</v>
      </c>
      <c r="M10028" s="631" t="s">
        <v>427</v>
      </c>
      <c r="N10028" s="633">
        <v>7698</v>
      </c>
      <c r="O10028" s="634">
        <v>16782128.52</v>
      </c>
      <c r="P10028" s="633">
        <v>146536346</v>
      </c>
      <c r="Q10028" t="str">
        <f t="shared" si="159"/>
        <v>4-Medium C&amp;I</v>
      </c>
    </row>
    <row r="10029" spans="1:17" x14ac:dyDescent="0.3">
      <c r="A10029" s="625">
        <v>5</v>
      </c>
      <c r="B10029" s="626" t="s">
        <v>241</v>
      </c>
      <c r="C10029" s="627">
        <v>2024</v>
      </c>
      <c r="D10029" s="627">
        <v>5</v>
      </c>
      <c r="E10029" s="626" t="s">
        <v>570</v>
      </c>
      <c r="F10029" s="608">
        <v>3</v>
      </c>
      <c r="G10029" s="626" t="s">
        <v>408</v>
      </c>
      <c r="H10029" s="626" t="s">
        <v>439</v>
      </c>
      <c r="I10029" s="626" t="s">
        <v>440</v>
      </c>
      <c r="J10029" s="626" t="s">
        <v>554</v>
      </c>
      <c r="K10029" s="626" t="s">
        <v>420</v>
      </c>
      <c r="L10029" s="626" t="s">
        <v>526</v>
      </c>
      <c r="M10029" s="626" t="s">
        <v>427</v>
      </c>
      <c r="N10029" s="628">
        <v>324</v>
      </c>
      <c r="O10029" s="629">
        <v>595334.99</v>
      </c>
      <c r="P10029" s="628">
        <v>5332971</v>
      </c>
      <c r="Q10029" t="str">
        <f t="shared" si="159"/>
        <v>4-Medium C&amp;I</v>
      </c>
    </row>
    <row r="10030" spans="1:17" x14ac:dyDescent="0.3">
      <c r="A10030" s="630">
        <v>5</v>
      </c>
      <c r="B10030" s="631" t="s">
        <v>241</v>
      </c>
      <c r="C10030" s="632">
        <v>2024</v>
      </c>
      <c r="D10030" s="632">
        <v>5</v>
      </c>
      <c r="E10030" s="631" t="s">
        <v>570</v>
      </c>
      <c r="F10030" s="585">
        <v>3</v>
      </c>
      <c r="G10030" s="631" t="s">
        <v>408</v>
      </c>
      <c r="H10030" s="631" t="s">
        <v>479</v>
      </c>
      <c r="I10030" s="631" t="s">
        <v>480</v>
      </c>
      <c r="J10030" s="631" t="s">
        <v>554</v>
      </c>
      <c r="K10030" s="631" t="s">
        <v>420</v>
      </c>
      <c r="L10030" s="631" t="s">
        <v>526</v>
      </c>
      <c r="M10030" s="631" t="s">
        <v>427</v>
      </c>
      <c r="N10030" s="633">
        <v>211</v>
      </c>
      <c r="O10030" s="634">
        <v>399699.32</v>
      </c>
      <c r="P10030" s="633">
        <v>3621612</v>
      </c>
      <c r="Q10030" t="str">
        <f t="shared" si="159"/>
        <v>4-Medium C&amp;I</v>
      </c>
    </row>
    <row r="10031" spans="1:17" x14ac:dyDescent="0.3">
      <c r="A10031" s="625">
        <v>5</v>
      </c>
      <c r="B10031" s="626" t="s">
        <v>241</v>
      </c>
      <c r="C10031" s="627">
        <v>2024</v>
      </c>
      <c r="D10031" s="627">
        <v>5</v>
      </c>
      <c r="E10031" s="626" t="s">
        <v>570</v>
      </c>
      <c r="F10031" s="608">
        <v>5</v>
      </c>
      <c r="G10031" s="626" t="s">
        <v>442</v>
      </c>
      <c r="H10031" s="626" t="s">
        <v>390</v>
      </c>
      <c r="I10031" s="626" t="s">
        <v>391</v>
      </c>
      <c r="J10031" s="626" t="s">
        <v>548</v>
      </c>
      <c r="K10031" s="626" t="s">
        <v>392</v>
      </c>
      <c r="L10031" s="626" t="s">
        <v>527</v>
      </c>
      <c r="M10031" s="626" t="s">
        <v>443</v>
      </c>
      <c r="N10031" s="628">
        <v>780</v>
      </c>
      <c r="O10031" s="629">
        <v>735662.14</v>
      </c>
      <c r="P10031" s="628">
        <v>3182763</v>
      </c>
      <c r="Q10031" t="str">
        <f t="shared" si="159"/>
        <v>3-Small C&amp;I</v>
      </c>
    </row>
    <row r="10032" spans="1:17" x14ac:dyDescent="0.3">
      <c r="A10032" s="630">
        <v>5</v>
      </c>
      <c r="B10032" s="631" t="s">
        <v>241</v>
      </c>
      <c r="C10032" s="632">
        <v>2024</v>
      </c>
      <c r="D10032" s="632">
        <v>5</v>
      </c>
      <c r="E10032" s="631" t="s">
        <v>570</v>
      </c>
      <c r="F10032" s="585">
        <v>5</v>
      </c>
      <c r="G10032" s="631" t="s">
        <v>442</v>
      </c>
      <c r="H10032" s="631" t="s">
        <v>410</v>
      </c>
      <c r="I10032" s="631" t="s">
        <v>411</v>
      </c>
      <c r="J10032" s="631" t="s">
        <v>553</v>
      </c>
      <c r="K10032" s="631" t="s">
        <v>412</v>
      </c>
      <c r="L10032" s="631" t="s">
        <v>527</v>
      </c>
      <c r="M10032" s="631" t="s">
        <v>443</v>
      </c>
      <c r="N10032" s="633">
        <v>1</v>
      </c>
      <c r="O10032" s="634">
        <v>97.31</v>
      </c>
      <c r="P10032" s="633">
        <v>292</v>
      </c>
      <c r="Q10032" t="str">
        <f t="shared" si="159"/>
        <v>3-Small C&amp;I</v>
      </c>
    </row>
    <row r="10033" spans="1:17" x14ac:dyDescent="0.3">
      <c r="A10033" s="625">
        <v>5</v>
      </c>
      <c r="B10033" s="626" t="s">
        <v>241</v>
      </c>
      <c r="C10033" s="627">
        <v>2024</v>
      </c>
      <c r="D10033" s="627">
        <v>5</v>
      </c>
      <c r="E10033" s="626" t="s">
        <v>570</v>
      </c>
      <c r="F10033" s="608">
        <v>5</v>
      </c>
      <c r="G10033" s="626" t="s">
        <v>442</v>
      </c>
      <c r="H10033" s="626" t="s">
        <v>416</v>
      </c>
      <c r="I10033" s="626" t="s">
        <v>417</v>
      </c>
      <c r="J10033" s="626" t="s">
        <v>548</v>
      </c>
      <c r="K10033" s="626" t="s">
        <v>392</v>
      </c>
      <c r="L10033" s="626" t="s">
        <v>527</v>
      </c>
      <c r="M10033" s="626" t="s">
        <v>443</v>
      </c>
      <c r="N10033" s="628">
        <v>1</v>
      </c>
      <c r="O10033" s="629">
        <v>22.2</v>
      </c>
      <c r="P10033" s="628">
        <v>49</v>
      </c>
      <c r="Q10033" t="str">
        <f t="shared" si="159"/>
        <v>3-Small C&amp;I</v>
      </c>
    </row>
    <row r="10034" spans="1:17" x14ac:dyDescent="0.3">
      <c r="A10034" s="630">
        <v>5</v>
      </c>
      <c r="B10034" s="631" t="s">
        <v>241</v>
      </c>
      <c r="C10034" s="632">
        <v>2024</v>
      </c>
      <c r="D10034" s="632">
        <v>5</v>
      </c>
      <c r="E10034" s="631" t="s">
        <v>570</v>
      </c>
      <c r="F10034" s="585">
        <v>5</v>
      </c>
      <c r="G10034" s="631" t="s">
        <v>442</v>
      </c>
      <c r="H10034" s="631" t="s">
        <v>468</v>
      </c>
      <c r="I10034" s="631" t="s">
        <v>469</v>
      </c>
      <c r="J10034" s="631" t="s">
        <v>554</v>
      </c>
      <c r="K10034" s="631" t="s">
        <v>420</v>
      </c>
      <c r="L10034" s="631" t="s">
        <v>527</v>
      </c>
      <c r="M10034" s="631" t="s">
        <v>443</v>
      </c>
      <c r="N10034" s="633">
        <v>1</v>
      </c>
      <c r="O10034" s="634">
        <v>1099.73</v>
      </c>
      <c r="P10034" s="633">
        <v>4320</v>
      </c>
      <c r="Q10034" t="str">
        <f t="shared" si="159"/>
        <v>4-Medium C&amp;I</v>
      </c>
    </row>
    <row r="10035" spans="1:17" x14ac:dyDescent="0.3">
      <c r="A10035" s="625">
        <v>5</v>
      </c>
      <c r="B10035" s="626" t="s">
        <v>241</v>
      </c>
      <c r="C10035" s="627">
        <v>2024</v>
      </c>
      <c r="D10035" s="627">
        <v>5</v>
      </c>
      <c r="E10035" s="626" t="s">
        <v>570</v>
      </c>
      <c r="F10035" s="608">
        <v>5</v>
      </c>
      <c r="G10035" s="626" t="s">
        <v>442</v>
      </c>
      <c r="H10035" s="626" t="s">
        <v>418</v>
      </c>
      <c r="I10035" s="626" t="s">
        <v>419</v>
      </c>
      <c r="J10035" s="626" t="s">
        <v>554</v>
      </c>
      <c r="K10035" s="626" t="s">
        <v>420</v>
      </c>
      <c r="L10035" s="626" t="s">
        <v>527</v>
      </c>
      <c r="M10035" s="626" t="s">
        <v>443</v>
      </c>
      <c r="N10035" s="628">
        <v>136</v>
      </c>
      <c r="O10035" s="629">
        <v>691194.09</v>
      </c>
      <c r="P10035" s="628">
        <v>2982717</v>
      </c>
      <c r="Q10035" t="str">
        <f t="shared" si="159"/>
        <v>4-Medium C&amp;I</v>
      </c>
    </row>
    <row r="10036" spans="1:17" x14ac:dyDescent="0.3">
      <c r="A10036" s="630">
        <v>5</v>
      </c>
      <c r="B10036" s="631" t="s">
        <v>241</v>
      </c>
      <c r="C10036" s="632">
        <v>2024</v>
      </c>
      <c r="D10036" s="632">
        <v>5</v>
      </c>
      <c r="E10036" s="631" t="s">
        <v>570</v>
      </c>
      <c r="F10036" s="585">
        <v>5</v>
      </c>
      <c r="G10036" s="631" t="s">
        <v>442</v>
      </c>
      <c r="H10036" s="631" t="s">
        <v>464</v>
      </c>
      <c r="I10036" s="631" t="s">
        <v>465</v>
      </c>
      <c r="J10036" s="631" t="s">
        <v>552</v>
      </c>
      <c r="K10036" s="631" t="s">
        <v>423</v>
      </c>
      <c r="L10036" s="631" t="s">
        <v>527</v>
      </c>
      <c r="M10036" s="631" t="s">
        <v>443</v>
      </c>
      <c r="N10036" s="633">
        <v>20</v>
      </c>
      <c r="O10036" s="634">
        <v>3336.65</v>
      </c>
      <c r="P10036" s="633">
        <v>6433</v>
      </c>
      <c r="Q10036" t="str">
        <f t="shared" si="159"/>
        <v>Street</v>
      </c>
    </row>
    <row r="10037" spans="1:17" x14ac:dyDescent="0.3">
      <c r="A10037" s="625">
        <v>5</v>
      </c>
      <c r="B10037" s="626" t="s">
        <v>241</v>
      </c>
      <c r="C10037" s="627">
        <v>2024</v>
      </c>
      <c r="D10037" s="627">
        <v>5</v>
      </c>
      <c r="E10037" s="626" t="s">
        <v>570</v>
      </c>
      <c r="F10037" s="608">
        <v>5</v>
      </c>
      <c r="G10037" s="626" t="s">
        <v>442</v>
      </c>
      <c r="H10037" s="626" t="s">
        <v>466</v>
      </c>
      <c r="I10037" s="626" t="s">
        <v>467</v>
      </c>
      <c r="J10037" s="626" t="s">
        <v>552</v>
      </c>
      <c r="K10037" s="626" t="s">
        <v>423</v>
      </c>
      <c r="L10037" s="626" t="s">
        <v>527</v>
      </c>
      <c r="M10037" s="626" t="s">
        <v>443</v>
      </c>
      <c r="N10037" s="628">
        <v>32</v>
      </c>
      <c r="O10037" s="629">
        <v>17040.759999999998</v>
      </c>
      <c r="P10037" s="628">
        <v>35267</v>
      </c>
      <c r="Q10037" t="str">
        <f t="shared" si="159"/>
        <v>Street</v>
      </c>
    </row>
    <row r="10038" spans="1:17" x14ac:dyDescent="0.3">
      <c r="A10038" s="630">
        <v>5</v>
      </c>
      <c r="B10038" s="631" t="s">
        <v>241</v>
      </c>
      <c r="C10038" s="632">
        <v>2024</v>
      </c>
      <c r="D10038" s="632">
        <v>5</v>
      </c>
      <c r="E10038" s="631" t="s">
        <v>570</v>
      </c>
      <c r="F10038" s="585">
        <v>5</v>
      </c>
      <c r="G10038" s="631" t="s">
        <v>442</v>
      </c>
      <c r="H10038" s="631" t="s">
        <v>421</v>
      </c>
      <c r="I10038" s="631" t="s">
        <v>422</v>
      </c>
      <c r="J10038" s="631" t="s">
        <v>552</v>
      </c>
      <c r="K10038" s="631" t="s">
        <v>423</v>
      </c>
      <c r="L10038" s="631" t="s">
        <v>528</v>
      </c>
      <c r="M10038" s="631" t="s">
        <v>444</v>
      </c>
      <c r="N10038" s="633">
        <v>112</v>
      </c>
      <c r="O10038" s="634">
        <v>16242.67</v>
      </c>
      <c r="P10038" s="633">
        <v>45729</v>
      </c>
      <c r="Q10038" t="str">
        <f t="shared" si="159"/>
        <v>Street</v>
      </c>
    </row>
    <row r="10039" spans="1:17" x14ac:dyDescent="0.3">
      <c r="A10039" s="625">
        <v>5</v>
      </c>
      <c r="B10039" s="626" t="s">
        <v>241</v>
      </c>
      <c r="C10039" s="627">
        <v>2024</v>
      </c>
      <c r="D10039" s="627">
        <v>5</v>
      </c>
      <c r="E10039" s="626" t="s">
        <v>570</v>
      </c>
      <c r="F10039" s="608">
        <v>5</v>
      </c>
      <c r="G10039" s="626" t="s">
        <v>442</v>
      </c>
      <c r="H10039" s="626" t="s">
        <v>477</v>
      </c>
      <c r="I10039" s="626" t="s">
        <v>478</v>
      </c>
      <c r="J10039" s="626" t="s">
        <v>558</v>
      </c>
      <c r="K10039" s="626" t="s">
        <v>430</v>
      </c>
      <c r="L10039" s="626" t="s">
        <v>527</v>
      </c>
      <c r="M10039" s="626" t="s">
        <v>443</v>
      </c>
      <c r="N10039" s="628">
        <v>1</v>
      </c>
      <c r="O10039" s="629">
        <v>2321.17</v>
      </c>
      <c r="P10039" s="628">
        <v>8400</v>
      </c>
      <c r="Q10039" t="str">
        <f t="shared" si="159"/>
        <v>5-Large C&amp;I</v>
      </c>
    </row>
    <row r="10040" spans="1:17" x14ac:dyDescent="0.3">
      <c r="A10040" s="630">
        <v>5</v>
      </c>
      <c r="B10040" s="631" t="s">
        <v>241</v>
      </c>
      <c r="C10040" s="632">
        <v>2024</v>
      </c>
      <c r="D10040" s="632">
        <v>5</v>
      </c>
      <c r="E10040" s="631" t="s">
        <v>570</v>
      </c>
      <c r="F10040" s="585">
        <v>5</v>
      </c>
      <c r="G10040" s="631" t="s">
        <v>442</v>
      </c>
      <c r="H10040" s="631" t="s">
        <v>428</v>
      </c>
      <c r="I10040" s="631" t="s">
        <v>429</v>
      </c>
      <c r="J10040" s="631" t="s">
        <v>558</v>
      </c>
      <c r="K10040" s="631" t="s">
        <v>430</v>
      </c>
      <c r="L10040" s="631" t="s">
        <v>527</v>
      </c>
      <c r="M10040" s="631" t="s">
        <v>443</v>
      </c>
      <c r="N10040" s="633">
        <v>47</v>
      </c>
      <c r="O10040" s="634">
        <v>1109087.93</v>
      </c>
      <c r="P10040" s="633">
        <v>5397577</v>
      </c>
      <c r="Q10040" t="str">
        <f t="shared" si="159"/>
        <v>5-Large C&amp;I</v>
      </c>
    </row>
    <row r="10041" spans="1:17" x14ac:dyDescent="0.3">
      <c r="A10041" s="625">
        <v>5</v>
      </c>
      <c r="B10041" s="626" t="s">
        <v>241</v>
      </c>
      <c r="C10041" s="627">
        <v>2024</v>
      </c>
      <c r="D10041" s="627">
        <v>5</v>
      </c>
      <c r="E10041" s="626" t="s">
        <v>570</v>
      </c>
      <c r="F10041" s="608">
        <v>5</v>
      </c>
      <c r="G10041" s="626" t="s">
        <v>442</v>
      </c>
      <c r="H10041" s="626" t="s">
        <v>431</v>
      </c>
      <c r="I10041" s="626" t="s">
        <v>432</v>
      </c>
      <c r="J10041" s="626" t="s">
        <v>558</v>
      </c>
      <c r="K10041" s="626" t="s">
        <v>430</v>
      </c>
      <c r="L10041" s="626" t="s">
        <v>528</v>
      </c>
      <c r="M10041" s="626" t="s">
        <v>444</v>
      </c>
      <c r="N10041" s="628">
        <v>628</v>
      </c>
      <c r="O10041" s="629">
        <v>14039725.65</v>
      </c>
      <c r="P10041" s="628">
        <v>163645057</v>
      </c>
      <c r="Q10041" t="str">
        <f t="shared" si="159"/>
        <v>5-Large C&amp;I</v>
      </c>
    </row>
    <row r="10042" spans="1:17" x14ac:dyDescent="0.3">
      <c r="A10042" s="630">
        <v>5</v>
      </c>
      <c r="B10042" s="631" t="s">
        <v>241</v>
      </c>
      <c r="C10042" s="632">
        <v>2024</v>
      </c>
      <c r="D10042" s="632">
        <v>5</v>
      </c>
      <c r="E10042" s="631" t="s">
        <v>570</v>
      </c>
      <c r="F10042" s="585">
        <v>5</v>
      </c>
      <c r="G10042" s="631" t="s">
        <v>442</v>
      </c>
      <c r="H10042" s="631" t="s">
        <v>404</v>
      </c>
      <c r="I10042" s="631" t="s">
        <v>405</v>
      </c>
      <c r="J10042" s="631" t="s">
        <v>548</v>
      </c>
      <c r="K10042" s="631" t="s">
        <v>392</v>
      </c>
      <c r="L10042" s="631" t="s">
        <v>528</v>
      </c>
      <c r="M10042" s="631" t="s">
        <v>444</v>
      </c>
      <c r="N10042" s="633">
        <v>1424</v>
      </c>
      <c r="O10042" s="634">
        <v>510475.8</v>
      </c>
      <c r="P10042" s="633">
        <v>3788684</v>
      </c>
      <c r="Q10042" t="str">
        <f t="shared" si="159"/>
        <v>3-Small C&amp;I</v>
      </c>
    </row>
    <row r="10043" spans="1:17" x14ac:dyDescent="0.3">
      <c r="A10043" s="625">
        <v>5</v>
      </c>
      <c r="B10043" s="626" t="s">
        <v>241</v>
      </c>
      <c r="C10043" s="627">
        <v>2024</v>
      </c>
      <c r="D10043" s="627">
        <v>5</v>
      </c>
      <c r="E10043" s="626" t="s">
        <v>570</v>
      </c>
      <c r="F10043" s="608">
        <v>5</v>
      </c>
      <c r="G10043" s="626" t="s">
        <v>442</v>
      </c>
      <c r="H10043" s="626" t="s">
        <v>433</v>
      </c>
      <c r="I10043" s="626" t="s">
        <v>434</v>
      </c>
      <c r="J10043" s="626" t="s">
        <v>553</v>
      </c>
      <c r="K10043" s="626" t="s">
        <v>412</v>
      </c>
      <c r="L10043" s="626" t="s">
        <v>528</v>
      </c>
      <c r="M10043" s="626" t="s">
        <v>444</v>
      </c>
      <c r="N10043" s="628">
        <v>1</v>
      </c>
      <c r="O10043" s="629">
        <v>47.47</v>
      </c>
      <c r="P10043" s="628">
        <v>300</v>
      </c>
      <c r="Q10043" t="str">
        <f t="shared" si="159"/>
        <v>3-Small C&amp;I</v>
      </c>
    </row>
    <row r="10044" spans="1:17" x14ac:dyDescent="0.3">
      <c r="A10044" s="630">
        <v>5</v>
      </c>
      <c r="B10044" s="631" t="s">
        <v>241</v>
      </c>
      <c r="C10044" s="632">
        <v>2024</v>
      </c>
      <c r="D10044" s="632">
        <v>5</v>
      </c>
      <c r="E10044" s="631" t="s">
        <v>570</v>
      </c>
      <c r="F10044" s="585">
        <v>5</v>
      </c>
      <c r="G10044" s="631" t="s">
        <v>442</v>
      </c>
      <c r="H10044" s="631" t="s">
        <v>437</v>
      </c>
      <c r="I10044" s="631" t="s">
        <v>438</v>
      </c>
      <c r="J10044" s="631" t="s">
        <v>554</v>
      </c>
      <c r="K10044" s="631" t="s">
        <v>420</v>
      </c>
      <c r="L10044" s="631" t="s">
        <v>528</v>
      </c>
      <c r="M10044" s="631" t="s">
        <v>444</v>
      </c>
      <c r="N10044" s="633">
        <v>504</v>
      </c>
      <c r="O10044" s="634">
        <v>1507052.36</v>
      </c>
      <c r="P10044" s="633">
        <v>12314565</v>
      </c>
      <c r="Q10044" t="str">
        <f t="shared" si="159"/>
        <v>4-Medium C&amp;I</v>
      </c>
    </row>
    <row r="10045" spans="1:17" x14ac:dyDescent="0.3">
      <c r="A10045" s="625">
        <v>5</v>
      </c>
      <c r="B10045" s="626" t="s">
        <v>241</v>
      </c>
      <c r="C10045" s="627">
        <v>2024</v>
      </c>
      <c r="D10045" s="627">
        <v>5</v>
      </c>
      <c r="E10045" s="626" t="s">
        <v>570</v>
      </c>
      <c r="F10045" s="608">
        <v>6</v>
      </c>
      <c r="G10045" s="626" t="s">
        <v>445</v>
      </c>
      <c r="H10045" s="626" t="s">
        <v>390</v>
      </c>
      <c r="I10045" s="626" t="s">
        <v>391</v>
      </c>
      <c r="J10045" s="626" t="s">
        <v>548</v>
      </c>
      <c r="K10045" s="626" t="s">
        <v>392</v>
      </c>
      <c r="L10045" s="626" t="s">
        <v>534</v>
      </c>
      <c r="M10045" s="626" t="s">
        <v>296</v>
      </c>
      <c r="N10045" s="628">
        <v>6</v>
      </c>
      <c r="O10045" s="629">
        <v>1087.21</v>
      </c>
      <c r="P10045" s="628">
        <v>3342</v>
      </c>
      <c r="Q10045" t="str">
        <f t="shared" si="159"/>
        <v>3-Small C&amp;I</v>
      </c>
    </row>
    <row r="10046" spans="1:17" x14ac:dyDescent="0.3">
      <c r="A10046" s="630">
        <v>5</v>
      </c>
      <c r="B10046" s="631" t="s">
        <v>241</v>
      </c>
      <c r="C10046" s="632">
        <v>2024</v>
      </c>
      <c r="D10046" s="632">
        <v>5</v>
      </c>
      <c r="E10046" s="631" t="s">
        <v>570</v>
      </c>
      <c r="F10046" s="585">
        <v>6</v>
      </c>
      <c r="G10046" s="631" t="s">
        <v>445</v>
      </c>
      <c r="H10046" s="631" t="s">
        <v>481</v>
      </c>
      <c r="I10046" s="631" t="s">
        <v>482</v>
      </c>
      <c r="J10046" s="631" t="s">
        <v>559</v>
      </c>
      <c r="K10046" s="631" t="s">
        <v>448</v>
      </c>
      <c r="L10046" s="631" t="s">
        <v>534</v>
      </c>
      <c r="M10046" s="631" t="s">
        <v>296</v>
      </c>
      <c r="N10046" s="633">
        <v>58</v>
      </c>
      <c r="O10046" s="634">
        <v>43026.78</v>
      </c>
      <c r="P10046" s="633">
        <v>62678</v>
      </c>
      <c r="Q10046" t="str">
        <f t="shared" si="159"/>
        <v>Street</v>
      </c>
    </row>
    <row r="10047" spans="1:17" x14ac:dyDescent="0.3">
      <c r="A10047" s="625">
        <v>5</v>
      </c>
      <c r="B10047" s="626" t="s">
        <v>241</v>
      </c>
      <c r="C10047" s="627">
        <v>2024</v>
      </c>
      <c r="D10047" s="627">
        <v>5</v>
      </c>
      <c r="E10047" s="626" t="s">
        <v>570</v>
      </c>
      <c r="F10047" s="608">
        <v>6</v>
      </c>
      <c r="G10047" s="626" t="s">
        <v>445</v>
      </c>
      <c r="H10047" s="626" t="s">
        <v>483</v>
      </c>
      <c r="I10047" s="626" t="s">
        <v>484</v>
      </c>
      <c r="J10047" s="626" t="s">
        <v>559</v>
      </c>
      <c r="K10047" s="626" t="s">
        <v>448</v>
      </c>
      <c r="L10047" s="626" t="s">
        <v>534</v>
      </c>
      <c r="M10047" s="626" t="s">
        <v>296</v>
      </c>
      <c r="N10047" s="628">
        <v>100</v>
      </c>
      <c r="O10047" s="629">
        <v>41843.760000000002</v>
      </c>
      <c r="P10047" s="628">
        <v>56954</v>
      </c>
      <c r="Q10047" t="str">
        <f t="shared" si="159"/>
        <v>Street</v>
      </c>
    </row>
    <row r="10048" spans="1:17" x14ac:dyDescent="0.3">
      <c r="A10048" s="630">
        <v>5</v>
      </c>
      <c r="B10048" s="631" t="s">
        <v>241</v>
      </c>
      <c r="C10048" s="632">
        <v>2024</v>
      </c>
      <c r="D10048" s="632">
        <v>5</v>
      </c>
      <c r="E10048" s="631" t="s">
        <v>570</v>
      </c>
      <c r="F10048" s="585">
        <v>6</v>
      </c>
      <c r="G10048" s="631" t="s">
        <v>445</v>
      </c>
      <c r="H10048" s="631" t="s">
        <v>464</v>
      </c>
      <c r="I10048" s="631" t="s">
        <v>465</v>
      </c>
      <c r="J10048" s="631" t="s">
        <v>552</v>
      </c>
      <c r="K10048" s="631" t="s">
        <v>423</v>
      </c>
      <c r="L10048" s="631" t="s">
        <v>534</v>
      </c>
      <c r="M10048" s="631" t="s">
        <v>296</v>
      </c>
      <c r="N10048" s="633">
        <v>258</v>
      </c>
      <c r="O10048" s="634">
        <v>23828.720000000001</v>
      </c>
      <c r="P10048" s="633">
        <v>45417</v>
      </c>
      <c r="Q10048" t="str">
        <f t="shared" si="159"/>
        <v>Street</v>
      </c>
    </row>
    <row r="10049" spans="1:17" x14ac:dyDescent="0.3">
      <c r="A10049" s="625">
        <v>5</v>
      </c>
      <c r="B10049" s="626" t="s">
        <v>241</v>
      </c>
      <c r="C10049" s="627">
        <v>2024</v>
      </c>
      <c r="D10049" s="627">
        <v>5</v>
      </c>
      <c r="E10049" s="626" t="s">
        <v>570</v>
      </c>
      <c r="F10049" s="608">
        <v>6</v>
      </c>
      <c r="G10049" s="626" t="s">
        <v>445</v>
      </c>
      <c r="H10049" s="626" t="s">
        <v>466</v>
      </c>
      <c r="I10049" s="626" t="s">
        <v>467</v>
      </c>
      <c r="J10049" s="626" t="s">
        <v>552</v>
      </c>
      <c r="K10049" s="626" t="s">
        <v>423</v>
      </c>
      <c r="L10049" s="626" t="s">
        <v>534</v>
      </c>
      <c r="M10049" s="626" t="s">
        <v>296</v>
      </c>
      <c r="N10049" s="628">
        <v>523</v>
      </c>
      <c r="O10049" s="629">
        <v>51438.91</v>
      </c>
      <c r="P10049" s="628">
        <v>86703</v>
      </c>
      <c r="Q10049" t="str">
        <f t="shared" si="159"/>
        <v>Street</v>
      </c>
    </row>
    <row r="10050" spans="1:17" x14ac:dyDescent="0.3">
      <c r="A10050" s="630">
        <v>5</v>
      </c>
      <c r="B10050" s="631" t="s">
        <v>241</v>
      </c>
      <c r="C10050" s="632">
        <v>2024</v>
      </c>
      <c r="D10050" s="632">
        <v>5</v>
      </c>
      <c r="E10050" s="631" t="s">
        <v>570</v>
      </c>
      <c r="F10050" s="585">
        <v>6</v>
      </c>
      <c r="G10050" s="631" t="s">
        <v>445</v>
      </c>
      <c r="H10050" s="631" t="s">
        <v>485</v>
      </c>
      <c r="I10050" s="631" t="s">
        <v>486</v>
      </c>
      <c r="J10050" s="631" t="s">
        <v>560</v>
      </c>
      <c r="K10050" s="631" t="s">
        <v>487</v>
      </c>
      <c r="L10050" s="631" t="s">
        <v>534</v>
      </c>
      <c r="M10050" s="631" t="s">
        <v>296</v>
      </c>
      <c r="N10050" s="633">
        <v>2</v>
      </c>
      <c r="O10050" s="634">
        <v>852.62</v>
      </c>
      <c r="P10050" s="633">
        <v>1046</v>
      </c>
      <c r="Q10050" t="str">
        <f t="shared" si="159"/>
        <v>Street</v>
      </c>
    </row>
    <row r="10051" spans="1:17" x14ac:dyDescent="0.3">
      <c r="A10051" s="625">
        <v>5</v>
      </c>
      <c r="B10051" s="626" t="s">
        <v>241</v>
      </c>
      <c r="C10051" s="627">
        <v>2024</v>
      </c>
      <c r="D10051" s="627">
        <v>5</v>
      </c>
      <c r="E10051" s="626" t="s">
        <v>570</v>
      </c>
      <c r="F10051" s="608">
        <v>6</v>
      </c>
      <c r="G10051" s="626" t="s">
        <v>445</v>
      </c>
      <c r="H10051" s="626" t="s">
        <v>488</v>
      </c>
      <c r="I10051" s="626" t="s">
        <v>489</v>
      </c>
      <c r="J10051" s="626" t="s">
        <v>560</v>
      </c>
      <c r="K10051" s="626" t="s">
        <v>487</v>
      </c>
      <c r="L10051" s="626" t="s">
        <v>534</v>
      </c>
      <c r="M10051" s="626" t="s">
        <v>296</v>
      </c>
      <c r="N10051" s="628">
        <v>2</v>
      </c>
      <c r="O10051" s="629">
        <v>17027.37</v>
      </c>
      <c r="P10051" s="628">
        <v>29499</v>
      </c>
      <c r="Q10051" t="str">
        <f t="shared" si="159"/>
        <v>Street</v>
      </c>
    </row>
    <row r="10052" spans="1:17" x14ac:dyDescent="0.3">
      <c r="A10052" s="630">
        <v>5</v>
      </c>
      <c r="B10052" s="631" t="s">
        <v>241</v>
      </c>
      <c r="C10052" s="632">
        <v>2024</v>
      </c>
      <c r="D10052" s="632">
        <v>5</v>
      </c>
      <c r="E10052" s="631" t="s">
        <v>570</v>
      </c>
      <c r="F10052" s="585">
        <v>6</v>
      </c>
      <c r="G10052" s="631" t="s">
        <v>445</v>
      </c>
      <c r="H10052" s="631" t="s">
        <v>490</v>
      </c>
      <c r="I10052" s="631" t="s">
        <v>491</v>
      </c>
      <c r="J10052" s="631" t="s">
        <v>561</v>
      </c>
      <c r="K10052" s="631" t="s">
        <v>462</v>
      </c>
      <c r="L10052" s="631" t="s">
        <v>534</v>
      </c>
      <c r="M10052" s="631" t="s">
        <v>296</v>
      </c>
      <c r="N10052" s="633">
        <v>60</v>
      </c>
      <c r="O10052" s="634">
        <v>36702.81</v>
      </c>
      <c r="P10052" s="633">
        <v>116202</v>
      </c>
      <c r="Q10052" t="str">
        <f t="shared" si="159"/>
        <v>Street</v>
      </c>
    </row>
    <row r="10053" spans="1:17" x14ac:dyDescent="0.3">
      <c r="A10053" s="625">
        <v>5</v>
      </c>
      <c r="B10053" s="626" t="s">
        <v>241</v>
      </c>
      <c r="C10053" s="627">
        <v>2024</v>
      </c>
      <c r="D10053" s="627">
        <v>5</v>
      </c>
      <c r="E10053" s="626" t="s">
        <v>570</v>
      </c>
      <c r="F10053" s="608">
        <v>6</v>
      </c>
      <c r="G10053" s="626" t="s">
        <v>445</v>
      </c>
      <c r="H10053" s="626" t="s">
        <v>492</v>
      </c>
      <c r="I10053" s="626" t="s">
        <v>493</v>
      </c>
      <c r="J10053" s="626" t="s">
        <v>561</v>
      </c>
      <c r="K10053" s="626" t="s">
        <v>462</v>
      </c>
      <c r="L10053" s="626" t="s">
        <v>534</v>
      </c>
      <c r="M10053" s="626" t="s">
        <v>296</v>
      </c>
      <c r="N10053" s="628">
        <v>10</v>
      </c>
      <c r="O10053" s="629">
        <v>405.57</v>
      </c>
      <c r="P10053" s="628">
        <v>1530</v>
      </c>
      <c r="Q10053" t="str">
        <f t="shared" si="159"/>
        <v>Street</v>
      </c>
    </row>
    <row r="10054" spans="1:17" x14ac:dyDescent="0.3">
      <c r="A10054" s="630">
        <v>5</v>
      </c>
      <c r="B10054" s="631" t="s">
        <v>241</v>
      </c>
      <c r="C10054" s="632">
        <v>2024</v>
      </c>
      <c r="D10054" s="632">
        <v>5</v>
      </c>
      <c r="E10054" s="631" t="s">
        <v>570</v>
      </c>
      <c r="F10054" s="585">
        <v>6</v>
      </c>
      <c r="G10054" s="631" t="s">
        <v>445</v>
      </c>
      <c r="H10054" s="631" t="s">
        <v>494</v>
      </c>
      <c r="I10054" s="631" t="s">
        <v>495</v>
      </c>
      <c r="J10054" s="631" t="s">
        <v>557</v>
      </c>
      <c r="K10054" s="631" t="s">
        <v>426</v>
      </c>
      <c r="L10054" s="631" t="s">
        <v>534</v>
      </c>
      <c r="M10054" s="631" t="s">
        <v>296</v>
      </c>
      <c r="N10054" s="633">
        <v>1</v>
      </c>
      <c r="O10054" s="634">
        <v>12.1</v>
      </c>
      <c r="P10054" s="633">
        <v>15</v>
      </c>
      <c r="Q10054" t="str">
        <f t="shared" si="159"/>
        <v>3-Small C&amp;I</v>
      </c>
    </row>
    <row r="10055" spans="1:17" x14ac:dyDescent="0.3">
      <c r="A10055" s="625">
        <v>5</v>
      </c>
      <c r="B10055" s="626" t="s">
        <v>241</v>
      </c>
      <c r="C10055" s="627">
        <v>2024</v>
      </c>
      <c r="D10055" s="627">
        <v>5</v>
      </c>
      <c r="E10055" s="626" t="s">
        <v>570</v>
      </c>
      <c r="F10055" s="608">
        <v>6</v>
      </c>
      <c r="G10055" s="626" t="s">
        <v>445</v>
      </c>
      <c r="H10055" s="626" t="s">
        <v>496</v>
      </c>
      <c r="I10055" s="626" t="s">
        <v>497</v>
      </c>
      <c r="J10055" s="626" t="s">
        <v>557</v>
      </c>
      <c r="K10055" s="626" t="s">
        <v>426</v>
      </c>
      <c r="L10055" s="626" t="s">
        <v>534</v>
      </c>
      <c r="M10055" s="626" t="s">
        <v>296</v>
      </c>
      <c r="N10055" s="628">
        <v>6</v>
      </c>
      <c r="O10055" s="629">
        <v>225.01</v>
      </c>
      <c r="P10055" s="628">
        <v>681</v>
      </c>
      <c r="Q10055" t="str">
        <f t="shared" si="159"/>
        <v>3-Small C&amp;I</v>
      </c>
    </row>
    <row r="10056" spans="1:17" x14ac:dyDescent="0.3">
      <c r="A10056" s="630">
        <v>5</v>
      </c>
      <c r="B10056" s="631" t="s">
        <v>241</v>
      </c>
      <c r="C10056" s="632">
        <v>2024</v>
      </c>
      <c r="D10056" s="632">
        <v>5</v>
      </c>
      <c r="E10056" s="631" t="s">
        <v>570</v>
      </c>
      <c r="F10056" s="585">
        <v>6</v>
      </c>
      <c r="G10056" s="631" t="s">
        <v>445</v>
      </c>
      <c r="H10056" s="631" t="s">
        <v>446</v>
      </c>
      <c r="I10056" s="631" t="s">
        <v>447</v>
      </c>
      <c r="J10056" s="631" t="s">
        <v>559</v>
      </c>
      <c r="K10056" s="631" t="s">
        <v>448</v>
      </c>
      <c r="L10056" s="631" t="s">
        <v>529</v>
      </c>
      <c r="M10056" s="631" t="s">
        <v>449</v>
      </c>
      <c r="N10056" s="633">
        <v>532</v>
      </c>
      <c r="O10056" s="634">
        <v>529347.21</v>
      </c>
      <c r="P10056" s="633">
        <v>672627</v>
      </c>
      <c r="Q10056" t="str">
        <f t="shared" si="159"/>
        <v>Street</v>
      </c>
    </row>
    <row r="10057" spans="1:17" x14ac:dyDescent="0.3">
      <c r="A10057" s="625">
        <v>5</v>
      </c>
      <c r="B10057" s="626" t="s">
        <v>241</v>
      </c>
      <c r="C10057" s="627">
        <v>2024</v>
      </c>
      <c r="D10057" s="627">
        <v>5</v>
      </c>
      <c r="E10057" s="626" t="s">
        <v>570</v>
      </c>
      <c r="F10057" s="608">
        <v>6</v>
      </c>
      <c r="G10057" s="626" t="s">
        <v>445</v>
      </c>
      <c r="H10057" s="626" t="s">
        <v>421</v>
      </c>
      <c r="I10057" s="626" t="s">
        <v>422</v>
      </c>
      <c r="J10057" s="626" t="s">
        <v>552</v>
      </c>
      <c r="K10057" s="626" t="s">
        <v>423</v>
      </c>
      <c r="L10057" s="626" t="s">
        <v>529</v>
      </c>
      <c r="M10057" s="626" t="s">
        <v>449</v>
      </c>
      <c r="N10057" s="628">
        <v>1014</v>
      </c>
      <c r="O10057" s="629">
        <v>82703.009999999995</v>
      </c>
      <c r="P10057" s="628">
        <v>215352</v>
      </c>
      <c r="Q10057" t="str">
        <f t="shared" si="159"/>
        <v>Street</v>
      </c>
    </row>
    <row r="10058" spans="1:17" x14ac:dyDescent="0.3">
      <c r="A10058" s="630">
        <v>5</v>
      </c>
      <c r="B10058" s="631" t="s">
        <v>241</v>
      </c>
      <c r="C10058" s="632">
        <v>2024</v>
      </c>
      <c r="D10058" s="632">
        <v>5</v>
      </c>
      <c r="E10058" s="631" t="s">
        <v>570</v>
      </c>
      <c r="F10058" s="585">
        <v>6</v>
      </c>
      <c r="G10058" s="631" t="s">
        <v>445</v>
      </c>
      <c r="H10058" s="631" t="s">
        <v>498</v>
      </c>
      <c r="I10058" s="631" t="s">
        <v>499</v>
      </c>
      <c r="J10058" s="631" t="s">
        <v>562</v>
      </c>
      <c r="K10058" s="631" t="s">
        <v>500</v>
      </c>
      <c r="L10058" s="631" t="s">
        <v>529</v>
      </c>
      <c r="M10058" s="631" t="s">
        <v>449</v>
      </c>
      <c r="N10058" s="633">
        <v>5</v>
      </c>
      <c r="O10058" s="634">
        <v>8939.4699999999993</v>
      </c>
      <c r="P10058" s="633">
        <v>27211</v>
      </c>
      <c r="Q10058" t="str">
        <f t="shared" si="159"/>
        <v>Street</v>
      </c>
    </row>
    <row r="10059" spans="1:17" x14ac:dyDescent="0.3">
      <c r="A10059" s="625">
        <v>5</v>
      </c>
      <c r="B10059" s="626" t="s">
        <v>241</v>
      </c>
      <c r="C10059" s="627">
        <v>2024</v>
      </c>
      <c r="D10059" s="627">
        <v>5</v>
      </c>
      <c r="E10059" s="626" t="s">
        <v>570</v>
      </c>
      <c r="F10059" s="608">
        <v>6</v>
      </c>
      <c r="G10059" s="626" t="s">
        <v>445</v>
      </c>
      <c r="H10059" s="626" t="s">
        <v>501</v>
      </c>
      <c r="I10059" s="626" t="s">
        <v>502</v>
      </c>
      <c r="J10059" s="626" t="s">
        <v>560</v>
      </c>
      <c r="K10059" s="626" t="s">
        <v>487</v>
      </c>
      <c r="L10059" s="626" t="s">
        <v>529</v>
      </c>
      <c r="M10059" s="626" t="s">
        <v>449</v>
      </c>
      <c r="N10059" s="628">
        <v>6</v>
      </c>
      <c r="O10059" s="629">
        <v>1743.01</v>
      </c>
      <c r="P10059" s="628">
        <v>2858</v>
      </c>
      <c r="Q10059" t="str">
        <f t="shared" si="159"/>
        <v>Street</v>
      </c>
    </row>
    <row r="10060" spans="1:17" x14ac:dyDescent="0.3">
      <c r="A10060" s="630">
        <v>5</v>
      </c>
      <c r="B10060" s="631" t="s">
        <v>241</v>
      </c>
      <c r="C10060" s="632">
        <v>2024</v>
      </c>
      <c r="D10060" s="632">
        <v>5</v>
      </c>
      <c r="E10060" s="631" t="s">
        <v>570</v>
      </c>
      <c r="F10060" s="585">
        <v>6</v>
      </c>
      <c r="G10060" s="631" t="s">
        <v>445</v>
      </c>
      <c r="H10060" s="631" t="s">
        <v>503</v>
      </c>
      <c r="I10060" s="631" t="s">
        <v>504</v>
      </c>
      <c r="J10060" s="631" t="s">
        <v>561</v>
      </c>
      <c r="K10060" s="631" t="s">
        <v>462</v>
      </c>
      <c r="L10060" s="631" t="s">
        <v>529</v>
      </c>
      <c r="M10060" s="631" t="s">
        <v>449</v>
      </c>
      <c r="N10060" s="633">
        <v>447</v>
      </c>
      <c r="O10060" s="634">
        <v>277019.69</v>
      </c>
      <c r="P10060" s="633">
        <v>1947364</v>
      </c>
      <c r="Q10060" t="str">
        <f t="shared" si="159"/>
        <v>Street</v>
      </c>
    </row>
    <row r="10061" spans="1:17" x14ac:dyDescent="0.3">
      <c r="A10061" s="625">
        <v>5</v>
      </c>
      <c r="B10061" s="626" t="s">
        <v>241</v>
      </c>
      <c r="C10061" s="627">
        <v>2024</v>
      </c>
      <c r="D10061" s="627">
        <v>5</v>
      </c>
      <c r="E10061" s="626" t="s">
        <v>570</v>
      </c>
      <c r="F10061" s="608">
        <v>6</v>
      </c>
      <c r="G10061" s="626" t="s">
        <v>445</v>
      </c>
      <c r="H10061" s="626" t="s">
        <v>424</v>
      </c>
      <c r="I10061" s="626" t="s">
        <v>425</v>
      </c>
      <c r="J10061" s="626" t="s">
        <v>557</v>
      </c>
      <c r="K10061" s="626" t="s">
        <v>426</v>
      </c>
      <c r="L10061" s="626" t="s">
        <v>529</v>
      </c>
      <c r="M10061" s="626" t="s">
        <v>449</v>
      </c>
      <c r="N10061" s="628">
        <v>17</v>
      </c>
      <c r="O10061" s="629">
        <v>305.44</v>
      </c>
      <c r="P10061" s="628">
        <v>1340</v>
      </c>
      <c r="Q10061" t="str">
        <f t="shared" si="159"/>
        <v>3-Small C&amp;I</v>
      </c>
    </row>
    <row r="10062" spans="1:17" x14ac:dyDescent="0.3">
      <c r="A10062" s="630">
        <v>5</v>
      </c>
      <c r="B10062" s="631" t="s">
        <v>241</v>
      </c>
      <c r="C10062" s="632">
        <v>2024</v>
      </c>
      <c r="D10062" s="632">
        <v>5</v>
      </c>
      <c r="E10062" s="631" t="s">
        <v>570</v>
      </c>
      <c r="F10062" s="585">
        <v>6</v>
      </c>
      <c r="G10062" s="631" t="s">
        <v>445</v>
      </c>
      <c r="H10062" s="631" t="s">
        <v>505</v>
      </c>
      <c r="I10062" s="631" t="s">
        <v>506</v>
      </c>
      <c r="J10062" s="631" t="s">
        <v>563</v>
      </c>
      <c r="K10062" s="631" t="s">
        <v>452</v>
      </c>
      <c r="L10062" s="631" t="s">
        <v>534</v>
      </c>
      <c r="M10062" s="631" t="s">
        <v>296</v>
      </c>
      <c r="N10062" s="633">
        <v>1</v>
      </c>
      <c r="O10062" s="634">
        <v>1535.23</v>
      </c>
      <c r="P10062" s="633">
        <v>4476</v>
      </c>
      <c r="Q10062" t="str">
        <f t="shared" ref="Q10062:Q10125" si="160">VLOOKUP(TRIM(J10062),S:T,2,FALSE)</f>
        <v>Street</v>
      </c>
    </row>
    <row r="10063" spans="1:17" x14ac:dyDescent="0.3">
      <c r="A10063" s="625">
        <v>5</v>
      </c>
      <c r="B10063" s="626" t="s">
        <v>241</v>
      </c>
      <c r="C10063" s="627">
        <v>2024</v>
      </c>
      <c r="D10063" s="627">
        <v>5</v>
      </c>
      <c r="E10063" s="626" t="s">
        <v>570</v>
      </c>
      <c r="F10063" s="608">
        <v>6</v>
      </c>
      <c r="G10063" s="626" t="s">
        <v>445</v>
      </c>
      <c r="H10063" s="626" t="s">
        <v>450</v>
      </c>
      <c r="I10063" s="626" t="s">
        <v>451</v>
      </c>
      <c r="J10063" s="626" t="s">
        <v>563</v>
      </c>
      <c r="K10063" s="626" t="s">
        <v>452</v>
      </c>
      <c r="L10063" s="626" t="s">
        <v>529</v>
      </c>
      <c r="M10063" s="626" t="s">
        <v>449</v>
      </c>
      <c r="N10063" s="628">
        <v>10</v>
      </c>
      <c r="O10063" s="629">
        <v>787.88</v>
      </c>
      <c r="P10063" s="628">
        <v>3106</v>
      </c>
      <c r="Q10063" t="str">
        <f t="shared" si="160"/>
        <v>Street</v>
      </c>
    </row>
    <row r="10064" spans="1:17" x14ac:dyDescent="0.3">
      <c r="A10064" s="630">
        <v>5</v>
      </c>
      <c r="B10064" s="631" t="s">
        <v>241</v>
      </c>
      <c r="C10064" s="632">
        <v>2024</v>
      </c>
      <c r="D10064" s="632">
        <v>5</v>
      </c>
      <c r="E10064" s="631" t="s">
        <v>570</v>
      </c>
      <c r="F10064" s="585">
        <v>6</v>
      </c>
      <c r="G10064" s="631" t="s">
        <v>445</v>
      </c>
      <c r="H10064" s="631" t="s">
        <v>509</v>
      </c>
      <c r="I10064" s="631" t="s">
        <v>510</v>
      </c>
      <c r="J10064" s="631" t="s">
        <v>564</v>
      </c>
      <c r="K10064" s="631" t="s">
        <v>462</v>
      </c>
      <c r="L10064" s="631" t="s">
        <v>534</v>
      </c>
      <c r="M10064" s="631" t="s">
        <v>296</v>
      </c>
      <c r="N10064" s="633">
        <v>2</v>
      </c>
      <c r="O10064" s="634">
        <v>2071.54</v>
      </c>
      <c r="P10064" s="633">
        <v>374</v>
      </c>
      <c r="Q10064" t="str">
        <f t="shared" si="160"/>
        <v>Street</v>
      </c>
    </row>
    <row r="10065" spans="1:17" x14ac:dyDescent="0.3">
      <c r="A10065" s="625">
        <v>5</v>
      </c>
      <c r="B10065" s="626" t="s">
        <v>241</v>
      </c>
      <c r="C10065" s="627">
        <v>2024</v>
      </c>
      <c r="D10065" s="627">
        <v>5</v>
      </c>
      <c r="E10065" s="626" t="s">
        <v>570</v>
      </c>
      <c r="F10065" s="608">
        <v>6</v>
      </c>
      <c r="G10065" s="626" t="s">
        <v>445</v>
      </c>
      <c r="H10065" s="626" t="s">
        <v>511</v>
      </c>
      <c r="I10065" s="626" t="s">
        <v>512</v>
      </c>
      <c r="J10065" s="626" t="s">
        <v>564</v>
      </c>
      <c r="K10065" s="626" t="s">
        <v>462</v>
      </c>
      <c r="L10065" s="626" t="s">
        <v>529</v>
      </c>
      <c r="M10065" s="626" t="s">
        <v>449</v>
      </c>
      <c r="N10065" s="628">
        <v>3</v>
      </c>
      <c r="O10065" s="629">
        <v>1335.13</v>
      </c>
      <c r="P10065" s="628">
        <v>277</v>
      </c>
      <c r="Q10065" t="str">
        <f t="shared" si="160"/>
        <v>Street</v>
      </c>
    </row>
    <row r="10066" spans="1:17" x14ac:dyDescent="0.3">
      <c r="A10066" s="630">
        <v>5</v>
      </c>
      <c r="B10066" s="631" t="s">
        <v>241</v>
      </c>
      <c r="C10066" s="632">
        <v>2024</v>
      </c>
      <c r="D10066" s="632">
        <v>5</v>
      </c>
      <c r="E10066" s="631" t="s">
        <v>570</v>
      </c>
      <c r="F10066" s="585">
        <v>6</v>
      </c>
      <c r="G10066" s="631" t="s">
        <v>445</v>
      </c>
      <c r="H10066" s="631" t="s">
        <v>404</v>
      </c>
      <c r="I10066" s="631" t="s">
        <v>405</v>
      </c>
      <c r="J10066" s="631" t="s">
        <v>548</v>
      </c>
      <c r="K10066" s="631" t="s">
        <v>392</v>
      </c>
      <c r="L10066" s="631" t="s">
        <v>529</v>
      </c>
      <c r="M10066" s="631" t="s">
        <v>449</v>
      </c>
      <c r="N10066" s="633">
        <v>29</v>
      </c>
      <c r="O10066" s="634">
        <v>829.61</v>
      </c>
      <c r="P10066" s="633">
        <v>3990</v>
      </c>
      <c r="Q10066" t="str">
        <f t="shared" si="160"/>
        <v>3-Small C&amp;I</v>
      </c>
    </row>
    <row r="10067" spans="1:17" x14ac:dyDescent="0.3">
      <c r="A10067" s="625">
        <v>5</v>
      </c>
      <c r="B10067" s="626" t="s">
        <v>241</v>
      </c>
      <c r="C10067" s="627">
        <v>2024</v>
      </c>
      <c r="D10067" s="627">
        <v>5</v>
      </c>
      <c r="E10067" s="626" t="s">
        <v>570</v>
      </c>
      <c r="F10067" s="608">
        <v>10</v>
      </c>
      <c r="G10067" s="626" t="s">
        <v>453</v>
      </c>
      <c r="H10067" s="626" t="s">
        <v>384</v>
      </c>
      <c r="I10067" s="626" t="s">
        <v>385</v>
      </c>
      <c r="J10067" s="626" t="s">
        <v>547</v>
      </c>
      <c r="K10067" s="626" t="s">
        <v>386</v>
      </c>
      <c r="L10067" s="626" t="s">
        <v>530</v>
      </c>
      <c r="M10067" s="626" t="s">
        <v>454</v>
      </c>
      <c r="N10067" s="628">
        <v>30576</v>
      </c>
      <c r="O10067" s="629">
        <v>5361455.47</v>
      </c>
      <c r="P10067" s="628">
        <v>15093685</v>
      </c>
      <c r="Q10067" t="str">
        <f t="shared" si="160"/>
        <v>1-Residential</v>
      </c>
    </row>
    <row r="10068" spans="1:17" x14ac:dyDescent="0.3">
      <c r="A10068" s="630">
        <v>5</v>
      </c>
      <c r="B10068" s="631" t="s">
        <v>241</v>
      </c>
      <c r="C10068" s="632">
        <v>2024</v>
      </c>
      <c r="D10068" s="632">
        <v>5</v>
      </c>
      <c r="E10068" s="631" t="s">
        <v>570</v>
      </c>
      <c r="F10068" s="585">
        <v>10</v>
      </c>
      <c r="G10068" s="631" t="s">
        <v>453</v>
      </c>
      <c r="H10068" s="631" t="s">
        <v>388</v>
      </c>
      <c r="I10068" s="631" t="s">
        <v>389</v>
      </c>
      <c r="J10068" s="631" t="s">
        <v>547</v>
      </c>
      <c r="K10068" s="631" t="s">
        <v>386</v>
      </c>
      <c r="L10068" s="631" t="s">
        <v>530</v>
      </c>
      <c r="M10068" s="631" t="s">
        <v>454</v>
      </c>
      <c r="N10068" s="633">
        <v>15</v>
      </c>
      <c r="O10068" s="634">
        <v>2320.8200000000002</v>
      </c>
      <c r="P10068" s="633">
        <v>7514</v>
      </c>
      <c r="Q10068" t="str">
        <f t="shared" si="160"/>
        <v>1-Residential</v>
      </c>
    </row>
    <row r="10069" spans="1:17" x14ac:dyDescent="0.3">
      <c r="A10069" s="625">
        <v>5</v>
      </c>
      <c r="B10069" s="626" t="s">
        <v>241</v>
      </c>
      <c r="C10069" s="627">
        <v>2024</v>
      </c>
      <c r="D10069" s="627">
        <v>5</v>
      </c>
      <c r="E10069" s="626" t="s">
        <v>570</v>
      </c>
      <c r="F10069" s="608">
        <v>10</v>
      </c>
      <c r="G10069" s="626" t="s">
        <v>453</v>
      </c>
      <c r="H10069" s="626" t="s">
        <v>390</v>
      </c>
      <c r="I10069" s="626" t="s">
        <v>391</v>
      </c>
      <c r="J10069" s="626" t="s">
        <v>548</v>
      </c>
      <c r="K10069" s="626" t="s">
        <v>392</v>
      </c>
      <c r="L10069" s="626" t="s">
        <v>530</v>
      </c>
      <c r="M10069" s="626" t="s">
        <v>454</v>
      </c>
      <c r="N10069" s="628">
        <v>10</v>
      </c>
      <c r="O10069" s="629">
        <v>1260.8599999999999</v>
      </c>
      <c r="P10069" s="628">
        <v>3759</v>
      </c>
      <c r="Q10069" t="str">
        <f t="shared" si="160"/>
        <v>3-Small C&amp;I</v>
      </c>
    </row>
    <row r="10070" spans="1:17" x14ac:dyDescent="0.3">
      <c r="A10070" s="630">
        <v>5</v>
      </c>
      <c r="B10070" s="631" t="s">
        <v>241</v>
      </c>
      <c r="C10070" s="632">
        <v>2024</v>
      </c>
      <c r="D10070" s="632">
        <v>5</v>
      </c>
      <c r="E10070" s="631" t="s">
        <v>570</v>
      </c>
      <c r="F10070" s="585">
        <v>10</v>
      </c>
      <c r="G10070" s="631" t="s">
        <v>453</v>
      </c>
      <c r="H10070" s="631" t="s">
        <v>393</v>
      </c>
      <c r="I10070" s="631" t="s">
        <v>394</v>
      </c>
      <c r="J10070" s="631" t="s">
        <v>549</v>
      </c>
      <c r="K10070" s="631" t="s">
        <v>395</v>
      </c>
      <c r="L10070" s="631" t="s">
        <v>530</v>
      </c>
      <c r="M10070" s="631" t="s">
        <v>454</v>
      </c>
      <c r="N10070" s="633">
        <v>5700</v>
      </c>
      <c r="O10070" s="634">
        <v>766017.04</v>
      </c>
      <c r="P10070" s="633">
        <v>3279649</v>
      </c>
      <c r="Q10070" t="str">
        <f t="shared" si="160"/>
        <v>2-Low Income Residential</v>
      </c>
    </row>
    <row r="10071" spans="1:17" x14ac:dyDescent="0.3">
      <c r="A10071" s="625">
        <v>5</v>
      </c>
      <c r="B10071" s="626" t="s">
        <v>241</v>
      </c>
      <c r="C10071" s="627">
        <v>2024</v>
      </c>
      <c r="D10071" s="627">
        <v>5</v>
      </c>
      <c r="E10071" s="626" t="s">
        <v>570</v>
      </c>
      <c r="F10071" s="608">
        <v>10</v>
      </c>
      <c r="G10071" s="626" t="s">
        <v>453</v>
      </c>
      <c r="H10071" s="626" t="s">
        <v>458</v>
      </c>
      <c r="I10071" s="626" t="s">
        <v>459</v>
      </c>
      <c r="J10071" s="626" t="s">
        <v>549</v>
      </c>
      <c r="K10071" s="626" t="s">
        <v>395</v>
      </c>
      <c r="L10071" s="626" t="s">
        <v>530</v>
      </c>
      <c r="M10071" s="626" t="s">
        <v>454</v>
      </c>
      <c r="N10071" s="628">
        <v>15</v>
      </c>
      <c r="O10071" s="629">
        <v>1719.83</v>
      </c>
      <c r="P10071" s="628">
        <v>8542</v>
      </c>
      <c r="Q10071" t="str">
        <f t="shared" si="160"/>
        <v>2-Low Income Residential</v>
      </c>
    </row>
    <row r="10072" spans="1:17" x14ac:dyDescent="0.3">
      <c r="A10072" s="630">
        <v>5</v>
      </c>
      <c r="B10072" s="631" t="s">
        <v>241</v>
      </c>
      <c r="C10072" s="632">
        <v>2024</v>
      </c>
      <c r="D10072" s="632">
        <v>5</v>
      </c>
      <c r="E10072" s="631" t="s">
        <v>570</v>
      </c>
      <c r="F10072" s="585">
        <v>10</v>
      </c>
      <c r="G10072" s="631" t="s">
        <v>453</v>
      </c>
      <c r="H10072" s="631" t="s">
        <v>464</v>
      </c>
      <c r="I10072" s="631" t="s">
        <v>465</v>
      </c>
      <c r="J10072" s="631" t="s">
        <v>552</v>
      </c>
      <c r="K10072" s="631" t="s">
        <v>423</v>
      </c>
      <c r="L10072" s="631" t="s">
        <v>530</v>
      </c>
      <c r="M10072" s="631" t="s">
        <v>454</v>
      </c>
      <c r="N10072" s="633">
        <v>2</v>
      </c>
      <c r="O10072" s="634">
        <v>81.92</v>
      </c>
      <c r="P10072" s="633">
        <v>111</v>
      </c>
      <c r="Q10072" t="str">
        <f t="shared" si="160"/>
        <v>Street</v>
      </c>
    </row>
    <row r="10073" spans="1:17" x14ac:dyDescent="0.3">
      <c r="A10073" s="625">
        <v>5</v>
      </c>
      <c r="B10073" s="626" t="s">
        <v>241</v>
      </c>
      <c r="C10073" s="627">
        <v>2024</v>
      </c>
      <c r="D10073" s="627">
        <v>5</v>
      </c>
      <c r="E10073" s="626" t="s">
        <v>570</v>
      </c>
      <c r="F10073" s="608">
        <v>10</v>
      </c>
      <c r="G10073" s="626" t="s">
        <v>453</v>
      </c>
      <c r="H10073" s="626" t="s">
        <v>466</v>
      </c>
      <c r="I10073" s="626" t="s">
        <v>467</v>
      </c>
      <c r="J10073" s="626" t="s">
        <v>552</v>
      </c>
      <c r="K10073" s="626" t="s">
        <v>423</v>
      </c>
      <c r="L10073" s="626" t="s">
        <v>530</v>
      </c>
      <c r="M10073" s="626" t="s">
        <v>454</v>
      </c>
      <c r="N10073" s="628">
        <v>25</v>
      </c>
      <c r="O10073" s="629">
        <v>537.23</v>
      </c>
      <c r="P10073" s="628">
        <v>940</v>
      </c>
      <c r="Q10073" t="str">
        <f t="shared" si="160"/>
        <v>Street</v>
      </c>
    </row>
    <row r="10074" spans="1:17" x14ac:dyDescent="0.3">
      <c r="A10074" s="630">
        <v>5</v>
      </c>
      <c r="B10074" s="631" t="s">
        <v>241</v>
      </c>
      <c r="C10074" s="632">
        <v>2024</v>
      </c>
      <c r="D10074" s="632">
        <v>5</v>
      </c>
      <c r="E10074" s="631" t="s">
        <v>570</v>
      </c>
      <c r="F10074" s="585">
        <v>10</v>
      </c>
      <c r="G10074" s="631" t="s">
        <v>453</v>
      </c>
      <c r="H10074" s="631" t="s">
        <v>421</v>
      </c>
      <c r="I10074" s="631" t="s">
        <v>422</v>
      </c>
      <c r="J10074" s="631" t="s">
        <v>552</v>
      </c>
      <c r="K10074" s="631" t="s">
        <v>423</v>
      </c>
      <c r="L10074" s="631" t="s">
        <v>531</v>
      </c>
      <c r="M10074" s="631" t="s">
        <v>455</v>
      </c>
      <c r="N10074" s="633">
        <v>3</v>
      </c>
      <c r="O10074" s="634">
        <v>97.18</v>
      </c>
      <c r="P10074" s="633">
        <v>286</v>
      </c>
      <c r="Q10074" t="str">
        <f t="shared" si="160"/>
        <v>Street</v>
      </c>
    </row>
    <row r="10075" spans="1:17" x14ac:dyDescent="0.3">
      <c r="A10075" s="625">
        <v>5</v>
      </c>
      <c r="B10075" s="626" t="s">
        <v>241</v>
      </c>
      <c r="C10075" s="627">
        <v>2024</v>
      </c>
      <c r="D10075" s="627">
        <v>5</v>
      </c>
      <c r="E10075" s="626" t="s">
        <v>570</v>
      </c>
      <c r="F10075" s="608">
        <v>10</v>
      </c>
      <c r="G10075" s="626" t="s">
        <v>453</v>
      </c>
      <c r="H10075" s="626" t="s">
        <v>399</v>
      </c>
      <c r="I10075" s="626" t="s">
        <v>400</v>
      </c>
      <c r="J10075" s="626" t="s">
        <v>547</v>
      </c>
      <c r="K10075" s="626" t="s">
        <v>386</v>
      </c>
      <c r="L10075" s="626" t="s">
        <v>531</v>
      </c>
      <c r="M10075" s="626" t="s">
        <v>455</v>
      </c>
      <c r="N10075" s="628">
        <v>36222</v>
      </c>
      <c r="O10075" s="629">
        <v>3646738.6</v>
      </c>
      <c r="P10075" s="628">
        <v>21192282</v>
      </c>
      <c r="Q10075" t="str">
        <f t="shared" si="160"/>
        <v>1-Residential</v>
      </c>
    </row>
    <row r="10076" spans="1:17" x14ac:dyDescent="0.3">
      <c r="A10076" s="630">
        <v>5</v>
      </c>
      <c r="B10076" s="631" t="s">
        <v>241</v>
      </c>
      <c r="C10076" s="632">
        <v>2024</v>
      </c>
      <c r="D10076" s="632">
        <v>5</v>
      </c>
      <c r="E10076" s="631" t="s">
        <v>570</v>
      </c>
      <c r="F10076" s="585">
        <v>10</v>
      </c>
      <c r="G10076" s="631" t="s">
        <v>453</v>
      </c>
      <c r="H10076" s="631" t="s">
        <v>402</v>
      </c>
      <c r="I10076" s="631" t="s">
        <v>403</v>
      </c>
      <c r="J10076" s="631" t="s">
        <v>549</v>
      </c>
      <c r="K10076" s="631" t="s">
        <v>395</v>
      </c>
      <c r="L10076" s="631" t="s">
        <v>531</v>
      </c>
      <c r="M10076" s="631" t="s">
        <v>455</v>
      </c>
      <c r="N10076" s="633">
        <v>6226</v>
      </c>
      <c r="O10076" s="634">
        <v>192694.67</v>
      </c>
      <c r="P10076" s="633">
        <v>3761060</v>
      </c>
      <c r="Q10076" t="str">
        <f t="shared" si="160"/>
        <v>2-Low Income Residential</v>
      </c>
    </row>
    <row r="10077" spans="1:17" x14ac:dyDescent="0.3">
      <c r="A10077" s="625">
        <v>5</v>
      </c>
      <c r="B10077" s="626" t="s">
        <v>241</v>
      </c>
      <c r="C10077" s="627">
        <v>2024</v>
      </c>
      <c r="D10077" s="627">
        <v>5</v>
      </c>
      <c r="E10077" s="626" t="s">
        <v>570</v>
      </c>
      <c r="F10077" s="608">
        <v>10</v>
      </c>
      <c r="G10077" s="626" t="s">
        <v>453</v>
      </c>
      <c r="H10077" s="626" t="s">
        <v>404</v>
      </c>
      <c r="I10077" s="626" t="s">
        <v>405</v>
      </c>
      <c r="J10077" s="626" t="s">
        <v>548</v>
      </c>
      <c r="K10077" s="626" t="s">
        <v>392</v>
      </c>
      <c r="L10077" s="626" t="s">
        <v>531</v>
      </c>
      <c r="M10077" s="626" t="s">
        <v>455</v>
      </c>
      <c r="N10077" s="628">
        <v>16</v>
      </c>
      <c r="O10077" s="629">
        <v>2432.7800000000002</v>
      </c>
      <c r="P10077" s="628">
        <v>16863</v>
      </c>
      <c r="Q10077" t="str">
        <f t="shared" si="160"/>
        <v>3-Small C&amp;I</v>
      </c>
    </row>
    <row r="10078" spans="1:17" x14ac:dyDescent="0.3">
      <c r="A10078" s="630">
        <v>5</v>
      </c>
      <c r="B10078" s="631" t="s">
        <v>241</v>
      </c>
      <c r="C10078" s="632">
        <v>2024</v>
      </c>
      <c r="D10078" s="632">
        <v>5</v>
      </c>
      <c r="E10078" s="631" t="s">
        <v>570</v>
      </c>
      <c r="F10078" s="585">
        <v>60</v>
      </c>
      <c r="G10078" s="631" t="s">
        <v>456</v>
      </c>
      <c r="H10078" s="631" t="s">
        <v>481</v>
      </c>
      <c r="I10078" s="631" t="s">
        <v>482</v>
      </c>
      <c r="J10078" s="631" t="s">
        <v>559</v>
      </c>
      <c r="K10078" s="631" t="s">
        <v>448</v>
      </c>
      <c r="L10078" s="631" t="s">
        <v>535</v>
      </c>
      <c r="M10078" s="631" t="s">
        <v>513</v>
      </c>
      <c r="N10078" s="633">
        <v>4</v>
      </c>
      <c r="O10078" s="634">
        <v>185.16</v>
      </c>
      <c r="P10078" s="633">
        <v>358</v>
      </c>
      <c r="Q10078" t="str">
        <f t="shared" si="160"/>
        <v>Street</v>
      </c>
    </row>
    <row r="10079" spans="1:17" x14ac:dyDescent="0.3">
      <c r="A10079" s="625">
        <v>5</v>
      </c>
      <c r="B10079" s="626" t="s">
        <v>241</v>
      </c>
      <c r="C10079" s="627">
        <v>2024</v>
      </c>
      <c r="D10079" s="627">
        <v>5</v>
      </c>
      <c r="E10079" s="626" t="s">
        <v>570</v>
      </c>
      <c r="F10079" s="608">
        <v>60</v>
      </c>
      <c r="G10079" s="626" t="s">
        <v>456</v>
      </c>
      <c r="H10079" s="626" t="s">
        <v>483</v>
      </c>
      <c r="I10079" s="626" t="s">
        <v>484</v>
      </c>
      <c r="J10079" s="626" t="s">
        <v>559</v>
      </c>
      <c r="K10079" s="626" t="s">
        <v>448</v>
      </c>
      <c r="L10079" s="626" t="s">
        <v>535</v>
      </c>
      <c r="M10079" s="626" t="s">
        <v>513</v>
      </c>
      <c r="N10079" s="628">
        <v>27</v>
      </c>
      <c r="O10079" s="629">
        <v>1160.28</v>
      </c>
      <c r="P10079" s="628">
        <v>1265</v>
      </c>
      <c r="Q10079" t="str">
        <f t="shared" si="160"/>
        <v>Street</v>
      </c>
    </row>
    <row r="10080" spans="1:17" x14ac:dyDescent="0.3">
      <c r="A10080" s="630">
        <v>5</v>
      </c>
      <c r="B10080" s="631" t="s">
        <v>241</v>
      </c>
      <c r="C10080" s="632">
        <v>2024</v>
      </c>
      <c r="D10080" s="632">
        <v>5</v>
      </c>
      <c r="E10080" s="631" t="s">
        <v>570</v>
      </c>
      <c r="F10080" s="585">
        <v>60</v>
      </c>
      <c r="G10080" s="631" t="s">
        <v>456</v>
      </c>
      <c r="H10080" s="631" t="s">
        <v>446</v>
      </c>
      <c r="I10080" s="631" t="s">
        <v>447</v>
      </c>
      <c r="J10080" s="631" t="s">
        <v>559</v>
      </c>
      <c r="K10080" s="631" t="s">
        <v>448</v>
      </c>
      <c r="L10080" s="631" t="s">
        <v>532</v>
      </c>
      <c r="M10080" s="631" t="s">
        <v>457</v>
      </c>
      <c r="N10080" s="633">
        <v>52</v>
      </c>
      <c r="O10080" s="634">
        <v>9001.59</v>
      </c>
      <c r="P10080" s="633">
        <v>9885</v>
      </c>
      <c r="Q10080" t="str">
        <f t="shared" si="160"/>
        <v>Street</v>
      </c>
    </row>
    <row r="10081" spans="1:17" x14ac:dyDescent="0.3">
      <c r="A10081" s="625">
        <v>5</v>
      </c>
      <c r="B10081" s="626" t="s">
        <v>241</v>
      </c>
      <c r="C10081" s="627">
        <v>2024</v>
      </c>
      <c r="D10081" s="627">
        <v>5</v>
      </c>
      <c r="E10081" s="626" t="s">
        <v>570</v>
      </c>
      <c r="F10081" s="608">
        <v>60</v>
      </c>
      <c r="G10081" s="626" t="s">
        <v>456</v>
      </c>
      <c r="H10081" s="626" t="s">
        <v>424</v>
      </c>
      <c r="I10081" s="626" t="s">
        <v>425</v>
      </c>
      <c r="J10081" s="626" t="s">
        <v>557</v>
      </c>
      <c r="K10081" s="626" t="s">
        <v>426</v>
      </c>
      <c r="L10081" s="626" t="s">
        <v>532</v>
      </c>
      <c r="M10081" s="626" t="s">
        <v>457</v>
      </c>
      <c r="N10081" s="628">
        <v>1</v>
      </c>
      <c r="O10081" s="629">
        <v>8.07</v>
      </c>
      <c r="P10081" s="628">
        <v>7</v>
      </c>
      <c r="Q10081" t="str">
        <f t="shared" si="160"/>
        <v>3-Small C&amp;I</v>
      </c>
    </row>
    <row r="10082" spans="1:17" x14ac:dyDescent="0.3">
      <c r="A10082" s="630">
        <v>5</v>
      </c>
      <c r="B10082" s="631" t="s">
        <v>241</v>
      </c>
      <c r="C10082" s="632">
        <v>2024</v>
      </c>
      <c r="D10082" s="632">
        <v>5</v>
      </c>
      <c r="E10082" s="631" t="s">
        <v>570</v>
      </c>
      <c r="F10082" s="585">
        <v>60</v>
      </c>
      <c r="G10082" s="631" t="s">
        <v>456</v>
      </c>
      <c r="H10082" s="631" t="s">
        <v>450</v>
      </c>
      <c r="I10082" s="631" t="s">
        <v>451</v>
      </c>
      <c r="J10082" s="631" t="s">
        <v>563</v>
      </c>
      <c r="K10082" s="631" t="s">
        <v>452</v>
      </c>
      <c r="L10082" s="631" t="s">
        <v>532</v>
      </c>
      <c r="M10082" s="631" t="s">
        <v>457</v>
      </c>
      <c r="N10082" s="633">
        <v>4</v>
      </c>
      <c r="O10082" s="634">
        <v>73.92</v>
      </c>
      <c r="P10082" s="633">
        <v>294</v>
      </c>
      <c r="Q10082" t="str">
        <f t="shared" si="160"/>
        <v>Street</v>
      </c>
    </row>
    <row r="10083" spans="1:17" x14ac:dyDescent="0.3">
      <c r="A10083" s="625">
        <v>5</v>
      </c>
      <c r="B10083" s="626" t="s">
        <v>241</v>
      </c>
      <c r="C10083" s="627">
        <v>2024</v>
      </c>
      <c r="D10083" s="627">
        <v>5</v>
      </c>
      <c r="E10083" s="626" t="s">
        <v>570</v>
      </c>
      <c r="F10083" s="608">
        <v>71</v>
      </c>
      <c r="G10083" s="626" t="s">
        <v>456</v>
      </c>
      <c r="H10083" s="626" t="s">
        <v>384</v>
      </c>
      <c r="I10083" s="626" t="s">
        <v>385</v>
      </c>
      <c r="J10083" s="626" t="s">
        <v>547</v>
      </c>
      <c r="K10083" s="626" t="s">
        <v>386</v>
      </c>
      <c r="L10083" s="626" t="s">
        <v>536</v>
      </c>
      <c r="M10083" s="626" t="s">
        <v>514</v>
      </c>
      <c r="N10083" s="628">
        <v>1</v>
      </c>
      <c r="O10083" s="629">
        <v>7</v>
      </c>
      <c r="P10083" s="628">
        <v>0</v>
      </c>
      <c r="Q10083" t="str">
        <f t="shared" si="160"/>
        <v>1-Residential</v>
      </c>
    </row>
    <row r="10084" spans="1:17" x14ac:dyDescent="0.3">
      <c r="A10084" s="630">
        <v>5</v>
      </c>
      <c r="B10084" s="631" t="s">
        <v>241</v>
      </c>
      <c r="C10084" s="632">
        <v>2024</v>
      </c>
      <c r="D10084" s="632">
        <v>5</v>
      </c>
      <c r="E10084" s="631" t="s">
        <v>570</v>
      </c>
      <c r="F10084" s="585">
        <v>72</v>
      </c>
      <c r="G10084" s="631" t="s">
        <v>456</v>
      </c>
      <c r="H10084" s="631" t="s">
        <v>384</v>
      </c>
      <c r="I10084" s="631" t="s">
        <v>385</v>
      </c>
      <c r="J10084" s="631" t="s">
        <v>547</v>
      </c>
      <c r="K10084" s="631" t="s">
        <v>386</v>
      </c>
      <c r="L10084" s="631" t="s">
        <v>537</v>
      </c>
      <c r="M10084" s="631" t="s">
        <v>515</v>
      </c>
      <c r="N10084" s="633">
        <v>1</v>
      </c>
      <c r="O10084" s="634">
        <v>162.91</v>
      </c>
      <c r="P10084" s="633">
        <v>447</v>
      </c>
      <c r="Q10084" t="str">
        <f t="shared" si="160"/>
        <v>1-Residential</v>
      </c>
    </row>
    <row r="10085" spans="1:17" x14ac:dyDescent="0.3">
      <c r="A10085" s="625">
        <v>5</v>
      </c>
      <c r="B10085" s="626" t="s">
        <v>241</v>
      </c>
      <c r="C10085" s="627">
        <v>2024</v>
      </c>
      <c r="D10085" s="627">
        <v>5</v>
      </c>
      <c r="E10085" s="626" t="s">
        <v>570</v>
      </c>
      <c r="F10085" s="608">
        <v>72</v>
      </c>
      <c r="G10085" s="626" t="s">
        <v>456</v>
      </c>
      <c r="H10085" s="626" t="s">
        <v>390</v>
      </c>
      <c r="I10085" s="626" t="s">
        <v>391</v>
      </c>
      <c r="J10085" s="626" t="s">
        <v>548</v>
      </c>
      <c r="K10085" s="626" t="s">
        <v>392</v>
      </c>
      <c r="L10085" s="626" t="s">
        <v>537</v>
      </c>
      <c r="M10085" s="626" t="s">
        <v>515</v>
      </c>
      <c r="N10085" s="628">
        <v>1</v>
      </c>
      <c r="O10085" s="629">
        <v>4792.0600000000004</v>
      </c>
      <c r="P10085" s="628">
        <v>15506</v>
      </c>
      <c r="Q10085" t="str">
        <f t="shared" si="160"/>
        <v>3-Small C&amp;I</v>
      </c>
    </row>
    <row r="10086" spans="1:17" x14ac:dyDescent="0.3">
      <c r="A10086" s="630">
        <v>5</v>
      </c>
      <c r="B10086" s="631" t="s">
        <v>241</v>
      </c>
      <c r="C10086" s="632">
        <v>2024</v>
      </c>
      <c r="D10086" s="632">
        <v>5</v>
      </c>
      <c r="E10086" s="631" t="s">
        <v>570</v>
      </c>
      <c r="F10086" s="585">
        <v>75</v>
      </c>
      <c r="G10086" s="631" t="s">
        <v>456</v>
      </c>
      <c r="H10086" s="631" t="s">
        <v>418</v>
      </c>
      <c r="I10086" s="631" t="s">
        <v>419</v>
      </c>
      <c r="J10086" s="631" t="s">
        <v>554</v>
      </c>
      <c r="K10086" s="631" t="s">
        <v>420</v>
      </c>
      <c r="L10086" s="631" t="s">
        <v>538</v>
      </c>
      <c r="M10086" s="631" t="s">
        <v>516</v>
      </c>
      <c r="N10086" s="633">
        <v>1</v>
      </c>
      <c r="O10086" s="634">
        <v>2625.79</v>
      </c>
      <c r="P10086" s="633">
        <v>11160</v>
      </c>
      <c r="Q10086" t="str">
        <f t="shared" si="160"/>
        <v>4-Medium C&amp;I</v>
      </c>
    </row>
    <row r="10087" spans="1:17" x14ac:dyDescent="0.3">
      <c r="A10087" s="625">
        <v>5</v>
      </c>
      <c r="B10087" s="626" t="s">
        <v>241</v>
      </c>
      <c r="C10087" s="627">
        <v>2024</v>
      </c>
      <c r="D10087" s="627">
        <v>5</v>
      </c>
      <c r="E10087" s="626" t="s">
        <v>570</v>
      </c>
      <c r="F10087" s="608">
        <v>75</v>
      </c>
      <c r="G10087" s="626" t="s">
        <v>456</v>
      </c>
      <c r="H10087" s="626" t="s">
        <v>428</v>
      </c>
      <c r="I10087" s="626" t="s">
        <v>429</v>
      </c>
      <c r="J10087" s="626" t="s">
        <v>558</v>
      </c>
      <c r="K10087" s="626" t="s">
        <v>430</v>
      </c>
      <c r="L10087" s="626" t="s">
        <v>538</v>
      </c>
      <c r="M10087" s="626" t="s">
        <v>516</v>
      </c>
      <c r="N10087" s="628">
        <v>1</v>
      </c>
      <c r="O10087" s="629">
        <v>20678.490000000002</v>
      </c>
      <c r="P10087" s="628">
        <v>113400</v>
      </c>
      <c r="Q10087" t="str">
        <f t="shared" si="160"/>
        <v>5-Large C&amp;I</v>
      </c>
    </row>
    <row r="10088" spans="1:17" x14ac:dyDescent="0.3">
      <c r="A10088" s="630">
        <v>5</v>
      </c>
      <c r="B10088" s="631" t="s">
        <v>241</v>
      </c>
      <c r="C10088" s="632">
        <v>2024</v>
      </c>
      <c r="D10088" s="632">
        <v>5</v>
      </c>
      <c r="E10088" s="631" t="s">
        <v>570</v>
      </c>
      <c r="F10088" s="585">
        <v>75</v>
      </c>
      <c r="G10088" s="631" t="s">
        <v>456</v>
      </c>
      <c r="H10088" s="631" t="s">
        <v>404</v>
      </c>
      <c r="I10088" s="631" t="s">
        <v>405</v>
      </c>
      <c r="J10088" s="631" t="s">
        <v>548</v>
      </c>
      <c r="K10088" s="631" t="s">
        <v>392</v>
      </c>
      <c r="L10088" s="631" t="s">
        <v>539</v>
      </c>
      <c r="M10088" s="631" t="s">
        <v>463</v>
      </c>
      <c r="N10088" s="633">
        <v>7</v>
      </c>
      <c r="O10088" s="634">
        <v>1971.18</v>
      </c>
      <c r="P10088" s="633">
        <v>14280</v>
      </c>
      <c r="Q10088" t="str">
        <f t="shared" si="160"/>
        <v>3-Small C&amp;I</v>
      </c>
    </row>
    <row r="10089" spans="1:17" x14ac:dyDescent="0.3">
      <c r="A10089" s="625">
        <v>5</v>
      </c>
      <c r="B10089" s="626" t="s">
        <v>241</v>
      </c>
      <c r="C10089" s="627">
        <v>2024</v>
      </c>
      <c r="D10089" s="627">
        <v>5</v>
      </c>
      <c r="E10089" s="626" t="s">
        <v>570</v>
      </c>
      <c r="F10089" s="608">
        <v>75</v>
      </c>
      <c r="G10089" s="626" t="s">
        <v>456</v>
      </c>
      <c r="H10089" s="626" t="s">
        <v>437</v>
      </c>
      <c r="I10089" s="626" t="s">
        <v>438</v>
      </c>
      <c r="J10089" s="626" t="s">
        <v>554</v>
      </c>
      <c r="K10089" s="626" t="s">
        <v>420</v>
      </c>
      <c r="L10089" s="626" t="s">
        <v>539</v>
      </c>
      <c r="M10089" s="626" t="s">
        <v>463</v>
      </c>
      <c r="N10089" s="628">
        <v>2</v>
      </c>
      <c r="O10089" s="629">
        <v>3995.22</v>
      </c>
      <c r="P10089" s="628">
        <v>34090</v>
      </c>
      <c r="Q10089" t="str">
        <f t="shared" si="160"/>
        <v>4-Medium C&amp;I</v>
      </c>
    </row>
    <row r="10090" spans="1:17" x14ac:dyDescent="0.3">
      <c r="A10090" s="630">
        <v>5</v>
      </c>
      <c r="B10090" s="631" t="s">
        <v>241</v>
      </c>
      <c r="C10090" s="632">
        <v>2024</v>
      </c>
      <c r="D10090" s="632">
        <v>5</v>
      </c>
      <c r="E10090" s="631" t="s">
        <v>570</v>
      </c>
      <c r="F10090" s="585">
        <v>77</v>
      </c>
      <c r="G10090" s="631" t="s">
        <v>456</v>
      </c>
      <c r="H10090" s="631" t="s">
        <v>390</v>
      </c>
      <c r="I10090" s="631" t="s">
        <v>391</v>
      </c>
      <c r="J10090" s="631" t="s">
        <v>548</v>
      </c>
      <c r="K10090" s="631" t="s">
        <v>392</v>
      </c>
      <c r="L10090" s="631" t="s">
        <v>540</v>
      </c>
      <c r="M10090" s="631" t="s">
        <v>517</v>
      </c>
      <c r="N10090" s="633">
        <v>2</v>
      </c>
      <c r="O10090" s="634">
        <v>2135.96</v>
      </c>
      <c r="P10090" s="633">
        <v>6861</v>
      </c>
      <c r="Q10090" t="str">
        <f t="shared" si="160"/>
        <v>3-Small C&amp;I</v>
      </c>
    </row>
    <row r="10091" spans="1:17" x14ac:dyDescent="0.3">
      <c r="A10091" s="625">
        <v>5</v>
      </c>
      <c r="B10091" s="626" t="s">
        <v>241</v>
      </c>
      <c r="C10091" s="627">
        <v>2024</v>
      </c>
      <c r="D10091" s="627">
        <v>5</v>
      </c>
      <c r="E10091" s="626" t="s">
        <v>570</v>
      </c>
      <c r="F10091" s="608">
        <v>77</v>
      </c>
      <c r="G10091" s="626" t="s">
        <v>456</v>
      </c>
      <c r="H10091" s="626" t="s">
        <v>404</v>
      </c>
      <c r="I10091" s="626" t="s">
        <v>405</v>
      </c>
      <c r="J10091" s="626" t="s">
        <v>548</v>
      </c>
      <c r="K10091" s="626" t="s">
        <v>392</v>
      </c>
      <c r="L10091" s="626" t="s">
        <v>541</v>
      </c>
      <c r="M10091" s="626" t="s">
        <v>463</v>
      </c>
      <c r="N10091" s="628">
        <v>1</v>
      </c>
      <c r="O10091" s="629">
        <v>300.13</v>
      </c>
      <c r="P10091" s="628">
        <v>2137</v>
      </c>
      <c r="Q10091" t="str">
        <f t="shared" si="160"/>
        <v>3-Small C&amp;I</v>
      </c>
    </row>
    <row r="10092" spans="1:17" x14ac:dyDescent="0.3">
      <c r="A10092" s="630">
        <v>5</v>
      </c>
      <c r="B10092" s="631" t="s">
        <v>241</v>
      </c>
      <c r="C10092" s="632">
        <v>2024</v>
      </c>
      <c r="D10092" s="632">
        <v>5</v>
      </c>
      <c r="E10092" s="631" t="s">
        <v>570</v>
      </c>
      <c r="F10092" s="585">
        <v>79</v>
      </c>
      <c r="G10092" s="631" t="s">
        <v>456</v>
      </c>
      <c r="H10092" s="631" t="s">
        <v>519</v>
      </c>
      <c r="I10092" s="631" t="s">
        <v>520</v>
      </c>
      <c r="J10092" s="631" t="s">
        <v>279</v>
      </c>
      <c r="K10092" s="631" t="s">
        <v>521</v>
      </c>
      <c r="L10092" s="631" t="s">
        <v>542</v>
      </c>
      <c r="M10092" s="631" t="s">
        <v>518</v>
      </c>
      <c r="N10092" s="633">
        <v>18</v>
      </c>
      <c r="O10092" s="634">
        <v>5716.39</v>
      </c>
      <c r="P10092" s="633">
        <v>2575475</v>
      </c>
      <c r="Q10092" t="str">
        <f t="shared" si="160"/>
        <v>OTHER</v>
      </c>
    </row>
    <row r="10093" spans="1:17" x14ac:dyDescent="0.3">
      <c r="A10093" s="625">
        <v>5</v>
      </c>
      <c r="B10093" s="626" t="s">
        <v>241</v>
      </c>
      <c r="C10093" s="627">
        <v>2024</v>
      </c>
      <c r="D10093" s="627">
        <v>5</v>
      </c>
      <c r="E10093" s="626" t="s">
        <v>570</v>
      </c>
      <c r="F10093" s="608">
        <v>79</v>
      </c>
      <c r="G10093" s="626" t="s">
        <v>456</v>
      </c>
      <c r="H10093" s="626" t="s">
        <v>431</v>
      </c>
      <c r="I10093" s="626" t="s">
        <v>432</v>
      </c>
      <c r="J10093" s="626" t="s">
        <v>558</v>
      </c>
      <c r="K10093" s="626" t="s">
        <v>430</v>
      </c>
      <c r="L10093" s="626" t="s">
        <v>543</v>
      </c>
      <c r="M10093" s="626" t="s">
        <v>522</v>
      </c>
      <c r="N10093" s="628">
        <v>1</v>
      </c>
      <c r="O10093" s="629">
        <v>3657.66</v>
      </c>
      <c r="P10093" s="628">
        <v>43064</v>
      </c>
      <c r="Q10093" t="str">
        <f t="shared" si="160"/>
        <v>5-Large C&amp;I</v>
      </c>
    </row>
    <row r="10094" spans="1:17" x14ac:dyDescent="0.3">
      <c r="A10094" s="630">
        <v>5</v>
      </c>
      <c r="B10094" s="631" t="s">
        <v>241</v>
      </c>
      <c r="C10094" s="632">
        <v>2024</v>
      </c>
      <c r="D10094" s="632">
        <v>5</v>
      </c>
      <c r="E10094" s="631" t="s">
        <v>570</v>
      </c>
      <c r="F10094" s="585">
        <v>79</v>
      </c>
      <c r="G10094" s="631" t="s">
        <v>456</v>
      </c>
      <c r="H10094" s="631" t="s">
        <v>404</v>
      </c>
      <c r="I10094" s="631" t="s">
        <v>405</v>
      </c>
      <c r="J10094" s="631" t="s">
        <v>548</v>
      </c>
      <c r="K10094" s="631" t="s">
        <v>392</v>
      </c>
      <c r="L10094" s="631" t="s">
        <v>543</v>
      </c>
      <c r="M10094" s="631" t="s">
        <v>522</v>
      </c>
      <c r="N10094" s="633">
        <v>81</v>
      </c>
      <c r="O10094" s="634">
        <v>11424.88</v>
      </c>
      <c r="P10094" s="633">
        <v>79203</v>
      </c>
      <c r="Q10094" t="str">
        <f t="shared" si="160"/>
        <v>3-Small C&amp;I</v>
      </c>
    </row>
    <row r="10095" spans="1:17" x14ac:dyDescent="0.3">
      <c r="A10095" s="625">
        <v>5</v>
      </c>
      <c r="B10095" s="626" t="s">
        <v>241</v>
      </c>
      <c r="C10095" s="627">
        <v>2024</v>
      </c>
      <c r="D10095" s="627">
        <v>5</v>
      </c>
      <c r="E10095" s="626" t="s">
        <v>570</v>
      </c>
      <c r="F10095" s="608">
        <v>79</v>
      </c>
      <c r="G10095" s="626" t="s">
        <v>456</v>
      </c>
      <c r="H10095" s="626" t="s">
        <v>433</v>
      </c>
      <c r="I10095" s="626" t="s">
        <v>434</v>
      </c>
      <c r="J10095" s="626" t="s">
        <v>553</v>
      </c>
      <c r="K10095" s="626" t="s">
        <v>412</v>
      </c>
      <c r="L10095" s="626" t="s">
        <v>543</v>
      </c>
      <c r="M10095" s="626" t="s">
        <v>522</v>
      </c>
      <c r="N10095" s="628">
        <v>7</v>
      </c>
      <c r="O10095" s="629">
        <v>430.48</v>
      </c>
      <c r="P10095" s="628">
        <v>2844</v>
      </c>
      <c r="Q10095" t="str">
        <f t="shared" si="160"/>
        <v>3-Small C&amp;I</v>
      </c>
    </row>
    <row r="10096" spans="1:17" x14ac:dyDescent="0.3">
      <c r="A10096" s="630">
        <v>5</v>
      </c>
      <c r="B10096" s="631" t="s">
        <v>241</v>
      </c>
      <c r="C10096" s="632">
        <v>2024</v>
      </c>
      <c r="D10096" s="632">
        <v>5</v>
      </c>
      <c r="E10096" s="631" t="s">
        <v>570</v>
      </c>
      <c r="F10096" s="585">
        <v>79</v>
      </c>
      <c r="G10096" s="631" t="s">
        <v>456</v>
      </c>
      <c r="H10096" s="631" t="s">
        <v>437</v>
      </c>
      <c r="I10096" s="631" t="s">
        <v>438</v>
      </c>
      <c r="J10096" s="631" t="s">
        <v>554</v>
      </c>
      <c r="K10096" s="631" t="s">
        <v>420</v>
      </c>
      <c r="L10096" s="631" t="s">
        <v>543</v>
      </c>
      <c r="M10096" s="631" t="s">
        <v>522</v>
      </c>
      <c r="N10096" s="633">
        <v>3</v>
      </c>
      <c r="O10096" s="634">
        <v>5233.16</v>
      </c>
      <c r="P10096" s="633">
        <v>45620</v>
      </c>
      <c r="Q10096" t="str">
        <f t="shared" si="160"/>
        <v>4-Medium C&amp;I</v>
      </c>
    </row>
    <row r="10097" spans="1:17" x14ac:dyDescent="0.3">
      <c r="A10097">
        <v>4</v>
      </c>
      <c r="B10097" t="s">
        <v>249</v>
      </c>
      <c r="C10097">
        <v>2024</v>
      </c>
      <c r="D10097">
        <v>6</v>
      </c>
      <c r="E10097" t="s">
        <v>571</v>
      </c>
      <c r="F10097" s="431">
        <v>1</v>
      </c>
      <c r="G10097" t="s">
        <v>383</v>
      </c>
      <c r="H10097" t="s">
        <v>384</v>
      </c>
      <c r="I10097" t="s">
        <v>385</v>
      </c>
      <c r="J10097" t="s">
        <v>547</v>
      </c>
      <c r="K10097" t="s">
        <v>386</v>
      </c>
      <c r="L10097" t="s">
        <v>523</v>
      </c>
      <c r="M10097" t="s">
        <v>387</v>
      </c>
      <c r="N10097">
        <v>1728</v>
      </c>
      <c r="O10097">
        <v>456622.31</v>
      </c>
      <c r="P10097">
        <v>1242410</v>
      </c>
      <c r="Q10097" t="str">
        <f t="shared" si="160"/>
        <v>1-Residential</v>
      </c>
    </row>
    <row r="10098" spans="1:17" x14ac:dyDescent="0.3">
      <c r="A10098">
        <v>4</v>
      </c>
      <c r="B10098" t="s">
        <v>249</v>
      </c>
      <c r="C10098">
        <v>2024</v>
      </c>
      <c r="D10098">
        <v>6</v>
      </c>
      <c r="E10098" t="s">
        <v>571</v>
      </c>
      <c r="F10098" s="431">
        <v>1</v>
      </c>
      <c r="G10098" t="s">
        <v>383</v>
      </c>
      <c r="H10098" t="s">
        <v>388</v>
      </c>
      <c r="I10098" t="s">
        <v>389</v>
      </c>
      <c r="J10098" t="s">
        <v>547</v>
      </c>
      <c r="K10098" t="s">
        <v>386</v>
      </c>
      <c r="L10098" t="s">
        <v>523</v>
      </c>
      <c r="M10098" t="s">
        <v>387</v>
      </c>
      <c r="N10098">
        <v>1</v>
      </c>
      <c r="O10098">
        <v>545.91</v>
      </c>
      <c r="P10098">
        <v>1686</v>
      </c>
      <c r="Q10098" t="str">
        <f t="shared" si="160"/>
        <v>1-Residential</v>
      </c>
    </row>
    <row r="10099" spans="1:17" x14ac:dyDescent="0.3">
      <c r="A10099">
        <v>4</v>
      </c>
      <c r="B10099" t="s">
        <v>249</v>
      </c>
      <c r="C10099">
        <v>2024</v>
      </c>
      <c r="D10099">
        <v>6</v>
      </c>
      <c r="E10099" t="s">
        <v>571</v>
      </c>
      <c r="F10099" s="431">
        <v>1</v>
      </c>
      <c r="G10099" t="s">
        <v>383</v>
      </c>
      <c r="H10099" t="s">
        <v>390</v>
      </c>
      <c r="I10099" t="s">
        <v>391</v>
      </c>
      <c r="J10099" t="s">
        <v>548</v>
      </c>
      <c r="K10099" t="s">
        <v>392</v>
      </c>
      <c r="L10099" t="s">
        <v>523</v>
      </c>
      <c r="M10099" t="s">
        <v>387</v>
      </c>
      <c r="N10099">
        <v>12</v>
      </c>
      <c r="O10099">
        <v>1564.41</v>
      </c>
      <c r="P10099">
        <v>4801</v>
      </c>
      <c r="Q10099" t="str">
        <f t="shared" si="160"/>
        <v>3-Small C&amp;I</v>
      </c>
    </row>
    <row r="10100" spans="1:17" x14ac:dyDescent="0.3">
      <c r="A10100">
        <v>4</v>
      </c>
      <c r="B10100" t="s">
        <v>249</v>
      </c>
      <c r="C10100">
        <v>2024</v>
      </c>
      <c r="D10100">
        <v>6</v>
      </c>
      <c r="E10100" t="s">
        <v>571</v>
      </c>
      <c r="F10100" s="431">
        <v>1</v>
      </c>
      <c r="G10100" t="s">
        <v>383</v>
      </c>
      <c r="H10100" t="s">
        <v>393</v>
      </c>
      <c r="I10100" t="s">
        <v>394</v>
      </c>
      <c r="J10100" t="s">
        <v>549</v>
      </c>
      <c r="K10100" t="s">
        <v>395</v>
      </c>
      <c r="L10100" t="s">
        <v>523</v>
      </c>
      <c r="M10100" t="s">
        <v>387</v>
      </c>
      <c r="N10100">
        <v>35</v>
      </c>
      <c r="O10100">
        <v>5194.82</v>
      </c>
      <c r="P10100">
        <v>22265</v>
      </c>
      <c r="Q10100" t="str">
        <f t="shared" si="160"/>
        <v>2-Low Income Residential</v>
      </c>
    </row>
    <row r="10101" spans="1:17" x14ac:dyDescent="0.3">
      <c r="A10101">
        <v>4</v>
      </c>
      <c r="B10101" t="s">
        <v>249</v>
      </c>
      <c r="C10101">
        <v>2024</v>
      </c>
      <c r="D10101">
        <v>6</v>
      </c>
      <c r="E10101" t="s">
        <v>571</v>
      </c>
      <c r="F10101" s="431">
        <v>1</v>
      </c>
      <c r="G10101" t="s">
        <v>383</v>
      </c>
      <c r="H10101" t="s">
        <v>396</v>
      </c>
      <c r="I10101" t="s">
        <v>397</v>
      </c>
      <c r="J10101" t="s">
        <v>551</v>
      </c>
      <c r="K10101" t="s">
        <v>398</v>
      </c>
      <c r="L10101" t="s">
        <v>523</v>
      </c>
      <c r="M10101" t="s">
        <v>387</v>
      </c>
      <c r="N10101">
        <v>3</v>
      </c>
      <c r="O10101">
        <v>377.28</v>
      </c>
      <c r="P10101">
        <v>1124</v>
      </c>
      <c r="Q10101" t="str">
        <f t="shared" si="160"/>
        <v>3-Small C&amp;I</v>
      </c>
    </row>
    <row r="10102" spans="1:17" x14ac:dyDescent="0.3">
      <c r="A10102">
        <v>4</v>
      </c>
      <c r="B10102" t="s">
        <v>249</v>
      </c>
      <c r="C10102">
        <v>2024</v>
      </c>
      <c r="D10102">
        <v>6</v>
      </c>
      <c r="E10102" t="s">
        <v>571</v>
      </c>
      <c r="F10102" s="431">
        <v>1</v>
      </c>
      <c r="G10102" t="s">
        <v>383</v>
      </c>
      <c r="H10102" t="s">
        <v>399</v>
      </c>
      <c r="I10102" t="s">
        <v>400</v>
      </c>
      <c r="J10102" t="s">
        <v>547</v>
      </c>
      <c r="K10102" t="s">
        <v>386</v>
      </c>
      <c r="L10102" t="s">
        <v>524</v>
      </c>
      <c r="M10102" t="s">
        <v>401</v>
      </c>
      <c r="N10102">
        <v>10522</v>
      </c>
      <c r="O10102">
        <v>1422656.42</v>
      </c>
      <c r="P10102">
        <v>7803636</v>
      </c>
      <c r="Q10102" t="str">
        <f t="shared" si="160"/>
        <v>1-Residential</v>
      </c>
    </row>
    <row r="10103" spans="1:17" x14ac:dyDescent="0.3">
      <c r="A10103">
        <v>4</v>
      </c>
      <c r="B10103" t="s">
        <v>249</v>
      </c>
      <c r="C10103">
        <v>2024</v>
      </c>
      <c r="D10103">
        <v>6</v>
      </c>
      <c r="E10103" t="s">
        <v>571</v>
      </c>
      <c r="F10103" s="431">
        <v>1</v>
      </c>
      <c r="G10103" t="s">
        <v>383</v>
      </c>
      <c r="H10103" t="s">
        <v>402</v>
      </c>
      <c r="I10103" t="s">
        <v>403</v>
      </c>
      <c r="J10103" t="s">
        <v>549</v>
      </c>
      <c r="K10103" t="s">
        <v>395</v>
      </c>
      <c r="L10103" t="s">
        <v>524</v>
      </c>
      <c r="M10103" t="s">
        <v>401</v>
      </c>
      <c r="N10103">
        <v>119</v>
      </c>
      <c r="O10103">
        <v>5138.29</v>
      </c>
      <c r="P10103">
        <v>71656</v>
      </c>
      <c r="Q10103" t="str">
        <f t="shared" si="160"/>
        <v>2-Low Income Residential</v>
      </c>
    </row>
    <row r="10104" spans="1:17" x14ac:dyDescent="0.3">
      <c r="A10104">
        <v>4</v>
      </c>
      <c r="B10104" t="s">
        <v>249</v>
      </c>
      <c r="C10104">
        <v>2024</v>
      </c>
      <c r="D10104">
        <v>6</v>
      </c>
      <c r="E10104" t="s">
        <v>571</v>
      </c>
      <c r="F10104" s="431">
        <v>1</v>
      </c>
      <c r="G10104" t="s">
        <v>383</v>
      </c>
      <c r="H10104" t="s">
        <v>404</v>
      </c>
      <c r="I10104" t="s">
        <v>405</v>
      </c>
      <c r="J10104" t="s">
        <v>548</v>
      </c>
      <c r="K10104" t="s">
        <v>392</v>
      </c>
      <c r="L10104" t="s">
        <v>524</v>
      </c>
      <c r="M10104" t="s">
        <v>401</v>
      </c>
      <c r="N10104">
        <v>38</v>
      </c>
      <c r="O10104">
        <v>2217.9</v>
      </c>
      <c r="P10104">
        <v>20592</v>
      </c>
      <c r="Q10104" t="str">
        <f t="shared" si="160"/>
        <v>3-Small C&amp;I</v>
      </c>
    </row>
    <row r="10105" spans="1:17" x14ac:dyDescent="0.3">
      <c r="A10105">
        <v>4</v>
      </c>
      <c r="B10105" t="s">
        <v>249</v>
      </c>
      <c r="C10105">
        <v>2024</v>
      </c>
      <c r="D10105">
        <v>6</v>
      </c>
      <c r="E10105" t="s">
        <v>571</v>
      </c>
      <c r="F10105" s="431">
        <v>1</v>
      </c>
      <c r="G10105" t="s">
        <v>383</v>
      </c>
      <c r="H10105" t="s">
        <v>406</v>
      </c>
      <c r="I10105" t="s">
        <v>407</v>
      </c>
      <c r="J10105" t="s">
        <v>551</v>
      </c>
      <c r="K10105" t="s">
        <v>398</v>
      </c>
      <c r="L10105" t="s">
        <v>524</v>
      </c>
      <c r="M10105" t="s">
        <v>401</v>
      </c>
      <c r="N10105">
        <v>4</v>
      </c>
      <c r="O10105">
        <v>722.78</v>
      </c>
      <c r="P10105">
        <v>4999</v>
      </c>
      <c r="Q10105" t="str">
        <f t="shared" si="160"/>
        <v>3-Small C&amp;I</v>
      </c>
    </row>
    <row r="10106" spans="1:17" x14ac:dyDescent="0.3">
      <c r="A10106">
        <v>4</v>
      </c>
      <c r="B10106" t="s">
        <v>249</v>
      </c>
      <c r="C10106">
        <v>2024</v>
      </c>
      <c r="D10106">
        <v>6</v>
      </c>
      <c r="E10106" t="s">
        <v>571</v>
      </c>
      <c r="F10106" s="431">
        <v>3</v>
      </c>
      <c r="G10106" t="s">
        <v>408</v>
      </c>
      <c r="H10106" t="s">
        <v>384</v>
      </c>
      <c r="I10106" t="s">
        <v>385</v>
      </c>
      <c r="J10106" t="s">
        <v>547</v>
      </c>
      <c r="K10106" t="s">
        <v>386</v>
      </c>
      <c r="L10106" t="s">
        <v>525</v>
      </c>
      <c r="M10106" t="s">
        <v>409</v>
      </c>
      <c r="N10106">
        <v>10</v>
      </c>
      <c r="O10106">
        <v>2231.13</v>
      </c>
      <c r="P10106">
        <v>5988</v>
      </c>
      <c r="Q10106" t="str">
        <f t="shared" si="160"/>
        <v>1-Residential</v>
      </c>
    </row>
    <row r="10107" spans="1:17" x14ac:dyDescent="0.3">
      <c r="A10107">
        <v>4</v>
      </c>
      <c r="B10107" t="s">
        <v>249</v>
      </c>
      <c r="C10107">
        <v>2024</v>
      </c>
      <c r="D10107">
        <v>6</v>
      </c>
      <c r="E10107" t="s">
        <v>571</v>
      </c>
      <c r="F10107" s="431">
        <v>3</v>
      </c>
      <c r="G10107" t="s">
        <v>408</v>
      </c>
      <c r="H10107" t="s">
        <v>390</v>
      </c>
      <c r="I10107" t="s">
        <v>391</v>
      </c>
      <c r="J10107" t="s">
        <v>548</v>
      </c>
      <c r="K10107" t="s">
        <v>392</v>
      </c>
      <c r="L10107" t="s">
        <v>525</v>
      </c>
      <c r="M10107" t="s">
        <v>409</v>
      </c>
      <c r="N10107">
        <v>172</v>
      </c>
      <c r="O10107">
        <v>37152.17</v>
      </c>
      <c r="P10107">
        <v>115769</v>
      </c>
      <c r="Q10107" t="str">
        <f t="shared" si="160"/>
        <v>3-Small C&amp;I</v>
      </c>
    </row>
    <row r="10108" spans="1:17" x14ac:dyDescent="0.3">
      <c r="A10108">
        <v>4</v>
      </c>
      <c r="B10108" t="s">
        <v>249</v>
      </c>
      <c r="C10108">
        <v>2024</v>
      </c>
      <c r="D10108">
        <v>6</v>
      </c>
      <c r="E10108" t="s">
        <v>571</v>
      </c>
      <c r="F10108" s="431">
        <v>3</v>
      </c>
      <c r="G10108" t="s">
        <v>408</v>
      </c>
      <c r="H10108" t="s">
        <v>413</v>
      </c>
      <c r="I10108" t="s">
        <v>414</v>
      </c>
      <c r="J10108" t="s">
        <v>550</v>
      </c>
      <c r="K10108" t="s">
        <v>415</v>
      </c>
      <c r="L10108" t="s">
        <v>525</v>
      </c>
      <c r="M10108" t="s">
        <v>409</v>
      </c>
      <c r="N10108">
        <v>1</v>
      </c>
      <c r="O10108">
        <v>40.880000000000003</v>
      </c>
      <c r="P10108">
        <v>101</v>
      </c>
      <c r="Q10108" t="str">
        <f t="shared" si="160"/>
        <v>3-Small C&amp;I</v>
      </c>
    </row>
    <row r="10109" spans="1:17" x14ac:dyDescent="0.3">
      <c r="A10109">
        <v>4</v>
      </c>
      <c r="B10109" t="s">
        <v>249</v>
      </c>
      <c r="C10109">
        <v>2024</v>
      </c>
      <c r="D10109">
        <v>6</v>
      </c>
      <c r="E10109" t="s">
        <v>571</v>
      </c>
      <c r="F10109" s="431">
        <v>3</v>
      </c>
      <c r="G10109" t="s">
        <v>408</v>
      </c>
      <c r="H10109" t="s">
        <v>396</v>
      </c>
      <c r="I10109" t="s">
        <v>397</v>
      </c>
      <c r="J10109" t="s">
        <v>551</v>
      </c>
      <c r="K10109" t="s">
        <v>398</v>
      </c>
      <c r="L10109" t="s">
        <v>525</v>
      </c>
      <c r="M10109" t="s">
        <v>409</v>
      </c>
      <c r="N10109">
        <v>22</v>
      </c>
      <c r="O10109">
        <v>2362.23</v>
      </c>
      <c r="P10109">
        <v>8635</v>
      </c>
      <c r="Q10109" t="str">
        <f t="shared" si="160"/>
        <v>3-Small C&amp;I</v>
      </c>
    </row>
    <row r="10110" spans="1:17" x14ac:dyDescent="0.3">
      <c r="A10110">
        <v>4</v>
      </c>
      <c r="B10110" t="s">
        <v>249</v>
      </c>
      <c r="C10110">
        <v>2024</v>
      </c>
      <c r="D10110">
        <v>6</v>
      </c>
      <c r="E10110" t="s">
        <v>571</v>
      </c>
      <c r="F10110" s="431">
        <v>3</v>
      </c>
      <c r="G10110" t="s">
        <v>408</v>
      </c>
      <c r="H10110" t="s">
        <v>418</v>
      </c>
      <c r="I10110" t="s">
        <v>419</v>
      </c>
      <c r="J10110" t="s">
        <v>554</v>
      </c>
      <c r="K10110" t="s">
        <v>420</v>
      </c>
      <c r="L10110" t="s">
        <v>525</v>
      </c>
      <c r="M10110" t="s">
        <v>409</v>
      </c>
      <c r="N10110">
        <v>5</v>
      </c>
      <c r="O10110">
        <v>5794.17</v>
      </c>
      <c r="P10110">
        <v>24195</v>
      </c>
      <c r="Q10110" t="str">
        <f t="shared" si="160"/>
        <v>4-Medium C&amp;I</v>
      </c>
    </row>
    <row r="10111" spans="1:17" x14ac:dyDescent="0.3">
      <c r="A10111">
        <v>4</v>
      </c>
      <c r="B10111" t="s">
        <v>249</v>
      </c>
      <c r="C10111">
        <v>2024</v>
      </c>
      <c r="D10111">
        <v>6</v>
      </c>
      <c r="E10111" t="s">
        <v>571</v>
      </c>
      <c r="F10111" s="431">
        <v>3</v>
      </c>
      <c r="G10111" t="s">
        <v>408</v>
      </c>
      <c r="H10111" t="s">
        <v>421</v>
      </c>
      <c r="I10111" t="s">
        <v>422</v>
      </c>
      <c r="J10111" t="s">
        <v>552</v>
      </c>
      <c r="K10111" t="s">
        <v>423</v>
      </c>
      <c r="L10111" t="s">
        <v>524</v>
      </c>
      <c r="M10111" t="s">
        <v>401</v>
      </c>
      <c r="N10111">
        <v>1</v>
      </c>
      <c r="O10111">
        <v>10.93</v>
      </c>
      <c r="P10111">
        <v>16</v>
      </c>
      <c r="Q10111" t="str">
        <f t="shared" si="160"/>
        <v>Street</v>
      </c>
    </row>
    <row r="10112" spans="1:17" x14ac:dyDescent="0.3">
      <c r="A10112">
        <v>4</v>
      </c>
      <c r="B10112" t="s">
        <v>249</v>
      </c>
      <c r="C10112">
        <v>2024</v>
      </c>
      <c r="D10112">
        <v>6</v>
      </c>
      <c r="E10112" t="s">
        <v>571</v>
      </c>
      <c r="F10112" s="431">
        <v>3</v>
      </c>
      <c r="G10112" t="s">
        <v>408</v>
      </c>
      <c r="H10112" t="s">
        <v>424</v>
      </c>
      <c r="I10112" t="s">
        <v>425</v>
      </c>
      <c r="J10112" t="s">
        <v>557</v>
      </c>
      <c r="K10112" t="s">
        <v>426</v>
      </c>
      <c r="L10112" t="s">
        <v>526</v>
      </c>
      <c r="M10112" t="s">
        <v>427</v>
      </c>
      <c r="N10112">
        <v>8</v>
      </c>
      <c r="O10112">
        <v>192.33</v>
      </c>
      <c r="P10112">
        <v>982</v>
      </c>
      <c r="Q10112" t="str">
        <f t="shared" si="160"/>
        <v>3-Small C&amp;I</v>
      </c>
    </row>
    <row r="10113" spans="1:17" x14ac:dyDescent="0.3">
      <c r="A10113">
        <v>4</v>
      </c>
      <c r="B10113" t="s">
        <v>249</v>
      </c>
      <c r="C10113">
        <v>2024</v>
      </c>
      <c r="D10113">
        <v>6</v>
      </c>
      <c r="E10113" t="s">
        <v>571</v>
      </c>
      <c r="F10113" s="431">
        <v>3</v>
      </c>
      <c r="G10113" t="s">
        <v>408</v>
      </c>
      <c r="H10113" t="s">
        <v>431</v>
      </c>
      <c r="I10113" t="s">
        <v>432</v>
      </c>
      <c r="J10113" t="s">
        <v>558</v>
      </c>
      <c r="K10113" t="s">
        <v>430</v>
      </c>
      <c r="L10113" t="s">
        <v>526</v>
      </c>
      <c r="M10113" t="s">
        <v>427</v>
      </c>
      <c r="N10113">
        <v>9</v>
      </c>
      <c r="O10113">
        <v>111034.03</v>
      </c>
      <c r="P10113">
        <v>1064640</v>
      </c>
      <c r="Q10113" t="str">
        <f t="shared" si="160"/>
        <v>5-Large C&amp;I</v>
      </c>
    </row>
    <row r="10114" spans="1:17" x14ac:dyDescent="0.3">
      <c r="A10114">
        <v>4</v>
      </c>
      <c r="B10114" t="s">
        <v>249</v>
      </c>
      <c r="C10114">
        <v>2024</v>
      </c>
      <c r="D10114">
        <v>6</v>
      </c>
      <c r="E10114" t="s">
        <v>571</v>
      </c>
      <c r="F10114" s="431">
        <v>3</v>
      </c>
      <c r="G10114" t="s">
        <v>408</v>
      </c>
      <c r="H10114" t="s">
        <v>399</v>
      </c>
      <c r="I10114" t="s">
        <v>400</v>
      </c>
      <c r="J10114" t="s">
        <v>547</v>
      </c>
      <c r="K10114" t="s">
        <v>386</v>
      </c>
      <c r="L10114" t="s">
        <v>526</v>
      </c>
      <c r="M10114" t="s">
        <v>427</v>
      </c>
      <c r="N10114">
        <v>30</v>
      </c>
      <c r="O10114">
        <v>3803.69</v>
      </c>
      <c r="P10114">
        <v>20319</v>
      </c>
      <c r="Q10114" t="str">
        <f t="shared" si="160"/>
        <v>1-Residential</v>
      </c>
    </row>
    <row r="10115" spans="1:17" x14ac:dyDescent="0.3">
      <c r="A10115">
        <v>4</v>
      </c>
      <c r="B10115" t="s">
        <v>249</v>
      </c>
      <c r="C10115">
        <v>2024</v>
      </c>
      <c r="D10115">
        <v>6</v>
      </c>
      <c r="E10115" t="s">
        <v>571</v>
      </c>
      <c r="F10115" s="431">
        <v>3</v>
      </c>
      <c r="G10115" t="s">
        <v>408</v>
      </c>
      <c r="H10115" t="s">
        <v>404</v>
      </c>
      <c r="I10115" t="s">
        <v>405</v>
      </c>
      <c r="J10115" t="s">
        <v>548</v>
      </c>
      <c r="K10115" t="s">
        <v>392</v>
      </c>
      <c r="L10115" t="s">
        <v>526</v>
      </c>
      <c r="M10115" t="s">
        <v>427</v>
      </c>
      <c r="N10115">
        <v>1269</v>
      </c>
      <c r="O10115">
        <v>229281.65</v>
      </c>
      <c r="P10115">
        <v>1675776</v>
      </c>
      <c r="Q10115" t="str">
        <f t="shared" si="160"/>
        <v>3-Small C&amp;I</v>
      </c>
    </row>
    <row r="10116" spans="1:17" x14ac:dyDescent="0.3">
      <c r="A10116">
        <v>4</v>
      </c>
      <c r="B10116" t="s">
        <v>249</v>
      </c>
      <c r="C10116">
        <v>2024</v>
      </c>
      <c r="D10116">
        <v>6</v>
      </c>
      <c r="E10116" t="s">
        <v>571</v>
      </c>
      <c r="F10116" s="431">
        <v>3</v>
      </c>
      <c r="G10116" t="s">
        <v>408</v>
      </c>
      <c r="H10116" t="s">
        <v>433</v>
      </c>
      <c r="I10116" t="s">
        <v>434</v>
      </c>
      <c r="J10116" t="s">
        <v>553</v>
      </c>
      <c r="K10116" t="s">
        <v>412</v>
      </c>
      <c r="L10116" t="s">
        <v>526</v>
      </c>
      <c r="M10116" t="s">
        <v>427</v>
      </c>
      <c r="N10116">
        <v>7</v>
      </c>
      <c r="O10116">
        <v>277.45</v>
      </c>
      <c r="P10116">
        <v>1664</v>
      </c>
      <c r="Q10116" t="str">
        <f t="shared" si="160"/>
        <v>3-Small C&amp;I</v>
      </c>
    </row>
    <row r="10117" spans="1:17" x14ac:dyDescent="0.3">
      <c r="A10117">
        <v>4</v>
      </c>
      <c r="B10117" t="s">
        <v>249</v>
      </c>
      <c r="C10117">
        <v>2024</v>
      </c>
      <c r="D10117">
        <v>6</v>
      </c>
      <c r="E10117" t="s">
        <v>571</v>
      </c>
      <c r="F10117" s="431">
        <v>3</v>
      </c>
      <c r="G10117" t="s">
        <v>408</v>
      </c>
      <c r="H10117" t="s">
        <v>435</v>
      </c>
      <c r="I10117" t="s">
        <v>436</v>
      </c>
      <c r="J10117" t="s">
        <v>550</v>
      </c>
      <c r="K10117" t="s">
        <v>415</v>
      </c>
      <c r="L10117" t="s">
        <v>526</v>
      </c>
      <c r="M10117" t="s">
        <v>427</v>
      </c>
      <c r="N10117">
        <v>11</v>
      </c>
      <c r="O10117">
        <v>459.25</v>
      </c>
      <c r="P10117">
        <v>3385</v>
      </c>
      <c r="Q10117" t="str">
        <f t="shared" si="160"/>
        <v>3-Small C&amp;I</v>
      </c>
    </row>
    <row r="10118" spans="1:17" x14ac:dyDescent="0.3">
      <c r="A10118">
        <v>4</v>
      </c>
      <c r="B10118" t="s">
        <v>249</v>
      </c>
      <c r="C10118">
        <v>2024</v>
      </c>
      <c r="D10118">
        <v>6</v>
      </c>
      <c r="E10118" t="s">
        <v>571</v>
      </c>
      <c r="F10118" s="431">
        <v>3</v>
      </c>
      <c r="G10118" t="s">
        <v>408</v>
      </c>
      <c r="H10118" t="s">
        <v>406</v>
      </c>
      <c r="I10118" t="s">
        <v>407</v>
      </c>
      <c r="J10118" t="s">
        <v>551</v>
      </c>
      <c r="K10118" t="s">
        <v>398</v>
      </c>
      <c r="L10118" t="s">
        <v>526</v>
      </c>
      <c r="M10118" t="s">
        <v>427</v>
      </c>
      <c r="N10118">
        <v>63</v>
      </c>
      <c r="O10118">
        <v>3717.98</v>
      </c>
      <c r="P10118">
        <v>25090</v>
      </c>
      <c r="Q10118" t="str">
        <f t="shared" si="160"/>
        <v>3-Small C&amp;I</v>
      </c>
    </row>
    <row r="10119" spans="1:17" x14ac:dyDescent="0.3">
      <c r="A10119">
        <v>4</v>
      </c>
      <c r="B10119" t="s">
        <v>249</v>
      </c>
      <c r="C10119">
        <v>2024</v>
      </c>
      <c r="D10119">
        <v>6</v>
      </c>
      <c r="E10119" t="s">
        <v>571</v>
      </c>
      <c r="F10119" s="431">
        <v>3</v>
      </c>
      <c r="G10119" t="s">
        <v>408</v>
      </c>
      <c r="H10119" t="s">
        <v>437</v>
      </c>
      <c r="I10119" t="s">
        <v>438</v>
      </c>
      <c r="J10119" t="s">
        <v>554</v>
      </c>
      <c r="K10119" t="s">
        <v>420</v>
      </c>
      <c r="L10119" t="s">
        <v>526</v>
      </c>
      <c r="M10119" t="s">
        <v>427</v>
      </c>
      <c r="N10119">
        <v>65</v>
      </c>
      <c r="O10119">
        <v>158516.06</v>
      </c>
      <c r="P10119">
        <v>1389124</v>
      </c>
      <c r="Q10119" t="str">
        <f t="shared" si="160"/>
        <v>4-Medium C&amp;I</v>
      </c>
    </row>
    <row r="10120" spans="1:17" x14ac:dyDescent="0.3">
      <c r="A10120">
        <v>4</v>
      </c>
      <c r="B10120" t="s">
        <v>249</v>
      </c>
      <c r="C10120">
        <v>2024</v>
      </c>
      <c r="D10120">
        <v>6</v>
      </c>
      <c r="E10120" t="s">
        <v>571</v>
      </c>
      <c r="F10120" s="431">
        <v>5</v>
      </c>
      <c r="G10120" t="s">
        <v>442</v>
      </c>
      <c r="H10120" t="s">
        <v>418</v>
      </c>
      <c r="I10120" t="s">
        <v>419</v>
      </c>
      <c r="J10120" t="s">
        <v>554</v>
      </c>
      <c r="K10120" t="s">
        <v>420</v>
      </c>
      <c r="L10120" t="s">
        <v>527</v>
      </c>
      <c r="M10120" t="s">
        <v>443</v>
      </c>
      <c r="N10120">
        <v>1</v>
      </c>
      <c r="O10120">
        <v>583.03</v>
      </c>
      <c r="P10120">
        <v>2160</v>
      </c>
      <c r="Q10120" t="str">
        <f t="shared" si="160"/>
        <v>4-Medium C&amp;I</v>
      </c>
    </row>
    <row r="10121" spans="1:17" x14ac:dyDescent="0.3">
      <c r="A10121">
        <v>4</v>
      </c>
      <c r="B10121" t="s">
        <v>249</v>
      </c>
      <c r="C10121">
        <v>2024</v>
      </c>
      <c r="D10121">
        <v>6</v>
      </c>
      <c r="E10121" t="s">
        <v>571</v>
      </c>
      <c r="F10121" s="431">
        <v>5</v>
      </c>
      <c r="G10121" t="s">
        <v>442</v>
      </c>
      <c r="H10121" t="s">
        <v>431</v>
      </c>
      <c r="I10121" t="s">
        <v>432</v>
      </c>
      <c r="J10121" t="s">
        <v>558</v>
      </c>
      <c r="K10121" t="s">
        <v>430</v>
      </c>
      <c r="L10121" t="s">
        <v>528</v>
      </c>
      <c r="M10121" t="s">
        <v>444</v>
      </c>
      <c r="N10121">
        <v>1</v>
      </c>
      <c r="O10121">
        <v>3585.7</v>
      </c>
      <c r="P10121">
        <v>17419</v>
      </c>
      <c r="Q10121" t="str">
        <f t="shared" si="160"/>
        <v>5-Large C&amp;I</v>
      </c>
    </row>
    <row r="10122" spans="1:17" x14ac:dyDescent="0.3">
      <c r="A10122">
        <v>4</v>
      </c>
      <c r="B10122" t="s">
        <v>249</v>
      </c>
      <c r="C10122">
        <v>2024</v>
      </c>
      <c r="D10122">
        <v>6</v>
      </c>
      <c r="E10122" t="s">
        <v>571</v>
      </c>
      <c r="F10122" s="431">
        <v>5</v>
      </c>
      <c r="G10122" t="s">
        <v>442</v>
      </c>
      <c r="H10122" t="s">
        <v>404</v>
      </c>
      <c r="I10122" t="s">
        <v>405</v>
      </c>
      <c r="J10122" t="s">
        <v>548</v>
      </c>
      <c r="K10122" t="s">
        <v>392</v>
      </c>
      <c r="L10122" t="s">
        <v>528</v>
      </c>
      <c r="M10122" t="s">
        <v>444</v>
      </c>
      <c r="N10122">
        <v>2</v>
      </c>
      <c r="O10122">
        <v>42.29</v>
      </c>
      <c r="P10122">
        <v>166</v>
      </c>
      <c r="Q10122" t="str">
        <f t="shared" si="160"/>
        <v>3-Small C&amp;I</v>
      </c>
    </row>
    <row r="10123" spans="1:17" x14ac:dyDescent="0.3">
      <c r="A10123">
        <v>4</v>
      </c>
      <c r="B10123" t="s">
        <v>249</v>
      </c>
      <c r="C10123">
        <v>2024</v>
      </c>
      <c r="D10123">
        <v>6</v>
      </c>
      <c r="E10123" t="s">
        <v>571</v>
      </c>
      <c r="F10123" s="431">
        <v>6</v>
      </c>
      <c r="G10123" t="s">
        <v>445</v>
      </c>
      <c r="H10123" t="s">
        <v>446</v>
      </c>
      <c r="I10123" t="s">
        <v>447</v>
      </c>
      <c r="J10123" t="s">
        <v>559</v>
      </c>
      <c r="K10123" t="s">
        <v>448</v>
      </c>
      <c r="L10123" t="s">
        <v>529</v>
      </c>
      <c r="M10123" t="s">
        <v>449</v>
      </c>
      <c r="N10123">
        <v>1</v>
      </c>
      <c r="O10123">
        <v>7360.77</v>
      </c>
      <c r="P10123">
        <v>12099</v>
      </c>
      <c r="Q10123" t="str">
        <f t="shared" si="160"/>
        <v>Street</v>
      </c>
    </row>
    <row r="10124" spans="1:17" x14ac:dyDescent="0.3">
      <c r="A10124">
        <v>4</v>
      </c>
      <c r="B10124" t="s">
        <v>249</v>
      </c>
      <c r="C10124">
        <v>2024</v>
      </c>
      <c r="D10124">
        <v>6</v>
      </c>
      <c r="E10124" t="s">
        <v>571</v>
      </c>
      <c r="F10124" s="431">
        <v>6</v>
      </c>
      <c r="G10124" t="s">
        <v>445</v>
      </c>
      <c r="H10124" t="s">
        <v>450</v>
      </c>
      <c r="I10124" t="s">
        <v>451</v>
      </c>
      <c r="J10124" t="s">
        <v>563</v>
      </c>
      <c r="K10124" t="s">
        <v>452</v>
      </c>
      <c r="L10124" t="s">
        <v>529</v>
      </c>
      <c r="M10124" t="s">
        <v>449</v>
      </c>
      <c r="N10124">
        <v>2</v>
      </c>
      <c r="O10124">
        <v>1486.36</v>
      </c>
      <c r="P10124">
        <v>5086</v>
      </c>
      <c r="Q10124" t="str">
        <f t="shared" si="160"/>
        <v>Street</v>
      </c>
    </row>
    <row r="10125" spans="1:17" x14ac:dyDescent="0.3">
      <c r="A10125">
        <v>4</v>
      </c>
      <c r="B10125" t="s">
        <v>249</v>
      </c>
      <c r="C10125">
        <v>2024</v>
      </c>
      <c r="D10125">
        <v>6</v>
      </c>
      <c r="E10125" t="s">
        <v>571</v>
      </c>
      <c r="F10125" s="431">
        <v>10</v>
      </c>
      <c r="G10125" t="s">
        <v>453</v>
      </c>
      <c r="H10125" t="s">
        <v>384</v>
      </c>
      <c r="I10125" t="s">
        <v>385</v>
      </c>
      <c r="J10125" t="s">
        <v>547</v>
      </c>
      <c r="K10125" t="s">
        <v>386</v>
      </c>
      <c r="L10125" t="s">
        <v>530</v>
      </c>
      <c r="M10125" t="s">
        <v>454</v>
      </c>
      <c r="N10125">
        <v>20</v>
      </c>
      <c r="O10125">
        <v>3542.21</v>
      </c>
      <c r="P10125">
        <v>9406</v>
      </c>
      <c r="Q10125" t="str">
        <f t="shared" si="160"/>
        <v>1-Residential</v>
      </c>
    </row>
    <row r="10126" spans="1:17" x14ac:dyDescent="0.3">
      <c r="A10126">
        <v>4</v>
      </c>
      <c r="B10126" t="s">
        <v>249</v>
      </c>
      <c r="C10126">
        <v>2024</v>
      </c>
      <c r="D10126">
        <v>6</v>
      </c>
      <c r="E10126" t="s">
        <v>571</v>
      </c>
      <c r="F10126" s="431">
        <v>10</v>
      </c>
      <c r="G10126" t="s">
        <v>453</v>
      </c>
      <c r="H10126" t="s">
        <v>399</v>
      </c>
      <c r="I10126" t="s">
        <v>400</v>
      </c>
      <c r="J10126" t="s">
        <v>547</v>
      </c>
      <c r="K10126" t="s">
        <v>386</v>
      </c>
      <c r="L10126" t="s">
        <v>531</v>
      </c>
      <c r="M10126" t="s">
        <v>455</v>
      </c>
      <c r="N10126">
        <v>141</v>
      </c>
      <c r="O10126">
        <v>16509.240000000002</v>
      </c>
      <c r="P10126">
        <v>88307</v>
      </c>
      <c r="Q10126" t="str">
        <f t="shared" ref="Q10126:Q10189" si="161">VLOOKUP(TRIM(J10126),S:T,2,FALSE)</f>
        <v>1-Residential</v>
      </c>
    </row>
    <row r="10127" spans="1:17" x14ac:dyDescent="0.3">
      <c r="A10127">
        <v>4</v>
      </c>
      <c r="B10127" t="s">
        <v>249</v>
      </c>
      <c r="C10127">
        <v>2024</v>
      </c>
      <c r="D10127">
        <v>6</v>
      </c>
      <c r="E10127" t="s">
        <v>571</v>
      </c>
      <c r="F10127" s="431">
        <v>10</v>
      </c>
      <c r="G10127" t="s">
        <v>453</v>
      </c>
      <c r="H10127" t="s">
        <v>402</v>
      </c>
      <c r="I10127" t="s">
        <v>403</v>
      </c>
      <c r="J10127" t="s">
        <v>549</v>
      </c>
      <c r="K10127" t="s">
        <v>395</v>
      </c>
      <c r="L10127" t="s">
        <v>531</v>
      </c>
      <c r="M10127" t="s">
        <v>455</v>
      </c>
      <c r="N10127">
        <v>7</v>
      </c>
      <c r="O10127">
        <v>451.87</v>
      </c>
      <c r="P10127">
        <v>6281</v>
      </c>
      <c r="Q10127" t="str">
        <f t="shared" si="161"/>
        <v>2-Low Income Residential</v>
      </c>
    </row>
    <row r="10128" spans="1:17" x14ac:dyDescent="0.3">
      <c r="A10128">
        <v>4</v>
      </c>
      <c r="B10128" t="s">
        <v>249</v>
      </c>
      <c r="C10128">
        <v>2024</v>
      </c>
      <c r="D10128">
        <v>6</v>
      </c>
      <c r="E10128" t="s">
        <v>571</v>
      </c>
      <c r="F10128" s="431">
        <v>60</v>
      </c>
      <c r="G10128" t="s">
        <v>456</v>
      </c>
      <c r="H10128" t="s">
        <v>446</v>
      </c>
      <c r="I10128" t="s">
        <v>447</v>
      </c>
      <c r="J10128" t="s">
        <v>559</v>
      </c>
      <c r="K10128" t="s">
        <v>448</v>
      </c>
      <c r="L10128" t="s">
        <v>532</v>
      </c>
      <c r="M10128" t="s">
        <v>457</v>
      </c>
      <c r="N10128">
        <v>1</v>
      </c>
      <c r="O10128">
        <v>13.8</v>
      </c>
      <c r="P10128">
        <v>23</v>
      </c>
      <c r="Q10128" t="str">
        <f t="shared" si="161"/>
        <v>Street</v>
      </c>
    </row>
    <row r="10129" spans="1:17" x14ac:dyDescent="0.3">
      <c r="A10129">
        <v>4</v>
      </c>
      <c r="B10129" t="s">
        <v>249</v>
      </c>
      <c r="C10129">
        <v>2024</v>
      </c>
      <c r="D10129">
        <v>6</v>
      </c>
      <c r="E10129" t="s">
        <v>571</v>
      </c>
      <c r="F10129" s="431">
        <v>60</v>
      </c>
      <c r="G10129" t="s">
        <v>456</v>
      </c>
      <c r="H10129" t="s">
        <v>450</v>
      </c>
      <c r="I10129" t="s">
        <v>451</v>
      </c>
      <c r="J10129" t="s">
        <v>563</v>
      </c>
      <c r="K10129" t="s">
        <v>452</v>
      </c>
      <c r="L10129" t="s">
        <v>532</v>
      </c>
      <c r="M10129" t="s">
        <v>457</v>
      </c>
      <c r="N10129">
        <v>2</v>
      </c>
      <c r="O10129">
        <v>32.61</v>
      </c>
      <c r="P10129">
        <v>104</v>
      </c>
      <c r="Q10129" t="str">
        <f t="shared" si="161"/>
        <v>Street</v>
      </c>
    </row>
    <row r="10130" spans="1:17" x14ac:dyDescent="0.3">
      <c r="A10130">
        <v>5</v>
      </c>
      <c r="B10130" t="s">
        <v>241</v>
      </c>
      <c r="C10130">
        <v>2024</v>
      </c>
      <c r="D10130">
        <v>6</v>
      </c>
      <c r="E10130" t="s">
        <v>571</v>
      </c>
      <c r="F10130" s="431">
        <v>1</v>
      </c>
      <c r="G10130" t="s">
        <v>383</v>
      </c>
      <c r="H10130" t="s">
        <v>384</v>
      </c>
      <c r="I10130" t="s">
        <v>385</v>
      </c>
      <c r="J10130" t="s">
        <v>547</v>
      </c>
      <c r="K10130" t="s">
        <v>386</v>
      </c>
      <c r="L10130" t="s">
        <v>523</v>
      </c>
      <c r="M10130" t="s">
        <v>387</v>
      </c>
      <c r="N10130">
        <v>410913</v>
      </c>
      <c r="O10130">
        <v>68354454.959999993</v>
      </c>
      <c r="P10130">
        <v>191551763</v>
      </c>
      <c r="Q10130" t="str">
        <f t="shared" si="161"/>
        <v>1-Residential</v>
      </c>
    </row>
    <row r="10131" spans="1:17" x14ac:dyDescent="0.3">
      <c r="A10131">
        <v>5</v>
      </c>
      <c r="B10131" t="s">
        <v>241</v>
      </c>
      <c r="C10131">
        <v>2024</v>
      </c>
      <c r="D10131">
        <v>6</v>
      </c>
      <c r="E10131" t="s">
        <v>571</v>
      </c>
      <c r="F10131" s="431">
        <v>1</v>
      </c>
      <c r="G10131" t="s">
        <v>383</v>
      </c>
      <c r="H10131" t="s">
        <v>388</v>
      </c>
      <c r="I10131" t="s">
        <v>389</v>
      </c>
      <c r="J10131" t="s">
        <v>547</v>
      </c>
      <c r="K10131" t="s">
        <v>386</v>
      </c>
      <c r="L10131" t="s">
        <v>523</v>
      </c>
      <c r="M10131" t="s">
        <v>387</v>
      </c>
      <c r="N10131">
        <v>341</v>
      </c>
      <c r="O10131">
        <v>48394.37</v>
      </c>
      <c r="P10131">
        <v>158434</v>
      </c>
      <c r="Q10131" t="str">
        <f t="shared" si="161"/>
        <v>1-Residential</v>
      </c>
    </row>
    <row r="10132" spans="1:17" x14ac:dyDescent="0.3">
      <c r="A10132">
        <v>5</v>
      </c>
      <c r="B10132" t="s">
        <v>241</v>
      </c>
      <c r="C10132">
        <v>2024</v>
      </c>
      <c r="D10132">
        <v>6</v>
      </c>
      <c r="E10132" t="s">
        <v>571</v>
      </c>
      <c r="F10132" s="431">
        <v>1</v>
      </c>
      <c r="G10132" t="s">
        <v>383</v>
      </c>
      <c r="H10132" t="s">
        <v>390</v>
      </c>
      <c r="I10132" t="s">
        <v>391</v>
      </c>
      <c r="J10132" t="s">
        <v>548</v>
      </c>
      <c r="K10132" t="s">
        <v>392</v>
      </c>
      <c r="L10132" t="s">
        <v>523</v>
      </c>
      <c r="M10132" t="s">
        <v>387</v>
      </c>
      <c r="N10132">
        <v>1104</v>
      </c>
      <c r="O10132">
        <v>-257314.54</v>
      </c>
      <c r="P10132">
        <v>542803</v>
      </c>
      <c r="Q10132" t="str">
        <f t="shared" si="161"/>
        <v>3-Small C&amp;I</v>
      </c>
    </row>
    <row r="10133" spans="1:17" x14ac:dyDescent="0.3">
      <c r="A10133">
        <v>5</v>
      </c>
      <c r="B10133" t="s">
        <v>241</v>
      </c>
      <c r="C10133">
        <v>2024</v>
      </c>
      <c r="D10133">
        <v>6</v>
      </c>
      <c r="E10133" t="s">
        <v>571</v>
      </c>
      <c r="F10133" s="431">
        <v>1</v>
      </c>
      <c r="G10133" t="s">
        <v>383</v>
      </c>
      <c r="H10133" t="s">
        <v>393</v>
      </c>
      <c r="I10133" t="s">
        <v>394</v>
      </c>
      <c r="J10133" t="s">
        <v>549</v>
      </c>
      <c r="K10133" t="s">
        <v>395</v>
      </c>
      <c r="L10133" t="s">
        <v>523</v>
      </c>
      <c r="M10133" t="s">
        <v>387</v>
      </c>
      <c r="N10133">
        <v>63702</v>
      </c>
      <c r="O10133">
        <v>7083440.6100000003</v>
      </c>
      <c r="P10133">
        <v>30904317</v>
      </c>
      <c r="Q10133" t="str">
        <f t="shared" si="161"/>
        <v>2-Low Income Residential</v>
      </c>
    </row>
    <row r="10134" spans="1:17" x14ac:dyDescent="0.3">
      <c r="A10134">
        <v>5</v>
      </c>
      <c r="B10134" t="s">
        <v>241</v>
      </c>
      <c r="C10134">
        <v>2024</v>
      </c>
      <c r="D10134">
        <v>6</v>
      </c>
      <c r="E10134" t="s">
        <v>571</v>
      </c>
      <c r="F10134" s="431">
        <v>1</v>
      </c>
      <c r="G10134" t="s">
        <v>383</v>
      </c>
      <c r="H10134" t="s">
        <v>458</v>
      </c>
      <c r="I10134" t="s">
        <v>459</v>
      </c>
      <c r="J10134" t="s">
        <v>549</v>
      </c>
      <c r="K10134" t="s">
        <v>395</v>
      </c>
      <c r="L10134" t="s">
        <v>523</v>
      </c>
      <c r="M10134" t="s">
        <v>387</v>
      </c>
      <c r="N10134">
        <v>132</v>
      </c>
      <c r="O10134">
        <v>12848.71</v>
      </c>
      <c r="P10134">
        <v>66117</v>
      </c>
      <c r="Q10134" t="str">
        <f t="shared" si="161"/>
        <v>2-Low Income Residential</v>
      </c>
    </row>
    <row r="10135" spans="1:17" x14ac:dyDescent="0.3">
      <c r="A10135">
        <v>5</v>
      </c>
      <c r="B10135" t="s">
        <v>241</v>
      </c>
      <c r="C10135">
        <v>2024</v>
      </c>
      <c r="D10135">
        <v>6</v>
      </c>
      <c r="E10135" t="s">
        <v>571</v>
      </c>
      <c r="F10135" s="431">
        <v>1</v>
      </c>
      <c r="G10135" t="s">
        <v>383</v>
      </c>
      <c r="H10135" t="s">
        <v>396</v>
      </c>
      <c r="I10135" t="s">
        <v>397</v>
      </c>
      <c r="J10135" t="s">
        <v>550</v>
      </c>
      <c r="K10135" t="s">
        <v>415</v>
      </c>
      <c r="L10135" t="s">
        <v>523</v>
      </c>
      <c r="M10135" t="s">
        <v>387</v>
      </c>
      <c r="N10135">
        <v>1031</v>
      </c>
      <c r="O10135">
        <v>85263.47</v>
      </c>
      <c r="P10135">
        <v>258214</v>
      </c>
      <c r="Q10135" t="str">
        <f t="shared" si="161"/>
        <v>3-Small C&amp;I</v>
      </c>
    </row>
    <row r="10136" spans="1:17" x14ac:dyDescent="0.3">
      <c r="A10136">
        <v>5</v>
      </c>
      <c r="B10136" t="s">
        <v>241</v>
      </c>
      <c r="C10136">
        <v>2024</v>
      </c>
      <c r="D10136">
        <v>6</v>
      </c>
      <c r="E10136" t="s">
        <v>571</v>
      </c>
      <c r="F10136" s="431">
        <v>1</v>
      </c>
      <c r="G10136" t="s">
        <v>383</v>
      </c>
      <c r="H10136" t="s">
        <v>416</v>
      </c>
      <c r="I10136" t="s">
        <v>417</v>
      </c>
      <c r="J10136" t="s">
        <v>548</v>
      </c>
      <c r="K10136" t="s">
        <v>392</v>
      </c>
      <c r="L10136" t="s">
        <v>523</v>
      </c>
      <c r="M10136" t="s">
        <v>387</v>
      </c>
      <c r="N10136">
        <v>9</v>
      </c>
      <c r="O10136">
        <v>-33106.22</v>
      </c>
      <c r="P10136">
        <v>3138</v>
      </c>
      <c r="Q10136" t="str">
        <f t="shared" si="161"/>
        <v>3-Small C&amp;I</v>
      </c>
    </row>
    <row r="10137" spans="1:17" x14ac:dyDescent="0.3">
      <c r="A10137">
        <v>5</v>
      </c>
      <c r="B10137" t="s">
        <v>241</v>
      </c>
      <c r="C10137">
        <v>2024</v>
      </c>
      <c r="D10137">
        <v>6</v>
      </c>
      <c r="E10137" t="s">
        <v>571</v>
      </c>
      <c r="F10137" s="431">
        <v>1</v>
      </c>
      <c r="G10137" t="s">
        <v>383</v>
      </c>
      <c r="H10137" t="s">
        <v>460</v>
      </c>
      <c r="I10137" t="s">
        <v>461</v>
      </c>
      <c r="J10137" t="s">
        <v>551</v>
      </c>
      <c r="K10137" t="s">
        <v>398</v>
      </c>
      <c r="L10137" t="s">
        <v>523</v>
      </c>
      <c r="M10137" t="s">
        <v>387</v>
      </c>
      <c r="N10137">
        <v>4</v>
      </c>
      <c r="O10137">
        <v>93.93</v>
      </c>
      <c r="P10137">
        <v>243</v>
      </c>
      <c r="Q10137" t="str">
        <f t="shared" si="161"/>
        <v>3-Small C&amp;I</v>
      </c>
    </row>
    <row r="10138" spans="1:17" x14ac:dyDescent="0.3">
      <c r="A10138">
        <v>5</v>
      </c>
      <c r="B10138" t="s">
        <v>241</v>
      </c>
      <c r="C10138">
        <v>2024</v>
      </c>
      <c r="D10138">
        <v>6</v>
      </c>
      <c r="E10138" t="s">
        <v>571</v>
      </c>
      <c r="F10138" s="431">
        <v>1</v>
      </c>
      <c r="G10138" t="s">
        <v>383</v>
      </c>
      <c r="H10138" t="s">
        <v>464</v>
      </c>
      <c r="I10138" t="s">
        <v>465</v>
      </c>
      <c r="J10138" t="s">
        <v>552</v>
      </c>
      <c r="K10138" t="s">
        <v>423</v>
      </c>
      <c r="L10138" t="s">
        <v>523</v>
      </c>
      <c r="M10138" t="s">
        <v>387</v>
      </c>
      <c r="N10138">
        <v>145</v>
      </c>
      <c r="O10138">
        <v>7102.36</v>
      </c>
      <c r="P10138">
        <v>10585</v>
      </c>
      <c r="Q10138" t="str">
        <f t="shared" si="161"/>
        <v>Street</v>
      </c>
    </row>
    <row r="10139" spans="1:17" x14ac:dyDescent="0.3">
      <c r="A10139">
        <v>5</v>
      </c>
      <c r="B10139" t="s">
        <v>241</v>
      </c>
      <c r="C10139">
        <v>2024</v>
      </c>
      <c r="D10139">
        <v>6</v>
      </c>
      <c r="E10139" t="s">
        <v>571</v>
      </c>
      <c r="F10139" s="431">
        <v>1</v>
      </c>
      <c r="G10139" t="s">
        <v>383</v>
      </c>
      <c r="H10139" t="s">
        <v>466</v>
      </c>
      <c r="I10139" t="s">
        <v>467</v>
      </c>
      <c r="J10139" t="s">
        <v>552</v>
      </c>
      <c r="K10139" t="s">
        <v>423</v>
      </c>
      <c r="L10139" t="s">
        <v>523</v>
      </c>
      <c r="M10139" t="s">
        <v>387</v>
      </c>
      <c r="N10139">
        <v>447</v>
      </c>
      <c r="O10139">
        <v>16429.419999999998</v>
      </c>
      <c r="P10139">
        <v>26508</v>
      </c>
      <c r="Q10139" t="str">
        <f t="shared" si="161"/>
        <v>Street</v>
      </c>
    </row>
    <row r="10140" spans="1:17" x14ac:dyDescent="0.3">
      <c r="A10140">
        <v>5</v>
      </c>
      <c r="B10140" t="s">
        <v>241</v>
      </c>
      <c r="C10140">
        <v>2024</v>
      </c>
      <c r="D10140">
        <v>6</v>
      </c>
      <c r="E10140" t="s">
        <v>571</v>
      </c>
      <c r="F10140" s="431">
        <v>1</v>
      </c>
      <c r="G10140" t="s">
        <v>383</v>
      </c>
      <c r="H10140" t="s">
        <v>494</v>
      </c>
      <c r="I10140" t="s">
        <v>495</v>
      </c>
      <c r="J10140" t="s">
        <v>312</v>
      </c>
      <c r="K10140" t="s">
        <v>462</v>
      </c>
      <c r="L10140" t="s">
        <v>312</v>
      </c>
      <c r="M10140" t="s">
        <v>463</v>
      </c>
      <c r="N10140">
        <v>1</v>
      </c>
      <c r="O10140">
        <v>24.36</v>
      </c>
      <c r="P10140">
        <v>50</v>
      </c>
      <c r="Q10140" t="str">
        <f t="shared" si="161"/>
        <v>OTHER</v>
      </c>
    </row>
    <row r="10141" spans="1:17" x14ac:dyDescent="0.3">
      <c r="A10141">
        <v>5</v>
      </c>
      <c r="B10141" t="s">
        <v>241</v>
      </c>
      <c r="C10141">
        <v>2024</v>
      </c>
      <c r="D10141">
        <v>6</v>
      </c>
      <c r="E10141" t="s">
        <v>571</v>
      </c>
      <c r="F10141" s="431">
        <v>1</v>
      </c>
      <c r="G10141" t="s">
        <v>383</v>
      </c>
      <c r="H10141" t="s">
        <v>421</v>
      </c>
      <c r="I10141" t="s">
        <v>422</v>
      </c>
      <c r="J10141" t="s">
        <v>552</v>
      </c>
      <c r="K10141" t="s">
        <v>423</v>
      </c>
      <c r="L10141" t="s">
        <v>524</v>
      </c>
      <c r="M10141" t="s">
        <v>401</v>
      </c>
      <c r="N10141">
        <v>678</v>
      </c>
      <c r="O10141">
        <v>26964.880000000001</v>
      </c>
      <c r="P10141">
        <v>51381</v>
      </c>
      <c r="Q10141" t="str">
        <f t="shared" si="161"/>
        <v>Street</v>
      </c>
    </row>
    <row r="10142" spans="1:17" x14ac:dyDescent="0.3">
      <c r="A10142">
        <v>5</v>
      </c>
      <c r="B10142" t="s">
        <v>241</v>
      </c>
      <c r="C10142">
        <v>2024</v>
      </c>
      <c r="D10142">
        <v>6</v>
      </c>
      <c r="E10142" t="s">
        <v>571</v>
      </c>
      <c r="F10142" s="431">
        <v>1</v>
      </c>
      <c r="G10142" t="s">
        <v>383</v>
      </c>
      <c r="H10142" t="s">
        <v>424</v>
      </c>
      <c r="I10142" t="s">
        <v>425</v>
      </c>
      <c r="J10142" t="s">
        <v>312</v>
      </c>
      <c r="K10142" t="s">
        <v>462</v>
      </c>
      <c r="L10142" t="s">
        <v>312</v>
      </c>
      <c r="M10142" t="s">
        <v>463</v>
      </c>
      <c r="N10142">
        <v>1</v>
      </c>
      <c r="O10142">
        <v>1.28</v>
      </c>
      <c r="P10142">
        <v>5</v>
      </c>
      <c r="Q10142" t="str">
        <f t="shared" si="161"/>
        <v>OTHER</v>
      </c>
    </row>
    <row r="10143" spans="1:17" x14ac:dyDescent="0.3">
      <c r="A10143">
        <v>5</v>
      </c>
      <c r="B10143" t="s">
        <v>241</v>
      </c>
      <c r="C10143">
        <v>2024</v>
      </c>
      <c r="D10143">
        <v>6</v>
      </c>
      <c r="E10143" t="s">
        <v>571</v>
      </c>
      <c r="F10143" s="431">
        <v>1</v>
      </c>
      <c r="G10143" t="s">
        <v>383</v>
      </c>
      <c r="H10143" t="s">
        <v>399</v>
      </c>
      <c r="I10143" t="s">
        <v>400</v>
      </c>
      <c r="J10143" t="s">
        <v>547</v>
      </c>
      <c r="K10143" t="s">
        <v>386</v>
      </c>
      <c r="L10143" t="s">
        <v>524</v>
      </c>
      <c r="M10143" t="s">
        <v>401</v>
      </c>
      <c r="N10143">
        <v>531983</v>
      </c>
      <c r="O10143">
        <v>49679132.259999998</v>
      </c>
      <c r="P10143">
        <v>284724548</v>
      </c>
      <c r="Q10143" t="str">
        <f t="shared" si="161"/>
        <v>1-Residential</v>
      </c>
    </row>
    <row r="10144" spans="1:17" x14ac:dyDescent="0.3">
      <c r="A10144">
        <v>5</v>
      </c>
      <c r="B10144" t="s">
        <v>241</v>
      </c>
      <c r="C10144">
        <v>2024</v>
      </c>
      <c r="D10144">
        <v>6</v>
      </c>
      <c r="E10144" t="s">
        <v>571</v>
      </c>
      <c r="F10144" s="431">
        <v>1</v>
      </c>
      <c r="G10144" t="s">
        <v>383</v>
      </c>
      <c r="H10144" t="s">
        <v>402</v>
      </c>
      <c r="I10144" t="s">
        <v>403</v>
      </c>
      <c r="J10144" t="s">
        <v>549</v>
      </c>
      <c r="K10144" t="s">
        <v>395</v>
      </c>
      <c r="L10144" t="s">
        <v>524</v>
      </c>
      <c r="M10144" t="s">
        <v>401</v>
      </c>
      <c r="N10144">
        <v>80885</v>
      </c>
      <c r="O10144">
        <v>2010149.64</v>
      </c>
      <c r="P10144">
        <v>39435155</v>
      </c>
      <c r="Q10144" t="str">
        <f t="shared" si="161"/>
        <v>2-Low Income Residential</v>
      </c>
    </row>
    <row r="10145" spans="1:17" x14ac:dyDescent="0.3">
      <c r="A10145">
        <v>5</v>
      </c>
      <c r="B10145" t="s">
        <v>241</v>
      </c>
      <c r="C10145">
        <v>2024</v>
      </c>
      <c r="D10145">
        <v>6</v>
      </c>
      <c r="E10145" t="s">
        <v>571</v>
      </c>
      <c r="F10145" s="431">
        <v>1</v>
      </c>
      <c r="G10145" t="s">
        <v>383</v>
      </c>
      <c r="H10145" t="s">
        <v>404</v>
      </c>
      <c r="I10145" t="s">
        <v>405</v>
      </c>
      <c r="J10145" t="s">
        <v>548</v>
      </c>
      <c r="K10145" t="s">
        <v>392</v>
      </c>
      <c r="L10145" t="s">
        <v>524</v>
      </c>
      <c r="M10145" t="s">
        <v>401</v>
      </c>
      <c r="N10145">
        <v>1234</v>
      </c>
      <c r="O10145">
        <v>-370237.82</v>
      </c>
      <c r="P10145">
        <v>735845</v>
      </c>
      <c r="Q10145" t="str">
        <f t="shared" si="161"/>
        <v>3-Small C&amp;I</v>
      </c>
    </row>
    <row r="10146" spans="1:17" x14ac:dyDescent="0.3">
      <c r="A10146">
        <v>5</v>
      </c>
      <c r="B10146" t="s">
        <v>241</v>
      </c>
      <c r="C10146">
        <v>2024</v>
      </c>
      <c r="D10146">
        <v>6</v>
      </c>
      <c r="E10146" t="s">
        <v>571</v>
      </c>
      <c r="F10146" s="431">
        <v>1</v>
      </c>
      <c r="G10146" t="s">
        <v>383</v>
      </c>
      <c r="H10146" t="s">
        <v>406</v>
      </c>
      <c r="I10146" t="s">
        <v>407</v>
      </c>
      <c r="J10146" t="s">
        <v>551</v>
      </c>
      <c r="K10146" t="s">
        <v>398</v>
      </c>
      <c r="L10146" t="s">
        <v>524</v>
      </c>
      <c r="M10146" t="s">
        <v>401</v>
      </c>
      <c r="N10146">
        <v>1044</v>
      </c>
      <c r="O10146">
        <v>55720.34</v>
      </c>
      <c r="P10146">
        <v>365166</v>
      </c>
      <c r="Q10146" t="str">
        <f t="shared" si="161"/>
        <v>3-Small C&amp;I</v>
      </c>
    </row>
    <row r="10147" spans="1:17" x14ac:dyDescent="0.3">
      <c r="A10147">
        <v>5</v>
      </c>
      <c r="B10147" t="s">
        <v>241</v>
      </c>
      <c r="C10147">
        <v>2024</v>
      </c>
      <c r="D10147">
        <v>6</v>
      </c>
      <c r="E10147" t="s">
        <v>571</v>
      </c>
      <c r="F10147" s="431">
        <v>3</v>
      </c>
      <c r="G10147" t="s">
        <v>408</v>
      </c>
      <c r="H10147" t="s">
        <v>384</v>
      </c>
      <c r="I10147" t="s">
        <v>385</v>
      </c>
      <c r="J10147" t="s">
        <v>547</v>
      </c>
      <c r="K10147" t="s">
        <v>386</v>
      </c>
      <c r="L10147" t="s">
        <v>525</v>
      </c>
      <c r="M10147" t="s">
        <v>409</v>
      </c>
      <c r="N10147">
        <v>965</v>
      </c>
      <c r="O10147">
        <v>298088.42</v>
      </c>
      <c r="P10147">
        <v>831043</v>
      </c>
      <c r="Q10147" t="str">
        <f t="shared" si="161"/>
        <v>1-Residential</v>
      </c>
    </row>
    <row r="10148" spans="1:17" x14ac:dyDescent="0.3">
      <c r="A10148">
        <v>5</v>
      </c>
      <c r="B10148" t="s">
        <v>241</v>
      </c>
      <c r="C10148">
        <v>2024</v>
      </c>
      <c r="D10148">
        <v>6</v>
      </c>
      <c r="E10148" t="s">
        <v>571</v>
      </c>
      <c r="F10148" s="431">
        <v>3</v>
      </c>
      <c r="G10148" t="s">
        <v>408</v>
      </c>
      <c r="H10148" t="s">
        <v>388</v>
      </c>
      <c r="I10148" t="s">
        <v>389</v>
      </c>
      <c r="J10148" t="s">
        <v>547</v>
      </c>
      <c r="K10148" t="s">
        <v>386</v>
      </c>
      <c r="L10148" t="s">
        <v>525</v>
      </c>
      <c r="M10148" t="s">
        <v>409</v>
      </c>
      <c r="N10148">
        <v>1</v>
      </c>
      <c r="O10148">
        <v>7.53</v>
      </c>
      <c r="P10148">
        <v>3</v>
      </c>
      <c r="Q10148" t="str">
        <f t="shared" si="161"/>
        <v>1-Residential</v>
      </c>
    </row>
    <row r="10149" spans="1:17" x14ac:dyDescent="0.3">
      <c r="A10149">
        <v>5</v>
      </c>
      <c r="B10149" t="s">
        <v>241</v>
      </c>
      <c r="C10149">
        <v>2024</v>
      </c>
      <c r="D10149">
        <v>6</v>
      </c>
      <c r="E10149" t="s">
        <v>571</v>
      </c>
      <c r="F10149" s="431">
        <v>3</v>
      </c>
      <c r="G10149" t="s">
        <v>408</v>
      </c>
      <c r="H10149" t="s">
        <v>390</v>
      </c>
      <c r="I10149" t="s">
        <v>391</v>
      </c>
      <c r="J10149" t="s">
        <v>548</v>
      </c>
      <c r="K10149" t="s">
        <v>392</v>
      </c>
      <c r="L10149" t="s">
        <v>525</v>
      </c>
      <c r="M10149" t="s">
        <v>409</v>
      </c>
      <c r="N10149">
        <v>34844</v>
      </c>
      <c r="O10149">
        <v>-8300961.3700000001</v>
      </c>
      <c r="P10149">
        <v>38669113</v>
      </c>
      <c r="Q10149" t="str">
        <f t="shared" si="161"/>
        <v>3-Small C&amp;I</v>
      </c>
    </row>
    <row r="10150" spans="1:17" x14ac:dyDescent="0.3">
      <c r="A10150">
        <v>5</v>
      </c>
      <c r="B10150" t="s">
        <v>241</v>
      </c>
      <c r="C10150">
        <v>2024</v>
      </c>
      <c r="D10150">
        <v>6</v>
      </c>
      <c r="E10150" t="s">
        <v>571</v>
      </c>
      <c r="F10150" s="431">
        <v>3</v>
      </c>
      <c r="G10150" t="s">
        <v>408</v>
      </c>
      <c r="H10150" t="s">
        <v>393</v>
      </c>
      <c r="I10150" t="s">
        <v>394</v>
      </c>
      <c r="J10150" t="s">
        <v>549</v>
      </c>
      <c r="K10150" t="s">
        <v>395</v>
      </c>
      <c r="L10150" t="s">
        <v>525</v>
      </c>
      <c r="M10150" t="s">
        <v>409</v>
      </c>
      <c r="N10150">
        <v>2</v>
      </c>
      <c r="O10150">
        <v>332.2</v>
      </c>
      <c r="P10150">
        <v>1436</v>
      </c>
      <c r="Q10150" t="str">
        <f t="shared" si="161"/>
        <v>2-Low Income Residential</v>
      </c>
    </row>
    <row r="10151" spans="1:17" x14ac:dyDescent="0.3">
      <c r="A10151">
        <v>5</v>
      </c>
      <c r="B10151" t="s">
        <v>241</v>
      </c>
      <c r="C10151">
        <v>2024</v>
      </c>
      <c r="D10151">
        <v>6</v>
      </c>
      <c r="E10151" t="s">
        <v>571</v>
      </c>
      <c r="F10151" s="431">
        <v>3</v>
      </c>
      <c r="G10151" t="s">
        <v>408</v>
      </c>
      <c r="H10151" t="s">
        <v>410</v>
      </c>
      <c r="I10151" t="s">
        <v>411</v>
      </c>
      <c r="J10151" t="s">
        <v>553</v>
      </c>
      <c r="K10151" t="s">
        <v>412</v>
      </c>
      <c r="L10151" t="s">
        <v>525</v>
      </c>
      <c r="M10151" t="s">
        <v>409</v>
      </c>
      <c r="N10151">
        <v>305</v>
      </c>
      <c r="O10151">
        <v>26442.86</v>
      </c>
      <c r="P10151">
        <v>79633</v>
      </c>
      <c r="Q10151" t="str">
        <f t="shared" si="161"/>
        <v>3-Small C&amp;I</v>
      </c>
    </row>
    <row r="10152" spans="1:17" x14ac:dyDescent="0.3">
      <c r="A10152">
        <v>5</v>
      </c>
      <c r="B10152" t="s">
        <v>241</v>
      </c>
      <c r="C10152">
        <v>2024</v>
      </c>
      <c r="D10152">
        <v>6</v>
      </c>
      <c r="E10152" t="s">
        <v>571</v>
      </c>
      <c r="F10152" s="431">
        <v>3</v>
      </c>
      <c r="G10152" t="s">
        <v>408</v>
      </c>
      <c r="H10152" t="s">
        <v>413</v>
      </c>
      <c r="I10152" t="s">
        <v>414</v>
      </c>
      <c r="J10152" t="s">
        <v>550</v>
      </c>
      <c r="K10152" t="s">
        <v>415</v>
      </c>
      <c r="L10152" t="s">
        <v>525</v>
      </c>
      <c r="M10152" t="s">
        <v>409</v>
      </c>
      <c r="N10152">
        <v>345</v>
      </c>
      <c r="O10152">
        <v>-1082962.6200000001</v>
      </c>
      <c r="P10152">
        <v>440042</v>
      </c>
      <c r="Q10152" t="str">
        <f t="shared" si="161"/>
        <v>3-Small C&amp;I</v>
      </c>
    </row>
    <row r="10153" spans="1:17" x14ac:dyDescent="0.3">
      <c r="A10153">
        <v>5</v>
      </c>
      <c r="B10153" t="s">
        <v>241</v>
      </c>
      <c r="C10153">
        <v>2024</v>
      </c>
      <c r="D10153">
        <v>6</v>
      </c>
      <c r="E10153" t="s">
        <v>571</v>
      </c>
      <c r="F10153" s="431">
        <v>3</v>
      </c>
      <c r="G10153" t="s">
        <v>408</v>
      </c>
      <c r="H10153" t="s">
        <v>396</v>
      </c>
      <c r="I10153" t="s">
        <v>397</v>
      </c>
      <c r="J10153" t="s">
        <v>550</v>
      </c>
      <c r="K10153" t="s">
        <v>415</v>
      </c>
      <c r="L10153" t="s">
        <v>525</v>
      </c>
      <c r="M10153" t="s">
        <v>409</v>
      </c>
      <c r="N10153">
        <v>18258</v>
      </c>
      <c r="O10153">
        <v>3480154.85</v>
      </c>
      <c r="P10153">
        <v>13235205</v>
      </c>
      <c r="Q10153" t="str">
        <f t="shared" si="161"/>
        <v>3-Small C&amp;I</v>
      </c>
    </row>
    <row r="10154" spans="1:17" x14ac:dyDescent="0.3">
      <c r="A10154">
        <v>5</v>
      </c>
      <c r="B10154" t="s">
        <v>241</v>
      </c>
      <c r="C10154">
        <v>2024</v>
      </c>
      <c r="D10154">
        <v>6</v>
      </c>
      <c r="E10154" t="s">
        <v>571</v>
      </c>
      <c r="F10154" s="431">
        <v>3</v>
      </c>
      <c r="G10154" t="s">
        <v>408</v>
      </c>
      <c r="H10154" t="s">
        <v>416</v>
      </c>
      <c r="I10154" t="s">
        <v>417</v>
      </c>
      <c r="J10154" t="s">
        <v>548</v>
      </c>
      <c r="K10154" t="s">
        <v>392</v>
      </c>
      <c r="L10154" t="s">
        <v>525</v>
      </c>
      <c r="M10154" t="s">
        <v>409</v>
      </c>
      <c r="N10154">
        <v>151</v>
      </c>
      <c r="O10154">
        <v>-23476.65</v>
      </c>
      <c r="P10154">
        <v>129354</v>
      </c>
      <c r="Q10154" t="str">
        <f t="shared" si="161"/>
        <v>3-Small C&amp;I</v>
      </c>
    </row>
    <row r="10155" spans="1:17" x14ac:dyDescent="0.3">
      <c r="A10155">
        <v>5</v>
      </c>
      <c r="B10155" t="s">
        <v>241</v>
      </c>
      <c r="C10155">
        <v>2024</v>
      </c>
      <c r="D10155">
        <v>6</v>
      </c>
      <c r="E10155" t="s">
        <v>571</v>
      </c>
      <c r="F10155" s="431">
        <v>3</v>
      </c>
      <c r="G10155" t="s">
        <v>408</v>
      </c>
      <c r="H10155" t="s">
        <v>468</v>
      </c>
      <c r="I10155" t="s">
        <v>469</v>
      </c>
      <c r="J10155" t="s">
        <v>554</v>
      </c>
      <c r="K10155" t="s">
        <v>420</v>
      </c>
      <c r="L10155" t="s">
        <v>525</v>
      </c>
      <c r="M10155" t="s">
        <v>409</v>
      </c>
      <c r="N10155">
        <v>47</v>
      </c>
      <c r="O10155">
        <v>122911.25</v>
      </c>
      <c r="P10155">
        <v>538223</v>
      </c>
      <c r="Q10155" t="str">
        <f t="shared" si="161"/>
        <v>4-Medium C&amp;I</v>
      </c>
    </row>
    <row r="10156" spans="1:17" x14ac:dyDescent="0.3">
      <c r="A10156">
        <v>5</v>
      </c>
      <c r="B10156" t="s">
        <v>241</v>
      </c>
      <c r="C10156">
        <v>2024</v>
      </c>
      <c r="D10156">
        <v>6</v>
      </c>
      <c r="E10156" t="s">
        <v>571</v>
      </c>
      <c r="F10156" s="431">
        <v>3</v>
      </c>
      <c r="G10156" t="s">
        <v>408</v>
      </c>
      <c r="H10156" t="s">
        <v>572</v>
      </c>
      <c r="I10156" t="s">
        <v>573</v>
      </c>
      <c r="J10156" t="s">
        <v>550</v>
      </c>
      <c r="K10156" t="s">
        <v>415</v>
      </c>
      <c r="L10156" t="s">
        <v>525</v>
      </c>
      <c r="M10156" t="s">
        <v>409</v>
      </c>
      <c r="N10156">
        <v>2</v>
      </c>
      <c r="O10156">
        <v>139.72999999999999</v>
      </c>
      <c r="P10156">
        <v>470</v>
      </c>
      <c r="Q10156" t="str">
        <f t="shared" si="161"/>
        <v>3-Small C&amp;I</v>
      </c>
    </row>
    <row r="10157" spans="1:17" x14ac:dyDescent="0.3">
      <c r="A10157">
        <v>5</v>
      </c>
      <c r="B10157" t="s">
        <v>241</v>
      </c>
      <c r="C10157">
        <v>2024</v>
      </c>
      <c r="D10157">
        <v>6</v>
      </c>
      <c r="E10157" t="s">
        <v>571</v>
      </c>
      <c r="F10157" s="431">
        <v>3</v>
      </c>
      <c r="G10157" t="s">
        <v>408</v>
      </c>
      <c r="H10157" t="s">
        <v>460</v>
      </c>
      <c r="I10157" t="s">
        <v>461</v>
      </c>
      <c r="J10157" t="s">
        <v>551</v>
      </c>
      <c r="K10157" t="s">
        <v>398</v>
      </c>
      <c r="L10157" t="s">
        <v>525</v>
      </c>
      <c r="M10157" t="s">
        <v>409</v>
      </c>
      <c r="N10157">
        <v>84</v>
      </c>
      <c r="O10157">
        <v>2182.9899999999998</v>
      </c>
      <c r="P10157">
        <v>12287</v>
      </c>
      <c r="Q10157" t="str">
        <f t="shared" si="161"/>
        <v>3-Small C&amp;I</v>
      </c>
    </row>
    <row r="10158" spans="1:17" x14ac:dyDescent="0.3">
      <c r="A10158">
        <v>5</v>
      </c>
      <c r="B10158" t="s">
        <v>241</v>
      </c>
      <c r="C10158">
        <v>2024</v>
      </c>
      <c r="D10158">
        <v>6</v>
      </c>
      <c r="E10158" t="s">
        <v>571</v>
      </c>
      <c r="F10158" s="431">
        <v>3</v>
      </c>
      <c r="G10158" t="s">
        <v>408</v>
      </c>
      <c r="H10158" t="s">
        <v>470</v>
      </c>
      <c r="I10158" t="s">
        <v>471</v>
      </c>
      <c r="J10158" t="s">
        <v>555</v>
      </c>
      <c r="K10158" t="s">
        <v>472</v>
      </c>
      <c r="L10158" t="s">
        <v>525</v>
      </c>
      <c r="M10158" t="s">
        <v>409</v>
      </c>
      <c r="N10158">
        <v>2</v>
      </c>
      <c r="O10158">
        <v>3238.37</v>
      </c>
      <c r="P10158">
        <v>13880</v>
      </c>
      <c r="Q10158" t="str">
        <f t="shared" si="161"/>
        <v>4-Medium C&amp;I</v>
      </c>
    </row>
    <row r="10159" spans="1:17" x14ac:dyDescent="0.3">
      <c r="A10159">
        <v>5</v>
      </c>
      <c r="B10159" t="s">
        <v>241</v>
      </c>
      <c r="C10159">
        <v>2024</v>
      </c>
      <c r="D10159">
        <v>6</v>
      </c>
      <c r="E10159" t="s">
        <v>571</v>
      </c>
      <c r="F10159" s="431">
        <v>3</v>
      </c>
      <c r="G10159" t="s">
        <v>408</v>
      </c>
      <c r="H10159" t="s">
        <v>418</v>
      </c>
      <c r="I10159" t="s">
        <v>419</v>
      </c>
      <c r="J10159" t="s">
        <v>554</v>
      </c>
      <c r="K10159" t="s">
        <v>420</v>
      </c>
      <c r="L10159" t="s">
        <v>525</v>
      </c>
      <c r="M10159" t="s">
        <v>409</v>
      </c>
      <c r="N10159">
        <v>1319</v>
      </c>
      <c r="O10159">
        <v>4170604.66</v>
      </c>
      <c r="P10159">
        <v>19522716</v>
      </c>
      <c r="Q10159" t="str">
        <f t="shared" si="161"/>
        <v>4-Medium C&amp;I</v>
      </c>
    </row>
    <row r="10160" spans="1:17" x14ac:dyDescent="0.3">
      <c r="A10160">
        <v>5</v>
      </c>
      <c r="B10160" t="s">
        <v>241</v>
      </c>
      <c r="C10160">
        <v>2024</v>
      </c>
      <c r="D10160">
        <v>6</v>
      </c>
      <c r="E10160" t="s">
        <v>571</v>
      </c>
      <c r="F10160" s="431">
        <v>3</v>
      </c>
      <c r="G10160" t="s">
        <v>408</v>
      </c>
      <c r="H10160" t="s">
        <v>473</v>
      </c>
      <c r="I10160" t="s">
        <v>474</v>
      </c>
      <c r="J10160" t="s">
        <v>556</v>
      </c>
      <c r="K10160" t="s">
        <v>441</v>
      </c>
      <c r="L10160" t="s">
        <v>525</v>
      </c>
      <c r="M10160" t="s">
        <v>409</v>
      </c>
      <c r="N10160">
        <v>34</v>
      </c>
      <c r="O10160">
        <v>155594.57</v>
      </c>
      <c r="P10160">
        <v>687888</v>
      </c>
      <c r="Q10160" t="str">
        <f t="shared" si="161"/>
        <v>4-Medium C&amp;I</v>
      </c>
    </row>
    <row r="10161" spans="1:17" x14ac:dyDescent="0.3">
      <c r="A10161">
        <v>5</v>
      </c>
      <c r="B10161" t="s">
        <v>241</v>
      </c>
      <c r="C10161">
        <v>2024</v>
      </c>
      <c r="D10161">
        <v>6</v>
      </c>
      <c r="E10161" t="s">
        <v>571</v>
      </c>
      <c r="F10161" s="431">
        <v>3</v>
      </c>
      <c r="G10161" t="s">
        <v>408</v>
      </c>
      <c r="H10161" t="s">
        <v>475</v>
      </c>
      <c r="I10161" t="s">
        <v>476</v>
      </c>
      <c r="J10161" t="s">
        <v>555</v>
      </c>
      <c r="K10161" t="s">
        <v>472</v>
      </c>
      <c r="L10161" t="s">
        <v>525</v>
      </c>
      <c r="M10161" t="s">
        <v>409</v>
      </c>
      <c r="N10161">
        <v>53</v>
      </c>
      <c r="O10161">
        <v>91814.01</v>
      </c>
      <c r="P10161">
        <v>430272</v>
      </c>
      <c r="Q10161" t="str">
        <f t="shared" si="161"/>
        <v>4-Medium C&amp;I</v>
      </c>
    </row>
    <row r="10162" spans="1:17" x14ac:dyDescent="0.3">
      <c r="A10162">
        <v>5</v>
      </c>
      <c r="B10162" t="s">
        <v>241</v>
      </c>
      <c r="C10162">
        <v>2024</v>
      </c>
      <c r="D10162">
        <v>6</v>
      </c>
      <c r="E10162" t="s">
        <v>571</v>
      </c>
      <c r="F10162" s="431">
        <v>3</v>
      </c>
      <c r="G10162" t="s">
        <v>408</v>
      </c>
      <c r="H10162" t="s">
        <v>464</v>
      </c>
      <c r="I10162" t="s">
        <v>465</v>
      </c>
      <c r="J10162" t="s">
        <v>552</v>
      </c>
      <c r="K10162" t="s">
        <v>423</v>
      </c>
      <c r="L10162" t="s">
        <v>525</v>
      </c>
      <c r="M10162" t="s">
        <v>409</v>
      </c>
      <c r="N10162">
        <v>706</v>
      </c>
      <c r="O10162">
        <v>106723.43</v>
      </c>
      <c r="P10162">
        <v>202149</v>
      </c>
      <c r="Q10162" t="str">
        <f t="shared" si="161"/>
        <v>Street</v>
      </c>
    </row>
    <row r="10163" spans="1:17" x14ac:dyDescent="0.3">
      <c r="A10163">
        <v>5</v>
      </c>
      <c r="B10163" t="s">
        <v>241</v>
      </c>
      <c r="C10163">
        <v>2024</v>
      </c>
      <c r="D10163">
        <v>6</v>
      </c>
      <c r="E10163" t="s">
        <v>571</v>
      </c>
      <c r="F10163" s="431">
        <v>3</v>
      </c>
      <c r="G10163" t="s">
        <v>408</v>
      </c>
      <c r="H10163" t="s">
        <v>466</v>
      </c>
      <c r="I10163" t="s">
        <v>467</v>
      </c>
      <c r="J10163" t="s">
        <v>552</v>
      </c>
      <c r="K10163" t="s">
        <v>423</v>
      </c>
      <c r="L10163" t="s">
        <v>525</v>
      </c>
      <c r="M10163" t="s">
        <v>409</v>
      </c>
      <c r="N10163">
        <v>1232</v>
      </c>
      <c r="O10163">
        <v>133906.59</v>
      </c>
      <c r="P10163">
        <v>266919</v>
      </c>
      <c r="Q10163" t="str">
        <f t="shared" si="161"/>
        <v>Street</v>
      </c>
    </row>
    <row r="10164" spans="1:17" x14ac:dyDescent="0.3">
      <c r="A10164">
        <v>5</v>
      </c>
      <c r="B10164" t="s">
        <v>241</v>
      </c>
      <c r="C10164">
        <v>2024</v>
      </c>
      <c r="D10164">
        <v>6</v>
      </c>
      <c r="E10164" t="s">
        <v>571</v>
      </c>
      <c r="F10164" s="431">
        <v>3</v>
      </c>
      <c r="G10164" t="s">
        <v>408</v>
      </c>
      <c r="H10164" t="s">
        <v>421</v>
      </c>
      <c r="I10164" t="s">
        <v>422</v>
      </c>
      <c r="J10164" t="s">
        <v>552</v>
      </c>
      <c r="K10164" t="s">
        <v>423</v>
      </c>
      <c r="L10164" t="s">
        <v>526</v>
      </c>
      <c r="M10164" t="s">
        <v>427</v>
      </c>
      <c r="N10164">
        <v>3560</v>
      </c>
      <c r="O10164">
        <v>354041.83</v>
      </c>
      <c r="P10164">
        <v>941113</v>
      </c>
      <c r="Q10164" t="str">
        <f t="shared" si="161"/>
        <v>Street</v>
      </c>
    </row>
    <row r="10165" spans="1:17" x14ac:dyDescent="0.3">
      <c r="A10165">
        <v>5</v>
      </c>
      <c r="B10165" t="s">
        <v>241</v>
      </c>
      <c r="C10165">
        <v>2024</v>
      </c>
      <c r="D10165">
        <v>6</v>
      </c>
      <c r="E10165" t="s">
        <v>571</v>
      </c>
      <c r="F10165" s="431">
        <v>3</v>
      </c>
      <c r="G10165" t="s">
        <v>408</v>
      </c>
      <c r="H10165" t="s">
        <v>424</v>
      </c>
      <c r="I10165" t="s">
        <v>425</v>
      </c>
      <c r="J10165" t="s">
        <v>557</v>
      </c>
      <c r="K10165" t="s">
        <v>426</v>
      </c>
      <c r="L10165" t="s">
        <v>526</v>
      </c>
      <c r="M10165" t="s">
        <v>427</v>
      </c>
      <c r="N10165">
        <v>5</v>
      </c>
      <c r="O10165">
        <v>504.1</v>
      </c>
      <c r="P10165">
        <v>3552</v>
      </c>
      <c r="Q10165" t="str">
        <f t="shared" si="161"/>
        <v>3-Small C&amp;I</v>
      </c>
    </row>
    <row r="10166" spans="1:17" x14ac:dyDescent="0.3">
      <c r="A10166">
        <v>5</v>
      </c>
      <c r="B10166" t="s">
        <v>241</v>
      </c>
      <c r="C10166">
        <v>2024</v>
      </c>
      <c r="D10166">
        <v>6</v>
      </c>
      <c r="E10166" t="s">
        <v>571</v>
      </c>
      <c r="F10166" s="431">
        <v>3</v>
      </c>
      <c r="G10166" t="s">
        <v>408</v>
      </c>
      <c r="H10166" t="s">
        <v>477</v>
      </c>
      <c r="I10166" t="s">
        <v>478</v>
      </c>
      <c r="J10166" t="s">
        <v>558</v>
      </c>
      <c r="K10166" t="s">
        <v>430</v>
      </c>
      <c r="L10166" t="s">
        <v>525</v>
      </c>
      <c r="M10166" t="s">
        <v>409</v>
      </c>
      <c r="N10166">
        <v>1</v>
      </c>
      <c r="O10166">
        <v>1049.9100000000001</v>
      </c>
      <c r="P10166">
        <v>3400</v>
      </c>
      <c r="Q10166" t="str">
        <f t="shared" si="161"/>
        <v>5-Large C&amp;I</v>
      </c>
    </row>
    <row r="10167" spans="1:17" x14ac:dyDescent="0.3">
      <c r="A10167">
        <v>5</v>
      </c>
      <c r="B10167" t="s">
        <v>241</v>
      </c>
      <c r="C10167">
        <v>2024</v>
      </c>
      <c r="D10167">
        <v>6</v>
      </c>
      <c r="E10167" t="s">
        <v>571</v>
      </c>
      <c r="F10167" s="431">
        <v>3</v>
      </c>
      <c r="G10167" t="s">
        <v>408</v>
      </c>
      <c r="H10167" t="s">
        <v>428</v>
      </c>
      <c r="I10167" t="s">
        <v>429</v>
      </c>
      <c r="J10167" t="s">
        <v>558</v>
      </c>
      <c r="K10167" t="s">
        <v>430</v>
      </c>
      <c r="L10167" t="s">
        <v>525</v>
      </c>
      <c r="M10167" t="s">
        <v>409</v>
      </c>
      <c r="N10167">
        <v>143</v>
      </c>
      <c r="O10167">
        <v>2282526.63</v>
      </c>
      <c r="P10167">
        <v>13625347</v>
      </c>
      <c r="Q10167" t="str">
        <f t="shared" si="161"/>
        <v>5-Large C&amp;I</v>
      </c>
    </row>
    <row r="10168" spans="1:17" x14ac:dyDescent="0.3">
      <c r="A10168">
        <v>5</v>
      </c>
      <c r="B10168" t="s">
        <v>241</v>
      </c>
      <c r="C10168">
        <v>2024</v>
      </c>
      <c r="D10168">
        <v>6</v>
      </c>
      <c r="E10168" t="s">
        <v>571</v>
      </c>
      <c r="F10168" s="431">
        <v>3</v>
      </c>
      <c r="G10168" t="s">
        <v>408</v>
      </c>
      <c r="H10168" t="s">
        <v>431</v>
      </c>
      <c r="I10168" t="s">
        <v>432</v>
      </c>
      <c r="J10168" t="s">
        <v>558</v>
      </c>
      <c r="K10168" t="s">
        <v>430</v>
      </c>
      <c r="L10168" t="s">
        <v>526</v>
      </c>
      <c r="M10168" t="s">
        <v>427</v>
      </c>
      <c r="N10168">
        <v>2030</v>
      </c>
      <c r="O10168">
        <v>28607598.120000001</v>
      </c>
      <c r="P10168">
        <v>333999238</v>
      </c>
      <c r="Q10168" t="str">
        <f t="shared" si="161"/>
        <v>5-Large C&amp;I</v>
      </c>
    </row>
    <row r="10169" spans="1:17" x14ac:dyDescent="0.3">
      <c r="A10169">
        <v>5</v>
      </c>
      <c r="B10169" t="s">
        <v>241</v>
      </c>
      <c r="C10169">
        <v>2024</v>
      </c>
      <c r="D10169">
        <v>6</v>
      </c>
      <c r="E10169" t="s">
        <v>571</v>
      </c>
      <c r="F10169" s="431">
        <v>3</v>
      </c>
      <c r="G10169" t="s">
        <v>408</v>
      </c>
      <c r="H10169" t="s">
        <v>399</v>
      </c>
      <c r="I10169" t="s">
        <v>400</v>
      </c>
      <c r="J10169" t="s">
        <v>547</v>
      </c>
      <c r="K10169" t="s">
        <v>386</v>
      </c>
      <c r="L10169" t="s">
        <v>526</v>
      </c>
      <c r="M10169" t="s">
        <v>427</v>
      </c>
      <c r="N10169">
        <v>1335</v>
      </c>
      <c r="O10169">
        <v>364328.49</v>
      </c>
      <c r="P10169">
        <v>2127834</v>
      </c>
      <c r="Q10169" t="str">
        <f t="shared" si="161"/>
        <v>1-Residential</v>
      </c>
    </row>
    <row r="10170" spans="1:17" x14ac:dyDescent="0.3">
      <c r="A10170">
        <v>5</v>
      </c>
      <c r="B10170" t="s">
        <v>241</v>
      </c>
      <c r="C10170">
        <v>2024</v>
      </c>
      <c r="D10170">
        <v>6</v>
      </c>
      <c r="E10170" t="s">
        <v>571</v>
      </c>
      <c r="F10170" s="431">
        <v>3</v>
      </c>
      <c r="G10170" t="s">
        <v>408</v>
      </c>
      <c r="H10170" t="s">
        <v>402</v>
      </c>
      <c r="I10170" t="s">
        <v>403</v>
      </c>
      <c r="J10170" t="s">
        <v>312</v>
      </c>
      <c r="K10170" t="s">
        <v>462</v>
      </c>
      <c r="L10170" t="s">
        <v>312</v>
      </c>
      <c r="M10170" t="s">
        <v>463</v>
      </c>
      <c r="N10170">
        <v>6</v>
      </c>
      <c r="O10170">
        <v>-382.94</v>
      </c>
      <c r="P10170">
        <v>-6253</v>
      </c>
      <c r="Q10170" t="str">
        <f t="shared" si="161"/>
        <v>OTHER</v>
      </c>
    </row>
    <row r="10171" spans="1:17" x14ac:dyDescent="0.3">
      <c r="A10171">
        <v>5</v>
      </c>
      <c r="B10171" t="s">
        <v>241</v>
      </c>
      <c r="C10171">
        <v>2024</v>
      </c>
      <c r="D10171">
        <v>6</v>
      </c>
      <c r="E10171" t="s">
        <v>571</v>
      </c>
      <c r="F10171" s="431">
        <v>3</v>
      </c>
      <c r="G10171" t="s">
        <v>408</v>
      </c>
      <c r="H10171" t="s">
        <v>404</v>
      </c>
      <c r="I10171" t="s">
        <v>405</v>
      </c>
      <c r="J10171" t="s">
        <v>548</v>
      </c>
      <c r="K10171" t="s">
        <v>392</v>
      </c>
      <c r="L10171" t="s">
        <v>526</v>
      </c>
      <c r="M10171" t="s">
        <v>427</v>
      </c>
      <c r="N10171">
        <v>65547</v>
      </c>
      <c r="O10171">
        <v>490502.58</v>
      </c>
      <c r="P10171">
        <v>101022071</v>
      </c>
      <c r="Q10171" t="str">
        <f t="shared" si="161"/>
        <v>3-Small C&amp;I</v>
      </c>
    </row>
    <row r="10172" spans="1:17" x14ac:dyDescent="0.3">
      <c r="A10172">
        <v>5</v>
      </c>
      <c r="B10172" t="s">
        <v>241</v>
      </c>
      <c r="C10172">
        <v>2024</v>
      </c>
      <c r="D10172">
        <v>6</v>
      </c>
      <c r="E10172" t="s">
        <v>571</v>
      </c>
      <c r="F10172" s="431">
        <v>3</v>
      </c>
      <c r="G10172" t="s">
        <v>408</v>
      </c>
      <c r="H10172" t="s">
        <v>433</v>
      </c>
      <c r="I10172" t="s">
        <v>434</v>
      </c>
      <c r="J10172" t="s">
        <v>553</v>
      </c>
      <c r="K10172" t="s">
        <v>412</v>
      </c>
      <c r="L10172" t="s">
        <v>526</v>
      </c>
      <c r="M10172" t="s">
        <v>427</v>
      </c>
      <c r="N10172">
        <v>1269</v>
      </c>
      <c r="O10172">
        <v>62739.26</v>
      </c>
      <c r="P10172">
        <v>405544</v>
      </c>
      <c r="Q10172" t="str">
        <f t="shared" si="161"/>
        <v>3-Small C&amp;I</v>
      </c>
    </row>
    <row r="10173" spans="1:17" x14ac:dyDescent="0.3">
      <c r="A10173">
        <v>5</v>
      </c>
      <c r="B10173" t="s">
        <v>241</v>
      </c>
      <c r="C10173">
        <v>2024</v>
      </c>
      <c r="D10173">
        <v>6</v>
      </c>
      <c r="E10173" t="s">
        <v>571</v>
      </c>
      <c r="F10173" s="431">
        <v>3</v>
      </c>
      <c r="G10173" t="s">
        <v>408</v>
      </c>
      <c r="H10173" t="s">
        <v>435</v>
      </c>
      <c r="I10173" t="s">
        <v>436</v>
      </c>
      <c r="J10173" t="s">
        <v>550</v>
      </c>
      <c r="K10173" t="s">
        <v>415</v>
      </c>
      <c r="L10173" t="s">
        <v>526</v>
      </c>
      <c r="M10173" t="s">
        <v>427</v>
      </c>
      <c r="N10173">
        <v>570</v>
      </c>
      <c r="O10173">
        <v>-124392.1</v>
      </c>
      <c r="P10173">
        <v>1279159</v>
      </c>
      <c r="Q10173" t="str">
        <f t="shared" si="161"/>
        <v>3-Small C&amp;I</v>
      </c>
    </row>
    <row r="10174" spans="1:17" x14ac:dyDescent="0.3">
      <c r="A10174">
        <v>5</v>
      </c>
      <c r="B10174" t="s">
        <v>241</v>
      </c>
      <c r="C10174">
        <v>2024</v>
      </c>
      <c r="D10174">
        <v>6</v>
      </c>
      <c r="E10174" t="s">
        <v>571</v>
      </c>
      <c r="F10174" s="431">
        <v>3</v>
      </c>
      <c r="G10174" t="s">
        <v>408</v>
      </c>
      <c r="H10174" t="s">
        <v>406</v>
      </c>
      <c r="I10174" t="s">
        <v>407</v>
      </c>
      <c r="J10174" t="s">
        <v>551</v>
      </c>
      <c r="K10174" t="s">
        <v>398</v>
      </c>
      <c r="L10174" t="s">
        <v>526</v>
      </c>
      <c r="M10174" t="s">
        <v>427</v>
      </c>
      <c r="N10174">
        <v>21383</v>
      </c>
      <c r="O10174">
        <v>1163150.57</v>
      </c>
      <c r="P10174">
        <v>8585613</v>
      </c>
      <c r="Q10174" t="str">
        <f t="shared" si="161"/>
        <v>3-Small C&amp;I</v>
      </c>
    </row>
    <row r="10175" spans="1:17" x14ac:dyDescent="0.3">
      <c r="A10175">
        <v>5</v>
      </c>
      <c r="B10175" t="s">
        <v>241</v>
      </c>
      <c r="C10175">
        <v>2024</v>
      </c>
      <c r="D10175">
        <v>6</v>
      </c>
      <c r="E10175" t="s">
        <v>571</v>
      </c>
      <c r="F10175" s="431">
        <v>3</v>
      </c>
      <c r="G10175" t="s">
        <v>408</v>
      </c>
      <c r="H10175" t="s">
        <v>437</v>
      </c>
      <c r="I10175" t="s">
        <v>438</v>
      </c>
      <c r="J10175" t="s">
        <v>554</v>
      </c>
      <c r="K10175" t="s">
        <v>420</v>
      </c>
      <c r="L10175" t="s">
        <v>526</v>
      </c>
      <c r="M10175" t="s">
        <v>427</v>
      </c>
      <c r="N10175">
        <v>7561</v>
      </c>
      <c r="O10175">
        <v>17230773.239999998</v>
      </c>
      <c r="P10175">
        <v>152502386</v>
      </c>
      <c r="Q10175" t="str">
        <f t="shared" si="161"/>
        <v>4-Medium C&amp;I</v>
      </c>
    </row>
    <row r="10176" spans="1:17" x14ac:dyDescent="0.3">
      <c r="A10176">
        <v>5</v>
      </c>
      <c r="B10176" t="s">
        <v>241</v>
      </c>
      <c r="C10176">
        <v>2024</v>
      </c>
      <c r="D10176">
        <v>6</v>
      </c>
      <c r="E10176" t="s">
        <v>571</v>
      </c>
      <c r="F10176" s="431">
        <v>3</v>
      </c>
      <c r="G10176" t="s">
        <v>408</v>
      </c>
      <c r="H10176" t="s">
        <v>439</v>
      </c>
      <c r="I10176" t="s">
        <v>440</v>
      </c>
      <c r="J10176" t="s">
        <v>554</v>
      </c>
      <c r="K10176" t="s">
        <v>420</v>
      </c>
      <c r="L10176" t="s">
        <v>526</v>
      </c>
      <c r="M10176" t="s">
        <v>427</v>
      </c>
      <c r="N10176">
        <v>316</v>
      </c>
      <c r="O10176">
        <v>556737.86</v>
      </c>
      <c r="P10176">
        <v>5020719</v>
      </c>
      <c r="Q10176" t="str">
        <f t="shared" si="161"/>
        <v>4-Medium C&amp;I</v>
      </c>
    </row>
    <row r="10177" spans="1:17" x14ac:dyDescent="0.3">
      <c r="A10177">
        <v>5</v>
      </c>
      <c r="B10177" t="s">
        <v>241</v>
      </c>
      <c r="C10177">
        <v>2024</v>
      </c>
      <c r="D10177">
        <v>6</v>
      </c>
      <c r="E10177" t="s">
        <v>571</v>
      </c>
      <c r="F10177" s="431">
        <v>3</v>
      </c>
      <c r="G10177" t="s">
        <v>408</v>
      </c>
      <c r="H10177" t="s">
        <v>479</v>
      </c>
      <c r="I10177" t="s">
        <v>480</v>
      </c>
      <c r="J10177" t="s">
        <v>554</v>
      </c>
      <c r="K10177" t="s">
        <v>420</v>
      </c>
      <c r="L10177" t="s">
        <v>526</v>
      </c>
      <c r="M10177" t="s">
        <v>427</v>
      </c>
      <c r="N10177">
        <v>199</v>
      </c>
      <c r="O10177">
        <v>373355.12</v>
      </c>
      <c r="P10177">
        <v>3368213</v>
      </c>
      <c r="Q10177" t="str">
        <f t="shared" si="161"/>
        <v>4-Medium C&amp;I</v>
      </c>
    </row>
    <row r="10178" spans="1:17" x14ac:dyDescent="0.3">
      <c r="A10178">
        <v>5</v>
      </c>
      <c r="B10178" t="s">
        <v>241</v>
      </c>
      <c r="C10178">
        <v>2024</v>
      </c>
      <c r="D10178">
        <v>6</v>
      </c>
      <c r="E10178" t="s">
        <v>571</v>
      </c>
      <c r="F10178" s="431">
        <v>5</v>
      </c>
      <c r="G10178" t="s">
        <v>442</v>
      </c>
      <c r="H10178" t="s">
        <v>390</v>
      </c>
      <c r="I10178" t="s">
        <v>391</v>
      </c>
      <c r="J10178" t="s">
        <v>548</v>
      </c>
      <c r="K10178" t="s">
        <v>392</v>
      </c>
      <c r="L10178" t="s">
        <v>527</v>
      </c>
      <c r="M10178" t="s">
        <v>443</v>
      </c>
      <c r="N10178">
        <v>726</v>
      </c>
      <c r="O10178">
        <v>-572039.01</v>
      </c>
      <c r="P10178">
        <v>-952015</v>
      </c>
      <c r="Q10178" t="str">
        <f t="shared" si="161"/>
        <v>3-Small C&amp;I</v>
      </c>
    </row>
    <row r="10179" spans="1:17" x14ac:dyDescent="0.3">
      <c r="A10179">
        <v>5</v>
      </c>
      <c r="B10179" t="s">
        <v>241</v>
      </c>
      <c r="C10179">
        <v>2024</v>
      </c>
      <c r="D10179">
        <v>6</v>
      </c>
      <c r="E10179" t="s">
        <v>571</v>
      </c>
      <c r="F10179" s="431">
        <v>5</v>
      </c>
      <c r="G10179" t="s">
        <v>442</v>
      </c>
      <c r="H10179" t="s">
        <v>410</v>
      </c>
      <c r="I10179" t="s">
        <v>411</v>
      </c>
      <c r="J10179" t="s">
        <v>553</v>
      </c>
      <c r="K10179" t="s">
        <v>412</v>
      </c>
      <c r="L10179" t="s">
        <v>527</v>
      </c>
      <c r="M10179" t="s">
        <v>443</v>
      </c>
      <c r="N10179">
        <v>1</v>
      </c>
      <c r="O10179">
        <v>96.39</v>
      </c>
      <c r="P10179">
        <v>292</v>
      </c>
      <c r="Q10179" t="str">
        <f t="shared" si="161"/>
        <v>3-Small C&amp;I</v>
      </c>
    </row>
    <row r="10180" spans="1:17" x14ac:dyDescent="0.3">
      <c r="A10180">
        <v>5</v>
      </c>
      <c r="B10180" t="s">
        <v>241</v>
      </c>
      <c r="C10180">
        <v>2024</v>
      </c>
      <c r="D10180">
        <v>6</v>
      </c>
      <c r="E10180" t="s">
        <v>571</v>
      </c>
      <c r="F10180" s="431">
        <v>5</v>
      </c>
      <c r="G10180" t="s">
        <v>442</v>
      </c>
      <c r="H10180" t="s">
        <v>416</v>
      </c>
      <c r="I10180" t="s">
        <v>417</v>
      </c>
      <c r="J10180" t="s">
        <v>548</v>
      </c>
      <c r="K10180" t="s">
        <v>392</v>
      </c>
      <c r="L10180" t="s">
        <v>527</v>
      </c>
      <c r="M10180" t="s">
        <v>443</v>
      </c>
      <c r="N10180">
        <v>1</v>
      </c>
      <c r="O10180">
        <v>19.559999999999999</v>
      </c>
      <c r="P10180">
        <v>39</v>
      </c>
      <c r="Q10180" t="str">
        <f t="shared" si="161"/>
        <v>3-Small C&amp;I</v>
      </c>
    </row>
    <row r="10181" spans="1:17" x14ac:dyDescent="0.3">
      <c r="A10181">
        <v>5</v>
      </c>
      <c r="B10181" t="s">
        <v>241</v>
      </c>
      <c r="C10181">
        <v>2024</v>
      </c>
      <c r="D10181">
        <v>6</v>
      </c>
      <c r="E10181" t="s">
        <v>571</v>
      </c>
      <c r="F10181" s="431">
        <v>5</v>
      </c>
      <c r="G10181" t="s">
        <v>442</v>
      </c>
      <c r="H10181" t="s">
        <v>468</v>
      </c>
      <c r="I10181" t="s">
        <v>469</v>
      </c>
      <c r="J10181" t="s">
        <v>554</v>
      </c>
      <c r="K10181" t="s">
        <v>420</v>
      </c>
      <c r="L10181" t="s">
        <v>527</v>
      </c>
      <c r="M10181" t="s">
        <v>443</v>
      </c>
      <c r="N10181">
        <v>1</v>
      </c>
      <c r="O10181">
        <v>1484.41</v>
      </c>
      <c r="P10181">
        <v>6000</v>
      </c>
      <c r="Q10181" t="str">
        <f t="shared" si="161"/>
        <v>4-Medium C&amp;I</v>
      </c>
    </row>
    <row r="10182" spans="1:17" x14ac:dyDescent="0.3">
      <c r="A10182">
        <v>5</v>
      </c>
      <c r="B10182" t="s">
        <v>241</v>
      </c>
      <c r="C10182">
        <v>2024</v>
      </c>
      <c r="D10182">
        <v>6</v>
      </c>
      <c r="E10182" t="s">
        <v>571</v>
      </c>
      <c r="F10182" s="431">
        <v>5</v>
      </c>
      <c r="G10182" t="s">
        <v>442</v>
      </c>
      <c r="H10182" t="s">
        <v>418</v>
      </c>
      <c r="I10182" t="s">
        <v>419</v>
      </c>
      <c r="J10182" t="s">
        <v>554</v>
      </c>
      <c r="K10182" t="s">
        <v>420</v>
      </c>
      <c r="L10182" t="s">
        <v>527</v>
      </c>
      <c r="M10182" t="s">
        <v>443</v>
      </c>
      <c r="N10182">
        <v>132</v>
      </c>
      <c r="O10182">
        <v>557850.02</v>
      </c>
      <c r="P10182">
        <v>2577441</v>
      </c>
      <c r="Q10182" t="str">
        <f t="shared" si="161"/>
        <v>4-Medium C&amp;I</v>
      </c>
    </row>
    <row r="10183" spans="1:17" x14ac:dyDescent="0.3">
      <c r="A10183">
        <v>5</v>
      </c>
      <c r="B10183" t="s">
        <v>241</v>
      </c>
      <c r="C10183">
        <v>2024</v>
      </c>
      <c r="D10183">
        <v>6</v>
      </c>
      <c r="E10183" t="s">
        <v>571</v>
      </c>
      <c r="F10183" s="431">
        <v>5</v>
      </c>
      <c r="G10183" t="s">
        <v>442</v>
      </c>
      <c r="H10183" t="s">
        <v>464</v>
      </c>
      <c r="I10183" t="s">
        <v>465</v>
      </c>
      <c r="J10183" t="s">
        <v>552</v>
      </c>
      <c r="K10183" t="s">
        <v>423</v>
      </c>
      <c r="L10183" t="s">
        <v>527</v>
      </c>
      <c r="M10183" t="s">
        <v>443</v>
      </c>
      <c r="N10183">
        <v>21</v>
      </c>
      <c r="O10183">
        <v>3539.07</v>
      </c>
      <c r="P10183">
        <v>6546</v>
      </c>
      <c r="Q10183" t="str">
        <f t="shared" si="161"/>
        <v>Street</v>
      </c>
    </row>
    <row r="10184" spans="1:17" x14ac:dyDescent="0.3">
      <c r="A10184">
        <v>5</v>
      </c>
      <c r="B10184" t="s">
        <v>241</v>
      </c>
      <c r="C10184">
        <v>2024</v>
      </c>
      <c r="D10184">
        <v>6</v>
      </c>
      <c r="E10184" t="s">
        <v>571</v>
      </c>
      <c r="F10184" s="431">
        <v>5</v>
      </c>
      <c r="G10184" t="s">
        <v>442</v>
      </c>
      <c r="H10184" t="s">
        <v>466</v>
      </c>
      <c r="I10184" t="s">
        <v>467</v>
      </c>
      <c r="J10184" t="s">
        <v>552</v>
      </c>
      <c r="K10184" t="s">
        <v>423</v>
      </c>
      <c r="L10184" t="s">
        <v>527</v>
      </c>
      <c r="M10184" t="s">
        <v>443</v>
      </c>
      <c r="N10184">
        <v>31</v>
      </c>
      <c r="O10184">
        <v>4734.3900000000003</v>
      </c>
      <c r="P10184">
        <v>9488</v>
      </c>
      <c r="Q10184" t="str">
        <f t="shared" si="161"/>
        <v>Street</v>
      </c>
    </row>
    <row r="10185" spans="1:17" x14ac:dyDescent="0.3">
      <c r="A10185">
        <v>5</v>
      </c>
      <c r="B10185" t="s">
        <v>241</v>
      </c>
      <c r="C10185">
        <v>2024</v>
      </c>
      <c r="D10185">
        <v>6</v>
      </c>
      <c r="E10185" t="s">
        <v>571</v>
      </c>
      <c r="F10185" s="431">
        <v>5</v>
      </c>
      <c r="G10185" t="s">
        <v>442</v>
      </c>
      <c r="H10185" t="s">
        <v>421</v>
      </c>
      <c r="I10185" t="s">
        <v>422</v>
      </c>
      <c r="J10185" t="s">
        <v>552</v>
      </c>
      <c r="K10185" t="s">
        <v>423</v>
      </c>
      <c r="L10185" t="s">
        <v>528</v>
      </c>
      <c r="M10185" t="s">
        <v>444</v>
      </c>
      <c r="N10185">
        <v>114</v>
      </c>
      <c r="O10185">
        <v>17475.830000000002</v>
      </c>
      <c r="P10185">
        <v>46021</v>
      </c>
      <c r="Q10185" t="str">
        <f t="shared" si="161"/>
        <v>Street</v>
      </c>
    </row>
    <row r="10186" spans="1:17" x14ac:dyDescent="0.3">
      <c r="A10186">
        <v>5</v>
      </c>
      <c r="B10186" t="s">
        <v>241</v>
      </c>
      <c r="C10186">
        <v>2024</v>
      </c>
      <c r="D10186">
        <v>6</v>
      </c>
      <c r="E10186" t="s">
        <v>571</v>
      </c>
      <c r="F10186" s="431">
        <v>5</v>
      </c>
      <c r="G10186" t="s">
        <v>442</v>
      </c>
      <c r="H10186" t="s">
        <v>477</v>
      </c>
      <c r="I10186" t="s">
        <v>478</v>
      </c>
      <c r="J10186" t="s">
        <v>558</v>
      </c>
      <c r="K10186" t="s">
        <v>430</v>
      </c>
      <c r="L10186" t="s">
        <v>527</v>
      </c>
      <c r="M10186" t="s">
        <v>443</v>
      </c>
      <c r="N10186">
        <v>2</v>
      </c>
      <c r="O10186">
        <v>10072.52</v>
      </c>
      <c r="P10186">
        <v>41856</v>
      </c>
      <c r="Q10186" t="str">
        <f t="shared" si="161"/>
        <v>5-Large C&amp;I</v>
      </c>
    </row>
    <row r="10187" spans="1:17" x14ac:dyDescent="0.3">
      <c r="A10187">
        <v>5</v>
      </c>
      <c r="B10187" t="s">
        <v>241</v>
      </c>
      <c r="C10187">
        <v>2024</v>
      </c>
      <c r="D10187">
        <v>6</v>
      </c>
      <c r="E10187" t="s">
        <v>571</v>
      </c>
      <c r="F10187" s="431">
        <v>5</v>
      </c>
      <c r="G10187" t="s">
        <v>442</v>
      </c>
      <c r="H10187" t="s">
        <v>428</v>
      </c>
      <c r="I10187" t="s">
        <v>429</v>
      </c>
      <c r="J10187" t="s">
        <v>558</v>
      </c>
      <c r="K10187" t="s">
        <v>430</v>
      </c>
      <c r="L10187" t="s">
        <v>527</v>
      </c>
      <c r="M10187" t="s">
        <v>443</v>
      </c>
      <c r="N10187">
        <v>41</v>
      </c>
      <c r="O10187">
        <v>-110991.53</v>
      </c>
      <c r="P10187">
        <v>-75297</v>
      </c>
      <c r="Q10187" t="str">
        <f t="shared" si="161"/>
        <v>5-Large C&amp;I</v>
      </c>
    </row>
    <row r="10188" spans="1:17" x14ac:dyDescent="0.3">
      <c r="A10188">
        <v>5</v>
      </c>
      <c r="B10188" t="s">
        <v>241</v>
      </c>
      <c r="C10188">
        <v>2024</v>
      </c>
      <c r="D10188">
        <v>6</v>
      </c>
      <c r="E10188" t="s">
        <v>571</v>
      </c>
      <c r="F10188" s="431">
        <v>5</v>
      </c>
      <c r="G10188" t="s">
        <v>442</v>
      </c>
      <c r="H10188" t="s">
        <v>431</v>
      </c>
      <c r="I10188" t="s">
        <v>432</v>
      </c>
      <c r="J10188" t="s">
        <v>558</v>
      </c>
      <c r="K10188" t="s">
        <v>430</v>
      </c>
      <c r="L10188" t="s">
        <v>528</v>
      </c>
      <c r="M10188" t="s">
        <v>444</v>
      </c>
      <c r="N10188">
        <v>626</v>
      </c>
      <c r="O10188">
        <v>14126315.91</v>
      </c>
      <c r="P10188">
        <v>169693920</v>
      </c>
      <c r="Q10188" t="str">
        <f t="shared" si="161"/>
        <v>5-Large C&amp;I</v>
      </c>
    </row>
    <row r="10189" spans="1:17" x14ac:dyDescent="0.3">
      <c r="A10189">
        <v>5</v>
      </c>
      <c r="B10189" t="s">
        <v>241</v>
      </c>
      <c r="C10189">
        <v>2024</v>
      </c>
      <c r="D10189">
        <v>6</v>
      </c>
      <c r="E10189" t="s">
        <v>571</v>
      </c>
      <c r="F10189" s="431">
        <v>5</v>
      </c>
      <c r="G10189" t="s">
        <v>442</v>
      </c>
      <c r="H10189" t="s">
        <v>404</v>
      </c>
      <c r="I10189" t="s">
        <v>405</v>
      </c>
      <c r="J10189" t="s">
        <v>548</v>
      </c>
      <c r="K10189" t="s">
        <v>392</v>
      </c>
      <c r="L10189" t="s">
        <v>528</v>
      </c>
      <c r="M10189" t="s">
        <v>444</v>
      </c>
      <c r="N10189">
        <v>1415</v>
      </c>
      <c r="O10189">
        <v>517845.62</v>
      </c>
      <c r="P10189">
        <v>3964785</v>
      </c>
      <c r="Q10189" t="str">
        <f t="shared" si="161"/>
        <v>3-Small C&amp;I</v>
      </c>
    </row>
    <row r="10190" spans="1:17" x14ac:dyDescent="0.3">
      <c r="A10190">
        <v>5</v>
      </c>
      <c r="B10190" t="s">
        <v>241</v>
      </c>
      <c r="C10190">
        <v>2024</v>
      </c>
      <c r="D10190">
        <v>6</v>
      </c>
      <c r="E10190" t="s">
        <v>571</v>
      </c>
      <c r="F10190" s="431">
        <v>5</v>
      </c>
      <c r="G10190" t="s">
        <v>442</v>
      </c>
      <c r="H10190" t="s">
        <v>433</v>
      </c>
      <c r="I10190" t="s">
        <v>434</v>
      </c>
      <c r="J10190" t="s">
        <v>553</v>
      </c>
      <c r="K10190" t="s">
        <v>412</v>
      </c>
      <c r="L10190" t="s">
        <v>528</v>
      </c>
      <c r="M10190" t="s">
        <v>444</v>
      </c>
      <c r="N10190">
        <v>1</v>
      </c>
      <c r="O10190">
        <v>47.05</v>
      </c>
      <c r="P10190">
        <v>300</v>
      </c>
      <c r="Q10190" t="str">
        <f t="shared" ref="Q10190:Q10253" si="162">VLOOKUP(TRIM(J10190),S:T,2,FALSE)</f>
        <v>3-Small C&amp;I</v>
      </c>
    </row>
    <row r="10191" spans="1:17" x14ac:dyDescent="0.3">
      <c r="A10191">
        <v>5</v>
      </c>
      <c r="B10191" t="s">
        <v>241</v>
      </c>
      <c r="C10191">
        <v>2024</v>
      </c>
      <c r="D10191">
        <v>6</v>
      </c>
      <c r="E10191" t="s">
        <v>571</v>
      </c>
      <c r="F10191" s="431">
        <v>5</v>
      </c>
      <c r="G10191" t="s">
        <v>442</v>
      </c>
      <c r="H10191" t="s">
        <v>437</v>
      </c>
      <c r="I10191" t="s">
        <v>438</v>
      </c>
      <c r="J10191" t="s">
        <v>554</v>
      </c>
      <c r="K10191" t="s">
        <v>420</v>
      </c>
      <c r="L10191" t="s">
        <v>528</v>
      </c>
      <c r="M10191" t="s">
        <v>444</v>
      </c>
      <c r="N10191">
        <v>487</v>
      </c>
      <c r="O10191">
        <v>1597583.96</v>
      </c>
      <c r="P10191">
        <v>13118542</v>
      </c>
      <c r="Q10191" t="str">
        <f t="shared" si="162"/>
        <v>4-Medium C&amp;I</v>
      </c>
    </row>
    <row r="10192" spans="1:17" x14ac:dyDescent="0.3">
      <c r="A10192">
        <v>5</v>
      </c>
      <c r="B10192" t="s">
        <v>241</v>
      </c>
      <c r="C10192">
        <v>2024</v>
      </c>
      <c r="D10192">
        <v>6</v>
      </c>
      <c r="E10192" t="s">
        <v>571</v>
      </c>
      <c r="F10192" s="431">
        <v>6</v>
      </c>
      <c r="G10192" t="s">
        <v>445</v>
      </c>
      <c r="H10192" t="s">
        <v>390</v>
      </c>
      <c r="I10192" t="s">
        <v>391</v>
      </c>
      <c r="J10192" t="s">
        <v>548</v>
      </c>
      <c r="K10192" t="s">
        <v>392</v>
      </c>
      <c r="L10192" t="s">
        <v>534</v>
      </c>
      <c r="M10192" t="s">
        <v>296</v>
      </c>
      <c r="N10192">
        <v>6</v>
      </c>
      <c r="O10192">
        <v>646.25</v>
      </c>
      <c r="P10192">
        <v>1927</v>
      </c>
      <c r="Q10192" t="str">
        <f t="shared" si="162"/>
        <v>3-Small C&amp;I</v>
      </c>
    </row>
    <row r="10193" spans="1:17" x14ac:dyDescent="0.3">
      <c r="A10193">
        <v>5</v>
      </c>
      <c r="B10193" t="s">
        <v>241</v>
      </c>
      <c r="C10193">
        <v>2024</v>
      </c>
      <c r="D10193">
        <v>6</v>
      </c>
      <c r="E10193" t="s">
        <v>571</v>
      </c>
      <c r="F10193" s="431">
        <v>6</v>
      </c>
      <c r="G10193" t="s">
        <v>445</v>
      </c>
      <c r="H10193" t="s">
        <v>481</v>
      </c>
      <c r="I10193" t="s">
        <v>482</v>
      </c>
      <c r="J10193" t="s">
        <v>559</v>
      </c>
      <c r="K10193" t="s">
        <v>448</v>
      </c>
      <c r="L10193" t="s">
        <v>534</v>
      </c>
      <c r="M10193" t="s">
        <v>296</v>
      </c>
      <c r="N10193">
        <v>57</v>
      </c>
      <c r="O10193">
        <v>45407.87</v>
      </c>
      <c r="P10193">
        <v>62486</v>
      </c>
      <c r="Q10193" t="str">
        <f t="shared" si="162"/>
        <v>Street</v>
      </c>
    </row>
    <row r="10194" spans="1:17" x14ac:dyDescent="0.3">
      <c r="A10194">
        <v>5</v>
      </c>
      <c r="B10194" t="s">
        <v>241</v>
      </c>
      <c r="C10194">
        <v>2024</v>
      </c>
      <c r="D10194">
        <v>6</v>
      </c>
      <c r="E10194" t="s">
        <v>571</v>
      </c>
      <c r="F10194" s="431">
        <v>6</v>
      </c>
      <c r="G10194" t="s">
        <v>445</v>
      </c>
      <c r="H10194" t="s">
        <v>483</v>
      </c>
      <c r="I10194" t="s">
        <v>484</v>
      </c>
      <c r="J10194" t="s">
        <v>559</v>
      </c>
      <c r="K10194" t="s">
        <v>448</v>
      </c>
      <c r="L10194" t="s">
        <v>534</v>
      </c>
      <c r="M10194" t="s">
        <v>296</v>
      </c>
      <c r="N10194">
        <v>93</v>
      </c>
      <c r="O10194">
        <v>49347.74</v>
      </c>
      <c r="P10194">
        <v>55202</v>
      </c>
      <c r="Q10194" t="str">
        <f t="shared" si="162"/>
        <v>Street</v>
      </c>
    </row>
    <row r="10195" spans="1:17" x14ac:dyDescent="0.3">
      <c r="A10195">
        <v>5</v>
      </c>
      <c r="B10195" t="s">
        <v>241</v>
      </c>
      <c r="C10195">
        <v>2024</v>
      </c>
      <c r="D10195">
        <v>6</v>
      </c>
      <c r="E10195" t="s">
        <v>571</v>
      </c>
      <c r="F10195" s="431">
        <v>6</v>
      </c>
      <c r="G10195" t="s">
        <v>445</v>
      </c>
      <c r="H10195" t="s">
        <v>464</v>
      </c>
      <c r="I10195" t="s">
        <v>465</v>
      </c>
      <c r="J10195" t="s">
        <v>552</v>
      </c>
      <c r="K10195" t="s">
        <v>423</v>
      </c>
      <c r="L10195" t="s">
        <v>534</v>
      </c>
      <c r="M10195" t="s">
        <v>296</v>
      </c>
      <c r="N10195">
        <v>260</v>
      </c>
      <c r="O10195">
        <v>28749.13</v>
      </c>
      <c r="P10195">
        <v>50186</v>
      </c>
      <c r="Q10195" t="str">
        <f t="shared" si="162"/>
        <v>Street</v>
      </c>
    </row>
    <row r="10196" spans="1:17" x14ac:dyDescent="0.3">
      <c r="A10196">
        <v>5</v>
      </c>
      <c r="B10196" t="s">
        <v>241</v>
      </c>
      <c r="C10196">
        <v>2024</v>
      </c>
      <c r="D10196">
        <v>6</v>
      </c>
      <c r="E10196" t="s">
        <v>571</v>
      </c>
      <c r="F10196" s="431">
        <v>6</v>
      </c>
      <c r="G10196" t="s">
        <v>445</v>
      </c>
      <c r="H10196" t="s">
        <v>466</v>
      </c>
      <c r="I10196" t="s">
        <v>467</v>
      </c>
      <c r="J10196" t="s">
        <v>552</v>
      </c>
      <c r="K10196" t="s">
        <v>423</v>
      </c>
      <c r="L10196" t="s">
        <v>534</v>
      </c>
      <c r="M10196" t="s">
        <v>296</v>
      </c>
      <c r="N10196">
        <v>519</v>
      </c>
      <c r="O10196">
        <v>53595.71</v>
      </c>
      <c r="P10196">
        <v>85204</v>
      </c>
      <c r="Q10196" t="str">
        <f t="shared" si="162"/>
        <v>Street</v>
      </c>
    </row>
    <row r="10197" spans="1:17" x14ac:dyDescent="0.3">
      <c r="A10197">
        <v>5</v>
      </c>
      <c r="B10197" t="s">
        <v>241</v>
      </c>
      <c r="C10197">
        <v>2024</v>
      </c>
      <c r="D10197">
        <v>6</v>
      </c>
      <c r="E10197" t="s">
        <v>571</v>
      </c>
      <c r="F10197" s="431">
        <v>6</v>
      </c>
      <c r="G10197" t="s">
        <v>445</v>
      </c>
      <c r="H10197" t="s">
        <v>485</v>
      </c>
      <c r="I10197" t="s">
        <v>486</v>
      </c>
      <c r="J10197" t="s">
        <v>560</v>
      </c>
      <c r="K10197" t="s">
        <v>487</v>
      </c>
      <c r="L10197" t="s">
        <v>534</v>
      </c>
      <c r="M10197" t="s">
        <v>296</v>
      </c>
      <c r="N10197">
        <v>2</v>
      </c>
      <c r="O10197">
        <v>915.31</v>
      </c>
      <c r="P10197">
        <v>1060</v>
      </c>
      <c r="Q10197" t="str">
        <f t="shared" si="162"/>
        <v>Street</v>
      </c>
    </row>
    <row r="10198" spans="1:17" x14ac:dyDescent="0.3">
      <c r="A10198">
        <v>5</v>
      </c>
      <c r="B10198" t="s">
        <v>241</v>
      </c>
      <c r="C10198">
        <v>2024</v>
      </c>
      <c r="D10198">
        <v>6</v>
      </c>
      <c r="E10198" t="s">
        <v>571</v>
      </c>
      <c r="F10198" s="431">
        <v>6</v>
      </c>
      <c r="G10198" t="s">
        <v>445</v>
      </c>
      <c r="H10198" t="s">
        <v>488</v>
      </c>
      <c r="I10198" t="s">
        <v>489</v>
      </c>
      <c r="J10198" t="s">
        <v>560</v>
      </c>
      <c r="K10198" t="s">
        <v>487</v>
      </c>
      <c r="L10198" t="s">
        <v>534</v>
      </c>
      <c r="M10198" t="s">
        <v>296</v>
      </c>
      <c r="N10198">
        <v>2</v>
      </c>
      <c r="O10198">
        <v>18217.82</v>
      </c>
      <c r="P10198">
        <v>29885</v>
      </c>
      <c r="Q10198" t="str">
        <f t="shared" si="162"/>
        <v>Street</v>
      </c>
    </row>
    <row r="10199" spans="1:17" x14ac:dyDescent="0.3">
      <c r="A10199">
        <v>5</v>
      </c>
      <c r="B10199" t="s">
        <v>241</v>
      </c>
      <c r="C10199">
        <v>2024</v>
      </c>
      <c r="D10199">
        <v>6</v>
      </c>
      <c r="E10199" t="s">
        <v>571</v>
      </c>
      <c r="F10199" s="431">
        <v>6</v>
      </c>
      <c r="G10199" t="s">
        <v>445</v>
      </c>
      <c r="H10199" t="s">
        <v>490</v>
      </c>
      <c r="I10199" t="s">
        <v>491</v>
      </c>
      <c r="J10199" t="s">
        <v>561</v>
      </c>
      <c r="K10199" t="s">
        <v>462</v>
      </c>
      <c r="L10199" t="s">
        <v>534</v>
      </c>
      <c r="M10199" t="s">
        <v>296</v>
      </c>
      <c r="N10199">
        <v>67</v>
      </c>
      <c r="O10199">
        <v>37203.17</v>
      </c>
      <c r="P10199">
        <v>118071</v>
      </c>
      <c r="Q10199" t="str">
        <f t="shared" si="162"/>
        <v>Street</v>
      </c>
    </row>
    <row r="10200" spans="1:17" x14ac:dyDescent="0.3">
      <c r="A10200">
        <v>5</v>
      </c>
      <c r="B10200" t="s">
        <v>241</v>
      </c>
      <c r="C10200">
        <v>2024</v>
      </c>
      <c r="D10200">
        <v>6</v>
      </c>
      <c r="E10200" t="s">
        <v>571</v>
      </c>
      <c r="F10200" s="431">
        <v>6</v>
      </c>
      <c r="G10200" t="s">
        <v>445</v>
      </c>
      <c r="H10200" t="s">
        <v>492</v>
      </c>
      <c r="I10200" t="s">
        <v>493</v>
      </c>
      <c r="J10200" t="s">
        <v>561</v>
      </c>
      <c r="K10200" t="s">
        <v>462</v>
      </c>
      <c r="L10200" t="s">
        <v>534</v>
      </c>
      <c r="M10200" t="s">
        <v>296</v>
      </c>
      <c r="N10200">
        <v>10</v>
      </c>
      <c r="O10200">
        <v>411.71</v>
      </c>
      <c r="P10200">
        <v>1554</v>
      </c>
      <c r="Q10200" t="str">
        <f t="shared" si="162"/>
        <v>Street</v>
      </c>
    </row>
    <row r="10201" spans="1:17" x14ac:dyDescent="0.3">
      <c r="A10201">
        <v>5</v>
      </c>
      <c r="B10201" t="s">
        <v>241</v>
      </c>
      <c r="C10201">
        <v>2024</v>
      </c>
      <c r="D10201">
        <v>6</v>
      </c>
      <c r="E10201" t="s">
        <v>571</v>
      </c>
      <c r="F10201" s="431">
        <v>6</v>
      </c>
      <c r="G10201" t="s">
        <v>445</v>
      </c>
      <c r="H10201" t="s">
        <v>494</v>
      </c>
      <c r="I10201" t="s">
        <v>495</v>
      </c>
      <c r="J10201" t="s">
        <v>557</v>
      </c>
      <c r="K10201" t="s">
        <v>426</v>
      </c>
      <c r="L10201" t="s">
        <v>534</v>
      </c>
      <c r="M10201" t="s">
        <v>296</v>
      </c>
      <c r="N10201">
        <v>1</v>
      </c>
      <c r="O10201">
        <v>11.75</v>
      </c>
      <c r="P10201">
        <v>14</v>
      </c>
      <c r="Q10201" t="str">
        <f t="shared" si="162"/>
        <v>3-Small C&amp;I</v>
      </c>
    </row>
    <row r="10202" spans="1:17" x14ac:dyDescent="0.3">
      <c r="A10202">
        <v>5</v>
      </c>
      <c r="B10202" t="s">
        <v>241</v>
      </c>
      <c r="C10202">
        <v>2024</v>
      </c>
      <c r="D10202">
        <v>6</v>
      </c>
      <c r="E10202" t="s">
        <v>571</v>
      </c>
      <c r="F10202" s="431">
        <v>6</v>
      </c>
      <c r="G10202" t="s">
        <v>445</v>
      </c>
      <c r="H10202" t="s">
        <v>496</v>
      </c>
      <c r="I10202" t="s">
        <v>497</v>
      </c>
      <c r="J10202" t="s">
        <v>557</v>
      </c>
      <c r="K10202" t="s">
        <v>426</v>
      </c>
      <c r="L10202" t="s">
        <v>534</v>
      </c>
      <c r="M10202" t="s">
        <v>296</v>
      </c>
      <c r="N10202">
        <v>6</v>
      </c>
      <c r="O10202">
        <v>152.85</v>
      </c>
      <c r="P10202">
        <v>446</v>
      </c>
      <c r="Q10202" t="str">
        <f t="shared" si="162"/>
        <v>3-Small C&amp;I</v>
      </c>
    </row>
    <row r="10203" spans="1:17" x14ac:dyDescent="0.3">
      <c r="A10203">
        <v>5</v>
      </c>
      <c r="B10203" t="s">
        <v>241</v>
      </c>
      <c r="C10203">
        <v>2024</v>
      </c>
      <c r="D10203">
        <v>6</v>
      </c>
      <c r="E10203" t="s">
        <v>571</v>
      </c>
      <c r="F10203" s="431">
        <v>6</v>
      </c>
      <c r="G10203" t="s">
        <v>445</v>
      </c>
      <c r="H10203" t="s">
        <v>446</v>
      </c>
      <c r="I10203" t="s">
        <v>447</v>
      </c>
      <c r="J10203" t="s">
        <v>559</v>
      </c>
      <c r="K10203" t="s">
        <v>448</v>
      </c>
      <c r="L10203" t="s">
        <v>529</v>
      </c>
      <c r="M10203" t="s">
        <v>449</v>
      </c>
      <c r="N10203">
        <v>538</v>
      </c>
      <c r="O10203">
        <v>577136.47</v>
      </c>
      <c r="P10203">
        <v>674730</v>
      </c>
      <c r="Q10203" t="str">
        <f t="shared" si="162"/>
        <v>Street</v>
      </c>
    </row>
    <row r="10204" spans="1:17" x14ac:dyDescent="0.3">
      <c r="A10204">
        <v>5</v>
      </c>
      <c r="B10204" t="s">
        <v>241</v>
      </c>
      <c r="C10204">
        <v>2024</v>
      </c>
      <c r="D10204">
        <v>6</v>
      </c>
      <c r="E10204" t="s">
        <v>571</v>
      </c>
      <c r="F10204" s="431">
        <v>6</v>
      </c>
      <c r="G10204" t="s">
        <v>445</v>
      </c>
      <c r="H10204" t="s">
        <v>421</v>
      </c>
      <c r="I10204" t="s">
        <v>422</v>
      </c>
      <c r="J10204" t="s">
        <v>552</v>
      </c>
      <c r="K10204" t="s">
        <v>423</v>
      </c>
      <c r="L10204" t="s">
        <v>529</v>
      </c>
      <c r="M10204" t="s">
        <v>449</v>
      </c>
      <c r="N10204">
        <v>1020</v>
      </c>
      <c r="O10204">
        <v>89629.62</v>
      </c>
      <c r="P10204">
        <v>219242</v>
      </c>
      <c r="Q10204" t="str">
        <f t="shared" si="162"/>
        <v>Street</v>
      </c>
    </row>
    <row r="10205" spans="1:17" x14ac:dyDescent="0.3">
      <c r="A10205">
        <v>5</v>
      </c>
      <c r="B10205" t="s">
        <v>241</v>
      </c>
      <c r="C10205">
        <v>2024</v>
      </c>
      <c r="D10205">
        <v>6</v>
      </c>
      <c r="E10205" t="s">
        <v>571</v>
      </c>
      <c r="F10205" s="431">
        <v>6</v>
      </c>
      <c r="G10205" t="s">
        <v>445</v>
      </c>
      <c r="H10205" t="s">
        <v>498</v>
      </c>
      <c r="I10205" t="s">
        <v>499</v>
      </c>
      <c r="J10205" t="s">
        <v>562</v>
      </c>
      <c r="K10205" t="s">
        <v>500</v>
      </c>
      <c r="L10205" t="s">
        <v>529</v>
      </c>
      <c r="M10205" t="s">
        <v>449</v>
      </c>
      <c r="N10205">
        <v>5</v>
      </c>
      <c r="O10205">
        <v>9602.4</v>
      </c>
      <c r="P10205">
        <v>27487</v>
      </c>
      <c r="Q10205" t="str">
        <f t="shared" si="162"/>
        <v>Street</v>
      </c>
    </row>
    <row r="10206" spans="1:17" x14ac:dyDescent="0.3">
      <c r="A10206">
        <v>5</v>
      </c>
      <c r="B10206" t="s">
        <v>241</v>
      </c>
      <c r="C10206">
        <v>2024</v>
      </c>
      <c r="D10206">
        <v>6</v>
      </c>
      <c r="E10206" t="s">
        <v>571</v>
      </c>
      <c r="F10206" s="431">
        <v>6</v>
      </c>
      <c r="G10206" t="s">
        <v>445</v>
      </c>
      <c r="H10206" t="s">
        <v>501</v>
      </c>
      <c r="I10206" t="s">
        <v>502</v>
      </c>
      <c r="J10206" t="s">
        <v>560</v>
      </c>
      <c r="K10206" t="s">
        <v>487</v>
      </c>
      <c r="L10206" t="s">
        <v>529</v>
      </c>
      <c r="M10206" t="s">
        <v>449</v>
      </c>
      <c r="N10206">
        <v>6</v>
      </c>
      <c r="O10206">
        <v>1898.16</v>
      </c>
      <c r="P10206">
        <v>2896</v>
      </c>
      <c r="Q10206" t="str">
        <f t="shared" si="162"/>
        <v>Street</v>
      </c>
    </row>
    <row r="10207" spans="1:17" x14ac:dyDescent="0.3">
      <c r="A10207">
        <v>5</v>
      </c>
      <c r="B10207" t="s">
        <v>241</v>
      </c>
      <c r="C10207">
        <v>2024</v>
      </c>
      <c r="D10207">
        <v>6</v>
      </c>
      <c r="E10207" t="s">
        <v>571</v>
      </c>
      <c r="F10207" s="431">
        <v>6</v>
      </c>
      <c r="G10207" t="s">
        <v>445</v>
      </c>
      <c r="H10207" t="s">
        <v>503</v>
      </c>
      <c r="I10207" t="s">
        <v>504</v>
      </c>
      <c r="J10207" t="s">
        <v>561</v>
      </c>
      <c r="K10207" t="s">
        <v>462</v>
      </c>
      <c r="L10207" t="s">
        <v>529</v>
      </c>
      <c r="M10207" t="s">
        <v>449</v>
      </c>
      <c r="N10207">
        <v>440</v>
      </c>
      <c r="O10207">
        <v>257142.53</v>
      </c>
      <c r="P10207">
        <v>1801893</v>
      </c>
      <c r="Q10207" t="str">
        <f t="shared" si="162"/>
        <v>Street</v>
      </c>
    </row>
    <row r="10208" spans="1:17" x14ac:dyDescent="0.3">
      <c r="A10208">
        <v>5</v>
      </c>
      <c r="B10208" t="s">
        <v>241</v>
      </c>
      <c r="C10208">
        <v>2024</v>
      </c>
      <c r="D10208">
        <v>6</v>
      </c>
      <c r="E10208" t="s">
        <v>571</v>
      </c>
      <c r="F10208" s="431">
        <v>6</v>
      </c>
      <c r="G10208" t="s">
        <v>445</v>
      </c>
      <c r="H10208" t="s">
        <v>424</v>
      </c>
      <c r="I10208" t="s">
        <v>425</v>
      </c>
      <c r="J10208" t="s">
        <v>557</v>
      </c>
      <c r="K10208" t="s">
        <v>426</v>
      </c>
      <c r="L10208" t="s">
        <v>529</v>
      </c>
      <c r="M10208" t="s">
        <v>449</v>
      </c>
      <c r="N10208">
        <v>17</v>
      </c>
      <c r="O10208">
        <v>291.38</v>
      </c>
      <c r="P10208">
        <v>1252</v>
      </c>
      <c r="Q10208" t="str">
        <f t="shared" si="162"/>
        <v>3-Small C&amp;I</v>
      </c>
    </row>
    <row r="10209" spans="1:17" x14ac:dyDescent="0.3">
      <c r="A10209">
        <v>5</v>
      </c>
      <c r="B10209" t="s">
        <v>241</v>
      </c>
      <c r="C10209">
        <v>2024</v>
      </c>
      <c r="D10209">
        <v>6</v>
      </c>
      <c r="E10209" t="s">
        <v>571</v>
      </c>
      <c r="F10209" s="431">
        <v>6</v>
      </c>
      <c r="G10209" t="s">
        <v>445</v>
      </c>
      <c r="H10209" t="s">
        <v>505</v>
      </c>
      <c r="I10209" t="s">
        <v>506</v>
      </c>
      <c r="J10209" t="s">
        <v>563</v>
      </c>
      <c r="K10209" t="s">
        <v>452</v>
      </c>
      <c r="L10209" t="s">
        <v>534</v>
      </c>
      <c r="M10209" t="s">
        <v>296</v>
      </c>
      <c r="N10209">
        <v>1</v>
      </c>
      <c r="O10209">
        <v>1607.53</v>
      </c>
      <c r="P10209">
        <v>4535</v>
      </c>
      <c r="Q10209" t="str">
        <f t="shared" si="162"/>
        <v>Street</v>
      </c>
    </row>
    <row r="10210" spans="1:17" x14ac:dyDescent="0.3">
      <c r="A10210">
        <v>5</v>
      </c>
      <c r="B10210" t="s">
        <v>241</v>
      </c>
      <c r="C10210">
        <v>2024</v>
      </c>
      <c r="D10210">
        <v>6</v>
      </c>
      <c r="E10210" t="s">
        <v>571</v>
      </c>
      <c r="F10210" s="431">
        <v>6</v>
      </c>
      <c r="G10210" t="s">
        <v>445</v>
      </c>
      <c r="H10210" t="s">
        <v>450</v>
      </c>
      <c r="I10210" t="s">
        <v>451</v>
      </c>
      <c r="J10210" t="s">
        <v>563</v>
      </c>
      <c r="K10210" t="s">
        <v>452</v>
      </c>
      <c r="L10210" t="s">
        <v>529</v>
      </c>
      <c r="M10210" t="s">
        <v>449</v>
      </c>
      <c r="N10210">
        <v>10</v>
      </c>
      <c r="O10210">
        <v>841.98</v>
      </c>
      <c r="P10210">
        <v>3146</v>
      </c>
      <c r="Q10210" t="str">
        <f t="shared" si="162"/>
        <v>Street</v>
      </c>
    </row>
    <row r="10211" spans="1:17" x14ac:dyDescent="0.3">
      <c r="A10211">
        <v>5</v>
      </c>
      <c r="B10211" t="s">
        <v>241</v>
      </c>
      <c r="C10211">
        <v>2024</v>
      </c>
      <c r="D10211">
        <v>6</v>
      </c>
      <c r="E10211" t="s">
        <v>571</v>
      </c>
      <c r="F10211" s="431">
        <v>6</v>
      </c>
      <c r="G10211" t="s">
        <v>445</v>
      </c>
      <c r="H10211" t="s">
        <v>509</v>
      </c>
      <c r="I10211" t="s">
        <v>510</v>
      </c>
      <c r="J10211" t="s">
        <v>564</v>
      </c>
      <c r="K10211" t="s">
        <v>462</v>
      </c>
      <c r="L10211" t="s">
        <v>534</v>
      </c>
      <c r="M10211" t="s">
        <v>296</v>
      </c>
      <c r="N10211">
        <v>1</v>
      </c>
      <c r="O10211">
        <v>482.95</v>
      </c>
      <c r="P10211">
        <v>129</v>
      </c>
      <c r="Q10211" t="str">
        <f t="shared" si="162"/>
        <v>Street</v>
      </c>
    </row>
    <row r="10212" spans="1:17" x14ac:dyDescent="0.3">
      <c r="A10212">
        <v>5</v>
      </c>
      <c r="B10212" t="s">
        <v>241</v>
      </c>
      <c r="C10212">
        <v>2024</v>
      </c>
      <c r="D10212">
        <v>6</v>
      </c>
      <c r="E10212" t="s">
        <v>571</v>
      </c>
      <c r="F10212" s="431">
        <v>6</v>
      </c>
      <c r="G10212" t="s">
        <v>445</v>
      </c>
      <c r="H10212" t="s">
        <v>511</v>
      </c>
      <c r="I10212" t="s">
        <v>512</v>
      </c>
      <c r="J10212" t="s">
        <v>564</v>
      </c>
      <c r="K10212" t="s">
        <v>462</v>
      </c>
      <c r="L10212" t="s">
        <v>529</v>
      </c>
      <c r="M10212" t="s">
        <v>449</v>
      </c>
      <c r="N10212">
        <v>4</v>
      </c>
      <c r="O10212">
        <v>3235.84</v>
      </c>
      <c r="P10212">
        <v>531</v>
      </c>
      <c r="Q10212" t="str">
        <f t="shared" si="162"/>
        <v>Street</v>
      </c>
    </row>
    <row r="10213" spans="1:17" x14ac:dyDescent="0.3">
      <c r="A10213">
        <v>5</v>
      </c>
      <c r="B10213" t="s">
        <v>241</v>
      </c>
      <c r="C10213">
        <v>2024</v>
      </c>
      <c r="D10213">
        <v>6</v>
      </c>
      <c r="E10213" t="s">
        <v>571</v>
      </c>
      <c r="F10213" s="431">
        <v>6</v>
      </c>
      <c r="G10213" t="s">
        <v>445</v>
      </c>
      <c r="H10213" t="s">
        <v>404</v>
      </c>
      <c r="I10213" t="s">
        <v>405</v>
      </c>
      <c r="J10213" t="s">
        <v>548</v>
      </c>
      <c r="K10213" t="s">
        <v>392</v>
      </c>
      <c r="L10213" t="s">
        <v>529</v>
      </c>
      <c r="M10213" t="s">
        <v>449</v>
      </c>
      <c r="N10213">
        <v>29</v>
      </c>
      <c r="O10213">
        <v>804.47</v>
      </c>
      <c r="P10213">
        <v>3962</v>
      </c>
      <c r="Q10213" t="str">
        <f t="shared" si="162"/>
        <v>3-Small C&amp;I</v>
      </c>
    </row>
    <row r="10214" spans="1:17" x14ac:dyDescent="0.3">
      <c r="A10214">
        <v>5</v>
      </c>
      <c r="B10214" t="s">
        <v>241</v>
      </c>
      <c r="C10214">
        <v>2024</v>
      </c>
      <c r="D10214">
        <v>6</v>
      </c>
      <c r="E10214" t="s">
        <v>571</v>
      </c>
      <c r="F10214" s="431">
        <v>10</v>
      </c>
      <c r="G10214" t="s">
        <v>453</v>
      </c>
      <c r="H10214" t="s">
        <v>384</v>
      </c>
      <c r="I10214" t="s">
        <v>385</v>
      </c>
      <c r="J10214" t="s">
        <v>547</v>
      </c>
      <c r="K10214" t="s">
        <v>386</v>
      </c>
      <c r="L10214" t="s">
        <v>530</v>
      </c>
      <c r="M10214" t="s">
        <v>454</v>
      </c>
      <c r="N10214">
        <v>29437</v>
      </c>
      <c r="O10214">
        <v>4793199.4800000004</v>
      </c>
      <c r="P10214">
        <v>13551121</v>
      </c>
      <c r="Q10214" t="str">
        <f t="shared" si="162"/>
        <v>1-Residential</v>
      </c>
    </row>
    <row r="10215" spans="1:17" x14ac:dyDescent="0.3">
      <c r="A10215">
        <v>5</v>
      </c>
      <c r="B10215" t="s">
        <v>241</v>
      </c>
      <c r="C10215">
        <v>2024</v>
      </c>
      <c r="D10215">
        <v>6</v>
      </c>
      <c r="E10215" t="s">
        <v>571</v>
      </c>
      <c r="F10215" s="431">
        <v>10</v>
      </c>
      <c r="G10215" t="s">
        <v>453</v>
      </c>
      <c r="H10215" t="s">
        <v>388</v>
      </c>
      <c r="I10215" t="s">
        <v>389</v>
      </c>
      <c r="J10215" t="s">
        <v>547</v>
      </c>
      <c r="K10215" t="s">
        <v>386</v>
      </c>
      <c r="L10215" t="s">
        <v>530</v>
      </c>
      <c r="M10215" t="s">
        <v>454</v>
      </c>
      <c r="N10215">
        <v>18</v>
      </c>
      <c r="O10215">
        <v>3132.54</v>
      </c>
      <c r="P10215">
        <v>10813</v>
      </c>
      <c r="Q10215" t="str">
        <f t="shared" si="162"/>
        <v>1-Residential</v>
      </c>
    </row>
    <row r="10216" spans="1:17" x14ac:dyDescent="0.3">
      <c r="A10216">
        <v>5</v>
      </c>
      <c r="B10216" t="s">
        <v>241</v>
      </c>
      <c r="C10216">
        <v>2024</v>
      </c>
      <c r="D10216">
        <v>6</v>
      </c>
      <c r="E10216" t="s">
        <v>571</v>
      </c>
      <c r="F10216" s="431">
        <v>10</v>
      </c>
      <c r="G10216" t="s">
        <v>453</v>
      </c>
      <c r="H10216" t="s">
        <v>390</v>
      </c>
      <c r="I10216" t="s">
        <v>391</v>
      </c>
      <c r="J10216" t="s">
        <v>548</v>
      </c>
      <c r="K10216" t="s">
        <v>392</v>
      </c>
      <c r="L10216" t="s">
        <v>530</v>
      </c>
      <c r="M10216" t="s">
        <v>454</v>
      </c>
      <c r="N10216">
        <v>12</v>
      </c>
      <c r="O10216">
        <v>1215.32</v>
      </c>
      <c r="P10216">
        <v>3627</v>
      </c>
      <c r="Q10216" t="str">
        <f t="shared" si="162"/>
        <v>3-Small C&amp;I</v>
      </c>
    </row>
    <row r="10217" spans="1:17" x14ac:dyDescent="0.3">
      <c r="A10217">
        <v>5</v>
      </c>
      <c r="B10217" t="s">
        <v>241</v>
      </c>
      <c r="C10217">
        <v>2024</v>
      </c>
      <c r="D10217">
        <v>6</v>
      </c>
      <c r="E10217" t="s">
        <v>571</v>
      </c>
      <c r="F10217" s="431">
        <v>10</v>
      </c>
      <c r="G10217" t="s">
        <v>453</v>
      </c>
      <c r="H10217" t="s">
        <v>393</v>
      </c>
      <c r="I10217" t="s">
        <v>394</v>
      </c>
      <c r="J10217" t="s">
        <v>549</v>
      </c>
      <c r="K10217" t="s">
        <v>395</v>
      </c>
      <c r="L10217" t="s">
        <v>530</v>
      </c>
      <c r="M10217" t="s">
        <v>454</v>
      </c>
      <c r="N10217">
        <v>5540</v>
      </c>
      <c r="O10217">
        <v>676794.26</v>
      </c>
      <c r="P10217">
        <v>2966078</v>
      </c>
      <c r="Q10217" t="str">
        <f t="shared" si="162"/>
        <v>2-Low Income Residential</v>
      </c>
    </row>
    <row r="10218" spans="1:17" x14ac:dyDescent="0.3">
      <c r="A10218">
        <v>5</v>
      </c>
      <c r="B10218" t="s">
        <v>241</v>
      </c>
      <c r="C10218">
        <v>2024</v>
      </c>
      <c r="D10218">
        <v>6</v>
      </c>
      <c r="E10218" t="s">
        <v>571</v>
      </c>
      <c r="F10218" s="431">
        <v>10</v>
      </c>
      <c r="G10218" t="s">
        <v>453</v>
      </c>
      <c r="H10218" t="s">
        <v>458</v>
      </c>
      <c r="I10218" t="s">
        <v>459</v>
      </c>
      <c r="J10218" t="s">
        <v>549</v>
      </c>
      <c r="K10218" t="s">
        <v>395</v>
      </c>
      <c r="L10218" t="s">
        <v>530</v>
      </c>
      <c r="M10218" t="s">
        <v>454</v>
      </c>
      <c r="N10218">
        <v>15</v>
      </c>
      <c r="O10218">
        <v>841.61</v>
      </c>
      <c r="P10218">
        <v>5189</v>
      </c>
      <c r="Q10218" t="str">
        <f t="shared" si="162"/>
        <v>2-Low Income Residential</v>
      </c>
    </row>
    <row r="10219" spans="1:17" x14ac:dyDescent="0.3">
      <c r="A10219">
        <v>5</v>
      </c>
      <c r="B10219" t="s">
        <v>241</v>
      </c>
      <c r="C10219">
        <v>2024</v>
      </c>
      <c r="D10219">
        <v>6</v>
      </c>
      <c r="E10219" t="s">
        <v>571</v>
      </c>
      <c r="F10219" s="431">
        <v>10</v>
      </c>
      <c r="G10219" t="s">
        <v>453</v>
      </c>
      <c r="H10219" t="s">
        <v>464</v>
      </c>
      <c r="I10219" t="s">
        <v>465</v>
      </c>
      <c r="J10219" t="s">
        <v>552</v>
      </c>
      <c r="K10219" t="s">
        <v>423</v>
      </c>
      <c r="L10219" t="s">
        <v>530</v>
      </c>
      <c r="M10219" t="s">
        <v>454</v>
      </c>
      <c r="N10219">
        <v>2</v>
      </c>
      <c r="O10219">
        <v>87.57</v>
      </c>
      <c r="P10219">
        <v>112</v>
      </c>
      <c r="Q10219" t="str">
        <f t="shared" si="162"/>
        <v>Street</v>
      </c>
    </row>
    <row r="10220" spans="1:17" x14ac:dyDescent="0.3">
      <c r="A10220">
        <v>5</v>
      </c>
      <c r="B10220" t="s">
        <v>241</v>
      </c>
      <c r="C10220">
        <v>2024</v>
      </c>
      <c r="D10220">
        <v>6</v>
      </c>
      <c r="E10220" t="s">
        <v>571</v>
      </c>
      <c r="F10220" s="431">
        <v>10</v>
      </c>
      <c r="G10220" t="s">
        <v>453</v>
      </c>
      <c r="H10220" t="s">
        <v>466</v>
      </c>
      <c r="I10220" t="s">
        <v>467</v>
      </c>
      <c r="J10220" t="s">
        <v>552</v>
      </c>
      <c r="K10220" t="s">
        <v>423</v>
      </c>
      <c r="L10220" t="s">
        <v>530</v>
      </c>
      <c r="M10220" t="s">
        <v>454</v>
      </c>
      <c r="N10220">
        <v>25</v>
      </c>
      <c r="O10220">
        <v>574.03</v>
      </c>
      <c r="P10220">
        <v>948</v>
      </c>
      <c r="Q10220" t="str">
        <f t="shared" si="162"/>
        <v>Street</v>
      </c>
    </row>
    <row r="10221" spans="1:17" x14ac:dyDescent="0.3">
      <c r="A10221">
        <v>5</v>
      </c>
      <c r="B10221" t="s">
        <v>241</v>
      </c>
      <c r="C10221">
        <v>2024</v>
      </c>
      <c r="D10221">
        <v>6</v>
      </c>
      <c r="E10221" t="s">
        <v>571</v>
      </c>
      <c r="F10221" s="431">
        <v>10</v>
      </c>
      <c r="G10221" t="s">
        <v>453</v>
      </c>
      <c r="H10221" t="s">
        <v>421</v>
      </c>
      <c r="I10221" t="s">
        <v>422</v>
      </c>
      <c r="J10221" t="s">
        <v>552</v>
      </c>
      <c r="K10221" t="s">
        <v>423</v>
      </c>
      <c r="L10221" t="s">
        <v>531</v>
      </c>
      <c r="M10221" t="s">
        <v>455</v>
      </c>
      <c r="N10221">
        <v>3</v>
      </c>
      <c r="O10221">
        <v>104.67</v>
      </c>
      <c r="P10221">
        <v>289</v>
      </c>
      <c r="Q10221" t="str">
        <f t="shared" si="162"/>
        <v>Street</v>
      </c>
    </row>
    <row r="10222" spans="1:17" x14ac:dyDescent="0.3">
      <c r="A10222">
        <v>5</v>
      </c>
      <c r="B10222" t="s">
        <v>241</v>
      </c>
      <c r="C10222">
        <v>2024</v>
      </c>
      <c r="D10222">
        <v>6</v>
      </c>
      <c r="E10222" t="s">
        <v>571</v>
      </c>
      <c r="F10222" s="431">
        <v>10</v>
      </c>
      <c r="G10222" t="s">
        <v>453</v>
      </c>
      <c r="H10222" t="s">
        <v>399</v>
      </c>
      <c r="I10222" t="s">
        <v>400</v>
      </c>
      <c r="J10222" t="s">
        <v>547</v>
      </c>
      <c r="K10222" t="s">
        <v>386</v>
      </c>
      <c r="L10222" t="s">
        <v>531</v>
      </c>
      <c r="M10222" t="s">
        <v>455</v>
      </c>
      <c r="N10222">
        <v>36757</v>
      </c>
      <c r="O10222">
        <v>3458414.24</v>
      </c>
      <c r="P10222">
        <v>20345153</v>
      </c>
      <c r="Q10222" t="str">
        <f t="shared" si="162"/>
        <v>1-Residential</v>
      </c>
    </row>
    <row r="10223" spans="1:17" x14ac:dyDescent="0.3">
      <c r="A10223">
        <v>5</v>
      </c>
      <c r="B10223" t="s">
        <v>241</v>
      </c>
      <c r="C10223">
        <v>2024</v>
      </c>
      <c r="D10223">
        <v>6</v>
      </c>
      <c r="E10223" t="s">
        <v>571</v>
      </c>
      <c r="F10223" s="431">
        <v>10</v>
      </c>
      <c r="G10223" t="s">
        <v>453</v>
      </c>
      <c r="H10223" t="s">
        <v>402</v>
      </c>
      <c r="I10223" t="s">
        <v>403</v>
      </c>
      <c r="J10223" t="s">
        <v>549</v>
      </c>
      <c r="K10223" t="s">
        <v>395</v>
      </c>
      <c r="L10223" t="s">
        <v>531</v>
      </c>
      <c r="M10223" t="s">
        <v>455</v>
      </c>
      <c r="N10223">
        <v>6286</v>
      </c>
      <c r="O10223">
        <v>172137.18</v>
      </c>
      <c r="P10223">
        <v>3383705</v>
      </c>
      <c r="Q10223" t="str">
        <f t="shared" si="162"/>
        <v>2-Low Income Residential</v>
      </c>
    </row>
    <row r="10224" spans="1:17" x14ac:dyDescent="0.3">
      <c r="A10224">
        <v>5</v>
      </c>
      <c r="B10224" t="s">
        <v>241</v>
      </c>
      <c r="C10224">
        <v>2024</v>
      </c>
      <c r="D10224">
        <v>6</v>
      </c>
      <c r="E10224" t="s">
        <v>571</v>
      </c>
      <c r="F10224" s="431">
        <v>10</v>
      </c>
      <c r="G10224" t="s">
        <v>453</v>
      </c>
      <c r="H10224" t="s">
        <v>404</v>
      </c>
      <c r="I10224" t="s">
        <v>405</v>
      </c>
      <c r="J10224" t="s">
        <v>548</v>
      </c>
      <c r="K10224" t="s">
        <v>392</v>
      </c>
      <c r="L10224" t="s">
        <v>531</v>
      </c>
      <c r="M10224" t="s">
        <v>455</v>
      </c>
      <c r="N10224">
        <v>15</v>
      </c>
      <c r="O10224">
        <v>2522.9699999999998</v>
      </c>
      <c r="P10224">
        <v>18021</v>
      </c>
      <c r="Q10224" t="str">
        <f t="shared" si="162"/>
        <v>3-Small C&amp;I</v>
      </c>
    </row>
    <row r="10225" spans="1:17" x14ac:dyDescent="0.3">
      <c r="A10225">
        <v>5</v>
      </c>
      <c r="B10225" t="s">
        <v>241</v>
      </c>
      <c r="C10225">
        <v>2024</v>
      </c>
      <c r="D10225">
        <v>6</v>
      </c>
      <c r="E10225" t="s">
        <v>571</v>
      </c>
      <c r="F10225" s="431">
        <v>60</v>
      </c>
      <c r="G10225" t="s">
        <v>456</v>
      </c>
      <c r="H10225" t="s">
        <v>481</v>
      </c>
      <c r="I10225" t="s">
        <v>482</v>
      </c>
      <c r="J10225" t="s">
        <v>559</v>
      </c>
      <c r="K10225" t="s">
        <v>448</v>
      </c>
      <c r="L10225" t="s">
        <v>535</v>
      </c>
      <c r="M10225" t="s">
        <v>513</v>
      </c>
      <c r="N10225">
        <v>4</v>
      </c>
      <c r="O10225">
        <v>195.7</v>
      </c>
      <c r="P10225">
        <v>363</v>
      </c>
      <c r="Q10225" t="str">
        <f t="shared" si="162"/>
        <v>Street</v>
      </c>
    </row>
    <row r="10226" spans="1:17" x14ac:dyDescent="0.3">
      <c r="A10226">
        <v>5</v>
      </c>
      <c r="B10226" t="s">
        <v>241</v>
      </c>
      <c r="C10226">
        <v>2024</v>
      </c>
      <c r="D10226">
        <v>6</v>
      </c>
      <c r="E10226" t="s">
        <v>571</v>
      </c>
      <c r="F10226" s="431">
        <v>60</v>
      </c>
      <c r="G10226" t="s">
        <v>456</v>
      </c>
      <c r="H10226" t="s">
        <v>483</v>
      </c>
      <c r="I10226" t="s">
        <v>484</v>
      </c>
      <c r="J10226" t="s">
        <v>559</v>
      </c>
      <c r="K10226" t="s">
        <v>448</v>
      </c>
      <c r="L10226" t="s">
        <v>535</v>
      </c>
      <c r="M10226" t="s">
        <v>513</v>
      </c>
      <c r="N10226">
        <v>26</v>
      </c>
      <c r="O10226">
        <v>1212.78</v>
      </c>
      <c r="P10226">
        <v>1262</v>
      </c>
      <c r="Q10226" t="str">
        <f t="shared" si="162"/>
        <v>Street</v>
      </c>
    </row>
    <row r="10227" spans="1:17" x14ac:dyDescent="0.3">
      <c r="A10227">
        <v>5</v>
      </c>
      <c r="B10227" t="s">
        <v>241</v>
      </c>
      <c r="C10227">
        <v>2024</v>
      </c>
      <c r="D10227">
        <v>6</v>
      </c>
      <c r="E10227" t="s">
        <v>571</v>
      </c>
      <c r="F10227" s="431">
        <v>60</v>
      </c>
      <c r="G10227" t="s">
        <v>456</v>
      </c>
      <c r="H10227" t="s">
        <v>446</v>
      </c>
      <c r="I10227" t="s">
        <v>447</v>
      </c>
      <c r="J10227" t="s">
        <v>559</v>
      </c>
      <c r="K10227" t="s">
        <v>448</v>
      </c>
      <c r="L10227" t="s">
        <v>532</v>
      </c>
      <c r="M10227" t="s">
        <v>457</v>
      </c>
      <c r="N10227">
        <v>53</v>
      </c>
      <c r="O10227">
        <v>9968.92</v>
      </c>
      <c r="P10227">
        <v>10065</v>
      </c>
      <c r="Q10227" t="str">
        <f t="shared" si="162"/>
        <v>Street</v>
      </c>
    </row>
    <row r="10228" spans="1:17" x14ac:dyDescent="0.3">
      <c r="A10228">
        <v>5</v>
      </c>
      <c r="B10228" t="s">
        <v>241</v>
      </c>
      <c r="C10228">
        <v>2024</v>
      </c>
      <c r="D10228">
        <v>6</v>
      </c>
      <c r="E10228" t="s">
        <v>571</v>
      </c>
      <c r="F10228" s="431">
        <v>60</v>
      </c>
      <c r="G10228" t="s">
        <v>456</v>
      </c>
      <c r="H10228" t="s">
        <v>424</v>
      </c>
      <c r="I10228" t="s">
        <v>425</v>
      </c>
      <c r="J10228" t="s">
        <v>557</v>
      </c>
      <c r="K10228" t="s">
        <v>426</v>
      </c>
      <c r="L10228" t="s">
        <v>532</v>
      </c>
      <c r="M10228" t="s">
        <v>457</v>
      </c>
      <c r="N10228">
        <v>1</v>
      </c>
      <c r="O10228">
        <v>8.07</v>
      </c>
      <c r="P10228">
        <v>7</v>
      </c>
      <c r="Q10228" t="str">
        <f t="shared" si="162"/>
        <v>3-Small C&amp;I</v>
      </c>
    </row>
    <row r="10229" spans="1:17" x14ac:dyDescent="0.3">
      <c r="A10229">
        <v>5</v>
      </c>
      <c r="B10229" t="s">
        <v>241</v>
      </c>
      <c r="C10229">
        <v>2024</v>
      </c>
      <c r="D10229">
        <v>6</v>
      </c>
      <c r="E10229" t="s">
        <v>571</v>
      </c>
      <c r="F10229" s="431">
        <v>60</v>
      </c>
      <c r="G10229" t="s">
        <v>456</v>
      </c>
      <c r="H10229" t="s">
        <v>450</v>
      </c>
      <c r="I10229" t="s">
        <v>451</v>
      </c>
      <c r="J10229" t="s">
        <v>563</v>
      </c>
      <c r="K10229" t="s">
        <v>452</v>
      </c>
      <c r="L10229" t="s">
        <v>532</v>
      </c>
      <c r="M10229" t="s">
        <v>457</v>
      </c>
      <c r="N10229">
        <v>4</v>
      </c>
      <c r="O10229">
        <v>78.95</v>
      </c>
      <c r="P10229">
        <v>298</v>
      </c>
      <c r="Q10229" t="str">
        <f t="shared" si="162"/>
        <v>Street</v>
      </c>
    </row>
    <row r="10230" spans="1:17" x14ac:dyDescent="0.3">
      <c r="A10230">
        <v>5</v>
      </c>
      <c r="B10230" t="s">
        <v>241</v>
      </c>
      <c r="C10230">
        <v>2024</v>
      </c>
      <c r="D10230">
        <v>6</v>
      </c>
      <c r="E10230" t="s">
        <v>571</v>
      </c>
      <c r="F10230" s="431">
        <v>71</v>
      </c>
      <c r="G10230" t="s">
        <v>456</v>
      </c>
      <c r="H10230" t="s">
        <v>384</v>
      </c>
      <c r="I10230" t="s">
        <v>385</v>
      </c>
      <c r="J10230" t="s">
        <v>547</v>
      </c>
      <c r="K10230" t="s">
        <v>386</v>
      </c>
      <c r="L10230" t="s">
        <v>536</v>
      </c>
      <c r="M10230" t="s">
        <v>514</v>
      </c>
      <c r="N10230">
        <v>1</v>
      </c>
      <c r="O10230">
        <v>7</v>
      </c>
      <c r="P10230">
        <v>0</v>
      </c>
      <c r="Q10230" t="str">
        <f t="shared" si="162"/>
        <v>1-Residential</v>
      </c>
    </row>
    <row r="10231" spans="1:17" x14ac:dyDescent="0.3">
      <c r="A10231">
        <v>5</v>
      </c>
      <c r="B10231" t="s">
        <v>241</v>
      </c>
      <c r="C10231">
        <v>2024</v>
      </c>
      <c r="D10231">
        <v>6</v>
      </c>
      <c r="E10231" t="s">
        <v>571</v>
      </c>
      <c r="F10231" s="431">
        <v>72</v>
      </c>
      <c r="G10231" t="s">
        <v>456</v>
      </c>
      <c r="H10231" t="s">
        <v>384</v>
      </c>
      <c r="I10231" t="s">
        <v>385</v>
      </c>
      <c r="J10231" t="s">
        <v>547</v>
      </c>
      <c r="K10231" t="s">
        <v>386</v>
      </c>
      <c r="L10231" t="s">
        <v>537</v>
      </c>
      <c r="M10231" t="s">
        <v>515</v>
      </c>
      <c r="N10231">
        <v>1</v>
      </c>
      <c r="O10231">
        <v>176.57</v>
      </c>
      <c r="P10231">
        <v>476</v>
      </c>
      <c r="Q10231" t="str">
        <f t="shared" si="162"/>
        <v>1-Residential</v>
      </c>
    </row>
    <row r="10232" spans="1:17" x14ac:dyDescent="0.3">
      <c r="A10232">
        <v>5</v>
      </c>
      <c r="B10232" t="s">
        <v>241</v>
      </c>
      <c r="C10232">
        <v>2024</v>
      </c>
      <c r="D10232">
        <v>6</v>
      </c>
      <c r="E10232" t="s">
        <v>571</v>
      </c>
      <c r="F10232" s="431">
        <v>72</v>
      </c>
      <c r="G10232" t="s">
        <v>456</v>
      </c>
      <c r="H10232" t="s">
        <v>390</v>
      </c>
      <c r="I10232" t="s">
        <v>391</v>
      </c>
      <c r="J10232" t="s">
        <v>548</v>
      </c>
      <c r="K10232" t="s">
        <v>392</v>
      </c>
      <c r="L10232" t="s">
        <v>537</v>
      </c>
      <c r="M10232" t="s">
        <v>515</v>
      </c>
      <c r="N10232">
        <v>1</v>
      </c>
      <c r="O10232">
        <v>4341.96</v>
      </c>
      <c r="P10232">
        <v>14219</v>
      </c>
      <c r="Q10232" t="str">
        <f t="shared" si="162"/>
        <v>3-Small C&amp;I</v>
      </c>
    </row>
    <row r="10233" spans="1:17" x14ac:dyDescent="0.3">
      <c r="A10233">
        <v>5</v>
      </c>
      <c r="B10233" t="s">
        <v>241</v>
      </c>
      <c r="C10233">
        <v>2024</v>
      </c>
      <c r="D10233">
        <v>6</v>
      </c>
      <c r="E10233" t="s">
        <v>571</v>
      </c>
      <c r="F10233" s="431">
        <v>75</v>
      </c>
      <c r="G10233" t="s">
        <v>456</v>
      </c>
      <c r="H10233" t="s">
        <v>428</v>
      </c>
      <c r="I10233" t="s">
        <v>429</v>
      </c>
      <c r="J10233" t="s">
        <v>558</v>
      </c>
      <c r="K10233" t="s">
        <v>430</v>
      </c>
      <c r="L10233" t="s">
        <v>538</v>
      </c>
      <c r="M10233" t="s">
        <v>516</v>
      </c>
      <c r="N10233">
        <v>1</v>
      </c>
      <c r="O10233">
        <v>19073.599999999999</v>
      </c>
      <c r="P10233">
        <v>102900</v>
      </c>
      <c r="Q10233" t="str">
        <f t="shared" si="162"/>
        <v>5-Large C&amp;I</v>
      </c>
    </row>
    <row r="10234" spans="1:17" x14ac:dyDescent="0.3">
      <c r="A10234">
        <v>5</v>
      </c>
      <c r="B10234" t="s">
        <v>241</v>
      </c>
      <c r="C10234">
        <v>2024</v>
      </c>
      <c r="D10234">
        <v>6</v>
      </c>
      <c r="E10234" t="s">
        <v>571</v>
      </c>
      <c r="F10234" s="431">
        <v>75</v>
      </c>
      <c r="G10234" t="s">
        <v>456</v>
      </c>
      <c r="H10234" t="s">
        <v>404</v>
      </c>
      <c r="I10234" t="s">
        <v>405</v>
      </c>
      <c r="J10234" t="s">
        <v>548</v>
      </c>
      <c r="K10234" t="s">
        <v>392</v>
      </c>
      <c r="L10234" t="s">
        <v>539</v>
      </c>
      <c r="M10234" t="s">
        <v>463</v>
      </c>
      <c r="N10234">
        <v>7</v>
      </c>
      <c r="O10234">
        <v>2905.77</v>
      </c>
      <c r="P10234">
        <v>21520</v>
      </c>
      <c r="Q10234" t="str">
        <f t="shared" si="162"/>
        <v>3-Small C&amp;I</v>
      </c>
    </row>
    <row r="10235" spans="1:17" x14ac:dyDescent="0.3">
      <c r="A10235">
        <v>5</v>
      </c>
      <c r="B10235" t="s">
        <v>241</v>
      </c>
      <c r="C10235">
        <v>2024</v>
      </c>
      <c r="D10235">
        <v>6</v>
      </c>
      <c r="E10235" t="s">
        <v>571</v>
      </c>
      <c r="F10235" s="431">
        <v>75</v>
      </c>
      <c r="G10235" t="s">
        <v>456</v>
      </c>
      <c r="H10235" t="s">
        <v>437</v>
      </c>
      <c r="I10235" t="s">
        <v>438</v>
      </c>
      <c r="J10235" t="s">
        <v>554</v>
      </c>
      <c r="K10235" t="s">
        <v>420</v>
      </c>
      <c r="L10235" t="s">
        <v>539</v>
      </c>
      <c r="M10235" t="s">
        <v>463</v>
      </c>
      <c r="N10235">
        <v>2</v>
      </c>
      <c r="O10235">
        <v>4688.5600000000004</v>
      </c>
      <c r="P10235">
        <v>40950</v>
      </c>
      <c r="Q10235" t="str">
        <f t="shared" si="162"/>
        <v>4-Medium C&amp;I</v>
      </c>
    </row>
    <row r="10236" spans="1:17" x14ac:dyDescent="0.3">
      <c r="A10236">
        <v>5</v>
      </c>
      <c r="B10236" t="s">
        <v>241</v>
      </c>
      <c r="C10236">
        <v>2024</v>
      </c>
      <c r="D10236">
        <v>6</v>
      </c>
      <c r="E10236" t="s">
        <v>571</v>
      </c>
      <c r="F10236" s="431">
        <v>77</v>
      </c>
      <c r="G10236" t="s">
        <v>456</v>
      </c>
      <c r="H10236" t="s">
        <v>390</v>
      </c>
      <c r="I10236" t="s">
        <v>391</v>
      </c>
      <c r="J10236" t="s">
        <v>548</v>
      </c>
      <c r="K10236" t="s">
        <v>392</v>
      </c>
      <c r="L10236" t="s">
        <v>540</v>
      </c>
      <c r="M10236" t="s">
        <v>517</v>
      </c>
      <c r="N10236">
        <v>2</v>
      </c>
      <c r="O10236">
        <v>1721.81</v>
      </c>
      <c r="P10236">
        <v>5586</v>
      </c>
      <c r="Q10236" t="str">
        <f t="shared" si="162"/>
        <v>3-Small C&amp;I</v>
      </c>
    </row>
    <row r="10237" spans="1:17" x14ac:dyDescent="0.3">
      <c r="A10237">
        <v>5</v>
      </c>
      <c r="B10237" t="s">
        <v>241</v>
      </c>
      <c r="C10237">
        <v>2024</v>
      </c>
      <c r="D10237">
        <v>6</v>
      </c>
      <c r="E10237" t="s">
        <v>571</v>
      </c>
      <c r="F10237" s="431">
        <v>77</v>
      </c>
      <c r="G10237" t="s">
        <v>456</v>
      </c>
      <c r="H10237" t="s">
        <v>418</v>
      </c>
      <c r="I10237" t="s">
        <v>419</v>
      </c>
      <c r="J10237" t="s">
        <v>554</v>
      </c>
      <c r="K10237" t="s">
        <v>420</v>
      </c>
      <c r="L10237" t="s">
        <v>540</v>
      </c>
      <c r="M10237" t="s">
        <v>517</v>
      </c>
      <c r="N10237">
        <v>1</v>
      </c>
      <c r="O10237">
        <v>3164.58</v>
      </c>
      <c r="P10237">
        <v>14600</v>
      </c>
      <c r="Q10237" t="str">
        <f t="shared" si="162"/>
        <v>4-Medium C&amp;I</v>
      </c>
    </row>
    <row r="10238" spans="1:17" x14ac:dyDescent="0.3">
      <c r="A10238">
        <v>5</v>
      </c>
      <c r="B10238" t="s">
        <v>241</v>
      </c>
      <c r="C10238">
        <v>2024</v>
      </c>
      <c r="D10238">
        <v>6</v>
      </c>
      <c r="E10238" t="s">
        <v>571</v>
      </c>
      <c r="F10238" s="431">
        <v>77</v>
      </c>
      <c r="G10238" t="s">
        <v>456</v>
      </c>
      <c r="H10238" t="s">
        <v>404</v>
      </c>
      <c r="I10238" t="s">
        <v>405</v>
      </c>
      <c r="J10238" t="s">
        <v>548</v>
      </c>
      <c r="K10238" t="s">
        <v>392</v>
      </c>
      <c r="L10238" t="s">
        <v>541</v>
      </c>
      <c r="M10238" t="s">
        <v>463</v>
      </c>
      <c r="N10238">
        <v>1</v>
      </c>
      <c r="O10238">
        <v>199.6</v>
      </c>
      <c r="P10238">
        <v>1436</v>
      </c>
      <c r="Q10238" t="str">
        <f t="shared" si="162"/>
        <v>3-Small C&amp;I</v>
      </c>
    </row>
    <row r="10239" spans="1:17" x14ac:dyDescent="0.3">
      <c r="A10239">
        <v>5</v>
      </c>
      <c r="B10239" t="s">
        <v>241</v>
      </c>
      <c r="C10239">
        <v>2024</v>
      </c>
      <c r="D10239">
        <v>6</v>
      </c>
      <c r="E10239" t="s">
        <v>571</v>
      </c>
      <c r="F10239" s="431">
        <v>79</v>
      </c>
      <c r="G10239" t="s">
        <v>456</v>
      </c>
      <c r="H10239" t="s">
        <v>519</v>
      </c>
      <c r="I10239" t="s">
        <v>520</v>
      </c>
      <c r="J10239" t="s">
        <v>279</v>
      </c>
      <c r="K10239" t="s">
        <v>521</v>
      </c>
      <c r="L10239" t="s">
        <v>542</v>
      </c>
      <c r="M10239" t="s">
        <v>518</v>
      </c>
      <c r="N10239">
        <v>17</v>
      </c>
      <c r="O10239">
        <v>3676.11</v>
      </c>
      <c r="P10239">
        <v>2614601</v>
      </c>
      <c r="Q10239" t="str">
        <f t="shared" si="162"/>
        <v>OTHER</v>
      </c>
    </row>
    <row r="10240" spans="1:17" x14ac:dyDescent="0.3">
      <c r="A10240">
        <v>5</v>
      </c>
      <c r="B10240" t="s">
        <v>241</v>
      </c>
      <c r="C10240">
        <v>2024</v>
      </c>
      <c r="D10240">
        <v>6</v>
      </c>
      <c r="E10240" t="s">
        <v>571</v>
      </c>
      <c r="F10240" s="431">
        <v>79</v>
      </c>
      <c r="G10240" t="s">
        <v>456</v>
      </c>
      <c r="H10240" t="s">
        <v>431</v>
      </c>
      <c r="I10240" t="s">
        <v>432</v>
      </c>
      <c r="J10240" t="s">
        <v>558</v>
      </c>
      <c r="K10240" t="s">
        <v>430</v>
      </c>
      <c r="L10240" t="s">
        <v>543</v>
      </c>
      <c r="M10240" t="s">
        <v>522</v>
      </c>
      <c r="N10240">
        <v>1</v>
      </c>
      <c r="O10240">
        <v>3312.41</v>
      </c>
      <c r="P10240">
        <v>38824</v>
      </c>
      <c r="Q10240" t="str">
        <f t="shared" si="162"/>
        <v>5-Large C&amp;I</v>
      </c>
    </row>
    <row r="10241" spans="1:17" x14ac:dyDescent="0.3">
      <c r="A10241">
        <v>5</v>
      </c>
      <c r="B10241" t="s">
        <v>241</v>
      </c>
      <c r="C10241">
        <v>2024</v>
      </c>
      <c r="D10241">
        <v>6</v>
      </c>
      <c r="E10241" t="s">
        <v>571</v>
      </c>
      <c r="F10241" s="431">
        <v>79</v>
      </c>
      <c r="G10241" t="s">
        <v>456</v>
      </c>
      <c r="H10241" t="s">
        <v>404</v>
      </c>
      <c r="I10241" t="s">
        <v>405</v>
      </c>
      <c r="J10241" t="s">
        <v>548</v>
      </c>
      <c r="K10241" t="s">
        <v>392</v>
      </c>
      <c r="L10241" t="s">
        <v>543</v>
      </c>
      <c r="M10241" t="s">
        <v>522</v>
      </c>
      <c r="N10241">
        <v>81</v>
      </c>
      <c r="O10241">
        <v>13272.95</v>
      </c>
      <c r="P10241">
        <v>94114</v>
      </c>
      <c r="Q10241" t="str">
        <f t="shared" si="162"/>
        <v>3-Small C&amp;I</v>
      </c>
    </row>
    <row r="10242" spans="1:17" x14ac:dyDescent="0.3">
      <c r="A10242">
        <v>5</v>
      </c>
      <c r="B10242" t="s">
        <v>241</v>
      </c>
      <c r="C10242">
        <v>2024</v>
      </c>
      <c r="D10242">
        <v>6</v>
      </c>
      <c r="E10242" t="s">
        <v>571</v>
      </c>
      <c r="F10242" s="431">
        <v>79</v>
      </c>
      <c r="G10242" t="s">
        <v>456</v>
      </c>
      <c r="H10242" t="s">
        <v>433</v>
      </c>
      <c r="I10242" t="s">
        <v>434</v>
      </c>
      <c r="J10242" t="s">
        <v>553</v>
      </c>
      <c r="K10242" t="s">
        <v>412</v>
      </c>
      <c r="L10242" t="s">
        <v>543</v>
      </c>
      <c r="M10242" t="s">
        <v>522</v>
      </c>
      <c r="N10242">
        <v>7</v>
      </c>
      <c r="O10242">
        <v>425.05</v>
      </c>
      <c r="P10242">
        <v>2844</v>
      </c>
      <c r="Q10242" t="str">
        <f t="shared" si="162"/>
        <v>3-Small C&amp;I</v>
      </c>
    </row>
    <row r="10243" spans="1:17" x14ac:dyDescent="0.3">
      <c r="A10243">
        <v>5</v>
      </c>
      <c r="B10243" t="s">
        <v>241</v>
      </c>
      <c r="C10243">
        <v>2024</v>
      </c>
      <c r="D10243">
        <v>6</v>
      </c>
      <c r="E10243" t="s">
        <v>571</v>
      </c>
      <c r="F10243" s="431">
        <v>79</v>
      </c>
      <c r="G10243" t="s">
        <v>456</v>
      </c>
      <c r="H10243" t="s">
        <v>437</v>
      </c>
      <c r="I10243" t="s">
        <v>438</v>
      </c>
      <c r="J10243" t="s">
        <v>554</v>
      </c>
      <c r="K10243" t="s">
        <v>420</v>
      </c>
      <c r="L10243" t="s">
        <v>543</v>
      </c>
      <c r="M10243" t="s">
        <v>522</v>
      </c>
      <c r="N10243">
        <v>5</v>
      </c>
      <c r="O10243">
        <v>10513.47</v>
      </c>
      <c r="P10243">
        <v>74740</v>
      </c>
      <c r="Q10243" t="str">
        <f t="shared" si="162"/>
        <v>4-Medium C&amp;I</v>
      </c>
    </row>
    <row r="10244" spans="1:17" x14ac:dyDescent="0.3">
      <c r="A10244">
        <v>6</v>
      </c>
      <c r="B10244" t="s">
        <v>912</v>
      </c>
      <c r="C10244">
        <v>2024</v>
      </c>
      <c r="D10244">
        <v>6</v>
      </c>
      <c r="E10244" t="s">
        <v>571</v>
      </c>
      <c r="F10244" s="431">
        <v>1</v>
      </c>
      <c r="G10244" t="s">
        <v>383</v>
      </c>
      <c r="H10244" t="s">
        <v>701</v>
      </c>
      <c r="I10244" t="s">
        <v>702</v>
      </c>
      <c r="J10244" t="s">
        <v>703</v>
      </c>
      <c r="K10244" t="s">
        <v>704</v>
      </c>
      <c r="L10244" t="s">
        <v>530</v>
      </c>
      <c r="M10244" t="s">
        <v>454</v>
      </c>
      <c r="N10244">
        <v>112</v>
      </c>
      <c r="O10244">
        <v>2233.02</v>
      </c>
      <c r="P10244">
        <v>1283</v>
      </c>
      <c r="Q10244" t="str">
        <f t="shared" si="162"/>
        <v>1-Residential</v>
      </c>
    </row>
    <row r="10245" spans="1:17" x14ac:dyDescent="0.3">
      <c r="A10245">
        <v>6</v>
      </c>
      <c r="B10245" t="s">
        <v>912</v>
      </c>
      <c r="C10245">
        <v>2024</v>
      </c>
      <c r="D10245">
        <v>6</v>
      </c>
      <c r="E10245" t="s">
        <v>571</v>
      </c>
      <c r="F10245" s="431">
        <v>1</v>
      </c>
      <c r="G10245" t="s">
        <v>383</v>
      </c>
      <c r="H10245" t="s">
        <v>705</v>
      </c>
      <c r="I10245" t="s">
        <v>706</v>
      </c>
      <c r="J10245" t="s">
        <v>707</v>
      </c>
      <c r="K10245" t="s">
        <v>708</v>
      </c>
      <c r="L10245" t="s">
        <v>523</v>
      </c>
      <c r="M10245" t="s">
        <v>387</v>
      </c>
      <c r="N10245">
        <v>64263</v>
      </c>
      <c r="O10245">
        <v>1717970.62</v>
      </c>
      <c r="P10245">
        <v>527003</v>
      </c>
      <c r="Q10245" t="str">
        <f t="shared" si="162"/>
        <v>1-Residential</v>
      </c>
    </row>
    <row r="10246" spans="1:17" x14ac:dyDescent="0.3">
      <c r="A10246">
        <v>6</v>
      </c>
      <c r="B10246" t="s">
        <v>912</v>
      </c>
      <c r="C10246">
        <v>2024</v>
      </c>
      <c r="D10246">
        <v>6</v>
      </c>
      <c r="E10246" t="s">
        <v>571</v>
      </c>
      <c r="F10246" s="431">
        <v>1</v>
      </c>
      <c r="G10246" t="s">
        <v>383</v>
      </c>
      <c r="H10246" t="s">
        <v>709</v>
      </c>
      <c r="I10246" t="s">
        <v>710</v>
      </c>
      <c r="J10246" t="s">
        <v>711</v>
      </c>
      <c r="K10246" t="s">
        <v>712</v>
      </c>
      <c r="L10246" t="s">
        <v>530</v>
      </c>
      <c r="M10246" t="s">
        <v>454</v>
      </c>
      <c r="N10246">
        <v>1</v>
      </c>
      <c r="O10246">
        <v>31.44</v>
      </c>
      <c r="P10246">
        <v>21</v>
      </c>
      <c r="Q10246" t="str">
        <f t="shared" si="162"/>
        <v>1-Residential</v>
      </c>
    </row>
    <row r="10247" spans="1:17" x14ac:dyDescent="0.3">
      <c r="A10247">
        <v>6</v>
      </c>
      <c r="B10247" t="s">
        <v>912</v>
      </c>
      <c r="C10247">
        <v>2024</v>
      </c>
      <c r="D10247">
        <v>6</v>
      </c>
      <c r="E10247" t="s">
        <v>571</v>
      </c>
      <c r="F10247" s="431">
        <v>1</v>
      </c>
      <c r="G10247" t="s">
        <v>383</v>
      </c>
      <c r="H10247" t="s">
        <v>713</v>
      </c>
      <c r="I10247" t="s">
        <v>714</v>
      </c>
      <c r="J10247" t="s">
        <v>715</v>
      </c>
      <c r="K10247" t="s">
        <v>716</v>
      </c>
      <c r="L10247" t="s">
        <v>523</v>
      </c>
      <c r="M10247" t="s">
        <v>387</v>
      </c>
      <c r="N10247">
        <v>8428</v>
      </c>
      <c r="O10247">
        <v>205608.06</v>
      </c>
      <c r="P10247">
        <v>92820</v>
      </c>
      <c r="Q10247" t="str">
        <f t="shared" si="162"/>
        <v>2-Low Income Residential</v>
      </c>
    </row>
    <row r="10248" spans="1:17" x14ac:dyDescent="0.3">
      <c r="A10248">
        <v>6</v>
      </c>
      <c r="B10248" t="s">
        <v>912</v>
      </c>
      <c r="C10248">
        <v>2024</v>
      </c>
      <c r="D10248">
        <v>6</v>
      </c>
      <c r="E10248" t="s">
        <v>571</v>
      </c>
      <c r="F10248" s="431">
        <v>1</v>
      </c>
      <c r="G10248" t="s">
        <v>383</v>
      </c>
      <c r="H10248" t="s">
        <v>717</v>
      </c>
      <c r="I10248" t="s">
        <v>718</v>
      </c>
      <c r="J10248" t="s">
        <v>719</v>
      </c>
      <c r="K10248" t="s">
        <v>720</v>
      </c>
      <c r="L10248" t="s">
        <v>721</v>
      </c>
      <c r="M10248" t="s">
        <v>722</v>
      </c>
      <c r="N10248">
        <v>1146</v>
      </c>
      <c r="O10248">
        <v>31531.01</v>
      </c>
      <c r="P10248">
        <v>11990</v>
      </c>
      <c r="Q10248" t="str">
        <f t="shared" si="162"/>
        <v>1-Residential</v>
      </c>
    </row>
    <row r="10249" spans="1:17" x14ac:dyDescent="0.3">
      <c r="A10249">
        <v>6</v>
      </c>
      <c r="B10249" t="s">
        <v>912</v>
      </c>
      <c r="C10249">
        <v>2024</v>
      </c>
      <c r="D10249">
        <v>6</v>
      </c>
      <c r="E10249" t="s">
        <v>571</v>
      </c>
      <c r="F10249" s="431">
        <v>1</v>
      </c>
      <c r="G10249" t="s">
        <v>383</v>
      </c>
      <c r="H10249" t="s">
        <v>723</v>
      </c>
      <c r="I10249" t="s">
        <v>724</v>
      </c>
      <c r="J10249" t="s">
        <v>725</v>
      </c>
      <c r="K10249" t="s">
        <v>726</v>
      </c>
      <c r="L10249" t="s">
        <v>721</v>
      </c>
      <c r="M10249" t="s">
        <v>722</v>
      </c>
      <c r="N10249">
        <v>283</v>
      </c>
      <c r="O10249">
        <v>5350.53</v>
      </c>
      <c r="P10249">
        <v>3264</v>
      </c>
      <c r="Q10249" t="str">
        <f t="shared" si="162"/>
        <v>2-Low Income Residential</v>
      </c>
    </row>
    <row r="10250" spans="1:17" x14ac:dyDescent="0.3">
      <c r="A10250">
        <v>6</v>
      </c>
      <c r="B10250" t="s">
        <v>912</v>
      </c>
      <c r="C10250">
        <v>2024</v>
      </c>
      <c r="D10250">
        <v>6</v>
      </c>
      <c r="E10250" t="s">
        <v>571</v>
      </c>
      <c r="F10250" s="431">
        <v>1</v>
      </c>
      <c r="G10250" t="s">
        <v>383</v>
      </c>
      <c r="H10250" t="s">
        <v>727</v>
      </c>
      <c r="I10250" t="s">
        <v>728</v>
      </c>
      <c r="J10250" t="s">
        <v>729</v>
      </c>
      <c r="K10250" t="s">
        <v>462</v>
      </c>
      <c r="L10250" t="s">
        <v>523</v>
      </c>
      <c r="M10250" t="s">
        <v>387</v>
      </c>
      <c r="N10250">
        <v>5</v>
      </c>
      <c r="O10250">
        <v>0</v>
      </c>
      <c r="P10250">
        <v>108</v>
      </c>
      <c r="Q10250" t="str">
        <f t="shared" si="162"/>
        <v>OTHER</v>
      </c>
    </row>
    <row r="10251" spans="1:17" x14ac:dyDescent="0.3">
      <c r="A10251">
        <v>6</v>
      </c>
      <c r="B10251" t="s">
        <v>912</v>
      </c>
      <c r="C10251">
        <v>2024</v>
      </c>
      <c r="D10251">
        <v>6</v>
      </c>
      <c r="E10251" t="s">
        <v>571</v>
      </c>
      <c r="F10251" s="431">
        <v>3</v>
      </c>
      <c r="G10251" t="s">
        <v>408</v>
      </c>
      <c r="H10251" t="s">
        <v>701</v>
      </c>
      <c r="I10251" t="s">
        <v>702</v>
      </c>
      <c r="J10251" t="s">
        <v>703</v>
      </c>
      <c r="K10251" t="s">
        <v>704</v>
      </c>
      <c r="L10251" t="s">
        <v>530</v>
      </c>
      <c r="M10251" t="s">
        <v>454</v>
      </c>
      <c r="N10251">
        <v>2</v>
      </c>
      <c r="O10251">
        <v>-3.97</v>
      </c>
      <c r="P10251">
        <v>5</v>
      </c>
      <c r="Q10251" t="str">
        <f t="shared" si="162"/>
        <v>1-Residential</v>
      </c>
    </row>
    <row r="10252" spans="1:17" x14ac:dyDescent="0.3">
      <c r="A10252">
        <v>6</v>
      </c>
      <c r="B10252" t="s">
        <v>912</v>
      </c>
      <c r="C10252">
        <v>2024</v>
      </c>
      <c r="D10252">
        <v>6</v>
      </c>
      <c r="E10252" t="s">
        <v>571</v>
      </c>
      <c r="F10252" s="431">
        <v>3</v>
      </c>
      <c r="G10252" t="s">
        <v>408</v>
      </c>
      <c r="H10252" t="s">
        <v>730</v>
      </c>
      <c r="I10252" t="s">
        <v>731</v>
      </c>
      <c r="J10252" t="s">
        <v>732</v>
      </c>
      <c r="K10252" t="s">
        <v>733</v>
      </c>
      <c r="L10252" t="s">
        <v>525</v>
      </c>
      <c r="M10252" t="s">
        <v>409</v>
      </c>
      <c r="N10252">
        <v>18748</v>
      </c>
      <c r="O10252">
        <v>986075.64</v>
      </c>
      <c r="P10252">
        <v>424060</v>
      </c>
      <c r="Q10252" t="str">
        <f t="shared" si="162"/>
        <v>3-Small C&amp;I</v>
      </c>
    </row>
    <row r="10253" spans="1:17" x14ac:dyDescent="0.3">
      <c r="A10253">
        <v>6</v>
      </c>
      <c r="B10253" t="s">
        <v>912</v>
      </c>
      <c r="C10253">
        <v>2024</v>
      </c>
      <c r="D10253">
        <v>6</v>
      </c>
      <c r="E10253" t="s">
        <v>571</v>
      </c>
      <c r="F10253" s="431">
        <v>3</v>
      </c>
      <c r="G10253" t="s">
        <v>408</v>
      </c>
      <c r="H10253" t="s">
        <v>734</v>
      </c>
      <c r="I10253" t="s">
        <v>735</v>
      </c>
      <c r="J10253" t="s">
        <v>736</v>
      </c>
      <c r="K10253" t="s">
        <v>737</v>
      </c>
      <c r="L10253" t="s">
        <v>523</v>
      </c>
      <c r="M10253" t="s">
        <v>387</v>
      </c>
      <c r="N10253">
        <v>5601</v>
      </c>
      <c r="O10253">
        <v>1022730.92</v>
      </c>
      <c r="P10253">
        <v>636861</v>
      </c>
      <c r="Q10253" t="str">
        <f t="shared" si="162"/>
        <v>4-Medium C&amp;I</v>
      </c>
    </row>
    <row r="10254" spans="1:17" x14ac:dyDescent="0.3">
      <c r="A10254">
        <v>6</v>
      </c>
      <c r="B10254" t="s">
        <v>912</v>
      </c>
      <c r="C10254">
        <v>2024</v>
      </c>
      <c r="D10254">
        <v>6</v>
      </c>
      <c r="E10254" t="s">
        <v>571</v>
      </c>
      <c r="F10254" s="431">
        <v>3</v>
      </c>
      <c r="G10254" t="s">
        <v>408</v>
      </c>
      <c r="H10254" t="s">
        <v>738</v>
      </c>
      <c r="I10254" t="s">
        <v>739</v>
      </c>
      <c r="J10254" t="s">
        <v>740</v>
      </c>
      <c r="K10254" t="s">
        <v>741</v>
      </c>
      <c r="L10254" t="s">
        <v>742</v>
      </c>
      <c r="M10254" t="s">
        <v>743</v>
      </c>
      <c r="N10254">
        <v>3049</v>
      </c>
      <c r="O10254">
        <v>2047608.91</v>
      </c>
      <c r="P10254">
        <v>1455203</v>
      </c>
      <c r="Q10254" t="str">
        <f t="shared" ref="Q10254:Q10317" si="163">VLOOKUP(TRIM(J10254),S:T,2,FALSE)</f>
        <v>5-Large C&amp;I</v>
      </c>
    </row>
    <row r="10255" spans="1:17" x14ac:dyDescent="0.3">
      <c r="A10255">
        <v>6</v>
      </c>
      <c r="B10255" t="s">
        <v>912</v>
      </c>
      <c r="C10255">
        <v>2024</v>
      </c>
      <c r="D10255">
        <v>6</v>
      </c>
      <c r="E10255" t="s">
        <v>571</v>
      </c>
      <c r="F10255" s="431">
        <v>3</v>
      </c>
      <c r="G10255" t="s">
        <v>408</v>
      </c>
      <c r="H10255" t="s">
        <v>744</v>
      </c>
      <c r="I10255" t="s">
        <v>745</v>
      </c>
      <c r="J10255" t="s">
        <v>746</v>
      </c>
      <c r="K10255" t="s">
        <v>747</v>
      </c>
      <c r="L10255" t="s">
        <v>742</v>
      </c>
      <c r="M10255" t="s">
        <v>743</v>
      </c>
      <c r="N10255">
        <v>172</v>
      </c>
      <c r="O10255">
        <v>594006.38</v>
      </c>
      <c r="P10255">
        <v>786577</v>
      </c>
      <c r="Q10255" t="str">
        <f t="shared" si="163"/>
        <v>5-Large C&amp;I</v>
      </c>
    </row>
    <row r="10256" spans="1:17" x14ac:dyDescent="0.3">
      <c r="A10256">
        <v>6</v>
      </c>
      <c r="B10256" t="s">
        <v>912</v>
      </c>
      <c r="C10256">
        <v>2024</v>
      </c>
      <c r="D10256">
        <v>6</v>
      </c>
      <c r="E10256" t="s">
        <v>571</v>
      </c>
      <c r="F10256" s="431">
        <v>3</v>
      </c>
      <c r="G10256" t="s">
        <v>408</v>
      </c>
      <c r="H10256" t="s">
        <v>748</v>
      </c>
      <c r="I10256" t="s">
        <v>749</v>
      </c>
      <c r="J10256" t="s">
        <v>750</v>
      </c>
      <c r="K10256" t="s">
        <v>751</v>
      </c>
      <c r="L10256" t="s">
        <v>525</v>
      </c>
      <c r="M10256" t="s">
        <v>409</v>
      </c>
      <c r="N10256">
        <v>2292</v>
      </c>
      <c r="O10256">
        <v>379436.76</v>
      </c>
      <c r="P10256">
        <v>315710</v>
      </c>
      <c r="Q10256" t="str">
        <f t="shared" si="163"/>
        <v>3-Small C&amp;I</v>
      </c>
    </row>
    <row r="10257" spans="1:17" x14ac:dyDescent="0.3">
      <c r="A10257">
        <v>6</v>
      </c>
      <c r="B10257" t="s">
        <v>912</v>
      </c>
      <c r="C10257">
        <v>2024</v>
      </c>
      <c r="D10257">
        <v>6</v>
      </c>
      <c r="E10257" t="s">
        <v>571</v>
      </c>
      <c r="F10257" s="431">
        <v>3</v>
      </c>
      <c r="G10257" t="s">
        <v>408</v>
      </c>
      <c r="H10257" t="s">
        <v>752</v>
      </c>
      <c r="I10257" t="s">
        <v>753</v>
      </c>
      <c r="J10257" t="s">
        <v>754</v>
      </c>
      <c r="K10257" t="s">
        <v>755</v>
      </c>
      <c r="L10257" t="s">
        <v>525</v>
      </c>
      <c r="M10257" t="s">
        <v>409</v>
      </c>
      <c r="N10257">
        <v>1147</v>
      </c>
      <c r="O10257">
        <v>499271.71</v>
      </c>
      <c r="P10257">
        <v>448611</v>
      </c>
      <c r="Q10257" t="str">
        <f t="shared" si="163"/>
        <v>4-Medium C&amp;I</v>
      </c>
    </row>
    <row r="10258" spans="1:17" x14ac:dyDescent="0.3">
      <c r="A10258">
        <v>6</v>
      </c>
      <c r="B10258" t="s">
        <v>912</v>
      </c>
      <c r="C10258">
        <v>2024</v>
      </c>
      <c r="D10258">
        <v>6</v>
      </c>
      <c r="E10258" t="s">
        <v>571</v>
      </c>
      <c r="F10258" s="431">
        <v>3</v>
      </c>
      <c r="G10258" t="s">
        <v>408</v>
      </c>
      <c r="H10258" t="s">
        <v>756</v>
      </c>
      <c r="I10258" t="s">
        <v>757</v>
      </c>
      <c r="J10258" t="s">
        <v>758</v>
      </c>
      <c r="K10258" t="s">
        <v>759</v>
      </c>
      <c r="L10258" t="s">
        <v>525</v>
      </c>
      <c r="M10258" t="s">
        <v>409</v>
      </c>
      <c r="N10258">
        <v>571</v>
      </c>
      <c r="O10258">
        <v>518339.58</v>
      </c>
      <c r="P10258">
        <v>533749</v>
      </c>
      <c r="Q10258" t="str">
        <f t="shared" si="163"/>
        <v>5-Large C&amp;I</v>
      </c>
    </row>
    <row r="10259" spans="1:17" x14ac:dyDescent="0.3">
      <c r="A10259">
        <v>6</v>
      </c>
      <c r="B10259" t="s">
        <v>912</v>
      </c>
      <c r="C10259">
        <v>2024</v>
      </c>
      <c r="D10259">
        <v>6</v>
      </c>
      <c r="E10259" t="s">
        <v>571</v>
      </c>
      <c r="F10259" s="431">
        <v>3</v>
      </c>
      <c r="G10259" t="s">
        <v>408</v>
      </c>
      <c r="H10259" t="s">
        <v>760</v>
      </c>
      <c r="I10259" t="s">
        <v>761</v>
      </c>
      <c r="J10259" t="s">
        <v>762</v>
      </c>
      <c r="K10259" t="s">
        <v>763</v>
      </c>
      <c r="L10259" t="s">
        <v>525</v>
      </c>
      <c r="M10259" t="s">
        <v>409</v>
      </c>
      <c r="N10259">
        <v>24</v>
      </c>
      <c r="O10259">
        <v>319782.88</v>
      </c>
      <c r="P10259">
        <v>327044</v>
      </c>
      <c r="Q10259" t="str">
        <f t="shared" si="163"/>
        <v>5-Large C&amp;I</v>
      </c>
    </row>
    <row r="10260" spans="1:17" x14ac:dyDescent="0.3">
      <c r="A10260">
        <v>6</v>
      </c>
      <c r="B10260" t="s">
        <v>912</v>
      </c>
      <c r="C10260">
        <v>2024</v>
      </c>
      <c r="D10260">
        <v>6</v>
      </c>
      <c r="E10260" t="s">
        <v>571</v>
      </c>
      <c r="F10260" s="431">
        <v>3</v>
      </c>
      <c r="G10260" t="s">
        <v>408</v>
      </c>
      <c r="H10260" t="s">
        <v>764</v>
      </c>
      <c r="I10260" t="s">
        <v>765</v>
      </c>
      <c r="J10260" t="s">
        <v>766</v>
      </c>
      <c r="K10260" t="s">
        <v>767</v>
      </c>
      <c r="L10260" t="s">
        <v>742</v>
      </c>
      <c r="M10260" t="s">
        <v>743</v>
      </c>
      <c r="N10260">
        <v>1843</v>
      </c>
      <c r="O10260">
        <v>161918.35999999999</v>
      </c>
      <c r="P10260">
        <v>135273</v>
      </c>
      <c r="Q10260" t="str">
        <f t="shared" si="163"/>
        <v>3-Small C&amp;I</v>
      </c>
    </row>
    <row r="10261" spans="1:17" x14ac:dyDescent="0.3">
      <c r="A10261">
        <v>6</v>
      </c>
      <c r="B10261" t="s">
        <v>912</v>
      </c>
      <c r="C10261">
        <v>2024</v>
      </c>
      <c r="D10261">
        <v>6</v>
      </c>
      <c r="E10261" t="s">
        <v>571</v>
      </c>
      <c r="F10261" s="431">
        <v>3</v>
      </c>
      <c r="G10261" t="s">
        <v>408</v>
      </c>
      <c r="H10261" t="s">
        <v>768</v>
      </c>
      <c r="I10261" t="s">
        <v>769</v>
      </c>
      <c r="J10261" t="s">
        <v>770</v>
      </c>
      <c r="K10261" t="s">
        <v>771</v>
      </c>
      <c r="L10261" t="s">
        <v>742</v>
      </c>
      <c r="M10261" t="s">
        <v>743</v>
      </c>
      <c r="N10261">
        <v>2017</v>
      </c>
      <c r="O10261">
        <v>489282.91</v>
      </c>
      <c r="P10261">
        <v>478863</v>
      </c>
      <c r="Q10261" t="str">
        <f t="shared" si="163"/>
        <v>4-Medium C&amp;I</v>
      </c>
    </row>
    <row r="10262" spans="1:17" x14ac:dyDescent="0.3">
      <c r="A10262">
        <v>6</v>
      </c>
      <c r="B10262" t="s">
        <v>912</v>
      </c>
      <c r="C10262">
        <v>2024</v>
      </c>
      <c r="D10262">
        <v>6</v>
      </c>
      <c r="E10262" t="s">
        <v>571</v>
      </c>
      <c r="F10262" s="431">
        <v>3</v>
      </c>
      <c r="G10262" t="s">
        <v>408</v>
      </c>
      <c r="H10262" t="s">
        <v>772</v>
      </c>
      <c r="I10262" t="s">
        <v>773</v>
      </c>
      <c r="J10262" t="s">
        <v>774</v>
      </c>
      <c r="K10262" t="s">
        <v>775</v>
      </c>
      <c r="L10262" t="s">
        <v>776</v>
      </c>
      <c r="M10262" t="s">
        <v>777</v>
      </c>
      <c r="N10262">
        <v>2393</v>
      </c>
      <c r="O10262">
        <v>1930261.64</v>
      </c>
      <c r="P10262">
        <v>2152336</v>
      </c>
      <c r="Q10262" t="str">
        <f t="shared" si="163"/>
        <v>5-Large C&amp;I</v>
      </c>
    </row>
    <row r="10263" spans="1:17" x14ac:dyDescent="0.3">
      <c r="A10263">
        <v>6</v>
      </c>
      <c r="B10263" t="s">
        <v>912</v>
      </c>
      <c r="C10263">
        <v>2024</v>
      </c>
      <c r="D10263">
        <v>6</v>
      </c>
      <c r="E10263" t="s">
        <v>571</v>
      </c>
      <c r="F10263" s="431">
        <v>3</v>
      </c>
      <c r="G10263" t="s">
        <v>408</v>
      </c>
      <c r="H10263" t="s">
        <v>778</v>
      </c>
      <c r="I10263" t="s">
        <v>779</v>
      </c>
      <c r="J10263" t="s">
        <v>780</v>
      </c>
      <c r="K10263" t="s">
        <v>781</v>
      </c>
      <c r="L10263" t="s">
        <v>776</v>
      </c>
      <c r="M10263" t="s">
        <v>777</v>
      </c>
      <c r="N10263">
        <v>223</v>
      </c>
      <c r="O10263">
        <v>836014.39</v>
      </c>
      <c r="P10263">
        <v>1463400</v>
      </c>
      <c r="Q10263" t="str">
        <f t="shared" si="163"/>
        <v>5-Large C&amp;I</v>
      </c>
    </row>
    <row r="10264" spans="1:17" x14ac:dyDescent="0.3">
      <c r="A10264">
        <v>6</v>
      </c>
      <c r="B10264" t="s">
        <v>912</v>
      </c>
      <c r="C10264">
        <v>2024</v>
      </c>
      <c r="D10264">
        <v>6</v>
      </c>
      <c r="E10264" t="s">
        <v>571</v>
      </c>
      <c r="F10264" s="431">
        <v>3</v>
      </c>
      <c r="G10264" t="s">
        <v>408</v>
      </c>
      <c r="H10264" t="s">
        <v>782</v>
      </c>
      <c r="I10264" t="s">
        <v>783</v>
      </c>
      <c r="J10264" t="s">
        <v>784</v>
      </c>
      <c r="K10264" t="s">
        <v>785</v>
      </c>
      <c r="L10264" t="s">
        <v>776</v>
      </c>
      <c r="M10264" t="s">
        <v>777</v>
      </c>
      <c r="N10264">
        <v>303</v>
      </c>
      <c r="O10264">
        <v>58396.28</v>
      </c>
      <c r="P10264">
        <v>79997</v>
      </c>
      <c r="Q10264" t="str">
        <f t="shared" si="163"/>
        <v>3-Small C&amp;I</v>
      </c>
    </row>
    <row r="10265" spans="1:17" x14ac:dyDescent="0.3">
      <c r="A10265">
        <v>6</v>
      </c>
      <c r="B10265" t="s">
        <v>912</v>
      </c>
      <c r="C10265">
        <v>2024</v>
      </c>
      <c r="D10265">
        <v>6</v>
      </c>
      <c r="E10265" t="s">
        <v>571</v>
      </c>
      <c r="F10265" s="431">
        <v>3</v>
      </c>
      <c r="G10265" t="s">
        <v>408</v>
      </c>
      <c r="H10265" t="s">
        <v>786</v>
      </c>
      <c r="I10265" t="s">
        <v>787</v>
      </c>
      <c r="J10265" t="s">
        <v>788</v>
      </c>
      <c r="K10265" t="s">
        <v>789</v>
      </c>
      <c r="L10265" t="s">
        <v>776</v>
      </c>
      <c r="M10265" t="s">
        <v>777</v>
      </c>
      <c r="N10265">
        <v>343</v>
      </c>
      <c r="O10265">
        <v>127873.8</v>
      </c>
      <c r="P10265">
        <v>182936</v>
      </c>
      <c r="Q10265" t="str">
        <f t="shared" si="163"/>
        <v>4-Medium C&amp;I</v>
      </c>
    </row>
    <row r="10266" spans="1:17" x14ac:dyDescent="0.3">
      <c r="A10266">
        <v>6</v>
      </c>
      <c r="B10266" t="s">
        <v>912</v>
      </c>
      <c r="C10266">
        <v>2024</v>
      </c>
      <c r="D10266">
        <v>6</v>
      </c>
      <c r="E10266" t="s">
        <v>571</v>
      </c>
      <c r="F10266" s="431">
        <v>3</v>
      </c>
      <c r="G10266" t="s">
        <v>408</v>
      </c>
      <c r="H10266" t="s">
        <v>790</v>
      </c>
      <c r="I10266" t="s">
        <v>791</v>
      </c>
      <c r="J10266" t="s">
        <v>792</v>
      </c>
      <c r="K10266" t="s">
        <v>793</v>
      </c>
      <c r="L10266" t="s">
        <v>776</v>
      </c>
      <c r="M10266" t="s">
        <v>777</v>
      </c>
      <c r="N10266">
        <v>383</v>
      </c>
      <c r="O10266">
        <v>528035.18999999994</v>
      </c>
      <c r="P10266">
        <v>938265</v>
      </c>
      <c r="Q10266" t="str">
        <f t="shared" si="163"/>
        <v>5-Large C&amp;I</v>
      </c>
    </row>
    <row r="10267" spans="1:17" x14ac:dyDescent="0.3">
      <c r="A10267">
        <v>6</v>
      </c>
      <c r="B10267" t="s">
        <v>912</v>
      </c>
      <c r="C10267">
        <v>2024</v>
      </c>
      <c r="D10267">
        <v>6</v>
      </c>
      <c r="E10267" t="s">
        <v>571</v>
      </c>
      <c r="F10267" s="431">
        <v>3</v>
      </c>
      <c r="G10267" t="s">
        <v>408</v>
      </c>
      <c r="H10267" t="s">
        <v>794</v>
      </c>
      <c r="I10267" t="s">
        <v>795</v>
      </c>
      <c r="J10267" t="s">
        <v>796</v>
      </c>
      <c r="K10267" t="s">
        <v>797</v>
      </c>
      <c r="L10267" t="s">
        <v>776</v>
      </c>
      <c r="M10267" t="s">
        <v>777</v>
      </c>
      <c r="N10267">
        <v>52</v>
      </c>
      <c r="O10267">
        <v>748425.36</v>
      </c>
      <c r="P10267">
        <v>2207089</v>
      </c>
      <c r="Q10267" t="str">
        <f t="shared" si="163"/>
        <v>5-Large C&amp;I</v>
      </c>
    </row>
    <row r="10268" spans="1:17" x14ac:dyDescent="0.3">
      <c r="A10268">
        <v>6</v>
      </c>
      <c r="B10268" t="s">
        <v>912</v>
      </c>
      <c r="C10268">
        <v>2024</v>
      </c>
      <c r="D10268">
        <v>6</v>
      </c>
      <c r="E10268" t="s">
        <v>571</v>
      </c>
      <c r="F10268" s="431">
        <v>3</v>
      </c>
      <c r="G10268" t="s">
        <v>408</v>
      </c>
      <c r="H10268" t="s">
        <v>798</v>
      </c>
      <c r="I10268" t="s">
        <v>799</v>
      </c>
      <c r="J10268" t="s">
        <v>800</v>
      </c>
      <c r="K10268" t="s">
        <v>801</v>
      </c>
      <c r="L10268" t="s">
        <v>776</v>
      </c>
      <c r="M10268" t="s">
        <v>777</v>
      </c>
      <c r="N10268">
        <v>5</v>
      </c>
      <c r="O10268">
        <v>220251.1</v>
      </c>
      <c r="P10268">
        <v>241589</v>
      </c>
      <c r="Q10268" t="str">
        <f t="shared" si="163"/>
        <v>OTHER</v>
      </c>
    </row>
    <row r="10269" spans="1:17" x14ac:dyDescent="0.3">
      <c r="A10269">
        <v>6</v>
      </c>
      <c r="B10269" t="s">
        <v>912</v>
      </c>
      <c r="C10269">
        <v>2024</v>
      </c>
      <c r="D10269">
        <v>6</v>
      </c>
      <c r="E10269" t="s">
        <v>571</v>
      </c>
      <c r="F10269" s="431">
        <v>3</v>
      </c>
      <c r="G10269" t="s">
        <v>408</v>
      </c>
      <c r="H10269" t="s">
        <v>802</v>
      </c>
      <c r="I10269" t="s">
        <v>803</v>
      </c>
      <c r="J10269" t="s">
        <v>804</v>
      </c>
      <c r="K10269" t="s">
        <v>805</v>
      </c>
      <c r="L10269" t="s">
        <v>525</v>
      </c>
      <c r="M10269" t="s">
        <v>409</v>
      </c>
      <c r="N10269">
        <v>2719</v>
      </c>
      <c r="O10269">
        <v>104454.73</v>
      </c>
      <c r="P10269">
        <v>44006</v>
      </c>
      <c r="Q10269" t="str">
        <f t="shared" si="163"/>
        <v>3-Small C&amp;I</v>
      </c>
    </row>
    <row r="10270" spans="1:17" x14ac:dyDescent="0.3">
      <c r="A10270">
        <v>6</v>
      </c>
      <c r="B10270" t="s">
        <v>912</v>
      </c>
      <c r="C10270">
        <v>2024</v>
      </c>
      <c r="D10270">
        <v>6</v>
      </c>
      <c r="E10270" t="s">
        <v>571</v>
      </c>
      <c r="F10270" s="431">
        <v>3</v>
      </c>
      <c r="G10270" t="s">
        <v>408</v>
      </c>
      <c r="H10270" t="s">
        <v>806</v>
      </c>
      <c r="I10270" t="s">
        <v>807</v>
      </c>
      <c r="J10270" t="s">
        <v>808</v>
      </c>
      <c r="K10270" t="s">
        <v>809</v>
      </c>
      <c r="L10270" t="s">
        <v>525</v>
      </c>
      <c r="M10270" t="s">
        <v>409</v>
      </c>
      <c r="N10270">
        <v>35</v>
      </c>
      <c r="O10270">
        <v>42735.45</v>
      </c>
      <c r="P10270">
        <v>35705</v>
      </c>
      <c r="Q10270" t="str">
        <f t="shared" si="163"/>
        <v>4-Medium C&amp;I</v>
      </c>
    </row>
    <row r="10271" spans="1:17" x14ac:dyDescent="0.3">
      <c r="A10271">
        <v>6</v>
      </c>
      <c r="B10271" t="s">
        <v>912</v>
      </c>
      <c r="C10271">
        <v>2024</v>
      </c>
      <c r="D10271">
        <v>6</v>
      </c>
      <c r="E10271" t="s">
        <v>571</v>
      </c>
      <c r="F10271" s="431">
        <v>3</v>
      </c>
      <c r="G10271" t="s">
        <v>408</v>
      </c>
      <c r="H10271" t="s">
        <v>810</v>
      </c>
      <c r="I10271" t="s">
        <v>811</v>
      </c>
      <c r="J10271" t="s">
        <v>812</v>
      </c>
      <c r="K10271" t="s">
        <v>813</v>
      </c>
      <c r="L10271" t="s">
        <v>525</v>
      </c>
      <c r="M10271" t="s">
        <v>409</v>
      </c>
      <c r="N10271">
        <v>274</v>
      </c>
      <c r="O10271">
        <v>73903.63</v>
      </c>
      <c r="P10271">
        <v>63523</v>
      </c>
      <c r="Q10271" t="str">
        <f t="shared" si="163"/>
        <v>3-Small C&amp;I</v>
      </c>
    </row>
    <row r="10272" spans="1:17" x14ac:dyDescent="0.3">
      <c r="A10272">
        <v>6</v>
      </c>
      <c r="B10272" t="s">
        <v>912</v>
      </c>
      <c r="C10272">
        <v>2024</v>
      </c>
      <c r="D10272">
        <v>6</v>
      </c>
      <c r="E10272" t="s">
        <v>571</v>
      </c>
      <c r="F10272" s="431">
        <v>3</v>
      </c>
      <c r="G10272" t="s">
        <v>408</v>
      </c>
      <c r="H10272" t="s">
        <v>814</v>
      </c>
      <c r="I10272" t="s">
        <v>815</v>
      </c>
      <c r="J10272" t="s">
        <v>816</v>
      </c>
      <c r="K10272" t="s">
        <v>817</v>
      </c>
      <c r="L10272" t="s">
        <v>525</v>
      </c>
      <c r="M10272" t="s">
        <v>409</v>
      </c>
      <c r="N10272">
        <v>2</v>
      </c>
      <c r="O10272">
        <v>25947.5</v>
      </c>
      <c r="P10272">
        <v>27230</v>
      </c>
      <c r="Q10272" t="str">
        <f t="shared" si="163"/>
        <v>4-Medium C&amp;I</v>
      </c>
    </row>
    <row r="10273" spans="1:17" x14ac:dyDescent="0.3">
      <c r="A10273">
        <v>6</v>
      </c>
      <c r="B10273" t="s">
        <v>912</v>
      </c>
      <c r="C10273">
        <v>2024</v>
      </c>
      <c r="D10273">
        <v>6</v>
      </c>
      <c r="E10273" t="s">
        <v>571</v>
      </c>
      <c r="F10273" s="431">
        <v>3</v>
      </c>
      <c r="G10273" t="s">
        <v>408</v>
      </c>
      <c r="H10273" t="s">
        <v>818</v>
      </c>
      <c r="I10273" t="s">
        <v>819</v>
      </c>
      <c r="J10273" t="s">
        <v>820</v>
      </c>
      <c r="K10273" t="s">
        <v>821</v>
      </c>
      <c r="L10273" t="s">
        <v>776</v>
      </c>
      <c r="M10273" t="s">
        <v>777</v>
      </c>
      <c r="N10273">
        <v>380</v>
      </c>
      <c r="O10273">
        <v>38101.15</v>
      </c>
      <c r="P10273">
        <v>37029</v>
      </c>
      <c r="Q10273" t="str">
        <f t="shared" si="163"/>
        <v>3-Small C&amp;I</v>
      </c>
    </row>
    <row r="10274" spans="1:17" x14ac:dyDescent="0.3">
      <c r="A10274">
        <v>6</v>
      </c>
      <c r="B10274" t="s">
        <v>912</v>
      </c>
      <c r="C10274">
        <v>2024</v>
      </c>
      <c r="D10274">
        <v>6</v>
      </c>
      <c r="E10274" t="s">
        <v>571</v>
      </c>
      <c r="F10274" s="431">
        <v>3</v>
      </c>
      <c r="G10274" t="s">
        <v>408</v>
      </c>
      <c r="H10274" t="s">
        <v>822</v>
      </c>
      <c r="I10274" t="s">
        <v>823</v>
      </c>
      <c r="J10274" t="s">
        <v>824</v>
      </c>
      <c r="K10274" t="s">
        <v>825</v>
      </c>
      <c r="L10274" t="s">
        <v>776</v>
      </c>
      <c r="M10274" t="s">
        <v>777</v>
      </c>
      <c r="N10274">
        <v>60</v>
      </c>
      <c r="O10274">
        <v>46206.65</v>
      </c>
      <c r="P10274">
        <v>56128</v>
      </c>
      <c r="Q10274" t="str">
        <f t="shared" si="163"/>
        <v>4-Medium C&amp;I</v>
      </c>
    </row>
    <row r="10275" spans="1:17" x14ac:dyDescent="0.3">
      <c r="A10275">
        <v>6</v>
      </c>
      <c r="B10275" t="s">
        <v>912</v>
      </c>
      <c r="C10275">
        <v>2024</v>
      </c>
      <c r="D10275">
        <v>6</v>
      </c>
      <c r="E10275" t="s">
        <v>571</v>
      </c>
      <c r="F10275" s="431">
        <v>3</v>
      </c>
      <c r="G10275" t="s">
        <v>408</v>
      </c>
      <c r="H10275" t="s">
        <v>826</v>
      </c>
      <c r="I10275" t="s">
        <v>827</v>
      </c>
      <c r="J10275" t="s">
        <v>828</v>
      </c>
      <c r="K10275" t="s">
        <v>829</v>
      </c>
      <c r="L10275" t="s">
        <v>776</v>
      </c>
      <c r="M10275" t="s">
        <v>777</v>
      </c>
      <c r="N10275">
        <v>4</v>
      </c>
      <c r="O10275">
        <v>45830.63</v>
      </c>
      <c r="P10275">
        <v>59667</v>
      </c>
      <c r="Q10275" t="str">
        <f t="shared" si="163"/>
        <v>5-Large C&amp;I</v>
      </c>
    </row>
    <row r="10276" spans="1:17" x14ac:dyDescent="0.3">
      <c r="A10276">
        <v>6</v>
      </c>
      <c r="B10276" t="s">
        <v>912</v>
      </c>
      <c r="C10276">
        <v>2024</v>
      </c>
      <c r="D10276">
        <v>6</v>
      </c>
      <c r="E10276" t="s">
        <v>571</v>
      </c>
      <c r="F10276" s="431">
        <v>3</v>
      </c>
      <c r="G10276" t="s">
        <v>408</v>
      </c>
      <c r="H10276" t="s">
        <v>830</v>
      </c>
      <c r="I10276" t="s">
        <v>831</v>
      </c>
      <c r="J10276" t="s">
        <v>832</v>
      </c>
      <c r="K10276" t="s">
        <v>833</v>
      </c>
      <c r="L10276" t="s">
        <v>776</v>
      </c>
      <c r="M10276" t="s">
        <v>777</v>
      </c>
      <c r="N10276">
        <v>65</v>
      </c>
      <c r="O10276">
        <v>34873.980000000003</v>
      </c>
      <c r="P10276">
        <v>49383</v>
      </c>
      <c r="Q10276" t="str">
        <f t="shared" si="163"/>
        <v>3-Small C&amp;I</v>
      </c>
    </row>
    <row r="10277" spans="1:17" x14ac:dyDescent="0.3">
      <c r="A10277">
        <v>6</v>
      </c>
      <c r="B10277" t="s">
        <v>912</v>
      </c>
      <c r="C10277">
        <v>2024</v>
      </c>
      <c r="D10277">
        <v>6</v>
      </c>
      <c r="E10277" t="s">
        <v>571</v>
      </c>
      <c r="F10277" s="431">
        <v>3</v>
      </c>
      <c r="G10277" t="s">
        <v>408</v>
      </c>
      <c r="H10277" t="s">
        <v>834</v>
      </c>
      <c r="I10277" t="s">
        <v>835</v>
      </c>
      <c r="J10277" t="s">
        <v>836</v>
      </c>
      <c r="K10277" t="s">
        <v>817</v>
      </c>
      <c r="L10277" t="s">
        <v>776</v>
      </c>
      <c r="M10277" t="s">
        <v>777</v>
      </c>
      <c r="N10277">
        <v>2</v>
      </c>
      <c r="O10277">
        <v>20759.68</v>
      </c>
      <c r="P10277">
        <v>36406</v>
      </c>
      <c r="Q10277" t="str">
        <f t="shared" si="163"/>
        <v>4-Medium C&amp;I</v>
      </c>
    </row>
    <row r="10278" spans="1:17" x14ac:dyDescent="0.3">
      <c r="A10278">
        <v>6</v>
      </c>
      <c r="B10278" t="s">
        <v>912</v>
      </c>
      <c r="C10278">
        <v>2024</v>
      </c>
      <c r="D10278">
        <v>6</v>
      </c>
      <c r="E10278" t="s">
        <v>571</v>
      </c>
      <c r="F10278" s="431">
        <v>3</v>
      </c>
      <c r="G10278" t="s">
        <v>408</v>
      </c>
      <c r="H10278" t="s">
        <v>837</v>
      </c>
      <c r="I10278" t="s">
        <v>838</v>
      </c>
      <c r="J10278" t="s">
        <v>839</v>
      </c>
      <c r="K10278" t="s">
        <v>840</v>
      </c>
      <c r="L10278" t="s">
        <v>776</v>
      </c>
      <c r="M10278" t="s">
        <v>777</v>
      </c>
      <c r="N10278">
        <v>5</v>
      </c>
      <c r="O10278">
        <v>68063.91</v>
      </c>
      <c r="P10278">
        <v>183103</v>
      </c>
      <c r="Q10278" t="str">
        <f t="shared" si="163"/>
        <v>5-Large C&amp;I</v>
      </c>
    </row>
    <row r="10279" spans="1:17" x14ac:dyDescent="0.3">
      <c r="A10279">
        <v>6</v>
      </c>
      <c r="B10279" t="s">
        <v>912</v>
      </c>
      <c r="C10279">
        <v>2024</v>
      </c>
      <c r="D10279">
        <v>6</v>
      </c>
      <c r="E10279" t="s">
        <v>571</v>
      </c>
      <c r="F10279" s="431">
        <v>3</v>
      </c>
      <c r="G10279" t="s">
        <v>408</v>
      </c>
      <c r="H10279" t="s">
        <v>727</v>
      </c>
      <c r="I10279" t="s">
        <v>728</v>
      </c>
      <c r="J10279" t="s">
        <v>729</v>
      </c>
      <c r="K10279" t="s">
        <v>462</v>
      </c>
      <c r="L10279" t="s">
        <v>525</v>
      </c>
      <c r="M10279" t="s">
        <v>409</v>
      </c>
      <c r="N10279">
        <v>1009</v>
      </c>
      <c r="O10279">
        <v>0</v>
      </c>
      <c r="P10279">
        <v>491740</v>
      </c>
      <c r="Q10279" t="str">
        <f t="shared" si="163"/>
        <v>OTHER</v>
      </c>
    </row>
    <row r="10280" spans="1:17" x14ac:dyDescent="0.3">
      <c r="A10280">
        <v>6</v>
      </c>
      <c r="B10280" t="s">
        <v>912</v>
      </c>
      <c r="C10280">
        <v>2024</v>
      </c>
      <c r="D10280">
        <v>6</v>
      </c>
      <c r="E10280" t="s">
        <v>571</v>
      </c>
      <c r="F10280" s="431">
        <v>5</v>
      </c>
      <c r="G10280" t="s">
        <v>442</v>
      </c>
      <c r="H10280" t="s">
        <v>705</v>
      </c>
      <c r="I10280" t="s">
        <v>706</v>
      </c>
      <c r="J10280" t="s">
        <v>312</v>
      </c>
      <c r="K10280" t="s">
        <v>462</v>
      </c>
      <c r="L10280" t="s">
        <v>312</v>
      </c>
      <c r="M10280" t="s">
        <v>463</v>
      </c>
      <c r="N10280">
        <v>8</v>
      </c>
      <c r="O10280">
        <v>858.56</v>
      </c>
      <c r="P10280">
        <v>383</v>
      </c>
      <c r="Q10280" t="str">
        <f t="shared" si="163"/>
        <v>OTHER</v>
      </c>
    </row>
    <row r="10281" spans="1:17" x14ac:dyDescent="0.3">
      <c r="A10281">
        <v>6</v>
      </c>
      <c r="B10281" t="s">
        <v>912</v>
      </c>
      <c r="C10281">
        <v>2024</v>
      </c>
      <c r="D10281">
        <v>6</v>
      </c>
      <c r="E10281" t="s">
        <v>571</v>
      </c>
      <c r="F10281" s="431">
        <v>5</v>
      </c>
      <c r="G10281" t="s">
        <v>442</v>
      </c>
      <c r="H10281" t="s">
        <v>730</v>
      </c>
      <c r="I10281" t="s">
        <v>731</v>
      </c>
      <c r="J10281" t="s">
        <v>732</v>
      </c>
      <c r="K10281" t="s">
        <v>733</v>
      </c>
      <c r="L10281" t="s">
        <v>841</v>
      </c>
      <c r="M10281" t="s">
        <v>842</v>
      </c>
      <c r="N10281">
        <v>4135</v>
      </c>
      <c r="O10281">
        <v>250476.05</v>
      </c>
      <c r="P10281">
        <v>118200</v>
      </c>
      <c r="Q10281" t="str">
        <f t="shared" si="163"/>
        <v>3-Small C&amp;I</v>
      </c>
    </row>
    <row r="10282" spans="1:17" x14ac:dyDescent="0.3">
      <c r="A10282">
        <v>6</v>
      </c>
      <c r="B10282" t="s">
        <v>912</v>
      </c>
      <c r="C10282">
        <v>2024</v>
      </c>
      <c r="D10282">
        <v>6</v>
      </c>
      <c r="E10282" t="s">
        <v>571</v>
      </c>
      <c r="F10282" s="431">
        <v>5</v>
      </c>
      <c r="G10282" t="s">
        <v>442</v>
      </c>
      <c r="H10282" t="s">
        <v>734</v>
      </c>
      <c r="I10282" t="s">
        <v>735</v>
      </c>
      <c r="J10282" t="s">
        <v>736</v>
      </c>
      <c r="K10282" t="s">
        <v>737</v>
      </c>
      <c r="L10282" t="s">
        <v>523</v>
      </c>
      <c r="M10282" t="s">
        <v>387</v>
      </c>
      <c r="N10282">
        <v>1294</v>
      </c>
      <c r="O10282">
        <v>243617.86</v>
      </c>
      <c r="P10282">
        <v>150756</v>
      </c>
      <c r="Q10282" t="str">
        <f t="shared" si="163"/>
        <v>4-Medium C&amp;I</v>
      </c>
    </row>
    <row r="10283" spans="1:17" x14ac:dyDescent="0.3">
      <c r="A10283">
        <v>6</v>
      </c>
      <c r="B10283" t="s">
        <v>912</v>
      </c>
      <c r="C10283">
        <v>2024</v>
      </c>
      <c r="D10283">
        <v>6</v>
      </c>
      <c r="E10283" t="s">
        <v>571</v>
      </c>
      <c r="F10283" s="431">
        <v>5</v>
      </c>
      <c r="G10283" t="s">
        <v>442</v>
      </c>
      <c r="H10283" t="s">
        <v>738</v>
      </c>
      <c r="I10283" t="s">
        <v>739</v>
      </c>
      <c r="J10283" t="s">
        <v>740</v>
      </c>
      <c r="K10283" t="s">
        <v>741</v>
      </c>
      <c r="L10283" t="s">
        <v>841</v>
      </c>
      <c r="M10283" t="s">
        <v>842</v>
      </c>
      <c r="N10283">
        <v>862</v>
      </c>
      <c r="O10283">
        <v>539134.69999999995</v>
      </c>
      <c r="P10283">
        <v>397702</v>
      </c>
      <c r="Q10283" t="str">
        <f t="shared" si="163"/>
        <v>5-Large C&amp;I</v>
      </c>
    </row>
    <row r="10284" spans="1:17" x14ac:dyDescent="0.3">
      <c r="A10284">
        <v>6</v>
      </c>
      <c r="B10284" t="s">
        <v>912</v>
      </c>
      <c r="C10284">
        <v>2024</v>
      </c>
      <c r="D10284">
        <v>6</v>
      </c>
      <c r="E10284" t="s">
        <v>571</v>
      </c>
      <c r="F10284" s="431">
        <v>5</v>
      </c>
      <c r="G10284" t="s">
        <v>442</v>
      </c>
      <c r="H10284" t="s">
        <v>744</v>
      </c>
      <c r="I10284" t="s">
        <v>745</v>
      </c>
      <c r="J10284" t="s">
        <v>746</v>
      </c>
      <c r="K10284" t="s">
        <v>747</v>
      </c>
      <c r="L10284" t="s">
        <v>841</v>
      </c>
      <c r="M10284" t="s">
        <v>842</v>
      </c>
      <c r="N10284">
        <v>81</v>
      </c>
      <c r="O10284">
        <v>247673.63</v>
      </c>
      <c r="P10284">
        <v>276613</v>
      </c>
      <c r="Q10284" t="str">
        <f t="shared" si="163"/>
        <v>5-Large C&amp;I</v>
      </c>
    </row>
    <row r="10285" spans="1:17" x14ac:dyDescent="0.3">
      <c r="A10285">
        <v>6</v>
      </c>
      <c r="B10285" t="s">
        <v>912</v>
      </c>
      <c r="C10285">
        <v>2024</v>
      </c>
      <c r="D10285">
        <v>6</v>
      </c>
      <c r="E10285" t="s">
        <v>571</v>
      </c>
      <c r="F10285" s="431">
        <v>5</v>
      </c>
      <c r="G10285" t="s">
        <v>442</v>
      </c>
      <c r="H10285" t="s">
        <v>748</v>
      </c>
      <c r="I10285" t="s">
        <v>749</v>
      </c>
      <c r="J10285" t="s">
        <v>750</v>
      </c>
      <c r="K10285" t="s">
        <v>751</v>
      </c>
      <c r="L10285" t="s">
        <v>841</v>
      </c>
      <c r="M10285" t="s">
        <v>842</v>
      </c>
      <c r="N10285">
        <v>2682</v>
      </c>
      <c r="O10285">
        <v>477786.06</v>
      </c>
      <c r="P10285">
        <v>402086</v>
      </c>
      <c r="Q10285" t="str">
        <f t="shared" si="163"/>
        <v>3-Small C&amp;I</v>
      </c>
    </row>
    <row r="10286" spans="1:17" x14ac:dyDescent="0.3">
      <c r="A10286">
        <v>6</v>
      </c>
      <c r="B10286" t="s">
        <v>912</v>
      </c>
      <c r="C10286">
        <v>2024</v>
      </c>
      <c r="D10286">
        <v>6</v>
      </c>
      <c r="E10286" t="s">
        <v>571</v>
      </c>
      <c r="F10286" s="431">
        <v>5</v>
      </c>
      <c r="G10286" t="s">
        <v>442</v>
      </c>
      <c r="H10286" t="s">
        <v>752</v>
      </c>
      <c r="I10286" t="s">
        <v>753</v>
      </c>
      <c r="J10286" t="s">
        <v>754</v>
      </c>
      <c r="K10286" t="s">
        <v>755</v>
      </c>
      <c r="L10286" t="s">
        <v>841</v>
      </c>
      <c r="M10286" t="s">
        <v>842</v>
      </c>
      <c r="N10286">
        <v>1233</v>
      </c>
      <c r="O10286">
        <v>617794.81999999995</v>
      </c>
      <c r="P10286">
        <v>566015</v>
      </c>
      <c r="Q10286" t="str">
        <f t="shared" si="163"/>
        <v>4-Medium C&amp;I</v>
      </c>
    </row>
    <row r="10287" spans="1:17" x14ac:dyDescent="0.3">
      <c r="A10287">
        <v>6</v>
      </c>
      <c r="B10287" t="s">
        <v>912</v>
      </c>
      <c r="C10287">
        <v>2024</v>
      </c>
      <c r="D10287">
        <v>6</v>
      </c>
      <c r="E10287" t="s">
        <v>571</v>
      </c>
      <c r="F10287" s="431">
        <v>5</v>
      </c>
      <c r="G10287" t="s">
        <v>442</v>
      </c>
      <c r="H10287" t="s">
        <v>756</v>
      </c>
      <c r="I10287" t="s">
        <v>757</v>
      </c>
      <c r="J10287" t="s">
        <v>758</v>
      </c>
      <c r="K10287" t="s">
        <v>759</v>
      </c>
      <c r="L10287" t="s">
        <v>841</v>
      </c>
      <c r="M10287" t="s">
        <v>842</v>
      </c>
      <c r="N10287">
        <v>513</v>
      </c>
      <c r="O10287">
        <v>542357.13</v>
      </c>
      <c r="P10287">
        <v>543461</v>
      </c>
      <c r="Q10287" t="str">
        <f t="shared" si="163"/>
        <v>5-Large C&amp;I</v>
      </c>
    </row>
    <row r="10288" spans="1:17" x14ac:dyDescent="0.3">
      <c r="A10288">
        <v>6</v>
      </c>
      <c r="B10288" t="s">
        <v>912</v>
      </c>
      <c r="C10288">
        <v>2024</v>
      </c>
      <c r="D10288">
        <v>6</v>
      </c>
      <c r="E10288" t="s">
        <v>571</v>
      </c>
      <c r="F10288" s="431">
        <v>5</v>
      </c>
      <c r="G10288" t="s">
        <v>442</v>
      </c>
      <c r="H10288" t="s">
        <v>760</v>
      </c>
      <c r="I10288" t="s">
        <v>761</v>
      </c>
      <c r="J10288" t="s">
        <v>762</v>
      </c>
      <c r="K10288" t="s">
        <v>763</v>
      </c>
      <c r="L10288" t="s">
        <v>841</v>
      </c>
      <c r="M10288" t="s">
        <v>842</v>
      </c>
      <c r="N10288">
        <v>27</v>
      </c>
      <c r="O10288">
        <v>344802.39</v>
      </c>
      <c r="P10288">
        <v>501276</v>
      </c>
      <c r="Q10288" t="str">
        <f t="shared" si="163"/>
        <v>5-Large C&amp;I</v>
      </c>
    </row>
    <row r="10289" spans="1:17" x14ac:dyDescent="0.3">
      <c r="A10289">
        <v>6</v>
      </c>
      <c r="B10289" t="s">
        <v>912</v>
      </c>
      <c r="C10289">
        <v>2024</v>
      </c>
      <c r="D10289">
        <v>6</v>
      </c>
      <c r="E10289" t="s">
        <v>571</v>
      </c>
      <c r="F10289" s="431">
        <v>5</v>
      </c>
      <c r="G10289" t="s">
        <v>442</v>
      </c>
      <c r="H10289" t="s">
        <v>764</v>
      </c>
      <c r="I10289" t="s">
        <v>765</v>
      </c>
      <c r="J10289" t="s">
        <v>766</v>
      </c>
      <c r="K10289" t="s">
        <v>767</v>
      </c>
      <c r="L10289" t="s">
        <v>843</v>
      </c>
      <c r="M10289" t="s">
        <v>463</v>
      </c>
      <c r="N10289">
        <v>301</v>
      </c>
      <c r="O10289">
        <v>33094.19</v>
      </c>
      <c r="P10289">
        <v>29959</v>
      </c>
      <c r="Q10289" t="str">
        <f t="shared" si="163"/>
        <v>3-Small C&amp;I</v>
      </c>
    </row>
    <row r="10290" spans="1:17" x14ac:dyDescent="0.3">
      <c r="A10290">
        <v>6</v>
      </c>
      <c r="B10290" t="s">
        <v>912</v>
      </c>
      <c r="C10290">
        <v>2024</v>
      </c>
      <c r="D10290">
        <v>6</v>
      </c>
      <c r="E10290" t="s">
        <v>571</v>
      </c>
      <c r="F10290" s="431">
        <v>5</v>
      </c>
      <c r="G10290" t="s">
        <v>442</v>
      </c>
      <c r="H10290" t="s">
        <v>768</v>
      </c>
      <c r="I10290" t="s">
        <v>769</v>
      </c>
      <c r="J10290" t="s">
        <v>770</v>
      </c>
      <c r="K10290" t="s">
        <v>771</v>
      </c>
      <c r="L10290" t="s">
        <v>843</v>
      </c>
      <c r="M10290" t="s">
        <v>463</v>
      </c>
      <c r="N10290">
        <v>235</v>
      </c>
      <c r="O10290">
        <v>57537.91</v>
      </c>
      <c r="P10290">
        <v>56990</v>
      </c>
      <c r="Q10290" t="str">
        <f t="shared" si="163"/>
        <v>4-Medium C&amp;I</v>
      </c>
    </row>
    <row r="10291" spans="1:17" x14ac:dyDescent="0.3">
      <c r="A10291">
        <v>6</v>
      </c>
      <c r="B10291" t="s">
        <v>912</v>
      </c>
      <c r="C10291">
        <v>2024</v>
      </c>
      <c r="D10291">
        <v>6</v>
      </c>
      <c r="E10291" t="s">
        <v>571</v>
      </c>
      <c r="F10291" s="431">
        <v>5</v>
      </c>
      <c r="G10291" t="s">
        <v>442</v>
      </c>
      <c r="H10291" t="s">
        <v>772</v>
      </c>
      <c r="I10291" t="s">
        <v>773</v>
      </c>
      <c r="J10291" t="s">
        <v>774</v>
      </c>
      <c r="K10291" t="s">
        <v>775</v>
      </c>
      <c r="L10291" t="s">
        <v>843</v>
      </c>
      <c r="M10291" t="s">
        <v>463</v>
      </c>
      <c r="N10291">
        <v>349</v>
      </c>
      <c r="O10291">
        <v>370780.83</v>
      </c>
      <c r="P10291">
        <v>431713</v>
      </c>
      <c r="Q10291" t="str">
        <f t="shared" si="163"/>
        <v>5-Large C&amp;I</v>
      </c>
    </row>
    <row r="10292" spans="1:17" x14ac:dyDescent="0.3">
      <c r="A10292">
        <v>6</v>
      </c>
      <c r="B10292" t="s">
        <v>912</v>
      </c>
      <c r="C10292">
        <v>2024</v>
      </c>
      <c r="D10292">
        <v>6</v>
      </c>
      <c r="E10292" t="s">
        <v>571</v>
      </c>
      <c r="F10292" s="431">
        <v>5</v>
      </c>
      <c r="G10292" t="s">
        <v>442</v>
      </c>
      <c r="H10292" t="s">
        <v>778</v>
      </c>
      <c r="I10292" t="s">
        <v>779</v>
      </c>
      <c r="J10292" t="s">
        <v>780</v>
      </c>
      <c r="K10292" t="s">
        <v>781</v>
      </c>
      <c r="L10292" t="s">
        <v>843</v>
      </c>
      <c r="M10292" t="s">
        <v>463</v>
      </c>
      <c r="N10292">
        <v>40</v>
      </c>
      <c r="O10292">
        <v>160206.56</v>
      </c>
      <c r="P10292">
        <v>382075</v>
      </c>
      <c r="Q10292" t="str">
        <f t="shared" si="163"/>
        <v>5-Large C&amp;I</v>
      </c>
    </row>
    <row r="10293" spans="1:17" x14ac:dyDescent="0.3">
      <c r="A10293">
        <v>6</v>
      </c>
      <c r="B10293" t="s">
        <v>912</v>
      </c>
      <c r="C10293">
        <v>2024</v>
      </c>
      <c r="D10293">
        <v>6</v>
      </c>
      <c r="E10293" t="s">
        <v>571</v>
      </c>
      <c r="F10293" s="431">
        <v>5</v>
      </c>
      <c r="G10293" t="s">
        <v>442</v>
      </c>
      <c r="H10293" t="s">
        <v>782</v>
      </c>
      <c r="I10293" t="s">
        <v>783</v>
      </c>
      <c r="J10293" t="s">
        <v>784</v>
      </c>
      <c r="K10293" t="s">
        <v>785</v>
      </c>
      <c r="L10293" t="s">
        <v>843</v>
      </c>
      <c r="M10293" t="s">
        <v>463</v>
      </c>
      <c r="N10293">
        <v>360</v>
      </c>
      <c r="O10293">
        <v>82909.83</v>
      </c>
      <c r="P10293">
        <v>116609</v>
      </c>
      <c r="Q10293" t="str">
        <f t="shared" si="163"/>
        <v>3-Small C&amp;I</v>
      </c>
    </row>
    <row r="10294" spans="1:17" x14ac:dyDescent="0.3">
      <c r="A10294">
        <v>6</v>
      </c>
      <c r="B10294" t="s">
        <v>912</v>
      </c>
      <c r="C10294">
        <v>2024</v>
      </c>
      <c r="D10294">
        <v>6</v>
      </c>
      <c r="E10294" t="s">
        <v>571</v>
      </c>
      <c r="F10294" s="431">
        <v>5</v>
      </c>
      <c r="G10294" t="s">
        <v>442</v>
      </c>
      <c r="H10294" t="s">
        <v>786</v>
      </c>
      <c r="I10294" t="s">
        <v>787</v>
      </c>
      <c r="J10294" t="s">
        <v>788</v>
      </c>
      <c r="K10294" t="s">
        <v>789</v>
      </c>
      <c r="L10294" t="s">
        <v>843</v>
      </c>
      <c r="M10294" t="s">
        <v>463</v>
      </c>
      <c r="N10294">
        <v>318</v>
      </c>
      <c r="O10294">
        <v>141152.95999999999</v>
      </c>
      <c r="P10294">
        <v>206512</v>
      </c>
      <c r="Q10294" t="str">
        <f t="shared" si="163"/>
        <v>4-Medium C&amp;I</v>
      </c>
    </row>
    <row r="10295" spans="1:17" x14ac:dyDescent="0.3">
      <c r="A10295">
        <v>6</v>
      </c>
      <c r="B10295" t="s">
        <v>912</v>
      </c>
      <c r="C10295">
        <v>2024</v>
      </c>
      <c r="D10295">
        <v>6</v>
      </c>
      <c r="E10295" t="s">
        <v>571</v>
      </c>
      <c r="F10295" s="431">
        <v>5</v>
      </c>
      <c r="G10295" t="s">
        <v>442</v>
      </c>
      <c r="H10295" t="s">
        <v>790</v>
      </c>
      <c r="I10295" t="s">
        <v>791</v>
      </c>
      <c r="J10295" t="s">
        <v>792</v>
      </c>
      <c r="K10295" t="s">
        <v>793</v>
      </c>
      <c r="L10295" t="s">
        <v>843</v>
      </c>
      <c r="M10295" t="s">
        <v>463</v>
      </c>
      <c r="N10295">
        <v>261</v>
      </c>
      <c r="O10295">
        <v>460154.8</v>
      </c>
      <c r="P10295">
        <v>835450</v>
      </c>
      <c r="Q10295" t="str">
        <f t="shared" si="163"/>
        <v>5-Large C&amp;I</v>
      </c>
    </row>
    <row r="10296" spans="1:17" x14ac:dyDescent="0.3">
      <c r="A10296">
        <v>6</v>
      </c>
      <c r="B10296" t="s">
        <v>912</v>
      </c>
      <c r="C10296">
        <v>2024</v>
      </c>
      <c r="D10296">
        <v>6</v>
      </c>
      <c r="E10296" t="s">
        <v>571</v>
      </c>
      <c r="F10296" s="431">
        <v>5</v>
      </c>
      <c r="G10296" t="s">
        <v>442</v>
      </c>
      <c r="H10296" t="s">
        <v>794</v>
      </c>
      <c r="I10296" t="s">
        <v>795</v>
      </c>
      <c r="J10296" t="s">
        <v>796</v>
      </c>
      <c r="K10296" t="s">
        <v>797</v>
      </c>
      <c r="L10296" t="s">
        <v>843</v>
      </c>
      <c r="M10296" t="s">
        <v>463</v>
      </c>
      <c r="N10296">
        <v>48</v>
      </c>
      <c r="O10296">
        <v>739441.3</v>
      </c>
      <c r="P10296">
        <v>2064400</v>
      </c>
      <c r="Q10296" t="str">
        <f t="shared" si="163"/>
        <v>5-Large C&amp;I</v>
      </c>
    </row>
    <row r="10297" spans="1:17" x14ac:dyDescent="0.3">
      <c r="A10297">
        <v>6</v>
      </c>
      <c r="B10297" t="s">
        <v>912</v>
      </c>
      <c r="C10297">
        <v>2024</v>
      </c>
      <c r="D10297">
        <v>6</v>
      </c>
      <c r="E10297" t="s">
        <v>571</v>
      </c>
      <c r="F10297" s="431">
        <v>5</v>
      </c>
      <c r="G10297" t="s">
        <v>442</v>
      </c>
      <c r="H10297" t="s">
        <v>798</v>
      </c>
      <c r="I10297" t="s">
        <v>799</v>
      </c>
      <c r="J10297" t="s">
        <v>800</v>
      </c>
      <c r="K10297" t="s">
        <v>801</v>
      </c>
      <c r="L10297" t="s">
        <v>843</v>
      </c>
      <c r="M10297" t="s">
        <v>463</v>
      </c>
      <c r="N10297">
        <v>2</v>
      </c>
      <c r="O10297">
        <v>307297.28000000003</v>
      </c>
      <c r="P10297">
        <v>190365</v>
      </c>
      <c r="Q10297" t="str">
        <f t="shared" si="163"/>
        <v>OTHER</v>
      </c>
    </row>
    <row r="10298" spans="1:17" x14ac:dyDescent="0.3">
      <c r="A10298">
        <v>6</v>
      </c>
      <c r="B10298" t="s">
        <v>912</v>
      </c>
      <c r="C10298">
        <v>2024</v>
      </c>
      <c r="D10298">
        <v>6</v>
      </c>
      <c r="E10298" t="s">
        <v>571</v>
      </c>
      <c r="F10298" s="431">
        <v>5</v>
      </c>
      <c r="G10298" t="s">
        <v>442</v>
      </c>
      <c r="H10298" t="s">
        <v>802</v>
      </c>
      <c r="I10298" t="s">
        <v>803</v>
      </c>
      <c r="J10298" t="s">
        <v>804</v>
      </c>
      <c r="K10298" t="s">
        <v>805</v>
      </c>
      <c r="L10298" t="s">
        <v>841</v>
      </c>
      <c r="M10298" t="s">
        <v>842</v>
      </c>
      <c r="N10298">
        <v>826</v>
      </c>
      <c r="O10298">
        <v>58346.19</v>
      </c>
      <c r="P10298">
        <v>33658</v>
      </c>
      <c r="Q10298" t="str">
        <f t="shared" si="163"/>
        <v>3-Small C&amp;I</v>
      </c>
    </row>
    <row r="10299" spans="1:17" x14ac:dyDescent="0.3">
      <c r="A10299">
        <v>6</v>
      </c>
      <c r="B10299" t="s">
        <v>912</v>
      </c>
      <c r="C10299">
        <v>2024</v>
      </c>
      <c r="D10299">
        <v>6</v>
      </c>
      <c r="E10299" t="s">
        <v>571</v>
      </c>
      <c r="F10299" s="431">
        <v>5</v>
      </c>
      <c r="G10299" t="s">
        <v>442</v>
      </c>
      <c r="H10299" t="s">
        <v>806</v>
      </c>
      <c r="I10299" t="s">
        <v>807</v>
      </c>
      <c r="J10299" t="s">
        <v>808</v>
      </c>
      <c r="K10299" t="s">
        <v>809</v>
      </c>
      <c r="L10299" t="s">
        <v>841</v>
      </c>
      <c r="M10299" t="s">
        <v>842</v>
      </c>
      <c r="N10299">
        <v>11</v>
      </c>
      <c r="O10299">
        <v>12768.28</v>
      </c>
      <c r="P10299">
        <v>10572</v>
      </c>
      <c r="Q10299" t="str">
        <f t="shared" si="163"/>
        <v>4-Medium C&amp;I</v>
      </c>
    </row>
    <row r="10300" spans="1:17" x14ac:dyDescent="0.3">
      <c r="A10300">
        <v>6</v>
      </c>
      <c r="B10300" t="s">
        <v>912</v>
      </c>
      <c r="C10300">
        <v>2024</v>
      </c>
      <c r="D10300">
        <v>6</v>
      </c>
      <c r="E10300" t="s">
        <v>571</v>
      </c>
      <c r="F10300" s="431">
        <v>5</v>
      </c>
      <c r="G10300" t="s">
        <v>442</v>
      </c>
      <c r="H10300" t="s">
        <v>810</v>
      </c>
      <c r="I10300" t="s">
        <v>811</v>
      </c>
      <c r="J10300" t="s">
        <v>812</v>
      </c>
      <c r="K10300" t="s">
        <v>813</v>
      </c>
      <c r="L10300" t="s">
        <v>841</v>
      </c>
      <c r="M10300" t="s">
        <v>842</v>
      </c>
      <c r="N10300">
        <v>408</v>
      </c>
      <c r="O10300">
        <v>128636.96</v>
      </c>
      <c r="P10300">
        <v>112404</v>
      </c>
      <c r="Q10300" t="str">
        <f t="shared" si="163"/>
        <v>3-Small C&amp;I</v>
      </c>
    </row>
    <row r="10301" spans="1:17" x14ac:dyDescent="0.3">
      <c r="A10301">
        <v>6</v>
      </c>
      <c r="B10301" t="s">
        <v>912</v>
      </c>
      <c r="C10301">
        <v>2024</v>
      </c>
      <c r="D10301">
        <v>6</v>
      </c>
      <c r="E10301" t="s">
        <v>571</v>
      </c>
      <c r="F10301" s="431">
        <v>5</v>
      </c>
      <c r="G10301" t="s">
        <v>442</v>
      </c>
      <c r="H10301" t="s">
        <v>814</v>
      </c>
      <c r="I10301" t="s">
        <v>815</v>
      </c>
      <c r="J10301" t="s">
        <v>816</v>
      </c>
      <c r="K10301" t="s">
        <v>817</v>
      </c>
      <c r="L10301" t="s">
        <v>841</v>
      </c>
      <c r="M10301" t="s">
        <v>842</v>
      </c>
      <c r="N10301">
        <v>3</v>
      </c>
      <c r="O10301">
        <v>20892.72</v>
      </c>
      <c r="P10301">
        <v>23179</v>
      </c>
      <c r="Q10301" t="str">
        <f t="shared" si="163"/>
        <v>4-Medium C&amp;I</v>
      </c>
    </row>
    <row r="10302" spans="1:17" x14ac:dyDescent="0.3">
      <c r="A10302">
        <v>6</v>
      </c>
      <c r="B10302" t="s">
        <v>912</v>
      </c>
      <c r="C10302">
        <v>2024</v>
      </c>
      <c r="D10302">
        <v>6</v>
      </c>
      <c r="E10302" t="s">
        <v>571</v>
      </c>
      <c r="F10302" s="431">
        <v>5</v>
      </c>
      <c r="G10302" t="s">
        <v>442</v>
      </c>
      <c r="H10302" t="s">
        <v>818</v>
      </c>
      <c r="I10302" t="s">
        <v>819</v>
      </c>
      <c r="J10302" t="s">
        <v>820</v>
      </c>
      <c r="K10302" t="s">
        <v>821</v>
      </c>
      <c r="L10302" t="s">
        <v>843</v>
      </c>
      <c r="M10302" t="s">
        <v>463</v>
      </c>
      <c r="N10302">
        <v>121</v>
      </c>
      <c r="O10302">
        <v>23693.61</v>
      </c>
      <c r="P10302">
        <v>25792</v>
      </c>
      <c r="Q10302" t="str">
        <f t="shared" si="163"/>
        <v>3-Small C&amp;I</v>
      </c>
    </row>
    <row r="10303" spans="1:17" x14ac:dyDescent="0.3">
      <c r="A10303">
        <v>6</v>
      </c>
      <c r="B10303" t="s">
        <v>912</v>
      </c>
      <c r="C10303">
        <v>2024</v>
      </c>
      <c r="D10303">
        <v>6</v>
      </c>
      <c r="E10303" t="s">
        <v>571</v>
      </c>
      <c r="F10303" s="431">
        <v>5</v>
      </c>
      <c r="G10303" t="s">
        <v>442</v>
      </c>
      <c r="H10303" t="s">
        <v>822</v>
      </c>
      <c r="I10303" t="s">
        <v>823</v>
      </c>
      <c r="J10303" t="s">
        <v>824</v>
      </c>
      <c r="K10303" t="s">
        <v>825</v>
      </c>
      <c r="L10303" t="s">
        <v>843</v>
      </c>
      <c r="M10303" t="s">
        <v>463</v>
      </c>
      <c r="N10303">
        <v>20</v>
      </c>
      <c r="O10303">
        <v>21198.95</v>
      </c>
      <c r="P10303">
        <v>26131</v>
      </c>
      <c r="Q10303" t="str">
        <f t="shared" si="163"/>
        <v>4-Medium C&amp;I</v>
      </c>
    </row>
    <row r="10304" spans="1:17" x14ac:dyDescent="0.3">
      <c r="A10304">
        <v>6</v>
      </c>
      <c r="B10304" t="s">
        <v>912</v>
      </c>
      <c r="C10304">
        <v>2024</v>
      </c>
      <c r="D10304">
        <v>6</v>
      </c>
      <c r="E10304" t="s">
        <v>571</v>
      </c>
      <c r="F10304" s="431">
        <v>5</v>
      </c>
      <c r="G10304" t="s">
        <v>442</v>
      </c>
      <c r="H10304" t="s">
        <v>826</v>
      </c>
      <c r="I10304" t="s">
        <v>827</v>
      </c>
      <c r="J10304" t="s">
        <v>828</v>
      </c>
      <c r="K10304" t="s">
        <v>829</v>
      </c>
      <c r="L10304" t="s">
        <v>843</v>
      </c>
      <c r="M10304" t="s">
        <v>463</v>
      </c>
      <c r="N10304">
        <v>1</v>
      </c>
      <c r="O10304">
        <v>2336.61</v>
      </c>
      <c r="P10304">
        <v>2903</v>
      </c>
      <c r="Q10304" t="str">
        <f t="shared" si="163"/>
        <v>5-Large C&amp;I</v>
      </c>
    </row>
    <row r="10305" spans="1:17" x14ac:dyDescent="0.3">
      <c r="A10305">
        <v>6</v>
      </c>
      <c r="B10305" t="s">
        <v>912</v>
      </c>
      <c r="C10305">
        <v>2024</v>
      </c>
      <c r="D10305">
        <v>6</v>
      </c>
      <c r="E10305" t="s">
        <v>571</v>
      </c>
      <c r="F10305" s="431">
        <v>5</v>
      </c>
      <c r="G10305" t="s">
        <v>442</v>
      </c>
      <c r="H10305" t="s">
        <v>830</v>
      </c>
      <c r="I10305" t="s">
        <v>831</v>
      </c>
      <c r="J10305" t="s">
        <v>832</v>
      </c>
      <c r="K10305" t="s">
        <v>833</v>
      </c>
      <c r="L10305" t="s">
        <v>843</v>
      </c>
      <c r="M10305" t="s">
        <v>463</v>
      </c>
      <c r="N10305">
        <v>82</v>
      </c>
      <c r="O10305">
        <v>38072.51</v>
      </c>
      <c r="P10305">
        <v>53463</v>
      </c>
      <c r="Q10305" t="str">
        <f t="shared" si="163"/>
        <v>3-Small C&amp;I</v>
      </c>
    </row>
    <row r="10306" spans="1:17" x14ac:dyDescent="0.3">
      <c r="A10306">
        <v>6</v>
      </c>
      <c r="B10306" t="s">
        <v>912</v>
      </c>
      <c r="C10306">
        <v>2024</v>
      </c>
      <c r="D10306">
        <v>6</v>
      </c>
      <c r="E10306" t="s">
        <v>571</v>
      </c>
      <c r="F10306" s="431">
        <v>5</v>
      </c>
      <c r="G10306" t="s">
        <v>442</v>
      </c>
      <c r="H10306" t="s">
        <v>834</v>
      </c>
      <c r="I10306" t="s">
        <v>835</v>
      </c>
      <c r="J10306" t="s">
        <v>836</v>
      </c>
      <c r="K10306" t="s">
        <v>817</v>
      </c>
      <c r="L10306" t="s">
        <v>843</v>
      </c>
      <c r="M10306" t="s">
        <v>463</v>
      </c>
      <c r="N10306">
        <v>11</v>
      </c>
      <c r="O10306">
        <v>63317.9</v>
      </c>
      <c r="P10306">
        <v>110586</v>
      </c>
      <c r="Q10306" t="str">
        <f t="shared" si="163"/>
        <v>4-Medium C&amp;I</v>
      </c>
    </row>
    <row r="10307" spans="1:17" x14ac:dyDescent="0.3">
      <c r="A10307">
        <v>6</v>
      </c>
      <c r="B10307" t="s">
        <v>912</v>
      </c>
      <c r="C10307">
        <v>2024</v>
      </c>
      <c r="D10307">
        <v>6</v>
      </c>
      <c r="E10307" t="s">
        <v>571</v>
      </c>
      <c r="F10307" s="431">
        <v>5</v>
      </c>
      <c r="G10307" t="s">
        <v>442</v>
      </c>
      <c r="H10307" t="s">
        <v>837</v>
      </c>
      <c r="I10307" t="s">
        <v>838</v>
      </c>
      <c r="J10307" t="s">
        <v>839</v>
      </c>
      <c r="K10307" t="s">
        <v>840</v>
      </c>
      <c r="L10307" t="s">
        <v>843</v>
      </c>
      <c r="M10307" t="s">
        <v>463</v>
      </c>
      <c r="N10307">
        <v>3</v>
      </c>
      <c r="O10307">
        <v>23097.22</v>
      </c>
      <c r="P10307">
        <v>57006</v>
      </c>
      <c r="Q10307" t="str">
        <f t="shared" si="163"/>
        <v>5-Large C&amp;I</v>
      </c>
    </row>
    <row r="10308" spans="1:17" x14ac:dyDescent="0.3">
      <c r="A10308">
        <v>6</v>
      </c>
      <c r="B10308" t="s">
        <v>912</v>
      </c>
      <c r="C10308">
        <v>2024</v>
      </c>
      <c r="D10308">
        <v>6</v>
      </c>
      <c r="E10308" t="s">
        <v>571</v>
      </c>
      <c r="F10308" s="431">
        <v>5</v>
      </c>
      <c r="G10308" t="s">
        <v>442</v>
      </c>
      <c r="H10308" t="s">
        <v>727</v>
      </c>
      <c r="I10308" t="s">
        <v>728</v>
      </c>
      <c r="J10308" t="s">
        <v>729</v>
      </c>
      <c r="K10308" t="s">
        <v>462</v>
      </c>
      <c r="L10308" t="s">
        <v>841</v>
      </c>
      <c r="M10308" t="s">
        <v>842</v>
      </c>
      <c r="N10308">
        <v>78</v>
      </c>
      <c r="O10308">
        <v>0</v>
      </c>
      <c r="P10308">
        <v>58710</v>
      </c>
      <c r="Q10308" t="str">
        <f t="shared" si="163"/>
        <v>OTHER</v>
      </c>
    </row>
    <row r="10309" spans="1:17" x14ac:dyDescent="0.3">
      <c r="A10309">
        <v>6</v>
      </c>
      <c r="B10309" t="s">
        <v>912</v>
      </c>
      <c r="C10309">
        <v>2024</v>
      </c>
      <c r="D10309">
        <v>6</v>
      </c>
      <c r="E10309" t="s">
        <v>571</v>
      </c>
      <c r="F10309" s="431">
        <v>10</v>
      </c>
      <c r="G10309" t="s">
        <v>453</v>
      </c>
      <c r="H10309" t="s">
        <v>701</v>
      </c>
      <c r="I10309" t="s">
        <v>702</v>
      </c>
      <c r="J10309" t="s">
        <v>703</v>
      </c>
      <c r="K10309" t="s">
        <v>704</v>
      </c>
      <c r="L10309" t="s">
        <v>530</v>
      </c>
      <c r="M10309" t="s">
        <v>454</v>
      </c>
      <c r="N10309">
        <v>511728</v>
      </c>
      <c r="O10309">
        <v>20272369.949999999</v>
      </c>
      <c r="P10309">
        <v>10595388</v>
      </c>
      <c r="Q10309" t="str">
        <f t="shared" si="163"/>
        <v>1-Residential</v>
      </c>
    </row>
    <row r="10310" spans="1:17" x14ac:dyDescent="0.3">
      <c r="A10310">
        <v>6</v>
      </c>
      <c r="B10310" t="s">
        <v>912</v>
      </c>
      <c r="C10310">
        <v>2024</v>
      </c>
      <c r="D10310">
        <v>6</v>
      </c>
      <c r="E10310" t="s">
        <v>571</v>
      </c>
      <c r="F10310" s="431">
        <v>10</v>
      </c>
      <c r="G10310" t="s">
        <v>453</v>
      </c>
      <c r="H10310" t="s">
        <v>709</v>
      </c>
      <c r="I10310" t="s">
        <v>710</v>
      </c>
      <c r="J10310" t="s">
        <v>711</v>
      </c>
      <c r="K10310" t="s">
        <v>712</v>
      </c>
      <c r="L10310" t="s">
        <v>530</v>
      </c>
      <c r="M10310" t="s">
        <v>454</v>
      </c>
      <c r="N10310">
        <v>72422</v>
      </c>
      <c r="O10310">
        <v>2314768.7999999998</v>
      </c>
      <c r="P10310">
        <v>1648917</v>
      </c>
      <c r="Q10310" t="str">
        <f t="shared" si="163"/>
        <v>1-Residential</v>
      </c>
    </row>
    <row r="10311" spans="1:17" x14ac:dyDescent="0.3">
      <c r="A10311">
        <v>6</v>
      </c>
      <c r="B10311" t="s">
        <v>912</v>
      </c>
      <c r="C10311">
        <v>2024</v>
      </c>
      <c r="D10311">
        <v>6</v>
      </c>
      <c r="E10311" t="s">
        <v>571</v>
      </c>
      <c r="F10311" s="431">
        <v>10</v>
      </c>
      <c r="G10311" t="s">
        <v>453</v>
      </c>
      <c r="H10311" t="s">
        <v>713</v>
      </c>
      <c r="I10311" t="s">
        <v>714</v>
      </c>
      <c r="J10311" t="s">
        <v>715</v>
      </c>
      <c r="K10311" t="s">
        <v>716</v>
      </c>
      <c r="L10311" t="s">
        <v>523</v>
      </c>
      <c r="M10311" t="s">
        <v>387</v>
      </c>
      <c r="N10311">
        <v>2</v>
      </c>
      <c r="O10311">
        <v>-160.19</v>
      </c>
      <c r="P10311">
        <v>-76</v>
      </c>
      <c r="Q10311" t="str">
        <f t="shared" si="163"/>
        <v>2-Low Income Residential</v>
      </c>
    </row>
    <row r="10312" spans="1:17" x14ac:dyDescent="0.3">
      <c r="A10312">
        <v>6</v>
      </c>
      <c r="B10312" t="s">
        <v>912</v>
      </c>
      <c r="C10312">
        <v>2024</v>
      </c>
      <c r="D10312">
        <v>6</v>
      </c>
      <c r="E10312" t="s">
        <v>571</v>
      </c>
      <c r="F10312" s="431">
        <v>10</v>
      </c>
      <c r="G10312" t="s">
        <v>453</v>
      </c>
      <c r="H10312" t="s">
        <v>844</v>
      </c>
      <c r="I10312" t="s">
        <v>845</v>
      </c>
      <c r="J10312" t="s">
        <v>846</v>
      </c>
      <c r="K10312" t="s">
        <v>847</v>
      </c>
      <c r="L10312" t="s">
        <v>721</v>
      </c>
      <c r="M10312" t="s">
        <v>722</v>
      </c>
      <c r="N10312">
        <v>6976</v>
      </c>
      <c r="O10312">
        <v>271295.76</v>
      </c>
      <c r="P10312">
        <v>192705</v>
      </c>
      <c r="Q10312" t="str">
        <f t="shared" si="163"/>
        <v>1-Residential</v>
      </c>
    </row>
    <row r="10313" spans="1:17" x14ac:dyDescent="0.3">
      <c r="A10313">
        <v>6</v>
      </c>
      <c r="B10313" t="s">
        <v>912</v>
      </c>
      <c r="C10313">
        <v>2024</v>
      </c>
      <c r="D10313">
        <v>6</v>
      </c>
      <c r="E10313" t="s">
        <v>571</v>
      </c>
      <c r="F10313" s="431">
        <v>10</v>
      </c>
      <c r="G10313" t="s">
        <v>453</v>
      </c>
      <c r="H10313" t="s">
        <v>848</v>
      </c>
      <c r="I10313" t="s">
        <v>849</v>
      </c>
      <c r="J10313" t="s">
        <v>850</v>
      </c>
      <c r="K10313" t="s">
        <v>851</v>
      </c>
      <c r="L10313" t="s">
        <v>721</v>
      </c>
      <c r="M10313" t="s">
        <v>722</v>
      </c>
      <c r="N10313">
        <v>1174</v>
      </c>
      <c r="O10313">
        <v>23347.34</v>
      </c>
      <c r="P10313">
        <v>27690</v>
      </c>
      <c r="Q10313" t="str">
        <f t="shared" si="163"/>
        <v>2-Low Income Residential</v>
      </c>
    </row>
    <row r="10314" spans="1:17" x14ac:dyDescent="0.3">
      <c r="A10314">
        <v>6</v>
      </c>
      <c r="B10314" t="s">
        <v>912</v>
      </c>
      <c r="C10314">
        <v>2024</v>
      </c>
      <c r="D10314">
        <v>6</v>
      </c>
      <c r="E10314" t="s">
        <v>571</v>
      </c>
      <c r="F10314" s="431">
        <v>10</v>
      </c>
      <c r="G10314" t="s">
        <v>453</v>
      </c>
      <c r="H10314" t="s">
        <v>727</v>
      </c>
      <c r="I10314" t="s">
        <v>728</v>
      </c>
      <c r="J10314" t="s">
        <v>729</v>
      </c>
      <c r="K10314" t="s">
        <v>462</v>
      </c>
      <c r="L10314" t="s">
        <v>530</v>
      </c>
      <c r="M10314" t="s">
        <v>454</v>
      </c>
      <c r="N10314">
        <v>83</v>
      </c>
      <c r="O10314">
        <v>0</v>
      </c>
      <c r="P10314">
        <v>5355</v>
      </c>
      <c r="Q10314" t="str">
        <f t="shared" si="163"/>
        <v>OTHER</v>
      </c>
    </row>
    <row r="10315" spans="1:17" x14ac:dyDescent="0.3">
      <c r="A10315">
        <v>7</v>
      </c>
      <c r="B10315" t="s">
        <v>913</v>
      </c>
      <c r="C10315">
        <v>2024</v>
      </c>
      <c r="D10315">
        <v>6</v>
      </c>
      <c r="E10315" t="s">
        <v>571</v>
      </c>
      <c r="F10315" s="431">
        <v>1</v>
      </c>
      <c r="G10315" t="s">
        <v>383</v>
      </c>
      <c r="H10315" t="s">
        <v>701</v>
      </c>
      <c r="I10315" t="s">
        <v>852</v>
      </c>
      <c r="J10315" t="s">
        <v>853</v>
      </c>
      <c r="K10315" t="s">
        <v>854</v>
      </c>
      <c r="L10315" t="s">
        <v>530</v>
      </c>
      <c r="M10315" t="s">
        <v>454</v>
      </c>
      <c r="N10315">
        <v>39</v>
      </c>
      <c r="O10315">
        <v>649.01</v>
      </c>
      <c r="P10315">
        <v>384</v>
      </c>
      <c r="Q10315" t="str">
        <f t="shared" si="163"/>
        <v>1-Residential</v>
      </c>
    </row>
    <row r="10316" spans="1:17" x14ac:dyDescent="0.3">
      <c r="A10316">
        <v>7</v>
      </c>
      <c r="B10316" t="s">
        <v>913</v>
      </c>
      <c r="C10316">
        <v>2024</v>
      </c>
      <c r="D10316">
        <v>6</v>
      </c>
      <c r="E10316" t="s">
        <v>571</v>
      </c>
      <c r="F10316" s="431">
        <v>1</v>
      </c>
      <c r="G10316" t="s">
        <v>383</v>
      </c>
      <c r="H10316" t="s">
        <v>705</v>
      </c>
      <c r="I10316" t="s">
        <v>855</v>
      </c>
      <c r="J10316" t="s">
        <v>856</v>
      </c>
      <c r="K10316" t="s">
        <v>857</v>
      </c>
      <c r="L10316" t="s">
        <v>523</v>
      </c>
      <c r="M10316" t="s">
        <v>387</v>
      </c>
      <c r="N10316">
        <v>5554</v>
      </c>
      <c r="O10316">
        <v>173252.01</v>
      </c>
      <c r="P10316">
        <v>59495</v>
      </c>
      <c r="Q10316" t="str">
        <f t="shared" si="163"/>
        <v>2-Low Income Residential</v>
      </c>
    </row>
    <row r="10317" spans="1:17" x14ac:dyDescent="0.3">
      <c r="A10317">
        <v>7</v>
      </c>
      <c r="B10317" t="s">
        <v>913</v>
      </c>
      <c r="C10317">
        <v>2024</v>
      </c>
      <c r="D10317">
        <v>6</v>
      </c>
      <c r="E10317" t="s">
        <v>571</v>
      </c>
      <c r="F10317" s="431">
        <v>1</v>
      </c>
      <c r="G10317" t="s">
        <v>383</v>
      </c>
      <c r="H10317" t="s">
        <v>713</v>
      </c>
      <c r="I10317" t="s">
        <v>858</v>
      </c>
      <c r="J10317" t="s">
        <v>859</v>
      </c>
      <c r="K10317" t="s">
        <v>860</v>
      </c>
      <c r="L10317" t="s">
        <v>523</v>
      </c>
      <c r="M10317" t="s">
        <v>387</v>
      </c>
      <c r="N10317">
        <v>358</v>
      </c>
      <c r="O10317">
        <v>8927.7900000000009</v>
      </c>
      <c r="P10317">
        <v>4244</v>
      </c>
      <c r="Q10317" t="str">
        <f t="shared" si="163"/>
        <v>2-Low Income Residential</v>
      </c>
    </row>
    <row r="10318" spans="1:17" x14ac:dyDescent="0.3">
      <c r="A10318">
        <v>7</v>
      </c>
      <c r="B10318" t="s">
        <v>913</v>
      </c>
      <c r="C10318">
        <v>2024</v>
      </c>
      <c r="D10318">
        <v>6</v>
      </c>
      <c r="E10318" t="s">
        <v>571</v>
      </c>
      <c r="F10318" s="431">
        <v>1</v>
      </c>
      <c r="G10318" t="s">
        <v>383</v>
      </c>
      <c r="H10318" t="s">
        <v>717</v>
      </c>
      <c r="I10318" t="s">
        <v>861</v>
      </c>
      <c r="J10318" t="s">
        <v>862</v>
      </c>
      <c r="K10318" t="s">
        <v>863</v>
      </c>
      <c r="L10318" t="s">
        <v>721</v>
      </c>
      <c r="M10318" t="s">
        <v>722</v>
      </c>
      <c r="N10318">
        <v>49</v>
      </c>
      <c r="O10318">
        <v>1205.49</v>
      </c>
      <c r="P10318">
        <v>452</v>
      </c>
      <c r="Q10318" t="str">
        <f t="shared" ref="Q10318:Q10381" si="164">VLOOKUP(TRIM(J10318),S:T,2,FALSE)</f>
        <v>1-Residential</v>
      </c>
    </row>
    <row r="10319" spans="1:17" x14ac:dyDescent="0.3">
      <c r="A10319">
        <v>7</v>
      </c>
      <c r="B10319" t="s">
        <v>913</v>
      </c>
      <c r="C10319">
        <v>2024</v>
      </c>
      <c r="D10319">
        <v>6</v>
      </c>
      <c r="E10319" t="s">
        <v>571</v>
      </c>
      <c r="F10319" s="431">
        <v>1</v>
      </c>
      <c r="G10319" t="s">
        <v>383</v>
      </c>
      <c r="H10319" t="s">
        <v>723</v>
      </c>
      <c r="I10319" t="s">
        <v>864</v>
      </c>
      <c r="J10319" t="s">
        <v>865</v>
      </c>
      <c r="K10319" t="s">
        <v>866</v>
      </c>
      <c r="L10319" t="s">
        <v>721</v>
      </c>
      <c r="M10319" t="s">
        <v>722</v>
      </c>
      <c r="N10319">
        <v>13</v>
      </c>
      <c r="O10319">
        <v>290.23</v>
      </c>
      <c r="P10319">
        <v>213</v>
      </c>
      <c r="Q10319" t="str">
        <f t="shared" si="164"/>
        <v>2-Low Income Residential</v>
      </c>
    </row>
    <row r="10320" spans="1:17" x14ac:dyDescent="0.3">
      <c r="A10320">
        <v>7</v>
      </c>
      <c r="B10320" t="s">
        <v>913</v>
      </c>
      <c r="C10320">
        <v>2024</v>
      </c>
      <c r="D10320">
        <v>6</v>
      </c>
      <c r="E10320" t="s">
        <v>571</v>
      </c>
      <c r="F10320" s="431">
        <v>1</v>
      </c>
      <c r="G10320" t="s">
        <v>383</v>
      </c>
      <c r="H10320" t="s">
        <v>727</v>
      </c>
      <c r="I10320" t="s">
        <v>728</v>
      </c>
      <c r="J10320" t="s">
        <v>729</v>
      </c>
      <c r="K10320" t="s">
        <v>462</v>
      </c>
      <c r="L10320" t="s">
        <v>523</v>
      </c>
      <c r="M10320" t="s">
        <v>387</v>
      </c>
      <c r="N10320">
        <v>2</v>
      </c>
      <c r="O10320">
        <v>0</v>
      </c>
      <c r="P10320">
        <v>5</v>
      </c>
      <c r="Q10320" t="str">
        <f t="shared" si="164"/>
        <v>OTHER</v>
      </c>
    </row>
    <row r="10321" spans="1:17" x14ac:dyDescent="0.3">
      <c r="A10321">
        <v>7</v>
      </c>
      <c r="B10321" t="s">
        <v>913</v>
      </c>
      <c r="C10321">
        <v>2024</v>
      </c>
      <c r="D10321">
        <v>6</v>
      </c>
      <c r="E10321" t="s">
        <v>571</v>
      </c>
      <c r="F10321" s="431">
        <v>3</v>
      </c>
      <c r="G10321" t="s">
        <v>408</v>
      </c>
      <c r="H10321" t="s">
        <v>705</v>
      </c>
      <c r="I10321" t="s">
        <v>855</v>
      </c>
      <c r="J10321" t="s">
        <v>856</v>
      </c>
      <c r="K10321" t="s">
        <v>857</v>
      </c>
      <c r="L10321" t="s">
        <v>523</v>
      </c>
      <c r="M10321" t="s">
        <v>387</v>
      </c>
      <c r="N10321">
        <v>1</v>
      </c>
      <c r="O10321">
        <v>53.73</v>
      </c>
      <c r="P10321">
        <v>23</v>
      </c>
      <c r="Q10321" t="str">
        <f t="shared" si="164"/>
        <v>2-Low Income Residential</v>
      </c>
    </row>
    <row r="10322" spans="1:17" x14ac:dyDescent="0.3">
      <c r="A10322">
        <v>7</v>
      </c>
      <c r="B10322" t="s">
        <v>913</v>
      </c>
      <c r="C10322">
        <v>2024</v>
      </c>
      <c r="D10322">
        <v>6</v>
      </c>
      <c r="E10322" t="s">
        <v>571</v>
      </c>
      <c r="F10322" s="431">
        <v>3</v>
      </c>
      <c r="G10322" t="s">
        <v>408</v>
      </c>
      <c r="H10322" t="s">
        <v>730</v>
      </c>
      <c r="I10322" t="s">
        <v>867</v>
      </c>
      <c r="J10322" t="s">
        <v>868</v>
      </c>
      <c r="K10322" t="s">
        <v>869</v>
      </c>
      <c r="L10322" t="s">
        <v>525</v>
      </c>
      <c r="M10322" t="s">
        <v>409</v>
      </c>
      <c r="N10322">
        <v>11225</v>
      </c>
      <c r="O10322">
        <v>573842.07999999996</v>
      </c>
      <c r="P10322">
        <v>332178</v>
      </c>
      <c r="Q10322" t="str">
        <f t="shared" si="164"/>
        <v>3-Small C&amp;I</v>
      </c>
    </row>
    <row r="10323" spans="1:17" x14ac:dyDescent="0.3">
      <c r="A10323">
        <v>7</v>
      </c>
      <c r="B10323" t="s">
        <v>913</v>
      </c>
      <c r="C10323">
        <v>2024</v>
      </c>
      <c r="D10323">
        <v>6</v>
      </c>
      <c r="E10323" t="s">
        <v>571</v>
      </c>
      <c r="F10323" s="431">
        <v>3</v>
      </c>
      <c r="G10323" t="s">
        <v>408</v>
      </c>
      <c r="H10323" t="s">
        <v>734</v>
      </c>
      <c r="I10323" t="s">
        <v>870</v>
      </c>
      <c r="J10323" t="s">
        <v>871</v>
      </c>
      <c r="K10323" t="s">
        <v>872</v>
      </c>
      <c r="L10323" t="s">
        <v>525</v>
      </c>
      <c r="M10323" t="s">
        <v>409</v>
      </c>
      <c r="N10323">
        <v>126</v>
      </c>
      <c r="O10323">
        <v>144210.94</v>
      </c>
      <c r="P10323">
        <v>133430</v>
      </c>
      <c r="Q10323" t="str">
        <f t="shared" si="164"/>
        <v>4-Medium C&amp;I</v>
      </c>
    </row>
    <row r="10324" spans="1:17" x14ac:dyDescent="0.3">
      <c r="A10324">
        <v>7</v>
      </c>
      <c r="B10324" t="s">
        <v>913</v>
      </c>
      <c r="C10324">
        <v>2024</v>
      </c>
      <c r="D10324">
        <v>6</v>
      </c>
      <c r="E10324" t="s">
        <v>571</v>
      </c>
      <c r="F10324" s="431">
        <v>3</v>
      </c>
      <c r="G10324" t="s">
        <v>408</v>
      </c>
      <c r="H10324" t="s">
        <v>738</v>
      </c>
      <c r="I10324" t="s">
        <v>873</v>
      </c>
      <c r="J10324" t="s">
        <v>874</v>
      </c>
      <c r="K10324" t="s">
        <v>875</v>
      </c>
      <c r="L10324" t="s">
        <v>525</v>
      </c>
      <c r="M10324" t="s">
        <v>409</v>
      </c>
      <c r="N10324">
        <v>11</v>
      </c>
      <c r="O10324">
        <v>193596.21</v>
      </c>
      <c r="P10324">
        <v>79828</v>
      </c>
      <c r="Q10324" t="str">
        <f t="shared" si="164"/>
        <v>5-Large C&amp;I</v>
      </c>
    </row>
    <row r="10325" spans="1:17" x14ac:dyDescent="0.3">
      <c r="A10325">
        <v>7</v>
      </c>
      <c r="B10325" t="s">
        <v>913</v>
      </c>
      <c r="C10325">
        <v>2024</v>
      </c>
      <c r="D10325">
        <v>6</v>
      </c>
      <c r="E10325" t="s">
        <v>571</v>
      </c>
      <c r="F10325" s="431">
        <v>3</v>
      </c>
      <c r="G10325" t="s">
        <v>408</v>
      </c>
      <c r="H10325" t="s">
        <v>748</v>
      </c>
      <c r="I10325" t="s">
        <v>876</v>
      </c>
      <c r="J10325" t="s">
        <v>877</v>
      </c>
      <c r="K10325" t="s">
        <v>878</v>
      </c>
      <c r="L10325" t="s">
        <v>525</v>
      </c>
      <c r="M10325" t="s">
        <v>409</v>
      </c>
      <c r="N10325">
        <v>1155</v>
      </c>
      <c r="O10325">
        <v>230134.34</v>
      </c>
      <c r="P10325">
        <v>216053</v>
      </c>
      <c r="Q10325" t="str">
        <f t="shared" si="164"/>
        <v>3-Small C&amp;I</v>
      </c>
    </row>
    <row r="10326" spans="1:17" x14ac:dyDescent="0.3">
      <c r="A10326">
        <v>7</v>
      </c>
      <c r="B10326" t="s">
        <v>913</v>
      </c>
      <c r="C10326">
        <v>2024</v>
      </c>
      <c r="D10326">
        <v>6</v>
      </c>
      <c r="E10326" t="s">
        <v>571</v>
      </c>
      <c r="F10326" s="431">
        <v>3</v>
      </c>
      <c r="G10326" t="s">
        <v>408</v>
      </c>
      <c r="H10326" t="s">
        <v>752</v>
      </c>
      <c r="I10326" t="s">
        <v>879</v>
      </c>
      <c r="J10326" t="s">
        <v>880</v>
      </c>
      <c r="K10326" t="s">
        <v>881</v>
      </c>
      <c r="L10326" t="s">
        <v>525</v>
      </c>
      <c r="M10326" t="s">
        <v>409</v>
      </c>
      <c r="N10326">
        <v>18</v>
      </c>
      <c r="O10326">
        <v>41564.379999999997</v>
      </c>
      <c r="P10326">
        <v>44615</v>
      </c>
      <c r="Q10326" t="str">
        <f t="shared" si="164"/>
        <v>4-Medium C&amp;I</v>
      </c>
    </row>
    <row r="10327" spans="1:17" x14ac:dyDescent="0.3">
      <c r="A10327">
        <v>7</v>
      </c>
      <c r="B10327" t="s">
        <v>913</v>
      </c>
      <c r="C10327">
        <v>2024</v>
      </c>
      <c r="D10327">
        <v>6</v>
      </c>
      <c r="E10327" t="s">
        <v>571</v>
      </c>
      <c r="F10327" s="431">
        <v>3</v>
      </c>
      <c r="G10327" t="s">
        <v>408</v>
      </c>
      <c r="H10327" t="s">
        <v>756</v>
      </c>
      <c r="I10327" t="s">
        <v>882</v>
      </c>
      <c r="J10327" t="s">
        <v>883</v>
      </c>
      <c r="K10327" t="s">
        <v>884</v>
      </c>
      <c r="L10327" t="s">
        <v>525</v>
      </c>
      <c r="M10327" t="s">
        <v>409</v>
      </c>
      <c r="N10327">
        <v>4</v>
      </c>
      <c r="O10327">
        <v>14495.3</v>
      </c>
      <c r="P10327">
        <v>18786</v>
      </c>
      <c r="Q10327" t="str">
        <f t="shared" si="164"/>
        <v>5-Large C&amp;I</v>
      </c>
    </row>
    <row r="10328" spans="1:17" x14ac:dyDescent="0.3">
      <c r="A10328">
        <v>7</v>
      </c>
      <c r="B10328" t="s">
        <v>913</v>
      </c>
      <c r="C10328">
        <v>2024</v>
      </c>
      <c r="D10328">
        <v>6</v>
      </c>
      <c r="E10328" t="s">
        <v>571</v>
      </c>
      <c r="F10328" s="431">
        <v>3</v>
      </c>
      <c r="G10328" t="s">
        <v>408</v>
      </c>
      <c r="H10328" t="s">
        <v>764</v>
      </c>
      <c r="I10328" t="s">
        <v>885</v>
      </c>
      <c r="J10328" t="s">
        <v>886</v>
      </c>
      <c r="K10328" t="s">
        <v>887</v>
      </c>
      <c r="L10328" t="s">
        <v>776</v>
      </c>
      <c r="M10328" t="s">
        <v>777</v>
      </c>
      <c r="N10328">
        <v>1477</v>
      </c>
      <c r="O10328">
        <v>140568.81</v>
      </c>
      <c r="P10328">
        <v>160514</v>
      </c>
      <c r="Q10328" t="str">
        <f t="shared" si="164"/>
        <v>3-Small C&amp;I</v>
      </c>
    </row>
    <row r="10329" spans="1:17" x14ac:dyDescent="0.3">
      <c r="A10329">
        <v>7</v>
      </c>
      <c r="B10329" t="s">
        <v>913</v>
      </c>
      <c r="C10329">
        <v>2024</v>
      </c>
      <c r="D10329">
        <v>6</v>
      </c>
      <c r="E10329" t="s">
        <v>571</v>
      </c>
      <c r="F10329" s="431">
        <v>3</v>
      </c>
      <c r="G10329" t="s">
        <v>408</v>
      </c>
      <c r="H10329" t="s">
        <v>768</v>
      </c>
      <c r="I10329" t="s">
        <v>888</v>
      </c>
      <c r="J10329" t="s">
        <v>889</v>
      </c>
      <c r="K10329" t="s">
        <v>890</v>
      </c>
      <c r="L10329" t="s">
        <v>776</v>
      </c>
      <c r="M10329" t="s">
        <v>777</v>
      </c>
      <c r="N10329">
        <v>208</v>
      </c>
      <c r="O10329">
        <v>166722.51</v>
      </c>
      <c r="P10329">
        <v>237758</v>
      </c>
      <c r="Q10329" t="str">
        <f t="shared" si="164"/>
        <v>4-Medium C&amp;I</v>
      </c>
    </row>
    <row r="10330" spans="1:17" x14ac:dyDescent="0.3">
      <c r="A10330">
        <v>7</v>
      </c>
      <c r="B10330" t="s">
        <v>913</v>
      </c>
      <c r="C10330">
        <v>2024</v>
      </c>
      <c r="D10330">
        <v>6</v>
      </c>
      <c r="E10330" t="s">
        <v>571</v>
      </c>
      <c r="F10330" s="431">
        <v>3</v>
      </c>
      <c r="G10330" t="s">
        <v>408</v>
      </c>
      <c r="H10330" t="s">
        <v>772</v>
      </c>
      <c r="I10330" t="s">
        <v>891</v>
      </c>
      <c r="J10330" t="s">
        <v>892</v>
      </c>
      <c r="K10330" t="s">
        <v>893</v>
      </c>
      <c r="L10330" t="s">
        <v>776</v>
      </c>
      <c r="M10330" t="s">
        <v>777</v>
      </c>
      <c r="N10330">
        <v>26</v>
      </c>
      <c r="O10330">
        <v>96778.9</v>
      </c>
      <c r="P10330">
        <v>180293</v>
      </c>
      <c r="Q10330" t="str">
        <f t="shared" si="164"/>
        <v>5-Large C&amp;I</v>
      </c>
    </row>
    <row r="10331" spans="1:17" x14ac:dyDescent="0.3">
      <c r="A10331">
        <v>7</v>
      </c>
      <c r="B10331" t="s">
        <v>913</v>
      </c>
      <c r="C10331">
        <v>2024</v>
      </c>
      <c r="D10331">
        <v>6</v>
      </c>
      <c r="E10331" t="s">
        <v>571</v>
      </c>
      <c r="F10331" s="431">
        <v>3</v>
      </c>
      <c r="G10331" t="s">
        <v>408</v>
      </c>
      <c r="H10331" t="s">
        <v>782</v>
      </c>
      <c r="I10331" t="s">
        <v>894</v>
      </c>
      <c r="J10331" t="s">
        <v>895</v>
      </c>
      <c r="K10331" t="s">
        <v>896</v>
      </c>
      <c r="L10331" t="s">
        <v>776</v>
      </c>
      <c r="M10331" t="s">
        <v>777</v>
      </c>
      <c r="N10331">
        <v>309</v>
      </c>
      <c r="O10331">
        <v>67948.490000000005</v>
      </c>
      <c r="P10331">
        <v>106992</v>
      </c>
      <c r="Q10331" t="str">
        <f t="shared" si="164"/>
        <v>3-Small C&amp;I</v>
      </c>
    </row>
    <row r="10332" spans="1:17" x14ac:dyDescent="0.3">
      <c r="A10332">
        <v>7</v>
      </c>
      <c r="B10332" t="s">
        <v>913</v>
      </c>
      <c r="C10332">
        <v>2024</v>
      </c>
      <c r="D10332">
        <v>6</v>
      </c>
      <c r="E10332" t="s">
        <v>571</v>
      </c>
      <c r="F10332" s="431">
        <v>3</v>
      </c>
      <c r="G10332" t="s">
        <v>408</v>
      </c>
      <c r="H10332" t="s">
        <v>786</v>
      </c>
      <c r="I10332" t="s">
        <v>897</v>
      </c>
      <c r="J10332" t="s">
        <v>898</v>
      </c>
      <c r="K10332" t="s">
        <v>899</v>
      </c>
      <c r="L10332" t="s">
        <v>776</v>
      </c>
      <c r="M10332" t="s">
        <v>777</v>
      </c>
      <c r="N10332">
        <v>50</v>
      </c>
      <c r="O10332">
        <v>99749.21</v>
      </c>
      <c r="P10332">
        <v>183521</v>
      </c>
      <c r="Q10332" t="str">
        <f t="shared" si="164"/>
        <v>4-Medium C&amp;I</v>
      </c>
    </row>
    <row r="10333" spans="1:17" x14ac:dyDescent="0.3">
      <c r="A10333">
        <v>7</v>
      </c>
      <c r="B10333" t="s">
        <v>913</v>
      </c>
      <c r="C10333">
        <v>2024</v>
      </c>
      <c r="D10333">
        <v>6</v>
      </c>
      <c r="E10333" t="s">
        <v>571</v>
      </c>
      <c r="F10333" s="431">
        <v>3</v>
      </c>
      <c r="G10333" t="s">
        <v>408</v>
      </c>
      <c r="H10333" t="s">
        <v>790</v>
      </c>
      <c r="I10333" t="s">
        <v>900</v>
      </c>
      <c r="J10333" t="s">
        <v>901</v>
      </c>
      <c r="K10333" t="s">
        <v>902</v>
      </c>
      <c r="L10333" t="s">
        <v>776</v>
      </c>
      <c r="M10333" t="s">
        <v>777</v>
      </c>
      <c r="N10333">
        <v>18</v>
      </c>
      <c r="O10333">
        <v>204546.25</v>
      </c>
      <c r="P10333">
        <v>557697</v>
      </c>
      <c r="Q10333" t="str">
        <f t="shared" si="164"/>
        <v>5-Large C&amp;I</v>
      </c>
    </row>
    <row r="10334" spans="1:17" x14ac:dyDescent="0.3">
      <c r="A10334">
        <v>7</v>
      </c>
      <c r="B10334" t="s">
        <v>913</v>
      </c>
      <c r="C10334">
        <v>2024</v>
      </c>
      <c r="D10334">
        <v>6</v>
      </c>
      <c r="E10334" t="s">
        <v>571</v>
      </c>
      <c r="F10334" s="431">
        <v>3</v>
      </c>
      <c r="G10334" t="s">
        <v>408</v>
      </c>
      <c r="H10334" t="s">
        <v>727</v>
      </c>
      <c r="I10334" t="s">
        <v>728</v>
      </c>
      <c r="J10334" t="s">
        <v>729</v>
      </c>
      <c r="K10334" t="s">
        <v>462</v>
      </c>
      <c r="L10334" t="s">
        <v>525</v>
      </c>
      <c r="M10334" t="s">
        <v>409</v>
      </c>
      <c r="N10334">
        <v>39</v>
      </c>
      <c r="O10334">
        <v>0</v>
      </c>
      <c r="P10334">
        <v>2711</v>
      </c>
      <c r="Q10334" t="str">
        <f t="shared" si="164"/>
        <v>OTHER</v>
      </c>
    </row>
    <row r="10335" spans="1:17" x14ac:dyDescent="0.3">
      <c r="A10335">
        <v>7</v>
      </c>
      <c r="B10335" t="s">
        <v>913</v>
      </c>
      <c r="C10335">
        <v>2024</v>
      </c>
      <c r="D10335">
        <v>6</v>
      </c>
      <c r="E10335" t="s">
        <v>571</v>
      </c>
      <c r="F10335" s="431">
        <v>5</v>
      </c>
      <c r="G10335" t="s">
        <v>442</v>
      </c>
      <c r="H10335" t="s">
        <v>730</v>
      </c>
      <c r="I10335" t="s">
        <v>867</v>
      </c>
      <c r="J10335" t="s">
        <v>868</v>
      </c>
      <c r="K10335" t="s">
        <v>869</v>
      </c>
      <c r="L10335" t="s">
        <v>841</v>
      </c>
      <c r="M10335" t="s">
        <v>842</v>
      </c>
      <c r="N10335">
        <v>2271</v>
      </c>
      <c r="O10335">
        <v>169418.02</v>
      </c>
      <c r="P10335">
        <v>116736</v>
      </c>
      <c r="Q10335" t="str">
        <f t="shared" si="164"/>
        <v>3-Small C&amp;I</v>
      </c>
    </row>
    <row r="10336" spans="1:17" x14ac:dyDescent="0.3">
      <c r="A10336">
        <v>7</v>
      </c>
      <c r="B10336" t="s">
        <v>913</v>
      </c>
      <c r="C10336">
        <v>2024</v>
      </c>
      <c r="D10336">
        <v>6</v>
      </c>
      <c r="E10336" t="s">
        <v>571</v>
      </c>
      <c r="F10336" s="431">
        <v>5</v>
      </c>
      <c r="G10336" t="s">
        <v>442</v>
      </c>
      <c r="H10336" t="s">
        <v>734</v>
      </c>
      <c r="I10336" t="s">
        <v>870</v>
      </c>
      <c r="J10336" t="s">
        <v>871</v>
      </c>
      <c r="K10336" t="s">
        <v>872</v>
      </c>
      <c r="L10336" t="s">
        <v>841</v>
      </c>
      <c r="M10336" t="s">
        <v>842</v>
      </c>
      <c r="N10336">
        <v>57</v>
      </c>
      <c r="O10336">
        <v>75475.34</v>
      </c>
      <c r="P10336">
        <v>70154</v>
      </c>
      <c r="Q10336" t="str">
        <f t="shared" si="164"/>
        <v>4-Medium C&amp;I</v>
      </c>
    </row>
    <row r="10337" spans="1:17" x14ac:dyDescent="0.3">
      <c r="A10337">
        <v>7</v>
      </c>
      <c r="B10337" t="s">
        <v>913</v>
      </c>
      <c r="C10337">
        <v>2024</v>
      </c>
      <c r="D10337">
        <v>6</v>
      </c>
      <c r="E10337" t="s">
        <v>571</v>
      </c>
      <c r="F10337" s="431">
        <v>5</v>
      </c>
      <c r="G10337" t="s">
        <v>442</v>
      </c>
      <c r="H10337" t="s">
        <v>738</v>
      </c>
      <c r="I10337" t="s">
        <v>873</v>
      </c>
      <c r="J10337" t="s">
        <v>874</v>
      </c>
      <c r="K10337" t="s">
        <v>875</v>
      </c>
      <c r="L10337" t="s">
        <v>841</v>
      </c>
      <c r="M10337" t="s">
        <v>842</v>
      </c>
      <c r="N10337">
        <v>6</v>
      </c>
      <c r="O10337">
        <v>26173.65</v>
      </c>
      <c r="P10337">
        <v>28299</v>
      </c>
      <c r="Q10337" t="str">
        <f t="shared" si="164"/>
        <v>5-Large C&amp;I</v>
      </c>
    </row>
    <row r="10338" spans="1:17" x14ac:dyDescent="0.3">
      <c r="A10338">
        <v>7</v>
      </c>
      <c r="B10338" t="s">
        <v>913</v>
      </c>
      <c r="C10338">
        <v>2024</v>
      </c>
      <c r="D10338">
        <v>6</v>
      </c>
      <c r="E10338" t="s">
        <v>571</v>
      </c>
      <c r="F10338" s="431">
        <v>5</v>
      </c>
      <c r="G10338" t="s">
        <v>442</v>
      </c>
      <c r="H10338" t="s">
        <v>748</v>
      </c>
      <c r="I10338" t="s">
        <v>876</v>
      </c>
      <c r="J10338" t="s">
        <v>877</v>
      </c>
      <c r="K10338" t="s">
        <v>878</v>
      </c>
      <c r="L10338" t="s">
        <v>841</v>
      </c>
      <c r="M10338" t="s">
        <v>842</v>
      </c>
      <c r="N10338">
        <v>1053</v>
      </c>
      <c r="O10338">
        <v>323454.51</v>
      </c>
      <c r="P10338">
        <v>315718</v>
      </c>
      <c r="Q10338" t="str">
        <f t="shared" si="164"/>
        <v>3-Small C&amp;I</v>
      </c>
    </row>
    <row r="10339" spans="1:17" x14ac:dyDescent="0.3">
      <c r="A10339">
        <v>7</v>
      </c>
      <c r="B10339" t="s">
        <v>913</v>
      </c>
      <c r="C10339">
        <v>2024</v>
      </c>
      <c r="D10339">
        <v>6</v>
      </c>
      <c r="E10339" t="s">
        <v>571</v>
      </c>
      <c r="F10339" s="431">
        <v>5</v>
      </c>
      <c r="G10339" t="s">
        <v>442</v>
      </c>
      <c r="H10339" t="s">
        <v>752</v>
      </c>
      <c r="I10339" t="s">
        <v>879</v>
      </c>
      <c r="J10339" t="s">
        <v>880</v>
      </c>
      <c r="K10339" t="s">
        <v>881</v>
      </c>
      <c r="L10339" t="s">
        <v>841</v>
      </c>
      <c r="M10339" t="s">
        <v>842</v>
      </c>
      <c r="N10339">
        <v>29</v>
      </c>
      <c r="O10339">
        <v>52924.7</v>
      </c>
      <c r="P10339">
        <v>56492</v>
      </c>
      <c r="Q10339" t="str">
        <f t="shared" si="164"/>
        <v>4-Medium C&amp;I</v>
      </c>
    </row>
    <row r="10340" spans="1:17" x14ac:dyDescent="0.3">
      <c r="A10340">
        <v>7</v>
      </c>
      <c r="B10340" t="s">
        <v>913</v>
      </c>
      <c r="C10340">
        <v>2024</v>
      </c>
      <c r="D10340">
        <v>6</v>
      </c>
      <c r="E10340" t="s">
        <v>571</v>
      </c>
      <c r="F10340" s="431">
        <v>5</v>
      </c>
      <c r="G10340" t="s">
        <v>442</v>
      </c>
      <c r="H10340" t="s">
        <v>756</v>
      </c>
      <c r="I10340" t="s">
        <v>882</v>
      </c>
      <c r="J10340" t="s">
        <v>883</v>
      </c>
      <c r="K10340" t="s">
        <v>884</v>
      </c>
      <c r="L10340" t="s">
        <v>841</v>
      </c>
      <c r="M10340" t="s">
        <v>842</v>
      </c>
      <c r="N10340">
        <v>8</v>
      </c>
      <c r="O10340">
        <v>68703.89</v>
      </c>
      <c r="P10340">
        <v>90927</v>
      </c>
      <c r="Q10340" t="str">
        <f t="shared" si="164"/>
        <v>5-Large C&amp;I</v>
      </c>
    </row>
    <row r="10341" spans="1:17" x14ac:dyDescent="0.3">
      <c r="A10341">
        <v>7</v>
      </c>
      <c r="B10341" t="s">
        <v>913</v>
      </c>
      <c r="C10341">
        <v>2024</v>
      </c>
      <c r="D10341">
        <v>6</v>
      </c>
      <c r="E10341" t="s">
        <v>571</v>
      </c>
      <c r="F10341" s="431">
        <v>5</v>
      </c>
      <c r="G10341" t="s">
        <v>442</v>
      </c>
      <c r="H10341" t="s">
        <v>764</v>
      </c>
      <c r="I10341" t="s">
        <v>885</v>
      </c>
      <c r="J10341" t="s">
        <v>886</v>
      </c>
      <c r="K10341" t="s">
        <v>887</v>
      </c>
      <c r="L10341" t="s">
        <v>843</v>
      </c>
      <c r="M10341" t="s">
        <v>463</v>
      </c>
      <c r="N10341">
        <v>292</v>
      </c>
      <c r="O10341">
        <v>44281.34</v>
      </c>
      <c r="P10341">
        <v>55363</v>
      </c>
      <c r="Q10341" t="str">
        <f t="shared" si="164"/>
        <v>3-Small C&amp;I</v>
      </c>
    </row>
    <row r="10342" spans="1:17" x14ac:dyDescent="0.3">
      <c r="A10342">
        <v>7</v>
      </c>
      <c r="B10342" t="s">
        <v>913</v>
      </c>
      <c r="C10342">
        <v>2024</v>
      </c>
      <c r="D10342">
        <v>6</v>
      </c>
      <c r="E10342" t="s">
        <v>571</v>
      </c>
      <c r="F10342" s="431">
        <v>5</v>
      </c>
      <c r="G10342" t="s">
        <v>442</v>
      </c>
      <c r="H10342" t="s">
        <v>768</v>
      </c>
      <c r="I10342" t="s">
        <v>888</v>
      </c>
      <c r="J10342" t="s">
        <v>889</v>
      </c>
      <c r="K10342" t="s">
        <v>890</v>
      </c>
      <c r="L10342" t="s">
        <v>843</v>
      </c>
      <c r="M10342" t="s">
        <v>463</v>
      </c>
      <c r="N10342">
        <v>38</v>
      </c>
      <c r="O10342">
        <v>43770.32</v>
      </c>
      <c r="P10342">
        <v>63674</v>
      </c>
      <c r="Q10342" t="str">
        <f t="shared" si="164"/>
        <v>4-Medium C&amp;I</v>
      </c>
    </row>
    <row r="10343" spans="1:17" x14ac:dyDescent="0.3">
      <c r="A10343">
        <v>7</v>
      </c>
      <c r="B10343" t="s">
        <v>913</v>
      </c>
      <c r="C10343">
        <v>2024</v>
      </c>
      <c r="D10343">
        <v>6</v>
      </c>
      <c r="E10343" t="s">
        <v>571</v>
      </c>
      <c r="F10343" s="431">
        <v>5</v>
      </c>
      <c r="G10343" t="s">
        <v>442</v>
      </c>
      <c r="H10343" t="s">
        <v>772</v>
      </c>
      <c r="I10343" t="s">
        <v>891</v>
      </c>
      <c r="J10343" t="s">
        <v>892</v>
      </c>
      <c r="K10343" t="s">
        <v>893</v>
      </c>
      <c r="L10343" t="s">
        <v>843</v>
      </c>
      <c r="M10343" t="s">
        <v>463</v>
      </c>
      <c r="N10343">
        <v>12</v>
      </c>
      <c r="O10343">
        <v>162102.64000000001</v>
      </c>
      <c r="P10343">
        <v>309845</v>
      </c>
      <c r="Q10343" t="str">
        <f t="shared" si="164"/>
        <v>5-Large C&amp;I</v>
      </c>
    </row>
    <row r="10344" spans="1:17" x14ac:dyDescent="0.3">
      <c r="A10344">
        <v>7</v>
      </c>
      <c r="B10344" t="s">
        <v>913</v>
      </c>
      <c r="C10344">
        <v>2024</v>
      </c>
      <c r="D10344">
        <v>6</v>
      </c>
      <c r="E10344" t="s">
        <v>571</v>
      </c>
      <c r="F10344" s="431">
        <v>5</v>
      </c>
      <c r="G10344" t="s">
        <v>442</v>
      </c>
      <c r="H10344" t="s">
        <v>782</v>
      </c>
      <c r="I10344" t="s">
        <v>894</v>
      </c>
      <c r="J10344" t="s">
        <v>895</v>
      </c>
      <c r="K10344" t="s">
        <v>896</v>
      </c>
      <c r="L10344" t="s">
        <v>843</v>
      </c>
      <c r="M10344" t="s">
        <v>463</v>
      </c>
      <c r="N10344">
        <v>283</v>
      </c>
      <c r="O10344">
        <v>94289.81</v>
      </c>
      <c r="P10344">
        <v>153323</v>
      </c>
      <c r="Q10344" t="str">
        <f t="shared" si="164"/>
        <v>3-Small C&amp;I</v>
      </c>
    </row>
    <row r="10345" spans="1:17" x14ac:dyDescent="0.3">
      <c r="A10345">
        <v>7</v>
      </c>
      <c r="B10345" t="s">
        <v>913</v>
      </c>
      <c r="C10345">
        <v>2024</v>
      </c>
      <c r="D10345">
        <v>6</v>
      </c>
      <c r="E10345" t="s">
        <v>571</v>
      </c>
      <c r="F10345" s="431">
        <v>5</v>
      </c>
      <c r="G10345" t="s">
        <v>442</v>
      </c>
      <c r="H10345" t="s">
        <v>786</v>
      </c>
      <c r="I10345" t="s">
        <v>897</v>
      </c>
      <c r="J10345" t="s">
        <v>898</v>
      </c>
      <c r="K10345" t="s">
        <v>899</v>
      </c>
      <c r="L10345" t="s">
        <v>843</v>
      </c>
      <c r="M10345" t="s">
        <v>463</v>
      </c>
      <c r="N10345">
        <v>37</v>
      </c>
      <c r="O10345">
        <v>61675.75</v>
      </c>
      <c r="P10345">
        <v>112922</v>
      </c>
      <c r="Q10345" t="str">
        <f t="shared" si="164"/>
        <v>4-Medium C&amp;I</v>
      </c>
    </row>
    <row r="10346" spans="1:17" x14ac:dyDescent="0.3">
      <c r="A10346">
        <v>7</v>
      </c>
      <c r="B10346" t="s">
        <v>913</v>
      </c>
      <c r="C10346">
        <v>2024</v>
      </c>
      <c r="D10346">
        <v>6</v>
      </c>
      <c r="E10346" t="s">
        <v>571</v>
      </c>
      <c r="F10346" s="431">
        <v>5</v>
      </c>
      <c r="G10346" t="s">
        <v>442</v>
      </c>
      <c r="H10346" t="s">
        <v>790</v>
      </c>
      <c r="I10346" t="s">
        <v>900</v>
      </c>
      <c r="J10346" t="s">
        <v>901</v>
      </c>
      <c r="K10346" t="s">
        <v>902</v>
      </c>
      <c r="L10346" t="s">
        <v>843</v>
      </c>
      <c r="M10346" t="s">
        <v>463</v>
      </c>
      <c r="N10346">
        <v>29</v>
      </c>
      <c r="O10346">
        <v>368909.07</v>
      </c>
      <c r="P10346">
        <v>1016334</v>
      </c>
      <c r="Q10346" t="str">
        <f t="shared" si="164"/>
        <v>5-Large C&amp;I</v>
      </c>
    </row>
    <row r="10347" spans="1:17" x14ac:dyDescent="0.3">
      <c r="A10347">
        <v>7</v>
      </c>
      <c r="B10347" t="s">
        <v>913</v>
      </c>
      <c r="C10347">
        <v>2024</v>
      </c>
      <c r="D10347">
        <v>6</v>
      </c>
      <c r="E10347" t="s">
        <v>571</v>
      </c>
      <c r="F10347" s="431">
        <v>5</v>
      </c>
      <c r="G10347" t="s">
        <v>442</v>
      </c>
      <c r="H10347" t="s">
        <v>727</v>
      </c>
      <c r="I10347" t="s">
        <v>728</v>
      </c>
      <c r="J10347" t="s">
        <v>729</v>
      </c>
      <c r="K10347" t="s">
        <v>462</v>
      </c>
      <c r="L10347" t="s">
        <v>841</v>
      </c>
      <c r="M10347" t="s">
        <v>842</v>
      </c>
      <c r="N10347">
        <v>55</v>
      </c>
      <c r="O10347">
        <v>0</v>
      </c>
      <c r="P10347">
        <v>67643</v>
      </c>
      <c r="Q10347" t="str">
        <f t="shared" si="164"/>
        <v>OTHER</v>
      </c>
    </row>
    <row r="10348" spans="1:17" x14ac:dyDescent="0.3">
      <c r="A10348">
        <v>7</v>
      </c>
      <c r="B10348" t="s">
        <v>913</v>
      </c>
      <c r="C10348">
        <v>2024</v>
      </c>
      <c r="D10348">
        <v>6</v>
      </c>
      <c r="E10348" t="s">
        <v>571</v>
      </c>
      <c r="F10348" s="431">
        <v>10</v>
      </c>
      <c r="G10348" t="s">
        <v>453</v>
      </c>
      <c r="H10348" t="s">
        <v>701</v>
      </c>
      <c r="I10348" t="s">
        <v>852</v>
      </c>
      <c r="J10348" t="s">
        <v>853</v>
      </c>
      <c r="K10348" t="s">
        <v>854</v>
      </c>
      <c r="L10348" t="s">
        <v>530</v>
      </c>
      <c r="M10348" t="s">
        <v>454</v>
      </c>
      <c r="N10348">
        <v>168848</v>
      </c>
      <c r="O10348">
        <v>6979870.8600000003</v>
      </c>
      <c r="P10348">
        <v>4167223</v>
      </c>
      <c r="Q10348" t="str">
        <f t="shared" si="164"/>
        <v>1-Residential</v>
      </c>
    </row>
    <row r="10349" spans="1:17" x14ac:dyDescent="0.3">
      <c r="A10349">
        <v>7</v>
      </c>
      <c r="B10349" t="s">
        <v>913</v>
      </c>
      <c r="C10349">
        <v>2024</v>
      </c>
      <c r="D10349">
        <v>6</v>
      </c>
      <c r="E10349" t="s">
        <v>571</v>
      </c>
      <c r="F10349" s="431">
        <v>10</v>
      </c>
      <c r="G10349" t="s">
        <v>453</v>
      </c>
      <c r="H10349" t="s">
        <v>705</v>
      </c>
      <c r="I10349" t="s">
        <v>855</v>
      </c>
      <c r="J10349" t="s">
        <v>856</v>
      </c>
      <c r="K10349" t="s">
        <v>857</v>
      </c>
      <c r="L10349" t="s">
        <v>523</v>
      </c>
      <c r="M10349" t="s">
        <v>387</v>
      </c>
      <c r="N10349">
        <v>1</v>
      </c>
      <c r="O10349">
        <v>23.68</v>
      </c>
      <c r="P10349">
        <v>11</v>
      </c>
      <c r="Q10349" t="str">
        <f t="shared" si="164"/>
        <v>2-Low Income Residential</v>
      </c>
    </row>
    <row r="10350" spans="1:17" x14ac:dyDescent="0.3">
      <c r="A10350">
        <v>7</v>
      </c>
      <c r="B10350" t="s">
        <v>913</v>
      </c>
      <c r="C10350">
        <v>2024</v>
      </c>
      <c r="D10350">
        <v>6</v>
      </c>
      <c r="E10350" t="s">
        <v>571</v>
      </c>
      <c r="F10350" s="431">
        <v>10</v>
      </c>
      <c r="G10350" t="s">
        <v>453</v>
      </c>
      <c r="H10350" t="s">
        <v>709</v>
      </c>
      <c r="I10350" t="s">
        <v>903</v>
      </c>
      <c r="J10350" t="s">
        <v>904</v>
      </c>
      <c r="K10350" t="s">
        <v>905</v>
      </c>
      <c r="L10350" t="s">
        <v>530</v>
      </c>
      <c r="M10350" t="s">
        <v>454</v>
      </c>
      <c r="N10350">
        <v>18826</v>
      </c>
      <c r="O10350">
        <v>565629.54</v>
      </c>
      <c r="P10350">
        <v>446017</v>
      </c>
      <c r="Q10350" t="str">
        <f t="shared" si="164"/>
        <v>2-Low Income Residential</v>
      </c>
    </row>
    <row r="10351" spans="1:17" x14ac:dyDescent="0.3">
      <c r="A10351">
        <v>7</v>
      </c>
      <c r="B10351" t="s">
        <v>913</v>
      </c>
      <c r="C10351">
        <v>2024</v>
      </c>
      <c r="D10351">
        <v>6</v>
      </c>
      <c r="E10351" t="s">
        <v>571</v>
      </c>
      <c r="F10351" s="431">
        <v>10</v>
      </c>
      <c r="G10351" t="s">
        <v>453</v>
      </c>
      <c r="H10351" t="s">
        <v>844</v>
      </c>
      <c r="I10351" t="s">
        <v>906</v>
      </c>
      <c r="J10351" t="s">
        <v>907</v>
      </c>
      <c r="K10351" t="s">
        <v>908</v>
      </c>
      <c r="L10351" t="s">
        <v>721</v>
      </c>
      <c r="M10351" t="s">
        <v>722</v>
      </c>
      <c r="N10351">
        <v>1725</v>
      </c>
      <c r="O10351">
        <v>54800.84</v>
      </c>
      <c r="P10351">
        <v>42370</v>
      </c>
      <c r="Q10351" t="str">
        <f t="shared" si="164"/>
        <v>1-Residential</v>
      </c>
    </row>
    <row r="10352" spans="1:17" x14ac:dyDescent="0.3">
      <c r="A10352">
        <v>7</v>
      </c>
      <c r="B10352" t="s">
        <v>913</v>
      </c>
      <c r="C10352">
        <v>2024</v>
      </c>
      <c r="D10352">
        <v>6</v>
      </c>
      <c r="E10352" t="s">
        <v>571</v>
      </c>
      <c r="F10352" s="431">
        <v>10</v>
      </c>
      <c r="G10352" t="s">
        <v>453</v>
      </c>
      <c r="H10352" t="s">
        <v>848</v>
      </c>
      <c r="I10352" t="s">
        <v>909</v>
      </c>
      <c r="J10352" t="s">
        <v>910</v>
      </c>
      <c r="K10352" t="s">
        <v>911</v>
      </c>
      <c r="L10352" t="s">
        <v>721</v>
      </c>
      <c r="M10352" t="s">
        <v>722</v>
      </c>
      <c r="N10352">
        <v>221</v>
      </c>
      <c r="O10352">
        <v>2945.01</v>
      </c>
      <c r="P10352">
        <v>4018</v>
      </c>
      <c r="Q10352" t="str">
        <f t="shared" si="164"/>
        <v>2-Low Income Residential</v>
      </c>
    </row>
    <row r="10353" spans="1:17" x14ac:dyDescent="0.3">
      <c r="A10353">
        <v>7</v>
      </c>
      <c r="B10353" t="s">
        <v>913</v>
      </c>
      <c r="C10353">
        <v>2024</v>
      </c>
      <c r="D10353">
        <v>6</v>
      </c>
      <c r="E10353" t="s">
        <v>571</v>
      </c>
      <c r="F10353" s="431">
        <v>10</v>
      </c>
      <c r="G10353" t="s">
        <v>453</v>
      </c>
      <c r="H10353" t="s">
        <v>727</v>
      </c>
      <c r="I10353" t="s">
        <v>728</v>
      </c>
      <c r="J10353" t="s">
        <v>729</v>
      </c>
      <c r="K10353" t="s">
        <v>462</v>
      </c>
      <c r="L10353" t="s">
        <v>530</v>
      </c>
      <c r="M10353" t="s">
        <v>454</v>
      </c>
      <c r="N10353">
        <v>22</v>
      </c>
      <c r="O10353">
        <v>0</v>
      </c>
      <c r="P10353">
        <v>1010</v>
      </c>
      <c r="Q10353" t="str">
        <f t="shared" si="164"/>
        <v>OTHER</v>
      </c>
    </row>
    <row r="10354" spans="1:17" x14ac:dyDescent="0.3">
      <c r="A10354">
        <v>4</v>
      </c>
      <c r="B10354" t="s">
        <v>249</v>
      </c>
      <c r="C10354">
        <v>2024</v>
      </c>
      <c r="D10354">
        <v>7</v>
      </c>
      <c r="E10354" t="s">
        <v>574</v>
      </c>
      <c r="F10354" s="431">
        <v>1</v>
      </c>
      <c r="G10354" t="s">
        <v>383</v>
      </c>
      <c r="H10354" t="s">
        <v>384</v>
      </c>
      <c r="I10354" t="s">
        <v>385</v>
      </c>
      <c r="J10354" t="s">
        <v>547</v>
      </c>
      <c r="K10354" t="s">
        <v>386</v>
      </c>
      <c r="L10354" t="s">
        <v>523</v>
      </c>
      <c r="M10354" t="s">
        <v>387</v>
      </c>
      <c r="N10354">
        <v>1814</v>
      </c>
      <c r="O10354">
        <v>786289.59</v>
      </c>
      <c r="P10354">
        <v>2147211</v>
      </c>
      <c r="Q10354" t="str">
        <f t="shared" si="164"/>
        <v>1-Residential</v>
      </c>
    </row>
    <row r="10355" spans="1:17" x14ac:dyDescent="0.3">
      <c r="A10355">
        <v>4</v>
      </c>
      <c r="B10355" t="s">
        <v>249</v>
      </c>
      <c r="C10355">
        <v>2024</v>
      </c>
      <c r="D10355">
        <v>7</v>
      </c>
      <c r="E10355" t="s">
        <v>574</v>
      </c>
      <c r="F10355" s="431">
        <v>1</v>
      </c>
      <c r="G10355" t="s">
        <v>383</v>
      </c>
      <c r="H10355" t="s">
        <v>388</v>
      </c>
      <c r="I10355" t="s">
        <v>389</v>
      </c>
      <c r="J10355" t="s">
        <v>547</v>
      </c>
      <c r="K10355" t="s">
        <v>386</v>
      </c>
      <c r="L10355" t="s">
        <v>523</v>
      </c>
      <c r="M10355" t="s">
        <v>387</v>
      </c>
      <c r="N10355">
        <v>1</v>
      </c>
      <c r="O10355">
        <v>861.49</v>
      </c>
      <c r="P10355">
        <v>2631</v>
      </c>
      <c r="Q10355" t="str">
        <f t="shared" si="164"/>
        <v>1-Residential</v>
      </c>
    </row>
    <row r="10356" spans="1:17" x14ac:dyDescent="0.3">
      <c r="A10356">
        <v>4</v>
      </c>
      <c r="B10356" t="s">
        <v>249</v>
      </c>
      <c r="C10356">
        <v>2024</v>
      </c>
      <c r="D10356">
        <v>7</v>
      </c>
      <c r="E10356" t="s">
        <v>574</v>
      </c>
      <c r="F10356" s="431">
        <v>1</v>
      </c>
      <c r="G10356" t="s">
        <v>383</v>
      </c>
      <c r="H10356" t="s">
        <v>390</v>
      </c>
      <c r="I10356" t="s">
        <v>391</v>
      </c>
      <c r="J10356" t="s">
        <v>548</v>
      </c>
      <c r="K10356" t="s">
        <v>392</v>
      </c>
      <c r="L10356" t="s">
        <v>523</v>
      </c>
      <c r="M10356" t="s">
        <v>387</v>
      </c>
      <c r="N10356">
        <v>16</v>
      </c>
      <c r="O10356">
        <v>3770.95</v>
      </c>
      <c r="P10356">
        <v>11637</v>
      </c>
      <c r="Q10356" t="str">
        <f t="shared" si="164"/>
        <v>3-Small C&amp;I</v>
      </c>
    </row>
    <row r="10357" spans="1:17" x14ac:dyDescent="0.3">
      <c r="A10357">
        <v>4</v>
      </c>
      <c r="B10357" t="s">
        <v>249</v>
      </c>
      <c r="C10357">
        <v>2024</v>
      </c>
      <c r="D10357">
        <v>7</v>
      </c>
      <c r="E10357" t="s">
        <v>574</v>
      </c>
      <c r="F10357" s="431">
        <v>1</v>
      </c>
      <c r="G10357" t="s">
        <v>383</v>
      </c>
      <c r="H10357" t="s">
        <v>393</v>
      </c>
      <c r="I10357" t="s">
        <v>394</v>
      </c>
      <c r="J10357" t="s">
        <v>549</v>
      </c>
      <c r="K10357" t="s">
        <v>395</v>
      </c>
      <c r="L10357" t="s">
        <v>523</v>
      </c>
      <c r="M10357" t="s">
        <v>387</v>
      </c>
      <c r="N10357">
        <v>38</v>
      </c>
      <c r="O10357">
        <v>6589.03</v>
      </c>
      <c r="P10357">
        <v>28351</v>
      </c>
      <c r="Q10357" t="str">
        <f t="shared" si="164"/>
        <v>2-Low Income Residential</v>
      </c>
    </row>
    <row r="10358" spans="1:17" x14ac:dyDescent="0.3">
      <c r="A10358">
        <v>4</v>
      </c>
      <c r="B10358" t="s">
        <v>249</v>
      </c>
      <c r="C10358">
        <v>2024</v>
      </c>
      <c r="D10358">
        <v>7</v>
      </c>
      <c r="E10358" t="s">
        <v>574</v>
      </c>
      <c r="F10358" s="431">
        <v>1</v>
      </c>
      <c r="G10358" t="s">
        <v>383</v>
      </c>
      <c r="H10358" t="s">
        <v>396</v>
      </c>
      <c r="I10358" t="s">
        <v>397</v>
      </c>
      <c r="J10358" t="s">
        <v>551</v>
      </c>
      <c r="K10358" t="s">
        <v>398</v>
      </c>
      <c r="L10358" t="s">
        <v>523</v>
      </c>
      <c r="M10358" t="s">
        <v>387</v>
      </c>
      <c r="N10358">
        <v>3</v>
      </c>
      <c r="O10358">
        <v>471.98</v>
      </c>
      <c r="P10358">
        <v>1430</v>
      </c>
      <c r="Q10358" t="str">
        <f t="shared" si="164"/>
        <v>3-Small C&amp;I</v>
      </c>
    </row>
    <row r="10359" spans="1:17" x14ac:dyDescent="0.3">
      <c r="A10359">
        <v>4</v>
      </c>
      <c r="B10359" t="s">
        <v>249</v>
      </c>
      <c r="C10359">
        <v>2024</v>
      </c>
      <c r="D10359">
        <v>7</v>
      </c>
      <c r="E10359" t="s">
        <v>574</v>
      </c>
      <c r="F10359" s="431">
        <v>1</v>
      </c>
      <c r="G10359" t="s">
        <v>383</v>
      </c>
      <c r="H10359" t="s">
        <v>399</v>
      </c>
      <c r="I10359" t="s">
        <v>400</v>
      </c>
      <c r="J10359" t="s">
        <v>547</v>
      </c>
      <c r="K10359" t="s">
        <v>386</v>
      </c>
      <c r="L10359" t="s">
        <v>524</v>
      </c>
      <c r="M10359" t="s">
        <v>401</v>
      </c>
      <c r="N10359">
        <v>10477</v>
      </c>
      <c r="O10359">
        <v>2219802.04</v>
      </c>
      <c r="P10359">
        <v>12186184</v>
      </c>
      <c r="Q10359" t="str">
        <f t="shared" si="164"/>
        <v>1-Residential</v>
      </c>
    </row>
    <row r="10360" spans="1:17" x14ac:dyDescent="0.3">
      <c r="A10360">
        <v>4</v>
      </c>
      <c r="B10360" t="s">
        <v>249</v>
      </c>
      <c r="C10360">
        <v>2024</v>
      </c>
      <c r="D10360">
        <v>7</v>
      </c>
      <c r="E10360" t="s">
        <v>574</v>
      </c>
      <c r="F10360" s="431">
        <v>1</v>
      </c>
      <c r="G10360" t="s">
        <v>383</v>
      </c>
      <c r="H10360" t="s">
        <v>402</v>
      </c>
      <c r="I10360" t="s">
        <v>403</v>
      </c>
      <c r="J10360" t="s">
        <v>549</v>
      </c>
      <c r="K10360" t="s">
        <v>395</v>
      </c>
      <c r="L10360" t="s">
        <v>524</v>
      </c>
      <c r="M10360" t="s">
        <v>401</v>
      </c>
      <c r="N10360">
        <v>117</v>
      </c>
      <c r="O10360">
        <v>6178.7</v>
      </c>
      <c r="P10360">
        <v>88757</v>
      </c>
      <c r="Q10360" t="str">
        <f t="shared" si="164"/>
        <v>2-Low Income Residential</v>
      </c>
    </row>
    <row r="10361" spans="1:17" x14ac:dyDescent="0.3">
      <c r="A10361">
        <v>4</v>
      </c>
      <c r="B10361" t="s">
        <v>249</v>
      </c>
      <c r="C10361">
        <v>2024</v>
      </c>
      <c r="D10361">
        <v>7</v>
      </c>
      <c r="E10361" t="s">
        <v>574</v>
      </c>
      <c r="F10361" s="431">
        <v>1</v>
      </c>
      <c r="G10361" t="s">
        <v>383</v>
      </c>
      <c r="H10361" t="s">
        <v>404</v>
      </c>
      <c r="I10361" t="s">
        <v>405</v>
      </c>
      <c r="J10361" t="s">
        <v>548</v>
      </c>
      <c r="K10361" t="s">
        <v>392</v>
      </c>
      <c r="L10361" t="s">
        <v>524</v>
      </c>
      <c r="M10361" t="s">
        <v>401</v>
      </c>
      <c r="N10361">
        <v>37</v>
      </c>
      <c r="O10361">
        <v>4134.8100000000004</v>
      </c>
      <c r="P10361">
        <v>32226</v>
      </c>
      <c r="Q10361" t="str">
        <f t="shared" si="164"/>
        <v>3-Small C&amp;I</v>
      </c>
    </row>
    <row r="10362" spans="1:17" x14ac:dyDescent="0.3">
      <c r="A10362">
        <v>4</v>
      </c>
      <c r="B10362" t="s">
        <v>249</v>
      </c>
      <c r="C10362">
        <v>2024</v>
      </c>
      <c r="D10362">
        <v>7</v>
      </c>
      <c r="E10362" t="s">
        <v>574</v>
      </c>
      <c r="F10362" s="431">
        <v>1</v>
      </c>
      <c r="G10362" t="s">
        <v>383</v>
      </c>
      <c r="H10362" t="s">
        <v>406</v>
      </c>
      <c r="I10362" t="s">
        <v>407</v>
      </c>
      <c r="J10362" t="s">
        <v>551</v>
      </c>
      <c r="K10362" t="s">
        <v>398</v>
      </c>
      <c r="L10362" t="s">
        <v>524</v>
      </c>
      <c r="M10362" t="s">
        <v>401</v>
      </c>
      <c r="N10362">
        <v>3</v>
      </c>
      <c r="O10362">
        <v>225.18</v>
      </c>
      <c r="P10362">
        <v>1430</v>
      </c>
      <c r="Q10362" t="str">
        <f t="shared" si="164"/>
        <v>3-Small C&amp;I</v>
      </c>
    </row>
    <row r="10363" spans="1:17" x14ac:dyDescent="0.3">
      <c r="A10363">
        <v>4</v>
      </c>
      <c r="B10363" t="s">
        <v>249</v>
      </c>
      <c r="C10363">
        <v>2024</v>
      </c>
      <c r="D10363">
        <v>7</v>
      </c>
      <c r="E10363" t="s">
        <v>574</v>
      </c>
      <c r="F10363" s="431">
        <v>3</v>
      </c>
      <c r="G10363" t="s">
        <v>408</v>
      </c>
      <c r="H10363" t="s">
        <v>384</v>
      </c>
      <c r="I10363" t="s">
        <v>385</v>
      </c>
      <c r="J10363" t="s">
        <v>547</v>
      </c>
      <c r="K10363" t="s">
        <v>386</v>
      </c>
      <c r="L10363" t="s">
        <v>525</v>
      </c>
      <c r="M10363" t="s">
        <v>409</v>
      </c>
      <c r="N10363">
        <v>9</v>
      </c>
      <c r="O10363">
        <v>2750.78</v>
      </c>
      <c r="P10363">
        <v>7456</v>
      </c>
      <c r="Q10363" t="str">
        <f t="shared" si="164"/>
        <v>1-Residential</v>
      </c>
    </row>
    <row r="10364" spans="1:17" x14ac:dyDescent="0.3">
      <c r="A10364">
        <v>4</v>
      </c>
      <c r="B10364" t="s">
        <v>249</v>
      </c>
      <c r="C10364">
        <v>2024</v>
      </c>
      <c r="D10364">
        <v>7</v>
      </c>
      <c r="E10364" t="s">
        <v>574</v>
      </c>
      <c r="F10364" s="431">
        <v>3</v>
      </c>
      <c r="G10364" t="s">
        <v>408</v>
      </c>
      <c r="H10364" t="s">
        <v>390</v>
      </c>
      <c r="I10364" t="s">
        <v>391</v>
      </c>
      <c r="J10364" t="s">
        <v>548</v>
      </c>
      <c r="K10364" t="s">
        <v>392</v>
      </c>
      <c r="L10364" t="s">
        <v>525</v>
      </c>
      <c r="M10364" t="s">
        <v>409</v>
      </c>
      <c r="N10364">
        <v>176</v>
      </c>
      <c r="O10364">
        <v>53118.18</v>
      </c>
      <c r="P10364">
        <v>167275</v>
      </c>
      <c r="Q10364" t="str">
        <f t="shared" si="164"/>
        <v>3-Small C&amp;I</v>
      </c>
    </row>
    <row r="10365" spans="1:17" x14ac:dyDescent="0.3">
      <c r="A10365">
        <v>4</v>
      </c>
      <c r="B10365" t="s">
        <v>249</v>
      </c>
      <c r="C10365">
        <v>2024</v>
      </c>
      <c r="D10365">
        <v>7</v>
      </c>
      <c r="E10365" t="s">
        <v>574</v>
      </c>
      <c r="F10365" s="431">
        <v>3</v>
      </c>
      <c r="G10365" t="s">
        <v>408</v>
      </c>
      <c r="H10365" t="s">
        <v>413</v>
      </c>
      <c r="I10365" t="s">
        <v>414</v>
      </c>
      <c r="J10365" t="s">
        <v>550</v>
      </c>
      <c r="K10365" t="s">
        <v>415</v>
      </c>
      <c r="L10365" t="s">
        <v>525</v>
      </c>
      <c r="M10365" t="s">
        <v>409</v>
      </c>
      <c r="N10365">
        <v>1</v>
      </c>
      <c r="O10365">
        <v>25.71</v>
      </c>
      <c r="P10365">
        <v>52</v>
      </c>
      <c r="Q10365" t="str">
        <f t="shared" si="164"/>
        <v>3-Small C&amp;I</v>
      </c>
    </row>
    <row r="10366" spans="1:17" x14ac:dyDescent="0.3">
      <c r="A10366">
        <v>4</v>
      </c>
      <c r="B10366" t="s">
        <v>249</v>
      </c>
      <c r="C10366">
        <v>2024</v>
      </c>
      <c r="D10366">
        <v>7</v>
      </c>
      <c r="E10366" t="s">
        <v>574</v>
      </c>
      <c r="F10366" s="431">
        <v>3</v>
      </c>
      <c r="G10366" t="s">
        <v>408</v>
      </c>
      <c r="H10366" t="s">
        <v>396</v>
      </c>
      <c r="I10366" t="s">
        <v>397</v>
      </c>
      <c r="J10366" t="s">
        <v>551</v>
      </c>
      <c r="K10366" t="s">
        <v>398</v>
      </c>
      <c r="L10366" t="s">
        <v>525</v>
      </c>
      <c r="M10366" t="s">
        <v>409</v>
      </c>
      <c r="N10366">
        <v>22</v>
      </c>
      <c r="O10366">
        <v>2773.53</v>
      </c>
      <c r="P10366">
        <v>10405</v>
      </c>
      <c r="Q10366" t="str">
        <f t="shared" si="164"/>
        <v>3-Small C&amp;I</v>
      </c>
    </row>
    <row r="10367" spans="1:17" x14ac:dyDescent="0.3">
      <c r="A10367">
        <v>4</v>
      </c>
      <c r="B10367" t="s">
        <v>249</v>
      </c>
      <c r="C10367">
        <v>2024</v>
      </c>
      <c r="D10367">
        <v>7</v>
      </c>
      <c r="E10367" t="s">
        <v>574</v>
      </c>
      <c r="F10367" s="431">
        <v>3</v>
      </c>
      <c r="G10367" t="s">
        <v>408</v>
      </c>
      <c r="H10367" t="s">
        <v>418</v>
      </c>
      <c r="I10367" t="s">
        <v>419</v>
      </c>
      <c r="J10367" t="s">
        <v>554</v>
      </c>
      <c r="K10367" t="s">
        <v>420</v>
      </c>
      <c r="L10367" t="s">
        <v>525</v>
      </c>
      <c r="M10367" t="s">
        <v>409</v>
      </c>
      <c r="N10367">
        <v>5</v>
      </c>
      <c r="O10367">
        <v>50267.81</v>
      </c>
      <c r="P10367">
        <v>186552</v>
      </c>
      <c r="Q10367" t="str">
        <f t="shared" si="164"/>
        <v>4-Medium C&amp;I</v>
      </c>
    </row>
    <row r="10368" spans="1:17" x14ac:dyDescent="0.3">
      <c r="A10368">
        <v>4</v>
      </c>
      <c r="B10368" t="s">
        <v>249</v>
      </c>
      <c r="C10368">
        <v>2024</v>
      </c>
      <c r="D10368">
        <v>7</v>
      </c>
      <c r="E10368" t="s">
        <v>574</v>
      </c>
      <c r="F10368" s="431">
        <v>3</v>
      </c>
      <c r="G10368" t="s">
        <v>408</v>
      </c>
      <c r="H10368" t="s">
        <v>421</v>
      </c>
      <c r="I10368" t="s">
        <v>422</v>
      </c>
      <c r="J10368" t="s">
        <v>552</v>
      </c>
      <c r="K10368" t="s">
        <v>423</v>
      </c>
      <c r="L10368" t="s">
        <v>524</v>
      </c>
      <c r="M10368" t="s">
        <v>401</v>
      </c>
      <c r="N10368">
        <v>1</v>
      </c>
      <c r="O10368">
        <v>10.64</v>
      </c>
      <c r="P10368">
        <v>16</v>
      </c>
      <c r="Q10368" t="str">
        <f t="shared" si="164"/>
        <v>Street</v>
      </c>
    </row>
    <row r="10369" spans="1:17" x14ac:dyDescent="0.3">
      <c r="A10369">
        <v>4</v>
      </c>
      <c r="B10369" t="s">
        <v>249</v>
      </c>
      <c r="C10369">
        <v>2024</v>
      </c>
      <c r="D10369">
        <v>7</v>
      </c>
      <c r="E10369" t="s">
        <v>574</v>
      </c>
      <c r="F10369" s="431">
        <v>3</v>
      </c>
      <c r="G10369" t="s">
        <v>408</v>
      </c>
      <c r="H10369" t="s">
        <v>424</v>
      </c>
      <c r="I10369" t="s">
        <v>425</v>
      </c>
      <c r="J10369" t="s">
        <v>557</v>
      </c>
      <c r="K10369" t="s">
        <v>426</v>
      </c>
      <c r="L10369" t="s">
        <v>526</v>
      </c>
      <c r="M10369" t="s">
        <v>427</v>
      </c>
      <c r="N10369">
        <v>8</v>
      </c>
      <c r="O10369">
        <v>171.58</v>
      </c>
      <c r="P10369">
        <v>830</v>
      </c>
      <c r="Q10369" t="str">
        <f t="shared" si="164"/>
        <v>3-Small C&amp;I</v>
      </c>
    </row>
    <row r="10370" spans="1:17" x14ac:dyDescent="0.3">
      <c r="A10370">
        <v>4</v>
      </c>
      <c r="B10370" t="s">
        <v>249</v>
      </c>
      <c r="C10370">
        <v>2024</v>
      </c>
      <c r="D10370">
        <v>7</v>
      </c>
      <c r="E10370" t="s">
        <v>574</v>
      </c>
      <c r="F10370" s="431">
        <v>3</v>
      </c>
      <c r="G10370" t="s">
        <v>408</v>
      </c>
      <c r="H10370" t="s">
        <v>431</v>
      </c>
      <c r="I10370" t="s">
        <v>432</v>
      </c>
      <c r="J10370" t="s">
        <v>558</v>
      </c>
      <c r="K10370" t="s">
        <v>430</v>
      </c>
      <c r="L10370" t="s">
        <v>526</v>
      </c>
      <c r="M10370" t="s">
        <v>427</v>
      </c>
      <c r="N10370">
        <v>9</v>
      </c>
      <c r="O10370">
        <v>149831.75</v>
      </c>
      <c r="P10370">
        <v>1696622</v>
      </c>
      <c r="Q10370" t="str">
        <f t="shared" si="164"/>
        <v>5-Large C&amp;I</v>
      </c>
    </row>
    <row r="10371" spans="1:17" x14ac:dyDescent="0.3">
      <c r="A10371">
        <v>4</v>
      </c>
      <c r="B10371" t="s">
        <v>249</v>
      </c>
      <c r="C10371">
        <v>2024</v>
      </c>
      <c r="D10371">
        <v>7</v>
      </c>
      <c r="E10371" t="s">
        <v>574</v>
      </c>
      <c r="F10371" s="431">
        <v>3</v>
      </c>
      <c r="G10371" t="s">
        <v>408</v>
      </c>
      <c r="H10371" t="s">
        <v>399</v>
      </c>
      <c r="I10371" t="s">
        <v>400</v>
      </c>
      <c r="J10371" t="s">
        <v>547</v>
      </c>
      <c r="K10371" t="s">
        <v>386</v>
      </c>
      <c r="L10371" t="s">
        <v>526</v>
      </c>
      <c r="M10371" t="s">
        <v>427</v>
      </c>
      <c r="N10371">
        <v>31</v>
      </c>
      <c r="O10371">
        <v>4627.4799999999996</v>
      </c>
      <c r="P10371">
        <v>25107</v>
      </c>
      <c r="Q10371" t="str">
        <f t="shared" si="164"/>
        <v>1-Residential</v>
      </c>
    </row>
    <row r="10372" spans="1:17" x14ac:dyDescent="0.3">
      <c r="A10372">
        <v>4</v>
      </c>
      <c r="B10372" t="s">
        <v>249</v>
      </c>
      <c r="C10372">
        <v>2024</v>
      </c>
      <c r="D10372">
        <v>7</v>
      </c>
      <c r="E10372" t="s">
        <v>574</v>
      </c>
      <c r="F10372" s="431">
        <v>3</v>
      </c>
      <c r="G10372" t="s">
        <v>408</v>
      </c>
      <c r="H10372" t="s">
        <v>404</v>
      </c>
      <c r="I10372" t="s">
        <v>405</v>
      </c>
      <c r="J10372" t="s">
        <v>548</v>
      </c>
      <c r="K10372" t="s">
        <v>392</v>
      </c>
      <c r="L10372" t="s">
        <v>526</v>
      </c>
      <c r="M10372" t="s">
        <v>427</v>
      </c>
      <c r="N10372">
        <v>1271</v>
      </c>
      <c r="O10372">
        <v>305477.24</v>
      </c>
      <c r="P10372">
        <v>2231395</v>
      </c>
      <c r="Q10372" t="str">
        <f t="shared" si="164"/>
        <v>3-Small C&amp;I</v>
      </c>
    </row>
    <row r="10373" spans="1:17" x14ac:dyDescent="0.3">
      <c r="A10373">
        <v>4</v>
      </c>
      <c r="B10373" t="s">
        <v>249</v>
      </c>
      <c r="C10373">
        <v>2024</v>
      </c>
      <c r="D10373">
        <v>7</v>
      </c>
      <c r="E10373" t="s">
        <v>574</v>
      </c>
      <c r="F10373" s="431">
        <v>3</v>
      </c>
      <c r="G10373" t="s">
        <v>408</v>
      </c>
      <c r="H10373" t="s">
        <v>433</v>
      </c>
      <c r="I10373" t="s">
        <v>434</v>
      </c>
      <c r="J10373" t="s">
        <v>553</v>
      </c>
      <c r="K10373" t="s">
        <v>412</v>
      </c>
      <c r="L10373" t="s">
        <v>526</v>
      </c>
      <c r="M10373" t="s">
        <v>427</v>
      </c>
      <c r="N10373">
        <v>7</v>
      </c>
      <c r="O10373">
        <v>277.63</v>
      </c>
      <c r="P10373">
        <v>1664</v>
      </c>
      <c r="Q10373" t="str">
        <f t="shared" si="164"/>
        <v>3-Small C&amp;I</v>
      </c>
    </row>
    <row r="10374" spans="1:17" x14ac:dyDescent="0.3">
      <c r="A10374">
        <v>4</v>
      </c>
      <c r="B10374" t="s">
        <v>249</v>
      </c>
      <c r="C10374">
        <v>2024</v>
      </c>
      <c r="D10374">
        <v>7</v>
      </c>
      <c r="E10374" t="s">
        <v>574</v>
      </c>
      <c r="F10374" s="431">
        <v>3</v>
      </c>
      <c r="G10374" t="s">
        <v>408</v>
      </c>
      <c r="H10374" t="s">
        <v>435</v>
      </c>
      <c r="I10374" t="s">
        <v>436</v>
      </c>
      <c r="J10374" t="s">
        <v>550</v>
      </c>
      <c r="K10374" t="s">
        <v>415</v>
      </c>
      <c r="L10374" t="s">
        <v>526</v>
      </c>
      <c r="M10374" t="s">
        <v>427</v>
      </c>
      <c r="N10374">
        <v>11</v>
      </c>
      <c r="O10374">
        <v>750.41</v>
      </c>
      <c r="P10374">
        <v>4650</v>
      </c>
      <c r="Q10374" t="str">
        <f t="shared" si="164"/>
        <v>3-Small C&amp;I</v>
      </c>
    </row>
    <row r="10375" spans="1:17" x14ac:dyDescent="0.3">
      <c r="A10375">
        <v>4</v>
      </c>
      <c r="B10375" t="s">
        <v>249</v>
      </c>
      <c r="C10375">
        <v>2024</v>
      </c>
      <c r="D10375">
        <v>7</v>
      </c>
      <c r="E10375" t="s">
        <v>574</v>
      </c>
      <c r="F10375" s="431">
        <v>3</v>
      </c>
      <c r="G10375" t="s">
        <v>408</v>
      </c>
      <c r="H10375" t="s">
        <v>406</v>
      </c>
      <c r="I10375" t="s">
        <v>407</v>
      </c>
      <c r="J10375" t="s">
        <v>551</v>
      </c>
      <c r="K10375" t="s">
        <v>398</v>
      </c>
      <c r="L10375" t="s">
        <v>526</v>
      </c>
      <c r="M10375" t="s">
        <v>427</v>
      </c>
      <c r="N10375">
        <v>61</v>
      </c>
      <c r="O10375">
        <v>3894.93</v>
      </c>
      <c r="P10375">
        <v>26348</v>
      </c>
      <c r="Q10375" t="str">
        <f t="shared" si="164"/>
        <v>3-Small C&amp;I</v>
      </c>
    </row>
    <row r="10376" spans="1:17" x14ac:dyDescent="0.3">
      <c r="A10376">
        <v>4</v>
      </c>
      <c r="B10376" t="s">
        <v>249</v>
      </c>
      <c r="C10376">
        <v>2024</v>
      </c>
      <c r="D10376">
        <v>7</v>
      </c>
      <c r="E10376" t="s">
        <v>574</v>
      </c>
      <c r="F10376" s="431">
        <v>3</v>
      </c>
      <c r="G10376" t="s">
        <v>408</v>
      </c>
      <c r="H10376" t="s">
        <v>437</v>
      </c>
      <c r="I10376" t="s">
        <v>438</v>
      </c>
      <c r="J10376" t="s">
        <v>554</v>
      </c>
      <c r="K10376" t="s">
        <v>420</v>
      </c>
      <c r="L10376" t="s">
        <v>526</v>
      </c>
      <c r="M10376" t="s">
        <v>427</v>
      </c>
      <c r="N10376">
        <v>67</v>
      </c>
      <c r="O10376">
        <v>189012.81</v>
      </c>
      <c r="P10376">
        <v>1631818</v>
      </c>
      <c r="Q10376" t="str">
        <f t="shared" si="164"/>
        <v>4-Medium C&amp;I</v>
      </c>
    </row>
    <row r="10377" spans="1:17" x14ac:dyDescent="0.3">
      <c r="A10377">
        <v>4</v>
      </c>
      <c r="B10377" t="s">
        <v>249</v>
      </c>
      <c r="C10377">
        <v>2024</v>
      </c>
      <c r="D10377">
        <v>7</v>
      </c>
      <c r="E10377" t="s">
        <v>574</v>
      </c>
      <c r="F10377" s="431">
        <v>5</v>
      </c>
      <c r="G10377" t="s">
        <v>442</v>
      </c>
      <c r="H10377" t="s">
        <v>418</v>
      </c>
      <c r="I10377" t="s">
        <v>419</v>
      </c>
      <c r="J10377" t="s">
        <v>554</v>
      </c>
      <c r="K10377" t="s">
        <v>420</v>
      </c>
      <c r="L10377" t="s">
        <v>527</v>
      </c>
      <c r="M10377" t="s">
        <v>443</v>
      </c>
      <c r="N10377">
        <v>1</v>
      </c>
      <c r="O10377">
        <v>685.52</v>
      </c>
      <c r="P10377">
        <v>2240</v>
      </c>
      <c r="Q10377" t="str">
        <f t="shared" si="164"/>
        <v>4-Medium C&amp;I</v>
      </c>
    </row>
    <row r="10378" spans="1:17" x14ac:dyDescent="0.3">
      <c r="A10378">
        <v>4</v>
      </c>
      <c r="B10378" t="s">
        <v>249</v>
      </c>
      <c r="C10378">
        <v>2024</v>
      </c>
      <c r="D10378">
        <v>7</v>
      </c>
      <c r="E10378" t="s">
        <v>574</v>
      </c>
      <c r="F10378" s="431">
        <v>5</v>
      </c>
      <c r="G10378" t="s">
        <v>442</v>
      </c>
      <c r="H10378" t="s">
        <v>431</v>
      </c>
      <c r="I10378" t="s">
        <v>432</v>
      </c>
      <c r="J10378" t="s">
        <v>558</v>
      </c>
      <c r="K10378" t="s">
        <v>430</v>
      </c>
      <c r="L10378" t="s">
        <v>528</v>
      </c>
      <c r="M10378" t="s">
        <v>444</v>
      </c>
      <c r="N10378">
        <v>1</v>
      </c>
      <c r="O10378">
        <v>5753.06</v>
      </c>
      <c r="P10378">
        <v>49310</v>
      </c>
      <c r="Q10378" t="str">
        <f t="shared" si="164"/>
        <v>5-Large C&amp;I</v>
      </c>
    </row>
    <row r="10379" spans="1:17" x14ac:dyDescent="0.3">
      <c r="A10379">
        <v>4</v>
      </c>
      <c r="B10379" t="s">
        <v>249</v>
      </c>
      <c r="C10379">
        <v>2024</v>
      </c>
      <c r="D10379">
        <v>7</v>
      </c>
      <c r="E10379" t="s">
        <v>574</v>
      </c>
      <c r="F10379" s="431">
        <v>5</v>
      </c>
      <c r="G10379" t="s">
        <v>442</v>
      </c>
      <c r="H10379" t="s">
        <v>404</v>
      </c>
      <c r="I10379" t="s">
        <v>405</v>
      </c>
      <c r="J10379" t="s">
        <v>548</v>
      </c>
      <c r="K10379" t="s">
        <v>392</v>
      </c>
      <c r="L10379" t="s">
        <v>528</v>
      </c>
      <c r="M10379" t="s">
        <v>444</v>
      </c>
      <c r="N10379">
        <v>2</v>
      </c>
      <c r="O10379">
        <v>43.14</v>
      </c>
      <c r="P10379">
        <v>172</v>
      </c>
      <c r="Q10379" t="str">
        <f t="shared" si="164"/>
        <v>3-Small C&amp;I</v>
      </c>
    </row>
    <row r="10380" spans="1:17" x14ac:dyDescent="0.3">
      <c r="A10380">
        <v>4</v>
      </c>
      <c r="B10380" t="s">
        <v>249</v>
      </c>
      <c r="C10380">
        <v>2024</v>
      </c>
      <c r="D10380">
        <v>7</v>
      </c>
      <c r="E10380" t="s">
        <v>574</v>
      </c>
      <c r="F10380" s="431">
        <v>6</v>
      </c>
      <c r="G10380" t="s">
        <v>445</v>
      </c>
      <c r="H10380" t="s">
        <v>446</v>
      </c>
      <c r="I10380" t="s">
        <v>447</v>
      </c>
      <c r="J10380" t="s">
        <v>559</v>
      </c>
      <c r="K10380" t="s">
        <v>448</v>
      </c>
      <c r="L10380" t="s">
        <v>529</v>
      </c>
      <c r="M10380" t="s">
        <v>449</v>
      </c>
      <c r="N10380">
        <v>1</v>
      </c>
      <c r="O10380">
        <v>7137.73</v>
      </c>
      <c r="P10380">
        <v>11766</v>
      </c>
      <c r="Q10380" t="str">
        <f t="shared" si="164"/>
        <v>Street</v>
      </c>
    </row>
    <row r="10381" spans="1:17" x14ac:dyDescent="0.3">
      <c r="A10381">
        <v>4</v>
      </c>
      <c r="B10381" t="s">
        <v>249</v>
      </c>
      <c r="C10381">
        <v>2024</v>
      </c>
      <c r="D10381">
        <v>7</v>
      </c>
      <c r="E10381" t="s">
        <v>574</v>
      </c>
      <c r="F10381" s="431">
        <v>6</v>
      </c>
      <c r="G10381" t="s">
        <v>445</v>
      </c>
      <c r="H10381" t="s">
        <v>450</v>
      </c>
      <c r="I10381" t="s">
        <v>451</v>
      </c>
      <c r="J10381" t="s">
        <v>563</v>
      </c>
      <c r="K10381" t="s">
        <v>452</v>
      </c>
      <c r="L10381" t="s">
        <v>529</v>
      </c>
      <c r="M10381" t="s">
        <v>449</v>
      </c>
      <c r="N10381">
        <v>2</v>
      </c>
      <c r="O10381">
        <v>1442.98</v>
      </c>
      <c r="P10381">
        <v>4948</v>
      </c>
      <c r="Q10381" t="str">
        <f t="shared" si="164"/>
        <v>Street</v>
      </c>
    </row>
    <row r="10382" spans="1:17" x14ac:dyDescent="0.3">
      <c r="A10382">
        <v>4</v>
      </c>
      <c r="B10382" t="s">
        <v>249</v>
      </c>
      <c r="C10382">
        <v>2024</v>
      </c>
      <c r="D10382">
        <v>7</v>
      </c>
      <c r="E10382" t="s">
        <v>574</v>
      </c>
      <c r="F10382" s="431">
        <v>10</v>
      </c>
      <c r="G10382" t="s">
        <v>453</v>
      </c>
      <c r="H10382" t="s">
        <v>384</v>
      </c>
      <c r="I10382" t="s">
        <v>385</v>
      </c>
      <c r="J10382" t="s">
        <v>547</v>
      </c>
      <c r="K10382" t="s">
        <v>386</v>
      </c>
      <c r="L10382" t="s">
        <v>530</v>
      </c>
      <c r="M10382" t="s">
        <v>454</v>
      </c>
      <c r="N10382">
        <v>20</v>
      </c>
      <c r="O10382">
        <v>6134.15</v>
      </c>
      <c r="P10382">
        <v>16600</v>
      </c>
      <c r="Q10382" t="str">
        <f t="shared" ref="Q10382:Q10445" si="165">VLOOKUP(TRIM(J10382),S:T,2,FALSE)</f>
        <v>1-Residential</v>
      </c>
    </row>
    <row r="10383" spans="1:17" x14ac:dyDescent="0.3">
      <c r="A10383">
        <v>4</v>
      </c>
      <c r="B10383" t="s">
        <v>249</v>
      </c>
      <c r="C10383">
        <v>2024</v>
      </c>
      <c r="D10383">
        <v>7</v>
      </c>
      <c r="E10383" t="s">
        <v>574</v>
      </c>
      <c r="F10383" s="431">
        <v>10</v>
      </c>
      <c r="G10383" t="s">
        <v>453</v>
      </c>
      <c r="H10383" t="s">
        <v>399</v>
      </c>
      <c r="I10383" t="s">
        <v>400</v>
      </c>
      <c r="J10383" t="s">
        <v>547</v>
      </c>
      <c r="K10383" t="s">
        <v>386</v>
      </c>
      <c r="L10383" t="s">
        <v>531</v>
      </c>
      <c r="M10383" t="s">
        <v>455</v>
      </c>
      <c r="N10383">
        <v>143</v>
      </c>
      <c r="O10383">
        <v>22562.03</v>
      </c>
      <c r="P10383">
        <v>120722</v>
      </c>
      <c r="Q10383" t="str">
        <f t="shared" si="165"/>
        <v>1-Residential</v>
      </c>
    </row>
    <row r="10384" spans="1:17" x14ac:dyDescent="0.3">
      <c r="A10384">
        <v>4</v>
      </c>
      <c r="B10384" t="s">
        <v>249</v>
      </c>
      <c r="C10384">
        <v>2024</v>
      </c>
      <c r="D10384">
        <v>7</v>
      </c>
      <c r="E10384" t="s">
        <v>574</v>
      </c>
      <c r="F10384" s="431">
        <v>10</v>
      </c>
      <c r="G10384" t="s">
        <v>453</v>
      </c>
      <c r="H10384" t="s">
        <v>402</v>
      </c>
      <c r="I10384" t="s">
        <v>403</v>
      </c>
      <c r="J10384" t="s">
        <v>549</v>
      </c>
      <c r="K10384" t="s">
        <v>395</v>
      </c>
      <c r="L10384" t="s">
        <v>531</v>
      </c>
      <c r="M10384" t="s">
        <v>455</v>
      </c>
      <c r="N10384">
        <v>7</v>
      </c>
      <c r="O10384">
        <v>452.54</v>
      </c>
      <c r="P10384">
        <v>6284</v>
      </c>
      <c r="Q10384" t="str">
        <f t="shared" si="165"/>
        <v>2-Low Income Residential</v>
      </c>
    </row>
    <row r="10385" spans="1:17" x14ac:dyDescent="0.3">
      <c r="A10385">
        <v>4</v>
      </c>
      <c r="B10385" t="s">
        <v>249</v>
      </c>
      <c r="C10385">
        <v>2024</v>
      </c>
      <c r="D10385">
        <v>7</v>
      </c>
      <c r="E10385" t="s">
        <v>574</v>
      </c>
      <c r="F10385" s="431">
        <v>60</v>
      </c>
      <c r="G10385" t="s">
        <v>456</v>
      </c>
      <c r="H10385" t="s">
        <v>446</v>
      </c>
      <c r="I10385" t="s">
        <v>447</v>
      </c>
      <c r="J10385" t="s">
        <v>559</v>
      </c>
      <c r="K10385" t="s">
        <v>448</v>
      </c>
      <c r="L10385" t="s">
        <v>532</v>
      </c>
      <c r="M10385" t="s">
        <v>457</v>
      </c>
      <c r="N10385">
        <v>1</v>
      </c>
      <c r="O10385">
        <v>13.37</v>
      </c>
      <c r="P10385">
        <v>22</v>
      </c>
      <c r="Q10385" t="str">
        <f t="shared" si="165"/>
        <v>Street</v>
      </c>
    </row>
    <row r="10386" spans="1:17" x14ac:dyDescent="0.3">
      <c r="A10386">
        <v>4</v>
      </c>
      <c r="B10386" t="s">
        <v>249</v>
      </c>
      <c r="C10386">
        <v>2024</v>
      </c>
      <c r="D10386">
        <v>7</v>
      </c>
      <c r="E10386" t="s">
        <v>574</v>
      </c>
      <c r="F10386" s="431">
        <v>60</v>
      </c>
      <c r="G10386" t="s">
        <v>456</v>
      </c>
      <c r="H10386" t="s">
        <v>450</v>
      </c>
      <c r="I10386" t="s">
        <v>451</v>
      </c>
      <c r="J10386" t="s">
        <v>563</v>
      </c>
      <c r="K10386" t="s">
        <v>452</v>
      </c>
      <c r="L10386" t="s">
        <v>532</v>
      </c>
      <c r="M10386" t="s">
        <v>457</v>
      </c>
      <c r="N10386">
        <v>2</v>
      </c>
      <c r="O10386">
        <v>31.64</v>
      </c>
      <c r="P10386">
        <v>101</v>
      </c>
      <c r="Q10386" t="str">
        <f t="shared" si="165"/>
        <v>Street</v>
      </c>
    </row>
    <row r="10387" spans="1:17" x14ac:dyDescent="0.3">
      <c r="A10387">
        <v>5</v>
      </c>
      <c r="B10387" t="s">
        <v>241</v>
      </c>
      <c r="C10387">
        <v>2024</v>
      </c>
      <c r="D10387">
        <v>7</v>
      </c>
      <c r="E10387" t="s">
        <v>574</v>
      </c>
      <c r="F10387" s="431">
        <v>1</v>
      </c>
      <c r="G10387" t="s">
        <v>383</v>
      </c>
      <c r="H10387" t="s">
        <v>384</v>
      </c>
      <c r="I10387" t="s">
        <v>385</v>
      </c>
      <c r="J10387" t="s">
        <v>547</v>
      </c>
      <c r="K10387" t="s">
        <v>386</v>
      </c>
      <c r="L10387" t="s">
        <v>523</v>
      </c>
      <c r="M10387" t="s">
        <v>387</v>
      </c>
      <c r="N10387">
        <v>372727</v>
      </c>
      <c r="O10387">
        <v>91543754.340000004</v>
      </c>
      <c r="P10387">
        <v>253799293</v>
      </c>
      <c r="Q10387" t="str">
        <f t="shared" si="165"/>
        <v>1-Residential</v>
      </c>
    </row>
    <row r="10388" spans="1:17" x14ac:dyDescent="0.3">
      <c r="A10388">
        <v>5</v>
      </c>
      <c r="B10388" t="s">
        <v>241</v>
      </c>
      <c r="C10388">
        <v>2024</v>
      </c>
      <c r="D10388">
        <v>7</v>
      </c>
      <c r="E10388" t="s">
        <v>574</v>
      </c>
      <c r="F10388" s="431">
        <v>1</v>
      </c>
      <c r="G10388" t="s">
        <v>383</v>
      </c>
      <c r="H10388" t="s">
        <v>388</v>
      </c>
      <c r="I10388" t="s">
        <v>389</v>
      </c>
      <c r="J10388" t="s">
        <v>547</v>
      </c>
      <c r="K10388" t="s">
        <v>386</v>
      </c>
      <c r="L10388" t="s">
        <v>523</v>
      </c>
      <c r="M10388" t="s">
        <v>387</v>
      </c>
      <c r="N10388">
        <v>266</v>
      </c>
      <c r="O10388">
        <v>51532.2</v>
      </c>
      <c r="P10388">
        <v>163410</v>
      </c>
      <c r="Q10388" t="str">
        <f t="shared" si="165"/>
        <v>1-Residential</v>
      </c>
    </row>
    <row r="10389" spans="1:17" x14ac:dyDescent="0.3">
      <c r="A10389">
        <v>5</v>
      </c>
      <c r="B10389" t="s">
        <v>241</v>
      </c>
      <c r="C10389">
        <v>2024</v>
      </c>
      <c r="D10389">
        <v>7</v>
      </c>
      <c r="E10389" t="s">
        <v>574</v>
      </c>
      <c r="F10389" s="431">
        <v>1</v>
      </c>
      <c r="G10389" t="s">
        <v>383</v>
      </c>
      <c r="H10389" t="s">
        <v>390</v>
      </c>
      <c r="I10389" t="s">
        <v>391</v>
      </c>
      <c r="J10389" t="s">
        <v>548</v>
      </c>
      <c r="K10389" t="s">
        <v>392</v>
      </c>
      <c r="L10389" t="s">
        <v>523</v>
      </c>
      <c r="M10389" t="s">
        <v>387</v>
      </c>
      <c r="N10389">
        <v>1045</v>
      </c>
      <c r="O10389">
        <v>-196383.71</v>
      </c>
      <c r="P10389">
        <v>683917</v>
      </c>
      <c r="Q10389" t="str">
        <f t="shared" si="165"/>
        <v>3-Small C&amp;I</v>
      </c>
    </row>
    <row r="10390" spans="1:17" x14ac:dyDescent="0.3">
      <c r="A10390">
        <v>5</v>
      </c>
      <c r="B10390" t="s">
        <v>241</v>
      </c>
      <c r="C10390">
        <v>2024</v>
      </c>
      <c r="D10390">
        <v>7</v>
      </c>
      <c r="E10390" t="s">
        <v>574</v>
      </c>
      <c r="F10390" s="431">
        <v>1</v>
      </c>
      <c r="G10390" t="s">
        <v>383</v>
      </c>
      <c r="H10390" t="s">
        <v>393</v>
      </c>
      <c r="I10390" t="s">
        <v>394</v>
      </c>
      <c r="J10390" t="s">
        <v>549</v>
      </c>
      <c r="K10390" t="s">
        <v>395</v>
      </c>
      <c r="L10390" t="s">
        <v>523</v>
      </c>
      <c r="M10390" t="s">
        <v>387</v>
      </c>
      <c r="N10390">
        <v>59371</v>
      </c>
      <c r="O10390">
        <v>9362931.2899999991</v>
      </c>
      <c r="P10390">
        <v>40806900</v>
      </c>
      <c r="Q10390" t="str">
        <f t="shared" si="165"/>
        <v>2-Low Income Residential</v>
      </c>
    </row>
    <row r="10391" spans="1:17" x14ac:dyDescent="0.3">
      <c r="A10391">
        <v>5</v>
      </c>
      <c r="B10391" t="s">
        <v>241</v>
      </c>
      <c r="C10391">
        <v>2024</v>
      </c>
      <c r="D10391">
        <v>7</v>
      </c>
      <c r="E10391" t="s">
        <v>574</v>
      </c>
      <c r="F10391" s="431">
        <v>1</v>
      </c>
      <c r="G10391" t="s">
        <v>383</v>
      </c>
      <c r="H10391" t="s">
        <v>458</v>
      </c>
      <c r="I10391" t="s">
        <v>459</v>
      </c>
      <c r="J10391" t="s">
        <v>549</v>
      </c>
      <c r="K10391" t="s">
        <v>395</v>
      </c>
      <c r="L10391" t="s">
        <v>523</v>
      </c>
      <c r="M10391" t="s">
        <v>387</v>
      </c>
      <c r="N10391">
        <v>124</v>
      </c>
      <c r="O10391">
        <v>17933.63</v>
      </c>
      <c r="P10391">
        <v>91930</v>
      </c>
      <c r="Q10391" t="str">
        <f t="shared" si="165"/>
        <v>2-Low Income Residential</v>
      </c>
    </row>
    <row r="10392" spans="1:17" x14ac:dyDescent="0.3">
      <c r="A10392">
        <v>5</v>
      </c>
      <c r="B10392" t="s">
        <v>241</v>
      </c>
      <c r="C10392">
        <v>2024</v>
      </c>
      <c r="D10392">
        <v>7</v>
      </c>
      <c r="E10392" t="s">
        <v>574</v>
      </c>
      <c r="F10392" s="431">
        <v>1</v>
      </c>
      <c r="G10392" t="s">
        <v>383</v>
      </c>
      <c r="H10392" t="s">
        <v>396</v>
      </c>
      <c r="I10392" t="s">
        <v>397</v>
      </c>
      <c r="J10392" t="s">
        <v>550</v>
      </c>
      <c r="K10392" t="s">
        <v>415</v>
      </c>
      <c r="L10392" t="s">
        <v>523</v>
      </c>
      <c r="M10392" t="s">
        <v>387</v>
      </c>
      <c r="N10392">
        <v>958</v>
      </c>
      <c r="O10392">
        <v>97456.93</v>
      </c>
      <c r="P10392">
        <v>292624</v>
      </c>
      <c r="Q10392" t="str">
        <f t="shared" si="165"/>
        <v>3-Small C&amp;I</v>
      </c>
    </row>
    <row r="10393" spans="1:17" x14ac:dyDescent="0.3">
      <c r="A10393">
        <v>5</v>
      </c>
      <c r="B10393" t="s">
        <v>241</v>
      </c>
      <c r="C10393">
        <v>2024</v>
      </c>
      <c r="D10393">
        <v>7</v>
      </c>
      <c r="E10393" t="s">
        <v>574</v>
      </c>
      <c r="F10393" s="431">
        <v>1</v>
      </c>
      <c r="G10393" t="s">
        <v>383</v>
      </c>
      <c r="H10393" t="s">
        <v>416</v>
      </c>
      <c r="I10393" t="s">
        <v>417</v>
      </c>
      <c r="J10393" t="s">
        <v>548</v>
      </c>
      <c r="K10393" t="s">
        <v>392</v>
      </c>
      <c r="L10393" t="s">
        <v>523</v>
      </c>
      <c r="M10393" t="s">
        <v>387</v>
      </c>
      <c r="N10393">
        <v>10</v>
      </c>
      <c r="O10393">
        <v>-46825.25</v>
      </c>
      <c r="P10393">
        <v>6054</v>
      </c>
      <c r="Q10393" t="str">
        <f t="shared" si="165"/>
        <v>3-Small C&amp;I</v>
      </c>
    </row>
    <row r="10394" spans="1:17" x14ac:dyDescent="0.3">
      <c r="A10394">
        <v>5</v>
      </c>
      <c r="B10394" t="s">
        <v>241</v>
      </c>
      <c r="C10394">
        <v>2024</v>
      </c>
      <c r="D10394">
        <v>7</v>
      </c>
      <c r="E10394" t="s">
        <v>574</v>
      </c>
      <c r="F10394" s="431">
        <v>1</v>
      </c>
      <c r="G10394" t="s">
        <v>383</v>
      </c>
      <c r="H10394" t="s">
        <v>464</v>
      </c>
      <c r="I10394" t="s">
        <v>465</v>
      </c>
      <c r="J10394" t="s">
        <v>552</v>
      </c>
      <c r="K10394" t="s">
        <v>423</v>
      </c>
      <c r="L10394" t="s">
        <v>523</v>
      </c>
      <c r="M10394" t="s">
        <v>387</v>
      </c>
      <c r="N10394">
        <v>136</v>
      </c>
      <c r="O10394">
        <v>6547.76</v>
      </c>
      <c r="P10394">
        <v>9804</v>
      </c>
      <c r="Q10394" t="str">
        <f t="shared" si="165"/>
        <v>Street</v>
      </c>
    </row>
    <row r="10395" spans="1:17" x14ac:dyDescent="0.3">
      <c r="A10395">
        <v>5</v>
      </c>
      <c r="B10395" t="s">
        <v>241</v>
      </c>
      <c r="C10395">
        <v>2024</v>
      </c>
      <c r="D10395">
        <v>7</v>
      </c>
      <c r="E10395" t="s">
        <v>574</v>
      </c>
      <c r="F10395" s="431">
        <v>1</v>
      </c>
      <c r="G10395" t="s">
        <v>383</v>
      </c>
      <c r="H10395" t="s">
        <v>466</v>
      </c>
      <c r="I10395" t="s">
        <v>467</v>
      </c>
      <c r="J10395" t="s">
        <v>552</v>
      </c>
      <c r="K10395" t="s">
        <v>423</v>
      </c>
      <c r="L10395" t="s">
        <v>523</v>
      </c>
      <c r="M10395" t="s">
        <v>387</v>
      </c>
      <c r="N10395">
        <v>412</v>
      </c>
      <c r="O10395">
        <v>14330.87</v>
      </c>
      <c r="P10395">
        <v>22979</v>
      </c>
      <c r="Q10395" t="str">
        <f t="shared" si="165"/>
        <v>Street</v>
      </c>
    </row>
    <row r="10396" spans="1:17" x14ac:dyDescent="0.3">
      <c r="A10396">
        <v>5</v>
      </c>
      <c r="B10396" t="s">
        <v>241</v>
      </c>
      <c r="C10396">
        <v>2024</v>
      </c>
      <c r="D10396">
        <v>7</v>
      </c>
      <c r="E10396" t="s">
        <v>574</v>
      </c>
      <c r="F10396" s="431">
        <v>1</v>
      </c>
      <c r="G10396" t="s">
        <v>383</v>
      </c>
      <c r="H10396" t="s">
        <v>494</v>
      </c>
      <c r="I10396" t="s">
        <v>495</v>
      </c>
      <c r="J10396" t="s">
        <v>312</v>
      </c>
      <c r="K10396" t="s">
        <v>462</v>
      </c>
      <c r="L10396" t="s">
        <v>312</v>
      </c>
      <c r="M10396" t="s">
        <v>463</v>
      </c>
      <c r="N10396">
        <v>1</v>
      </c>
      <c r="O10396">
        <v>11.14</v>
      </c>
      <c r="P10396">
        <v>23</v>
      </c>
      <c r="Q10396" t="str">
        <f t="shared" si="165"/>
        <v>OTHER</v>
      </c>
    </row>
    <row r="10397" spans="1:17" x14ac:dyDescent="0.3">
      <c r="A10397">
        <v>5</v>
      </c>
      <c r="B10397" t="s">
        <v>241</v>
      </c>
      <c r="C10397">
        <v>2024</v>
      </c>
      <c r="D10397">
        <v>7</v>
      </c>
      <c r="E10397" t="s">
        <v>574</v>
      </c>
      <c r="F10397" s="431">
        <v>1</v>
      </c>
      <c r="G10397" t="s">
        <v>383</v>
      </c>
      <c r="H10397" t="s">
        <v>421</v>
      </c>
      <c r="I10397" t="s">
        <v>422</v>
      </c>
      <c r="J10397" t="s">
        <v>552</v>
      </c>
      <c r="K10397" t="s">
        <v>423</v>
      </c>
      <c r="L10397" t="s">
        <v>524</v>
      </c>
      <c r="M10397" t="s">
        <v>401</v>
      </c>
      <c r="N10397">
        <v>720</v>
      </c>
      <c r="O10397">
        <v>27479.22</v>
      </c>
      <c r="P10397">
        <v>52331</v>
      </c>
      <c r="Q10397" t="str">
        <f t="shared" si="165"/>
        <v>Street</v>
      </c>
    </row>
    <row r="10398" spans="1:17" x14ac:dyDescent="0.3">
      <c r="A10398">
        <v>5</v>
      </c>
      <c r="B10398" t="s">
        <v>241</v>
      </c>
      <c r="C10398">
        <v>2024</v>
      </c>
      <c r="D10398">
        <v>7</v>
      </c>
      <c r="E10398" t="s">
        <v>574</v>
      </c>
      <c r="F10398" s="431">
        <v>1</v>
      </c>
      <c r="G10398" t="s">
        <v>383</v>
      </c>
      <c r="H10398" t="s">
        <v>399</v>
      </c>
      <c r="I10398" t="s">
        <v>400</v>
      </c>
      <c r="J10398" t="s">
        <v>547</v>
      </c>
      <c r="K10398" t="s">
        <v>386</v>
      </c>
      <c r="L10398" t="s">
        <v>524</v>
      </c>
      <c r="M10398" t="s">
        <v>401</v>
      </c>
      <c r="N10398">
        <v>586703</v>
      </c>
      <c r="O10398">
        <v>82864624.450000003</v>
      </c>
      <c r="P10398">
        <v>462917889</v>
      </c>
      <c r="Q10398" t="str">
        <f t="shared" si="165"/>
        <v>1-Residential</v>
      </c>
    </row>
    <row r="10399" spans="1:17" x14ac:dyDescent="0.3">
      <c r="A10399">
        <v>5</v>
      </c>
      <c r="B10399" t="s">
        <v>241</v>
      </c>
      <c r="C10399">
        <v>2024</v>
      </c>
      <c r="D10399">
        <v>7</v>
      </c>
      <c r="E10399" t="s">
        <v>574</v>
      </c>
      <c r="F10399" s="431">
        <v>1</v>
      </c>
      <c r="G10399" t="s">
        <v>383</v>
      </c>
      <c r="H10399" t="s">
        <v>402</v>
      </c>
      <c r="I10399" t="s">
        <v>403</v>
      </c>
      <c r="J10399" t="s">
        <v>549</v>
      </c>
      <c r="K10399" t="s">
        <v>395</v>
      </c>
      <c r="L10399" t="s">
        <v>524</v>
      </c>
      <c r="M10399" t="s">
        <v>401</v>
      </c>
      <c r="N10399">
        <v>87207</v>
      </c>
      <c r="O10399">
        <v>3219973.95</v>
      </c>
      <c r="P10399">
        <v>61097576</v>
      </c>
      <c r="Q10399" t="str">
        <f t="shared" si="165"/>
        <v>2-Low Income Residential</v>
      </c>
    </row>
    <row r="10400" spans="1:17" x14ac:dyDescent="0.3">
      <c r="A10400">
        <v>5</v>
      </c>
      <c r="B10400" t="s">
        <v>241</v>
      </c>
      <c r="C10400">
        <v>2024</v>
      </c>
      <c r="D10400">
        <v>7</v>
      </c>
      <c r="E10400" t="s">
        <v>574</v>
      </c>
      <c r="F10400" s="431">
        <v>1</v>
      </c>
      <c r="G10400" t="s">
        <v>383</v>
      </c>
      <c r="H10400" t="s">
        <v>404</v>
      </c>
      <c r="I10400" t="s">
        <v>405</v>
      </c>
      <c r="J10400" t="s">
        <v>548</v>
      </c>
      <c r="K10400" t="s">
        <v>392</v>
      </c>
      <c r="L10400" t="s">
        <v>524</v>
      </c>
      <c r="M10400" t="s">
        <v>401</v>
      </c>
      <c r="N10400">
        <v>1343</v>
      </c>
      <c r="O10400">
        <v>-327072.95</v>
      </c>
      <c r="P10400">
        <v>986150</v>
      </c>
      <c r="Q10400" t="str">
        <f t="shared" si="165"/>
        <v>3-Small C&amp;I</v>
      </c>
    </row>
    <row r="10401" spans="1:17" x14ac:dyDescent="0.3">
      <c r="A10401">
        <v>5</v>
      </c>
      <c r="B10401" t="s">
        <v>241</v>
      </c>
      <c r="C10401">
        <v>2024</v>
      </c>
      <c r="D10401">
        <v>7</v>
      </c>
      <c r="E10401" t="s">
        <v>574</v>
      </c>
      <c r="F10401" s="431">
        <v>1</v>
      </c>
      <c r="G10401" t="s">
        <v>383</v>
      </c>
      <c r="H10401" t="s">
        <v>406</v>
      </c>
      <c r="I10401" t="s">
        <v>407</v>
      </c>
      <c r="J10401" t="s">
        <v>551</v>
      </c>
      <c r="K10401" t="s">
        <v>398</v>
      </c>
      <c r="L10401" t="s">
        <v>524</v>
      </c>
      <c r="M10401" t="s">
        <v>401</v>
      </c>
      <c r="N10401">
        <v>1177</v>
      </c>
      <c r="O10401">
        <v>75890.429999999993</v>
      </c>
      <c r="P10401">
        <v>511450</v>
      </c>
      <c r="Q10401" t="str">
        <f t="shared" si="165"/>
        <v>3-Small C&amp;I</v>
      </c>
    </row>
    <row r="10402" spans="1:17" x14ac:dyDescent="0.3">
      <c r="A10402">
        <v>5</v>
      </c>
      <c r="B10402" t="s">
        <v>241</v>
      </c>
      <c r="C10402">
        <v>2024</v>
      </c>
      <c r="D10402">
        <v>7</v>
      </c>
      <c r="E10402" t="s">
        <v>574</v>
      </c>
      <c r="F10402" s="431">
        <v>3</v>
      </c>
      <c r="G10402" t="s">
        <v>408</v>
      </c>
      <c r="H10402" t="s">
        <v>384</v>
      </c>
      <c r="I10402" t="s">
        <v>385</v>
      </c>
      <c r="J10402" t="s">
        <v>547</v>
      </c>
      <c r="K10402" t="s">
        <v>386</v>
      </c>
      <c r="L10402" t="s">
        <v>525</v>
      </c>
      <c r="M10402" t="s">
        <v>409</v>
      </c>
      <c r="N10402">
        <v>913</v>
      </c>
      <c r="O10402">
        <v>365380.41</v>
      </c>
      <c r="P10402">
        <v>1015369</v>
      </c>
      <c r="Q10402" t="str">
        <f t="shared" si="165"/>
        <v>1-Residential</v>
      </c>
    </row>
    <row r="10403" spans="1:17" x14ac:dyDescent="0.3">
      <c r="A10403">
        <v>5</v>
      </c>
      <c r="B10403" t="s">
        <v>241</v>
      </c>
      <c r="C10403">
        <v>2024</v>
      </c>
      <c r="D10403">
        <v>7</v>
      </c>
      <c r="E10403" t="s">
        <v>574</v>
      </c>
      <c r="F10403" s="431">
        <v>3</v>
      </c>
      <c r="G10403" t="s">
        <v>408</v>
      </c>
      <c r="H10403" t="s">
        <v>388</v>
      </c>
      <c r="I10403" t="s">
        <v>389</v>
      </c>
      <c r="J10403" t="s">
        <v>547</v>
      </c>
      <c r="K10403" t="s">
        <v>386</v>
      </c>
      <c r="L10403" t="s">
        <v>525</v>
      </c>
      <c r="M10403" t="s">
        <v>409</v>
      </c>
      <c r="N10403">
        <v>1</v>
      </c>
      <c r="O10403">
        <v>7.25</v>
      </c>
      <c r="P10403">
        <v>2</v>
      </c>
      <c r="Q10403" t="str">
        <f t="shared" si="165"/>
        <v>1-Residential</v>
      </c>
    </row>
    <row r="10404" spans="1:17" x14ac:dyDescent="0.3">
      <c r="A10404">
        <v>5</v>
      </c>
      <c r="B10404" t="s">
        <v>241</v>
      </c>
      <c r="C10404">
        <v>2024</v>
      </c>
      <c r="D10404">
        <v>7</v>
      </c>
      <c r="E10404" t="s">
        <v>574</v>
      </c>
      <c r="F10404" s="431">
        <v>3</v>
      </c>
      <c r="G10404" t="s">
        <v>408</v>
      </c>
      <c r="H10404" t="s">
        <v>390</v>
      </c>
      <c r="I10404" t="s">
        <v>391</v>
      </c>
      <c r="J10404" t="s">
        <v>548</v>
      </c>
      <c r="K10404" t="s">
        <v>392</v>
      </c>
      <c r="L10404" t="s">
        <v>525</v>
      </c>
      <c r="M10404" t="s">
        <v>409</v>
      </c>
      <c r="N10404">
        <v>32126</v>
      </c>
      <c r="O10404">
        <v>-8418168.6199999992</v>
      </c>
      <c r="P10404">
        <v>42468119</v>
      </c>
      <c r="Q10404" t="str">
        <f t="shared" si="165"/>
        <v>3-Small C&amp;I</v>
      </c>
    </row>
    <row r="10405" spans="1:17" x14ac:dyDescent="0.3">
      <c r="A10405">
        <v>5</v>
      </c>
      <c r="B10405" t="s">
        <v>241</v>
      </c>
      <c r="C10405">
        <v>2024</v>
      </c>
      <c r="D10405">
        <v>7</v>
      </c>
      <c r="E10405" t="s">
        <v>574</v>
      </c>
      <c r="F10405" s="431">
        <v>3</v>
      </c>
      <c r="G10405" t="s">
        <v>408</v>
      </c>
      <c r="H10405" t="s">
        <v>393</v>
      </c>
      <c r="I10405" t="s">
        <v>394</v>
      </c>
      <c r="J10405" t="s">
        <v>549</v>
      </c>
      <c r="K10405" t="s">
        <v>395</v>
      </c>
      <c r="L10405" t="s">
        <v>525</v>
      </c>
      <c r="M10405" t="s">
        <v>409</v>
      </c>
      <c r="N10405">
        <v>2</v>
      </c>
      <c r="O10405">
        <v>417.79</v>
      </c>
      <c r="P10405">
        <v>1816</v>
      </c>
      <c r="Q10405" t="str">
        <f t="shared" si="165"/>
        <v>2-Low Income Residential</v>
      </c>
    </row>
    <row r="10406" spans="1:17" x14ac:dyDescent="0.3">
      <c r="A10406">
        <v>5</v>
      </c>
      <c r="B10406" t="s">
        <v>241</v>
      </c>
      <c r="C10406">
        <v>2024</v>
      </c>
      <c r="D10406">
        <v>7</v>
      </c>
      <c r="E10406" t="s">
        <v>574</v>
      </c>
      <c r="F10406" s="431">
        <v>3</v>
      </c>
      <c r="G10406" t="s">
        <v>408</v>
      </c>
      <c r="H10406" t="s">
        <v>410</v>
      </c>
      <c r="I10406" t="s">
        <v>411</v>
      </c>
      <c r="J10406" t="s">
        <v>553</v>
      </c>
      <c r="K10406" t="s">
        <v>412</v>
      </c>
      <c r="L10406" t="s">
        <v>525</v>
      </c>
      <c r="M10406" t="s">
        <v>409</v>
      </c>
      <c r="N10406">
        <v>266</v>
      </c>
      <c r="O10406">
        <v>23860.720000000001</v>
      </c>
      <c r="P10406">
        <v>72041</v>
      </c>
      <c r="Q10406" t="str">
        <f t="shared" si="165"/>
        <v>3-Small C&amp;I</v>
      </c>
    </row>
    <row r="10407" spans="1:17" x14ac:dyDescent="0.3">
      <c r="A10407">
        <v>5</v>
      </c>
      <c r="B10407" t="s">
        <v>241</v>
      </c>
      <c r="C10407">
        <v>2024</v>
      </c>
      <c r="D10407">
        <v>7</v>
      </c>
      <c r="E10407" t="s">
        <v>574</v>
      </c>
      <c r="F10407" s="431">
        <v>3</v>
      </c>
      <c r="G10407" t="s">
        <v>408</v>
      </c>
      <c r="H10407" t="s">
        <v>413</v>
      </c>
      <c r="I10407" t="s">
        <v>414</v>
      </c>
      <c r="J10407" t="s">
        <v>550</v>
      </c>
      <c r="K10407" t="s">
        <v>415</v>
      </c>
      <c r="L10407" t="s">
        <v>525</v>
      </c>
      <c r="M10407" t="s">
        <v>409</v>
      </c>
      <c r="N10407">
        <v>318</v>
      </c>
      <c r="O10407">
        <v>-1033335.54</v>
      </c>
      <c r="P10407">
        <v>439895</v>
      </c>
      <c r="Q10407" t="str">
        <f t="shared" si="165"/>
        <v>3-Small C&amp;I</v>
      </c>
    </row>
    <row r="10408" spans="1:17" x14ac:dyDescent="0.3">
      <c r="A10408">
        <v>5</v>
      </c>
      <c r="B10408" t="s">
        <v>241</v>
      </c>
      <c r="C10408">
        <v>2024</v>
      </c>
      <c r="D10408">
        <v>7</v>
      </c>
      <c r="E10408" t="s">
        <v>574</v>
      </c>
      <c r="F10408" s="431">
        <v>3</v>
      </c>
      <c r="G10408" t="s">
        <v>408</v>
      </c>
      <c r="H10408" t="s">
        <v>396</v>
      </c>
      <c r="I10408" t="s">
        <v>397</v>
      </c>
      <c r="J10408" t="s">
        <v>550</v>
      </c>
      <c r="K10408" t="s">
        <v>415</v>
      </c>
      <c r="L10408" t="s">
        <v>525</v>
      </c>
      <c r="M10408" t="s">
        <v>409</v>
      </c>
      <c r="N10408">
        <v>16656</v>
      </c>
      <c r="O10408">
        <v>-1345270.63</v>
      </c>
      <c r="P10408">
        <v>-2534022</v>
      </c>
      <c r="Q10408" t="str">
        <f t="shared" si="165"/>
        <v>3-Small C&amp;I</v>
      </c>
    </row>
    <row r="10409" spans="1:17" x14ac:dyDescent="0.3">
      <c r="A10409">
        <v>5</v>
      </c>
      <c r="B10409" t="s">
        <v>241</v>
      </c>
      <c r="C10409">
        <v>2024</v>
      </c>
      <c r="D10409">
        <v>7</v>
      </c>
      <c r="E10409" t="s">
        <v>574</v>
      </c>
      <c r="F10409" s="431">
        <v>3</v>
      </c>
      <c r="G10409" t="s">
        <v>408</v>
      </c>
      <c r="H10409" t="s">
        <v>416</v>
      </c>
      <c r="I10409" t="s">
        <v>417</v>
      </c>
      <c r="J10409" t="s">
        <v>548</v>
      </c>
      <c r="K10409" t="s">
        <v>392</v>
      </c>
      <c r="L10409" t="s">
        <v>525</v>
      </c>
      <c r="M10409" t="s">
        <v>409</v>
      </c>
      <c r="N10409">
        <v>135</v>
      </c>
      <c r="O10409">
        <v>-27652.31</v>
      </c>
      <c r="P10409">
        <v>132210</v>
      </c>
      <c r="Q10409" t="str">
        <f t="shared" si="165"/>
        <v>3-Small C&amp;I</v>
      </c>
    </row>
    <row r="10410" spans="1:17" x14ac:dyDescent="0.3">
      <c r="A10410">
        <v>5</v>
      </c>
      <c r="B10410" t="s">
        <v>241</v>
      </c>
      <c r="C10410">
        <v>2024</v>
      </c>
      <c r="D10410">
        <v>7</v>
      </c>
      <c r="E10410" t="s">
        <v>574</v>
      </c>
      <c r="F10410" s="431">
        <v>3</v>
      </c>
      <c r="G10410" t="s">
        <v>408</v>
      </c>
      <c r="H10410" t="s">
        <v>468</v>
      </c>
      <c r="I10410" t="s">
        <v>469</v>
      </c>
      <c r="J10410" t="s">
        <v>554</v>
      </c>
      <c r="K10410" t="s">
        <v>420</v>
      </c>
      <c r="L10410" t="s">
        <v>525</v>
      </c>
      <c r="M10410" t="s">
        <v>409</v>
      </c>
      <c r="N10410">
        <v>42</v>
      </c>
      <c r="O10410">
        <v>127184.81</v>
      </c>
      <c r="P10410">
        <v>575863</v>
      </c>
      <c r="Q10410" t="str">
        <f t="shared" si="165"/>
        <v>4-Medium C&amp;I</v>
      </c>
    </row>
    <row r="10411" spans="1:17" x14ac:dyDescent="0.3">
      <c r="A10411">
        <v>5</v>
      </c>
      <c r="B10411" t="s">
        <v>241</v>
      </c>
      <c r="C10411">
        <v>2024</v>
      </c>
      <c r="D10411">
        <v>7</v>
      </c>
      <c r="E10411" t="s">
        <v>574</v>
      </c>
      <c r="F10411" s="431">
        <v>3</v>
      </c>
      <c r="G10411" t="s">
        <v>408</v>
      </c>
      <c r="H10411" t="s">
        <v>572</v>
      </c>
      <c r="I10411" t="s">
        <v>573</v>
      </c>
      <c r="J10411" t="s">
        <v>550</v>
      </c>
      <c r="K10411" t="s">
        <v>415</v>
      </c>
      <c r="L10411" t="s">
        <v>525</v>
      </c>
      <c r="M10411" t="s">
        <v>409</v>
      </c>
      <c r="N10411">
        <v>3</v>
      </c>
      <c r="O10411">
        <v>231.09</v>
      </c>
      <c r="P10411">
        <v>696</v>
      </c>
      <c r="Q10411" t="str">
        <f t="shared" si="165"/>
        <v>3-Small C&amp;I</v>
      </c>
    </row>
    <row r="10412" spans="1:17" x14ac:dyDescent="0.3">
      <c r="A10412">
        <v>5</v>
      </c>
      <c r="B10412" t="s">
        <v>241</v>
      </c>
      <c r="C10412">
        <v>2024</v>
      </c>
      <c r="D10412">
        <v>7</v>
      </c>
      <c r="E10412" t="s">
        <v>574</v>
      </c>
      <c r="F10412" s="431">
        <v>3</v>
      </c>
      <c r="G10412" t="s">
        <v>408</v>
      </c>
      <c r="H10412" t="s">
        <v>460</v>
      </c>
      <c r="I10412" t="s">
        <v>461</v>
      </c>
      <c r="J10412" t="s">
        <v>551</v>
      </c>
      <c r="K10412" t="s">
        <v>398</v>
      </c>
      <c r="L10412" t="s">
        <v>525</v>
      </c>
      <c r="M10412" t="s">
        <v>409</v>
      </c>
      <c r="N10412">
        <v>64</v>
      </c>
      <c r="O10412">
        <v>2418.4299999999998</v>
      </c>
      <c r="P10412">
        <v>54987</v>
      </c>
      <c r="Q10412" t="str">
        <f t="shared" si="165"/>
        <v>3-Small C&amp;I</v>
      </c>
    </row>
    <row r="10413" spans="1:17" x14ac:dyDescent="0.3">
      <c r="A10413">
        <v>5</v>
      </c>
      <c r="B10413" t="s">
        <v>241</v>
      </c>
      <c r="C10413">
        <v>2024</v>
      </c>
      <c r="D10413">
        <v>7</v>
      </c>
      <c r="E10413" t="s">
        <v>574</v>
      </c>
      <c r="F10413" s="431">
        <v>3</v>
      </c>
      <c r="G10413" t="s">
        <v>408</v>
      </c>
      <c r="H10413" t="s">
        <v>418</v>
      </c>
      <c r="I10413" t="s">
        <v>419</v>
      </c>
      <c r="J10413" t="s">
        <v>554</v>
      </c>
      <c r="K10413" t="s">
        <v>420</v>
      </c>
      <c r="L10413" t="s">
        <v>525</v>
      </c>
      <c r="M10413" t="s">
        <v>409</v>
      </c>
      <c r="N10413">
        <v>1208</v>
      </c>
      <c r="O10413">
        <v>4879181.82</v>
      </c>
      <c r="P10413">
        <v>20876335</v>
      </c>
      <c r="Q10413" t="str">
        <f t="shared" si="165"/>
        <v>4-Medium C&amp;I</v>
      </c>
    </row>
    <row r="10414" spans="1:17" x14ac:dyDescent="0.3">
      <c r="A10414">
        <v>5</v>
      </c>
      <c r="B10414" t="s">
        <v>241</v>
      </c>
      <c r="C10414">
        <v>2024</v>
      </c>
      <c r="D10414">
        <v>7</v>
      </c>
      <c r="E10414" t="s">
        <v>574</v>
      </c>
      <c r="F10414" s="431">
        <v>3</v>
      </c>
      <c r="G10414" t="s">
        <v>408</v>
      </c>
      <c r="H10414" t="s">
        <v>473</v>
      </c>
      <c r="I10414" t="s">
        <v>474</v>
      </c>
      <c r="J10414" t="s">
        <v>556</v>
      </c>
      <c r="K10414" t="s">
        <v>441</v>
      </c>
      <c r="L10414" t="s">
        <v>525</v>
      </c>
      <c r="M10414" t="s">
        <v>409</v>
      </c>
      <c r="N10414">
        <v>27</v>
      </c>
      <c r="O10414">
        <v>94291.7</v>
      </c>
      <c r="P10414">
        <v>423281</v>
      </c>
      <c r="Q10414" t="str">
        <f t="shared" si="165"/>
        <v>4-Medium C&amp;I</v>
      </c>
    </row>
    <row r="10415" spans="1:17" x14ac:dyDescent="0.3">
      <c r="A10415">
        <v>5</v>
      </c>
      <c r="B10415" t="s">
        <v>241</v>
      </c>
      <c r="C10415">
        <v>2024</v>
      </c>
      <c r="D10415">
        <v>7</v>
      </c>
      <c r="E10415" t="s">
        <v>574</v>
      </c>
      <c r="F10415" s="431">
        <v>3</v>
      </c>
      <c r="G10415" t="s">
        <v>408</v>
      </c>
      <c r="H10415" t="s">
        <v>475</v>
      </c>
      <c r="I10415" t="s">
        <v>476</v>
      </c>
      <c r="J10415" t="s">
        <v>555</v>
      </c>
      <c r="K10415" t="s">
        <v>472</v>
      </c>
      <c r="L10415" t="s">
        <v>525</v>
      </c>
      <c r="M10415" t="s">
        <v>409</v>
      </c>
      <c r="N10415">
        <v>31</v>
      </c>
      <c r="O10415">
        <v>48196.22</v>
      </c>
      <c r="P10415">
        <v>208018</v>
      </c>
      <c r="Q10415" t="str">
        <f t="shared" si="165"/>
        <v>4-Medium C&amp;I</v>
      </c>
    </row>
    <row r="10416" spans="1:17" x14ac:dyDescent="0.3">
      <c r="A10416">
        <v>5</v>
      </c>
      <c r="B10416" t="s">
        <v>241</v>
      </c>
      <c r="C10416">
        <v>2024</v>
      </c>
      <c r="D10416">
        <v>7</v>
      </c>
      <c r="E10416" t="s">
        <v>574</v>
      </c>
      <c r="F10416" s="431">
        <v>3</v>
      </c>
      <c r="G10416" t="s">
        <v>408</v>
      </c>
      <c r="H10416" t="s">
        <v>464</v>
      </c>
      <c r="I10416" t="s">
        <v>465</v>
      </c>
      <c r="J10416" t="s">
        <v>552</v>
      </c>
      <c r="K10416" t="s">
        <v>423</v>
      </c>
      <c r="L10416" t="s">
        <v>525</v>
      </c>
      <c r="M10416" t="s">
        <v>409</v>
      </c>
      <c r="N10416">
        <v>656</v>
      </c>
      <c r="O10416">
        <v>78352.320000000007</v>
      </c>
      <c r="P10416">
        <v>151499</v>
      </c>
      <c r="Q10416" t="str">
        <f t="shared" si="165"/>
        <v>Street</v>
      </c>
    </row>
    <row r="10417" spans="1:17" x14ac:dyDescent="0.3">
      <c r="A10417">
        <v>5</v>
      </c>
      <c r="B10417" t="s">
        <v>241</v>
      </c>
      <c r="C10417">
        <v>2024</v>
      </c>
      <c r="D10417">
        <v>7</v>
      </c>
      <c r="E10417" t="s">
        <v>574</v>
      </c>
      <c r="F10417" s="431">
        <v>3</v>
      </c>
      <c r="G10417" t="s">
        <v>408</v>
      </c>
      <c r="H10417" t="s">
        <v>466</v>
      </c>
      <c r="I10417" t="s">
        <v>467</v>
      </c>
      <c r="J10417" t="s">
        <v>552</v>
      </c>
      <c r="K10417" t="s">
        <v>423</v>
      </c>
      <c r="L10417" t="s">
        <v>525</v>
      </c>
      <c r="M10417" t="s">
        <v>409</v>
      </c>
      <c r="N10417">
        <v>1096</v>
      </c>
      <c r="O10417">
        <v>112929.95</v>
      </c>
      <c r="P10417">
        <v>218314</v>
      </c>
      <c r="Q10417" t="str">
        <f t="shared" si="165"/>
        <v>Street</v>
      </c>
    </row>
    <row r="10418" spans="1:17" x14ac:dyDescent="0.3">
      <c r="A10418">
        <v>5</v>
      </c>
      <c r="B10418" t="s">
        <v>241</v>
      </c>
      <c r="C10418">
        <v>2024</v>
      </c>
      <c r="D10418">
        <v>7</v>
      </c>
      <c r="E10418" t="s">
        <v>574</v>
      </c>
      <c r="F10418" s="431">
        <v>3</v>
      </c>
      <c r="G10418" t="s">
        <v>408</v>
      </c>
      <c r="H10418" t="s">
        <v>421</v>
      </c>
      <c r="I10418" t="s">
        <v>422</v>
      </c>
      <c r="J10418" t="s">
        <v>552</v>
      </c>
      <c r="K10418" t="s">
        <v>423</v>
      </c>
      <c r="L10418" t="s">
        <v>526</v>
      </c>
      <c r="M10418" t="s">
        <v>427</v>
      </c>
      <c r="N10418">
        <v>3724</v>
      </c>
      <c r="O10418">
        <v>356691.38</v>
      </c>
      <c r="P10418">
        <v>912173</v>
      </c>
      <c r="Q10418" t="str">
        <f t="shared" si="165"/>
        <v>Street</v>
      </c>
    </row>
    <row r="10419" spans="1:17" x14ac:dyDescent="0.3">
      <c r="A10419">
        <v>5</v>
      </c>
      <c r="B10419" t="s">
        <v>241</v>
      </c>
      <c r="C10419">
        <v>2024</v>
      </c>
      <c r="D10419">
        <v>7</v>
      </c>
      <c r="E10419" t="s">
        <v>574</v>
      </c>
      <c r="F10419" s="431">
        <v>3</v>
      </c>
      <c r="G10419" t="s">
        <v>408</v>
      </c>
      <c r="H10419" t="s">
        <v>424</v>
      </c>
      <c r="I10419" t="s">
        <v>425</v>
      </c>
      <c r="J10419" t="s">
        <v>557</v>
      </c>
      <c r="K10419" t="s">
        <v>426</v>
      </c>
      <c r="L10419" t="s">
        <v>526</v>
      </c>
      <c r="M10419" t="s">
        <v>427</v>
      </c>
      <c r="N10419">
        <v>5</v>
      </c>
      <c r="O10419">
        <v>533.47</v>
      </c>
      <c r="P10419">
        <v>3774</v>
      </c>
      <c r="Q10419" t="str">
        <f t="shared" si="165"/>
        <v>3-Small C&amp;I</v>
      </c>
    </row>
    <row r="10420" spans="1:17" x14ac:dyDescent="0.3">
      <c r="A10420">
        <v>5</v>
      </c>
      <c r="B10420" t="s">
        <v>241</v>
      </c>
      <c r="C10420">
        <v>2024</v>
      </c>
      <c r="D10420">
        <v>7</v>
      </c>
      <c r="E10420" t="s">
        <v>574</v>
      </c>
      <c r="F10420" s="431">
        <v>3</v>
      </c>
      <c r="G10420" t="s">
        <v>408</v>
      </c>
      <c r="H10420" t="s">
        <v>477</v>
      </c>
      <c r="I10420" t="s">
        <v>478</v>
      </c>
      <c r="J10420" t="s">
        <v>558</v>
      </c>
      <c r="K10420" t="s">
        <v>430</v>
      </c>
      <c r="L10420" t="s">
        <v>525</v>
      </c>
      <c r="M10420" t="s">
        <v>409</v>
      </c>
      <c r="N10420">
        <v>1</v>
      </c>
      <c r="O10420">
        <v>1606.37</v>
      </c>
      <c r="P10420">
        <v>5600</v>
      </c>
      <c r="Q10420" t="str">
        <f t="shared" si="165"/>
        <v>5-Large C&amp;I</v>
      </c>
    </row>
    <row r="10421" spans="1:17" x14ac:dyDescent="0.3">
      <c r="A10421">
        <v>5</v>
      </c>
      <c r="B10421" t="s">
        <v>241</v>
      </c>
      <c r="C10421">
        <v>2024</v>
      </c>
      <c r="D10421">
        <v>7</v>
      </c>
      <c r="E10421" t="s">
        <v>574</v>
      </c>
      <c r="F10421" s="431">
        <v>3</v>
      </c>
      <c r="G10421" t="s">
        <v>408</v>
      </c>
      <c r="H10421" t="s">
        <v>428</v>
      </c>
      <c r="I10421" t="s">
        <v>429</v>
      </c>
      <c r="J10421" t="s">
        <v>558</v>
      </c>
      <c r="K10421" t="s">
        <v>430</v>
      </c>
      <c r="L10421" t="s">
        <v>525</v>
      </c>
      <c r="M10421" t="s">
        <v>409</v>
      </c>
      <c r="N10421">
        <v>131</v>
      </c>
      <c r="O10421">
        <v>3322188.47</v>
      </c>
      <c r="P10421">
        <v>17471568</v>
      </c>
      <c r="Q10421" t="str">
        <f t="shared" si="165"/>
        <v>5-Large C&amp;I</v>
      </c>
    </row>
    <row r="10422" spans="1:17" x14ac:dyDescent="0.3">
      <c r="A10422">
        <v>5</v>
      </c>
      <c r="B10422" t="s">
        <v>241</v>
      </c>
      <c r="C10422">
        <v>2024</v>
      </c>
      <c r="D10422">
        <v>7</v>
      </c>
      <c r="E10422" t="s">
        <v>574</v>
      </c>
      <c r="F10422" s="431">
        <v>3</v>
      </c>
      <c r="G10422" t="s">
        <v>408</v>
      </c>
      <c r="H10422" t="s">
        <v>431</v>
      </c>
      <c r="I10422" t="s">
        <v>432</v>
      </c>
      <c r="J10422" t="s">
        <v>558</v>
      </c>
      <c r="K10422" t="s">
        <v>430</v>
      </c>
      <c r="L10422" t="s">
        <v>526</v>
      </c>
      <c r="M10422" t="s">
        <v>427</v>
      </c>
      <c r="N10422">
        <v>2043</v>
      </c>
      <c r="O10422">
        <v>31120282.969999999</v>
      </c>
      <c r="P10422">
        <v>371620000</v>
      </c>
      <c r="Q10422" t="str">
        <f t="shared" si="165"/>
        <v>5-Large C&amp;I</v>
      </c>
    </row>
    <row r="10423" spans="1:17" x14ac:dyDescent="0.3">
      <c r="A10423">
        <v>5</v>
      </c>
      <c r="B10423" t="s">
        <v>241</v>
      </c>
      <c r="C10423">
        <v>2024</v>
      </c>
      <c r="D10423">
        <v>7</v>
      </c>
      <c r="E10423" t="s">
        <v>574</v>
      </c>
      <c r="F10423" s="431">
        <v>3</v>
      </c>
      <c r="G10423" t="s">
        <v>408</v>
      </c>
      <c r="H10423" t="s">
        <v>399</v>
      </c>
      <c r="I10423" t="s">
        <v>400</v>
      </c>
      <c r="J10423" t="s">
        <v>547</v>
      </c>
      <c r="K10423" t="s">
        <v>386</v>
      </c>
      <c r="L10423" t="s">
        <v>526</v>
      </c>
      <c r="M10423" t="s">
        <v>427</v>
      </c>
      <c r="N10423">
        <v>1449</v>
      </c>
      <c r="O10423">
        <v>538532.66</v>
      </c>
      <c r="P10423">
        <v>3097828</v>
      </c>
      <c r="Q10423" t="str">
        <f t="shared" si="165"/>
        <v>1-Residential</v>
      </c>
    </row>
    <row r="10424" spans="1:17" x14ac:dyDescent="0.3">
      <c r="A10424">
        <v>5</v>
      </c>
      <c r="B10424" t="s">
        <v>241</v>
      </c>
      <c r="C10424">
        <v>2024</v>
      </c>
      <c r="D10424">
        <v>7</v>
      </c>
      <c r="E10424" t="s">
        <v>574</v>
      </c>
      <c r="F10424" s="431">
        <v>3</v>
      </c>
      <c r="G10424" t="s">
        <v>408</v>
      </c>
      <c r="H10424" t="s">
        <v>402</v>
      </c>
      <c r="I10424" t="s">
        <v>403</v>
      </c>
      <c r="J10424" t="s">
        <v>312</v>
      </c>
      <c r="K10424" t="s">
        <v>462</v>
      </c>
      <c r="L10424" t="s">
        <v>312</v>
      </c>
      <c r="M10424" t="s">
        <v>463</v>
      </c>
      <c r="N10424">
        <v>5</v>
      </c>
      <c r="O10424">
        <v>166.57</v>
      </c>
      <c r="P10424">
        <v>3268</v>
      </c>
      <c r="Q10424" t="str">
        <f t="shared" si="165"/>
        <v>OTHER</v>
      </c>
    </row>
    <row r="10425" spans="1:17" x14ac:dyDescent="0.3">
      <c r="A10425">
        <v>5</v>
      </c>
      <c r="B10425" t="s">
        <v>241</v>
      </c>
      <c r="C10425">
        <v>2024</v>
      </c>
      <c r="D10425">
        <v>7</v>
      </c>
      <c r="E10425" t="s">
        <v>574</v>
      </c>
      <c r="F10425" s="431">
        <v>3</v>
      </c>
      <c r="G10425" t="s">
        <v>408</v>
      </c>
      <c r="H10425" t="s">
        <v>404</v>
      </c>
      <c r="I10425" t="s">
        <v>405</v>
      </c>
      <c r="J10425" t="s">
        <v>548</v>
      </c>
      <c r="K10425" t="s">
        <v>392</v>
      </c>
      <c r="L10425" t="s">
        <v>526</v>
      </c>
      <c r="M10425" t="s">
        <v>427</v>
      </c>
      <c r="N10425">
        <v>70053</v>
      </c>
      <c r="O10425">
        <v>2795330.1</v>
      </c>
      <c r="P10425">
        <v>129253713</v>
      </c>
      <c r="Q10425" t="str">
        <f t="shared" si="165"/>
        <v>3-Small C&amp;I</v>
      </c>
    </row>
    <row r="10426" spans="1:17" x14ac:dyDescent="0.3">
      <c r="A10426">
        <v>5</v>
      </c>
      <c r="B10426" t="s">
        <v>241</v>
      </c>
      <c r="C10426">
        <v>2024</v>
      </c>
      <c r="D10426">
        <v>7</v>
      </c>
      <c r="E10426" t="s">
        <v>574</v>
      </c>
      <c r="F10426" s="431">
        <v>3</v>
      </c>
      <c r="G10426" t="s">
        <v>408</v>
      </c>
      <c r="H10426" t="s">
        <v>433</v>
      </c>
      <c r="I10426" t="s">
        <v>434</v>
      </c>
      <c r="J10426" t="s">
        <v>553</v>
      </c>
      <c r="K10426" t="s">
        <v>412</v>
      </c>
      <c r="L10426" t="s">
        <v>526</v>
      </c>
      <c r="M10426" t="s">
        <v>427</v>
      </c>
      <c r="N10426">
        <v>1307</v>
      </c>
      <c r="O10426">
        <v>63961.57</v>
      </c>
      <c r="P10426">
        <v>412566</v>
      </c>
      <c r="Q10426" t="str">
        <f t="shared" si="165"/>
        <v>3-Small C&amp;I</v>
      </c>
    </row>
    <row r="10427" spans="1:17" x14ac:dyDescent="0.3">
      <c r="A10427">
        <v>5</v>
      </c>
      <c r="B10427" t="s">
        <v>241</v>
      </c>
      <c r="C10427">
        <v>2024</v>
      </c>
      <c r="D10427">
        <v>7</v>
      </c>
      <c r="E10427" t="s">
        <v>574</v>
      </c>
      <c r="F10427" s="431">
        <v>3</v>
      </c>
      <c r="G10427" t="s">
        <v>408</v>
      </c>
      <c r="H10427" t="s">
        <v>435</v>
      </c>
      <c r="I10427" t="s">
        <v>436</v>
      </c>
      <c r="J10427" t="s">
        <v>550</v>
      </c>
      <c r="K10427" t="s">
        <v>415</v>
      </c>
      <c r="L10427" t="s">
        <v>526</v>
      </c>
      <c r="M10427" t="s">
        <v>427</v>
      </c>
      <c r="N10427">
        <v>607</v>
      </c>
      <c r="O10427">
        <v>-93593.59</v>
      </c>
      <c r="P10427">
        <v>1578302</v>
      </c>
      <c r="Q10427" t="str">
        <f t="shared" si="165"/>
        <v>3-Small C&amp;I</v>
      </c>
    </row>
    <row r="10428" spans="1:17" x14ac:dyDescent="0.3">
      <c r="A10428">
        <v>5</v>
      </c>
      <c r="B10428" t="s">
        <v>241</v>
      </c>
      <c r="C10428">
        <v>2024</v>
      </c>
      <c r="D10428">
        <v>7</v>
      </c>
      <c r="E10428" t="s">
        <v>574</v>
      </c>
      <c r="F10428" s="431">
        <v>3</v>
      </c>
      <c r="G10428" t="s">
        <v>408</v>
      </c>
      <c r="H10428" t="s">
        <v>406</v>
      </c>
      <c r="I10428" t="s">
        <v>407</v>
      </c>
      <c r="J10428" t="s">
        <v>551</v>
      </c>
      <c r="K10428" t="s">
        <v>398</v>
      </c>
      <c r="L10428" t="s">
        <v>526</v>
      </c>
      <c r="M10428" t="s">
        <v>427</v>
      </c>
      <c r="N10428">
        <v>24191</v>
      </c>
      <c r="O10428">
        <v>1206412.67</v>
      </c>
      <c r="P10428">
        <v>9351674</v>
      </c>
      <c r="Q10428" t="str">
        <f t="shared" si="165"/>
        <v>3-Small C&amp;I</v>
      </c>
    </row>
    <row r="10429" spans="1:17" x14ac:dyDescent="0.3">
      <c r="A10429">
        <v>5</v>
      </c>
      <c r="B10429" t="s">
        <v>241</v>
      </c>
      <c r="C10429">
        <v>2024</v>
      </c>
      <c r="D10429">
        <v>7</v>
      </c>
      <c r="E10429" t="s">
        <v>574</v>
      </c>
      <c r="F10429" s="431">
        <v>3</v>
      </c>
      <c r="G10429" t="s">
        <v>408</v>
      </c>
      <c r="H10429" t="s">
        <v>437</v>
      </c>
      <c r="I10429" t="s">
        <v>438</v>
      </c>
      <c r="J10429" t="s">
        <v>554</v>
      </c>
      <c r="K10429" t="s">
        <v>420</v>
      </c>
      <c r="L10429" t="s">
        <v>526</v>
      </c>
      <c r="M10429" t="s">
        <v>427</v>
      </c>
      <c r="N10429">
        <v>7873</v>
      </c>
      <c r="O10429">
        <v>20638627.109999999</v>
      </c>
      <c r="P10429">
        <v>187095682</v>
      </c>
      <c r="Q10429" t="str">
        <f t="shared" si="165"/>
        <v>4-Medium C&amp;I</v>
      </c>
    </row>
    <row r="10430" spans="1:17" x14ac:dyDescent="0.3">
      <c r="A10430">
        <v>5</v>
      </c>
      <c r="B10430" t="s">
        <v>241</v>
      </c>
      <c r="C10430">
        <v>2024</v>
      </c>
      <c r="D10430">
        <v>7</v>
      </c>
      <c r="E10430" t="s">
        <v>574</v>
      </c>
      <c r="F10430" s="431">
        <v>3</v>
      </c>
      <c r="G10430" t="s">
        <v>408</v>
      </c>
      <c r="H10430" t="s">
        <v>439</v>
      </c>
      <c r="I10430" t="s">
        <v>440</v>
      </c>
      <c r="J10430" t="s">
        <v>554</v>
      </c>
      <c r="K10430" t="s">
        <v>420</v>
      </c>
      <c r="L10430" t="s">
        <v>526</v>
      </c>
      <c r="M10430" t="s">
        <v>427</v>
      </c>
      <c r="N10430">
        <v>322</v>
      </c>
      <c r="O10430">
        <v>669852.77</v>
      </c>
      <c r="P10430">
        <v>6208702</v>
      </c>
      <c r="Q10430" t="str">
        <f t="shared" si="165"/>
        <v>4-Medium C&amp;I</v>
      </c>
    </row>
    <row r="10431" spans="1:17" x14ac:dyDescent="0.3">
      <c r="A10431">
        <v>5</v>
      </c>
      <c r="B10431" t="s">
        <v>241</v>
      </c>
      <c r="C10431">
        <v>2024</v>
      </c>
      <c r="D10431">
        <v>7</v>
      </c>
      <c r="E10431" t="s">
        <v>574</v>
      </c>
      <c r="F10431" s="431">
        <v>3</v>
      </c>
      <c r="G10431" t="s">
        <v>408</v>
      </c>
      <c r="H10431" t="s">
        <v>479</v>
      </c>
      <c r="I10431" t="s">
        <v>480</v>
      </c>
      <c r="J10431" t="s">
        <v>554</v>
      </c>
      <c r="K10431" t="s">
        <v>420</v>
      </c>
      <c r="L10431" t="s">
        <v>526</v>
      </c>
      <c r="M10431" t="s">
        <v>427</v>
      </c>
      <c r="N10431">
        <v>235</v>
      </c>
      <c r="O10431">
        <v>488573.12</v>
      </c>
      <c r="P10431">
        <v>4607071</v>
      </c>
      <c r="Q10431" t="str">
        <f t="shared" si="165"/>
        <v>4-Medium C&amp;I</v>
      </c>
    </row>
    <row r="10432" spans="1:17" x14ac:dyDescent="0.3">
      <c r="A10432">
        <v>5</v>
      </c>
      <c r="B10432" t="s">
        <v>241</v>
      </c>
      <c r="C10432">
        <v>2024</v>
      </c>
      <c r="D10432">
        <v>7</v>
      </c>
      <c r="E10432" t="s">
        <v>574</v>
      </c>
      <c r="F10432" s="431">
        <v>5</v>
      </c>
      <c r="G10432" t="s">
        <v>442</v>
      </c>
      <c r="H10432" t="s">
        <v>390</v>
      </c>
      <c r="I10432" t="s">
        <v>391</v>
      </c>
      <c r="J10432" t="s">
        <v>548</v>
      </c>
      <c r="K10432" t="s">
        <v>392</v>
      </c>
      <c r="L10432" t="s">
        <v>527</v>
      </c>
      <c r="M10432" t="s">
        <v>443</v>
      </c>
      <c r="N10432">
        <v>680</v>
      </c>
      <c r="O10432">
        <v>107836.82</v>
      </c>
      <c r="P10432">
        <v>1288756</v>
      </c>
      <c r="Q10432" t="str">
        <f t="shared" si="165"/>
        <v>3-Small C&amp;I</v>
      </c>
    </row>
    <row r="10433" spans="1:17" x14ac:dyDescent="0.3">
      <c r="A10433">
        <v>5</v>
      </c>
      <c r="B10433" t="s">
        <v>241</v>
      </c>
      <c r="C10433">
        <v>2024</v>
      </c>
      <c r="D10433">
        <v>7</v>
      </c>
      <c r="E10433" t="s">
        <v>574</v>
      </c>
      <c r="F10433" s="431">
        <v>5</v>
      </c>
      <c r="G10433" t="s">
        <v>442</v>
      </c>
      <c r="H10433" t="s">
        <v>410</v>
      </c>
      <c r="I10433" t="s">
        <v>411</v>
      </c>
      <c r="J10433" t="s">
        <v>553</v>
      </c>
      <c r="K10433" t="s">
        <v>412</v>
      </c>
      <c r="L10433" t="s">
        <v>527</v>
      </c>
      <c r="M10433" t="s">
        <v>443</v>
      </c>
      <c r="N10433">
        <v>1</v>
      </c>
      <c r="O10433">
        <v>96.4</v>
      </c>
      <c r="P10433">
        <v>292</v>
      </c>
      <c r="Q10433" t="str">
        <f t="shared" si="165"/>
        <v>3-Small C&amp;I</v>
      </c>
    </row>
    <row r="10434" spans="1:17" x14ac:dyDescent="0.3">
      <c r="A10434">
        <v>5</v>
      </c>
      <c r="B10434" t="s">
        <v>241</v>
      </c>
      <c r="C10434">
        <v>2024</v>
      </c>
      <c r="D10434">
        <v>7</v>
      </c>
      <c r="E10434" t="s">
        <v>574</v>
      </c>
      <c r="F10434" s="431">
        <v>5</v>
      </c>
      <c r="G10434" t="s">
        <v>442</v>
      </c>
      <c r="H10434" t="s">
        <v>416</v>
      </c>
      <c r="I10434" t="s">
        <v>417</v>
      </c>
      <c r="J10434" t="s">
        <v>548</v>
      </c>
      <c r="K10434" t="s">
        <v>392</v>
      </c>
      <c r="L10434" t="s">
        <v>527</v>
      </c>
      <c r="M10434" t="s">
        <v>443</v>
      </c>
      <c r="N10434">
        <v>1</v>
      </c>
      <c r="O10434">
        <v>28.37</v>
      </c>
      <c r="P10434">
        <v>71</v>
      </c>
      <c r="Q10434" t="str">
        <f t="shared" si="165"/>
        <v>3-Small C&amp;I</v>
      </c>
    </row>
    <row r="10435" spans="1:17" x14ac:dyDescent="0.3">
      <c r="A10435">
        <v>5</v>
      </c>
      <c r="B10435" t="s">
        <v>241</v>
      </c>
      <c r="C10435">
        <v>2024</v>
      </c>
      <c r="D10435">
        <v>7</v>
      </c>
      <c r="E10435" t="s">
        <v>574</v>
      </c>
      <c r="F10435" s="431">
        <v>5</v>
      </c>
      <c r="G10435" t="s">
        <v>442</v>
      </c>
      <c r="H10435" t="s">
        <v>468</v>
      </c>
      <c r="I10435" t="s">
        <v>469</v>
      </c>
      <c r="J10435" t="s">
        <v>554</v>
      </c>
      <c r="K10435" t="s">
        <v>420</v>
      </c>
      <c r="L10435" t="s">
        <v>527</v>
      </c>
      <c r="M10435" t="s">
        <v>443</v>
      </c>
      <c r="N10435">
        <v>2</v>
      </c>
      <c r="O10435">
        <v>3342.26</v>
      </c>
      <c r="P10435">
        <v>12760</v>
      </c>
      <c r="Q10435" t="str">
        <f t="shared" si="165"/>
        <v>4-Medium C&amp;I</v>
      </c>
    </row>
    <row r="10436" spans="1:17" x14ac:dyDescent="0.3">
      <c r="A10436">
        <v>5</v>
      </c>
      <c r="B10436" t="s">
        <v>241</v>
      </c>
      <c r="C10436">
        <v>2024</v>
      </c>
      <c r="D10436">
        <v>7</v>
      </c>
      <c r="E10436" t="s">
        <v>574</v>
      </c>
      <c r="F10436" s="431">
        <v>5</v>
      </c>
      <c r="G10436" t="s">
        <v>442</v>
      </c>
      <c r="H10436" t="s">
        <v>418</v>
      </c>
      <c r="I10436" t="s">
        <v>419</v>
      </c>
      <c r="J10436" t="s">
        <v>554</v>
      </c>
      <c r="K10436" t="s">
        <v>420</v>
      </c>
      <c r="L10436" t="s">
        <v>527</v>
      </c>
      <c r="M10436" t="s">
        <v>443</v>
      </c>
      <c r="N10436">
        <v>120</v>
      </c>
      <c r="O10436">
        <v>739056.15</v>
      </c>
      <c r="P10436">
        <v>3022307</v>
      </c>
      <c r="Q10436" t="str">
        <f t="shared" si="165"/>
        <v>4-Medium C&amp;I</v>
      </c>
    </row>
    <row r="10437" spans="1:17" x14ac:dyDescent="0.3">
      <c r="A10437">
        <v>5</v>
      </c>
      <c r="B10437" t="s">
        <v>241</v>
      </c>
      <c r="C10437">
        <v>2024</v>
      </c>
      <c r="D10437">
        <v>7</v>
      </c>
      <c r="E10437" t="s">
        <v>574</v>
      </c>
      <c r="F10437" s="431">
        <v>5</v>
      </c>
      <c r="G10437" t="s">
        <v>442</v>
      </c>
      <c r="H10437" t="s">
        <v>464</v>
      </c>
      <c r="I10437" t="s">
        <v>465</v>
      </c>
      <c r="J10437" t="s">
        <v>552</v>
      </c>
      <c r="K10437" t="s">
        <v>423</v>
      </c>
      <c r="L10437" t="s">
        <v>527</v>
      </c>
      <c r="M10437" t="s">
        <v>443</v>
      </c>
      <c r="N10437">
        <v>20</v>
      </c>
      <c r="O10437">
        <v>3222.75</v>
      </c>
      <c r="P10437">
        <v>5962</v>
      </c>
      <c r="Q10437" t="str">
        <f t="shared" si="165"/>
        <v>Street</v>
      </c>
    </row>
    <row r="10438" spans="1:17" x14ac:dyDescent="0.3">
      <c r="A10438">
        <v>5</v>
      </c>
      <c r="B10438" t="s">
        <v>241</v>
      </c>
      <c r="C10438">
        <v>2024</v>
      </c>
      <c r="D10438">
        <v>7</v>
      </c>
      <c r="E10438" t="s">
        <v>574</v>
      </c>
      <c r="F10438" s="431">
        <v>5</v>
      </c>
      <c r="G10438" t="s">
        <v>442</v>
      </c>
      <c r="H10438" t="s">
        <v>466</v>
      </c>
      <c r="I10438" t="s">
        <v>467</v>
      </c>
      <c r="J10438" t="s">
        <v>552</v>
      </c>
      <c r="K10438" t="s">
        <v>423</v>
      </c>
      <c r="L10438" t="s">
        <v>527</v>
      </c>
      <c r="M10438" t="s">
        <v>443</v>
      </c>
      <c r="N10438">
        <v>30</v>
      </c>
      <c r="O10438">
        <v>4238.59</v>
      </c>
      <c r="P10438">
        <v>8412</v>
      </c>
      <c r="Q10438" t="str">
        <f t="shared" si="165"/>
        <v>Street</v>
      </c>
    </row>
    <row r="10439" spans="1:17" x14ac:dyDescent="0.3">
      <c r="A10439">
        <v>5</v>
      </c>
      <c r="B10439" t="s">
        <v>241</v>
      </c>
      <c r="C10439">
        <v>2024</v>
      </c>
      <c r="D10439">
        <v>7</v>
      </c>
      <c r="E10439" t="s">
        <v>574</v>
      </c>
      <c r="F10439" s="431">
        <v>5</v>
      </c>
      <c r="G10439" t="s">
        <v>442</v>
      </c>
      <c r="H10439" t="s">
        <v>421</v>
      </c>
      <c r="I10439" t="s">
        <v>422</v>
      </c>
      <c r="J10439" t="s">
        <v>552</v>
      </c>
      <c r="K10439" t="s">
        <v>423</v>
      </c>
      <c r="L10439" t="s">
        <v>528</v>
      </c>
      <c r="M10439" t="s">
        <v>444</v>
      </c>
      <c r="N10439">
        <v>115</v>
      </c>
      <c r="O10439">
        <v>17798</v>
      </c>
      <c r="P10439">
        <v>47005</v>
      </c>
      <c r="Q10439" t="str">
        <f t="shared" si="165"/>
        <v>Street</v>
      </c>
    </row>
    <row r="10440" spans="1:17" x14ac:dyDescent="0.3">
      <c r="A10440">
        <v>5</v>
      </c>
      <c r="B10440" t="s">
        <v>241</v>
      </c>
      <c r="C10440">
        <v>2024</v>
      </c>
      <c r="D10440">
        <v>7</v>
      </c>
      <c r="E10440" t="s">
        <v>574</v>
      </c>
      <c r="F10440" s="431">
        <v>5</v>
      </c>
      <c r="G10440" t="s">
        <v>442</v>
      </c>
      <c r="H10440" t="s">
        <v>477</v>
      </c>
      <c r="I10440" t="s">
        <v>478</v>
      </c>
      <c r="J10440" t="s">
        <v>558</v>
      </c>
      <c r="K10440" t="s">
        <v>430</v>
      </c>
      <c r="L10440" t="s">
        <v>527</v>
      </c>
      <c r="M10440" t="s">
        <v>443</v>
      </c>
      <c r="N10440">
        <v>1</v>
      </c>
      <c r="O10440">
        <v>1966.96</v>
      </c>
      <c r="P10440">
        <v>8000</v>
      </c>
      <c r="Q10440" t="str">
        <f t="shared" si="165"/>
        <v>5-Large C&amp;I</v>
      </c>
    </row>
    <row r="10441" spans="1:17" x14ac:dyDescent="0.3">
      <c r="A10441">
        <v>5</v>
      </c>
      <c r="B10441" t="s">
        <v>241</v>
      </c>
      <c r="C10441">
        <v>2024</v>
      </c>
      <c r="D10441">
        <v>7</v>
      </c>
      <c r="E10441" t="s">
        <v>574</v>
      </c>
      <c r="F10441" s="431">
        <v>5</v>
      </c>
      <c r="G10441" t="s">
        <v>442</v>
      </c>
      <c r="H10441" t="s">
        <v>428</v>
      </c>
      <c r="I10441" t="s">
        <v>429</v>
      </c>
      <c r="J10441" t="s">
        <v>558</v>
      </c>
      <c r="K10441" t="s">
        <v>430</v>
      </c>
      <c r="L10441" t="s">
        <v>527</v>
      </c>
      <c r="M10441" t="s">
        <v>443</v>
      </c>
      <c r="N10441">
        <v>41</v>
      </c>
      <c r="O10441">
        <v>-60856.71</v>
      </c>
      <c r="P10441">
        <v>-861201</v>
      </c>
      <c r="Q10441" t="str">
        <f t="shared" si="165"/>
        <v>5-Large C&amp;I</v>
      </c>
    </row>
    <row r="10442" spans="1:17" x14ac:dyDescent="0.3">
      <c r="A10442">
        <v>5</v>
      </c>
      <c r="B10442" t="s">
        <v>241</v>
      </c>
      <c r="C10442">
        <v>2024</v>
      </c>
      <c r="D10442">
        <v>7</v>
      </c>
      <c r="E10442" t="s">
        <v>574</v>
      </c>
      <c r="F10442" s="431">
        <v>5</v>
      </c>
      <c r="G10442" t="s">
        <v>442</v>
      </c>
      <c r="H10442" t="s">
        <v>431</v>
      </c>
      <c r="I10442" t="s">
        <v>432</v>
      </c>
      <c r="J10442" t="s">
        <v>558</v>
      </c>
      <c r="K10442" t="s">
        <v>430</v>
      </c>
      <c r="L10442" t="s">
        <v>528</v>
      </c>
      <c r="M10442" t="s">
        <v>444</v>
      </c>
      <c r="N10442">
        <v>612</v>
      </c>
      <c r="O10442">
        <v>14832235.449999999</v>
      </c>
      <c r="P10442">
        <v>178500756</v>
      </c>
      <c r="Q10442" t="str">
        <f t="shared" si="165"/>
        <v>5-Large C&amp;I</v>
      </c>
    </row>
    <row r="10443" spans="1:17" x14ac:dyDescent="0.3">
      <c r="A10443">
        <v>5</v>
      </c>
      <c r="B10443" t="s">
        <v>241</v>
      </c>
      <c r="C10443">
        <v>2024</v>
      </c>
      <c r="D10443">
        <v>7</v>
      </c>
      <c r="E10443" t="s">
        <v>574</v>
      </c>
      <c r="F10443" s="431">
        <v>5</v>
      </c>
      <c r="G10443" t="s">
        <v>442</v>
      </c>
      <c r="H10443" t="s">
        <v>404</v>
      </c>
      <c r="I10443" t="s">
        <v>405</v>
      </c>
      <c r="J10443" t="s">
        <v>548</v>
      </c>
      <c r="K10443" t="s">
        <v>392</v>
      </c>
      <c r="L10443" t="s">
        <v>528</v>
      </c>
      <c r="M10443" t="s">
        <v>444</v>
      </c>
      <c r="N10443">
        <v>1508</v>
      </c>
      <c r="O10443">
        <v>609249.74</v>
      </c>
      <c r="P10443">
        <v>4602223</v>
      </c>
      <c r="Q10443" t="str">
        <f t="shared" si="165"/>
        <v>3-Small C&amp;I</v>
      </c>
    </row>
    <row r="10444" spans="1:17" x14ac:dyDescent="0.3">
      <c r="A10444">
        <v>5</v>
      </c>
      <c r="B10444" t="s">
        <v>241</v>
      </c>
      <c r="C10444">
        <v>2024</v>
      </c>
      <c r="D10444">
        <v>7</v>
      </c>
      <c r="E10444" t="s">
        <v>574</v>
      </c>
      <c r="F10444" s="431">
        <v>5</v>
      </c>
      <c r="G10444" t="s">
        <v>442</v>
      </c>
      <c r="H10444" t="s">
        <v>433</v>
      </c>
      <c r="I10444" t="s">
        <v>434</v>
      </c>
      <c r="J10444" t="s">
        <v>553</v>
      </c>
      <c r="K10444" t="s">
        <v>412</v>
      </c>
      <c r="L10444" t="s">
        <v>528</v>
      </c>
      <c r="M10444" t="s">
        <v>444</v>
      </c>
      <c r="N10444">
        <v>1</v>
      </c>
      <c r="O10444">
        <v>47.09</v>
      </c>
      <c r="P10444">
        <v>300</v>
      </c>
      <c r="Q10444" t="str">
        <f t="shared" si="165"/>
        <v>3-Small C&amp;I</v>
      </c>
    </row>
    <row r="10445" spans="1:17" x14ac:dyDescent="0.3">
      <c r="A10445">
        <v>5</v>
      </c>
      <c r="B10445" t="s">
        <v>241</v>
      </c>
      <c r="C10445">
        <v>2024</v>
      </c>
      <c r="D10445">
        <v>7</v>
      </c>
      <c r="E10445" t="s">
        <v>574</v>
      </c>
      <c r="F10445" s="431">
        <v>5</v>
      </c>
      <c r="G10445" t="s">
        <v>442</v>
      </c>
      <c r="H10445" t="s">
        <v>437</v>
      </c>
      <c r="I10445" t="s">
        <v>438</v>
      </c>
      <c r="J10445" t="s">
        <v>554</v>
      </c>
      <c r="K10445" t="s">
        <v>420</v>
      </c>
      <c r="L10445" t="s">
        <v>528</v>
      </c>
      <c r="M10445" t="s">
        <v>444</v>
      </c>
      <c r="N10445">
        <v>518</v>
      </c>
      <c r="O10445">
        <v>1764399.36</v>
      </c>
      <c r="P10445">
        <v>14976202</v>
      </c>
      <c r="Q10445" t="str">
        <f t="shared" si="165"/>
        <v>4-Medium C&amp;I</v>
      </c>
    </row>
    <row r="10446" spans="1:17" x14ac:dyDescent="0.3">
      <c r="A10446">
        <v>5</v>
      </c>
      <c r="B10446" t="s">
        <v>241</v>
      </c>
      <c r="C10446">
        <v>2024</v>
      </c>
      <c r="D10446">
        <v>7</v>
      </c>
      <c r="E10446" t="s">
        <v>574</v>
      </c>
      <c r="F10446" s="431">
        <v>6</v>
      </c>
      <c r="G10446" t="s">
        <v>445</v>
      </c>
      <c r="H10446" t="s">
        <v>390</v>
      </c>
      <c r="I10446" t="s">
        <v>391</v>
      </c>
      <c r="J10446" t="s">
        <v>548</v>
      </c>
      <c r="K10446" t="s">
        <v>392</v>
      </c>
      <c r="L10446" t="s">
        <v>534</v>
      </c>
      <c r="M10446" t="s">
        <v>296</v>
      </c>
      <c r="N10446">
        <v>5</v>
      </c>
      <c r="O10446">
        <v>299.85000000000002</v>
      </c>
      <c r="P10446">
        <v>822</v>
      </c>
      <c r="Q10446" t="str">
        <f t="shared" ref="Q10446:Q10509" si="166">VLOOKUP(TRIM(J10446),S:T,2,FALSE)</f>
        <v>3-Small C&amp;I</v>
      </c>
    </row>
    <row r="10447" spans="1:17" x14ac:dyDescent="0.3">
      <c r="A10447">
        <v>5</v>
      </c>
      <c r="B10447" t="s">
        <v>241</v>
      </c>
      <c r="C10447">
        <v>2024</v>
      </c>
      <c r="D10447">
        <v>7</v>
      </c>
      <c r="E10447" t="s">
        <v>574</v>
      </c>
      <c r="F10447" s="431">
        <v>6</v>
      </c>
      <c r="G10447" t="s">
        <v>445</v>
      </c>
      <c r="H10447" t="s">
        <v>481</v>
      </c>
      <c r="I10447" t="s">
        <v>482</v>
      </c>
      <c r="J10447" t="s">
        <v>559</v>
      </c>
      <c r="K10447" t="s">
        <v>448</v>
      </c>
      <c r="L10447" t="s">
        <v>534</v>
      </c>
      <c r="M10447" t="s">
        <v>296</v>
      </c>
      <c r="N10447">
        <v>57</v>
      </c>
      <c r="O10447">
        <v>42302.79</v>
      </c>
      <c r="P10447">
        <v>58294</v>
      </c>
      <c r="Q10447" t="str">
        <f t="shared" si="166"/>
        <v>Street</v>
      </c>
    </row>
    <row r="10448" spans="1:17" x14ac:dyDescent="0.3">
      <c r="A10448">
        <v>5</v>
      </c>
      <c r="B10448" t="s">
        <v>241</v>
      </c>
      <c r="C10448">
        <v>2024</v>
      </c>
      <c r="D10448">
        <v>7</v>
      </c>
      <c r="E10448" t="s">
        <v>574</v>
      </c>
      <c r="F10448" s="431">
        <v>6</v>
      </c>
      <c r="G10448" t="s">
        <v>445</v>
      </c>
      <c r="H10448" t="s">
        <v>483</v>
      </c>
      <c r="I10448" t="s">
        <v>484</v>
      </c>
      <c r="J10448" t="s">
        <v>559</v>
      </c>
      <c r="K10448" t="s">
        <v>448</v>
      </c>
      <c r="L10448" t="s">
        <v>534</v>
      </c>
      <c r="M10448" t="s">
        <v>296</v>
      </c>
      <c r="N10448">
        <v>78</v>
      </c>
      <c r="O10448">
        <v>64185.43</v>
      </c>
      <c r="P10448">
        <v>75568</v>
      </c>
      <c r="Q10448" t="str">
        <f t="shared" si="166"/>
        <v>Street</v>
      </c>
    </row>
    <row r="10449" spans="1:17" x14ac:dyDescent="0.3">
      <c r="A10449">
        <v>5</v>
      </c>
      <c r="B10449" t="s">
        <v>241</v>
      </c>
      <c r="C10449">
        <v>2024</v>
      </c>
      <c r="D10449">
        <v>7</v>
      </c>
      <c r="E10449" t="s">
        <v>574</v>
      </c>
      <c r="F10449" s="431">
        <v>6</v>
      </c>
      <c r="G10449" t="s">
        <v>445</v>
      </c>
      <c r="H10449" t="s">
        <v>464</v>
      </c>
      <c r="I10449" t="s">
        <v>465</v>
      </c>
      <c r="J10449" t="s">
        <v>552</v>
      </c>
      <c r="K10449" t="s">
        <v>423</v>
      </c>
      <c r="L10449" t="s">
        <v>534</v>
      </c>
      <c r="M10449" t="s">
        <v>296</v>
      </c>
      <c r="N10449">
        <v>242</v>
      </c>
      <c r="O10449">
        <v>24699.599999999999</v>
      </c>
      <c r="P10449">
        <v>42024</v>
      </c>
      <c r="Q10449" t="str">
        <f t="shared" si="166"/>
        <v>Street</v>
      </c>
    </row>
    <row r="10450" spans="1:17" x14ac:dyDescent="0.3">
      <c r="A10450">
        <v>5</v>
      </c>
      <c r="B10450" t="s">
        <v>241</v>
      </c>
      <c r="C10450">
        <v>2024</v>
      </c>
      <c r="D10450">
        <v>7</v>
      </c>
      <c r="E10450" t="s">
        <v>574</v>
      </c>
      <c r="F10450" s="431">
        <v>6</v>
      </c>
      <c r="G10450" t="s">
        <v>445</v>
      </c>
      <c r="H10450" t="s">
        <v>466</v>
      </c>
      <c r="I10450" t="s">
        <v>467</v>
      </c>
      <c r="J10450" t="s">
        <v>552</v>
      </c>
      <c r="K10450" t="s">
        <v>423</v>
      </c>
      <c r="L10450" t="s">
        <v>534</v>
      </c>
      <c r="M10450" t="s">
        <v>296</v>
      </c>
      <c r="N10450">
        <v>486</v>
      </c>
      <c r="O10450">
        <v>50656.47</v>
      </c>
      <c r="P10450">
        <v>78703</v>
      </c>
      <c r="Q10450" t="str">
        <f t="shared" si="166"/>
        <v>Street</v>
      </c>
    </row>
    <row r="10451" spans="1:17" x14ac:dyDescent="0.3">
      <c r="A10451">
        <v>5</v>
      </c>
      <c r="B10451" t="s">
        <v>241</v>
      </c>
      <c r="C10451">
        <v>2024</v>
      </c>
      <c r="D10451">
        <v>7</v>
      </c>
      <c r="E10451" t="s">
        <v>574</v>
      </c>
      <c r="F10451" s="431">
        <v>6</v>
      </c>
      <c r="G10451" t="s">
        <v>445</v>
      </c>
      <c r="H10451" t="s">
        <v>485</v>
      </c>
      <c r="I10451" t="s">
        <v>486</v>
      </c>
      <c r="J10451" t="s">
        <v>560</v>
      </c>
      <c r="K10451" t="s">
        <v>487</v>
      </c>
      <c r="L10451" t="s">
        <v>534</v>
      </c>
      <c r="M10451" t="s">
        <v>296</v>
      </c>
      <c r="N10451">
        <v>2</v>
      </c>
      <c r="O10451">
        <v>888.07</v>
      </c>
      <c r="P10451">
        <v>1031</v>
      </c>
      <c r="Q10451" t="str">
        <f t="shared" si="166"/>
        <v>Street</v>
      </c>
    </row>
    <row r="10452" spans="1:17" x14ac:dyDescent="0.3">
      <c r="A10452">
        <v>5</v>
      </c>
      <c r="B10452" t="s">
        <v>241</v>
      </c>
      <c r="C10452">
        <v>2024</v>
      </c>
      <c r="D10452">
        <v>7</v>
      </c>
      <c r="E10452" t="s">
        <v>574</v>
      </c>
      <c r="F10452" s="431">
        <v>6</v>
      </c>
      <c r="G10452" t="s">
        <v>445</v>
      </c>
      <c r="H10452" t="s">
        <v>488</v>
      </c>
      <c r="I10452" t="s">
        <v>489</v>
      </c>
      <c r="J10452" t="s">
        <v>560</v>
      </c>
      <c r="K10452" t="s">
        <v>487</v>
      </c>
      <c r="L10452" t="s">
        <v>534</v>
      </c>
      <c r="M10452" t="s">
        <v>296</v>
      </c>
      <c r="N10452">
        <v>1</v>
      </c>
      <c r="O10452">
        <v>240.83</v>
      </c>
      <c r="P10452">
        <v>404</v>
      </c>
      <c r="Q10452" t="str">
        <f t="shared" si="166"/>
        <v>Street</v>
      </c>
    </row>
    <row r="10453" spans="1:17" x14ac:dyDescent="0.3">
      <c r="A10453">
        <v>5</v>
      </c>
      <c r="B10453" t="s">
        <v>241</v>
      </c>
      <c r="C10453">
        <v>2024</v>
      </c>
      <c r="D10453">
        <v>7</v>
      </c>
      <c r="E10453" t="s">
        <v>574</v>
      </c>
      <c r="F10453" s="431">
        <v>6</v>
      </c>
      <c r="G10453" t="s">
        <v>445</v>
      </c>
      <c r="H10453" t="s">
        <v>490</v>
      </c>
      <c r="I10453" t="s">
        <v>491</v>
      </c>
      <c r="J10453" t="s">
        <v>561</v>
      </c>
      <c r="K10453" t="s">
        <v>462</v>
      </c>
      <c r="L10453" t="s">
        <v>534</v>
      </c>
      <c r="M10453" t="s">
        <v>296</v>
      </c>
      <c r="N10453">
        <v>59</v>
      </c>
      <c r="O10453">
        <v>35113.699999999997</v>
      </c>
      <c r="P10453">
        <v>111352</v>
      </c>
      <c r="Q10453" t="str">
        <f t="shared" si="166"/>
        <v>Street</v>
      </c>
    </row>
    <row r="10454" spans="1:17" x14ac:dyDescent="0.3">
      <c r="A10454">
        <v>5</v>
      </c>
      <c r="B10454" t="s">
        <v>241</v>
      </c>
      <c r="C10454">
        <v>2024</v>
      </c>
      <c r="D10454">
        <v>7</v>
      </c>
      <c r="E10454" t="s">
        <v>574</v>
      </c>
      <c r="F10454" s="431">
        <v>6</v>
      </c>
      <c r="G10454" t="s">
        <v>445</v>
      </c>
      <c r="H10454" t="s">
        <v>492</v>
      </c>
      <c r="I10454" t="s">
        <v>493</v>
      </c>
      <c r="J10454" t="s">
        <v>561</v>
      </c>
      <c r="K10454" t="s">
        <v>462</v>
      </c>
      <c r="L10454" t="s">
        <v>534</v>
      </c>
      <c r="M10454" t="s">
        <v>296</v>
      </c>
      <c r="N10454">
        <v>11</v>
      </c>
      <c r="O10454">
        <v>5578.67</v>
      </c>
      <c r="P10454">
        <v>17419</v>
      </c>
      <c r="Q10454" t="str">
        <f t="shared" si="166"/>
        <v>Street</v>
      </c>
    </row>
    <row r="10455" spans="1:17" x14ac:dyDescent="0.3">
      <c r="A10455">
        <v>5</v>
      </c>
      <c r="B10455" t="s">
        <v>241</v>
      </c>
      <c r="C10455">
        <v>2024</v>
      </c>
      <c r="D10455">
        <v>7</v>
      </c>
      <c r="E10455" t="s">
        <v>574</v>
      </c>
      <c r="F10455" s="431">
        <v>6</v>
      </c>
      <c r="G10455" t="s">
        <v>445</v>
      </c>
      <c r="H10455" t="s">
        <v>494</v>
      </c>
      <c r="I10455" t="s">
        <v>495</v>
      </c>
      <c r="J10455" t="s">
        <v>557</v>
      </c>
      <c r="K10455" t="s">
        <v>426</v>
      </c>
      <c r="L10455" t="s">
        <v>534</v>
      </c>
      <c r="M10455" t="s">
        <v>296</v>
      </c>
      <c r="N10455">
        <v>1</v>
      </c>
      <c r="O10455">
        <v>11.46</v>
      </c>
      <c r="P10455">
        <v>13</v>
      </c>
      <c r="Q10455" t="str">
        <f t="shared" si="166"/>
        <v>3-Small C&amp;I</v>
      </c>
    </row>
    <row r="10456" spans="1:17" x14ac:dyDescent="0.3">
      <c r="A10456">
        <v>5</v>
      </c>
      <c r="B10456" t="s">
        <v>241</v>
      </c>
      <c r="C10456">
        <v>2024</v>
      </c>
      <c r="D10456">
        <v>7</v>
      </c>
      <c r="E10456" t="s">
        <v>574</v>
      </c>
      <c r="F10456" s="431">
        <v>6</v>
      </c>
      <c r="G10456" t="s">
        <v>445</v>
      </c>
      <c r="H10456" t="s">
        <v>496</v>
      </c>
      <c r="I10456" t="s">
        <v>497</v>
      </c>
      <c r="J10456" t="s">
        <v>557</v>
      </c>
      <c r="K10456" t="s">
        <v>426</v>
      </c>
      <c r="L10456" t="s">
        <v>534</v>
      </c>
      <c r="M10456" t="s">
        <v>296</v>
      </c>
      <c r="N10456">
        <v>6</v>
      </c>
      <c r="O10456">
        <v>195.81</v>
      </c>
      <c r="P10456">
        <v>586</v>
      </c>
      <c r="Q10456" t="str">
        <f t="shared" si="166"/>
        <v>3-Small C&amp;I</v>
      </c>
    </row>
    <row r="10457" spans="1:17" x14ac:dyDescent="0.3">
      <c r="A10457">
        <v>5</v>
      </c>
      <c r="B10457" t="s">
        <v>241</v>
      </c>
      <c r="C10457">
        <v>2024</v>
      </c>
      <c r="D10457">
        <v>7</v>
      </c>
      <c r="E10457" t="s">
        <v>574</v>
      </c>
      <c r="F10457" s="431">
        <v>6</v>
      </c>
      <c r="G10457" t="s">
        <v>445</v>
      </c>
      <c r="H10457" t="s">
        <v>446</v>
      </c>
      <c r="I10457" t="s">
        <v>447</v>
      </c>
      <c r="J10457" t="s">
        <v>559</v>
      </c>
      <c r="K10457" t="s">
        <v>448</v>
      </c>
      <c r="L10457" t="s">
        <v>529</v>
      </c>
      <c r="M10457" t="s">
        <v>449</v>
      </c>
      <c r="N10457">
        <v>555</v>
      </c>
      <c r="O10457">
        <v>568436.87</v>
      </c>
      <c r="P10457">
        <v>662086</v>
      </c>
      <c r="Q10457" t="str">
        <f t="shared" si="166"/>
        <v>Street</v>
      </c>
    </row>
    <row r="10458" spans="1:17" x14ac:dyDescent="0.3">
      <c r="A10458">
        <v>5</v>
      </c>
      <c r="B10458" t="s">
        <v>241</v>
      </c>
      <c r="C10458">
        <v>2024</v>
      </c>
      <c r="D10458">
        <v>7</v>
      </c>
      <c r="E10458" t="s">
        <v>574</v>
      </c>
      <c r="F10458" s="431">
        <v>6</v>
      </c>
      <c r="G10458" t="s">
        <v>445</v>
      </c>
      <c r="H10458" t="s">
        <v>421</v>
      </c>
      <c r="I10458" t="s">
        <v>422</v>
      </c>
      <c r="J10458" t="s">
        <v>552</v>
      </c>
      <c r="K10458" t="s">
        <v>423</v>
      </c>
      <c r="L10458" t="s">
        <v>529</v>
      </c>
      <c r="M10458" t="s">
        <v>449</v>
      </c>
      <c r="N10458">
        <v>1068</v>
      </c>
      <c r="O10458">
        <v>86938.46</v>
      </c>
      <c r="P10458">
        <v>215331</v>
      </c>
      <c r="Q10458" t="str">
        <f t="shared" si="166"/>
        <v>Street</v>
      </c>
    </row>
    <row r="10459" spans="1:17" x14ac:dyDescent="0.3">
      <c r="A10459">
        <v>5</v>
      </c>
      <c r="B10459" t="s">
        <v>241</v>
      </c>
      <c r="C10459">
        <v>2024</v>
      </c>
      <c r="D10459">
        <v>7</v>
      </c>
      <c r="E10459" t="s">
        <v>574</v>
      </c>
      <c r="F10459" s="431">
        <v>6</v>
      </c>
      <c r="G10459" t="s">
        <v>445</v>
      </c>
      <c r="H10459" t="s">
        <v>498</v>
      </c>
      <c r="I10459" t="s">
        <v>499</v>
      </c>
      <c r="J10459" t="s">
        <v>562</v>
      </c>
      <c r="K10459" t="s">
        <v>500</v>
      </c>
      <c r="L10459" t="s">
        <v>529</v>
      </c>
      <c r="M10459" t="s">
        <v>449</v>
      </c>
      <c r="N10459">
        <v>5</v>
      </c>
      <c r="O10459">
        <v>9312.4</v>
      </c>
      <c r="P10459">
        <v>26709</v>
      </c>
      <c r="Q10459" t="str">
        <f t="shared" si="166"/>
        <v>Street</v>
      </c>
    </row>
    <row r="10460" spans="1:17" x14ac:dyDescent="0.3">
      <c r="A10460">
        <v>5</v>
      </c>
      <c r="B10460" t="s">
        <v>241</v>
      </c>
      <c r="C10460">
        <v>2024</v>
      </c>
      <c r="D10460">
        <v>7</v>
      </c>
      <c r="E10460" t="s">
        <v>574</v>
      </c>
      <c r="F10460" s="431">
        <v>6</v>
      </c>
      <c r="G10460" t="s">
        <v>445</v>
      </c>
      <c r="H10460" t="s">
        <v>501</v>
      </c>
      <c r="I10460" t="s">
        <v>502</v>
      </c>
      <c r="J10460" t="s">
        <v>560</v>
      </c>
      <c r="K10460" t="s">
        <v>487</v>
      </c>
      <c r="L10460" t="s">
        <v>529</v>
      </c>
      <c r="M10460" t="s">
        <v>449</v>
      </c>
      <c r="N10460">
        <v>7</v>
      </c>
      <c r="O10460">
        <v>15755.06</v>
      </c>
      <c r="P10460">
        <v>31470</v>
      </c>
      <c r="Q10460" t="str">
        <f t="shared" si="166"/>
        <v>Street</v>
      </c>
    </row>
    <row r="10461" spans="1:17" x14ac:dyDescent="0.3">
      <c r="A10461">
        <v>5</v>
      </c>
      <c r="B10461" t="s">
        <v>241</v>
      </c>
      <c r="C10461">
        <v>2024</v>
      </c>
      <c r="D10461">
        <v>7</v>
      </c>
      <c r="E10461" t="s">
        <v>574</v>
      </c>
      <c r="F10461" s="431">
        <v>6</v>
      </c>
      <c r="G10461" t="s">
        <v>445</v>
      </c>
      <c r="H10461" t="s">
        <v>503</v>
      </c>
      <c r="I10461" t="s">
        <v>504</v>
      </c>
      <c r="J10461" t="s">
        <v>561</v>
      </c>
      <c r="K10461" t="s">
        <v>462</v>
      </c>
      <c r="L10461" t="s">
        <v>529</v>
      </c>
      <c r="M10461" t="s">
        <v>449</v>
      </c>
      <c r="N10461">
        <v>448</v>
      </c>
      <c r="O10461">
        <v>250589.33</v>
      </c>
      <c r="P10461">
        <v>1755338</v>
      </c>
      <c r="Q10461" t="str">
        <f t="shared" si="166"/>
        <v>Street</v>
      </c>
    </row>
    <row r="10462" spans="1:17" x14ac:dyDescent="0.3">
      <c r="A10462">
        <v>5</v>
      </c>
      <c r="B10462" t="s">
        <v>241</v>
      </c>
      <c r="C10462">
        <v>2024</v>
      </c>
      <c r="D10462">
        <v>7</v>
      </c>
      <c r="E10462" t="s">
        <v>574</v>
      </c>
      <c r="F10462" s="431">
        <v>6</v>
      </c>
      <c r="G10462" t="s">
        <v>445</v>
      </c>
      <c r="H10462" t="s">
        <v>424</v>
      </c>
      <c r="I10462" t="s">
        <v>425</v>
      </c>
      <c r="J10462" t="s">
        <v>557</v>
      </c>
      <c r="K10462" t="s">
        <v>426</v>
      </c>
      <c r="L10462" t="s">
        <v>529</v>
      </c>
      <c r="M10462" t="s">
        <v>449</v>
      </c>
      <c r="N10462">
        <v>17</v>
      </c>
      <c r="O10462">
        <v>287.29000000000002</v>
      </c>
      <c r="P10462">
        <v>1220</v>
      </c>
      <c r="Q10462" t="str">
        <f t="shared" si="166"/>
        <v>3-Small C&amp;I</v>
      </c>
    </row>
    <row r="10463" spans="1:17" x14ac:dyDescent="0.3">
      <c r="A10463">
        <v>5</v>
      </c>
      <c r="B10463" t="s">
        <v>241</v>
      </c>
      <c r="C10463">
        <v>2024</v>
      </c>
      <c r="D10463">
        <v>7</v>
      </c>
      <c r="E10463" t="s">
        <v>574</v>
      </c>
      <c r="F10463" s="431">
        <v>6</v>
      </c>
      <c r="G10463" t="s">
        <v>445</v>
      </c>
      <c r="H10463" t="s">
        <v>505</v>
      </c>
      <c r="I10463" t="s">
        <v>506</v>
      </c>
      <c r="J10463" t="s">
        <v>563</v>
      </c>
      <c r="K10463" t="s">
        <v>452</v>
      </c>
      <c r="L10463" t="s">
        <v>534</v>
      </c>
      <c r="M10463" t="s">
        <v>296</v>
      </c>
      <c r="N10463">
        <v>1</v>
      </c>
      <c r="O10463">
        <v>1605.06</v>
      </c>
      <c r="P10463">
        <v>4410</v>
      </c>
      <c r="Q10463" t="str">
        <f t="shared" si="166"/>
        <v>Street</v>
      </c>
    </row>
    <row r="10464" spans="1:17" x14ac:dyDescent="0.3">
      <c r="A10464">
        <v>5</v>
      </c>
      <c r="B10464" t="s">
        <v>241</v>
      </c>
      <c r="C10464">
        <v>2024</v>
      </c>
      <c r="D10464">
        <v>7</v>
      </c>
      <c r="E10464" t="s">
        <v>574</v>
      </c>
      <c r="F10464" s="431">
        <v>6</v>
      </c>
      <c r="G10464" t="s">
        <v>445</v>
      </c>
      <c r="H10464" t="s">
        <v>450</v>
      </c>
      <c r="I10464" t="s">
        <v>451</v>
      </c>
      <c r="J10464" t="s">
        <v>563</v>
      </c>
      <c r="K10464" t="s">
        <v>452</v>
      </c>
      <c r="L10464" t="s">
        <v>529</v>
      </c>
      <c r="M10464" t="s">
        <v>449</v>
      </c>
      <c r="N10464">
        <v>10</v>
      </c>
      <c r="O10464">
        <v>807.01</v>
      </c>
      <c r="P10464">
        <v>3013</v>
      </c>
      <c r="Q10464" t="str">
        <f t="shared" si="166"/>
        <v>Street</v>
      </c>
    </row>
    <row r="10465" spans="1:17" x14ac:dyDescent="0.3">
      <c r="A10465">
        <v>5</v>
      </c>
      <c r="B10465" t="s">
        <v>241</v>
      </c>
      <c r="C10465">
        <v>2024</v>
      </c>
      <c r="D10465">
        <v>7</v>
      </c>
      <c r="E10465" t="s">
        <v>574</v>
      </c>
      <c r="F10465" s="431">
        <v>6</v>
      </c>
      <c r="G10465" t="s">
        <v>445</v>
      </c>
      <c r="H10465" t="s">
        <v>509</v>
      </c>
      <c r="I10465" t="s">
        <v>510</v>
      </c>
      <c r="J10465" t="s">
        <v>564</v>
      </c>
      <c r="K10465" t="s">
        <v>462</v>
      </c>
      <c r="L10465" t="s">
        <v>534</v>
      </c>
      <c r="M10465" t="s">
        <v>296</v>
      </c>
      <c r="N10465">
        <v>1</v>
      </c>
      <c r="O10465">
        <v>469.08</v>
      </c>
      <c r="P10465">
        <v>125</v>
      </c>
      <c r="Q10465" t="str">
        <f t="shared" si="166"/>
        <v>Street</v>
      </c>
    </row>
    <row r="10466" spans="1:17" x14ac:dyDescent="0.3">
      <c r="A10466">
        <v>5</v>
      </c>
      <c r="B10466" t="s">
        <v>241</v>
      </c>
      <c r="C10466">
        <v>2024</v>
      </c>
      <c r="D10466">
        <v>7</v>
      </c>
      <c r="E10466" t="s">
        <v>574</v>
      </c>
      <c r="F10466" s="431">
        <v>6</v>
      </c>
      <c r="G10466" t="s">
        <v>445</v>
      </c>
      <c r="H10466" t="s">
        <v>511</v>
      </c>
      <c r="I10466" t="s">
        <v>512</v>
      </c>
      <c r="J10466" t="s">
        <v>564</v>
      </c>
      <c r="K10466" t="s">
        <v>462</v>
      </c>
      <c r="L10466" t="s">
        <v>529</v>
      </c>
      <c r="M10466" t="s">
        <v>449</v>
      </c>
      <c r="N10466">
        <v>4</v>
      </c>
      <c r="O10466">
        <v>3135.08</v>
      </c>
      <c r="P10466">
        <v>517</v>
      </c>
      <c r="Q10466" t="str">
        <f t="shared" si="166"/>
        <v>Street</v>
      </c>
    </row>
    <row r="10467" spans="1:17" x14ac:dyDescent="0.3">
      <c r="A10467">
        <v>5</v>
      </c>
      <c r="B10467" t="s">
        <v>241</v>
      </c>
      <c r="C10467">
        <v>2024</v>
      </c>
      <c r="D10467">
        <v>7</v>
      </c>
      <c r="E10467" t="s">
        <v>574</v>
      </c>
      <c r="F10467" s="431">
        <v>6</v>
      </c>
      <c r="G10467" t="s">
        <v>445</v>
      </c>
      <c r="H10467" t="s">
        <v>404</v>
      </c>
      <c r="I10467" t="s">
        <v>405</v>
      </c>
      <c r="J10467" t="s">
        <v>548</v>
      </c>
      <c r="K10467" t="s">
        <v>392</v>
      </c>
      <c r="L10467" t="s">
        <v>529</v>
      </c>
      <c r="M10467" t="s">
        <v>449</v>
      </c>
      <c r="N10467">
        <v>29</v>
      </c>
      <c r="O10467">
        <v>788.37</v>
      </c>
      <c r="P10467">
        <v>3838</v>
      </c>
      <c r="Q10467" t="str">
        <f t="shared" si="166"/>
        <v>3-Small C&amp;I</v>
      </c>
    </row>
    <row r="10468" spans="1:17" x14ac:dyDescent="0.3">
      <c r="A10468">
        <v>5</v>
      </c>
      <c r="B10468" t="s">
        <v>241</v>
      </c>
      <c r="C10468">
        <v>2024</v>
      </c>
      <c r="D10468">
        <v>7</v>
      </c>
      <c r="E10468" t="s">
        <v>574</v>
      </c>
      <c r="F10468" s="431">
        <v>10</v>
      </c>
      <c r="G10468" t="s">
        <v>453</v>
      </c>
      <c r="H10468" t="s">
        <v>384</v>
      </c>
      <c r="I10468" t="s">
        <v>385</v>
      </c>
      <c r="J10468" t="s">
        <v>547</v>
      </c>
      <c r="K10468" t="s">
        <v>386</v>
      </c>
      <c r="L10468" t="s">
        <v>530</v>
      </c>
      <c r="M10468" t="s">
        <v>454</v>
      </c>
      <c r="N10468">
        <v>25905</v>
      </c>
      <c r="O10468">
        <v>5609942.0899999999</v>
      </c>
      <c r="P10468">
        <v>15700795</v>
      </c>
      <c r="Q10468" t="str">
        <f t="shared" si="166"/>
        <v>1-Residential</v>
      </c>
    </row>
    <row r="10469" spans="1:17" x14ac:dyDescent="0.3">
      <c r="A10469">
        <v>5</v>
      </c>
      <c r="B10469" t="s">
        <v>241</v>
      </c>
      <c r="C10469">
        <v>2024</v>
      </c>
      <c r="D10469">
        <v>7</v>
      </c>
      <c r="E10469" t="s">
        <v>574</v>
      </c>
      <c r="F10469" s="431">
        <v>10</v>
      </c>
      <c r="G10469" t="s">
        <v>453</v>
      </c>
      <c r="H10469" t="s">
        <v>388</v>
      </c>
      <c r="I10469" t="s">
        <v>389</v>
      </c>
      <c r="J10469" t="s">
        <v>547</v>
      </c>
      <c r="K10469" t="s">
        <v>386</v>
      </c>
      <c r="L10469" t="s">
        <v>530</v>
      </c>
      <c r="M10469" t="s">
        <v>454</v>
      </c>
      <c r="N10469">
        <v>15</v>
      </c>
      <c r="O10469">
        <v>4133.16</v>
      </c>
      <c r="P10469">
        <v>13766</v>
      </c>
      <c r="Q10469" t="str">
        <f t="shared" si="166"/>
        <v>1-Residential</v>
      </c>
    </row>
    <row r="10470" spans="1:17" x14ac:dyDescent="0.3">
      <c r="A10470">
        <v>5</v>
      </c>
      <c r="B10470" t="s">
        <v>241</v>
      </c>
      <c r="C10470">
        <v>2024</v>
      </c>
      <c r="D10470">
        <v>7</v>
      </c>
      <c r="E10470" t="s">
        <v>574</v>
      </c>
      <c r="F10470" s="431">
        <v>10</v>
      </c>
      <c r="G10470" t="s">
        <v>453</v>
      </c>
      <c r="H10470" t="s">
        <v>390</v>
      </c>
      <c r="I10470" t="s">
        <v>391</v>
      </c>
      <c r="J10470" t="s">
        <v>548</v>
      </c>
      <c r="K10470" t="s">
        <v>392</v>
      </c>
      <c r="L10470" t="s">
        <v>530</v>
      </c>
      <c r="M10470" t="s">
        <v>454</v>
      </c>
      <c r="N10470">
        <v>11</v>
      </c>
      <c r="O10470">
        <v>1990.64</v>
      </c>
      <c r="P10470">
        <v>6181</v>
      </c>
      <c r="Q10470" t="str">
        <f t="shared" si="166"/>
        <v>3-Small C&amp;I</v>
      </c>
    </row>
    <row r="10471" spans="1:17" x14ac:dyDescent="0.3">
      <c r="A10471">
        <v>5</v>
      </c>
      <c r="B10471" t="s">
        <v>241</v>
      </c>
      <c r="C10471">
        <v>2024</v>
      </c>
      <c r="D10471">
        <v>7</v>
      </c>
      <c r="E10471" t="s">
        <v>574</v>
      </c>
      <c r="F10471" s="431">
        <v>10</v>
      </c>
      <c r="G10471" t="s">
        <v>453</v>
      </c>
      <c r="H10471" t="s">
        <v>393</v>
      </c>
      <c r="I10471" t="s">
        <v>394</v>
      </c>
      <c r="J10471" t="s">
        <v>549</v>
      </c>
      <c r="K10471" t="s">
        <v>395</v>
      </c>
      <c r="L10471" t="s">
        <v>530</v>
      </c>
      <c r="M10471" t="s">
        <v>454</v>
      </c>
      <c r="N10471">
        <v>5074</v>
      </c>
      <c r="O10471">
        <v>770393.71</v>
      </c>
      <c r="P10471">
        <v>3372472</v>
      </c>
      <c r="Q10471" t="str">
        <f t="shared" si="166"/>
        <v>2-Low Income Residential</v>
      </c>
    </row>
    <row r="10472" spans="1:17" x14ac:dyDescent="0.3">
      <c r="A10472">
        <v>5</v>
      </c>
      <c r="B10472" t="s">
        <v>241</v>
      </c>
      <c r="C10472">
        <v>2024</v>
      </c>
      <c r="D10472">
        <v>7</v>
      </c>
      <c r="E10472" t="s">
        <v>574</v>
      </c>
      <c r="F10472" s="431">
        <v>10</v>
      </c>
      <c r="G10472" t="s">
        <v>453</v>
      </c>
      <c r="H10472" t="s">
        <v>458</v>
      </c>
      <c r="I10472" t="s">
        <v>459</v>
      </c>
      <c r="J10472" t="s">
        <v>549</v>
      </c>
      <c r="K10472" t="s">
        <v>395</v>
      </c>
      <c r="L10472" t="s">
        <v>530</v>
      </c>
      <c r="M10472" t="s">
        <v>454</v>
      </c>
      <c r="N10472">
        <v>15</v>
      </c>
      <c r="O10472">
        <v>2288.39</v>
      </c>
      <c r="P10472">
        <v>12700</v>
      </c>
      <c r="Q10472" t="str">
        <f t="shared" si="166"/>
        <v>2-Low Income Residential</v>
      </c>
    </row>
    <row r="10473" spans="1:17" x14ac:dyDescent="0.3">
      <c r="A10473">
        <v>5</v>
      </c>
      <c r="B10473" t="s">
        <v>241</v>
      </c>
      <c r="C10473">
        <v>2024</v>
      </c>
      <c r="D10473">
        <v>7</v>
      </c>
      <c r="E10473" t="s">
        <v>574</v>
      </c>
      <c r="F10473" s="431">
        <v>10</v>
      </c>
      <c r="G10473" t="s">
        <v>453</v>
      </c>
      <c r="H10473" t="s">
        <v>464</v>
      </c>
      <c r="I10473" t="s">
        <v>465</v>
      </c>
      <c r="J10473" t="s">
        <v>552</v>
      </c>
      <c r="K10473" t="s">
        <v>423</v>
      </c>
      <c r="L10473" t="s">
        <v>530</v>
      </c>
      <c r="M10473" t="s">
        <v>454</v>
      </c>
      <c r="N10473">
        <v>2</v>
      </c>
      <c r="O10473">
        <v>85.25</v>
      </c>
      <c r="P10473">
        <v>110</v>
      </c>
      <c r="Q10473" t="str">
        <f t="shared" si="166"/>
        <v>Street</v>
      </c>
    </row>
    <row r="10474" spans="1:17" x14ac:dyDescent="0.3">
      <c r="A10474">
        <v>5</v>
      </c>
      <c r="B10474" t="s">
        <v>241</v>
      </c>
      <c r="C10474">
        <v>2024</v>
      </c>
      <c r="D10474">
        <v>7</v>
      </c>
      <c r="E10474" t="s">
        <v>574</v>
      </c>
      <c r="F10474" s="431">
        <v>10</v>
      </c>
      <c r="G10474" t="s">
        <v>453</v>
      </c>
      <c r="H10474" t="s">
        <v>466</v>
      </c>
      <c r="I10474" t="s">
        <v>467</v>
      </c>
      <c r="J10474" t="s">
        <v>552</v>
      </c>
      <c r="K10474" t="s">
        <v>423</v>
      </c>
      <c r="L10474" t="s">
        <v>530</v>
      </c>
      <c r="M10474" t="s">
        <v>454</v>
      </c>
      <c r="N10474">
        <v>23</v>
      </c>
      <c r="O10474">
        <v>441.65</v>
      </c>
      <c r="P10474">
        <v>654</v>
      </c>
      <c r="Q10474" t="str">
        <f t="shared" si="166"/>
        <v>Street</v>
      </c>
    </row>
    <row r="10475" spans="1:17" x14ac:dyDescent="0.3">
      <c r="A10475">
        <v>5</v>
      </c>
      <c r="B10475" t="s">
        <v>241</v>
      </c>
      <c r="C10475">
        <v>2024</v>
      </c>
      <c r="D10475">
        <v>7</v>
      </c>
      <c r="E10475" t="s">
        <v>574</v>
      </c>
      <c r="F10475" s="431">
        <v>10</v>
      </c>
      <c r="G10475" t="s">
        <v>453</v>
      </c>
      <c r="H10475" t="s">
        <v>421</v>
      </c>
      <c r="I10475" t="s">
        <v>422</v>
      </c>
      <c r="J10475" t="s">
        <v>552</v>
      </c>
      <c r="K10475" t="s">
        <v>423</v>
      </c>
      <c r="L10475" t="s">
        <v>531</v>
      </c>
      <c r="M10475" t="s">
        <v>455</v>
      </c>
      <c r="N10475">
        <v>5</v>
      </c>
      <c r="O10475">
        <v>190.54</v>
      </c>
      <c r="P10475">
        <v>554</v>
      </c>
      <c r="Q10475" t="str">
        <f t="shared" si="166"/>
        <v>Street</v>
      </c>
    </row>
    <row r="10476" spans="1:17" x14ac:dyDescent="0.3">
      <c r="A10476">
        <v>5</v>
      </c>
      <c r="B10476" t="s">
        <v>241</v>
      </c>
      <c r="C10476">
        <v>2024</v>
      </c>
      <c r="D10476">
        <v>7</v>
      </c>
      <c r="E10476" t="s">
        <v>574</v>
      </c>
      <c r="F10476" s="431">
        <v>10</v>
      </c>
      <c r="G10476" t="s">
        <v>453</v>
      </c>
      <c r="H10476" t="s">
        <v>399</v>
      </c>
      <c r="I10476" t="s">
        <v>400</v>
      </c>
      <c r="J10476" t="s">
        <v>547</v>
      </c>
      <c r="K10476" t="s">
        <v>386</v>
      </c>
      <c r="L10476" t="s">
        <v>531</v>
      </c>
      <c r="M10476" t="s">
        <v>455</v>
      </c>
      <c r="N10476">
        <v>41276</v>
      </c>
      <c r="O10476">
        <v>5206064.82</v>
      </c>
      <c r="P10476">
        <v>29702771</v>
      </c>
      <c r="Q10476" t="str">
        <f t="shared" si="166"/>
        <v>1-Residential</v>
      </c>
    </row>
    <row r="10477" spans="1:17" x14ac:dyDescent="0.3">
      <c r="A10477">
        <v>5</v>
      </c>
      <c r="B10477" t="s">
        <v>241</v>
      </c>
      <c r="C10477">
        <v>2024</v>
      </c>
      <c r="D10477">
        <v>7</v>
      </c>
      <c r="E10477" t="s">
        <v>574</v>
      </c>
      <c r="F10477" s="431">
        <v>10</v>
      </c>
      <c r="G10477" t="s">
        <v>453</v>
      </c>
      <c r="H10477" t="s">
        <v>402</v>
      </c>
      <c r="I10477" t="s">
        <v>403</v>
      </c>
      <c r="J10477" t="s">
        <v>549</v>
      </c>
      <c r="K10477" t="s">
        <v>395</v>
      </c>
      <c r="L10477" t="s">
        <v>531</v>
      </c>
      <c r="M10477" t="s">
        <v>455</v>
      </c>
      <c r="N10477">
        <v>6911</v>
      </c>
      <c r="O10477">
        <v>244999.02</v>
      </c>
      <c r="P10477">
        <v>4729397</v>
      </c>
      <c r="Q10477" t="str">
        <f t="shared" si="166"/>
        <v>2-Low Income Residential</v>
      </c>
    </row>
    <row r="10478" spans="1:17" x14ac:dyDescent="0.3">
      <c r="A10478">
        <v>5</v>
      </c>
      <c r="B10478" t="s">
        <v>241</v>
      </c>
      <c r="C10478">
        <v>2024</v>
      </c>
      <c r="D10478">
        <v>7</v>
      </c>
      <c r="E10478" t="s">
        <v>574</v>
      </c>
      <c r="F10478" s="431">
        <v>10</v>
      </c>
      <c r="G10478" t="s">
        <v>453</v>
      </c>
      <c r="H10478" t="s">
        <v>404</v>
      </c>
      <c r="I10478" t="s">
        <v>405</v>
      </c>
      <c r="J10478" t="s">
        <v>548</v>
      </c>
      <c r="K10478" t="s">
        <v>392</v>
      </c>
      <c r="L10478" t="s">
        <v>531</v>
      </c>
      <c r="M10478" t="s">
        <v>455</v>
      </c>
      <c r="N10478">
        <v>15</v>
      </c>
      <c r="O10478">
        <v>2154.63</v>
      </c>
      <c r="P10478">
        <v>15140</v>
      </c>
      <c r="Q10478" t="str">
        <f t="shared" si="166"/>
        <v>3-Small C&amp;I</v>
      </c>
    </row>
    <row r="10479" spans="1:17" x14ac:dyDescent="0.3">
      <c r="A10479">
        <v>5</v>
      </c>
      <c r="B10479" t="s">
        <v>241</v>
      </c>
      <c r="C10479">
        <v>2024</v>
      </c>
      <c r="D10479">
        <v>7</v>
      </c>
      <c r="E10479" t="s">
        <v>574</v>
      </c>
      <c r="F10479" s="431">
        <v>60</v>
      </c>
      <c r="G10479" t="s">
        <v>456</v>
      </c>
      <c r="H10479" t="s">
        <v>481</v>
      </c>
      <c r="I10479" t="s">
        <v>482</v>
      </c>
      <c r="J10479" t="s">
        <v>559</v>
      </c>
      <c r="K10479" t="s">
        <v>448</v>
      </c>
      <c r="L10479" t="s">
        <v>535</v>
      </c>
      <c r="M10479" t="s">
        <v>513</v>
      </c>
      <c r="N10479">
        <v>4</v>
      </c>
      <c r="O10479">
        <v>189.96</v>
      </c>
      <c r="P10479">
        <v>353</v>
      </c>
      <c r="Q10479" t="str">
        <f t="shared" si="166"/>
        <v>Street</v>
      </c>
    </row>
    <row r="10480" spans="1:17" x14ac:dyDescent="0.3">
      <c r="A10480">
        <v>5</v>
      </c>
      <c r="B10480" t="s">
        <v>241</v>
      </c>
      <c r="C10480">
        <v>2024</v>
      </c>
      <c r="D10480">
        <v>7</v>
      </c>
      <c r="E10480" t="s">
        <v>574</v>
      </c>
      <c r="F10480" s="431">
        <v>60</v>
      </c>
      <c r="G10480" t="s">
        <v>456</v>
      </c>
      <c r="H10480" t="s">
        <v>483</v>
      </c>
      <c r="I10480" t="s">
        <v>484</v>
      </c>
      <c r="J10480" t="s">
        <v>559</v>
      </c>
      <c r="K10480" t="s">
        <v>448</v>
      </c>
      <c r="L10480" t="s">
        <v>535</v>
      </c>
      <c r="M10480" t="s">
        <v>513</v>
      </c>
      <c r="N10480">
        <v>24</v>
      </c>
      <c r="O10480">
        <v>1164.8800000000001</v>
      </c>
      <c r="P10480">
        <v>1204</v>
      </c>
      <c r="Q10480" t="str">
        <f t="shared" si="166"/>
        <v>Street</v>
      </c>
    </row>
    <row r="10481" spans="1:17" x14ac:dyDescent="0.3">
      <c r="A10481">
        <v>5</v>
      </c>
      <c r="B10481" t="s">
        <v>241</v>
      </c>
      <c r="C10481">
        <v>2024</v>
      </c>
      <c r="D10481">
        <v>7</v>
      </c>
      <c r="E10481" t="s">
        <v>574</v>
      </c>
      <c r="F10481" s="431">
        <v>60</v>
      </c>
      <c r="G10481" t="s">
        <v>456</v>
      </c>
      <c r="H10481" t="s">
        <v>446</v>
      </c>
      <c r="I10481" t="s">
        <v>447</v>
      </c>
      <c r="J10481" t="s">
        <v>559</v>
      </c>
      <c r="K10481" t="s">
        <v>448</v>
      </c>
      <c r="L10481" t="s">
        <v>532</v>
      </c>
      <c r="M10481" t="s">
        <v>457</v>
      </c>
      <c r="N10481">
        <v>55</v>
      </c>
      <c r="O10481">
        <v>9352.99</v>
      </c>
      <c r="P10481">
        <v>9571</v>
      </c>
      <c r="Q10481" t="str">
        <f t="shared" si="166"/>
        <v>Street</v>
      </c>
    </row>
    <row r="10482" spans="1:17" x14ac:dyDescent="0.3">
      <c r="A10482">
        <v>5</v>
      </c>
      <c r="B10482" t="s">
        <v>241</v>
      </c>
      <c r="C10482">
        <v>2024</v>
      </c>
      <c r="D10482">
        <v>7</v>
      </c>
      <c r="E10482" t="s">
        <v>574</v>
      </c>
      <c r="F10482" s="431">
        <v>60</v>
      </c>
      <c r="G10482" t="s">
        <v>456</v>
      </c>
      <c r="H10482" t="s">
        <v>424</v>
      </c>
      <c r="I10482" t="s">
        <v>425</v>
      </c>
      <c r="J10482" t="s">
        <v>557</v>
      </c>
      <c r="K10482" t="s">
        <v>426</v>
      </c>
      <c r="L10482" t="s">
        <v>532</v>
      </c>
      <c r="M10482" t="s">
        <v>457</v>
      </c>
      <c r="N10482">
        <v>1</v>
      </c>
      <c r="O10482">
        <v>8.07</v>
      </c>
      <c r="P10482">
        <v>7</v>
      </c>
      <c r="Q10482" t="str">
        <f t="shared" si="166"/>
        <v>3-Small C&amp;I</v>
      </c>
    </row>
    <row r="10483" spans="1:17" x14ac:dyDescent="0.3">
      <c r="A10483">
        <v>5</v>
      </c>
      <c r="B10483" t="s">
        <v>241</v>
      </c>
      <c r="C10483">
        <v>2024</v>
      </c>
      <c r="D10483">
        <v>7</v>
      </c>
      <c r="E10483" t="s">
        <v>574</v>
      </c>
      <c r="F10483" s="431">
        <v>60</v>
      </c>
      <c r="G10483" t="s">
        <v>456</v>
      </c>
      <c r="H10483" t="s">
        <v>450</v>
      </c>
      <c r="I10483" t="s">
        <v>451</v>
      </c>
      <c r="J10483" t="s">
        <v>563</v>
      </c>
      <c r="K10483" t="s">
        <v>452</v>
      </c>
      <c r="L10483" t="s">
        <v>532</v>
      </c>
      <c r="M10483" t="s">
        <v>457</v>
      </c>
      <c r="N10483">
        <v>4</v>
      </c>
      <c r="O10483">
        <v>76.56</v>
      </c>
      <c r="P10483">
        <v>288</v>
      </c>
      <c r="Q10483" t="str">
        <f t="shared" si="166"/>
        <v>Street</v>
      </c>
    </row>
    <row r="10484" spans="1:17" x14ac:dyDescent="0.3">
      <c r="A10484">
        <v>5</v>
      </c>
      <c r="B10484" t="s">
        <v>241</v>
      </c>
      <c r="C10484">
        <v>2024</v>
      </c>
      <c r="D10484">
        <v>7</v>
      </c>
      <c r="E10484" t="s">
        <v>574</v>
      </c>
      <c r="F10484" s="431">
        <v>71</v>
      </c>
      <c r="G10484" t="s">
        <v>456</v>
      </c>
      <c r="H10484" t="s">
        <v>384</v>
      </c>
      <c r="I10484" t="s">
        <v>385</v>
      </c>
      <c r="J10484" t="s">
        <v>547</v>
      </c>
      <c r="K10484" t="s">
        <v>386</v>
      </c>
      <c r="L10484" t="s">
        <v>536</v>
      </c>
      <c r="M10484" t="s">
        <v>514</v>
      </c>
      <c r="N10484">
        <v>1</v>
      </c>
      <c r="O10484">
        <v>7</v>
      </c>
      <c r="P10484">
        <v>0</v>
      </c>
      <c r="Q10484" t="str">
        <f t="shared" si="166"/>
        <v>1-Residential</v>
      </c>
    </row>
    <row r="10485" spans="1:17" x14ac:dyDescent="0.3">
      <c r="A10485">
        <v>5</v>
      </c>
      <c r="B10485" t="s">
        <v>241</v>
      </c>
      <c r="C10485">
        <v>2024</v>
      </c>
      <c r="D10485">
        <v>7</v>
      </c>
      <c r="E10485" t="s">
        <v>574</v>
      </c>
      <c r="F10485" s="431">
        <v>72</v>
      </c>
      <c r="G10485" t="s">
        <v>456</v>
      </c>
      <c r="H10485" t="s">
        <v>384</v>
      </c>
      <c r="I10485" t="s">
        <v>385</v>
      </c>
      <c r="J10485" t="s">
        <v>547</v>
      </c>
      <c r="K10485" t="s">
        <v>386</v>
      </c>
      <c r="L10485" t="s">
        <v>537</v>
      </c>
      <c r="M10485" t="s">
        <v>515</v>
      </c>
      <c r="N10485">
        <v>1</v>
      </c>
      <c r="O10485">
        <v>186.6</v>
      </c>
      <c r="P10485">
        <v>504</v>
      </c>
      <c r="Q10485" t="str">
        <f t="shared" si="166"/>
        <v>1-Residential</v>
      </c>
    </row>
    <row r="10486" spans="1:17" x14ac:dyDescent="0.3">
      <c r="A10486">
        <v>5</v>
      </c>
      <c r="B10486" t="s">
        <v>241</v>
      </c>
      <c r="C10486">
        <v>2024</v>
      </c>
      <c r="D10486">
        <v>7</v>
      </c>
      <c r="E10486" t="s">
        <v>574</v>
      </c>
      <c r="F10486" s="431">
        <v>72</v>
      </c>
      <c r="G10486" t="s">
        <v>456</v>
      </c>
      <c r="H10486" t="s">
        <v>390</v>
      </c>
      <c r="I10486" t="s">
        <v>391</v>
      </c>
      <c r="J10486" t="s">
        <v>548</v>
      </c>
      <c r="K10486" t="s">
        <v>392</v>
      </c>
      <c r="L10486" t="s">
        <v>537</v>
      </c>
      <c r="M10486" t="s">
        <v>515</v>
      </c>
      <c r="N10486">
        <v>1</v>
      </c>
      <c r="O10486">
        <v>5515.5</v>
      </c>
      <c r="P10486">
        <v>18087</v>
      </c>
      <c r="Q10486" t="str">
        <f t="shared" si="166"/>
        <v>3-Small C&amp;I</v>
      </c>
    </row>
    <row r="10487" spans="1:17" x14ac:dyDescent="0.3">
      <c r="A10487">
        <v>5</v>
      </c>
      <c r="B10487" t="s">
        <v>241</v>
      </c>
      <c r="C10487">
        <v>2024</v>
      </c>
      <c r="D10487">
        <v>7</v>
      </c>
      <c r="E10487" t="s">
        <v>574</v>
      </c>
      <c r="F10487" s="431">
        <v>75</v>
      </c>
      <c r="G10487" t="s">
        <v>456</v>
      </c>
      <c r="H10487" t="s">
        <v>404</v>
      </c>
      <c r="I10487" t="s">
        <v>405</v>
      </c>
      <c r="J10487" t="s">
        <v>548</v>
      </c>
      <c r="K10487" t="s">
        <v>392</v>
      </c>
      <c r="L10487" t="s">
        <v>539</v>
      </c>
      <c r="M10487" t="s">
        <v>463</v>
      </c>
      <c r="N10487">
        <v>7</v>
      </c>
      <c r="O10487">
        <v>3967.8</v>
      </c>
      <c r="P10487">
        <v>29550</v>
      </c>
      <c r="Q10487" t="str">
        <f t="shared" si="166"/>
        <v>3-Small C&amp;I</v>
      </c>
    </row>
    <row r="10488" spans="1:17" x14ac:dyDescent="0.3">
      <c r="A10488">
        <v>5</v>
      </c>
      <c r="B10488" t="s">
        <v>241</v>
      </c>
      <c r="C10488">
        <v>2024</v>
      </c>
      <c r="D10488">
        <v>7</v>
      </c>
      <c r="E10488" t="s">
        <v>574</v>
      </c>
      <c r="F10488" s="431">
        <v>75</v>
      </c>
      <c r="G10488" t="s">
        <v>456</v>
      </c>
      <c r="H10488" t="s">
        <v>437</v>
      </c>
      <c r="I10488" t="s">
        <v>438</v>
      </c>
      <c r="J10488" t="s">
        <v>554</v>
      </c>
      <c r="K10488" t="s">
        <v>420</v>
      </c>
      <c r="L10488" t="s">
        <v>539</v>
      </c>
      <c r="M10488" t="s">
        <v>463</v>
      </c>
      <c r="N10488">
        <v>2</v>
      </c>
      <c r="O10488">
        <v>6002.35</v>
      </c>
      <c r="P10488">
        <v>55300</v>
      </c>
      <c r="Q10488" t="str">
        <f t="shared" si="166"/>
        <v>4-Medium C&amp;I</v>
      </c>
    </row>
    <row r="10489" spans="1:17" x14ac:dyDescent="0.3">
      <c r="A10489">
        <v>5</v>
      </c>
      <c r="B10489" t="s">
        <v>241</v>
      </c>
      <c r="C10489">
        <v>2024</v>
      </c>
      <c r="D10489">
        <v>7</v>
      </c>
      <c r="E10489" t="s">
        <v>574</v>
      </c>
      <c r="F10489" s="431">
        <v>77</v>
      </c>
      <c r="G10489" t="s">
        <v>456</v>
      </c>
      <c r="H10489" t="s">
        <v>390</v>
      </c>
      <c r="I10489" t="s">
        <v>391</v>
      </c>
      <c r="J10489" t="s">
        <v>548</v>
      </c>
      <c r="K10489" t="s">
        <v>392</v>
      </c>
      <c r="L10489" t="s">
        <v>540</v>
      </c>
      <c r="M10489" t="s">
        <v>517</v>
      </c>
      <c r="N10489">
        <v>2</v>
      </c>
      <c r="O10489">
        <v>1621.08</v>
      </c>
      <c r="P10489">
        <v>5260</v>
      </c>
      <c r="Q10489" t="str">
        <f t="shared" si="166"/>
        <v>3-Small C&amp;I</v>
      </c>
    </row>
    <row r="10490" spans="1:17" x14ac:dyDescent="0.3">
      <c r="A10490">
        <v>5</v>
      </c>
      <c r="B10490" t="s">
        <v>241</v>
      </c>
      <c r="C10490">
        <v>2024</v>
      </c>
      <c r="D10490">
        <v>7</v>
      </c>
      <c r="E10490" t="s">
        <v>574</v>
      </c>
      <c r="F10490" s="431">
        <v>77</v>
      </c>
      <c r="G10490" t="s">
        <v>456</v>
      </c>
      <c r="H10490" t="s">
        <v>418</v>
      </c>
      <c r="I10490" t="s">
        <v>419</v>
      </c>
      <c r="J10490" t="s">
        <v>554</v>
      </c>
      <c r="K10490" t="s">
        <v>420</v>
      </c>
      <c r="L10490" t="s">
        <v>540</v>
      </c>
      <c r="M10490" t="s">
        <v>517</v>
      </c>
      <c r="N10490">
        <v>1</v>
      </c>
      <c r="O10490">
        <v>9556.93</v>
      </c>
      <c r="P10490">
        <v>43000</v>
      </c>
      <c r="Q10490" t="str">
        <f t="shared" si="166"/>
        <v>4-Medium C&amp;I</v>
      </c>
    </row>
    <row r="10491" spans="1:17" x14ac:dyDescent="0.3">
      <c r="A10491">
        <v>5</v>
      </c>
      <c r="B10491" t="s">
        <v>241</v>
      </c>
      <c r="C10491">
        <v>2024</v>
      </c>
      <c r="D10491">
        <v>7</v>
      </c>
      <c r="E10491" t="s">
        <v>574</v>
      </c>
      <c r="F10491" s="431">
        <v>77</v>
      </c>
      <c r="G10491" t="s">
        <v>456</v>
      </c>
      <c r="H10491" t="s">
        <v>404</v>
      </c>
      <c r="I10491" t="s">
        <v>405</v>
      </c>
      <c r="J10491" t="s">
        <v>548</v>
      </c>
      <c r="K10491" t="s">
        <v>392</v>
      </c>
      <c r="L10491" t="s">
        <v>541</v>
      </c>
      <c r="M10491" t="s">
        <v>463</v>
      </c>
      <c r="N10491">
        <v>1</v>
      </c>
      <c r="O10491">
        <v>179.73</v>
      </c>
      <c r="P10491">
        <v>1288</v>
      </c>
      <c r="Q10491" t="str">
        <f t="shared" si="166"/>
        <v>3-Small C&amp;I</v>
      </c>
    </row>
    <row r="10492" spans="1:17" x14ac:dyDescent="0.3">
      <c r="A10492">
        <v>5</v>
      </c>
      <c r="B10492" t="s">
        <v>241</v>
      </c>
      <c r="C10492">
        <v>2024</v>
      </c>
      <c r="D10492">
        <v>7</v>
      </c>
      <c r="E10492" t="s">
        <v>574</v>
      </c>
      <c r="F10492" s="431">
        <v>79</v>
      </c>
      <c r="G10492" t="s">
        <v>456</v>
      </c>
      <c r="H10492" t="s">
        <v>390</v>
      </c>
      <c r="I10492" t="s">
        <v>391</v>
      </c>
      <c r="J10492" t="s">
        <v>548</v>
      </c>
      <c r="K10492" t="s">
        <v>392</v>
      </c>
      <c r="L10492" t="s">
        <v>542</v>
      </c>
      <c r="M10492" t="s">
        <v>518</v>
      </c>
      <c r="N10492">
        <v>1</v>
      </c>
      <c r="O10492">
        <v>19.28</v>
      </c>
      <c r="P10492">
        <v>0</v>
      </c>
      <c r="Q10492" t="str">
        <f t="shared" si="166"/>
        <v>3-Small C&amp;I</v>
      </c>
    </row>
    <row r="10493" spans="1:17" x14ac:dyDescent="0.3">
      <c r="A10493">
        <v>5</v>
      </c>
      <c r="B10493" t="s">
        <v>241</v>
      </c>
      <c r="C10493">
        <v>2024</v>
      </c>
      <c r="D10493">
        <v>7</v>
      </c>
      <c r="E10493" t="s">
        <v>574</v>
      </c>
      <c r="F10493" s="431">
        <v>79</v>
      </c>
      <c r="G10493" t="s">
        <v>456</v>
      </c>
      <c r="H10493" t="s">
        <v>519</v>
      </c>
      <c r="I10493" t="s">
        <v>520</v>
      </c>
      <c r="J10493" t="s">
        <v>279</v>
      </c>
      <c r="K10493" t="s">
        <v>521</v>
      </c>
      <c r="L10493" t="s">
        <v>542</v>
      </c>
      <c r="M10493" t="s">
        <v>518</v>
      </c>
      <c r="N10493">
        <v>17</v>
      </c>
      <c r="O10493">
        <v>2629.26</v>
      </c>
      <c r="P10493">
        <v>2267653</v>
      </c>
      <c r="Q10493" t="str">
        <f t="shared" si="166"/>
        <v>OTHER</v>
      </c>
    </row>
    <row r="10494" spans="1:17" x14ac:dyDescent="0.3">
      <c r="A10494">
        <v>5</v>
      </c>
      <c r="B10494" t="s">
        <v>241</v>
      </c>
      <c r="C10494">
        <v>2024</v>
      </c>
      <c r="D10494">
        <v>7</v>
      </c>
      <c r="E10494" t="s">
        <v>574</v>
      </c>
      <c r="F10494" s="431">
        <v>79</v>
      </c>
      <c r="G10494" t="s">
        <v>456</v>
      </c>
      <c r="H10494" t="s">
        <v>431</v>
      </c>
      <c r="I10494" t="s">
        <v>432</v>
      </c>
      <c r="J10494" t="s">
        <v>558</v>
      </c>
      <c r="K10494" t="s">
        <v>430</v>
      </c>
      <c r="L10494" t="s">
        <v>543</v>
      </c>
      <c r="M10494" t="s">
        <v>522</v>
      </c>
      <c r="N10494">
        <v>1</v>
      </c>
      <c r="O10494">
        <v>3372.65</v>
      </c>
      <c r="P10494">
        <v>39855</v>
      </c>
      <c r="Q10494" t="str">
        <f t="shared" si="166"/>
        <v>5-Large C&amp;I</v>
      </c>
    </row>
    <row r="10495" spans="1:17" x14ac:dyDescent="0.3">
      <c r="A10495">
        <v>5</v>
      </c>
      <c r="B10495" t="s">
        <v>241</v>
      </c>
      <c r="C10495">
        <v>2024</v>
      </c>
      <c r="D10495">
        <v>7</v>
      </c>
      <c r="E10495" t="s">
        <v>574</v>
      </c>
      <c r="F10495" s="431">
        <v>79</v>
      </c>
      <c r="G10495" t="s">
        <v>456</v>
      </c>
      <c r="H10495" t="s">
        <v>404</v>
      </c>
      <c r="I10495" t="s">
        <v>405</v>
      </c>
      <c r="J10495" t="s">
        <v>548</v>
      </c>
      <c r="K10495" t="s">
        <v>392</v>
      </c>
      <c r="L10495" t="s">
        <v>543</v>
      </c>
      <c r="M10495" t="s">
        <v>522</v>
      </c>
      <c r="N10495">
        <v>82</v>
      </c>
      <c r="O10495">
        <v>8886.16</v>
      </c>
      <c r="P10495">
        <v>61249</v>
      </c>
      <c r="Q10495" t="str">
        <f t="shared" si="166"/>
        <v>3-Small C&amp;I</v>
      </c>
    </row>
    <row r="10496" spans="1:17" x14ac:dyDescent="0.3">
      <c r="A10496">
        <v>5</v>
      </c>
      <c r="B10496" t="s">
        <v>241</v>
      </c>
      <c r="C10496">
        <v>2024</v>
      </c>
      <c r="D10496">
        <v>7</v>
      </c>
      <c r="E10496" t="s">
        <v>574</v>
      </c>
      <c r="F10496" s="431">
        <v>79</v>
      </c>
      <c r="G10496" t="s">
        <v>456</v>
      </c>
      <c r="H10496" t="s">
        <v>433</v>
      </c>
      <c r="I10496" t="s">
        <v>434</v>
      </c>
      <c r="J10496" t="s">
        <v>553</v>
      </c>
      <c r="K10496" t="s">
        <v>412</v>
      </c>
      <c r="L10496" t="s">
        <v>543</v>
      </c>
      <c r="M10496" t="s">
        <v>522</v>
      </c>
      <c r="N10496">
        <v>7</v>
      </c>
      <c r="O10496">
        <v>425.35</v>
      </c>
      <c r="P10496">
        <v>2844</v>
      </c>
      <c r="Q10496" t="str">
        <f t="shared" si="166"/>
        <v>3-Small C&amp;I</v>
      </c>
    </row>
    <row r="10497" spans="1:17" x14ac:dyDescent="0.3">
      <c r="A10497">
        <v>5</v>
      </c>
      <c r="B10497" t="s">
        <v>241</v>
      </c>
      <c r="C10497">
        <v>2024</v>
      </c>
      <c r="D10497">
        <v>7</v>
      </c>
      <c r="E10497" t="s">
        <v>574</v>
      </c>
      <c r="F10497" s="431">
        <v>79</v>
      </c>
      <c r="G10497" t="s">
        <v>456</v>
      </c>
      <c r="H10497" t="s">
        <v>437</v>
      </c>
      <c r="I10497" t="s">
        <v>438</v>
      </c>
      <c r="J10497" t="s">
        <v>554</v>
      </c>
      <c r="K10497" t="s">
        <v>420</v>
      </c>
      <c r="L10497" t="s">
        <v>543</v>
      </c>
      <c r="M10497" t="s">
        <v>522</v>
      </c>
      <c r="N10497">
        <v>3</v>
      </c>
      <c r="O10497">
        <v>2808.54</v>
      </c>
      <c r="P10497">
        <v>27900</v>
      </c>
      <c r="Q10497" t="str">
        <f t="shared" si="166"/>
        <v>4-Medium C&amp;I</v>
      </c>
    </row>
    <row r="10498" spans="1:17" x14ac:dyDescent="0.3">
      <c r="A10498" s="651">
        <v>6</v>
      </c>
      <c r="B10498" s="652" t="s">
        <v>912</v>
      </c>
      <c r="C10498" s="653">
        <v>2024</v>
      </c>
      <c r="D10498" s="653">
        <v>7</v>
      </c>
      <c r="E10498" s="652" t="s">
        <v>574</v>
      </c>
      <c r="F10498" s="662">
        <v>1</v>
      </c>
      <c r="G10498" s="652" t="s">
        <v>383</v>
      </c>
      <c r="H10498" s="652" t="s">
        <v>701</v>
      </c>
      <c r="I10498" s="652" t="s">
        <v>702</v>
      </c>
      <c r="J10498" s="652" t="s">
        <v>703</v>
      </c>
      <c r="K10498" s="652" t="s">
        <v>704</v>
      </c>
      <c r="L10498" s="652" t="s">
        <v>530</v>
      </c>
      <c r="M10498" s="652" t="s">
        <v>454</v>
      </c>
      <c r="N10498" s="654">
        <v>393</v>
      </c>
      <c r="O10498" s="655">
        <v>7942.06</v>
      </c>
      <c r="P10498" s="654">
        <v>3357</v>
      </c>
      <c r="Q10498" t="str">
        <f t="shared" si="166"/>
        <v>1-Residential</v>
      </c>
    </row>
    <row r="10499" spans="1:17" x14ac:dyDescent="0.3">
      <c r="A10499" s="656">
        <v>6</v>
      </c>
      <c r="B10499" s="652" t="s">
        <v>912</v>
      </c>
      <c r="C10499" s="658">
        <v>2024</v>
      </c>
      <c r="D10499" s="658">
        <v>7</v>
      </c>
      <c r="E10499" s="657" t="s">
        <v>574</v>
      </c>
      <c r="F10499" s="673">
        <v>1</v>
      </c>
      <c r="G10499" s="657" t="s">
        <v>383</v>
      </c>
      <c r="H10499" s="657" t="s">
        <v>705</v>
      </c>
      <c r="I10499" s="657" t="s">
        <v>706</v>
      </c>
      <c r="J10499" s="657" t="s">
        <v>707</v>
      </c>
      <c r="K10499" s="657" t="s">
        <v>708</v>
      </c>
      <c r="L10499" s="657" t="s">
        <v>523</v>
      </c>
      <c r="M10499" s="657" t="s">
        <v>387</v>
      </c>
      <c r="N10499" s="659">
        <v>63039</v>
      </c>
      <c r="O10499" s="660">
        <v>1542936.57</v>
      </c>
      <c r="P10499" s="659">
        <v>438779</v>
      </c>
      <c r="Q10499" t="str">
        <f t="shared" si="166"/>
        <v>1-Residential</v>
      </c>
    </row>
    <row r="10500" spans="1:17" x14ac:dyDescent="0.3">
      <c r="A10500" s="651">
        <v>6</v>
      </c>
      <c r="B10500" s="652" t="s">
        <v>912</v>
      </c>
      <c r="C10500" s="653">
        <v>2024</v>
      </c>
      <c r="D10500" s="653">
        <v>7</v>
      </c>
      <c r="E10500" s="652" t="s">
        <v>574</v>
      </c>
      <c r="F10500" s="662">
        <v>1</v>
      </c>
      <c r="G10500" s="652" t="s">
        <v>383</v>
      </c>
      <c r="H10500" s="652" t="s">
        <v>709</v>
      </c>
      <c r="I10500" s="652" t="s">
        <v>710</v>
      </c>
      <c r="J10500" s="652" t="s">
        <v>711</v>
      </c>
      <c r="K10500" s="652" t="s">
        <v>712</v>
      </c>
      <c r="L10500" s="652" t="s">
        <v>530</v>
      </c>
      <c r="M10500" s="652" t="s">
        <v>454</v>
      </c>
      <c r="N10500" s="654">
        <v>7</v>
      </c>
      <c r="O10500" s="655">
        <v>133.76</v>
      </c>
      <c r="P10500" s="654">
        <v>68</v>
      </c>
      <c r="Q10500" t="str">
        <f t="shared" si="166"/>
        <v>1-Residential</v>
      </c>
    </row>
    <row r="10501" spans="1:17" x14ac:dyDescent="0.3">
      <c r="A10501" s="656">
        <v>6</v>
      </c>
      <c r="B10501" s="652" t="s">
        <v>912</v>
      </c>
      <c r="C10501" s="658">
        <v>2024</v>
      </c>
      <c r="D10501" s="658">
        <v>7</v>
      </c>
      <c r="E10501" s="657" t="s">
        <v>574</v>
      </c>
      <c r="F10501" s="673">
        <v>1</v>
      </c>
      <c r="G10501" s="657" t="s">
        <v>383</v>
      </c>
      <c r="H10501" s="657" t="s">
        <v>713</v>
      </c>
      <c r="I10501" s="657" t="s">
        <v>714</v>
      </c>
      <c r="J10501" s="657" t="s">
        <v>715</v>
      </c>
      <c r="K10501" s="657" t="s">
        <v>716</v>
      </c>
      <c r="L10501" s="657" t="s">
        <v>523</v>
      </c>
      <c r="M10501" s="657" t="s">
        <v>387</v>
      </c>
      <c r="N10501" s="659">
        <v>8138</v>
      </c>
      <c r="O10501" s="660">
        <v>183411.98</v>
      </c>
      <c r="P10501" s="659">
        <v>78100</v>
      </c>
      <c r="Q10501" t="str">
        <f t="shared" si="166"/>
        <v>2-Low Income Residential</v>
      </c>
    </row>
    <row r="10502" spans="1:17" x14ac:dyDescent="0.3">
      <c r="A10502" s="651">
        <v>6</v>
      </c>
      <c r="B10502" s="652" t="s">
        <v>912</v>
      </c>
      <c r="C10502" s="653">
        <v>2024</v>
      </c>
      <c r="D10502" s="653">
        <v>7</v>
      </c>
      <c r="E10502" s="652" t="s">
        <v>574</v>
      </c>
      <c r="F10502" s="662">
        <v>1</v>
      </c>
      <c r="G10502" s="652" t="s">
        <v>383</v>
      </c>
      <c r="H10502" s="652" t="s">
        <v>717</v>
      </c>
      <c r="I10502" s="652" t="s">
        <v>718</v>
      </c>
      <c r="J10502" s="652" t="s">
        <v>719</v>
      </c>
      <c r="K10502" s="652" t="s">
        <v>720</v>
      </c>
      <c r="L10502" s="652" t="s">
        <v>721</v>
      </c>
      <c r="M10502" s="652" t="s">
        <v>722</v>
      </c>
      <c r="N10502" s="654">
        <v>1079</v>
      </c>
      <c r="O10502" s="655">
        <v>27643.33</v>
      </c>
      <c r="P10502" s="654">
        <v>9823</v>
      </c>
      <c r="Q10502" t="str">
        <f t="shared" si="166"/>
        <v>1-Residential</v>
      </c>
    </row>
    <row r="10503" spans="1:17" x14ac:dyDescent="0.3">
      <c r="A10503" s="656">
        <v>6</v>
      </c>
      <c r="B10503" s="652" t="s">
        <v>912</v>
      </c>
      <c r="C10503" s="658">
        <v>2024</v>
      </c>
      <c r="D10503" s="658">
        <v>7</v>
      </c>
      <c r="E10503" s="657" t="s">
        <v>574</v>
      </c>
      <c r="F10503" s="673">
        <v>1</v>
      </c>
      <c r="G10503" s="657" t="s">
        <v>383</v>
      </c>
      <c r="H10503" s="657" t="s">
        <v>723</v>
      </c>
      <c r="I10503" s="657" t="s">
        <v>724</v>
      </c>
      <c r="J10503" s="657" t="s">
        <v>725</v>
      </c>
      <c r="K10503" s="657" t="s">
        <v>726</v>
      </c>
      <c r="L10503" s="657" t="s">
        <v>721</v>
      </c>
      <c r="M10503" s="657" t="s">
        <v>722</v>
      </c>
      <c r="N10503" s="659">
        <v>273</v>
      </c>
      <c r="O10503" s="660">
        <v>4798.6899999999996</v>
      </c>
      <c r="P10503" s="659">
        <v>2694</v>
      </c>
      <c r="Q10503" t="str">
        <f t="shared" si="166"/>
        <v>2-Low Income Residential</v>
      </c>
    </row>
    <row r="10504" spans="1:17" x14ac:dyDescent="0.3">
      <c r="A10504" s="651">
        <v>6</v>
      </c>
      <c r="B10504" s="652" t="s">
        <v>912</v>
      </c>
      <c r="C10504" s="653">
        <v>2024</v>
      </c>
      <c r="D10504" s="653">
        <v>7</v>
      </c>
      <c r="E10504" s="652" t="s">
        <v>574</v>
      </c>
      <c r="F10504" s="662">
        <v>1</v>
      </c>
      <c r="G10504" s="652" t="s">
        <v>383</v>
      </c>
      <c r="H10504" s="652" t="s">
        <v>727</v>
      </c>
      <c r="I10504" s="652" t="s">
        <v>728</v>
      </c>
      <c r="J10504" s="652" t="s">
        <v>729</v>
      </c>
      <c r="K10504" s="652" t="s">
        <v>462</v>
      </c>
      <c r="L10504" s="652" t="s">
        <v>523</v>
      </c>
      <c r="M10504" s="652" t="s">
        <v>387</v>
      </c>
      <c r="N10504" s="654">
        <v>6</v>
      </c>
      <c r="O10504" s="655">
        <v>0</v>
      </c>
      <c r="P10504" s="654">
        <v>71</v>
      </c>
      <c r="Q10504" t="str">
        <f t="shared" si="166"/>
        <v>OTHER</v>
      </c>
    </row>
    <row r="10505" spans="1:17" x14ac:dyDescent="0.3">
      <c r="A10505" s="656">
        <v>6</v>
      </c>
      <c r="B10505" s="652" t="s">
        <v>912</v>
      </c>
      <c r="C10505" s="658">
        <v>2024</v>
      </c>
      <c r="D10505" s="658">
        <v>7</v>
      </c>
      <c r="E10505" s="657" t="s">
        <v>574</v>
      </c>
      <c r="F10505" s="673">
        <v>3</v>
      </c>
      <c r="G10505" s="657" t="s">
        <v>408</v>
      </c>
      <c r="H10505" s="657" t="s">
        <v>701</v>
      </c>
      <c r="I10505" s="657" t="s">
        <v>702</v>
      </c>
      <c r="J10505" s="657" t="s">
        <v>703</v>
      </c>
      <c r="K10505" s="657" t="s">
        <v>704</v>
      </c>
      <c r="L10505" s="657" t="s">
        <v>530</v>
      </c>
      <c r="M10505" s="657" t="s">
        <v>454</v>
      </c>
      <c r="N10505" s="659">
        <v>1</v>
      </c>
      <c r="O10505" s="660">
        <v>173.69</v>
      </c>
      <c r="P10505" s="659">
        <v>118</v>
      </c>
      <c r="Q10505" t="str">
        <f t="shared" si="166"/>
        <v>1-Residential</v>
      </c>
    </row>
    <row r="10506" spans="1:17" x14ac:dyDescent="0.3">
      <c r="A10506" s="651">
        <v>6</v>
      </c>
      <c r="B10506" s="652" t="s">
        <v>912</v>
      </c>
      <c r="C10506" s="653">
        <v>2024</v>
      </c>
      <c r="D10506" s="653">
        <v>7</v>
      </c>
      <c r="E10506" s="652" t="s">
        <v>574</v>
      </c>
      <c r="F10506" s="662">
        <v>3</v>
      </c>
      <c r="G10506" s="652" t="s">
        <v>408</v>
      </c>
      <c r="H10506" s="652" t="s">
        <v>730</v>
      </c>
      <c r="I10506" s="652" t="s">
        <v>731</v>
      </c>
      <c r="J10506" s="652" t="s">
        <v>732</v>
      </c>
      <c r="K10506" s="652" t="s">
        <v>733</v>
      </c>
      <c r="L10506" s="652" t="s">
        <v>525</v>
      </c>
      <c r="M10506" s="652" t="s">
        <v>409</v>
      </c>
      <c r="N10506" s="654">
        <v>18387</v>
      </c>
      <c r="O10506" s="655">
        <v>851934.99</v>
      </c>
      <c r="P10506" s="654">
        <v>274384</v>
      </c>
      <c r="Q10506" t="str">
        <f t="shared" si="166"/>
        <v>3-Small C&amp;I</v>
      </c>
    </row>
    <row r="10507" spans="1:17" x14ac:dyDescent="0.3">
      <c r="A10507" s="656">
        <v>6</v>
      </c>
      <c r="B10507" s="652" t="s">
        <v>912</v>
      </c>
      <c r="C10507" s="658">
        <v>2024</v>
      </c>
      <c r="D10507" s="658">
        <v>7</v>
      </c>
      <c r="E10507" s="657" t="s">
        <v>574</v>
      </c>
      <c r="F10507" s="673">
        <v>3</v>
      </c>
      <c r="G10507" s="657" t="s">
        <v>408</v>
      </c>
      <c r="H10507" s="657" t="s">
        <v>734</v>
      </c>
      <c r="I10507" s="657" t="s">
        <v>735</v>
      </c>
      <c r="J10507" s="657" t="s">
        <v>736</v>
      </c>
      <c r="K10507" s="657" t="s">
        <v>737</v>
      </c>
      <c r="L10507" s="657" t="s">
        <v>523</v>
      </c>
      <c r="M10507" s="657" t="s">
        <v>387</v>
      </c>
      <c r="N10507" s="659">
        <v>5476</v>
      </c>
      <c r="O10507" s="660">
        <v>744519.95</v>
      </c>
      <c r="P10507" s="659">
        <v>393905</v>
      </c>
      <c r="Q10507" t="str">
        <f t="shared" si="166"/>
        <v>4-Medium C&amp;I</v>
      </c>
    </row>
    <row r="10508" spans="1:17" x14ac:dyDescent="0.3">
      <c r="A10508" s="651">
        <v>6</v>
      </c>
      <c r="B10508" s="652" t="s">
        <v>912</v>
      </c>
      <c r="C10508" s="653">
        <v>2024</v>
      </c>
      <c r="D10508" s="653">
        <v>7</v>
      </c>
      <c r="E10508" s="652" t="s">
        <v>574</v>
      </c>
      <c r="F10508" s="662">
        <v>3</v>
      </c>
      <c r="G10508" s="652" t="s">
        <v>408</v>
      </c>
      <c r="H10508" s="652" t="s">
        <v>738</v>
      </c>
      <c r="I10508" s="652" t="s">
        <v>739</v>
      </c>
      <c r="J10508" s="652" t="s">
        <v>740</v>
      </c>
      <c r="K10508" s="652" t="s">
        <v>741</v>
      </c>
      <c r="L10508" s="652" t="s">
        <v>742</v>
      </c>
      <c r="M10508" s="652" t="s">
        <v>743</v>
      </c>
      <c r="N10508" s="654">
        <v>3006</v>
      </c>
      <c r="O10508" s="655">
        <v>1510400.12</v>
      </c>
      <c r="P10508" s="654">
        <v>971307</v>
      </c>
      <c r="Q10508" t="str">
        <f t="shared" si="166"/>
        <v>5-Large C&amp;I</v>
      </c>
    </row>
    <row r="10509" spans="1:17" x14ac:dyDescent="0.3">
      <c r="A10509" s="656">
        <v>6</v>
      </c>
      <c r="B10509" s="652" t="s">
        <v>912</v>
      </c>
      <c r="C10509" s="658">
        <v>2024</v>
      </c>
      <c r="D10509" s="658">
        <v>7</v>
      </c>
      <c r="E10509" s="657" t="s">
        <v>574</v>
      </c>
      <c r="F10509" s="673">
        <v>3</v>
      </c>
      <c r="G10509" s="657" t="s">
        <v>408</v>
      </c>
      <c r="H10509" s="657" t="s">
        <v>744</v>
      </c>
      <c r="I10509" s="657" t="s">
        <v>745</v>
      </c>
      <c r="J10509" s="657" t="s">
        <v>746</v>
      </c>
      <c r="K10509" s="657" t="s">
        <v>747</v>
      </c>
      <c r="L10509" s="657" t="s">
        <v>742</v>
      </c>
      <c r="M10509" s="657" t="s">
        <v>743</v>
      </c>
      <c r="N10509" s="659">
        <v>160</v>
      </c>
      <c r="O10509" s="660">
        <v>491855.42</v>
      </c>
      <c r="P10509" s="659">
        <v>583952</v>
      </c>
      <c r="Q10509" t="str">
        <f t="shared" si="166"/>
        <v>5-Large C&amp;I</v>
      </c>
    </row>
    <row r="10510" spans="1:17" x14ac:dyDescent="0.3">
      <c r="A10510" s="651">
        <v>6</v>
      </c>
      <c r="B10510" s="652" t="s">
        <v>912</v>
      </c>
      <c r="C10510" s="653">
        <v>2024</v>
      </c>
      <c r="D10510" s="653">
        <v>7</v>
      </c>
      <c r="E10510" s="652" t="s">
        <v>574</v>
      </c>
      <c r="F10510" s="662">
        <v>3</v>
      </c>
      <c r="G10510" s="652" t="s">
        <v>408</v>
      </c>
      <c r="H10510" s="652" t="s">
        <v>748</v>
      </c>
      <c r="I10510" s="652" t="s">
        <v>749</v>
      </c>
      <c r="J10510" s="652" t="s">
        <v>750</v>
      </c>
      <c r="K10510" s="652" t="s">
        <v>751</v>
      </c>
      <c r="L10510" s="652" t="s">
        <v>525</v>
      </c>
      <c r="M10510" s="652" t="s">
        <v>409</v>
      </c>
      <c r="N10510" s="654">
        <v>2248</v>
      </c>
      <c r="O10510" s="655">
        <v>346318.71</v>
      </c>
      <c r="P10510" s="654">
        <v>281394</v>
      </c>
      <c r="Q10510" t="str">
        <f t="shared" ref="Q10510:Q10573" si="167">VLOOKUP(TRIM(J10510),S:T,2,FALSE)</f>
        <v>3-Small C&amp;I</v>
      </c>
    </row>
    <row r="10511" spans="1:17" x14ac:dyDescent="0.3">
      <c r="A10511" s="656">
        <v>6</v>
      </c>
      <c r="B10511" s="652" t="s">
        <v>912</v>
      </c>
      <c r="C10511" s="658">
        <v>2024</v>
      </c>
      <c r="D10511" s="658">
        <v>7</v>
      </c>
      <c r="E10511" s="657" t="s">
        <v>574</v>
      </c>
      <c r="F10511" s="673">
        <v>3</v>
      </c>
      <c r="G10511" s="657" t="s">
        <v>408</v>
      </c>
      <c r="H10511" s="657" t="s">
        <v>752</v>
      </c>
      <c r="I10511" s="657" t="s">
        <v>753</v>
      </c>
      <c r="J10511" s="657" t="s">
        <v>754</v>
      </c>
      <c r="K10511" s="657" t="s">
        <v>755</v>
      </c>
      <c r="L10511" s="657" t="s">
        <v>525</v>
      </c>
      <c r="M10511" s="657" t="s">
        <v>409</v>
      </c>
      <c r="N10511" s="659">
        <v>1115</v>
      </c>
      <c r="O10511" s="660">
        <v>457648.95</v>
      </c>
      <c r="P10511" s="659">
        <v>405343</v>
      </c>
      <c r="Q10511" t="str">
        <f t="shared" si="167"/>
        <v>4-Medium C&amp;I</v>
      </c>
    </row>
    <row r="10512" spans="1:17" x14ac:dyDescent="0.3">
      <c r="A10512" s="651">
        <v>6</v>
      </c>
      <c r="B10512" s="652" t="s">
        <v>912</v>
      </c>
      <c r="C10512" s="653">
        <v>2024</v>
      </c>
      <c r="D10512" s="653">
        <v>7</v>
      </c>
      <c r="E10512" s="652" t="s">
        <v>574</v>
      </c>
      <c r="F10512" s="662">
        <v>3</v>
      </c>
      <c r="G10512" s="652" t="s">
        <v>408</v>
      </c>
      <c r="H10512" s="652" t="s">
        <v>756</v>
      </c>
      <c r="I10512" s="652" t="s">
        <v>757</v>
      </c>
      <c r="J10512" s="652" t="s">
        <v>758</v>
      </c>
      <c r="K10512" s="652" t="s">
        <v>759</v>
      </c>
      <c r="L10512" s="652" t="s">
        <v>525</v>
      </c>
      <c r="M10512" s="652" t="s">
        <v>409</v>
      </c>
      <c r="N10512" s="654">
        <v>570</v>
      </c>
      <c r="O10512" s="655">
        <v>488114.88</v>
      </c>
      <c r="P10512" s="654">
        <v>476492</v>
      </c>
      <c r="Q10512" t="str">
        <f t="shared" si="167"/>
        <v>5-Large C&amp;I</v>
      </c>
    </row>
    <row r="10513" spans="1:17" x14ac:dyDescent="0.3">
      <c r="A10513" s="656">
        <v>6</v>
      </c>
      <c r="B10513" s="652" t="s">
        <v>912</v>
      </c>
      <c r="C10513" s="658">
        <v>2024</v>
      </c>
      <c r="D10513" s="658">
        <v>7</v>
      </c>
      <c r="E10513" s="657" t="s">
        <v>574</v>
      </c>
      <c r="F10513" s="673">
        <v>3</v>
      </c>
      <c r="G10513" s="657" t="s">
        <v>408</v>
      </c>
      <c r="H10513" s="657" t="s">
        <v>760</v>
      </c>
      <c r="I10513" s="657" t="s">
        <v>761</v>
      </c>
      <c r="J10513" s="657" t="s">
        <v>762</v>
      </c>
      <c r="K10513" s="657" t="s">
        <v>763</v>
      </c>
      <c r="L10513" s="657" t="s">
        <v>525</v>
      </c>
      <c r="M10513" s="657" t="s">
        <v>409</v>
      </c>
      <c r="N10513" s="659">
        <v>21</v>
      </c>
      <c r="O10513" s="661">
        <v>-14862.1</v>
      </c>
      <c r="P10513" s="659">
        <v>-101604</v>
      </c>
      <c r="Q10513" t="str">
        <f t="shared" si="167"/>
        <v>5-Large C&amp;I</v>
      </c>
    </row>
    <row r="10514" spans="1:17" x14ac:dyDescent="0.3">
      <c r="A10514" s="651">
        <v>6</v>
      </c>
      <c r="B10514" s="652" t="s">
        <v>912</v>
      </c>
      <c r="C10514" s="653">
        <v>2024</v>
      </c>
      <c r="D10514" s="653">
        <v>7</v>
      </c>
      <c r="E10514" s="652" t="s">
        <v>574</v>
      </c>
      <c r="F10514" s="662">
        <v>3</v>
      </c>
      <c r="G10514" s="652" t="s">
        <v>408</v>
      </c>
      <c r="H10514" s="652" t="s">
        <v>764</v>
      </c>
      <c r="I10514" s="652" t="s">
        <v>765</v>
      </c>
      <c r="J10514" s="652" t="s">
        <v>766</v>
      </c>
      <c r="K10514" s="652" t="s">
        <v>767</v>
      </c>
      <c r="L10514" s="652" t="s">
        <v>742</v>
      </c>
      <c r="M10514" s="652" t="s">
        <v>743</v>
      </c>
      <c r="N10514" s="654">
        <v>1793</v>
      </c>
      <c r="O10514" s="655">
        <v>117551</v>
      </c>
      <c r="P10514" s="654">
        <v>78919</v>
      </c>
      <c r="Q10514" t="str">
        <f t="shared" si="167"/>
        <v>3-Small C&amp;I</v>
      </c>
    </row>
    <row r="10515" spans="1:17" x14ac:dyDescent="0.3">
      <c r="A10515" s="656">
        <v>6</v>
      </c>
      <c r="B10515" s="652" t="s">
        <v>912</v>
      </c>
      <c r="C10515" s="658">
        <v>2024</v>
      </c>
      <c r="D10515" s="658">
        <v>7</v>
      </c>
      <c r="E10515" s="657" t="s">
        <v>574</v>
      </c>
      <c r="F10515" s="673">
        <v>3</v>
      </c>
      <c r="G10515" s="657" t="s">
        <v>408</v>
      </c>
      <c r="H10515" s="657" t="s">
        <v>768</v>
      </c>
      <c r="I10515" s="657" t="s">
        <v>769</v>
      </c>
      <c r="J10515" s="657" t="s">
        <v>770</v>
      </c>
      <c r="K10515" s="657" t="s">
        <v>771</v>
      </c>
      <c r="L10515" s="657" t="s">
        <v>742</v>
      </c>
      <c r="M10515" s="657" t="s">
        <v>743</v>
      </c>
      <c r="N10515" s="659">
        <v>1967</v>
      </c>
      <c r="O10515" s="660">
        <v>329602.09000000003</v>
      </c>
      <c r="P10515" s="659">
        <v>278912</v>
      </c>
      <c r="Q10515" t="str">
        <f t="shared" si="167"/>
        <v>4-Medium C&amp;I</v>
      </c>
    </row>
    <row r="10516" spans="1:17" x14ac:dyDescent="0.3">
      <c r="A10516" s="651">
        <v>6</v>
      </c>
      <c r="B10516" s="652" t="s">
        <v>912</v>
      </c>
      <c r="C10516" s="653">
        <v>2024</v>
      </c>
      <c r="D10516" s="653">
        <v>7</v>
      </c>
      <c r="E10516" s="652" t="s">
        <v>574</v>
      </c>
      <c r="F10516" s="662">
        <v>3</v>
      </c>
      <c r="G10516" s="652" t="s">
        <v>408</v>
      </c>
      <c r="H10516" s="652" t="s">
        <v>772</v>
      </c>
      <c r="I10516" s="652" t="s">
        <v>773</v>
      </c>
      <c r="J10516" s="652" t="s">
        <v>774</v>
      </c>
      <c r="K10516" s="652" t="s">
        <v>775</v>
      </c>
      <c r="L10516" s="652" t="s">
        <v>776</v>
      </c>
      <c r="M10516" s="652" t="s">
        <v>777</v>
      </c>
      <c r="N10516" s="654">
        <v>2337</v>
      </c>
      <c r="O10516" s="655">
        <v>1352616.41</v>
      </c>
      <c r="P10516" s="654">
        <v>1371414</v>
      </c>
      <c r="Q10516" t="str">
        <f t="shared" si="167"/>
        <v>5-Large C&amp;I</v>
      </c>
    </row>
    <row r="10517" spans="1:17" x14ac:dyDescent="0.3">
      <c r="A10517" s="656">
        <v>6</v>
      </c>
      <c r="B10517" s="652" t="s">
        <v>912</v>
      </c>
      <c r="C10517" s="658">
        <v>2024</v>
      </c>
      <c r="D10517" s="658">
        <v>7</v>
      </c>
      <c r="E10517" s="657" t="s">
        <v>574</v>
      </c>
      <c r="F10517" s="673">
        <v>3</v>
      </c>
      <c r="G10517" s="657" t="s">
        <v>408</v>
      </c>
      <c r="H10517" s="657" t="s">
        <v>778</v>
      </c>
      <c r="I10517" s="657" t="s">
        <v>779</v>
      </c>
      <c r="J10517" s="657" t="s">
        <v>780</v>
      </c>
      <c r="K10517" s="657" t="s">
        <v>781</v>
      </c>
      <c r="L10517" s="657" t="s">
        <v>776</v>
      </c>
      <c r="M10517" s="657" t="s">
        <v>777</v>
      </c>
      <c r="N10517" s="659">
        <v>210</v>
      </c>
      <c r="O10517" s="660">
        <v>490604.33</v>
      </c>
      <c r="P10517" s="659">
        <v>823068</v>
      </c>
      <c r="Q10517" t="str">
        <f t="shared" si="167"/>
        <v>5-Large C&amp;I</v>
      </c>
    </row>
    <row r="10518" spans="1:17" x14ac:dyDescent="0.3">
      <c r="A10518" s="651">
        <v>6</v>
      </c>
      <c r="B10518" s="652" t="s">
        <v>912</v>
      </c>
      <c r="C10518" s="653">
        <v>2024</v>
      </c>
      <c r="D10518" s="653">
        <v>7</v>
      </c>
      <c r="E10518" s="652" t="s">
        <v>574</v>
      </c>
      <c r="F10518" s="662">
        <v>3</v>
      </c>
      <c r="G10518" s="652" t="s">
        <v>408</v>
      </c>
      <c r="H10518" s="652" t="s">
        <v>782</v>
      </c>
      <c r="I10518" s="652" t="s">
        <v>783</v>
      </c>
      <c r="J10518" s="652" t="s">
        <v>784</v>
      </c>
      <c r="K10518" s="652" t="s">
        <v>785</v>
      </c>
      <c r="L10518" s="652" t="s">
        <v>776</v>
      </c>
      <c r="M10518" s="652" t="s">
        <v>777</v>
      </c>
      <c r="N10518" s="654">
        <v>293</v>
      </c>
      <c r="O10518" s="655">
        <v>55620.68</v>
      </c>
      <c r="P10518" s="654">
        <v>75493</v>
      </c>
      <c r="Q10518" t="str">
        <f t="shared" si="167"/>
        <v>3-Small C&amp;I</v>
      </c>
    </row>
    <row r="10519" spans="1:17" x14ac:dyDescent="0.3">
      <c r="A10519" s="656">
        <v>6</v>
      </c>
      <c r="B10519" s="652" t="s">
        <v>912</v>
      </c>
      <c r="C10519" s="658">
        <v>2024</v>
      </c>
      <c r="D10519" s="658">
        <v>7</v>
      </c>
      <c r="E10519" s="657" t="s">
        <v>574</v>
      </c>
      <c r="F10519" s="673">
        <v>3</v>
      </c>
      <c r="G10519" s="657" t="s">
        <v>408</v>
      </c>
      <c r="H10519" s="657" t="s">
        <v>786</v>
      </c>
      <c r="I10519" s="657" t="s">
        <v>787</v>
      </c>
      <c r="J10519" s="657" t="s">
        <v>788</v>
      </c>
      <c r="K10519" s="657" t="s">
        <v>789</v>
      </c>
      <c r="L10519" s="657" t="s">
        <v>776</v>
      </c>
      <c r="M10519" s="657" t="s">
        <v>777</v>
      </c>
      <c r="N10519" s="659">
        <v>334</v>
      </c>
      <c r="O10519" s="660">
        <v>116394.46</v>
      </c>
      <c r="P10519" s="659">
        <v>164029</v>
      </c>
      <c r="Q10519" t="str">
        <f t="shared" si="167"/>
        <v>4-Medium C&amp;I</v>
      </c>
    </row>
    <row r="10520" spans="1:17" x14ac:dyDescent="0.3">
      <c r="A10520" s="651">
        <v>6</v>
      </c>
      <c r="B10520" s="652" t="s">
        <v>912</v>
      </c>
      <c r="C10520" s="653">
        <v>2024</v>
      </c>
      <c r="D10520" s="653">
        <v>7</v>
      </c>
      <c r="E10520" s="652" t="s">
        <v>574</v>
      </c>
      <c r="F10520" s="662">
        <v>3</v>
      </c>
      <c r="G10520" s="652" t="s">
        <v>408</v>
      </c>
      <c r="H10520" s="652" t="s">
        <v>790</v>
      </c>
      <c r="I10520" s="652" t="s">
        <v>791</v>
      </c>
      <c r="J10520" s="652" t="s">
        <v>792</v>
      </c>
      <c r="K10520" s="652" t="s">
        <v>793</v>
      </c>
      <c r="L10520" s="652" t="s">
        <v>776</v>
      </c>
      <c r="M10520" s="652" t="s">
        <v>777</v>
      </c>
      <c r="N10520" s="654">
        <v>369</v>
      </c>
      <c r="O10520" s="655">
        <v>507770.61</v>
      </c>
      <c r="P10520" s="654">
        <v>898267</v>
      </c>
      <c r="Q10520" t="str">
        <f t="shared" si="167"/>
        <v>5-Large C&amp;I</v>
      </c>
    </row>
    <row r="10521" spans="1:17" x14ac:dyDescent="0.3">
      <c r="A10521" s="656">
        <v>6</v>
      </c>
      <c r="B10521" s="652" t="s">
        <v>912</v>
      </c>
      <c r="C10521" s="658">
        <v>2024</v>
      </c>
      <c r="D10521" s="658">
        <v>7</v>
      </c>
      <c r="E10521" s="657" t="s">
        <v>574</v>
      </c>
      <c r="F10521" s="673">
        <v>3</v>
      </c>
      <c r="G10521" s="657" t="s">
        <v>408</v>
      </c>
      <c r="H10521" s="657" t="s">
        <v>794</v>
      </c>
      <c r="I10521" s="657" t="s">
        <v>795</v>
      </c>
      <c r="J10521" s="657" t="s">
        <v>796</v>
      </c>
      <c r="K10521" s="657" t="s">
        <v>797</v>
      </c>
      <c r="L10521" s="657" t="s">
        <v>776</v>
      </c>
      <c r="M10521" s="657" t="s">
        <v>777</v>
      </c>
      <c r="N10521" s="659">
        <v>48</v>
      </c>
      <c r="O10521" s="660">
        <v>558788.29</v>
      </c>
      <c r="P10521" s="659">
        <v>1503214</v>
      </c>
      <c r="Q10521" t="str">
        <f t="shared" si="167"/>
        <v>5-Large C&amp;I</v>
      </c>
    </row>
    <row r="10522" spans="1:17" x14ac:dyDescent="0.3">
      <c r="A10522" s="651">
        <v>6</v>
      </c>
      <c r="B10522" s="652" t="s">
        <v>912</v>
      </c>
      <c r="C10522" s="653">
        <v>2024</v>
      </c>
      <c r="D10522" s="653">
        <v>7</v>
      </c>
      <c r="E10522" s="652" t="s">
        <v>574</v>
      </c>
      <c r="F10522" s="662">
        <v>3</v>
      </c>
      <c r="G10522" s="652" t="s">
        <v>408</v>
      </c>
      <c r="H10522" s="652" t="s">
        <v>916</v>
      </c>
      <c r="I10522" s="652" t="s">
        <v>917</v>
      </c>
      <c r="J10522" s="652" t="s">
        <v>918</v>
      </c>
      <c r="K10522" s="652" t="s">
        <v>919</v>
      </c>
      <c r="L10522" s="652" t="s">
        <v>776</v>
      </c>
      <c r="M10522" s="652" t="s">
        <v>777</v>
      </c>
      <c r="N10522" s="654">
        <v>1</v>
      </c>
      <c r="O10522" s="655">
        <v>151684.41</v>
      </c>
      <c r="P10522" s="654">
        <v>638</v>
      </c>
      <c r="Q10522" t="e">
        <f t="shared" si="167"/>
        <v>#N/A</v>
      </c>
    </row>
    <row r="10523" spans="1:17" x14ac:dyDescent="0.3">
      <c r="A10523" s="656">
        <v>6</v>
      </c>
      <c r="B10523" s="652" t="s">
        <v>912</v>
      </c>
      <c r="C10523" s="658">
        <v>2024</v>
      </c>
      <c r="D10523" s="658">
        <v>7</v>
      </c>
      <c r="E10523" s="657" t="s">
        <v>574</v>
      </c>
      <c r="F10523" s="673">
        <v>3</v>
      </c>
      <c r="G10523" s="657" t="s">
        <v>408</v>
      </c>
      <c r="H10523" s="657" t="s">
        <v>798</v>
      </c>
      <c r="I10523" s="657" t="s">
        <v>799</v>
      </c>
      <c r="J10523" s="657" t="s">
        <v>800</v>
      </c>
      <c r="K10523" s="657" t="s">
        <v>801</v>
      </c>
      <c r="L10523" s="657" t="s">
        <v>776</v>
      </c>
      <c r="M10523" s="657" t="s">
        <v>777</v>
      </c>
      <c r="N10523" s="659">
        <v>26</v>
      </c>
      <c r="O10523" s="660">
        <v>3733745.26</v>
      </c>
      <c r="P10523" s="659">
        <v>13108827</v>
      </c>
      <c r="Q10523" t="str">
        <f t="shared" si="167"/>
        <v>OTHER</v>
      </c>
    </row>
    <row r="10524" spans="1:17" x14ac:dyDescent="0.3">
      <c r="A10524" s="651">
        <v>6</v>
      </c>
      <c r="B10524" s="652" t="s">
        <v>912</v>
      </c>
      <c r="C10524" s="653">
        <v>2024</v>
      </c>
      <c r="D10524" s="653">
        <v>7</v>
      </c>
      <c r="E10524" s="652" t="s">
        <v>574</v>
      </c>
      <c r="F10524" s="662">
        <v>3</v>
      </c>
      <c r="G10524" s="652" t="s">
        <v>408</v>
      </c>
      <c r="H10524" s="652" t="s">
        <v>802</v>
      </c>
      <c r="I10524" s="652" t="s">
        <v>803</v>
      </c>
      <c r="J10524" s="652" t="s">
        <v>804</v>
      </c>
      <c r="K10524" s="652" t="s">
        <v>805</v>
      </c>
      <c r="L10524" s="652" t="s">
        <v>525</v>
      </c>
      <c r="M10524" s="652" t="s">
        <v>409</v>
      </c>
      <c r="N10524" s="654">
        <v>2725</v>
      </c>
      <c r="O10524" s="655">
        <v>159159.22</v>
      </c>
      <c r="P10524" s="654">
        <v>61609</v>
      </c>
      <c r="Q10524" t="str">
        <f t="shared" si="167"/>
        <v>3-Small C&amp;I</v>
      </c>
    </row>
    <row r="10525" spans="1:17" x14ac:dyDescent="0.3">
      <c r="A10525" s="656">
        <v>6</v>
      </c>
      <c r="B10525" s="652" t="s">
        <v>912</v>
      </c>
      <c r="C10525" s="658">
        <v>2024</v>
      </c>
      <c r="D10525" s="658">
        <v>7</v>
      </c>
      <c r="E10525" s="657" t="s">
        <v>574</v>
      </c>
      <c r="F10525" s="673">
        <v>3</v>
      </c>
      <c r="G10525" s="657" t="s">
        <v>408</v>
      </c>
      <c r="H10525" s="657" t="s">
        <v>806</v>
      </c>
      <c r="I10525" s="657" t="s">
        <v>807</v>
      </c>
      <c r="J10525" s="657" t="s">
        <v>808</v>
      </c>
      <c r="K10525" s="657" t="s">
        <v>809</v>
      </c>
      <c r="L10525" s="657" t="s">
        <v>525</v>
      </c>
      <c r="M10525" s="657" t="s">
        <v>409</v>
      </c>
      <c r="N10525" s="659">
        <v>36</v>
      </c>
      <c r="O10525" s="660">
        <v>29400.03</v>
      </c>
      <c r="P10525" s="659">
        <v>23790</v>
      </c>
      <c r="Q10525" t="str">
        <f t="shared" si="167"/>
        <v>4-Medium C&amp;I</v>
      </c>
    </row>
    <row r="10526" spans="1:17" x14ac:dyDescent="0.3">
      <c r="A10526" s="651">
        <v>6</v>
      </c>
      <c r="B10526" s="652" t="s">
        <v>912</v>
      </c>
      <c r="C10526" s="653">
        <v>2024</v>
      </c>
      <c r="D10526" s="653">
        <v>7</v>
      </c>
      <c r="E10526" s="652" t="s">
        <v>574</v>
      </c>
      <c r="F10526" s="662">
        <v>3</v>
      </c>
      <c r="G10526" s="652" t="s">
        <v>408</v>
      </c>
      <c r="H10526" s="652" t="s">
        <v>810</v>
      </c>
      <c r="I10526" s="652" t="s">
        <v>811</v>
      </c>
      <c r="J10526" s="652" t="s">
        <v>812</v>
      </c>
      <c r="K10526" s="652" t="s">
        <v>813</v>
      </c>
      <c r="L10526" s="652" t="s">
        <v>525</v>
      </c>
      <c r="M10526" s="652" t="s">
        <v>409</v>
      </c>
      <c r="N10526" s="654">
        <v>278</v>
      </c>
      <c r="O10526" s="655">
        <v>66757.64</v>
      </c>
      <c r="P10526" s="654">
        <v>56356</v>
      </c>
      <c r="Q10526" t="str">
        <f t="shared" si="167"/>
        <v>3-Small C&amp;I</v>
      </c>
    </row>
    <row r="10527" spans="1:17" x14ac:dyDescent="0.3">
      <c r="A10527" s="656">
        <v>6</v>
      </c>
      <c r="B10527" s="652" t="s">
        <v>912</v>
      </c>
      <c r="C10527" s="658">
        <v>2024</v>
      </c>
      <c r="D10527" s="658">
        <v>7</v>
      </c>
      <c r="E10527" s="657" t="s">
        <v>574</v>
      </c>
      <c r="F10527" s="673">
        <v>3</v>
      </c>
      <c r="G10527" s="657" t="s">
        <v>408</v>
      </c>
      <c r="H10527" s="657" t="s">
        <v>814</v>
      </c>
      <c r="I10527" s="657" t="s">
        <v>815</v>
      </c>
      <c r="J10527" s="657" t="s">
        <v>816</v>
      </c>
      <c r="K10527" s="657" t="s">
        <v>817</v>
      </c>
      <c r="L10527" s="657" t="s">
        <v>525</v>
      </c>
      <c r="M10527" s="657" t="s">
        <v>409</v>
      </c>
      <c r="N10527" s="659">
        <v>2</v>
      </c>
      <c r="O10527" s="660">
        <v>20107.95</v>
      </c>
      <c r="P10527" s="659">
        <v>21083</v>
      </c>
      <c r="Q10527" t="str">
        <f t="shared" si="167"/>
        <v>4-Medium C&amp;I</v>
      </c>
    </row>
    <row r="10528" spans="1:17" x14ac:dyDescent="0.3">
      <c r="A10528" s="651">
        <v>6</v>
      </c>
      <c r="B10528" s="652" t="s">
        <v>912</v>
      </c>
      <c r="C10528" s="653">
        <v>2024</v>
      </c>
      <c r="D10528" s="653">
        <v>7</v>
      </c>
      <c r="E10528" s="652" t="s">
        <v>574</v>
      </c>
      <c r="F10528" s="662">
        <v>3</v>
      </c>
      <c r="G10528" s="652" t="s">
        <v>408</v>
      </c>
      <c r="H10528" s="652" t="s">
        <v>818</v>
      </c>
      <c r="I10528" s="652" t="s">
        <v>819</v>
      </c>
      <c r="J10528" s="652" t="s">
        <v>820</v>
      </c>
      <c r="K10528" s="652" t="s">
        <v>821</v>
      </c>
      <c r="L10528" s="652" t="s">
        <v>776</v>
      </c>
      <c r="M10528" s="652" t="s">
        <v>777</v>
      </c>
      <c r="N10528" s="654">
        <v>375</v>
      </c>
      <c r="O10528" s="655">
        <v>35025.18</v>
      </c>
      <c r="P10528" s="654">
        <v>29884</v>
      </c>
      <c r="Q10528" t="str">
        <f t="shared" si="167"/>
        <v>3-Small C&amp;I</v>
      </c>
    </row>
    <row r="10529" spans="1:17" x14ac:dyDescent="0.3">
      <c r="A10529" s="656">
        <v>6</v>
      </c>
      <c r="B10529" s="652" t="s">
        <v>912</v>
      </c>
      <c r="C10529" s="658">
        <v>2024</v>
      </c>
      <c r="D10529" s="658">
        <v>7</v>
      </c>
      <c r="E10529" s="657" t="s">
        <v>574</v>
      </c>
      <c r="F10529" s="673">
        <v>3</v>
      </c>
      <c r="G10529" s="657" t="s">
        <v>408</v>
      </c>
      <c r="H10529" s="657" t="s">
        <v>822</v>
      </c>
      <c r="I10529" s="657" t="s">
        <v>823</v>
      </c>
      <c r="J10529" s="657" t="s">
        <v>824</v>
      </c>
      <c r="K10529" s="657" t="s">
        <v>825</v>
      </c>
      <c r="L10529" s="657" t="s">
        <v>776</v>
      </c>
      <c r="M10529" s="657" t="s">
        <v>777</v>
      </c>
      <c r="N10529" s="659">
        <v>58</v>
      </c>
      <c r="O10529" s="660">
        <v>27231.05</v>
      </c>
      <c r="P10529" s="659">
        <v>31234</v>
      </c>
      <c r="Q10529" t="str">
        <f t="shared" si="167"/>
        <v>4-Medium C&amp;I</v>
      </c>
    </row>
    <row r="10530" spans="1:17" x14ac:dyDescent="0.3">
      <c r="A10530" s="651">
        <v>6</v>
      </c>
      <c r="B10530" s="652" t="s">
        <v>912</v>
      </c>
      <c r="C10530" s="653">
        <v>2024</v>
      </c>
      <c r="D10530" s="653">
        <v>7</v>
      </c>
      <c r="E10530" s="652" t="s">
        <v>574</v>
      </c>
      <c r="F10530" s="662">
        <v>3</v>
      </c>
      <c r="G10530" s="652" t="s">
        <v>408</v>
      </c>
      <c r="H10530" s="652" t="s">
        <v>826</v>
      </c>
      <c r="I10530" s="652" t="s">
        <v>827</v>
      </c>
      <c r="J10530" s="652" t="s">
        <v>828</v>
      </c>
      <c r="K10530" s="652" t="s">
        <v>829</v>
      </c>
      <c r="L10530" s="652" t="s">
        <v>776</v>
      </c>
      <c r="M10530" s="652" t="s">
        <v>777</v>
      </c>
      <c r="N10530" s="654">
        <v>4</v>
      </c>
      <c r="O10530" s="655">
        <v>37728.14</v>
      </c>
      <c r="P10530" s="654">
        <v>49043</v>
      </c>
      <c r="Q10530" t="str">
        <f t="shared" si="167"/>
        <v>5-Large C&amp;I</v>
      </c>
    </row>
    <row r="10531" spans="1:17" x14ac:dyDescent="0.3">
      <c r="A10531" s="656">
        <v>6</v>
      </c>
      <c r="B10531" s="652" t="s">
        <v>912</v>
      </c>
      <c r="C10531" s="658">
        <v>2024</v>
      </c>
      <c r="D10531" s="658">
        <v>7</v>
      </c>
      <c r="E10531" s="657" t="s">
        <v>574</v>
      </c>
      <c r="F10531" s="673">
        <v>3</v>
      </c>
      <c r="G10531" s="657" t="s">
        <v>408</v>
      </c>
      <c r="H10531" s="657" t="s">
        <v>830</v>
      </c>
      <c r="I10531" s="657" t="s">
        <v>831</v>
      </c>
      <c r="J10531" s="657" t="s">
        <v>832</v>
      </c>
      <c r="K10531" s="657" t="s">
        <v>833</v>
      </c>
      <c r="L10531" s="657" t="s">
        <v>776</v>
      </c>
      <c r="M10531" s="657" t="s">
        <v>777</v>
      </c>
      <c r="N10531" s="659">
        <v>61</v>
      </c>
      <c r="O10531" s="660">
        <v>32096.69</v>
      </c>
      <c r="P10531" s="659">
        <v>45271</v>
      </c>
      <c r="Q10531" t="str">
        <f t="shared" si="167"/>
        <v>3-Small C&amp;I</v>
      </c>
    </row>
    <row r="10532" spans="1:17" x14ac:dyDescent="0.3">
      <c r="A10532" s="651">
        <v>6</v>
      </c>
      <c r="B10532" s="652" t="s">
        <v>912</v>
      </c>
      <c r="C10532" s="653">
        <v>2024</v>
      </c>
      <c r="D10532" s="653">
        <v>7</v>
      </c>
      <c r="E10532" s="652" t="s">
        <v>574</v>
      </c>
      <c r="F10532" s="662">
        <v>3</v>
      </c>
      <c r="G10532" s="652" t="s">
        <v>408</v>
      </c>
      <c r="H10532" s="652" t="s">
        <v>834</v>
      </c>
      <c r="I10532" s="652" t="s">
        <v>835</v>
      </c>
      <c r="J10532" s="652" t="s">
        <v>836</v>
      </c>
      <c r="K10532" s="652" t="s">
        <v>817</v>
      </c>
      <c r="L10532" s="652" t="s">
        <v>776</v>
      </c>
      <c r="M10532" s="652" t="s">
        <v>777</v>
      </c>
      <c r="N10532" s="654">
        <v>2</v>
      </c>
      <c r="O10532" s="655">
        <v>21109.08</v>
      </c>
      <c r="P10532" s="654">
        <v>37016</v>
      </c>
      <c r="Q10532" t="str">
        <f t="shared" si="167"/>
        <v>4-Medium C&amp;I</v>
      </c>
    </row>
    <row r="10533" spans="1:17" x14ac:dyDescent="0.3">
      <c r="A10533" s="656">
        <v>6</v>
      </c>
      <c r="B10533" s="652" t="s">
        <v>912</v>
      </c>
      <c r="C10533" s="658">
        <v>2024</v>
      </c>
      <c r="D10533" s="658">
        <v>7</v>
      </c>
      <c r="E10533" s="657" t="s">
        <v>574</v>
      </c>
      <c r="F10533" s="673">
        <v>3</v>
      </c>
      <c r="G10533" s="657" t="s">
        <v>408</v>
      </c>
      <c r="H10533" s="657" t="s">
        <v>837</v>
      </c>
      <c r="I10533" s="657" t="s">
        <v>838</v>
      </c>
      <c r="J10533" s="657" t="s">
        <v>839</v>
      </c>
      <c r="K10533" s="657" t="s">
        <v>840</v>
      </c>
      <c r="L10533" s="657" t="s">
        <v>776</v>
      </c>
      <c r="M10533" s="657" t="s">
        <v>777</v>
      </c>
      <c r="N10533" s="659">
        <v>3</v>
      </c>
      <c r="O10533" s="660">
        <v>28095.69</v>
      </c>
      <c r="P10533" s="659">
        <v>74529</v>
      </c>
      <c r="Q10533" t="str">
        <f t="shared" si="167"/>
        <v>5-Large C&amp;I</v>
      </c>
    </row>
    <row r="10534" spans="1:17" x14ac:dyDescent="0.3">
      <c r="A10534" s="651">
        <v>6</v>
      </c>
      <c r="B10534" s="652" t="s">
        <v>912</v>
      </c>
      <c r="C10534" s="653">
        <v>2024</v>
      </c>
      <c r="D10534" s="653">
        <v>7</v>
      </c>
      <c r="E10534" s="652" t="s">
        <v>574</v>
      </c>
      <c r="F10534" s="662">
        <v>3</v>
      </c>
      <c r="G10534" s="652" t="s">
        <v>408</v>
      </c>
      <c r="H10534" s="652" t="s">
        <v>727</v>
      </c>
      <c r="I10534" s="652" t="s">
        <v>728</v>
      </c>
      <c r="J10534" s="652" t="s">
        <v>729</v>
      </c>
      <c r="K10534" s="652" t="s">
        <v>462</v>
      </c>
      <c r="L10534" s="652" t="s">
        <v>525</v>
      </c>
      <c r="M10534" s="652" t="s">
        <v>409</v>
      </c>
      <c r="N10534" s="654">
        <v>1002</v>
      </c>
      <c r="O10534" s="655">
        <v>0</v>
      </c>
      <c r="P10534" s="654">
        <v>440331</v>
      </c>
      <c r="Q10534" t="str">
        <f t="shared" si="167"/>
        <v>OTHER</v>
      </c>
    </row>
    <row r="10535" spans="1:17" x14ac:dyDescent="0.3">
      <c r="A10535" s="656">
        <v>6</v>
      </c>
      <c r="B10535" s="652" t="s">
        <v>912</v>
      </c>
      <c r="C10535" s="658">
        <v>2024</v>
      </c>
      <c r="D10535" s="658">
        <v>7</v>
      </c>
      <c r="E10535" s="657" t="s">
        <v>574</v>
      </c>
      <c r="F10535" s="673">
        <v>5</v>
      </c>
      <c r="G10535" s="657" t="s">
        <v>442</v>
      </c>
      <c r="H10535" s="657" t="s">
        <v>705</v>
      </c>
      <c r="I10535" s="657" t="s">
        <v>706</v>
      </c>
      <c r="J10535" s="657" t="s">
        <v>312</v>
      </c>
      <c r="K10535" s="657" t="s">
        <v>462</v>
      </c>
      <c r="L10535" s="657" t="s">
        <v>312</v>
      </c>
      <c r="M10535" s="657" t="s">
        <v>463</v>
      </c>
      <c r="N10535" s="659">
        <v>1</v>
      </c>
      <c r="O10535" s="660">
        <v>10.67</v>
      </c>
      <c r="P10535" s="659">
        <v>0</v>
      </c>
      <c r="Q10535" t="str">
        <f t="shared" si="167"/>
        <v>OTHER</v>
      </c>
    </row>
    <row r="10536" spans="1:17" x14ac:dyDescent="0.3">
      <c r="A10536" s="651">
        <v>6</v>
      </c>
      <c r="B10536" s="652" t="s">
        <v>912</v>
      </c>
      <c r="C10536" s="653">
        <v>2024</v>
      </c>
      <c r="D10536" s="653">
        <v>7</v>
      </c>
      <c r="E10536" s="652" t="s">
        <v>574</v>
      </c>
      <c r="F10536" s="662">
        <v>5</v>
      </c>
      <c r="G10536" s="652" t="s">
        <v>442</v>
      </c>
      <c r="H10536" s="652" t="s">
        <v>730</v>
      </c>
      <c r="I10536" s="652" t="s">
        <v>731</v>
      </c>
      <c r="J10536" s="652" t="s">
        <v>732</v>
      </c>
      <c r="K10536" s="652" t="s">
        <v>733</v>
      </c>
      <c r="L10536" s="652" t="s">
        <v>841</v>
      </c>
      <c r="M10536" s="652" t="s">
        <v>842</v>
      </c>
      <c r="N10536" s="654">
        <v>4043</v>
      </c>
      <c r="O10536" s="655">
        <v>212996.74</v>
      </c>
      <c r="P10536" s="654">
        <v>82289</v>
      </c>
      <c r="Q10536" t="str">
        <f t="shared" si="167"/>
        <v>3-Small C&amp;I</v>
      </c>
    </row>
    <row r="10537" spans="1:17" x14ac:dyDescent="0.3">
      <c r="A10537" s="656">
        <v>6</v>
      </c>
      <c r="B10537" s="652" t="s">
        <v>912</v>
      </c>
      <c r="C10537" s="658">
        <v>2024</v>
      </c>
      <c r="D10537" s="658">
        <v>7</v>
      </c>
      <c r="E10537" s="657" t="s">
        <v>574</v>
      </c>
      <c r="F10537" s="673">
        <v>5</v>
      </c>
      <c r="G10537" s="657" t="s">
        <v>442</v>
      </c>
      <c r="H10537" s="657" t="s">
        <v>734</v>
      </c>
      <c r="I10537" s="657" t="s">
        <v>735</v>
      </c>
      <c r="J10537" s="657" t="s">
        <v>736</v>
      </c>
      <c r="K10537" s="657" t="s">
        <v>737</v>
      </c>
      <c r="L10537" s="657" t="s">
        <v>523</v>
      </c>
      <c r="M10537" s="657" t="s">
        <v>387</v>
      </c>
      <c r="N10537" s="659">
        <v>1273</v>
      </c>
      <c r="O10537" s="660">
        <v>188491.64</v>
      </c>
      <c r="P10537" s="659">
        <v>102888</v>
      </c>
      <c r="Q10537" t="str">
        <f t="shared" si="167"/>
        <v>4-Medium C&amp;I</v>
      </c>
    </row>
    <row r="10538" spans="1:17" x14ac:dyDescent="0.3">
      <c r="A10538" s="651">
        <v>6</v>
      </c>
      <c r="B10538" s="652" t="s">
        <v>912</v>
      </c>
      <c r="C10538" s="653">
        <v>2024</v>
      </c>
      <c r="D10538" s="653">
        <v>7</v>
      </c>
      <c r="E10538" s="652" t="s">
        <v>574</v>
      </c>
      <c r="F10538" s="662">
        <v>5</v>
      </c>
      <c r="G10538" s="652" t="s">
        <v>442</v>
      </c>
      <c r="H10538" s="652" t="s">
        <v>738</v>
      </c>
      <c r="I10538" s="652" t="s">
        <v>739</v>
      </c>
      <c r="J10538" s="652" t="s">
        <v>740</v>
      </c>
      <c r="K10538" s="652" t="s">
        <v>741</v>
      </c>
      <c r="L10538" s="652" t="s">
        <v>841</v>
      </c>
      <c r="M10538" s="652" t="s">
        <v>842</v>
      </c>
      <c r="N10538" s="654">
        <v>857</v>
      </c>
      <c r="O10538" s="655">
        <v>449712.44</v>
      </c>
      <c r="P10538" s="654">
        <v>295006</v>
      </c>
      <c r="Q10538" t="str">
        <f t="shared" si="167"/>
        <v>5-Large C&amp;I</v>
      </c>
    </row>
    <row r="10539" spans="1:17" x14ac:dyDescent="0.3">
      <c r="A10539" s="656">
        <v>6</v>
      </c>
      <c r="B10539" s="652" t="s">
        <v>912</v>
      </c>
      <c r="C10539" s="658">
        <v>2024</v>
      </c>
      <c r="D10539" s="658">
        <v>7</v>
      </c>
      <c r="E10539" s="657" t="s">
        <v>574</v>
      </c>
      <c r="F10539" s="673">
        <v>5</v>
      </c>
      <c r="G10539" s="657" t="s">
        <v>442</v>
      </c>
      <c r="H10539" s="657" t="s">
        <v>744</v>
      </c>
      <c r="I10539" s="657" t="s">
        <v>745</v>
      </c>
      <c r="J10539" s="657" t="s">
        <v>746</v>
      </c>
      <c r="K10539" s="657" t="s">
        <v>747</v>
      </c>
      <c r="L10539" s="657" t="s">
        <v>841</v>
      </c>
      <c r="M10539" s="657" t="s">
        <v>842</v>
      </c>
      <c r="N10539" s="659">
        <v>72</v>
      </c>
      <c r="O10539" s="660">
        <v>203871.18</v>
      </c>
      <c r="P10539" s="659">
        <v>215950</v>
      </c>
      <c r="Q10539" t="str">
        <f t="shared" si="167"/>
        <v>5-Large C&amp;I</v>
      </c>
    </row>
    <row r="10540" spans="1:17" x14ac:dyDescent="0.3">
      <c r="A10540" s="651">
        <v>6</v>
      </c>
      <c r="B10540" s="652" t="s">
        <v>912</v>
      </c>
      <c r="C10540" s="653">
        <v>2024</v>
      </c>
      <c r="D10540" s="653">
        <v>7</v>
      </c>
      <c r="E10540" s="652" t="s">
        <v>574</v>
      </c>
      <c r="F10540" s="662">
        <v>5</v>
      </c>
      <c r="G10540" s="652" t="s">
        <v>442</v>
      </c>
      <c r="H10540" s="652" t="s">
        <v>748</v>
      </c>
      <c r="I10540" s="652" t="s">
        <v>749</v>
      </c>
      <c r="J10540" s="652" t="s">
        <v>750</v>
      </c>
      <c r="K10540" s="652" t="s">
        <v>751</v>
      </c>
      <c r="L10540" s="652" t="s">
        <v>841</v>
      </c>
      <c r="M10540" s="652" t="s">
        <v>842</v>
      </c>
      <c r="N10540" s="654">
        <v>2626</v>
      </c>
      <c r="O10540" s="655">
        <v>444292.16</v>
      </c>
      <c r="P10540" s="654">
        <v>368439</v>
      </c>
      <c r="Q10540" t="str">
        <f t="shared" si="167"/>
        <v>3-Small C&amp;I</v>
      </c>
    </row>
    <row r="10541" spans="1:17" x14ac:dyDescent="0.3">
      <c r="A10541" s="656">
        <v>6</v>
      </c>
      <c r="B10541" s="652" t="s">
        <v>912</v>
      </c>
      <c r="C10541" s="658">
        <v>2024</v>
      </c>
      <c r="D10541" s="658">
        <v>7</v>
      </c>
      <c r="E10541" s="657" t="s">
        <v>574</v>
      </c>
      <c r="F10541" s="673">
        <v>5</v>
      </c>
      <c r="G10541" s="657" t="s">
        <v>442</v>
      </c>
      <c r="H10541" s="657" t="s">
        <v>752</v>
      </c>
      <c r="I10541" s="657" t="s">
        <v>753</v>
      </c>
      <c r="J10541" s="657" t="s">
        <v>754</v>
      </c>
      <c r="K10541" s="657" t="s">
        <v>755</v>
      </c>
      <c r="L10541" s="657" t="s">
        <v>841</v>
      </c>
      <c r="M10541" s="657" t="s">
        <v>842</v>
      </c>
      <c r="N10541" s="659">
        <v>1208</v>
      </c>
      <c r="O10541" s="660">
        <v>606976.91</v>
      </c>
      <c r="P10541" s="659">
        <v>551768</v>
      </c>
      <c r="Q10541" t="str">
        <f t="shared" si="167"/>
        <v>4-Medium C&amp;I</v>
      </c>
    </row>
    <row r="10542" spans="1:17" x14ac:dyDescent="0.3">
      <c r="A10542" s="651">
        <v>6</v>
      </c>
      <c r="B10542" s="652" t="s">
        <v>912</v>
      </c>
      <c r="C10542" s="653">
        <v>2024</v>
      </c>
      <c r="D10542" s="653">
        <v>7</v>
      </c>
      <c r="E10542" s="652" t="s">
        <v>574</v>
      </c>
      <c r="F10542" s="662">
        <v>5</v>
      </c>
      <c r="G10542" s="652" t="s">
        <v>442</v>
      </c>
      <c r="H10542" s="652" t="s">
        <v>756</v>
      </c>
      <c r="I10542" s="652" t="s">
        <v>757</v>
      </c>
      <c r="J10542" s="652" t="s">
        <v>758</v>
      </c>
      <c r="K10542" s="652" t="s">
        <v>759</v>
      </c>
      <c r="L10542" s="652" t="s">
        <v>841</v>
      </c>
      <c r="M10542" s="652" t="s">
        <v>842</v>
      </c>
      <c r="N10542" s="654">
        <v>504</v>
      </c>
      <c r="O10542" s="655">
        <v>573574.37</v>
      </c>
      <c r="P10542" s="654">
        <v>564291</v>
      </c>
      <c r="Q10542" t="str">
        <f t="shared" si="167"/>
        <v>5-Large C&amp;I</v>
      </c>
    </row>
    <row r="10543" spans="1:17" x14ac:dyDescent="0.3">
      <c r="A10543" s="656">
        <v>6</v>
      </c>
      <c r="B10543" s="652" t="s">
        <v>912</v>
      </c>
      <c r="C10543" s="658">
        <v>2024</v>
      </c>
      <c r="D10543" s="658">
        <v>7</v>
      </c>
      <c r="E10543" s="657" t="s">
        <v>574</v>
      </c>
      <c r="F10543" s="673">
        <v>5</v>
      </c>
      <c r="G10543" s="657" t="s">
        <v>442</v>
      </c>
      <c r="H10543" s="657" t="s">
        <v>760</v>
      </c>
      <c r="I10543" s="657" t="s">
        <v>761</v>
      </c>
      <c r="J10543" s="657" t="s">
        <v>762</v>
      </c>
      <c r="K10543" s="657" t="s">
        <v>763</v>
      </c>
      <c r="L10543" s="657" t="s">
        <v>841</v>
      </c>
      <c r="M10543" s="657" t="s">
        <v>842</v>
      </c>
      <c r="N10543" s="659">
        <v>27</v>
      </c>
      <c r="O10543" s="660">
        <v>347079.67</v>
      </c>
      <c r="P10543" s="659">
        <v>497278</v>
      </c>
      <c r="Q10543" t="str">
        <f t="shared" si="167"/>
        <v>5-Large C&amp;I</v>
      </c>
    </row>
    <row r="10544" spans="1:17" x14ac:dyDescent="0.3">
      <c r="A10544" s="651">
        <v>6</v>
      </c>
      <c r="B10544" s="652" t="s">
        <v>912</v>
      </c>
      <c r="C10544" s="653">
        <v>2024</v>
      </c>
      <c r="D10544" s="653">
        <v>7</v>
      </c>
      <c r="E10544" s="652" t="s">
        <v>574</v>
      </c>
      <c r="F10544" s="662">
        <v>5</v>
      </c>
      <c r="G10544" s="652" t="s">
        <v>442</v>
      </c>
      <c r="H10544" s="652" t="s">
        <v>764</v>
      </c>
      <c r="I10544" s="652" t="s">
        <v>765</v>
      </c>
      <c r="J10544" s="652" t="s">
        <v>766</v>
      </c>
      <c r="K10544" s="652" t="s">
        <v>767</v>
      </c>
      <c r="L10544" s="652" t="s">
        <v>843</v>
      </c>
      <c r="M10544" s="652" t="s">
        <v>463</v>
      </c>
      <c r="N10544" s="654">
        <v>296</v>
      </c>
      <c r="O10544" s="655">
        <v>27102.68</v>
      </c>
      <c r="P10544" s="654">
        <v>22267</v>
      </c>
      <c r="Q10544" t="str">
        <f t="shared" si="167"/>
        <v>3-Small C&amp;I</v>
      </c>
    </row>
    <row r="10545" spans="1:17" x14ac:dyDescent="0.3">
      <c r="A10545" s="656">
        <v>6</v>
      </c>
      <c r="B10545" s="652" t="s">
        <v>912</v>
      </c>
      <c r="C10545" s="658">
        <v>2024</v>
      </c>
      <c r="D10545" s="658">
        <v>7</v>
      </c>
      <c r="E10545" s="657" t="s">
        <v>574</v>
      </c>
      <c r="F10545" s="673">
        <v>5</v>
      </c>
      <c r="G10545" s="657" t="s">
        <v>442</v>
      </c>
      <c r="H10545" s="657" t="s">
        <v>768</v>
      </c>
      <c r="I10545" s="657" t="s">
        <v>769</v>
      </c>
      <c r="J10545" s="657" t="s">
        <v>770</v>
      </c>
      <c r="K10545" s="657" t="s">
        <v>771</v>
      </c>
      <c r="L10545" s="657" t="s">
        <v>843</v>
      </c>
      <c r="M10545" s="657" t="s">
        <v>463</v>
      </c>
      <c r="N10545" s="659">
        <v>227</v>
      </c>
      <c r="O10545" s="660">
        <v>50304.11</v>
      </c>
      <c r="P10545" s="659">
        <v>47105</v>
      </c>
      <c r="Q10545" t="str">
        <f t="shared" si="167"/>
        <v>4-Medium C&amp;I</v>
      </c>
    </row>
    <row r="10546" spans="1:17" x14ac:dyDescent="0.3">
      <c r="A10546" s="651">
        <v>6</v>
      </c>
      <c r="B10546" s="652" t="s">
        <v>912</v>
      </c>
      <c r="C10546" s="653">
        <v>2024</v>
      </c>
      <c r="D10546" s="653">
        <v>7</v>
      </c>
      <c r="E10546" s="652" t="s">
        <v>574</v>
      </c>
      <c r="F10546" s="662">
        <v>5</v>
      </c>
      <c r="G10546" s="652" t="s">
        <v>442</v>
      </c>
      <c r="H10546" s="652" t="s">
        <v>772</v>
      </c>
      <c r="I10546" s="652" t="s">
        <v>773</v>
      </c>
      <c r="J10546" s="652" t="s">
        <v>774</v>
      </c>
      <c r="K10546" s="652" t="s">
        <v>775</v>
      </c>
      <c r="L10546" s="652" t="s">
        <v>843</v>
      </c>
      <c r="M10546" s="652" t="s">
        <v>463</v>
      </c>
      <c r="N10546" s="654">
        <v>349</v>
      </c>
      <c r="O10546" s="655">
        <v>303057.01</v>
      </c>
      <c r="P10546" s="654">
        <v>337649</v>
      </c>
      <c r="Q10546" t="str">
        <f t="shared" si="167"/>
        <v>5-Large C&amp;I</v>
      </c>
    </row>
    <row r="10547" spans="1:17" x14ac:dyDescent="0.3">
      <c r="A10547" s="656">
        <v>6</v>
      </c>
      <c r="B10547" s="652" t="s">
        <v>912</v>
      </c>
      <c r="C10547" s="658">
        <v>2024</v>
      </c>
      <c r="D10547" s="658">
        <v>7</v>
      </c>
      <c r="E10547" s="657" t="s">
        <v>574</v>
      </c>
      <c r="F10547" s="673">
        <v>5</v>
      </c>
      <c r="G10547" s="657" t="s">
        <v>442</v>
      </c>
      <c r="H10547" s="657" t="s">
        <v>778</v>
      </c>
      <c r="I10547" s="657" t="s">
        <v>779</v>
      </c>
      <c r="J10547" s="657" t="s">
        <v>780</v>
      </c>
      <c r="K10547" s="657" t="s">
        <v>781</v>
      </c>
      <c r="L10547" s="657" t="s">
        <v>843</v>
      </c>
      <c r="M10547" s="657" t="s">
        <v>463</v>
      </c>
      <c r="N10547" s="659">
        <v>39</v>
      </c>
      <c r="O10547" s="660">
        <v>132259.26</v>
      </c>
      <c r="P10547" s="659">
        <v>273619</v>
      </c>
      <c r="Q10547" t="str">
        <f t="shared" si="167"/>
        <v>5-Large C&amp;I</v>
      </c>
    </row>
    <row r="10548" spans="1:17" x14ac:dyDescent="0.3">
      <c r="A10548" s="651">
        <v>6</v>
      </c>
      <c r="B10548" s="652" t="s">
        <v>912</v>
      </c>
      <c r="C10548" s="653">
        <v>2024</v>
      </c>
      <c r="D10548" s="653">
        <v>7</v>
      </c>
      <c r="E10548" s="652" t="s">
        <v>574</v>
      </c>
      <c r="F10548" s="662">
        <v>5</v>
      </c>
      <c r="G10548" s="652" t="s">
        <v>442</v>
      </c>
      <c r="H10548" s="652" t="s">
        <v>920</v>
      </c>
      <c r="I10548" s="652" t="s">
        <v>921</v>
      </c>
      <c r="J10548" s="652" t="s">
        <v>780</v>
      </c>
      <c r="K10548" s="652" t="s">
        <v>781</v>
      </c>
      <c r="L10548" s="652" t="s">
        <v>843</v>
      </c>
      <c r="M10548" s="652" t="s">
        <v>463</v>
      </c>
      <c r="N10548" s="654">
        <v>1</v>
      </c>
      <c r="O10548" s="655">
        <v>1129.3699999999999</v>
      </c>
      <c r="P10548" s="654">
        <v>2066</v>
      </c>
      <c r="Q10548" t="str">
        <f t="shared" si="167"/>
        <v>5-Large C&amp;I</v>
      </c>
    </row>
    <row r="10549" spans="1:17" x14ac:dyDescent="0.3">
      <c r="A10549" s="656">
        <v>6</v>
      </c>
      <c r="B10549" s="652" t="s">
        <v>912</v>
      </c>
      <c r="C10549" s="658">
        <v>2024</v>
      </c>
      <c r="D10549" s="658">
        <v>7</v>
      </c>
      <c r="E10549" s="657" t="s">
        <v>574</v>
      </c>
      <c r="F10549" s="673">
        <v>5</v>
      </c>
      <c r="G10549" s="657" t="s">
        <v>442</v>
      </c>
      <c r="H10549" s="657" t="s">
        <v>782</v>
      </c>
      <c r="I10549" s="657" t="s">
        <v>783</v>
      </c>
      <c r="J10549" s="657" t="s">
        <v>784</v>
      </c>
      <c r="K10549" s="657" t="s">
        <v>785</v>
      </c>
      <c r="L10549" s="657" t="s">
        <v>843</v>
      </c>
      <c r="M10549" s="657" t="s">
        <v>463</v>
      </c>
      <c r="N10549" s="659">
        <v>344</v>
      </c>
      <c r="O10549" s="660">
        <v>69758</v>
      </c>
      <c r="P10549" s="659">
        <v>95728</v>
      </c>
      <c r="Q10549" t="str">
        <f t="shared" si="167"/>
        <v>3-Small C&amp;I</v>
      </c>
    </row>
    <row r="10550" spans="1:17" x14ac:dyDescent="0.3">
      <c r="A10550" s="651">
        <v>6</v>
      </c>
      <c r="B10550" s="652" t="s">
        <v>912</v>
      </c>
      <c r="C10550" s="653">
        <v>2024</v>
      </c>
      <c r="D10550" s="653">
        <v>7</v>
      </c>
      <c r="E10550" s="652" t="s">
        <v>574</v>
      </c>
      <c r="F10550" s="662">
        <v>5</v>
      </c>
      <c r="G10550" s="652" t="s">
        <v>442</v>
      </c>
      <c r="H10550" s="652" t="s">
        <v>786</v>
      </c>
      <c r="I10550" s="652" t="s">
        <v>787</v>
      </c>
      <c r="J10550" s="652" t="s">
        <v>788</v>
      </c>
      <c r="K10550" s="652" t="s">
        <v>789</v>
      </c>
      <c r="L10550" s="652" t="s">
        <v>843</v>
      </c>
      <c r="M10550" s="652" t="s">
        <v>463</v>
      </c>
      <c r="N10550" s="654">
        <v>305</v>
      </c>
      <c r="O10550" s="655">
        <v>90816.98</v>
      </c>
      <c r="P10550" s="654">
        <v>126745</v>
      </c>
      <c r="Q10550" t="str">
        <f t="shared" si="167"/>
        <v>4-Medium C&amp;I</v>
      </c>
    </row>
    <row r="10551" spans="1:17" x14ac:dyDescent="0.3">
      <c r="A10551" s="656">
        <v>6</v>
      </c>
      <c r="B10551" s="652" t="s">
        <v>912</v>
      </c>
      <c r="C10551" s="658">
        <v>2024</v>
      </c>
      <c r="D10551" s="658">
        <v>7</v>
      </c>
      <c r="E10551" s="657" t="s">
        <v>574</v>
      </c>
      <c r="F10551" s="673">
        <v>5</v>
      </c>
      <c r="G10551" s="657" t="s">
        <v>442</v>
      </c>
      <c r="H10551" s="657" t="s">
        <v>790</v>
      </c>
      <c r="I10551" s="657" t="s">
        <v>791</v>
      </c>
      <c r="J10551" s="657" t="s">
        <v>792</v>
      </c>
      <c r="K10551" s="657" t="s">
        <v>793</v>
      </c>
      <c r="L10551" s="657" t="s">
        <v>843</v>
      </c>
      <c r="M10551" s="657" t="s">
        <v>463</v>
      </c>
      <c r="N10551" s="659">
        <v>255</v>
      </c>
      <c r="O10551" s="660">
        <v>417071.43</v>
      </c>
      <c r="P10551" s="659">
        <v>751752</v>
      </c>
      <c r="Q10551" t="str">
        <f t="shared" si="167"/>
        <v>5-Large C&amp;I</v>
      </c>
    </row>
    <row r="10552" spans="1:17" x14ac:dyDescent="0.3">
      <c r="A10552" s="651">
        <v>6</v>
      </c>
      <c r="B10552" s="652" t="s">
        <v>912</v>
      </c>
      <c r="C10552" s="653">
        <v>2024</v>
      </c>
      <c r="D10552" s="653">
        <v>7</v>
      </c>
      <c r="E10552" s="652" t="s">
        <v>574</v>
      </c>
      <c r="F10552" s="662">
        <v>5</v>
      </c>
      <c r="G10552" s="652" t="s">
        <v>442</v>
      </c>
      <c r="H10552" s="652" t="s">
        <v>794</v>
      </c>
      <c r="I10552" s="652" t="s">
        <v>795</v>
      </c>
      <c r="J10552" s="652" t="s">
        <v>796</v>
      </c>
      <c r="K10552" s="652" t="s">
        <v>797</v>
      </c>
      <c r="L10552" s="652" t="s">
        <v>843</v>
      </c>
      <c r="M10552" s="652" t="s">
        <v>463</v>
      </c>
      <c r="N10552" s="654">
        <v>40</v>
      </c>
      <c r="O10552" s="655">
        <v>619188.24</v>
      </c>
      <c r="P10552" s="654">
        <v>1728298</v>
      </c>
      <c r="Q10552" t="str">
        <f t="shared" si="167"/>
        <v>5-Large C&amp;I</v>
      </c>
    </row>
    <row r="10553" spans="1:17" x14ac:dyDescent="0.3">
      <c r="A10553" s="656">
        <v>6</v>
      </c>
      <c r="B10553" s="652" t="s">
        <v>912</v>
      </c>
      <c r="C10553" s="658">
        <v>2024</v>
      </c>
      <c r="D10553" s="658">
        <v>7</v>
      </c>
      <c r="E10553" s="657" t="s">
        <v>574</v>
      </c>
      <c r="F10553" s="673">
        <v>5</v>
      </c>
      <c r="G10553" s="657" t="s">
        <v>442</v>
      </c>
      <c r="H10553" s="657" t="s">
        <v>916</v>
      </c>
      <c r="I10553" s="657" t="s">
        <v>917</v>
      </c>
      <c r="J10553" s="657" t="s">
        <v>918</v>
      </c>
      <c r="K10553" s="657" t="s">
        <v>919</v>
      </c>
      <c r="L10553" s="657" t="s">
        <v>843</v>
      </c>
      <c r="M10553" s="657" t="s">
        <v>463</v>
      </c>
      <c r="N10553" s="659">
        <v>1</v>
      </c>
      <c r="O10553" s="660">
        <v>399059.88</v>
      </c>
      <c r="P10553" s="659">
        <v>0</v>
      </c>
      <c r="Q10553" t="e">
        <f t="shared" si="167"/>
        <v>#N/A</v>
      </c>
    </row>
    <row r="10554" spans="1:17" x14ac:dyDescent="0.3">
      <c r="A10554" s="651">
        <v>6</v>
      </c>
      <c r="B10554" s="652" t="s">
        <v>912</v>
      </c>
      <c r="C10554" s="653">
        <v>2024</v>
      </c>
      <c r="D10554" s="653">
        <v>7</v>
      </c>
      <c r="E10554" s="652" t="s">
        <v>574</v>
      </c>
      <c r="F10554" s="662">
        <v>5</v>
      </c>
      <c r="G10554" s="652" t="s">
        <v>442</v>
      </c>
      <c r="H10554" s="652" t="s">
        <v>798</v>
      </c>
      <c r="I10554" s="652" t="s">
        <v>799</v>
      </c>
      <c r="J10554" s="652" t="s">
        <v>800</v>
      </c>
      <c r="K10554" s="652" t="s">
        <v>801</v>
      </c>
      <c r="L10554" s="652" t="s">
        <v>843</v>
      </c>
      <c r="M10554" s="652" t="s">
        <v>463</v>
      </c>
      <c r="N10554" s="654">
        <v>8</v>
      </c>
      <c r="O10554" s="655">
        <v>802987.57</v>
      </c>
      <c r="P10554" s="654">
        <v>1977815</v>
      </c>
      <c r="Q10554" t="str">
        <f t="shared" si="167"/>
        <v>OTHER</v>
      </c>
    </row>
    <row r="10555" spans="1:17" x14ac:dyDescent="0.3">
      <c r="A10555" s="656">
        <v>6</v>
      </c>
      <c r="B10555" s="652" t="s">
        <v>912</v>
      </c>
      <c r="C10555" s="658">
        <v>2024</v>
      </c>
      <c r="D10555" s="658">
        <v>7</v>
      </c>
      <c r="E10555" s="657" t="s">
        <v>574</v>
      </c>
      <c r="F10555" s="673">
        <v>5</v>
      </c>
      <c r="G10555" s="657" t="s">
        <v>442</v>
      </c>
      <c r="H10555" s="657" t="s">
        <v>802</v>
      </c>
      <c r="I10555" s="657" t="s">
        <v>803</v>
      </c>
      <c r="J10555" s="657" t="s">
        <v>804</v>
      </c>
      <c r="K10555" s="657" t="s">
        <v>805</v>
      </c>
      <c r="L10555" s="657" t="s">
        <v>841</v>
      </c>
      <c r="M10555" s="657" t="s">
        <v>842</v>
      </c>
      <c r="N10555" s="659">
        <v>822</v>
      </c>
      <c r="O10555" s="660">
        <v>64782.239999999998</v>
      </c>
      <c r="P10555" s="659">
        <v>33817</v>
      </c>
      <c r="Q10555" t="str">
        <f t="shared" si="167"/>
        <v>3-Small C&amp;I</v>
      </c>
    </row>
    <row r="10556" spans="1:17" x14ac:dyDescent="0.3">
      <c r="A10556" s="651">
        <v>6</v>
      </c>
      <c r="B10556" s="652" t="s">
        <v>912</v>
      </c>
      <c r="C10556" s="653">
        <v>2024</v>
      </c>
      <c r="D10556" s="653">
        <v>7</v>
      </c>
      <c r="E10556" s="652" t="s">
        <v>574</v>
      </c>
      <c r="F10556" s="662">
        <v>5</v>
      </c>
      <c r="G10556" s="652" t="s">
        <v>442</v>
      </c>
      <c r="H10556" s="652" t="s">
        <v>806</v>
      </c>
      <c r="I10556" s="652" t="s">
        <v>807</v>
      </c>
      <c r="J10556" s="652" t="s">
        <v>808</v>
      </c>
      <c r="K10556" s="652" t="s">
        <v>809</v>
      </c>
      <c r="L10556" s="652" t="s">
        <v>841</v>
      </c>
      <c r="M10556" s="652" t="s">
        <v>842</v>
      </c>
      <c r="N10556" s="654">
        <v>11</v>
      </c>
      <c r="O10556" s="655">
        <v>6836.02</v>
      </c>
      <c r="P10556" s="654">
        <v>5458</v>
      </c>
      <c r="Q10556" t="str">
        <f t="shared" si="167"/>
        <v>4-Medium C&amp;I</v>
      </c>
    </row>
    <row r="10557" spans="1:17" x14ac:dyDescent="0.3">
      <c r="A10557" s="656">
        <v>6</v>
      </c>
      <c r="B10557" s="652" t="s">
        <v>912</v>
      </c>
      <c r="C10557" s="658">
        <v>2024</v>
      </c>
      <c r="D10557" s="658">
        <v>7</v>
      </c>
      <c r="E10557" s="657" t="s">
        <v>574</v>
      </c>
      <c r="F10557" s="673">
        <v>5</v>
      </c>
      <c r="G10557" s="657" t="s">
        <v>442</v>
      </c>
      <c r="H10557" s="657" t="s">
        <v>810</v>
      </c>
      <c r="I10557" s="657" t="s">
        <v>811</v>
      </c>
      <c r="J10557" s="657" t="s">
        <v>812</v>
      </c>
      <c r="K10557" s="657" t="s">
        <v>813</v>
      </c>
      <c r="L10557" s="657" t="s">
        <v>841</v>
      </c>
      <c r="M10557" s="657" t="s">
        <v>842</v>
      </c>
      <c r="N10557" s="659">
        <v>404</v>
      </c>
      <c r="O10557" s="660">
        <v>131844.5</v>
      </c>
      <c r="P10557" s="659">
        <v>114600</v>
      </c>
      <c r="Q10557" t="str">
        <f t="shared" si="167"/>
        <v>3-Small C&amp;I</v>
      </c>
    </row>
    <row r="10558" spans="1:17" x14ac:dyDescent="0.3">
      <c r="A10558" s="651">
        <v>6</v>
      </c>
      <c r="B10558" s="652" t="s">
        <v>912</v>
      </c>
      <c r="C10558" s="653">
        <v>2024</v>
      </c>
      <c r="D10558" s="653">
        <v>7</v>
      </c>
      <c r="E10558" s="652" t="s">
        <v>574</v>
      </c>
      <c r="F10558" s="662">
        <v>5</v>
      </c>
      <c r="G10558" s="652" t="s">
        <v>442</v>
      </c>
      <c r="H10558" s="652" t="s">
        <v>814</v>
      </c>
      <c r="I10558" s="652" t="s">
        <v>815</v>
      </c>
      <c r="J10558" s="652" t="s">
        <v>816</v>
      </c>
      <c r="K10558" s="652" t="s">
        <v>817</v>
      </c>
      <c r="L10558" s="652" t="s">
        <v>841</v>
      </c>
      <c r="M10558" s="652" t="s">
        <v>842</v>
      </c>
      <c r="N10558" s="654">
        <v>2</v>
      </c>
      <c r="O10558" s="655">
        <v>17472.990000000002</v>
      </c>
      <c r="P10558" s="654">
        <v>19917</v>
      </c>
      <c r="Q10558" t="str">
        <f t="shared" si="167"/>
        <v>4-Medium C&amp;I</v>
      </c>
    </row>
    <row r="10559" spans="1:17" x14ac:dyDescent="0.3">
      <c r="A10559" s="656">
        <v>6</v>
      </c>
      <c r="B10559" s="652" t="s">
        <v>912</v>
      </c>
      <c r="C10559" s="658">
        <v>2024</v>
      </c>
      <c r="D10559" s="658">
        <v>7</v>
      </c>
      <c r="E10559" s="657" t="s">
        <v>574</v>
      </c>
      <c r="F10559" s="673">
        <v>5</v>
      </c>
      <c r="G10559" s="657" t="s">
        <v>442</v>
      </c>
      <c r="H10559" s="657" t="s">
        <v>818</v>
      </c>
      <c r="I10559" s="657" t="s">
        <v>819</v>
      </c>
      <c r="J10559" s="657" t="s">
        <v>820</v>
      </c>
      <c r="K10559" s="657" t="s">
        <v>821</v>
      </c>
      <c r="L10559" s="657" t="s">
        <v>843</v>
      </c>
      <c r="M10559" s="657" t="s">
        <v>463</v>
      </c>
      <c r="N10559" s="659">
        <v>121</v>
      </c>
      <c r="O10559" s="660">
        <v>17469.810000000001</v>
      </c>
      <c r="P10559" s="659">
        <v>17863</v>
      </c>
      <c r="Q10559" t="str">
        <f t="shared" si="167"/>
        <v>3-Small C&amp;I</v>
      </c>
    </row>
    <row r="10560" spans="1:17" x14ac:dyDescent="0.3">
      <c r="A10560" s="651">
        <v>6</v>
      </c>
      <c r="B10560" s="652" t="s">
        <v>912</v>
      </c>
      <c r="C10560" s="653">
        <v>2024</v>
      </c>
      <c r="D10560" s="653">
        <v>7</v>
      </c>
      <c r="E10560" s="652" t="s">
        <v>574</v>
      </c>
      <c r="F10560" s="662">
        <v>5</v>
      </c>
      <c r="G10560" s="652" t="s">
        <v>442</v>
      </c>
      <c r="H10560" s="652" t="s">
        <v>822</v>
      </c>
      <c r="I10560" s="652" t="s">
        <v>823</v>
      </c>
      <c r="J10560" s="652" t="s">
        <v>824</v>
      </c>
      <c r="K10560" s="652" t="s">
        <v>825</v>
      </c>
      <c r="L10560" s="652" t="s">
        <v>843</v>
      </c>
      <c r="M10560" s="652" t="s">
        <v>463</v>
      </c>
      <c r="N10560" s="654">
        <v>20</v>
      </c>
      <c r="O10560" s="655">
        <v>13323.66</v>
      </c>
      <c r="P10560" s="654">
        <v>15974</v>
      </c>
      <c r="Q10560" t="str">
        <f t="shared" si="167"/>
        <v>4-Medium C&amp;I</v>
      </c>
    </row>
    <row r="10561" spans="1:17" x14ac:dyDescent="0.3">
      <c r="A10561" s="656">
        <v>6</v>
      </c>
      <c r="B10561" s="652" t="s">
        <v>912</v>
      </c>
      <c r="C10561" s="658">
        <v>2024</v>
      </c>
      <c r="D10561" s="658">
        <v>7</v>
      </c>
      <c r="E10561" s="657" t="s">
        <v>574</v>
      </c>
      <c r="F10561" s="673">
        <v>5</v>
      </c>
      <c r="G10561" s="657" t="s">
        <v>442</v>
      </c>
      <c r="H10561" s="657" t="s">
        <v>826</v>
      </c>
      <c r="I10561" s="657" t="s">
        <v>827</v>
      </c>
      <c r="J10561" s="657" t="s">
        <v>828</v>
      </c>
      <c r="K10561" s="657" t="s">
        <v>829</v>
      </c>
      <c r="L10561" s="657" t="s">
        <v>843</v>
      </c>
      <c r="M10561" s="657" t="s">
        <v>463</v>
      </c>
      <c r="N10561" s="659">
        <v>1</v>
      </c>
      <c r="O10561" s="660">
        <v>703.05</v>
      </c>
      <c r="P10561" s="659">
        <v>762</v>
      </c>
      <c r="Q10561" t="str">
        <f t="shared" si="167"/>
        <v>5-Large C&amp;I</v>
      </c>
    </row>
    <row r="10562" spans="1:17" x14ac:dyDescent="0.3">
      <c r="A10562" s="651">
        <v>6</v>
      </c>
      <c r="B10562" s="652" t="s">
        <v>912</v>
      </c>
      <c r="C10562" s="653">
        <v>2024</v>
      </c>
      <c r="D10562" s="653">
        <v>7</v>
      </c>
      <c r="E10562" s="652" t="s">
        <v>574</v>
      </c>
      <c r="F10562" s="662">
        <v>5</v>
      </c>
      <c r="G10562" s="652" t="s">
        <v>442</v>
      </c>
      <c r="H10562" s="652" t="s">
        <v>830</v>
      </c>
      <c r="I10562" s="652" t="s">
        <v>831</v>
      </c>
      <c r="J10562" s="652" t="s">
        <v>832</v>
      </c>
      <c r="K10562" s="652" t="s">
        <v>833</v>
      </c>
      <c r="L10562" s="652" t="s">
        <v>843</v>
      </c>
      <c r="M10562" s="652" t="s">
        <v>463</v>
      </c>
      <c r="N10562" s="654">
        <v>81</v>
      </c>
      <c r="O10562" s="655">
        <v>34869.42</v>
      </c>
      <c r="P10562" s="654">
        <v>48587</v>
      </c>
      <c r="Q10562" t="str">
        <f t="shared" si="167"/>
        <v>3-Small C&amp;I</v>
      </c>
    </row>
    <row r="10563" spans="1:17" x14ac:dyDescent="0.3">
      <c r="A10563" s="656">
        <v>6</v>
      </c>
      <c r="B10563" s="652" t="s">
        <v>912</v>
      </c>
      <c r="C10563" s="658">
        <v>2024</v>
      </c>
      <c r="D10563" s="658">
        <v>7</v>
      </c>
      <c r="E10563" s="657" t="s">
        <v>574</v>
      </c>
      <c r="F10563" s="673">
        <v>5</v>
      </c>
      <c r="G10563" s="657" t="s">
        <v>442</v>
      </c>
      <c r="H10563" s="657" t="s">
        <v>834</v>
      </c>
      <c r="I10563" s="657" t="s">
        <v>835</v>
      </c>
      <c r="J10563" s="657" t="s">
        <v>836</v>
      </c>
      <c r="K10563" s="657" t="s">
        <v>817</v>
      </c>
      <c r="L10563" s="657" t="s">
        <v>843</v>
      </c>
      <c r="M10563" s="657" t="s">
        <v>463</v>
      </c>
      <c r="N10563" s="659">
        <v>11</v>
      </c>
      <c r="O10563" s="660">
        <v>63989.52</v>
      </c>
      <c r="P10563" s="659">
        <v>111779</v>
      </c>
      <c r="Q10563" t="str">
        <f t="shared" si="167"/>
        <v>4-Medium C&amp;I</v>
      </c>
    </row>
    <row r="10564" spans="1:17" x14ac:dyDescent="0.3">
      <c r="A10564" s="651">
        <v>6</v>
      </c>
      <c r="B10564" s="652" t="s">
        <v>912</v>
      </c>
      <c r="C10564" s="653">
        <v>2024</v>
      </c>
      <c r="D10564" s="653">
        <v>7</v>
      </c>
      <c r="E10564" s="652" t="s">
        <v>574</v>
      </c>
      <c r="F10564" s="662">
        <v>5</v>
      </c>
      <c r="G10564" s="652" t="s">
        <v>442</v>
      </c>
      <c r="H10564" s="652" t="s">
        <v>837</v>
      </c>
      <c r="I10564" s="652" t="s">
        <v>838</v>
      </c>
      <c r="J10564" s="652" t="s">
        <v>839</v>
      </c>
      <c r="K10564" s="652" t="s">
        <v>840</v>
      </c>
      <c r="L10564" s="652" t="s">
        <v>843</v>
      </c>
      <c r="M10564" s="652" t="s">
        <v>463</v>
      </c>
      <c r="N10564" s="654">
        <v>2</v>
      </c>
      <c r="O10564" s="655">
        <v>13873.43</v>
      </c>
      <c r="P10564" s="654">
        <v>35439</v>
      </c>
      <c r="Q10564" t="str">
        <f t="shared" si="167"/>
        <v>5-Large C&amp;I</v>
      </c>
    </row>
    <row r="10565" spans="1:17" x14ac:dyDescent="0.3">
      <c r="A10565" s="656">
        <v>6</v>
      </c>
      <c r="B10565" s="652" t="s">
        <v>912</v>
      </c>
      <c r="C10565" s="658">
        <v>2024</v>
      </c>
      <c r="D10565" s="658">
        <v>7</v>
      </c>
      <c r="E10565" s="657" t="s">
        <v>574</v>
      </c>
      <c r="F10565" s="673">
        <v>5</v>
      </c>
      <c r="G10565" s="657" t="s">
        <v>442</v>
      </c>
      <c r="H10565" s="657" t="s">
        <v>727</v>
      </c>
      <c r="I10565" s="657" t="s">
        <v>728</v>
      </c>
      <c r="J10565" s="657" t="s">
        <v>729</v>
      </c>
      <c r="K10565" s="657" t="s">
        <v>462</v>
      </c>
      <c r="L10565" s="657" t="s">
        <v>841</v>
      </c>
      <c r="M10565" s="657" t="s">
        <v>842</v>
      </c>
      <c r="N10565" s="659">
        <v>71</v>
      </c>
      <c r="O10565" s="660">
        <v>0</v>
      </c>
      <c r="P10565" s="659">
        <v>20280</v>
      </c>
      <c r="Q10565" t="str">
        <f t="shared" si="167"/>
        <v>OTHER</v>
      </c>
    </row>
    <row r="10566" spans="1:17" x14ac:dyDescent="0.3">
      <c r="A10566" s="651">
        <v>6</v>
      </c>
      <c r="B10566" s="652" t="s">
        <v>912</v>
      </c>
      <c r="C10566" s="653">
        <v>2024</v>
      </c>
      <c r="D10566" s="653">
        <v>7</v>
      </c>
      <c r="E10566" s="652" t="s">
        <v>574</v>
      </c>
      <c r="F10566" s="662">
        <v>10</v>
      </c>
      <c r="G10566" s="652" t="s">
        <v>453</v>
      </c>
      <c r="H10566" s="652" t="s">
        <v>701</v>
      </c>
      <c r="I10566" s="652" t="s">
        <v>702</v>
      </c>
      <c r="J10566" s="652" t="s">
        <v>703</v>
      </c>
      <c r="K10566" s="652" t="s">
        <v>704</v>
      </c>
      <c r="L10566" s="652" t="s">
        <v>530</v>
      </c>
      <c r="M10566" s="652" t="s">
        <v>454</v>
      </c>
      <c r="N10566" s="654">
        <v>505239</v>
      </c>
      <c r="O10566" s="655">
        <v>18147380.75</v>
      </c>
      <c r="P10566" s="654">
        <v>8539145</v>
      </c>
      <c r="Q10566" t="str">
        <f t="shared" si="167"/>
        <v>1-Residential</v>
      </c>
    </row>
    <row r="10567" spans="1:17" x14ac:dyDescent="0.3">
      <c r="A10567" s="656">
        <v>6</v>
      </c>
      <c r="B10567" s="652" t="s">
        <v>912</v>
      </c>
      <c r="C10567" s="658">
        <v>2024</v>
      </c>
      <c r="D10567" s="658">
        <v>7</v>
      </c>
      <c r="E10567" s="657" t="s">
        <v>574</v>
      </c>
      <c r="F10567" s="673">
        <v>10</v>
      </c>
      <c r="G10567" s="657" t="s">
        <v>453</v>
      </c>
      <c r="H10567" s="657" t="s">
        <v>705</v>
      </c>
      <c r="I10567" s="657" t="s">
        <v>706</v>
      </c>
      <c r="J10567" s="657" t="s">
        <v>707</v>
      </c>
      <c r="K10567" s="657" t="s">
        <v>708</v>
      </c>
      <c r="L10567" s="657" t="s">
        <v>523</v>
      </c>
      <c r="M10567" s="657" t="s">
        <v>387</v>
      </c>
      <c r="N10567" s="659">
        <v>2</v>
      </c>
      <c r="O10567" s="660">
        <v>55.01</v>
      </c>
      <c r="P10567" s="659">
        <v>18</v>
      </c>
      <c r="Q10567" t="str">
        <f t="shared" si="167"/>
        <v>1-Residential</v>
      </c>
    </row>
    <row r="10568" spans="1:17" x14ac:dyDescent="0.3">
      <c r="A10568" s="651">
        <v>6</v>
      </c>
      <c r="B10568" s="652" t="s">
        <v>912</v>
      </c>
      <c r="C10568" s="653">
        <v>2024</v>
      </c>
      <c r="D10568" s="653">
        <v>7</v>
      </c>
      <c r="E10568" s="652" t="s">
        <v>574</v>
      </c>
      <c r="F10568" s="662">
        <v>10</v>
      </c>
      <c r="G10568" s="652" t="s">
        <v>453</v>
      </c>
      <c r="H10568" s="652" t="s">
        <v>709</v>
      </c>
      <c r="I10568" s="652" t="s">
        <v>710</v>
      </c>
      <c r="J10568" s="652" t="s">
        <v>711</v>
      </c>
      <c r="K10568" s="652" t="s">
        <v>712</v>
      </c>
      <c r="L10568" s="652" t="s">
        <v>530</v>
      </c>
      <c r="M10568" s="652" t="s">
        <v>454</v>
      </c>
      <c r="N10568" s="654">
        <v>69978</v>
      </c>
      <c r="O10568" s="655">
        <v>2024266.15</v>
      </c>
      <c r="P10568" s="654">
        <v>1302997</v>
      </c>
      <c r="Q10568" t="str">
        <f t="shared" si="167"/>
        <v>1-Residential</v>
      </c>
    </row>
    <row r="10569" spans="1:17" x14ac:dyDescent="0.3">
      <c r="A10569" s="656">
        <v>6</v>
      </c>
      <c r="B10569" s="652" t="s">
        <v>912</v>
      </c>
      <c r="C10569" s="658">
        <v>2024</v>
      </c>
      <c r="D10569" s="658">
        <v>7</v>
      </c>
      <c r="E10569" s="657" t="s">
        <v>574</v>
      </c>
      <c r="F10569" s="673">
        <v>10</v>
      </c>
      <c r="G10569" s="657" t="s">
        <v>453</v>
      </c>
      <c r="H10569" s="657" t="s">
        <v>713</v>
      </c>
      <c r="I10569" s="657" t="s">
        <v>714</v>
      </c>
      <c r="J10569" s="657" t="s">
        <v>715</v>
      </c>
      <c r="K10569" s="657" t="s">
        <v>716</v>
      </c>
      <c r="L10569" s="657" t="s">
        <v>523</v>
      </c>
      <c r="M10569" s="657" t="s">
        <v>387</v>
      </c>
      <c r="N10569" s="659">
        <v>1</v>
      </c>
      <c r="O10569" s="660">
        <v>19.98</v>
      </c>
      <c r="P10569" s="659">
        <v>8</v>
      </c>
      <c r="Q10569" t="str">
        <f t="shared" si="167"/>
        <v>2-Low Income Residential</v>
      </c>
    </row>
    <row r="10570" spans="1:17" x14ac:dyDescent="0.3">
      <c r="A10570" s="651">
        <v>6</v>
      </c>
      <c r="B10570" s="652" t="s">
        <v>912</v>
      </c>
      <c r="C10570" s="653">
        <v>2024</v>
      </c>
      <c r="D10570" s="653">
        <v>7</v>
      </c>
      <c r="E10570" s="652" t="s">
        <v>574</v>
      </c>
      <c r="F10570" s="662">
        <v>10</v>
      </c>
      <c r="G10570" s="652" t="s">
        <v>453</v>
      </c>
      <c r="H10570" s="652" t="s">
        <v>844</v>
      </c>
      <c r="I10570" s="652" t="s">
        <v>845</v>
      </c>
      <c r="J10570" s="652" t="s">
        <v>846</v>
      </c>
      <c r="K10570" s="652" t="s">
        <v>847</v>
      </c>
      <c r="L10570" s="652" t="s">
        <v>721</v>
      </c>
      <c r="M10570" s="652" t="s">
        <v>722</v>
      </c>
      <c r="N10570" s="654">
        <v>6757</v>
      </c>
      <c r="O10570" s="655">
        <v>231384.43</v>
      </c>
      <c r="P10570" s="654">
        <v>144705</v>
      </c>
      <c r="Q10570" t="str">
        <f t="shared" si="167"/>
        <v>1-Residential</v>
      </c>
    </row>
    <row r="10571" spans="1:17" x14ac:dyDescent="0.3">
      <c r="A10571" s="656">
        <v>6</v>
      </c>
      <c r="B10571" s="652" t="s">
        <v>912</v>
      </c>
      <c r="C10571" s="658">
        <v>2024</v>
      </c>
      <c r="D10571" s="658">
        <v>7</v>
      </c>
      <c r="E10571" s="657" t="s">
        <v>574</v>
      </c>
      <c r="F10571" s="673">
        <v>10</v>
      </c>
      <c r="G10571" s="657" t="s">
        <v>453</v>
      </c>
      <c r="H10571" s="657" t="s">
        <v>848</v>
      </c>
      <c r="I10571" s="657" t="s">
        <v>849</v>
      </c>
      <c r="J10571" s="657" t="s">
        <v>850</v>
      </c>
      <c r="K10571" s="657" t="s">
        <v>851</v>
      </c>
      <c r="L10571" s="657" t="s">
        <v>721</v>
      </c>
      <c r="M10571" s="657" t="s">
        <v>722</v>
      </c>
      <c r="N10571" s="659">
        <v>1091</v>
      </c>
      <c r="O10571" s="660">
        <v>20378.14</v>
      </c>
      <c r="P10571" s="659">
        <v>20622</v>
      </c>
      <c r="Q10571" t="str">
        <f t="shared" si="167"/>
        <v>2-Low Income Residential</v>
      </c>
    </row>
    <row r="10572" spans="1:17" x14ac:dyDescent="0.3">
      <c r="A10572" s="651">
        <v>6</v>
      </c>
      <c r="B10572" s="652" t="s">
        <v>912</v>
      </c>
      <c r="C10572" s="653">
        <v>2024</v>
      </c>
      <c r="D10572" s="653">
        <v>7</v>
      </c>
      <c r="E10572" s="652" t="s">
        <v>574</v>
      </c>
      <c r="F10572" s="662">
        <v>10</v>
      </c>
      <c r="G10572" s="652" t="s">
        <v>453</v>
      </c>
      <c r="H10572" s="652" t="s">
        <v>727</v>
      </c>
      <c r="I10572" s="652" t="s">
        <v>728</v>
      </c>
      <c r="J10572" s="652" t="s">
        <v>729</v>
      </c>
      <c r="K10572" s="652" t="s">
        <v>462</v>
      </c>
      <c r="L10572" s="652" t="s">
        <v>530</v>
      </c>
      <c r="M10572" s="652" t="s">
        <v>454</v>
      </c>
      <c r="N10572" s="654">
        <v>83</v>
      </c>
      <c r="O10572" s="655">
        <v>0</v>
      </c>
      <c r="P10572" s="654">
        <v>3556</v>
      </c>
      <c r="Q10572" t="str">
        <f t="shared" si="167"/>
        <v>OTHER</v>
      </c>
    </row>
    <row r="10573" spans="1:17" x14ac:dyDescent="0.3">
      <c r="A10573" s="668">
        <v>7</v>
      </c>
      <c r="B10573" s="669" t="s">
        <v>913</v>
      </c>
      <c r="C10573" s="670">
        <v>2024</v>
      </c>
      <c r="D10573" s="670">
        <v>7</v>
      </c>
      <c r="E10573" s="669" t="s">
        <v>574</v>
      </c>
      <c r="F10573" s="585">
        <v>1</v>
      </c>
      <c r="G10573" s="669" t="s">
        <v>383</v>
      </c>
      <c r="H10573" s="669" t="s">
        <v>701</v>
      </c>
      <c r="I10573" s="669" t="s">
        <v>852</v>
      </c>
      <c r="J10573" s="669" t="s">
        <v>853</v>
      </c>
      <c r="K10573" s="669" t="s">
        <v>854</v>
      </c>
      <c r="L10573" s="669" t="s">
        <v>530</v>
      </c>
      <c r="M10573" s="669" t="s">
        <v>454</v>
      </c>
      <c r="N10573" s="671">
        <v>93</v>
      </c>
      <c r="O10573" s="672">
        <v>1799.65</v>
      </c>
      <c r="P10573" s="671">
        <v>770</v>
      </c>
      <c r="Q10573" t="str">
        <f t="shared" si="167"/>
        <v>1-Residential</v>
      </c>
    </row>
    <row r="10574" spans="1:17" x14ac:dyDescent="0.3">
      <c r="A10574" s="663">
        <v>7</v>
      </c>
      <c r="B10574" s="669" t="s">
        <v>913</v>
      </c>
      <c r="C10574" s="665">
        <v>2024</v>
      </c>
      <c r="D10574" s="665">
        <v>7</v>
      </c>
      <c r="E10574" s="664" t="s">
        <v>574</v>
      </c>
      <c r="F10574" s="608">
        <v>1</v>
      </c>
      <c r="G10574" s="664" t="s">
        <v>383</v>
      </c>
      <c r="H10574" s="664" t="s">
        <v>705</v>
      </c>
      <c r="I10574" s="664" t="s">
        <v>855</v>
      </c>
      <c r="J10574" s="664" t="s">
        <v>856</v>
      </c>
      <c r="K10574" s="664" t="s">
        <v>857</v>
      </c>
      <c r="L10574" s="664" t="s">
        <v>523</v>
      </c>
      <c r="M10574" s="664" t="s">
        <v>387</v>
      </c>
      <c r="N10574" s="666">
        <v>5754</v>
      </c>
      <c r="O10574" s="667">
        <v>175187.36</v>
      </c>
      <c r="P10574" s="666">
        <v>58846</v>
      </c>
      <c r="Q10574" t="str">
        <f t="shared" ref="Q10574:Q10637" si="168">VLOOKUP(TRIM(J10574),S:T,2,FALSE)</f>
        <v>2-Low Income Residential</v>
      </c>
    </row>
    <row r="10575" spans="1:17" x14ac:dyDescent="0.3">
      <c r="A10575" s="668">
        <v>7</v>
      </c>
      <c r="B10575" s="669" t="s">
        <v>913</v>
      </c>
      <c r="C10575" s="670">
        <v>2024</v>
      </c>
      <c r="D10575" s="670">
        <v>7</v>
      </c>
      <c r="E10575" s="669" t="s">
        <v>574</v>
      </c>
      <c r="F10575" s="585">
        <v>1</v>
      </c>
      <c r="G10575" s="669" t="s">
        <v>383</v>
      </c>
      <c r="H10575" s="669" t="s">
        <v>713</v>
      </c>
      <c r="I10575" s="669" t="s">
        <v>858</v>
      </c>
      <c r="J10575" s="669" t="s">
        <v>859</v>
      </c>
      <c r="K10575" s="669" t="s">
        <v>860</v>
      </c>
      <c r="L10575" s="669" t="s">
        <v>523</v>
      </c>
      <c r="M10575" s="669" t="s">
        <v>387</v>
      </c>
      <c r="N10575" s="671">
        <v>365</v>
      </c>
      <c r="O10575" s="672">
        <v>7908.75</v>
      </c>
      <c r="P10575" s="671">
        <v>3500</v>
      </c>
      <c r="Q10575" t="str">
        <f t="shared" si="168"/>
        <v>2-Low Income Residential</v>
      </c>
    </row>
    <row r="10576" spans="1:17" x14ac:dyDescent="0.3">
      <c r="A10576" s="663">
        <v>7</v>
      </c>
      <c r="B10576" s="669" t="s">
        <v>913</v>
      </c>
      <c r="C10576" s="665">
        <v>2024</v>
      </c>
      <c r="D10576" s="665">
        <v>7</v>
      </c>
      <c r="E10576" s="664" t="s">
        <v>574</v>
      </c>
      <c r="F10576" s="608">
        <v>1</v>
      </c>
      <c r="G10576" s="664" t="s">
        <v>383</v>
      </c>
      <c r="H10576" s="664" t="s">
        <v>717</v>
      </c>
      <c r="I10576" s="664" t="s">
        <v>861</v>
      </c>
      <c r="J10576" s="664" t="s">
        <v>862</v>
      </c>
      <c r="K10576" s="664" t="s">
        <v>863</v>
      </c>
      <c r="L10576" s="664" t="s">
        <v>721</v>
      </c>
      <c r="M10576" s="664" t="s">
        <v>722</v>
      </c>
      <c r="N10576" s="666">
        <v>52</v>
      </c>
      <c r="O10576" s="667">
        <v>1757.96</v>
      </c>
      <c r="P10576" s="666">
        <v>751</v>
      </c>
      <c r="Q10576" t="str">
        <f t="shared" si="168"/>
        <v>1-Residential</v>
      </c>
    </row>
    <row r="10577" spans="1:17" x14ac:dyDescent="0.3">
      <c r="A10577" s="668">
        <v>7</v>
      </c>
      <c r="B10577" s="669" t="s">
        <v>913</v>
      </c>
      <c r="C10577" s="670">
        <v>2024</v>
      </c>
      <c r="D10577" s="670">
        <v>7</v>
      </c>
      <c r="E10577" s="669" t="s">
        <v>574</v>
      </c>
      <c r="F10577" s="585">
        <v>1</v>
      </c>
      <c r="G10577" s="669" t="s">
        <v>383</v>
      </c>
      <c r="H10577" s="669" t="s">
        <v>723</v>
      </c>
      <c r="I10577" s="669" t="s">
        <v>864</v>
      </c>
      <c r="J10577" s="669" t="s">
        <v>865</v>
      </c>
      <c r="K10577" s="669" t="s">
        <v>866</v>
      </c>
      <c r="L10577" s="669" t="s">
        <v>721</v>
      </c>
      <c r="M10577" s="669" t="s">
        <v>722</v>
      </c>
      <c r="N10577" s="671">
        <v>13</v>
      </c>
      <c r="O10577" s="672">
        <v>258.69</v>
      </c>
      <c r="P10577" s="671">
        <v>177</v>
      </c>
      <c r="Q10577" t="str">
        <f t="shared" si="168"/>
        <v>2-Low Income Residential</v>
      </c>
    </row>
    <row r="10578" spans="1:17" x14ac:dyDescent="0.3">
      <c r="A10578" s="663">
        <v>7</v>
      </c>
      <c r="B10578" s="669" t="s">
        <v>913</v>
      </c>
      <c r="C10578" s="665">
        <v>2024</v>
      </c>
      <c r="D10578" s="665">
        <v>7</v>
      </c>
      <c r="E10578" s="664" t="s">
        <v>574</v>
      </c>
      <c r="F10578" s="608">
        <v>1</v>
      </c>
      <c r="G10578" s="664" t="s">
        <v>383</v>
      </c>
      <c r="H10578" s="664" t="s">
        <v>727</v>
      </c>
      <c r="I10578" s="664" t="s">
        <v>728</v>
      </c>
      <c r="J10578" s="664" t="s">
        <v>729</v>
      </c>
      <c r="K10578" s="664" t="s">
        <v>462</v>
      </c>
      <c r="L10578" s="664" t="s">
        <v>523</v>
      </c>
      <c r="M10578" s="664" t="s">
        <v>387</v>
      </c>
      <c r="N10578" s="666">
        <v>2</v>
      </c>
      <c r="O10578" s="667">
        <v>0</v>
      </c>
      <c r="P10578" s="666">
        <v>7</v>
      </c>
      <c r="Q10578" t="str">
        <f t="shared" si="168"/>
        <v>OTHER</v>
      </c>
    </row>
    <row r="10579" spans="1:17" x14ac:dyDescent="0.3">
      <c r="A10579" s="668">
        <v>7</v>
      </c>
      <c r="B10579" s="669" t="s">
        <v>913</v>
      </c>
      <c r="C10579" s="670">
        <v>2024</v>
      </c>
      <c r="D10579" s="670">
        <v>7</v>
      </c>
      <c r="E10579" s="669" t="s">
        <v>574</v>
      </c>
      <c r="F10579" s="585">
        <v>3</v>
      </c>
      <c r="G10579" s="669" t="s">
        <v>408</v>
      </c>
      <c r="H10579" s="669" t="s">
        <v>701</v>
      </c>
      <c r="I10579" s="669" t="s">
        <v>852</v>
      </c>
      <c r="J10579" s="669" t="s">
        <v>853</v>
      </c>
      <c r="K10579" s="669" t="s">
        <v>854</v>
      </c>
      <c r="L10579" s="669" t="s">
        <v>530</v>
      </c>
      <c r="M10579" s="669" t="s">
        <v>454</v>
      </c>
      <c r="N10579" s="671">
        <v>1</v>
      </c>
      <c r="O10579" s="672">
        <v>2.77</v>
      </c>
      <c r="P10579" s="671">
        <v>1</v>
      </c>
      <c r="Q10579" t="str">
        <f t="shared" si="168"/>
        <v>1-Residential</v>
      </c>
    </row>
    <row r="10580" spans="1:17" x14ac:dyDescent="0.3">
      <c r="A10580" s="663">
        <v>7</v>
      </c>
      <c r="B10580" s="669" t="s">
        <v>913</v>
      </c>
      <c r="C10580" s="665">
        <v>2024</v>
      </c>
      <c r="D10580" s="665">
        <v>7</v>
      </c>
      <c r="E10580" s="664" t="s">
        <v>574</v>
      </c>
      <c r="F10580" s="608">
        <v>3</v>
      </c>
      <c r="G10580" s="664" t="s">
        <v>408</v>
      </c>
      <c r="H10580" s="664" t="s">
        <v>705</v>
      </c>
      <c r="I10580" s="664" t="s">
        <v>855</v>
      </c>
      <c r="J10580" s="664" t="s">
        <v>856</v>
      </c>
      <c r="K10580" s="664" t="s">
        <v>857</v>
      </c>
      <c r="L10580" s="664" t="s">
        <v>523</v>
      </c>
      <c r="M10580" s="664" t="s">
        <v>387</v>
      </c>
      <c r="N10580" s="666">
        <v>1</v>
      </c>
      <c r="O10580" s="667">
        <v>9.67</v>
      </c>
      <c r="P10580" s="666">
        <v>0</v>
      </c>
      <c r="Q10580" t="str">
        <f t="shared" si="168"/>
        <v>2-Low Income Residential</v>
      </c>
    </row>
    <row r="10581" spans="1:17" x14ac:dyDescent="0.3">
      <c r="A10581" s="668">
        <v>7</v>
      </c>
      <c r="B10581" s="669" t="s">
        <v>913</v>
      </c>
      <c r="C10581" s="670">
        <v>2024</v>
      </c>
      <c r="D10581" s="670">
        <v>7</v>
      </c>
      <c r="E10581" s="669" t="s">
        <v>574</v>
      </c>
      <c r="F10581" s="585">
        <v>3</v>
      </c>
      <c r="G10581" s="669" t="s">
        <v>408</v>
      </c>
      <c r="H10581" s="669" t="s">
        <v>730</v>
      </c>
      <c r="I10581" s="669" t="s">
        <v>867</v>
      </c>
      <c r="J10581" s="669" t="s">
        <v>868</v>
      </c>
      <c r="K10581" s="669" t="s">
        <v>869</v>
      </c>
      <c r="L10581" s="669" t="s">
        <v>525</v>
      </c>
      <c r="M10581" s="669" t="s">
        <v>409</v>
      </c>
      <c r="N10581" s="671">
        <v>11316</v>
      </c>
      <c r="O10581" s="672">
        <v>412262.62</v>
      </c>
      <c r="P10581" s="671">
        <v>172141</v>
      </c>
      <c r="Q10581" t="str">
        <f t="shared" si="168"/>
        <v>3-Small C&amp;I</v>
      </c>
    </row>
    <row r="10582" spans="1:17" x14ac:dyDescent="0.3">
      <c r="A10582" s="663">
        <v>7</v>
      </c>
      <c r="B10582" s="669" t="s">
        <v>913</v>
      </c>
      <c r="C10582" s="665">
        <v>2024</v>
      </c>
      <c r="D10582" s="665">
        <v>7</v>
      </c>
      <c r="E10582" s="664" t="s">
        <v>574</v>
      </c>
      <c r="F10582" s="608">
        <v>3</v>
      </c>
      <c r="G10582" s="664" t="s">
        <v>408</v>
      </c>
      <c r="H10582" s="664" t="s">
        <v>734</v>
      </c>
      <c r="I10582" s="664" t="s">
        <v>870</v>
      </c>
      <c r="J10582" s="664" t="s">
        <v>871</v>
      </c>
      <c r="K10582" s="664" t="s">
        <v>872</v>
      </c>
      <c r="L10582" s="664" t="s">
        <v>525</v>
      </c>
      <c r="M10582" s="664" t="s">
        <v>409</v>
      </c>
      <c r="N10582" s="666">
        <v>127</v>
      </c>
      <c r="O10582" s="667">
        <v>84748.160000000003</v>
      </c>
      <c r="P10582" s="666">
        <v>75004</v>
      </c>
      <c r="Q10582" t="str">
        <f t="shared" si="168"/>
        <v>4-Medium C&amp;I</v>
      </c>
    </row>
    <row r="10583" spans="1:17" x14ac:dyDescent="0.3">
      <c r="A10583" s="668">
        <v>7</v>
      </c>
      <c r="B10583" s="669" t="s">
        <v>913</v>
      </c>
      <c r="C10583" s="670">
        <v>2024</v>
      </c>
      <c r="D10583" s="670">
        <v>7</v>
      </c>
      <c r="E10583" s="669" t="s">
        <v>574</v>
      </c>
      <c r="F10583" s="585">
        <v>3</v>
      </c>
      <c r="G10583" s="669" t="s">
        <v>408</v>
      </c>
      <c r="H10583" s="669" t="s">
        <v>738</v>
      </c>
      <c r="I10583" s="669" t="s">
        <v>873</v>
      </c>
      <c r="J10583" s="669" t="s">
        <v>874</v>
      </c>
      <c r="K10583" s="669" t="s">
        <v>875</v>
      </c>
      <c r="L10583" s="669" t="s">
        <v>525</v>
      </c>
      <c r="M10583" s="669" t="s">
        <v>409</v>
      </c>
      <c r="N10583" s="671">
        <v>11</v>
      </c>
      <c r="O10583" s="672">
        <v>62888.94</v>
      </c>
      <c r="P10583" s="671">
        <v>78458</v>
      </c>
      <c r="Q10583" t="str">
        <f t="shared" si="168"/>
        <v>5-Large C&amp;I</v>
      </c>
    </row>
    <row r="10584" spans="1:17" x14ac:dyDescent="0.3">
      <c r="A10584" s="663">
        <v>7</v>
      </c>
      <c r="B10584" s="669" t="s">
        <v>913</v>
      </c>
      <c r="C10584" s="665">
        <v>2024</v>
      </c>
      <c r="D10584" s="665">
        <v>7</v>
      </c>
      <c r="E10584" s="664" t="s">
        <v>574</v>
      </c>
      <c r="F10584" s="608">
        <v>3</v>
      </c>
      <c r="G10584" s="664" t="s">
        <v>408</v>
      </c>
      <c r="H10584" s="664" t="s">
        <v>748</v>
      </c>
      <c r="I10584" s="664" t="s">
        <v>876</v>
      </c>
      <c r="J10584" s="664" t="s">
        <v>877</v>
      </c>
      <c r="K10584" s="664" t="s">
        <v>878</v>
      </c>
      <c r="L10584" s="664" t="s">
        <v>525</v>
      </c>
      <c r="M10584" s="664" t="s">
        <v>409</v>
      </c>
      <c r="N10584" s="666">
        <v>1181</v>
      </c>
      <c r="O10584" s="667">
        <v>241376.46</v>
      </c>
      <c r="P10584" s="666">
        <v>226555</v>
      </c>
      <c r="Q10584" t="str">
        <f t="shared" si="168"/>
        <v>3-Small C&amp;I</v>
      </c>
    </row>
    <row r="10585" spans="1:17" x14ac:dyDescent="0.3">
      <c r="A10585" s="668">
        <v>7</v>
      </c>
      <c r="B10585" s="669" t="s">
        <v>913</v>
      </c>
      <c r="C10585" s="670">
        <v>2024</v>
      </c>
      <c r="D10585" s="670">
        <v>7</v>
      </c>
      <c r="E10585" s="669" t="s">
        <v>574</v>
      </c>
      <c r="F10585" s="585">
        <v>3</v>
      </c>
      <c r="G10585" s="669" t="s">
        <v>408</v>
      </c>
      <c r="H10585" s="669" t="s">
        <v>752</v>
      </c>
      <c r="I10585" s="669" t="s">
        <v>879</v>
      </c>
      <c r="J10585" s="669" t="s">
        <v>880</v>
      </c>
      <c r="K10585" s="669" t="s">
        <v>881</v>
      </c>
      <c r="L10585" s="669" t="s">
        <v>525</v>
      </c>
      <c r="M10585" s="669" t="s">
        <v>409</v>
      </c>
      <c r="N10585" s="671">
        <v>20</v>
      </c>
      <c r="O10585" s="672">
        <v>47394.74</v>
      </c>
      <c r="P10585" s="671">
        <v>50297</v>
      </c>
      <c r="Q10585" t="str">
        <f t="shared" si="168"/>
        <v>4-Medium C&amp;I</v>
      </c>
    </row>
    <row r="10586" spans="1:17" x14ac:dyDescent="0.3">
      <c r="A10586" s="663">
        <v>7</v>
      </c>
      <c r="B10586" s="669" t="s">
        <v>913</v>
      </c>
      <c r="C10586" s="665">
        <v>2024</v>
      </c>
      <c r="D10586" s="665">
        <v>7</v>
      </c>
      <c r="E10586" s="664" t="s">
        <v>574</v>
      </c>
      <c r="F10586" s="608">
        <v>3</v>
      </c>
      <c r="G10586" s="664" t="s">
        <v>408</v>
      </c>
      <c r="H10586" s="664" t="s">
        <v>756</v>
      </c>
      <c r="I10586" s="664" t="s">
        <v>882</v>
      </c>
      <c r="J10586" s="664" t="s">
        <v>883</v>
      </c>
      <c r="K10586" s="664" t="s">
        <v>884</v>
      </c>
      <c r="L10586" s="664" t="s">
        <v>525</v>
      </c>
      <c r="M10586" s="664" t="s">
        <v>409</v>
      </c>
      <c r="N10586" s="666">
        <v>4</v>
      </c>
      <c r="O10586" s="667">
        <v>10778.7</v>
      </c>
      <c r="P10586" s="666">
        <v>13780</v>
      </c>
      <c r="Q10586" t="str">
        <f t="shared" si="168"/>
        <v>5-Large C&amp;I</v>
      </c>
    </row>
    <row r="10587" spans="1:17" x14ac:dyDescent="0.3">
      <c r="A10587" s="668">
        <v>7</v>
      </c>
      <c r="B10587" s="669" t="s">
        <v>913</v>
      </c>
      <c r="C10587" s="670">
        <v>2024</v>
      </c>
      <c r="D10587" s="670">
        <v>7</v>
      </c>
      <c r="E10587" s="669" t="s">
        <v>574</v>
      </c>
      <c r="F10587" s="585">
        <v>3</v>
      </c>
      <c r="G10587" s="669" t="s">
        <v>408</v>
      </c>
      <c r="H10587" s="669" t="s">
        <v>764</v>
      </c>
      <c r="I10587" s="669" t="s">
        <v>885</v>
      </c>
      <c r="J10587" s="669" t="s">
        <v>886</v>
      </c>
      <c r="K10587" s="669" t="s">
        <v>887</v>
      </c>
      <c r="L10587" s="669" t="s">
        <v>776</v>
      </c>
      <c r="M10587" s="669" t="s">
        <v>777</v>
      </c>
      <c r="N10587" s="671">
        <v>1489</v>
      </c>
      <c r="O10587" s="672">
        <v>99584.56</v>
      </c>
      <c r="P10587" s="671">
        <v>98870</v>
      </c>
      <c r="Q10587" t="str">
        <f t="shared" si="168"/>
        <v>3-Small C&amp;I</v>
      </c>
    </row>
    <row r="10588" spans="1:17" x14ac:dyDescent="0.3">
      <c r="A10588" s="663">
        <v>7</v>
      </c>
      <c r="B10588" s="669" t="s">
        <v>913</v>
      </c>
      <c r="C10588" s="665">
        <v>2024</v>
      </c>
      <c r="D10588" s="665">
        <v>7</v>
      </c>
      <c r="E10588" s="664" t="s">
        <v>574</v>
      </c>
      <c r="F10588" s="608">
        <v>3</v>
      </c>
      <c r="G10588" s="664" t="s">
        <v>408</v>
      </c>
      <c r="H10588" s="664" t="s">
        <v>768</v>
      </c>
      <c r="I10588" s="664" t="s">
        <v>888</v>
      </c>
      <c r="J10588" s="664" t="s">
        <v>889</v>
      </c>
      <c r="K10588" s="664" t="s">
        <v>890</v>
      </c>
      <c r="L10588" s="664" t="s">
        <v>776</v>
      </c>
      <c r="M10588" s="664" t="s">
        <v>777</v>
      </c>
      <c r="N10588" s="666">
        <v>211</v>
      </c>
      <c r="O10588" s="667">
        <v>104117.04</v>
      </c>
      <c r="P10588" s="666">
        <v>141887</v>
      </c>
      <c r="Q10588" t="str">
        <f t="shared" si="168"/>
        <v>4-Medium C&amp;I</v>
      </c>
    </row>
    <row r="10589" spans="1:17" x14ac:dyDescent="0.3">
      <c r="A10589" s="668">
        <v>7</v>
      </c>
      <c r="B10589" s="669" t="s">
        <v>913</v>
      </c>
      <c r="C10589" s="670">
        <v>2024</v>
      </c>
      <c r="D10589" s="670">
        <v>7</v>
      </c>
      <c r="E10589" s="669" t="s">
        <v>574</v>
      </c>
      <c r="F10589" s="585">
        <v>3</v>
      </c>
      <c r="G10589" s="669" t="s">
        <v>408</v>
      </c>
      <c r="H10589" s="669" t="s">
        <v>772</v>
      </c>
      <c r="I10589" s="669" t="s">
        <v>891</v>
      </c>
      <c r="J10589" s="669" t="s">
        <v>892</v>
      </c>
      <c r="K10589" s="669" t="s">
        <v>893</v>
      </c>
      <c r="L10589" s="669" t="s">
        <v>776</v>
      </c>
      <c r="M10589" s="669" t="s">
        <v>777</v>
      </c>
      <c r="N10589" s="671">
        <v>27</v>
      </c>
      <c r="O10589" s="672">
        <v>65561.87</v>
      </c>
      <c r="P10589" s="671">
        <v>119223</v>
      </c>
      <c r="Q10589" t="str">
        <f t="shared" si="168"/>
        <v>5-Large C&amp;I</v>
      </c>
    </row>
    <row r="10590" spans="1:17" x14ac:dyDescent="0.3">
      <c r="A10590" s="663">
        <v>7</v>
      </c>
      <c r="B10590" s="669" t="s">
        <v>913</v>
      </c>
      <c r="C10590" s="665">
        <v>2024</v>
      </c>
      <c r="D10590" s="665">
        <v>7</v>
      </c>
      <c r="E10590" s="664" t="s">
        <v>574</v>
      </c>
      <c r="F10590" s="608">
        <v>3</v>
      </c>
      <c r="G10590" s="664" t="s">
        <v>408</v>
      </c>
      <c r="H10590" s="664" t="s">
        <v>782</v>
      </c>
      <c r="I10590" s="664" t="s">
        <v>894</v>
      </c>
      <c r="J10590" s="664" t="s">
        <v>895</v>
      </c>
      <c r="K10590" s="664" t="s">
        <v>896</v>
      </c>
      <c r="L10590" s="664" t="s">
        <v>776</v>
      </c>
      <c r="M10590" s="664" t="s">
        <v>777</v>
      </c>
      <c r="N10590" s="666">
        <v>328</v>
      </c>
      <c r="O10590" s="667">
        <v>77222.92</v>
      </c>
      <c r="P10590" s="666">
        <v>120652</v>
      </c>
      <c r="Q10590" t="str">
        <f t="shared" si="168"/>
        <v>3-Small C&amp;I</v>
      </c>
    </row>
    <row r="10591" spans="1:17" x14ac:dyDescent="0.3">
      <c r="A10591" s="668">
        <v>7</v>
      </c>
      <c r="B10591" s="669" t="s">
        <v>913</v>
      </c>
      <c r="C10591" s="670">
        <v>2024</v>
      </c>
      <c r="D10591" s="670">
        <v>7</v>
      </c>
      <c r="E10591" s="669" t="s">
        <v>574</v>
      </c>
      <c r="F10591" s="585">
        <v>3</v>
      </c>
      <c r="G10591" s="669" t="s">
        <v>408</v>
      </c>
      <c r="H10591" s="669" t="s">
        <v>786</v>
      </c>
      <c r="I10591" s="669" t="s">
        <v>897</v>
      </c>
      <c r="J10591" s="669" t="s">
        <v>898</v>
      </c>
      <c r="K10591" s="669" t="s">
        <v>899</v>
      </c>
      <c r="L10591" s="669" t="s">
        <v>776</v>
      </c>
      <c r="M10591" s="669" t="s">
        <v>777</v>
      </c>
      <c r="N10591" s="671">
        <v>49</v>
      </c>
      <c r="O10591" s="672">
        <v>88951.679999999993</v>
      </c>
      <c r="P10591" s="671">
        <v>163184</v>
      </c>
      <c r="Q10591" t="str">
        <f t="shared" si="168"/>
        <v>4-Medium C&amp;I</v>
      </c>
    </row>
    <row r="10592" spans="1:17" x14ac:dyDescent="0.3">
      <c r="A10592" s="663">
        <v>7</v>
      </c>
      <c r="B10592" s="669" t="s">
        <v>913</v>
      </c>
      <c r="C10592" s="665">
        <v>2024</v>
      </c>
      <c r="D10592" s="665">
        <v>7</v>
      </c>
      <c r="E10592" s="664" t="s">
        <v>574</v>
      </c>
      <c r="F10592" s="608">
        <v>3</v>
      </c>
      <c r="G10592" s="664" t="s">
        <v>408</v>
      </c>
      <c r="H10592" s="664" t="s">
        <v>790</v>
      </c>
      <c r="I10592" s="664" t="s">
        <v>900</v>
      </c>
      <c r="J10592" s="664" t="s">
        <v>901</v>
      </c>
      <c r="K10592" s="664" t="s">
        <v>902</v>
      </c>
      <c r="L10592" s="664" t="s">
        <v>776</v>
      </c>
      <c r="M10592" s="664" t="s">
        <v>777</v>
      </c>
      <c r="N10592" s="666">
        <v>16</v>
      </c>
      <c r="O10592" s="667">
        <v>176839.33</v>
      </c>
      <c r="P10592" s="666">
        <v>481893</v>
      </c>
      <c r="Q10592" t="str">
        <f t="shared" si="168"/>
        <v>5-Large C&amp;I</v>
      </c>
    </row>
    <row r="10593" spans="1:17" x14ac:dyDescent="0.3">
      <c r="A10593" s="668">
        <v>7</v>
      </c>
      <c r="B10593" s="669" t="s">
        <v>913</v>
      </c>
      <c r="C10593" s="670">
        <v>2024</v>
      </c>
      <c r="D10593" s="670">
        <v>7</v>
      </c>
      <c r="E10593" s="669" t="s">
        <v>574</v>
      </c>
      <c r="F10593" s="585">
        <v>3</v>
      </c>
      <c r="G10593" s="669" t="s">
        <v>408</v>
      </c>
      <c r="H10593" s="669" t="s">
        <v>798</v>
      </c>
      <c r="I10593" s="669" t="s">
        <v>922</v>
      </c>
      <c r="J10593" s="669" t="s">
        <v>923</v>
      </c>
      <c r="K10593" s="669" t="s">
        <v>924</v>
      </c>
      <c r="L10593" s="669" t="s">
        <v>776</v>
      </c>
      <c r="M10593" s="669" t="s">
        <v>777</v>
      </c>
      <c r="N10593" s="671">
        <v>3</v>
      </c>
      <c r="O10593" s="672">
        <v>184282.71</v>
      </c>
      <c r="P10593" s="671">
        <v>613362</v>
      </c>
      <c r="Q10593" t="e">
        <f t="shared" si="168"/>
        <v>#N/A</v>
      </c>
    </row>
    <row r="10594" spans="1:17" x14ac:dyDescent="0.3">
      <c r="A10594" s="663">
        <v>7</v>
      </c>
      <c r="B10594" s="669" t="s">
        <v>913</v>
      </c>
      <c r="C10594" s="665">
        <v>2024</v>
      </c>
      <c r="D10594" s="665">
        <v>7</v>
      </c>
      <c r="E10594" s="664" t="s">
        <v>574</v>
      </c>
      <c r="F10594" s="608">
        <v>3</v>
      </c>
      <c r="G10594" s="664" t="s">
        <v>408</v>
      </c>
      <c r="H10594" s="664" t="s">
        <v>727</v>
      </c>
      <c r="I10594" s="664" t="s">
        <v>728</v>
      </c>
      <c r="J10594" s="664" t="s">
        <v>729</v>
      </c>
      <c r="K10594" s="664" t="s">
        <v>462</v>
      </c>
      <c r="L10594" s="664" t="s">
        <v>525</v>
      </c>
      <c r="M10594" s="664" t="s">
        <v>409</v>
      </c>
      <c r="N10594" s="666">
        <v>40</v>
      </c>
      <c r="O10594" s="667">
        <v>0</v>
      </c>
      <c r="P10594" s="666">
        <v>11121</v>
      </c>
      <c r="Q10594" t="str">
        <f t="shared" si="168"/>
        <v>OTHER</v>
      </c>
    </row>
    <row r="10595" spans="1:17" x14ac:dyDescent="0.3">
      <c r="A10595" s="668">
        <v>7</v>
      </c>
      <c r="B10595" s="669" t="s">
        <v>913</v>
      </c>
      <c r="C10595" s="670">
        <v>2024</v>
      </c>
      <c r="D10595" s="670">
        <v>7</v>
      </c>
      <c r="E10595" s="669" t="s">
        <v>574</v>
      </c>
      <c r="F10595" s="585">
        <v>5</v>
      </c>
      <c r="G10595" s="669" t="s">
        <v>442</v>
      </c>
      <c r="H10595" s="669" t="s">
        <v>730</v>
      </c>
      <c r="I10595" s="669" t="s">
        <v>867</v>
      </c>
      <c r="J10595" s="669" t="s">
        <v>868</v>
      </c>
      <c r="K10595" s="669" t="s">
        <v>869</v>
      </c>
      <c r="L10595" s="669" t="s">
        <v>841</v>
      </c>
      <c r="M10595" s="669" t="s">
        <v>842</v>
      </c>
      <c r="N10595" s="671">
        <v>2291</v>
      </c>
      <c r="O10595" s="672">
        <v>127642.29</v>
      </c>
      <c r="P10595" s="671">
        <v>75733</v>
      </c>
      <c r="Q10595" t="str">
        <f t="shared" si="168"/>
        <v>3-Small C&amp;I</v>
      </c>
    </row>
    <row r="10596" spans="1:17" x14ac:dyDescent="0.3">
      <c r="A10596" s="663">
        <v>7</v>
      </c>
      <c r="B10596" s="669" t="s">
        <v>913</v>
      </c>
      <c r="C10596" s="665">
        <v>2024</v>
      </c>
      <c r="D10596" s="665">
        <v>7</v>
      </c>
      <c r="E10596" s="664" t="s">
        <v>574</v>
      </c>
      <c r="F10596" s="608">
        <v>5</v>
      </c>
      <c r="G10596" s="664" t="s">
        <v>442</v>
      </c>
      <c r="H10596" s="664" t="s">
        <v>734</v>
      </c>
      <c r="I10596" s="664" t="s">
        <v>870</v>
      </c>
      <c r="J10596" s="664" t="s">
        <v>871</v>
      </c>
      <c r="K10596" s="664" t="s">
        <v>872</v>
      </c>
      <c r="L10596" s="664" t="s">
        <v>841</v>
      </c>
      <c r="M10596" s="664" t="s">
        <v>842</v>
      </c>
      <c r="N10596" s="666">
        <v>59</v>
      </c>
      <c r="O10596" s="667">
        <v>56615.13</v>
      </c>
      <c r="P10596" s="666">
        <v>51813</v>
      </c>
      <c r="Q10596" t="str">
        <f t="shared" si="168"/>
        <v>4-Medium C&amp;I</v>
      </c>
    </row>
    <row r="10597" spans="1:17" x14ac:dyDescent="0.3">
      <c r="A10597" s="668">
        <v>7</v>
      </c>
      <c r="B10597" s="669" t="s">
        <v>913</v>
      </c>
      <c r="C10597" s="670">
        <v>2024</v>
      </c>
      <c r="D10597" s="670">
        <v>7</v>
      </c>
      <c r="E10597" s="669" t="s">
        <v>574</v>
      </c>
      <c r="F10597" s="585">
        <v>5</v>
      </c>
      <c r="G10597" s="669" t="s">
        <v>442</v>
      </c>
      <c r="H10597" s="669" t="s">
        <v>738</v>
      </c>
      <c r="I10597" s="669" t="s">
        <v>873</v>
      </c>
      <c r="J10597" s="669" t="s">
        <v>874</v>
      </c>
      <c r="K10597" s="669" t="s">
        <v>875</v>
      </c>
      <c r="L10597" s="669" t="s">
        <v>841</v>
      </c>
      <c r="M10597" s="669" t="s">
        <v>842</v>
      </c>
      <c r="N10597" s="671">
        <v>6</v>
      </c>
      <c r="O10597" s="672">
        <v>24625.5</v>
      </c>
      <c r="P10597" s="671">
        <v>26541</v>
      </c>
      <c r="Q10597" t="str">
        <f t="shared" si="168"/>
        <v>5-Large C&amp;I</v>
      </c>
    </row>
    <row r="10598" spans="1:17" x14ac:dyDescent="0.3">
      <c r="A10598" s="663">
        <v>7</v>
      </c>
      <c r="B10598" s="669" t="s">
        <v>913</v>
      </c>
      <c r="C10598" s="665">
        <v>2024</v>
      </c>
      <c r="D10598" s="665">
        <v>7</v>
      </c>
      <c r="E10598" s="664" t="s">
        <v>574</v>
      </c>
      <c r="F10598" s="608">
        <v>5</v>
      </c>
      <c r="G10598" s="664" t="s">
        <v>442</v>
      </c>
      <c r="H10598" s="664" t="s">
        <v>748</v>
      </c>
      <c r="I10598" s="664" t="s">
        <v>876</v>
      </c>
      <c r="J10598" s="664" t="s">
        <v>877</v>
      </c>
      <c r="K10598" s="664" t="s">
        <v>878</v>
      </c>
      <c r="L10598" s="664" t="s">
        <v>841</v>
      </c>
      <c r="M10598" s="664" t="s">
        <v>842</v>
      </c>
      <c r="N10598" s="666">
        <v>1086</v>
      </c>
      <c r="O10598" s="667">
        <v>356276.14</v>
      </c>
      <c r="P10598" s="666">
        <v>347793</v>
      </c>
      <c r="Q10598" t="str">
        <f t="shared" si="168"/>
        <v>3-Small C&amp;I</v>
      </c>
    </row>
    <row r="10599" spans="1:17" x14ac:dyDescent="0.3">
      <c r="A10599" s="668">
        <v>7</v>
      </c>
      <c r="B10599" s="669" t="s">
        <v>913</v>
      </c>
      <c r="C10599" s="670">
        <v>2024</v>
      </c>
      <c r="D10599" s="670">
        <v>7</v>
      </c>
      <c r="E10599" s="669" t="s">
        <v>574</v>
      </c>
      <c r="F10599" s="585">
        <v>5</v>
      </c>
      <c r="G10599" s="669" t="s">
        <v>442</v>
      </c>
      <c r="H10599" s="669" t="s">
        <v>752</v>
      </c>
      <c r="I10599" s="669" t="s">
        <v>879</v>
      </c>
      <c r="J10599" s="669" t="s">
        <v>880</v>
      </c>
      <c r="K10599" s="669" t="s">
        <v>881</v>
      </c>
      <c r="L10599" s="669" t="s">
        <v>841</v>
      </c>
      <c r="M10599" s="669" t="s">
        <v>842</v>
      </c>
      <c r="N10599" s="671">
        <v>31</v>
      </c>
      <c r="O10599" s="672">
        <v>57212.29</v>
      </c>
      <c r="P10599" s="671">
        <v>60943</v>
      </c>
      <c r="Q10599" t="str">
        <f t="shared" si="168"/>
        <v>4-Medium C&amp;I</v>
      </c>
    </row>
    <row r="10600" spans="1:17" x14ac:dyDescent="0.3">
      <c r="A10600" s="663">
        <v>7</v>
      </c>
      <c r="B10600" s="669" t="s">
        <v>913</v>
      </c>
      <c r="C10600" s="665">
        <v>2024</v>
      </c>
      <c r="D10600" s="665">
        <v>7</v>
      </c>
      <c r="E10600" s="664" t="s">
        <v>574</v>
      </c>
      <c r="F10600" s="608">
        <v>5</v>
      </c>
      <c r="G10600" s="664" t="s">
        <v>442</v>
      </c>
      <c r="H10600" s="664" t="s">
        <v>756</v>
      </c>
      <c r="I10600" s="664" t="s">
        <v>882</v>
      </c>
      <c r="J10600" s="664" t="s">
        <v>883</v>
      </c>
      <c r="K10600" s="664" t="s">
        <v>884</v>
      </c>
      <c r="L10600" s="664" t="s">
        <v>841</v>
      </c>
      <c r="M10600" s="664" t="s">
        <v>842</v>
      </c>
      <c r="N10600" s="666">
        <v>8</v>
      </c>
      <c r="O10600" s="667">
        <v>57756.93</v>
      </c>
      <c r="P10600" s="666">
        <v>76221</v>
      </c>
      <c r="Q10600" t="str">
        <f t="shared" si="168"/>
        <v>5-Large C&amp;I</v>
      </c>
    </row>
    <row r="10601" spans="1:17" x14ac:dyDescent="0.3">
      <c r="A10601" s="668">
        <v>7</v>
      </c>
      <c r="B10601" s="669" t="s">
        <v>913</v>
      </c>
      <c r="C10601" s="670">
        <v>2024</v>
      </c>
      <c r="D10601" s="670">
        <v>7</v>
      </c>
      <c r="E10601" s="669" t="s">
        <v>574</v>
      </c>
      <c r="F10601" s="585">
        <v>5</v>
      </c>
      <c r="G10601" s="669" t="s">
        <v>442</v>
      </c>
      <c r="H10601" s="669" t="s">
        <v>764</v>
      </c>
      <c r="I10601" s="669" t="s">
        <v>885</v>
      </c>
      <c r="J10601" s="669" t="s">
        <v>886</v>
      </c>
      <c r="K10601" s="669" t="s">
        <v>887</v>
      </c>
      <c r="L10601" s="669" t="s">
        <v>843</v>
      </c>
      <c r="M10601" s="669" t="s">
        <v>463</v>
      </c>
      <c r="N10601" s="671">
        <v>308</v>
      </c>
      <c r="O10601" s="672">
        <v>34693.75</v>
      </c>
      <c r="P10601" s="671">
        <v>40407</v>
      </c>
      <c r="Q10601" t="str">
        <f t="shared" si="168"/>
        <v>3-Small C&amp;I</v>
      </c>
    </row>
    <row r="10602" spans="1:17" x14ac:dyDescent="0.3">
      <c r="A10602" s="663">
        <v>7</v>
      </c>
      <c r="B10602" s="669" t="s">
        <v>913</v>
      </c>
      <c r="C10602" s="665">
        <v>2024</v>
      </c>
      <c r="D10602" s="665">
        <v>7</v>
      </c>
      <c r="E10602" s="664" t="s">
        <v>574</v>
      </c>
      <c r="F10602" s="608">
        <v>5</v>
      </c>
      <c r="G10602" s="664" t="s">
        <v>442</v>
      </c>
      <c r="H10602" s="664" t="s">
        <v>768</v>
      </c>
      <c r="I10602" s="664" t="s">
        <v>888</v>
      </c>
      <c r="J10602" s="664" t="s">
        <v>889</v>
      </c>
      <c r="K10602" s="664" t="s">
        <v>890</v>
      </c>
      <c r="L10602" s="664" t="s">
        <v>843</v>
      </c>
      <c r="M10602" s="664" t="s">
        <v>463</v>
      </c>
      <c r="N10602" s="666">
        <v>39</v>
      </c>
      <c r="O10602" s="667">
        <v>34751.29</v>
      </c>
      <c r="P10602" s="666">
        <v>49803</v>
      </c>
      <c r="Q10602" t="str">
        <f t="shared" si="168"/>
        <v>4-Medium C&amp;I</v>
      </c>
    </row>
    <row r="10603" spans="1:17" x14ac:dyDescent="0.3">
      <c r="A10603" s="668">
        <v>7</v>
      </c>
      <c r="B10603" s="669" t="s">
        <v>913</v>
      </c>
      <c r="C10603" s="670">
        <v>2024</v>
      </c>
      <c r="D10603" s="670">
        <v>7</v>
      </c>
      <c r="E10603" s="669" t="s">
        <v>574</v>
      </c>
      <c r="F10603" s="585">
        <v>5</v>
      </c>
      <c r="G10603" s="669" t="s">
        <v>442</v>
      </c>
      <c r="H10603" s="669" t="s">
        <v>772</v>
      </c>
      <c r="I10603" s="669" t="s">
        <v>891</v>
      </c>
      <c r="J10603" s="669" t="s">
        <v>892</v>
      </c>
      <c r="K10603" s="669" t="s">
        <v>893</v>
      </c>
      <c r="L10603" s="669" t="s">
        <v>843</v>
      </c>
      <c r="M10603" s="669" t="s">
        <v>463</v>
      </c>
      <c r="N10603" s="671">
        <v>11</v>
      </c>
      <c r="O10603" s="672">
        <v>125627.38</v>
      </c>
      <c r="P10603" s="671">
        <v>239879</v>
      </c>
      <c r="Q10603" t="str">
        <f t="shared" si="168"/>
        <v>5-Large C&amp;I</v>
      </c>
    </row>
    <row r="10604" spans="1:17" x14ac:dyDescent="0.3">
      <c r="A10604" s="663">
        <v>7</v>
      </c>
      <c r="B10604" s="669" t="s">
        <v>913</v>
      </c>
      <c r="C10604" s="665">
        <v>2024</v>
      </c>
      <c r="D10604" s="665">
        <v>7</v>
      </c>
      <c r="E10604" s="664" t="s">
        <v>574</v>
      </c>
      <c r="F10604" s="608">
        <v>5</v>
      </c>
      <c r="G10604" s="664" t="s">
        <v>442</v>
      </c>
      <c r="H10604" s="664" t="s">
        <v>782</v>
      </c>
      <c r="I10604" s="664" t="s">
        <v>894</v>
      </c>
      <c r="J10604" s="664" t="s">
        <v>895</v>
      </c>
      <c r="K10604" s="664" t="s">
        <v>896</v>
      </c>
      <c r="L10604" s="664" t="s">
        <v>843</v>
      </c>
      <c r="M10604" s="664" t="s">
        <v>463</v>
      </c>
      <c r="N10604" s="666">
        <v>312</v>
      </c>
      <c r="O10604" s="667">
        <v>117161.16</v>
      </c>
      <c r="P10604" s="666">
        <v>190556</v>
      </c>
      <c r="Q10604" t="str">
        <f t="shared" si="168"/>
        <v>3-Small C&amp;I</v>
      </c>
    </row>
    <row r="10605" spans="1:17" x14ac:dyDescent="0.3">
      <c r="A10605" s="668">
        <v>7</v>
      </c>
      <c r="B10605" s="669" t="s">
        <v>913</v>
      </c>
      <c r="C10605" s="670">
        <v>2024</v>
      </c>
      <c r="D10605" s="670">
        <v>7</v>
      </c>
      <c r="E10605" s="669" t="s">
        <v>574</v>
      </c>
      <c r="F10605" s="585">
        <v>5</v>
      </c>
      <c r="G10605" s="669" t="s">
        <v>442</v>
      </c>
      <c r="H10605" s="669" t="s">
        <v>786</v>
      </c>
      <c r="I10605" s="669" t="s">
        <v>897</v>
      </c>
      <c r="J10605" s="669" t="s">
        <v>898</v>
      </c>
      <c r="K10605" s="669" t="s">
        <v>899</v>
      </c>
      <c r="L10605" s="669" t="s">
        <v>843</v>
      </c>
      <c r="M10605" s="669" t="s">
        <v>463</v>
      </c>
      <c r="N10605" s="671">
        <v>40</v>
      </c>
      <c r="O10605" s="672">
        <v>83518.45</v>
      </c>
      <c r="P10605" s="671">
        <v>152581</v>
      </c>
      <c r="Q10605" t="str">
        <f t="shared" si="168"/>
        <v>4-Medium C&amp;I</v>
      </c>
    </row>
    <row r="10606" spans="1:17" x14ac:dyDescent="0.3">
      <c r="A10606" s="663">
        <v>7</v>
      </c>
      <c r="B10606" s="669" t="s">
        <v>913</v>
      </c>
      <c r="C10606" s="665">
        <v>2024</v>
      </c>
      <c r="D10606" s="665">
        <v>7</v>
      </c>
      <c r="E10606" s="664" t="s">
        <v>574</v>
      </c>
      <c r="F10606" s="608">
        <v>5</v>
      </c>
      <c r="G10606" s="664" t="s">
        <v>442</v>
      </c>
      <c r="H10606" s="664" t="s">
        <v>790</v>
      </c>
      <c r="I10606" s="664" t="s">
        <v>900</v>
      </c>
      <c r="J10606" s="664" t="s">
        <v>901</v>
      </c>
      <c r="K10606" s="664" t="s">
        <v>902</v>
      </c>
      <c r="L10606" s="664" t="s">
        <v>843</v>
      </c>
      <c r="M10606" s="664" t="s">
        <v>463</v>
      </c>
      <c r="N10606" s="666">
        <v>24</v>
      </c>
      <c r="O10606" s="667">
        <v>283063.46000000002</v>
      </c>
      <c r="P10606" s="666">
        <v>781583</v>
      </c>
      <c r="Q10606" t="str">
        <f t="shared" si="168"/>
        <v>5-Large C&amp;I</v>
      </c>
    </row>
    <row r="10607" spans="1:17" x14ac:dyDescent="0.3">
      <c r="A10607" s="668">
        <v>7</v>
      </c>
      <c r="B10607" s="669" t="s">
        <v>913</v>
      </c>
      <c r="C10607" s="670">
        <v>2024</v>
      </c>
      <c r="D10607" s="670">
        <v>7</v>
      </c>
      <c r="E10607" s="669" t="s">
        <v>574</v>
      </c>
      <c r="F10607" s="585">
        <v>5</v>
      </c>
      <c r="G10607" s="669" t="s">
        <v>442</v>
      </c>
      <c r="H10607" s="669" t="s">
        <v>727</v>
      </c>
      <c r="I10607" s="669" t="s">
        <v>728</v>
      </c>
      <c r="J10607" s="669" t="s">
        <v>729</v>
      </c>
      <c r="K10607" s="669" t="s">
        <v>462</v>
      </c>
      <c r="L10607" s="669" t="s">
        <v>841</v>
      </c>
      <c r="M10607" s="669" t="s">
        <v>842</v>
      </c>
      <c r="N10607" s="671">
        <v>51</v>
      </c>
      <c r="O10607" s="672">
        <v>0</v>
      </c>
      <c r="P10607" s="671">
        <v>3626</v>
      </c>
      <c r="Q10607" t="str">
        <f t="shared" si="168"/>
        <v>OTHER</v>
      </c>
    </row>
    <row r="10608" spans="1:17" x14ac:dyDescent="0.3">
      <c r="A10608" s="663">
        <v>7</v>
      </c>
      <c r="B10608" s="669" t="s">
        <v>913</v>
      </c>
      <c r="C10608" s="665">
        <v>2024</v>
      </c>
      <c r="D10608" s="665">
        <v>7</v>
      </c>
      <c r="E10608" s="664" t="s">
        <v>574</v>
      </c>
      <c r="F10608" s="608">
        <v>10</v>
      </c>
      <c r="G10608" s="664" t="s">
        <v>453</v>
      </c>
      <c r="H10608" s="664" t="s">
        <v>701</v>
      </c>
      <c r="I10608" s="664" t="s">
        <v>852</v>
      </c>
      <c r="J10608" s="664" t="s">
        <v>853</v>
      </c>
      <c r="K10608" s="664" t="s">
        <v>854</v>
      </c>
      <c r="L10608" s="664" t="s">
        <v>530</v>
      </c>
      <c r="M10608" s="664" t="s">
        <v>454</v>
      </c>
      <c r="N10608" s="666">
        <v>173477</v>
      </c>
      <c r="O10608" s="667">
        <v>6069735.46</v>
      </c>
      <c r="P10608" s="666">
        <v>3274976</v>
      </c>
      <c r="Q10608" t="str">
        <f t="shared" si="168"/>
        <v>1-Residential</v>
      </c>
    </row>
    <row r="10609" spans="1:17" x14ac:dyDescent="0.3">
      <c r="A10609" s="668">
        <v>7</v>
      </c>
      <c r="B10609" s="669" t="s">
        <v>913</v>
      </c>
      <c r="C10609" s="670">
        <v>2024</v>
      </c>
      <c r="D10609" s="670">
        <v>7</v>
      </c>
      <c r="E10609" s="669" t="s">
        <v>574</v>
      </c>
      <c r="F10609" s="585">
        <v>10</v>
      </c>
      <c r="G10609" s="669" t="s">
        <v>453</v>
      </c>
      <c r="H10609" s="669" t="s">
        <v>705</v>
      </c>
      <c r="I10609" s="669" t="s">
        <v>855</v>
      </c>
      <c r="J10609" s="669" t="s">
        <v>856</v>
      </c>
      <c r="K10609" s="669" t="s">
        <v>857</v>
      </c>
      <c r="L10609" s="669" t="s">
        <v>523</v>
      </c>
      <c r="M10609" s="669" t="s">
        <v>387</v>
      </c>
      <c r="N10609" s="671">
        <v>3</v>
      </c>
      <c r="O10609" s="672">
        <v>81.78</v>
      </c>
      <c r="P10609" s="671">
        <v>26</v>
      </c>
      <c r="Q10609" t="str">
        <f t="shared" si="168"/>
        <v>2-Low Income Residential</v>
      </c>
    </row>
    <row r="10610" spans="1:17" x14ac:dyDescent="0.3">
      <c r="A10610" s="663">
        <v>7</v>
      </c>
      <c r="B10610" s="669" t="s">
        <v>913</v>
      </c>
      <c r="C10610" s="665">
        <v>2024</v>
      </c>
      <c r="D10610" s="665">
        <v>7</v>
      </c>
      <c r="E10610" s="664" t="s">
        <v>574</v>
      </c>
      <c r="F10610" s="608">
        <v>10</v>
      </c>
      <c r="G10610" s="664" t="s">
        <v>453</v>
      </c>
      <c r="H10610" s="664" t="s">
        <v>709</v>
      </c>
      <c r="I10610" s="664" t="s">
        <v>903</v>
      </c>
      <c r="J10610" s="664" t="s">
        <v>904</v>
      </c>
      <c r="K10610" s="664" t="s">
        <v>905</v>
      </c>
      <c r="L10610" s="664" t="s">
        <v>530</v>
      </c>
      <c r="M10610" s="664" t="s">
        <v>454</v>
      </c>
      <c r="N10610" s="666">
        <v>19329</v>
      </c>
      <c r="O10610" s="667">
        <v>477627.87</v>
      </c>
      <c r="P10610" s="666">
        <v>332340</v>
      </c>
      <c r="Q10610" t="str">
        <f t="shared" si="168"/>
        <v>2-Low Income Residential</v>
      </c>
    </row>
    <row r="10611" spans="1:17" x14ac:dyDescent="0.3">
      <c r="A10611" s="668">
        <v>7</v>
      </c>
      <c r="B10611" s="669" t="s">
        <v>913</v>
      </c>
      <c r="C10611" s="670">
        <v>2024</v>
      </c>
      <c r="D10611" s="670">
        <v>7</v>
      </c>
      <c r="E10611" s="669" t="s">
        <v>574</v>
      </c>
      <c r="F10611" s="585">
        <v>10</v>
      </c>
      <c r="G10611" s="669" t="s">
        <v>453</v>
      </c>
      <c r="H10611" s="669" t="s">
        <v>844</v>
      </c>
      <c r="I10611" s="669" t="s">
        <v>906</v>
      </c>
      <c r="J10611" s="669" t="s">
        <v>907</v>
      </c>
      <c r="K10611" s="669" t="s">
        <v>908</v>
      </c>
      <c r="L10611" s="669" t="s">
        <v>721</v>
      </c>
      <c r="M10611" s="669" t="s">
        <v>722</v>
      </c>
      <c r="N10611" s="671">
        <v>1739</v>
      </c>
      <c r="O10611" s="672">
        <v>47698.67</v>
      </c>
      <c r="P10611" s="671">
        <v>32135</v>
      </c>
      <c r="Q10611" t="str">
        <f t="shared" si="168"/>
        <v>1-Residential</v>
      </c>
    </row>
    <row r="10612" spans="1:17" x14ac:dyDescent="0.3">
      <c r="A10612" s="663">
        <v>7</v>
      </c>
      <c r="B10612" s="669" t="s">
        <v>913</v>
      </c>
      <c r="C10612" s="665">
        <v>2024</v>
      </c>
      <c r="D10612" s="665">
        <v>7</v>
      </c>
      <c r="E10612" s="664" t="s">
        <v>574</v>
      </c>
      <c r="F10612" s="608">
        <v>10</v>
      </c>
      <c r="G10612" s="664" t="s">
        <v>453</v>
      </c>
      <c r="H10612" s="664" t="s">
        <v>848</v>
      </c>
      <c r="I10612" s="664" t="s">
        <v>909</v>
      </c>
      <c r="J10612" s="664" t="s">
        <v>910</v>
      </c>
      <c r="K10612" s="664" t="s">
        <v>911</v>
      </c>
      <c r="L10612" s="664" t="s">
        <v>721</v>
      </c>
      <c r="M10612" s="664" t="s">
        <v>722</v>
      </c>
      <c r="N10612" s="666">
        <v>223</v>
      </c>
      <c r="O10612" s="667">
        <v>3646.93</v>
      </c>
      <c r="P10612" s="666">
        <v>4174</v>
      </c>
      <c r="Q10612" t="str">
        <f t="shared" si="168"/>
        <v>2-Low Income Residential</v>
      </c>
    </row>
    <row r="10613" spans="1:17" x14ac:dyDescent="0.3">
      <c r="A10613" s="668">
        <v>7</v>
      </c>
      <c r="B10613" s="669" t="s">
        <v>913</v>
      </c>
      <c r="C10613" s="670">
        <v>2024</v>
      </c>
      <c r="D10613" s="670">
        <v>7</v>
      </c>
      <c r="E10613" s="669" t="s">
        <v>574</v>
      </c>
      <c r="F10613" s="585">
        <v>10</v>
      </c>
      <c r="G10613" s="669" t="s">
        <v>453</v>
      </c>
      <c r="H10613" s="669" t="s">
        <v>727</v>
      </c>
      <c r="I10613" s="669" t="s">
        <v>728</v>
      </c>
      <c r="J10613" s="669" t="s">
        <v>729</v>
      </c>
      <c r="K10613" s="669" t="s">
        <v>462</v>
      </c>
      <c r="L10613" s="669" t="s">
        <v>530</v>
      </c>
      <c r="M10613" s="669" t="s">
        <v>454</v>
      </c>
      <c r="N10613" s="671">
        <v>24</v>
      </c>
      <c r="O10613" s="672">
        <v>0</v>
      </c>
      <c r="P10613" s="671">
        <v>556</v>
      </c>
      <c r="Q10613" t="str">
        <f t="shared" si="168"/>
        <v>OTHER</v>
      </c>
    </row>
    <row r="10614" spans="1:17" x14ac:dyDescent="0.3">
      <c r="A10614">
        <v>4</v>
      </c>
      <c r="B10614" t="s">
        <v>249</v>
      </c>
      <c r="C10614">
        <v>2024</v>
      </c>
      <c r="D10614">
        <v>8</v>
      </c>
      <c r="E10614" t="s">
        <v>575</v>
      </c>
      <c r="F10614" s="431">
        <v>1</v>
      </c>
      <c r="G10614" t="s">
        <v>383</v>
      </c>
      <c r="H10614" t="s">
        <v>384</v>
      </c>
      <c r="I10614" t="s">
        <v>385</v>
      </c>
      <c r="J10614" t="s">
        <v>547</v>
      </c>
      <c r="K10614" t="s">
        <v>386</v>
      </c>
      <c r="L10614" t="s">
        <v>523</v>
      </c>
      <c r="M10614" t="s">
        <v>387</v>
      </c>
      <c r="N10614">
        <v>1899</v>
      </c>
      <c r="O10614">
        <v>921520.66</v>
      </c>
      <c r="P10614">
        <v>2575267</v>
      </c>
      <c r="Q10614" t="str">
        <f t="shared" si="168"/>
        <v>1-Residential</v>
      </c>
    </row>
    <row r="10615" spans="1:17" x14ac:dyDescent="0.3">
      <c r="A10615">
        <v>4</v>
      </c>
      <c r="B10615" t="s">
        <v>249</v>
      </c>
      <c r="C10615">
        <v>2024</v>
      </c>
      <c r="D10615">
        <v>8</v>
      </c>
      <c r="E10615" t="s">
        <v>575</v>
      </c>
      <c r="F10615" s="431">
        <v>1</v>
      </c>
      <c r="G10615" t="s">
        <v>383</v>
      </c>
      <c r="H10615" t="s">
        <v>388</v>
      </c>
      <c r="I10615" t="s">
        <v>389</v>
      </c>
      <c r="J10615" t="s">
        <v>547</v>
      </c>
      <c r="K10615" t="s">
        <v>386</v>
      </c>
      <c r="L10615" t="s">
        <v>523</v>
      </c>
      <c r="M10615" t="s">
        <v>387</v>
      </c>
      <c r="N10615">
        <v>1</v>
      </c>
      <c r="O10615">
        <v>1327.24</v>
      </c>
      <c r="P10615">
        <v>3955</v>
      </c>
      <c r="Q10615" t="str">
        <f t="shared" si="168"/>
        <v>1-Residential</v>
      </c>
    </row>
    <row r="10616" spans="1:17" x14ac:dyDescent="0.3">
      <c r="A10616">
        <v>4</v>
      </c>
      <c r="B10616" t="s">
        <v>249</v>
      </c>
      <c r="C10616">
        <v>2024</v>
      </c>
      <c r="D10616">
        <v>8</v>
      </c>
      <c r="E10616" t="s">
        <v>575</v>
      </c>
      <c r="F10616" s="431">
        <v>1</v>
      </c>
      <c r="G10616" t="s">
        <v>383</v>
      </c>
      <c r="H10616" t="s">
        <v>390</v>
      </c>
      <c r="I10616" t="s">
        <v>391</v>
      </c>
      <c r="J10616" t="s">
        <v>548</v>
      </c>
      <c r="K10616" t="s">
        <v>392</v>
      </c>
      <c r="L10616" t="s">
        <v>523</v>
      </c>
      <c r="M10616" t="s">
        <v>387</v>
      </c>
      <c r="N10616">
        <v>15</v>
      </c>
      <c r="O10616">
        <v>5125.59</v>
      </c>
      <c r="P10616">
        <v>16330</v>
      </c>
      <c r="Q10616" t="str">
        <f t="shared" si="168"/>
        <v>3-Small C&amp;I</v>
      </c>
    </row>
    <row r="10617" spans="1:17" x14ac:dyDescent="0.3">
      <c r="A10617">
        <v>4</v>
      </c>
      <c r="B10617" t="s">
        <v>249</v>
      </c>
      <c r="C10617">
        <v>2024</v>
      </c>
      <c r="D10617">
        <v>8</v>
      </c>
      <c r="E10617" t="s">
        <v>575</v>
      </c>
      <c r="F10617" s="431">
        <v>1</v>
      </c>
      <c r="G10617" t="s">
        <v>383</v>
      </c>
      <c r="H10617" t="s">
        <v>393</v>
      </c>
      <c r="I10617" t="s">
        <v>394</v>
      </c>
      <c r="J10617" t="s">
        <v>549</v>
      </c>
      <c r="K10617" t="s">
        <v>395</v>
      </c>
      <c r="L10617" t="s">
        <v>523</v>
      </c>
      <c r="M10617" t="s">
        <v>387</v>
      </c>
      <c r="N10617">
        <v>36</v>
      </c>
      <c r="O10617">
        <v>5727.25</v>
      </c>
      <c r="P10617">
        <v>25136</v>
      </c>
      <c r="Q10617" t="str">
        <f t="shared" si="168"/>
        <v>2-Low Income Residential</v>
      </c>
    </row>
    <row r="10618" spans="1:17" x14ac:dyDescent="0.3">
      <c r="A10618">
        <v>4</v>
      </c>
      <c r="B10618" t="s">
        <v>249</v>
      </c>
      <c r="C10618">
        <v>2024</v>
      </c>
      <c r="D10618">
        <v>8</v>
      </c>
      <c r="E10618" t="s">
        <v>575</v>
      </c>
      <c r="F10618" s="431">
        <v>1</v>
      </c>
      <c r="G10618" t="s">
        <v>383</v>
      </c>
      <c r="H10618" t="s">
        <v>396</v>
      </c>
      <c r="I10618" t="s">
        <v>397</v>
      </c>
      <c r="J10618" t="s">
        <v>551</v>
      </c>
      <c r="K10618" t="s">
        <v>398</v>
      </c>
      <c r="L10618" t="s">
        <v>523</v>
      </c>
      <c r="M10618" t="s">
        <v>387</v>
      </c>
      <c r="N10618">
        <v>3</v>
      </c>
      <c r="O10618">
        <v>595.04999999999995</v>
      </c>
      <c r="P10618">
        <v>1861</v>
      </c>
      <c r="Q10618" t="str">
        <f t="shared" si="168"/>
        <v>3-Small C&amp;I</v>
      </c>
    </row>
    <row r="10619" spans="1:17" x14ac:dyDescent="0.3">
      <c r="A10619">
        <v>4</v>
      </c>
      <c r="B10619" t="s">
        <v>249</v>
      </c>
      <c r="C10619">
        <v>2024</v>
      </c>
      <c r="D10619">
        <v>8</v>
      </c>
      <c r="E10619" t="s">
        <v>575</v>
      </c>
      <c r="F10619" s="431">
        <v>1</v>
      </c>
      <c r="G10619" t="s">
        <v>383</v>
      </c>
      <c r="H10619" t="s">
        <v>399</v>
      </c>
      <c r="I10619" t="s">
        <v>400</v>
      </c>
      <c r="J10619" t="s">
        <v>547</v>
      </c>
      <c r="K10619" t="s">
        <v>386</v>
      </c>
      <c r="L10619" t="s">
        <v>524</v>
      </c>
      <c r="M10619" t="s">
        <v>401</v>
      </c>
      <c r="N10619">
        <v>10429</v>
      </c>
      <c r="O10619">
        <v>2560990.25</v>
      </c>
      <c r="P10619">
        <v>14016746</v>
      </c>
      <c r="Q10619" t="str">
        <f t="shared" si="168"/>
        <v>1-Residential</v>
      </c>
    </row>
    <row r="10620" spans="1:17" x14ac:dyDescent="0.3">
      <c r="A10620">
        <v>4</v>
      </c>
      <c r="B10620" t="s">
        <v>249</v>
      </c>
      <c r="C10620">
        <v>2024</v>
      </c>
      <c r="D10620">
        <v>8</v>
      </c>
      <c r="E10620" t="s">
        <v>575</v>
      </c>
      <c r="F10620" s="431">
        <v>1</v>
      </c>
      <c r="G10620" t="s">
        <v>383</v>
      </c>
      <c r="H10620" t="s">
        <v>402</v>
      </c>
      <c r="I10620" t="s">
        <v>403</v>
      </c>
      <c r="J10620" t="s">
        <v>549</v>
      </c>
      <c r="K10620" t="s">
        <v>395</v>
      </c>
      <c r="L10620" t="s">
        <v>524</v>
      </c>
      <c r="M10620" t="s">
        <v>401</v>
      </c>
      <c r="N10620">
        <v>121</v>
      </c>
      <c r="O10620">
        <v>6132.89</v>
      </c>
      <c r="P10620">
        <v>89316</v>
      </c>
      <c r="Q10620" t="str">
        <f t="shared" si="168"/>
        <v>2-Low Income Residential</v>
      </c>
    </row>
    <row r="10621" spans="1:17" x14ac:dyDescent="0.3">
      <c r="A10621">
        <v>4</v>
      </c>
      <c r="B10621" t="s">
        <v>249</v>
      </c>
      <c r="C10621">
        <v>2024</v>
      </c>
      <c r="D10621">
        <v>8</v>
      </c>
      <c r="E10621" t="s">
        <v>575</v>
      </c>
      <c r="F10621" s="431">
        <v>1</v>
      </c>
      <c r="G10621" t="s">
        <v>383</v>
      </c>
      <c r="H10621" t="s">
        <v>404</v>
      </c>
      <c r="I10621" t="s">
        <v>405</v>
      </c>
      <c r="J10621" t="s">
        <v>548</v>
      </c>
      <c r="K10621" t="s">
        <v>392</v>
      </c>
      <c r="L10621" t="s">
        <v>524</v>
      </c>
      <c r="M10621" t="s">
        <v>401</v>
      </c>
      <c r="N10621">
        <v>37</v>
      </c>
      <c r="O10621">
        <v>5387.62</v>
      </c>
      <c r="P10621">
        <v>39795</v>
      </c>
      <c r="Q10621" t="str">
        <f t="shared" si="168"/>
        <v>3-Small C&amp;I</v>
      </c>
    </row>
    <row r="10622" spans="1:17" x14ac:dyDescent="0.3">
      <c r="A10622">
        <v>4</v>
      </c>
      <c r="B10622" t="s">
        <v>249</v>
      </c>
      <c r="C10622">
        <v>2024</v>
      </c>
      <c r="D10622">
        <v>8</v>
      </c>
      <c r="E10622" t="s">
        <v>575</v>
      </c>
      <c r="F10622" s="431">
        <v>1</v>
      </c>
      <c r="G10622" t="s">
        <v>383</v>
      </c>
      <c r="H10622" t="s">
        <v>406</v>
      </c>
      <c r="I10622" t="s">
        <v>407</v>
      </c>
      <c r="J10622" t="s">
        <v>551</v>
      </c>
      <c r="K10622" t="s">
        <v>398</v>
      </c>
      <c r="L10622" t="s">
        <v>524</v>
      </c>
      <c r="M10622" t="s">
        <v>401</v>
      </c>
      <c r="N10622">
        <v>3</v>
      </c>
      <c r="O10622">
        <v>273.11</v>
      </c>
      <c r="P10622">
        <v>1779</v>
      </c>
      <c r="Q10622" t="str">
        <f t="shared" si="168"/>
        <v>3-Small C&amp;I</v>
      </c>
    </row>
    <row r="10623" spans="1:17" x14ac:dyDescent="0.3">
      <c r="A10623">
        <v>4</v>
      </c>
      <c r="B10623" t="s">
        <v>249</v>
      </c>
      <c r="C10623">
        <v>2024</v>
      </c>
      <c r="D10623">
        <v>8</v>
      </c>
      <c r="E10623" t="s">
        <v>575</v>
      </c>
      <c r="F10623" s="431">
        <v>3</v>
      </c>
      <c r="G10623" t="s">
        <v>408</v>
      </c>
      <c r="H10623" t="s">
        <v>384</v>
      </c>
      <c r="I10623" t="s">
        <v>385</v>
      </c>
      <c r="J10623" t="s">
        <v>547</v>
      </c>
      <c r="K10623" t="s">
        <v>386</v>
      </c>
      <c r="L10623" t="s">
        <v>525</v>
      </c>
      <c r="M10623" t="s">
        <v>409</v>
      </c>
      <c r="N10623">
        <v>9</v>
      </c>
      <c r="O10623">
        <v>3359.66</v>
      </c>
      <c r="P10623">
        <v>9418</v>
      </c>
      <c r="Q10623" t="str">
        <f t="shared" si="168"/>
        <v>1-Residential</v>
      </c>
    </row>
    <row r="10624" spans="1:17" x14ac:dyDescent="0.3">
      <c r="A10624">
        <v>4</v>
      </c>
      <c r="B10624" t="s">
        <v>249</v>
      </c>
      <c r="C10624">
        <v>2024</v>
      </c>
      <c r="D10624">
        <v>8</v>
      </c>
      <c r="E10624" t="s">
        <v>575</v>
      </c>
      <c r="F10624" s="431">
        <v>3</v>
      </c>
      <c r="G10624" t="s">
        <v>408</v>
      </c>
      <c r="H10624" t="s">
        <v>390</v>
      </c>
      <c r="I10624" t="s">
        <v>391</v>
      </c>
      <c r="J10624" t="s">
        <v>548</v>
      </c>
      <c r="K10624" t="s">
        <v>392</v>
      </c>
      <c r="L10624" t="s">
        <v>525</v>
      </c>
      <c r="M10624" t="s">
        <v>409</v>
      </c>
      <c r="N10624">
        <v>183</v>
      </c>
      <c r="O10624">
        <v>68168.06</v>
      </c>
      <c r="P10624">
        <v>217655</v>
      </c>
      <c r="Q10624" t="str">
        <f t="shared" si="168"/>
        <v>3-Small C&amp;I</v>
      </c>
    </row>
    <row r="10625" spans="1:17" x14ac:dyDescent="0.3">
      <c r="A10625">
        <v>4</v>
      </c>
      <c r="B10625" t="s">
        <v>249</v>
      </c>
      <c r="C10625">
        <v>2024</v>
      </c>
      <c r="D10625">
        <v>8</v>
      </c>
      <c r="E10625" t="s">
        <v>575</v>
      </c>
      <c r="F10625" s="431">
        <v>3</v>
      </c>
      <c r="G10625" t="s">
        <v>408</v>
      </c>
      <c r="H10625" t="s">
        <v>413</v>
      </c>
      <c r="I10625" t="s">
        <v>414</v>
      </c>
      <c r="J10625" t="s">
        <v>550</v>
      </c>
      <c r="K10625" t="s">
        <v>415</v>
      </c>
      <c r="L10625" t="s">
        <v>525</v>
      </c>
      <c r="M10625" t="s">
        <v>409</v>
      </c>
      <c r="N10625">
        <v>1</v>
      </c>
      <c r="O10625">
        <v>32.47</v>
      </c>
      <c r="P10625">
        <v>75</v>
      </c>
      <c r="Q10625" t="str">
        <f t="shared" si="168"/>
        <v>3-Small C&amp;I</v>
      </c>
    </row>
    <row r="10626" spans="1:17" x14ac:dyDescent="0.3">
      <c r="A10626">
        <v>4</v>
      </c>
      <c r="B10626" t="s">
        <v>249</v>
      </c>
      <c r="C10626">
        <v>2024</v>
      </c>
      <c r="D10626">
        <v>8</v>
      </c>
      <c r="E10626" t="s">
        <v>575</v>
      </c>
      <c r="F10626" s="431">
        <v>3</v>
      </c>
      <c r="G10626" t="s">
        <v>408</v>
      </c>
      <c r="H10626" t="s">
        <v>396</v>
      </c>
      <c r="I10626" t="s">
        <v>397</v>
      </c>
      <c r="J10626" t="s">
        <v>551</v>
      </c>
      <c r="K10626" t="s">
        <v>398</v>
      </c>
      <c r="L10626" t="s">
        <v>525</v>
      </c>
      <c r="M10626" t="s">
        <v>409</v>
      </c>
      <c r="N10626">
        <v>28</v>
      </c>
      <c r="O10626">
        <v>2894.25</v>
      </c>
      <c r="P10626">
        <v>10064</v>
      </c>
      <c r="Q10626" t="str">
        <f t="shared" si="168"/>
        <v>3-Small C&amp;I</v>
      </c>
    </row>
    <row r="10627" spans="1:17" x14ac:dyDescent="0.3">
      <c r="A10627">
        <v>4</v>
      </c>
      <c r="B10627" t="s">
        <v>249</v>
      </c>
      <c r="C10627">
        <v>2024</v>
      </c>
      <c r="D10627">
        <v>8</v>
      </c>
      <c r="E10627" t="s">
        <v>575</v>
      </c>
      <c r="F10627" s="431">
        <v>3</v>
      </c>
      <c r="G10627" t="s">
        <v>408</v>
      </c>
      <c r="H10627" t="s">
        <v>418</v>
      </c>
      <c r="I10627" t="s">
        <v>419</v>
      </c>
      <c r="J10627" t="s">
        <v>554</v>
      </c>
      <c r="K10627" t="s">
        <v>420</v>
      </c>
      <c r="L10627" t="s">
        <v>525</v>
      </c>
      <c r="M10627" t="s">
        <v>409</v>
      </c>
      <c r="N10627">
        <v>6</v>
      </c>
      <c r="O10627">
        <v>15026</v>
      </c>
      <c r="P10627">
        <v>62219</v>
      </c>
      <c r="Q10627" t="str">
        <f t="shared" si="168"/>
        <v>4-Medium C&amp;I</v>
      </c>
    </row>
    <row r="10628" spans="1:17" x14ac:dyDescent="0.3">
      <c r="A10628">
        <v>4</v>
      </c>
      <c r="B10628" t="s">
        <v>249</v>
      </c>
      <c r="C10628">
        <v>2024</v>
      </c>
      <c r="D10628">
        <v>8</v>
      </c>
      <c r="E10628" t="s">
        <v>575</v>
      </c>
      <c r="F10628" s="431">
        <v>3</v>
      </c>
      <c r="G10628" t="s">
        <v>408</v>
      </c>
      <c r="H10628" t="s">
        <v>421</v>
      </c>
      <c r="I10628" t="s">
        <v>422</v>
      </c>
      <c r="J10628" t="s">
        <v>552</v>
      </c>
      <c r="K10628" t="s">
        <v>423</v>
      </c>
      <c r="L10628" t="s">
        <v>524</v>
      </c>
      <c r="M10628" t="s">
        <v>401</v>
      </c>
      <c r="N10628">
        <v>1</v>
      </c>
      <c r="O10628">
        <v>10.050000000000001</v>
      </c>
      <c r="P10628">
        <v>16</v>
      </c>
      <c r="Q10628" t="str">
        <f t="shared" si="168"/>
        <v>Street</v>
      </c>
    </row>
    <row r="10629" spans="1:17" x14ac:dyDescent="0.3">
      <c r="A10629">
        <v>4</v>
      </c>
      <c r="B10629" t="s">
        <v>249</v>
      </c>
      <c r="C10629">
        <v>2024</v>
      </c>
      <c r="D10629">
        <v>8</v>
      </c>
      <c r="E10629" t="s">
        <v>575</v>
      </c>
      <c r="F10629" s="431">
        <v>3</v>
      </c>
      <c r="G10629" t="s">
        <v>408</v>
      </c>
      <c r="H10629" t="s">
        <v>424</v>
      </c>
      <c r="I10629" t="s">
        <v>425</v>
      </c>
      <c r="J10629" t="s">
        <v>557</v>
      </c>
      <c r="K10629" t="s">
        <v>426</v>
      </c>
      <c r="L10629" t="s">
        <v>526</v>
      </c>
      <c r="M10629" t="s">
        <v>427</v>
      </c>
      <c r="N10629">
        <v>8</v>
      </c>
      <c r="O10629">
        <v>184.27</v>
      </c>
      <c r="P10629">
        <v>921</v>
      </c>
      <c r="Q10629" t="str">
        <f t="shared" si="168"/>
        <v>3-Small C&amp;I</v>
      </c>
    </row>
    <row r="10630" spans="1:17" x14ac:dyDescent="0.3">
      <c r="A10630">
        <v>4</v>
      </c>
      <c r="B10630" t="s">
        <v>249</v>
      </c>
      <c r="C10630">
        <v>2024</v>
      </c>
      <c r="D10630">
        <v>8</v>
      </c>
      <c r="E10630" t="s">
        <v>575</v>
      </c>
      <c r="F10630" s="431">
        <v>3</v>
      </c>
      <c r="G10630" t="s">
        <v>408</v>
      </c>
      <c r="H10630" t="s">
        <v>431</v>
      </c>
      <c r="I10630" t="s">
        <v>432</v>
      </c>
      <c r="J10630" t="s">
        <v>558</v>
      </c>
      <c r="K10630" t="s">
        <v>430</v>
      </c>
      <c r="L10630" t="s">
        <v>526</v>
      </c>
      <c r="M10630" t="s">
        <v>427</v>
      </c>
      <c r="N10630">
        <v>10</v>
      </c>
      <c r="O10630">
        <v>125379.21</v>
      </c>
      <c r="P10630">
        <v>1372720</v>
      </c>
      <c r="Q10630" t="str">
        <f t="shared" si="168"/>
        <v>5-Large C&amp;I</v>
      </c>
    </row>
    <row r="10631" spans="1:17" x14ac:dyDescent="0.3">
      <c r="A10631">
        <v>4</v>
      </c>
      <c r="B10631" t="s">
        <v>249</v>
      </c>
      <c r="C10631">
        <v>2024</v>
      </c>
      <c r="D10631">
        <v>8</v>
      </c>
      <c r="E10631" t="s">
        <v>575</v>
      </c>
      <c r="F10631" s="431">
        <v>3</v>
      </c>
      <c r="G10631" t="s">
        <v>408</v>
      </c>
      <c r="H10631" t="s">
        <v>399</v>
      </c>
      <c r="I10631" t="s">
        <v>400</v>
      </c>
      <c r="J10631" t="s">
        <v>547</v>
      </c>
      <c r="K10631" t="s">
        <v>386</v>
      </c>
      <c r="L10631" t="s">
        <v>526</v>
      </c>
      <c r="M10631" t="s">
        <v>427</v>
      </c>
      <c r="N10631">
        <v>29</v>
      </c>
      <c r="O10631">
        <v>4503.7</v>
      </c>
      <c r="P10631">
        <v>24357</v>
      </c>
      <c r="Q10631" t="str">
        <f t="shared" si="168"/>
        <v>1-Residential</v>
      </c>
    </row>
    <row r="10632" spans="1:17" x14ac:dyDescent="0.3">
      <c r="A10632">
        <v>4</v>
      </c>
      <c r="B10632" t="s">
        <v>249</v>
      </c>
      <c r="C10632">
        <v>2024</v>
      </c>
      <c r="D10632">
        <v>8</v>
      </c>
      <c r="E10632" t="s">
        <v>575</v>
      </c>
      <c r="F10632" s="431">
        <v>3</v>
      </c>
      <c r="G10632" t="s">
        <v>408</v>
      </c>
      <c r="H10632" t="s">
        <v>404</v>
      </c>
      <c r="I10632" t="s">
        <v>405</v>
      </c>
      <c r="J10632" t="s">
        <v>548</v>
      </c>
      <c r="K10632" t="s">
        <v>392</v>
      </c>
      <c r="L10632" t="s">
        <v>526</v>
      </c>
      <c r="M10632" t="s">
        <v>427</v>
      </c>
      <c r="N10632">
        <v>1263</v>
      </c>
      <c r="O10632">
        <v>360048.34</v>
      </c>
      <c r="P10632">
        <v>2605222</v>
      </c>
      <c r="Q10632" t="str">
        <f t="shared" si="168"/>
        <v>3-Small C&amp;I</v>
      </c>
    </row>
    <row r="10633" spans="1:17" x14ac:dyDescent="0.3">
      <c r="A10633">
        <v>4</v>
      </c>
      <c r="B10633" t="s">
        <v>249</v>
      </c>
      <c r="C10633">
        <v>2024</v>
      </c>
      <c r="D10633">
        <v>8</v>
      </c>
      <c r="E10633" t="s">
        <v>575</v>
      </c>
      <c r="F10633" s="431">
        <v>3</v>
      </c>
      <c r="G10633" t="s">
        <v>408</v>
      </c>
      <c r="H10633" t="s">
        <v>433</v>
      </c>
      <c r="I10633" t="s">
        <v>434</v>
      </c>
      <c r="J10633" t="s">
        <v>553</v>
      </c>
      <c r="K10633" t="s">
        <v>412</v>
      </c>
      <c r="L10633" t="s">
        <v>526</v>
      </c>
      <c r="M10633" t="s">
        <v>427</v>
      </c>
      <c r="N10633">
        <v>7</v>
      </c>
      <c r="O10633">
        <v>277.77999999999997</v>
      </c>
      <c r="P10633">
        <v>1664</v>
      </c>
      <c r="Q10633" t="str">
        <f t="shared" si="168"/>
        <v>3-Small C&amp;I</v>
      </c>
    </row>
    <row r="10634" spans="1:17" x14ac:dyDescent="0.3">
      <c r="A10634">
        <v>4</v>
      </c>
      <c r="B10634" t="s">
        <v>249</v>
      </c>
      <c r="C10634">
        <v>2024</v>
      </c>
      <c r="D10634">
        <v>8</v>
      </c>
      <c r="E10634" t="s">
        <v>575</v>
      </c>
      <c r="F10634" s="431">
        <v>3</v>
      </c>
      <c r="G10634" t="s">
        <v>408</v>
      </c>
      <c r="H10634" t="s">
        <v>435</v>
      </c>
      <c r="I10634" t="s">
        <v>436</v>
      </c>
      <c r="J10634" t="s">
        <v>550</v>
      </c>
      <c r="K10634" t="s">
        <v>415</v>
      </c>
      <c r="L10634" t="s">
        <v>526</v>
      </c>
      <c r="M10634" t="s">
        <v>427</v>
      </c>
      <c r="N10634">
        <v>11</v>
      </c>
      <c r="O10634">
        <v>818.15</v>
      </c>
      <c r="P10634">
        <v>5153</v>
      </c>
      <c r="Q10634" t="str">
        <f t="shared" si="168"/>
        <v>3-Small C&amp;I</v>
      </c>
    </row>
    <row r="10635" spans="1:17" x14ac:dyDescent="0.3">
      <c r="A10635">
        <v>4</v>
      </c>
      <c r="B10635" t="s">
        <v>249</v>
      </c>
      <c r="C10635">
        <v>2024</v>
      </c>
      <c r="D10635">
        <v>8</v>
      </c>
      <c r="E10635" t="s">
        <v>575</v>
      </c>
      <c r="F10635" s="431">
        <v>3</v>
      </c>
      <c r="G10635" t="s">
        <v>408</v>
      </c>
      <c r="H10635" t="s">
        <v>406</v>
      </c>
      <c r="I10635" t="s">
        <v>407</v>
      </c>
      <c r="J10635" t="s">
        <v>551</v>
      </c>
      <c r="K10635" t="s">
        <v>398</v>
      </c>
      <c r="L10635" t="s">
        <v>526</v>
      </c>
      <c r="M10635" t="s">
        <v>427</v>
      </c>
      <c r="N10635">
        <v>62</v>
      </c>
      <c r="O10635">
        <v>4730.1899999999996</v>
      </c>
      <c r="P10635">
        <v>32173</v>
      </c>
      <c r="Q10635" t="str">
        <f t="shared" si="168"/>
        <v>3-Small C&amp;I</v>
      </c>
    </row>
    <row r="10636" spans="1:17" x14ac:dyDescent="0.3">
      <c r="A10636">
        <v>4</v>
      </c>
      <c r="B10636" t="s">
        <v>249</v>
      </c>
      <c r="C10636">
        <v>2024</v>
      </c>
      <c r="D10636">
        <v>8</v>
      </c>
      <c r="E10636" t="s">
        <v>575</v>
      </c>
      <c r="F10636" s="431">
        <v>3</v>
      </c>
      <c r="G10636" t="s">
        <v>408</v>
      </c>
      <c r="H10636" t="s">
        <v>437</v>
      </c>
      <c r="I10636" t="s">
        <v>438</v>
      </c>
      <c r="J10636" t="s">
        <v>554</v>
      </c>
      <c r="K10636" t="s">
        <v>420</v>
      </c>
      <c r="L10636" t="s">
        <v>526</v>
      </c>
      <c r="M10636" t="s">
        <v>427</v>
      </c>
      <c r="N10636">
        <v>62</v>
      </c>
      <c r="O10636">
        <v>221496.32000000001</v>
      </c>
      <c r="P10636">
        <v>1990704</v>
      </c>
      <c r="Q10636" t="str">
        <f t="shared" si="168"/>
        <v>4-Medium C&amp;I</v>
      </c>
    </row>
    <row r="10637" spans="1:17" x14ac:dyDescent="0.3">
      <c r="A10637">
        <v>4</v>
      </c>
      <c r="B10637" t="s">
        <v>249</v>
      </c>
      <c r="C10637">
        <v>2024</v>
      </c>
      <c r="D10637">
        <v>8</v>
      </c>
      <c r="E10637" t="s">
        <v>575</v>
      </c>
      <c r="F10637" s="431">
        <v>5</v>
      </c>
      <c r="G10637" t="s">
        <v>442</v>
      </c>
      <c r="H10637" t="s">
        <v>418</v>
      </c>
      <c r="I10637" t="s">
        <v>419</v>
      </c>
      <c r="J10637" t="s">
        <v>554</v>
      </c>
      <c r="K10637" t="s">
        <v>420</v>
      </c>
      <c r="L10637" t="s">
        <v>527</v>
      </c>
      <c r="M10637" t="s">
        <v>443</v>
      </c>
      <c r="N10637">
        <v>1</v>
      </c>
      <c r="O10637">
        <v>807.97</v>
      </c>
      <c r="P10637">
        <v>2880</v>
      </c>
      <c r="Q10637" t="str">
        <f t="shared" si="168"/>
        <v>4-Medium C&amp;I</v>
      </c>
    </row>
    <row r="10638" spans="1:17" x14ac:dyDescent="0.3">
      <c r="A10638">
        <v>4</v>
      </c>
      <c r="B10638" t="s">
        <v>249</v>
      </c>
      <c r="C10638">
        <v>2024</v>
      </c>
      <c r="D10638">
        <v>8</v>
      </c>
      <c r="E10638" t="s">
        <v>575</v>
      </c>
      <c r="F10638" s="431">
        <v>5</v>
      </c>
      <c r="G10638" t="s">
        <v>442</v>
      </c>
      <c r="H10638" t="s">
        <v>431</v>
      </c>
      <c r="I10638" t="s">
        <v>432</v>
      </c>
      <c r="J10638" t="s">
        <v>558</v>
      </c>
      <c r="K10638" t="s">
        <v>430</v>
      </c>
      <c r="L10638" t="s">
        <v>528</v>
      </c>
      <c r="M10638" t="s">
        <v>444</v>
      </c>
      <c r="N10638">
        <v>1</v>
      </c>
      <c r="O10638">
        <v>6715.18</v>
      </c>
      <c r="P10638">
        <v>63181</v>
      </c>
      <c r="Q10638" t="str">
        <f t="shared" ref="Q10638:Q10701" si="169">VLOOKUP(TRIM(J10638),S:T,2,FALSE)</f>
        <v>5-Large C&amp;I</v>
      </c>
    </row>
    <row r="10639" spans="1:17" x14ac:dyDescent="0.3">
      <c r="A10639">
        <v>4</v>
      </c>
      <c r="B10639" t="s">
        <v>249</v>
      </c>
      <c r="C10639">
        <v>2024</v>
      </c>
      <c r="D10639">
        <v>8</v>
      </c>
      <c r="E10639" t="s">
        <v>575</v>
      </c>
      <c r="F10639" s="431">
        <v>5</v>
      </c>
      <c r="G10639" t="s">
        <v>442</v>
      </c>
      <c r="H10639" t="s">
        <v>404</v>
      </c>
      <c r="I10639" t="s">
        <v>405</v>
      </c>
      <c r="J10639" t="s">
        <v>548</v>
      </c>
      <c r="K10639" t="s">
        <v>392</v>
      </c>
      <c r="L10639" t="s">
        <v>528</v>
      </c>
      <c r="M10639" t="s">
        <v>444</v>
      </c>
      <c r="N10639">
        <v>2</v>
      </c>
      <c r="O10639">
        <v>46.06</v>
      </c>
      <c r="P10639">
        <v>193</v>
      </c>
      <c r="Q10639" t="str">
        <f t="shared" si="169"/>
        <v>3-Small C&amp;I</v>
      </c>
    </row>
    <row r="10640" spans="1:17" x14ac:dyDescent="0.3">
      <c r="A10640">
        <v>4</v>
      </c>
      <c r="B10640" t="s">
        <v>249</v>
      </c>
      <c r="C10640">
        <v>2024</v>
      </c>
      <c r="D10640">
        <v>8</v>
      </c>
      <c r="E10640" t="s">
        <v>575</v>
      </c>
      <c r="F10640" s="431">
        <v>6</v>
      </c>
      <c r="G10640" t="s">
        <v>445</v>
      </c>
      <c r="H10640" t="s">
        <v>446</v>
      </c>
      <c r="I10640" t="s">
        <v>447</v>
      </c>
      <c r="J10640" t="s">
        <v>559</v>
      </c>
      <c r="K10640" t="s">
        <v>448</v>
      </c>
      <c r="L10640" t="s">
        <v>529</v>
      </c>
      <c r="M10640" t="s">
        <v>449</v>
      </c>
      <c r="N10640">
        <v>1</v>
      </c>
      <c r="O10640">
        <v>6784.2</v>
      </c>
      <c r="P10640">
        <v>12185</v>
      </c>
      <c r="Q10640" t="str">
        <f t="shared" si="169"/>
        <v>Street</v>
      </c>
    </row>
    <row r="10641" spans="1:17" x14ac:dyDescent="0.3">
      <c r="A10641">
        <v>4</v>
      </c>
      <c r="B10641" t="s">
        <v>249</v>
      </c>
      <c r="C10641">
        <v>2024</v>
      </c>
      <c r="D10641">
        <v>8</v>
      </c>
      <c r="E10641" t="s">
        <v>575</v>
      </c>
      <c r="F10641" s="431">
        <v>6</v>
      </c>
      <c r="G10641" t="s">
        <v>445</v>
      </c>
      <c r="H10641" t="s">
        <v>450</v>
      </c>
      <c r="I10641" t="s">
        <v>451</v>
      </c>
      <c r="J10641" t="s">
        <v>563</v>
      </c>
      <c r="K10641" t="s">
        <v>452</v>
      </c>
      <c r="L10641" t="s">
        <v>529</v>
      </c>
      <c r="M10641" t="s">
        <v>449</v>
      </c>
      <c r="N10641">
        <v>2</v>
      </c>
      <c r="O10641">
        <v>1394.93</v>
      </c>
      <c r="P10641">
        <v>5124</v>
      </c>
      <c r="Q10641" t="str">
        <f t="shared" si="169"/>
        <v>Street</v>
      </c>
    </row>
    <row r="10642" spans="1:17" x14ac:dyDescent="0.3">
      <c r="A10642">
        <v>4</v>
      </c>
      <c r="B10642" t="s">
        <v>249</v>
      </c>
      <c r="C10642">
        <v>2024</v>
      </c>
      <c r="D10642">
        <v>8</v>
      </c>
      <c r="E10642" t="s">
        <v>575</v>
      </c>
      <c r="F10642" s="431">
        <v>10</v>
      </c>
      <c r="G10642" t="s">
        <v>453</v>
      </c>
      <c r="H10642" t="s">
        <v>384</v>
      </c>
      <c r="I10642" t="s">
        <v>385</v>
      </c>
      <c r="J10642" t="s">
        <v>547</v>
      </c>
      <c r="K10642" t="s">
        <v>386</v>
      </c>
      <c r="L10642" t="s">
        <v>530</v>
      </c>
      <c r="M10642" t="s">
        <v>454</v>
      </c>
      <c r="N10642">
        <v>19</v>
      </c>
      <c r="O10642">
        <v>7624.35</v>
      </c>
      <c r="P10642">
        <v>21028</v>
      </c>
      <c r="Q10642" t="str">
        <f t="shared" si="169"/>
        <v>1-Residential</v>
      </c>
    </row>
    <row r="10643" spans="1:17" x14ac:dyDescent="0.3">
      <c r="A10643">
        <v>4</v>
      </c>
      <c r="B10643" t="s">
        <v>249</v>
      </c>
      <c r="C10643">
        <v>2024</v>
      </c>
      <c r="D10643">
        <v>8</v>
      </c>
      <c r="E10643" t="s">
        <v>575</v>
      </c>
      <c r="F10643" s="431">
        <v>10</v>
      </c>
      <c r="G10643" t="s">
        <v>453</v>
      </c>
      <c r="H10643" t="s">
        <v>399</v>
      </c>
      <c r="I10643" t="s">
        <v>400</v>
      </c>
      <c r="J10643" t="s">
        <v>547</v>
      </c>
      <c r="K10643" t="s">
        <v>386</v>
      </c>
      <c r="L10643" t="s">
        <v>531</v>
      </c>
      <c r="M10643" t="s">
        <v>455</v>
      </c>
      <c r="N10643">
        <v>143</v>
      </c>
      <c r="O10643">
        <v>28253.79</v>
      </c>
      <c r="P10643">
        <v>152554</v>
      </c>
      <c r="Q10643" t="str">
        <f t="shared" si="169"/>
        <v>1-Residential</v>
      </c>
    </row>
    <row r="10644" spans="1:17" x14ac:dyDescent="0.3">
      <c r="A10644">
        <v>4</v>
      </c>
      <c r="B10644" t="s">
        <v>249</v>
      </c>
      <c r="C10644">
        <v>2024</v>
      </c>
      <c r="D10644">
        <v>8</v>
      </c>
      <c r="E10644" t="s">
        <v>575</v>
      </c>
      <c r="F10644" s="431">
        <v>10</v>
      </c>
      <c r="G10644" t="s">
        <v>453</v>
      </c>
      <c r="H10644" t="s">
        <v>402</v>
      </c>
      <c r="I10644" t="s">
        <v>403</v>
      </c>
      <c r="J10644" t="s">
        <v>549</v>
      </c>
      <c r="K10644" t="s">
        <v>395</v>
      </c>
      <c r="L10644" t="s">
        <v>531</v>
      </c>
      <c r="M10644" t="s">
        <v>455</v>
      </c>
      <c r="N10644">
        <v>7</v>
      </c>
      <c r="O10644">
        <v>415.1</v>
      </c>
      <c r="P10644">
        <v>5718</v>
      </c>
      <c r="Q10644" t="str">
        <f t="shared" si="169"/>
        <v>2-Low Income Residential</v>
      </c>
    </row>
    <row r="10645" spans="1:17" x14ac:dyDescent="0.3">
      <c r="A10645">
        <v>4</v>
      </c>
      <c r="B10645" t="s">
        <v>249</v>
      </c>
      <c r="C10645">
        <v>2024</v>
      </c>
      <c r="D10645">
        <v>8</v>
      </c>
      <c r="E10645" t="s">
        <v>575</v>
      </c>
      <c r="F10645" s="431">
        <v>60</v>
      </c>
      <c r="G10645" t="s">
        <v>456</v>
      </c>
      <c r="H10645" t="s">
        <v>446</v>
      </c>
      <c r="I10645" t="s">
        <v>447</v>
      </c>
      <c r="J10645" t="s">
        <v>559</v>
      </c>
      <c r="K10645" t="s">
        <v>448</v>
      </c>
      <c r="L10645" t="s">
        <v>532</v>
      </c>
      <c r="M10645" t="s">
        <v>457</v>
      </c>
      <c r="N10645">
        <v>1</v>
      </c>
      <c r="O10645">
        <v>12.71</v>
      </c>
      <c r="P10645">
        <v>23</v>
      </c>
      <c r="Q10645" t="str">
        <f t="shared" si="169"/>
        <v>Street</v>
      </c>
    </row>
    <row r="10646" spans="1:17" x14ac:dyDescent="0.3">
      <c r="A10646">
        <v>4</v>
      </c>
      <c r="B10646" t="s">
        <v>249</v>
      </c>
      <c r="C10646">
        <v>2024</v>
      </c>
      <c r="D10646">
        <v>8</v>
      </c>
      <c r="E10646" t="s">
        <v>575</v>
      </c>
      <c r="F10646" s="431">
        <v>60</v>
      </c>
      <c r="G10646" t="s">
        <v>456</v>
      </c>
      <c r="H10646" t="s">
        <v>450</v>
      </c>
      <c r="I10646" t="s">
        <v>451</v>
      </c>
      <c r="J10646" t="s">
        <v>563</v>
      </c>
      <c r="K10646" t="s">
        <v>452</v>
      </c>
      <c r="L10646" t="s">
        <v>532</v>
      </c>
      <c r="M10646" t="s">
        <v>457</v>
      </c>
      <c r="N10646">
        <v>2</v>
      </c>
      <c r="O10646">
        <v>30.53</v>
      </c>
      <c r="P10646">
        <v>105</v>
      </c>
      <c r="Q10646" t="str">
        <f t="shared" si="169"/>
        <v>Street</v>
      </c>
    </row>
    <row r="10647" spans="1:17" x14ac:dyDescent="0.3">
      <c r="A10647">
        <v>5</v>
      </c>
      <c r="B10647" t="s">
        <v>241</v>
      </c>
      <c r="C10647">
        <v>2024</v>
      </c>
      <c r="D10647">
        <v>8</v>
      </c>
      <c r="E10647" t="s">
        <v>575</v>
      </c>
      <c r="F10647" s="431">
        <v>1</v>
      </c>
      <c r="G10647" t="s">
        <v>383</v>
      </c>
      <c r="H10647" t="s">
        <v>384</v>
      </c>
      <c r="I10647" t="s">
        <v>385</v>
      </c>
      <c r="J10647" t="s">
        <v>547</v>
      </c>
      <c r="K10647" t="s">
        <v>386</v>
      </c>
      <c r="L10647" t="s">
        <v>523</v>
      </c>
      <c r="M10647" t="s">
        <v>387</v>
      </c>
      <c r="N10647">
        <v>381026</v>
      </c>
      <c r="O10647">
        <v>96462334.040000007</v>
      </c>
      <c r="P10647">
        <v>271842102</v>
      </c>
      <c r="Q10647" t="str">
        <f t="shared" si="169"/>
        <v>1-Residential</v>
      </c>
    </row>
    <row r="10648" spans="1:17" x14ac:dyDescent="0.3">
      <c r="A10648">
        <v>5</v>
      </c>
      <c r="B10648" t="s">
        <v>241</v>
      </c>
      <c r="C10648">
        <v>2024</v>
      </c>
      <c r="D10648">
        <v>8</v>
      </c>
      <c r="E10648" t="s">
        <v>575</v>
      </c>
      <c r="F10648" s="431">
        <v>1</v>
      </c>
      <c r="G10648" t="s">
        <v>383</v>
      </c>
      <c r="H10648" t="s">
        <v>388</v>
      </c>
      <c r="I10648" t="s">
        <v>389</v>
      </c>
      <c r="J10648" t="s">
        <v>547</v>
      </c>
      <c r="K10648" t="s">
        <v>386</v>
      </c>
      <c r="L10648" t="s">
        <v>523</v>
      </c>
      <c r="M10648" t="s">
        <v>387</v>
      </c>
      <c r="N10648">
        <v>277</v>
      </c>
      <c r="O10648">
        <v>62298.02</v>
      </c>
      <c r="P10648">
        <v>189482</v>
      </c>
      <c r="Q10648" t="str">
        <f t="shared" si="169"/>
        <v>1-Residential</v>
      </c>
    </row>
    <row r="10649" spans="1:17" x14ac:dyDescent="0.3">
      <c r="A10649">
        <v>5</v>
      </c>
      <c r="B10649" t="s">
        <v>241</v>
      </c>
      <c r="C10649">
        <v>2024</v>
      </c>
      <c r="D10649">
        <v>8</v>
      </c>
      <c r="E10649" t="s">
        <v>575</v>
      </c>
      <c r="F10649" s="431">
        <v>1</v>
      </c>
      <c r="G10649" t="s">
        <v>383</v>
      </c>
      <c r="H10649" t="s">
        <v>390</v>
      </c>
      <c r="I10649" t="s">
        <v>391</v>
      </c>
      <c r="J10649" t="s">
        <v>548</v>
      </c>
      <c r="K10649" t="s">
        <v>392</v>
      </c>
      <c r="L10649" t="s">
        <v>523</v>
      </c>
      <c r="M10649" t="s">
        <v>387</v>
      </c>
      <c r="N10649">
        <v>1059</v>
      </c>
      <c r="O10649">
        <v>-12573.68</v>
      </c>
      <c r="P10649">
        <v>644962</v>
      </c>
      <c r="Q10649" t="str">
        <f t="shared" si="169"/>
        <v>3-Small C&amp;I</v>
      </c>
    </row>
    <row r="10650" spans="1:17" x14ac:dyDescent="0.3">
      <c r="A10650">
        <v>5</v>
      </c>
      <c r="B10650" t="s">
        <v>241</v>
      </c>
      <c r="C10650">
        <v>2024</v>
      </c>
      <c r="D10650">
        <v>8</v>
      </c>
      <c r="E10650" t="s">
        <v>575</v>
      </c>
      <c r="F10650" s="431">
        <v>1</v>
      </c>
      <c r="G10650" t="s">
        <v>383</v>
      </c>
      <c r="H10650" t="s">
        <v>393</v>
      </c>
      <c r="I10650" t="s">
        <v>394</v>
      </c>
      <c r="J10650" t="s">
        <v>549</v>
      </c>
      <c r="K10650" t="s">
        <v>395</v>
      </c>
      <c r="L10650" t="s">
        <v>523</v>
      </c>
      <c r="M10650" t="s">
        <v>387</v>
      </c>
      <c r="N10650">
        <v>61140</v>
      </c>
      <c r="O10650">
        <v>9845873.1699999999</v>
      </c>
      <c r="P10650">
        <v>43900674</v>
      </c>
      <c r="Q10650" t="str">
        <f t="shared" si="169"/>
        <v>2-Low Income Residential</v>
      </c>
    </row>
    <row r="10651" spans="1:17" x14ac:dyDescent="0.3">
      <c r="A10651">
        <v>5</v>
      </c>
      <c r="B10651" t="s">
        <v>241</v>
      </c>
      <c r="C10651">
        <v>2024</v>
      </c>
      <c r="D10651">
        <v>8</v>
      </c>
      <c r="E10651" t="s">
        <v>575</v>
      </c>
      <c r="F10651" s="431">
        <v>1</v>
      </c>
      <c r="G10651" t="s">
        <v>383</v>
      </c>
      <c r="H10651" t="s">
        <v>458</v>
      </c>
      <c r="I10651" t="s">
        <v>459</v>
      </c>
      <c r="J10651" t="s">
        <v>549</v>
      </c>
      <c r="K10651" t="s">
        <v>395</v>
      </c>
      <c r="L10651" t="s">
        <v>523</v>
      </c>
      <c r="M10651" t="s">
        <v>387</v>
      </c>
      <c r="N10651">
        <v>127</v>
      </c>
      <c r="O10651">
        <v>19689.27</v>
      </c>
      <c r="P10651">
        <v>96147</v>
      </c>
      <c r="Q10651" t="str">
        <f t="shared" si="169"/>
        <v>2-Low Income Residential</v>
      </c>
    </row>
    <row r="10652" spans="1:17" x14ac:dyDescent="0.3">
      <c r="A10652">
        <v>5</v>
      </c>
      <c r="B10652" t="s">
        <v>241</v>
      </c>
      <c r="C10652">
        <v>2024</v>
      </c>
      <c r="D10652">
        <v>8</v>
      </c>
      <c r="E10652" t="s">
        <v>575</v>
      </c>
      <c r="F10652" s="431">
        <v>1</v>
      </c>
      <c r="G10652" t="s">
        <v>383</v>
      </c>
      <c r="H10652" t="s">
        <v>396</v>
      </c>
      <c r="I10652" t="s">
        <v>397</v>
      </c>
      <c r="J10652" t="s">
        <v>550</v>
      </c>
      <c r="K10652" t="s">
        <v>415</v>
      </c>
      <c r="L10652" t="s">
        <v>523</v>
      </c>
      <c r="M10652" t="s">
        <v>387</v>
      </c>
      <c r="N10652">
        <v>1000</v>
      </c>
      <c r="O10652">
        <v>103732.27</v>
      </c>
      <c r="P10652">
        <v>323839</v>
      </c>
      <c r="Q10652" t="str">
        <f t="shared" si="169"/>
        <v>3-Small C&amp;I</v>
      </c>
    </row>
    <row r="10653" spans="1:17" x14ac:dyDescent="0.3">
      <c r="A10653">
        <v>5</v>
      </c>
      <c r="B10653" t="s">
        <v>241</v>
      </c>
      <c r="C10653">
        <v>2024</v>
      </c>
      <c r="D10653">
        <v>8</v>
      </c>
      <c r="E10653" t="s">
        <v>575</v>
      </c>
      <c r="F10653" s="431">
        <v>1</v>
      </c>
      <c r="G10653" t="s">
        <v>383</v>
      </c>
      <c r="H10653" t="s">
        <v>416</v>
      </c>
      <c r="I10653" t="s">
        <v>417</v>
      </c>
      <c r="J10653" t="s">
        <v>548</v>
      </c>
      <c r="K10653" t="s">
        <v>392</v>
      </c>
      <c r="L10653" t="s">
        <v>523</v>
      </c>
      <c r="M10653" t="s">
        <v>387</v>
      </c>
      <c r="N10653">
        <v>9</v>
      </c>
      <c r="O10653">
        <v>-35486.58</v>
      </c>
      <c r="P10653">
        <v>5747</v>
      </c>
      <c r="Q10653" t="str">
        <f t="shared" si="169"/>
        <v>3-Small C&amp;I</v>
      </c>
    </row>
    <row r="10654" spans="1:17" x14ac:dyDescent="0.3">
      <c r="A10654">
        <v>5</v>
      </c>
      <c r="B10654" t="s">
        <v>241</v>
      </c>
      <c r="C10654">
        <v>2024</v>
      </c>
      <c r="D10654">
        <v>8</v>
      </c>
      <c r="E10654" t="s">
        <v>575</v>
      </c>
      <c r="F10654" s="431">
        <v>1</v>
      </c>
      <c r="G10654" t="s">
        <v>383</v>
      </c>
      <c r="H10654" t="s">
        <v>460</v>
      </c>
      <c r="I10654" t="s">
        <v>461</v>
      </c>
      <c r="J10654" t="s">
        <v>551</v>
      </c>
      <c r="K10654" t="s">
        <v>398</v>
      </c>
      <c r="L10654" t="s">
        <v>523</v>
      </c>
      <c r="M10654" t="s">
        <v>387</v>
      </c>
      <c r="N10654">
        <v>3</v>
      </c>
      <c r="O10654">
        <v>173.06</v>
      </c>
      <c r="P10654">
        <v>423</v>
      </c>
      <c r="Q10654" t="str">
        <f t="shared" si="169"/>
        <v>3-Small C&amp;I</v>
      </c>
    </row>
    <row r="10655" spans="1:17" x14ac:dyDescent="0.3">
      <c r="A10655">
        <v>5</v>
      </c>
      <c r="B10655" t="s">
        <v>241</v>
      </c>
      <c r="C10655">
        <v>2024</v>
      </c>
      <c r="D10655">
        <v>8</v>
      </c>
      <c r="E10655" t="s">
        <v>575</v>
      </c>
      <c r="F10655" s="431">
        <v>1</v>
      </c>
      <c r="G10655" t="s">
        <v>383</v>
      </c>
      <c r="H10655" t="s">
        <v>464</v>
      </c>
      <c r="I10655" t="s">
        <v>465</v>
      </c>
      <c r="J10655" t="s">
        <v>552</v>
      </c>
      <c r="K10655" t="s">
        <v>423</v>
      </c>
      <c r="L10655" t="s">
        <v>523</v>
      </c>
      <c r="M10655" t="s">
        <v>387</v>
      </c>
      <c r="N10655">
        <v>138</v>
      </c>
      <c r="O10655">
        <v>3668.58</v>
      </c>
      <c r="P10655">
        <v>8438</v>
      </c>
      <c r="Q10655" t="str">
        <f t="shared" si="169"/>
        <v>Street</v>
      </c>
    </row>
    <row r="10656" spans="1:17" x14ac:dyDescent="0.3">
      <c r="A10656">
        <v>5</v>
      </c>
      <c r="B10656" t="s">
        <v>241</v>
      </c>
      <c r="C10656">
        <v>2024</v>
      </c>
      <c r="D10656">
        <v>8</v>
      </c>
      <c r="E10656" t="s">
        <v>575</v>
      </c>
      <c r="F10656" s="431">
        <v>1</v>
      </c>
      <c r="G10656" t="s">
        <v>383</v>
      </c>
      <c r="H10656" t="s">
        <v>466</v>
      </c>
      <c r="I10656" t="s">
        <v>467</v>
      </c>
      <c r="J10656" t="s">
        <v>552</v>
      </c>
      <c r="K10656" t="s">
        <v>423</v>
      </c>
      <c r="L10656" t="s">
        <v>523</v>
      </c>
      <c r="M10656" t="s">
        <v>387</v>
      </c>
      <c r="N10656">
        <v>410</v>
      </c>
      <c r="O10656">
        <v>13045.12</v>
      </c>
      <c r="P10656">
        <v>21672</v>
      </c>
      <c r="Q10656" t="str">
        <f t="shared" si="169"/>
        <v>Street</v>
      </c>
    </row>
    <row r="10657" spans="1:17" x14ac:dyDescent="0.3">
      <c r="A10657">
        <v>5</v>
      </c>
      <c r="B10657" t="s">
        <v>241</v>
      </c>
      <c r="C10657">
        <v>2024</v>
      </c>
      <c r="D10657">
        <v>8</v>
      </c>
      <c r="E10657" t="s">
        <v>575</v>
      </c>
      <c r="F10657" s="431">
        <v>1</v>
      </c>
      <c r="G10657" t="s">
        <v>383</v>
      </c>
      <c r="H10657" t="s">
        <v>494</v>
      </c>
      <c r="I10657" t="s">
        <v>495</v>
      </c>
      <c r="J10657" t="s">
        <v>312</v>
      </c>
      <c r="K10657" t="s">
        <v>462</v>
      </c>
      <c r="L10657" t="s">
        <v>312</v>
      </c>
      <c r="M10657" t="s">
        <v>463</v>
      </c>
      <c r="N10657">
        <v>1</v>
      </c>
      <c r="O10657">
        <v>19.760000000000002</v>
      </c>
      <c r="P10657">
        <v>42</v>
      </c>
      <c r="Q10657" t="str">
        <f t="shared" si="169"/>
        <v>OTHER</v>
      </c>
    </row>
    <row r="10658" spans="1:17" x14ac:dyDescent="0.3">
      <c r="A10658">
        <v>5</v>
      </c>
      <c r="B10658" t="s">
        <v>241</v>
      </c>
      <c r="C10658">
        <v>2024</v>
      </c>
      <c r="D10658">
        <v>8</v>
      </c>
      <c r="E10658" t="s">
        <v>575</v>
      </c>
      <c r="F10658" s="431">
        <v>1</v>
      </c>
      <c r="G10658" t="s">
        <v>383</v>
      </c>
      <c r="H10658" t="s">
        <v>421</v>
      </c>
      <c r="I10658" t="s">
        <v>422</v>
      </c>
      <c r="J10658" t="s">
        <v>552</v>
      </c>
      <c r="K10658" t="s">
        <v>423</v>
      </c>
      <c r="L10658" t="s">
        <v>524</v>
      </c>
      <c r="M10658" t="s">
        <v>401</v>
      </c>
      <c r="N10658">
        <v>716</v>
      </c>
      <c r="O10658">
        <v>25945.83</v>
      </c>
      <c r="P10658">
        <v>53496</v>
      </c>
      <c r="Q10658" t="str">
        <f t="shared" si="169"/>
        <v>Street</v>
      </c>
    </row>
    <row r="10659" spans="1:17" x14ac:dyDescent="0.3">
      <c r="A10659">
        <v>5</v>
      </c>
      <c r="B10659" t="s">
        <v>241</v>
      </c>
      <c r="C10659">
        <v>2024</v>
      </c>
      <c r="D10659">
        <v>8</v>
      </c>
      <c r="E10659" t="s">
        <v>575</v>
      </c>
      <c r="F10659" s="431">
        <v>1</v>
      </c>
      <c r="G10659" t="s">
        <v>383</v>
      </c>
      <c r="H10659" t="s">
        <v>399</v>
      </c>
      <c r="I10659" t="s">
        <v>400</v>
      </c>
      <c r="J10659" t="s">
        <v>547</v>
      </c>
      <c r="K10659" t="s">
        <v>386</v>
      </c>
      <c r="L10659" t="s">
        <v>524</v>
      </c>
      <c r="M10659" t="s">
        <v>401</v>
      </c>
      <c r="N10659">
        <v>577895</v>
      </c>
      <c r="O10659">
        <v>82288334.680000007</v>
      </c>
      <c r="P10659">
        <v>453649975</v>
      </c>
      <c r="Q10659" t="str">
        <f t="shared" si="169"/>
        <v>1-Residential</v>
      </c>
    </row>
    <row r="10660" spans="1:17" x14ac:dyDescent="0.3">
      <c r="A10660">
        <v>5</v>
      </c>
      <c r="B10660" t="s">
        <v>241</v>
      </c>
      <c r="C10660">
        <v>2024</v>
      </c>
      <c r="D10660">
        <v>8</v>
      </c>
      <c r="E10660" t="s">
        <v>575</v>
      </c>
      <c r="F10660" s="431">
        <v>1</v>
      </c>
      <c r="G10660" t="s">
        <v>383</v>
      </c>
      <c r="H10660" t="s">
        <v>402</v>
      </c>
      <c r="I10660" t="s">
        <v>403</v>
      </c>
      <c r="J10660" t="s">
        <v>549</v>
      </c>
      <c r="K10660" t="s">
        <v>395</v>
      </c>
      <c r="L10660" t="s">
        <v>524</v>
      </c>
      <c r="M10660" t="s">
        <v>401</v>
      </c>
      <c r="N10660">
        <v>87056</v>
      </c>
      <c r="O10660">
        <v>3268217.87</v>
      </c>
      <c r="P10660">
        <v>61189642</v>
      </c>
      <c r="Q10660" t="str">
        <f t="shared" si="169"/>
        <v>2-Low Income Residential</v>
      </c>
    </row>
    <row r="10661" spans="1:17" x14ac:dyDescent="0.3">
      <c r="A10661">
        <v>5</v>
      </c>
      <c r="B10661" t="s">
        <v>241</v>
      </c>
      <c r="C10661">
        <v>2024</v>
      </c>
      <c r="D10661">
        <v>8</v>
      </c>
      <c r="E10661" t="s">
        <v>575</v>
      </c>
      <c r="F10661" s="431">
        <v>1</v>
      </c>
      <c r="G10661" t="s">
        <v>383</v>
      </c>
      <c r="H10661" t="s">
        <v>404</v>
      </c>
      <c r="I10661" t="s">
        <v>405</v>
      </c>
      <c r="J10661" t="s">
        <v>548</v>
      </c>
      <c r="K10661" t="s">
        <v>392</v>
      </c>
      <c r="L10661" t="s">
        <v>524</v>
      </c>
      <c r="M10661" t="s">
        <v>401</v>
      </c>
      <c r="N10661">
        <v>1314</v>
      </c>
      <c r="O10661">
        <v>-261199.71</v>
      </c>
      <c r="P10661">
        <v>972893</v>
      </c>
      <c r="Q10661" t="str">
        <f t="shared" si="169"/>
        <v>3-Small C&amp;I</v>
      </c>
    </row>
    <row r="10662" spans="1:17" x14ac:dyDescent="0.3">
      <c r="A10662">
        <v>5</v>
      </c>
      <c r="B10662" t="s">
        <v>241</v>
      </c>
      <c r="C10662">
        <v>2024</v>
      </c>
      <c r="D10662">
        <v>8</v>
      </c>
      <c r="E10662" t="s">
        <v>575</v>
      </c>
      <c r="F10662" s="431">
        <v>1</v>
      </c>
      <c r="G10662" t="s">
        <v>383</v>
      </c>
      <c r="H10662" t="s">
        <v>406</v>
      </c>
      <c r="I10662" t="s">
        <v>407</v>
      </c>
      <c r="J10662" t="s">
        <v>551</v>
      </c>
      <c r="K10662" t="s">
        <v>398</v>
      </c>
      <c r="L10662" t="s">
        <v>524</v>
      </c>
      <c r="M10662" t="s">
        <v>401</v>
      </c>
      <c r="N10662">
        <v>1165</v>
      </c>
      <c r="O10662">
        <v>73582.31</v>
      </c>
      <c r="P10662">
        <v>481866</v>
      </c>
      <c r="Q10662" t="str">
        <f t="shared" si="169"/>
        <v>3-Small C&amp;I</v>
      </c>
    </row>
    <row r="10663" spans="1:17" x14ac:dyDescent="0.3">
      <c r="A10663">
        <v>5</v>
      </c>
      <c r="B10663" t="s">
        <v>241</v>
      </c>
      <c r="C10663">
        <v>2024</v>
      </c>
      <c r="D10663">
        <v>8</v>
      </c>
      <c r="E10663" t="s">
        <v>575</v>
      </c>
      <c r="F10663" s="431">
        <v>3</v>
      </c>
      <c r="G10663" t="s">
        <v>408</v>
      </c>
      <c r="H10663" t="s">
        <v>384</v>
      </c>
      <c r="I10663" t="s">
        <v>385</v>
      </c>
      <c r="J10663" t="s">
        <v>547</v>
      </c>
      <c r="K10663" t="s">
        <v>386</v>
      </c>
      <c r="L10663" t="s">
        <v>525</v>
      </c>
      <c r="M10663" t="s">
        <v>409</v>
      </c>
      <c r="N10663">
        <v>914</v>
      </c>
      <c r="O10663">
        <v>379076.07</v>
      </c>
      <c r="P10663">
        <v>1071391</v>
      </c>
      <c r="Q10663" t="str">
        <f t="shared" si="169"/>
        <v>1-Residential</v>
      </c>
    </row>
    <row r="10664" spans="1:17" x14ac:dyDescent="0.3">
      <c r="A10664">
        <v>5</v>
      </c>
      <c r="B10664" t="s">
        <v>241</v>
      </c>
      <c r="C10664">
        <v>2024</v>
      </c>
      <c r="D10664">
        <v>8</v>
      </c>
      <c r="E10664" t="s">
        <v>575</v>
      </c>
      <c r="F10664" s="431">
        <v>3</v>
      </c>
      <c r="G10664" t="s">
        <v>408</v>
      </c>
      <c r="H10664" t="s">
        <v>388</v>
      </c>
      <c r="I10664" t="s">
        <v>389</v>
      </c>
      <c r="J10664" t="s">
        <v>547</v>
      </c>
      <c r="K10664" t="s">
        <v>386</v>
      </c>
      <c r="L10664" t="s">
        <v>525</v>
      </c>
      <c r="M10664" t="s">
        <v>409</v>
      </c>
      <c r="N10664">
        <v>1</v>
      </c>
      <c r="O10664">
        <v>7.27</v>
      </c>
      <c r="P10664">
        <v>2</v>
      </c>
      <c r="Q10664" t="str">
        <f t="shared" si="169"/>
        <v>1-Residential</v>
      </c>
    </row>
    <row r="10665" spans="1:17" x14ac:dyDescent="0.3">
      <c r="A10665">
        <v>5</v>
      </c>
      <c r="B10665" t="s">
        <v>241</v>
      </c>
      <c r="C10665">
        <v>2024</v>
      </c>
      <c r="D10665">
        <v>8</v>
      </c>
      <c r="E10665" t="s">
        <v>575</v>
      </c>
      <c r="F10665" s="431">
        <v>3</v>
      </c>
      <c r="G10665" t="s">
        <v>408</v>
      </c>
      <c r="H10665" t="s">
        <v>390</v>
      </c>
      <c r="I10665" t="s">
        <v>391</v>
      </c>
      <c r="J10665" t="s">
        <v>548</v>
      </c>
      <c r="K10665" t="s">
        <v>392</v>
      </c>
      <c r="L10665" t="s">
        <v>525</v>
      </c>
      <c r="M10665" t="s">
        <v>409</v>
      </c>
      <c r="N10665">
        <v>32328</v>
      </c>
      <c r="O10665">
        <v>-3780997.05</v>
      </c>
      <c r="P10665">
        <v>43441120</v>
      </c>
      <c r="Q10665" t="str">
        <f t="shared" si="169"/>
        <v>3-Small C&amp;I</v>
      </c>
    </row>
    <row r="10666" spans="1:17" x14ac:dyDescent="0.3">
      <c r="A10666">
        <v>5</v>
      </c>
      <c r="B10666" t="s">
        <v>241</v>
      </c>
      <c r="C10666">
        <v>2024</v>
      </c>
      <c r="D10666">
        <v>8</v>
      </c>
      <c r="E10666" t="s">
        <v>575</v>
      </c>
      <c r="F10666" s="431">
        <v>3</v>
      </c>
      <c r="G10666" t="s">
        <v>408</v>
      </c>
      <c r="H10666" t="s">
        <v>393</v>
      </c>
      <c r="I10666" t="s">
        <v>394</v>
      </c>
      <c r="J10666" t="s">
        <v>549</v>
      </c>
      <c r="K10666" t="s">
        <v>395</v>
      </c>
      <c r="L10666" t="s">
        <v>525</v>
      </c>
      <c r="M10666" t="s">
        <v>409</v>
      </c>
      <c r="N10666">
        <v>2</v>
      </c>
      <c r="O10666">
        <v>341.63</v>
      </c>
      <c r="P10666">
        <v>1527</v>
      </c>
      <c r="Q10666" t="str">
        <f t="shared" si="169"/>
        <v>2-Low Income Residential</v>
      </c>
    </row>
    <row r="10667" spans="1:17" x14ac:dyDescent="0.3">
      <c r="A10667">
        <v>5</v>
      </c>
      <c r="B10667" t="s">
        <v>241</v>
      </c>
      <c r="C10667">
        <v>2024</v>
      </c>
      <c r="D10667">
        <v>8</v>
      </c>
      <c r="E10667" t="s">
        <v>575</v>
      </c>
      <c r="F10667" s="431">
        <v>3</v>
      </c>
      <c r="G10667" t="s">
        <v>408</v>
      </c>
      <c r="H10667" t="s">
        <v>410</v>
      </c>
      <c r="I10667" t="s">
        <v>411</v>
      </c>
      <c r="J10667" t="s">
        <v>553</v>
      </c>
      <c r="K10667" t="s">
        <v>412</v>
      </c>
      <c r="L10667" t="s">
        <v>525</v>
      </c>
      <c r="M10667" t="s">
        <v>409</v>
      </c>
      <c r="N10667">
        <v>267</v>
      </c>
      <c r="O10667">
        <v>22950.79</v>
      </c>
      <c r="P10667">
        <v>72121</v>
      </c>
      <c r="Q10667" t="str">
        <f t="shared" si="169"/>
        <v>3-Small C&amp;I</v>
      </c>
    </row>
    <row r="10668" spans="1:17" x14ac:dyDescent="0.3">
      <c r="A10668">
        <v>5</v>
      </c>
      <c r="B10668" t="s">
        <v>241</v>
      </c>
      <c r="C10668">
        <v>2024</v>
      </c>
      <c r="D10668">
        <v>8</v>
      </c>
      <c r="E10668" t="s">
        <v>575</v>
      </c>
      <c r="F10668" s="431">
        <v>3</v>
      </c>
      <c r="G10668" t="s">
        <v>408</v>
      </c>
      <c r="H10668" t="s">
        <v>413</v>
      </c>
      <c r="I10668" t="s">
        <v>414</v>
      </c>
      <c r="J10668" t="s">
        <v>550</v>
      </c>
      <c r="K10668" t="s">
        <v>415</v>
      </c>
      <c r="L10668" t="s">
        <v>525</v>
      </c>
      <c r="M10668" t="s">
        <v>409</v>
      </c>
      <c r="N10668">
        <v>319</v>
      </c>
      <c r="O10668">
        <v>-821530.88</v>
      </c>
      <c r="P10668">
        <v>444793</v>
      </c>
      <c r="Q10668" t="str">
        <f t="shared" si="169"/>
        <v>3-Small C&amp;I</v>
      </c>
    </row>
    <row r="10669" spans="1:17" x14ac:dyDescent="0.3">
      <c r="A10669">
        <v>5</v>
      </c>
      <c r="B10669" t="s">
        <v>241</v>
      </c>
      <c r="C10669">
        <v>2024</v>
      </c>
      <c r="D10669">
        <v>8</v>
      </c>
      <c r="E10669" t="s">
        <v>575</v>
      </c>
      <c r="F10669" s="431">
        <v>3</v>
      </c>
      <c r="G10669" t="s">
        <v>408</v>
      </c>
      <c r="H10669" t="s">
        <v>396</v>
      </c>
      <c r="I10669" t="s">
        <v>397</v>
      </c>
      <c r="J10669" t="s">
        <v>550</v>
      </c>
      <c r="K10669" t="s">
        <v>415</v>
      </c>
      <c r="L10669" t="s">
        <v>525</v>
      </c>
      <c r="M10669" t="s">
        <v>409</v>
      </c>
      <c r="N10669">
        <v>16973</v>
      </c>
      <c r="O10669">
        <v>1174116.22</v>
      </c>
      <c r="P10669">
        <v>5674960</v>
      </c>
      <c r="Q10669" t="str">
        <f t="shared" si="169"/>
        <v>3-Small C&amp;I</v>
      </c>
    </row>
    <row r="10670" spans="1:17" x14ac:dyDescent="0.3">
      <c r="A10670">
        <v>5</v>
      </c>
      <c r="B10670" t="s">
        <v>241</v>
      </c>
      <c r="C10670">
        <v>2024</v>
      </c>
      <c r="D10670">
        <v>8</v>
      </c>
      <c r="E10670" t="s">
        <v>575</v>
      </c>
      <c r="F10670" s="431">
        <v>3</v>
      </c>
      <c r="G10670" t="s">
        <v>408</v>
      </c>
      <c r="H10670" t="s">
        <v>416</v>
      </c>
      <c r="I10670" t="s">
        <v>417</v>
      </c>
      <c r="J10670" t="s">
        <v>548</v>
      </c>
      <c r="K10670" t="s">
        <v>392</v>
      </c>
      <c r="L10670" t="s">
        <v>525</v>
      </c>
      <c r="M10670" t="s">
        <v>409</v>
      </c>
      <c r="N10670">
        <v>138</v>
      </c>
      <c r="O10670">
        <v>-16460.32</v>
      </c>
      <c r="P10670">
        <v>145425</v>
      </c>
      <c r="Q10670" t="str">
        <f t="shared" si="169"/>
        <v>3-Small C&amp;I</v>
      </c>
    </row>
    <row r="10671" spans="1:17" x14ac:dyDescent="0.3">
      <c r="A10671">
        <v>5</v>
      </c>
      <c r="B10671" t="s">
        <v>241</v>
      </c>
      <c r="C10671">
        <v>2024</v>
      </c>
      <c r="D10671">
        <v>8</v>
      </c>
      <c r="E10671" t="s">
        <v>575</v>
      </c>
      <c r="F10671" s="431">
        <v>3</v>
      </c>
      <c r="G10671" t="s">
        <v>408</v>
      </c>
      <c r="H10671" t="s">
        <v>468</v>
      </c>
      <c r="I10671" t="s">
        <v>469</v>
      </c>
      <c r="J10671" t="s">
        <v>554</v>
      </c>
      <c r="K10671" t="s">
        <v>420</v>
      </c>
      <c r="L10671" t="s">
        <v>525</v>
      </c>
      <c r="M10671" t="s">
        <v>409</v>
      </c>
      <c r="N10671">
        <v>41</v>
      </c>
      <c r="O10671">
        <v>117461.26</v>
      </c>
      <c r="P10671">
        <v>521273</v>
      </c>
      <c r="Q10671" t="str">
        <f t="shared" si="169"/>
        <v>4-Medium C&amp;I</v>
      </c>
    </row>
    <row r="10672" spans="1:17" x14ac:dyDescent="0.3">
      <c r="A10672">
        <v>5</v>
      </c>
      <c r="B10672" t="s">
        <v>241</v>
      </c>
      <c r="C10672">
        <v>2024</v>
      </c>
      <c r="D10672">
        <v>8</v>
      </c>
      <c r="E10672" t="s">
        <v>575</v>
      </c>
      <c r="F10672" s="431">
        <v>3</v>
      </c>
      <c r="G10672" t="s">
        <v>408</v>
      </c>
      <c r="H10672" t="s">
        <v>572</v>
      </c>
      <c r="I10672" t="s">
        <v>573</v>
      </c>
      <c r="J10672" t="s">
        <v>550</v>
      </c>
      <c r="K10672" t="s">
        <v>415</v>
      </c>
      <c r="L10672" t="s">
        <v>525</v>
      </c>
      <c r="M10672" t="s">
        <v>409</v>
      </c>
      <c r="N10672">
        <v>2</v>
      </c>
      <c r="O10672">
        <v>142.46</v>
      </c>
      <c r="P10672">
        <v>454</v>
      </c>
      <c r="Q10672" t="str">
        <f t="shared" si="169"/>
        <v>3-Small C&amp;I</v>
      </c>
    </row>
    <row r="10673" spans="1:17" x14ac:dyDescent="0.3">
      <c r="A10673">
        <v>5</v>
      </c>
      <c r="B10673" t="s">
        <v>241</v>
      </c>
      <c r="C10673">
        <v>2024</v>
      </c>
      <c r="D10673">
        <v>8</v>
      </c>
      <c r="E10673" t="s">
        <v>575</v>
      </c>
      <c r="F10673" s="431">
        <v>3</v>
      </c>
      <c r="G10673" t="s">
        <v>408</v>
      </c>
      <c r="H10673" t="s">
        <v>460</v>
      </c>
      <c r="I10673" t="s">
        <v>461</v>
      </c>
      <c r="J10673" t="s">
        <v>551</v>
      </c>
      <c r="K10673" t="s">
        <v>398</v>
      </c>
      <c r="L10673" t="s">
        <v>525</v>
      </c>
      <c r="M10673" t="s">
        <v>409</v>
      </c>
      <c r="N10673">
        <v>67</v>
      </c>
      <c r="O10673">
        <v>-532.55999999999995</v>
      </c>
      <c r="P10673">
        <v>9847</v>
      </c>
      <c r="Q10673" t="str">
        <f t="shared" si="169"/>
        <v>3-Small C&amp;I</v>
      </c>
    </row>
    <row r="10674" spans="1:17" x14ac:dyDescent="0.3">
      <c r="A10674">
        <v>5</v>
      </c>
      <c r="B10674" t="s">
        <v>241</v>
      </c>
      <c r="C10674">
        <v>2024</v>
      </c>
      <c r="D10674">
        <v>8</v>
      </c>
      <c r="E10674" t="s">
        <v>575</v>
      </c>
      <c r="F10674" s="431">
        <v>3</v>
      </c>
      <c r="G10674" t="s">
        <v>408</v>
      </c>
      <c r="H10674" t="s">
        <v>418</v>
      </c>
      <c r="I10674" t="s">
        <v>419</v>
      </c>
      <c r="J10674" t="s">
        <v>554</v>
      </c>
      <c r="K10674" t="s">
        <v>420</v>
      </c>
      <c r="L10674" t="s">
        <v>525</v>
      </c>
      <c r="M10674" t="s">
        <v>409</v>
      </c>
      <c r="N10674">
        <v>1226</v>
      </c>
      <c r="O10674">
        <v>5632376.5099999998</v>
      </c>
      <c r="P10674">
        <v>23521930</v>
      </c>
      <c r="Q10674" t="str">
        <f t="shared" si="169"/>
        <v>4-Medium C&amp;I</v>
      </c>
    </row>
    <row r="10675" spans="1:17" x14ac:dyDescent="0.3">
      <c r="A10675">
        <v>5</v>
      </c>
      <c r="B10675" t="s">
        <v>241</v>
      </c>
      <c r="C10675">
        <v>2024</v>
      </c>
      <c r="D10675">
        <v>8</v>
      </c>
      <c r="E10675" t="s">
        <v>575</v>
      </c>
      <c r="F10675" s="431">
        <v>3</v>
      </c>
      <c r="G10675" t="s">
        <v>408</v>
      </c>
      <c r="H10675" t="s">
        <v>473</v>
      </c>
      <c r="I10675" t="s">
        <v>474</v>
      </c>
      <c r="J10675" t="s">
        <v>556</v>
      </c>
      <c r="K10675" t="s">
        <v>441</v>
      </c>
      <c r="L10675" t="s">
        <v>525</v>
      </c>
      <c r="M10675" t="s">
        <v>409</v>
      </c>
      <c r="N10675">
        <v>29</v>
      </c>
      <c r="O10675">
        <v>124494.04</v>
      </c>
      <c r="P10675">
        <v>525953</v>
      </c>
      <c r="Q10675" t="str">
        <f t="shared" si="169"/>
        <v>4-Medium C&amp;I</v>
      </c>
    </row>
    <row r="10676" spans="1:17" x14ac:dyDescent="0.3">
      <c r="A10676">
        <v>5</v>
      </c>
      <c r="B10676" t="s">
        <v>241</v>
      </c>
      <c r="C10676">
        <v>2024</v>
      </c>
      <c r="D10676">
        <v>8</v>
      </c>
      <c r="E10676" t="s">
        <v>575</v>
      </c>
      <c r="F10676" s="431">
        <v>3</v>
      </c>
      <c r="G10676" t="s">
        <v>408</v>
      </c>
      <c r="H10676" t="s">
        <v>475</v>
      </c>
      <c r="I10676" t="s">
        <v>476</v>
      </c>
      <c r="J10676" t="s">
        <v>555</v>
      </c>
      <c r="K10676" t="s">
        <v>472</v>
      </c>
      <c r="L10676" t="s">
        <v>525</v>
      </c>
      <c r="M10676" t="s">
        <v>409</v>
      </c>
      <c r="N10676">
        <v>33</v>
      </c>
      <c r="O10676">
        <v>109545.33</v>
      </c>
      <c r="P10676">
        <v>461325</v>
      </c>
      <c r="Q10676" t="str">
        <f t="shared" si="169"/>
        <v>4-Medium C&amp;I</v>
      </c>
    </row>
    <row r="10677" spans="1:17" x14ac:dyDescent="0.3">
      <c r="A10677">
        <v>5</v>
      </c>
      <c r="B10677" t="s">
        <v>241</v>
      </c>
      <c r="C10677">
        <v>2024</v>
      </c>
      <c r="D10677">
        <v>8</v>
      </c>
      <c r="E10677" t="s">
        <v>575</v>
      </c>
      <c r="F10677" s="431">
        <v>3</v>
      </c>
      <c r="G10677" t="s">
        <v>408</v>
      </c>
      <c r="H10677" t="s">
        <v>464</v>
      </c>
      <c r="I10677" t="s">
        <v>465</v>
      </c>
      <c r="J10677" t="s">
        <v>552</v>
      </c>
      <c r="K10677" t="s">
        <v>423</v>
      </c>
      <c r="L10677" t="s">
        <v>525</v>
      </c>
      <c r="M10677" t="s">
        <v>409</v>
      </c>
      <c r="N10677">
        <v>656</v>
      </c>
      <c r="O10677">
        <v>79267.789999999994</v>
      </c>
      <c r="P10677">
        <v>157409</v>
      </c>
      <c r="Q10677" t="str">
        <f t="shared" si="169"/>
        <v>Street</v>
      </c>
    </row>
    <row r="10678" spans="1:17" x14ac:dyDescent="0.3">
      <c r="A10678">
        <v>5</v>
      </c>
      <c r="B10678" t="s">
        <v>241</v>
      </c>
      <c r="C10678">
        <v>2024</v>
      </c>
      <c r="D10678">
        <v>8</v>
      </c>
      <c r="E10678" t="s">
        <v>575</v>
      </c>
      <c r="F10678" s="431">
        <v>3</v>
      </c>
      <c r="G10678" t="s">
        <v>408</v>
      </c>
      <c r="H10678" t="s">
        <v>466</v>
      </c>
      <c r="I10678" t="s">
        <v>467</v>
      </c>
      <c r="J10678" t="s">
        <v>552</v>
      </c>
      <c r="K10678" t="s">
        <v>423</v>
      </c>
      <c r="L10678" t="s">
        <v>525</v>
      </c>
      <c r="M10678" t="s">
        <v>409</v>
      </c>
      <c r="N10678">
        <v>1094</v>
      </c>
      <c r="O10678">
        <v>110026.07</v>
      </c>
      <c r="P10678">
        <v>220554</v>
      </c>
      <c r="Q10678" t="str">
        <f t="shared" si="169"/>
        <v>Street</v>
      </c>
    </row>
    <row r="10679" spans="1:17" x14ac:dyDescent="0.3">
      <c r="A10679">
        <v>5</v>
      </c>
      <c r="B10679" t="s">
        <v>241</v>
      </c>
      <c r="C10679">
        <v>2024</v>
      </c>
      <c r="D10679">
        <v>8</v>
      </c>
      <c r="E10679" t="s">
        <v>575</v>
      </c>
      <c r="F10679" s="431">
        <v>3</v>
      </c>
      <c r="G10679" t="s">
        <v>408</v>
      </c>
      <c r="H10679" t="s">
        <v>421</v>
      </c>
      <c r="I10679" t="s">
        <v>422</v>
      </c>
      <c r="J10679" t="s">
        <v>552</v>
      </c>
      <c r="K10679" t="s">
        <v>423</v>
      </c>
      <c r="L10679" t="s">
        <v>526</v>
      </c>
      <c r="M10679" t="s">
        <v>427</v>
      </c>
      <c r="N10679">
        <v>3709</v>
      </c>
      <c r="O10679">
        <v>335587.93</v>
      </c>
      <c r="P10679">
        <v>947866</v>
      </c>
      <c r="Q10679" t="str">
        <f t="shared" si="169"/>
        <v>Street</v>
      </c>
    </row>
    <row r="10680" spans="1:17" x14ac:dyDescent="0.3">
      <c r="A10680">
        <v>5</v>
      </c>
      <c r="B10680" t="s">
        <v>241</v>
      </c>
      <c r="C10680">
        <v>2024</v>
      </c>
      <c r="D10680">
        <v>8</v>
      </c>
      <c r="E10680" t="s">
        <v>575</v>
      </c>
      <c r="F10680" s="431">
        <v>3</v>
      </c>
      <c r="G10680" t="s">
        <v>408</v>
      </c>
      <c r="H10680" t="s">
        <v>424</v>
      </c>
      <c r="I10680" t="s">
        <v>425</v>
      </c>
      <c r="J10680" t="s">
        <v>557</v>
      </c>
      <c r="K10680" t="s">
        <v>426</v>
      </c>
      <c r="L10680" t="s">
        <v>526</v>
      </c>
      <c r="M10680" t="s">
        <v>427</v>
      </c>
      <c r="N10680">
        <v>5</v>
      </c>
      <c r="O10680">
        <v>596.52</v>
      </c>
      <c r="P10680">
        <v>4247</v>
      </c>
      <c r="Q10680" t="str">
        <f t="shared" si="169"/>
        <v>3-Small C&amp;I</v>
      </c>
    </row>
    <row r="10681" spans="1:17" x14ac:dyDescent="0.3">
      <c r="A10681">
        <v>5</v>
      </c>
      <c r="B10681" t="s">
        <v>241</v>
      </c>
      <c r="C10681">
        <v>2024</v>
      </c>
      <c r="D10681">
        <v>8</v>
      </c>
      <c r="E10681" t="s">
        <v>575</v>
      </c>
      <c r="F10681" s="431">
        <v>3</v>
      </c>
      <c r="G10681" t="s">
        <v>408</v>
      </c>
      <c r="H10681" t="s">
        <v>477</v>
      </c>
      <c r="I10681" t="s">
        <v>478</v>
      </c>
      <c r="J10681" t="s">
        <v>558</v>
      </c>
      <c r="K10681" t="s">
        <v>430</v>
      </c>
      <c r="L10681" t="s">
        <v>525</v>
      </c>
      <c r="M10681" t="s">
        <v>409</v>
      </c>
      <c r="N10681">
        <v>1</v>
      </c>
      <c r="O10681">
        <v>3391</v>
      </c>
      <c r="P10681">
        <v>16200</v>
      </c>
      <c r="Q10681" t="str">
        <f t="shared" si="169"/>
        <v>5-Large C&amp;I</v>
      </c>
    </row>
    <row r="10682" spans="1:17" x14ac:dyDescent="0.3">
      <c r="A10682">
        <v>5</v>
      </c>
      <c r="B10682" t="s">
        <v>241</v>
      </c>
      <c r="C10682">
        <v>2024</v>
      </c>
      <c r="D10682">
        <v>8</v>
      </c>
      <c r="E10682" t="s">
        <v>575</v>
      </c>
      <c r="F10682" s="431">
        <v>3</v>
      </c>
      <c r="G10682" t="s">
        <v>408</v>
      </c>
      <c r="H10682" t="s">
        <v>428</v>
      </c>
      <c r="I10682" t="s">
        <v>429</v>
      </c>
      <c r="J10682" t="s">
        <v>558</v>
      </c>
      <c r="K10682" t="s">
        <v>430</v>
      </c>
      <c r="L10682" t="s">
        <v>525</v>
      </c>
      <c r="M10682" t="s">
        <v>409</v>
      </c>
      <c r="N10682">
        <v>133</v>
      </c>
      <c r="O10682">
        <v>3385889.59</v>
      </c>
      <c r="P10682">
        <v>17339217</v>
      </c>
      <c r="Q10682" t="str">
        <f t="shared" si="169"/>
        <v>5-Large C&amp;I</v>
      </c>
    </row>
    <row r="10683" spans="1:17" x14ac:dyDescent="0.3">
      <c r="A10683">
        <v>5</v>
      </c>
      <c r="B10683" t="s">
        <v>241</v>
      </c>
      <c r="C10683">
        <v>2024</v>
      </c>
      <c r="D10683">
        <v>8</v>
      </c>
      <c r="E10683" t="s">
        <v>575</v>
      </c>
      <c r="F10683" s="431">
        <v>3</v>
      </c>
      <c r="G10683" t="s">
        <v>408</v>
      </c>
      <c r="H10683" t="s">
        <v>431</v>
      </c>
      <c r="I10683" t="s">
        <v>432</v>
      </c>
      <c r="J10683" t="s">
        <v>558</v>
      </c>
      <c r="K10683" t="s">
        <v>430</v>
      </c>
      <c r="L10683" t="s">
        <v>526</v>
      </c>
      <c r="M10683" t="s">
        <v>427</v>
      </c>
      <c r="N10683">
        <v>2093</v>
      </c>
      <c r="O10683">
        <v>33002730.760000002</v>
      </c>
      <c r="P10683">
        <v>393596373</v>
      </c>
      <c r="Q10683" t="str">
        <f t="shared" si="169"/>
        <v>5-Large C&amp;I</v>
      </c>
    </row>
    <row r="10684" spans="1:17" x14ac:dyDescent="0.3">
      <c r="A10684">
        <v>5</v>
      </c>
      <c r="B10684" t="s">
        <v>241</v>
      </c>
      <c r="C10684">
        <v>2024</v>
      </c>
      <c r="D10684">
        <v>8</v>
      </c>
      <c r="E10684" t="s">
        <v>575</v>
      </c>
      <c r="F10684" s="431">
        <v>3</v>
      </c>
      <c r="G10684" t="s">
        <v>408</v>
      </c>
      <c r="H10684" t="s">
        <v>399</v>
      </c>
      <c r="I10684" t="s">
        <v>400</v>
      </c>
      <c r="J10684" t="s">
        <v>547</v>
      </c>
      <c r="K10684" t="s">
        <v>386</v>
      </c>
      <c r="L10684" t="s">
        <v>526</v>
      </c>
      <c r="M10684" t="s">
        <v>427</v>
      </c>
      <c r="N10684">
        <v>1433</v>
      </c>
      <c r="O10684">
        <v>527630.48</v>
      </c>
      <c r="P10684">
        <v>3008475</v>
      </c>
      <c r="Q10684" t="str">
        <f t="shared" si="169"/>
        <v>1-Residential</v>
      </c>
    </row>
    <row r="10685" spans="1:17" x14ac:dyDescent="0.3">
      <c r="A10685">
        <v>5</v>
      </c>
      <c r="B10685" t="s">
        <v>241</v>
      </c>
      <c r="C10685">
        <v>2024</v>
      </c>
      <c r="D10685">
        <v>8</v>
      </c>
      <c r="E10685" t="s">
        <v>575</v>
      </c>
      <c r="F10685" s="431">
        <v>3</v>
      </c>
      <c r="G10685" t="s">
        <v>408</v>
      </c>
      <c r="H10685" t="s">
        <v>402</v>
      </c>
      <c r="I10685" t="s">
        <v>403</v>
      </c>
      <c r="J10685" t="s">
        <v>312</v>
      </c>
      <c r="K10685" t="s">
        <v>462</v>
      </c>
      <c r="L10685" t="s">
        <v>312</v>
      </c>
      <c r="M10685" t="s">
        <v>463</v>
      </c>
      <c r="N10685">
        <v>5</v>
      </c>
      <c r="O10685">
        <v>177.66</v>
      </c>
      <c r="P10685">
        <v>3514</v>
      </c>
      <c r="Q10685" t="str">
        <f t="shared" si="169"/>
        <v>OTHER</v>
      </c>
    </row>
    <row r="10686" spans="1:17" x14ac:dyDescent="0.3">
      <c r="A10686">
        <v>5</v>
      </c>
      <c r="B10686" t="s">
        <v>241</v>
      </c>
      <c r="C10686">
        <v>2024</v>
      </c>
      <c r="D10686">
        <v>8</v>
      </c>
      <c r="E10686" t="s">
        <v>575</v>
      </c>
      <c r="F10686" s="431">
        <v>3</v>
      </c>
      <c r="G10686" t="s">
        <v>408</v>
      </c>
      <c r="H10686" t="s">
        <v>404</v>
      </c>
      <c r="I10686" t="s">
        <v>405</v>
      </c>
      <c r="J10686" t="s">
        <v>548</v>
      </c>
      <c r="K10686" t="s">
        <v>392</v>
      </c>
      <c r="L10686" t="s">
        <v>526</v>
      </c>
      <c r="M10686" t="s">
        <v>427</v>
      </c>
      <c r="N10686">
        <v>69513</v>
      </c>
      <c r="O10686">
        <v>5674829.3899999997</v>
      </c>
      <c r="P10686">
        <v>129986399</v>
      </c>
      <c r="Q10686" t="str">
        <f t="shared" si="169"/>
        <v>3-Small C&amp;I</v>
      </c>
    </row>
    <row r="10687" spans="1:17" x14ac:dyDescent="0.3">
      <c r="A10687">
        <v>5</v>
      </c>
      <c r="B10687" t="s">
        <v>241</v>
      </c>
      <c r="C10687">
        <v>2024</v>
      </c>
      <c r="D10687">
        <v>8</v>
      </c>
      <c r="E10687" t="s">
        <v>575</v>
      </c>
      <c r="F10687" s="431">
        <v>3</v>
      </c>
      <c r="G10687" t="s">
        <v>408</v>
      </c>
      <c r="H10687" t="s">
        <v>433</v>
      </c>
      <c r="I10687" t="s">
        <v>434</v>
      </c>
      <c r="J10687" t="s">
        <v>553</v>
      </c>
      <c r="K10687" t="s">
        <v>412</v>
      </c>
      <c r="L10687" t="s">
        <v>526</v>
      </c>
      <c r="M10687" t="s">
        <v>427</v>
      </c>
      <c r="N10687">
        <v>1307</v>
      </c>
      <c r="O10687">
        <v>64032.71</v>
      </c>
      <c r="P10687">
        <v>412799</v>
      </c>
      <c r="Q10687" t="str">
        <f t="shared" si="169"/>
        <v>3-Small C&amp;I</v>
      </c>
    </row>
    <row r="10688" spans="1:17" x14ac:dyDescent="0.3">
      <c r="A10688">
        <v>5</v>
      </c>
      <c r="B10688" t="s">
        <v>241</v>
      </c>
      <c r="C10688">
        <v>2024</v>
      </c>
      <c r="D10688">
        <v>8</v>
      </c>
      <c r="E10688" t="s">
        <v>575</v>
      </c>
      <c r="F10688" s="431">
        <v>3</v>
      </c>
      <c r="G10688" t="s">
        <v>408</v>
      </c>
      <c r="H10688" t="s">
        <v>435</v>
      </c>
      <c r="I10688" t="s">
        <v>436</v>
      </c>
      <c r="J10688" t="s">
        <v>550</v>
      </c>
      <c r="K10688" t="s">
        <v>415</v>
      </c>
      <c r="L10688" t="s">
        <v>526</v>
      </c>
      <c r="M10688" t="s">
        <v>427</v>
      </c>
      <c r="N10688">
        <v>607</v>
      </c>
      <c r="O10688">
        <v>-27242.560000000001</v>
      </c>
      <c r="P10688">
        <v>1522021</v>
      </c>
      <c r="Q10688" t="str">
        <f t="shared" si="169"/>
        <v>3-Small C&amp;I</v>
      </c>
    </row>
    <row r="10689" spans="1:17" x14ac:dyDescent="0.3">
      <c r="A10689">
        <v>5</v>
      </c>
      <c r="B10689" t="s">
        <v>241</v>
      </c>
      <c r="C10689">
        <v>2024</v>
      </c>
      <c r="D10689">
        <v>8</v>
      </c>
      <c r="E10689" t="s">
        <v>575</v>
      </c>
      <c r="F10689" s="431">
        <v>3</v>
      </c>
      <c r="G10689" t="s">
        <v>408</v>
      </c>
      <c r="H10689" t="s">
        <v>406</v>
      </c>
      <c r="I10689" t="s">
        <v>407</v>
      </c>
      <c r="J10689" t="s">
        <v>551</v>
      </c>
      <c r="K10689" t="s">
        <v>398</v>
      </c>
      <c r="L10689" t="s">
        <v>526</v>
      </c>
      <c r="M10689" t="s">
        <v>427</v>
      </c>
      <c r="N10689">
        <v>24118</v>
      </c>
      <c r="O10689">
        <v>1300304.57</v>
      </c>
      <c r="P10689">
        <v>9771266</v>
      </c>
      <c r="Q10689" t="str">
        <f t="shared" si="169"/>
        <v>3-Small C&amp;I</v>
      </c>
    </row>
    <row r="10690" spans="1:17" x14ac:dyDescent="0.3">
      <c r="A10690">
        <v>5</v>
      </c>
      <c r="B10690" t="s">
        <v>241</v>
      </c>
      <c r="C10690">
        <v>2024</v>
      </c>
      <c r="D10690">
        <v>8</v>
      </c>
      <c r="E10690" t="s">
        <v>575</v>
      </c>
      <c r="F10690" s="431">
        <v>3</v>
      </c>
      <c r="G10690" t="s">
        <v>408</v>
      </c>
      <c r="H10690" t="s">
        <v>437</v>
      </c>
      <c r="I10690" t="s">
        <v>438</v>
      </c>
      <c r="J10690" t="s">
        <v>554</v>
      </c>
      <c r="K10690" t="s">
        <v>420</v>
      </c>
      <c r="L10690" t="s">
        <v>526</v>
      </c>
      <c r="M10690" t="s">
        <v>427</v>
      </c>
      <c r="N10690">
        <v>7833</v>
      </c>
      <c r="O10690">
        <v>20884368.09</v>
      </c>
      <c r="P10690">
        <v>190790743</v>
      </c>
      <c r="Q10690" t="str">
        <f t="shared" si="169"/>
        <v>4-Medium C&amp;I</v>
      </c>
    </row>
    <row r="10691" spans="1:17" x14ac:dyDescent="0.3">
      <c r="A10691">
        <v>5</v>
      </c>
      <c r="B10691" t="s">
        <v>241</v>
      </c>
      <c r="C10691">
        <v>2024</v>
      </c>
      <c r="D10691">
        <v>8</v>
      </c>
      <c r="E10691" t="s">
        <v>575</v>
      </c>
      <c r="F10691" s="431">
        <v>3</v>
      </c>
      <c r="G10691" t="s">
        <v>408</v>
      </c>
      <c r="H10691" t="s">
        <v>439</v>
      </c>
      <c r="I10691" t="s">
        <v>440</v>
      </c>
      <c r="J10691" t="s">
        <v>554</v>
      </c>
      <c r="K10691" t="s">
        <v>420</v>
      </c>
      <c r="L10691" t="s">
        <v>526</v>
      </c>
      <c r="M10691" t="s">
        <v>427</v>
      </c>
      <c r="N10691">
        <v>332</v>
      </c>
      <c r="O10691">
        <v>777829.54</v>
      </c>
      <c r="P10691">
        <v>7258991</v>
      </c>
      <c r="Q10691" t="str">
        <f t="shared" si="169"/>
        <v>4-Medium C&amp;I</v>
      </c>
    </row>
    <row r="10692" spans="1:17" x14ac:dyDescent="0.3">
      <c r="A10692">
        <v>5</v>
      </c>
      <c r="B10692" t="s">
        <v>241</v>
      </c>
      <c r="C10692">
        <v>2024</v>
      </c>
      <c r="D10692">
        <v>8</v>
      </c>
      <c r="E10692" t="s">
        <v>575</v>
      </c>
      <c r="F10692" s="431">
        <v>3</v>
      </c>
      <c r="G10692" t="s">
        <v>408</v>
      </c>
      <c r="H10692" t="s">
        <v>479</v>
      </c>
      <c r="I10692" t="s">
        <v>480</v>
      </c>
      <c r="J10692" t="s">
        <v>554</v>
      </c>
      <c r="K10692" t="s">
        <v>420</v>
      </c>
      <c r="L10692" t="s">
        <v>526</v>
      </c>
      <c r="M10692" t="s">
        <v>427</v>
      </c>
      <c r="N10692">
        <v>229</v>
      </c>
      <c r="O10692">
        <v>555956.82999999996</v>
      </c>
      <c r="P10692">
        <v>5143374</v>
      </c>
      <c r="Q10692" t="str">
        <f t="shared" si="169"/>
        <v>4-Medium C&amp;I</v>
      </c>
    </row>
    <row r="10693" spans="1:17" x14ac:dyDescent="0.3">
      <c r="A10693">
        <v>5</v>
      </c>
      <c r="B10693" t="s">
        <v>241</v>
      </c>
      <c r="C10693">
        <v>2024</v>
      </c>
      <c r="D10693">
        <v>8</v>
      </c>
      <c r="E10693" t="s">
        <v>575</v>
      </c>
      <c r="F10693" s="431">
        <v>5</v>
      </c>
      <c r="G10693" t="s">
        <v>442</v>
      </c>
      <c r="H10693" t="s">
        <v>390</v>
      </c>
      <c r="I10693" t="s">
        <v>391</v>
      </c>
      <c r="J10693" t="s">
        <v>548</v>
      </c>
      <c r="K10693" t="s">
        <v>392</v>
      </c>
      <c r="L10693" t="s">
        <v>527</v>
      </c>
      <c r="M10693" t="s">
        <v>443</v>
      </c>
      <c r="N10693">
        <v>697</v>
      </c>
      <c r="O10693">
        <v>210704.87</v>
      </c>
      <c r="P10693">
        <v>1386068</v>
      </c>
      <c r="Q10693" t="str">
        <f t="shared" si="169"/>
        <v>3-Small C&amp;I</v>
      </c>
    </row>
    <row r="10694" spans="1:17" x14ac:dyDescent="0.3">
      <c r="A10694">
        <v>5</v>
      </c>
      <c r="B10694" t="s">
        <v>241</v>
      </c>
      <c r="C10694">
        <v>2024</v>
      </c>
      <c r="D10694">
        <v>8</v>
      </c>
      <c r="E10694" t="s">
        <v>575</v>
      </c>
      <c r="F10694" s="431">
        <v>5</v>
      </c>
      <c r="G10694" t="s">
        <v>442</v>
      </c>
      <c r="H10694" t="s">
        <v>410</v>
      </c>
      <c r="I10694" t="s">
        <v>411</v>
      </c>
      <c r="J10694" t="s">
        <v>553</v>
      </c>
      <c r="K10694" t="s">
        <v>412</v>
      </c>
      <c r="L10694" t="s">
        <v>527</v>
      </c>
      <c r="M10694" t="s">
        <v>443</v>
      </c>
      <c r="N10694">
        <v>1</v>
      </c>
      <c r="O10694">
        <v>94.79</v>
      </c>
      <c r="P10694">
        <v>292</v>
      </c>
      <c r="Q10694" t="str">
        <f t="shared" si="169"/>
        <v>3-Small C&amp;I</v>
      </c>
    </row>
    <row r="10695" spans="1:17" x14ac:dyDescent="0.3">
      <c r="A10695">
        <v>5</v>
      </c>
      <c r="B10695" t="s">
        <v>241</v>
      </c>
      <c r="C10695">
        <v>2024</v>
      </c>
      <c r="D10695">
        <v>8</v>
      </c>
      <c r="E10695" t="s">
        <v>575</v>
      </c>
      <c r="F10695" s="431">
        <v>5</v>
      </c>
      <c r="G10695" t="s">
        <v>442</v>
      </c>
      <c r="H10695" t="s">
        <v>416</v>
      </c>
      <c r="I10695" t="s">
        <v>417</v>
      </c>
      <c r="J10695" t="s">
        <v>548</v>
      </c>
      <c r="K10695" t="s">
        <v>392</v>
      </c>
      <c r="L10695" t="s">
        <v>527</v>
      </c>
      <c r="M10695" t="s">
        <v>443</v>
      </c>
      <c r="N10695">
        <v>1</v>
      </c>
      <c r="O10695">
        <v>56.45</v>
      </c>
      <c r="P10695">
        <v>174</v>
      </c>
      <c r="Q10695" t="str">
        <f t="shared" si="169"/>
        <v>3-Small C&amp;I</v>
      </c>
    </row>
    <row r="10696" spans="1:17" x14ac:dyDescent="0.3">
      <c r="A10696">
        <v>5</v>
      </c>
      <c r="B10696" t="s">
        <v>241</v>
      </c>
      <c r="C10696">
        <v>2024</v>
      </c>
      <c r="D10696">
        <v>8</v>
      </c>
      <c r="E10696" t="s">
        <v>575</v>
      </c>
      <c r="F10696" s="431">
        <v>5</v>
      </c>
      <c r="G10696" t="s">
        <v>442</v>
      </c>
      <c r="H10696" t="s">
        <v>468</v>
      </c>
      <c r="I10696" t="s">
        <v>469</v>
      </c>
      <c r="J10696" t="s">
        <v>554</v>
      </c>
      <c r="K10696" t="s">
        <v>420</v>
      </c>
      <c r="L10696" t="s">
        <v>527</v>
      </c>
      <c r="M10696" t="s">
        <v>443</v>
      </c>
      <c r="N10696">
        <v>3</v>
      </c>
      <c r="O10696">
        <v>3455.11</v>
      </c>
      <c r="P10696">
        <v>13400</v>
      </c>
      <c r="Q10696" t="str">
        <f t="shared" si="169"/>
        <v>4-Medium C&amp;I</v>
      </c>
    </row>
    <row r="10697" spans="1:17" x14ac:dyDescent="0.3">
      <c r="A10697">
        <v>5</v>
      </c>
      <c r="B10697" t="s">
        <v>241</v>
      </c>
      <c r="C10697">
        <v>2024</v>
      </c>
      <c r="D10697">
        <v>8</v>
      </c>
      <c r="E10697" t="s">
        <v>575</v>
      </c>
      <c r="F10697" s="431">
        <v>5</v>
      </c>
      <c r="G10697" t="s">
        <v>442</v>
      </c>
      <c r="H10697" t="s">
        <v>418</v>
      </c>
      <c r="I10697" t="s">
        <v>419</v>
      </c>
      <c r="J10697" t="s">
        <v>554</v>
      </c>
      <c r="K10697" t="s">
        <v>420</v>
      </c>
      <c r="L10697" t="s">
        <v>527</v>
      </c>
      <c r="M10697" t="s">
        <v>443</v>
      </c>
      <c r="N10697">
        <v>124</v>
      </c>
      <c r="O10697">
        <v>751185.61</v>
      </c>
      <c r="P10697">
        <v>2968059</v>
      </c>
      <c r="Q10697" t="str">
        <f t="shared" si="169"/>
        <v>4-Medium C&amp;I</v>
      </c>
    </row>
    <row r="10698" spans="1:17" x14ac:dyDescent="0.3">
      <c r="A10698">
        <v>5</v>
      </c>
      <c r="B10698" t="s">
        <v>241</v>
      </c>
      <c r="C10698">
        <v>2024</v>
      </c>
      <c r="D10698">
        <v>8</v>
      </c>
      <c r="E10698" t="s">
        <v>575</v>
      </c>
      <c r="F10698" s="431">
        <v>5</v>
      </c>
      <c r="G10698" t="s">
        <v>442</v>
      </c>
      <c r="H10698" t="s">
        <v>464</v>
      </c>
      <c r="I10698" t="s">
        <v>465</v>
      </c>
      <c r="J10698" t="s">
        <v>552</v>
      </c>
      <c r="K10698" t="s">
        <v>423</v>
      </c>
      <c r="L10698" t="s">
        <v>527</v>
      </c>
      <c r="M10698" t="s">
        <v>443</v>
      </c>
      <c r="N10698">
        <v>19</v>
      </c>
      <c r="O10698">
        <v>2927.42</v>
      </c>
      <c r="P10698">
        <v>5920</v>
      </c>
      <c r="Q10698" t="str">
        <f t="shared" si="169"/>
        <v>Street</v>
      </c>
    </row>
    <row r="10699" spans="1:17" x14ac:dyDescent="0.3">
      <c r="A10699">
        <v>5</v>
      </c>
      <c r="B10699" t="s">
        <v>241</v>
      </c>
      <c r="C10699">
        <v>2024</v>
      </c>
      <c r="D10699">
        <v>8</v>
      </c>
      <c r="E10699" t="s">
        <v>575</v>
      </c>
      <c r="F10699" s="431">
        <v>5</v>
      </c>
      <c r="G10699" t="s">
        <v>442</v>
      </c>
      <c r="H10699" t="s">
        <v>466</v>
      </c>
      <c r="I10699" t="s">
        <v>467</v>
      </c>
      <c r="J10699" t="s">
        <v>552</v>
      </c>
      <c r="K10699" t="s">
        <v>423</v>
      </c>
      <c r="L10699" t="s">
        <v>527</v>
      </c>
      <c r="M10699" t="s">
        <v>443</v>
      </c>
      <c r="N10699">
        <v>30</v>
      </c>
      <c r="O10699">
        <v>4190.1000000000004</v>
      </c>
      <c r="P10699">
        <v>8716</v>
      </c>
      <c r="Q10699" t="str">
        <f t="shared" si="169"/>
        <v>Street</v>
      </c>
    </row>
    <row r="10700" spans="1:17" x14ac:dyDescent="0.3">
      <c r="A10700">
        <v>5</v>
      </c>
      <c r="B10700" t="s">
        <v>241</v>
      </c>
      <c r="C10700">
        <v>2024</v>
      </c>
      <c r="D10700">
        <v>8</v>
      </c>
      <c r="E10700" t="s">
        <v>575</v>
      </c>
      <c r="F10700" s="431">
        <v>5</v>
      </c>
      <c r="G10700" t="s">
        <v>442</v>
      </c>
      <c r="H10700" t="s">
        <v>421</v>
      </c>
      <c r="I10700" t="s">
        <v>422</v>
      </c>
      <c r="J10700" t="s">
        <v>552</v>
      </c>
      <c r="K10700" t="s">
        <v>423</v>
      </c>
      <c r="L10700" t="s">
        <v>528</v>
      </c>
      <c r="M10700" t="s">
        <v>444</v>
      </c>
      <c r="N10700">
        <v>116</v>
      </c>
      <c r="O10700">
        <v>17159.39</v>
      </c>
      <c r="P10700">
        <v>48965</v>
      </c>
      <c r="Q10700" t="str">
        <f t="shared" si="169"/>
        <v>Street</v>
      </c>
    </row>
    <row r="10701" spans="1:17" x14ac:dyDescent="0.3">
      <c r="A10701">
        <v>5</v>
      </c>
      <c r="B10701" t="s">
        <v>241</v>
      </c>
      <c r="C10701">
        <v>2024</v>
      </c>
      <c r="D10701">
        <v>8</v>
      </c>
      <c r="E10701" t="s">
        <v>575</v>
      </c>
      <c r="F10701" s="431">
        <v>5</v>
      </c>
      <c r="G10701" t="s">
        <v>442</v>
      </c>
      <c r="H10701" t="s">
        <v>477</v>
      </c>
      <c r="I10701" t="s">
        <v>478</v>
      </c>
      <c r="J10701" t="s">
        <v>558</v>
      </c>
      <c r="K10701" t="s">
        <v>430</v>
      </c>
      <c r="L10701" t="s">
        <v>527</v>
      </c>
      <c r="M10701" t="s">
        <v>443</v>
      </c>
      <c r="N10701">
        <v>1</v>
      </c>
      <c r="O10701">
        <v>2118.98</v>
      </c>
      <c r="P10701">
        <v>8800</v>
      </c>
      <c r="Q10701" t="str">
        <f t="shared" si="169"/>
        <v>5-Large C&amp;I</v>
      </c>
    </row>
    <row r="10702" spans="1:17" x14ac:dyDescent="0.3">
      <c r="A10702">
        <v>5</v>
      </c>
      <c r="B10702" t="s">
        <v>241</v>
      </c>
      <c r="C10702">
        <v>2024</v>
      </c>
      <c r="D10702">
        <v>8</v>
      </c>
      <c r="E10702" t="s">
        <v>575</v>
      </c>
      <c r="F10702" s="431">
        <v>5</v>
      </c>
      <c r="G10702" t="s">
        <v>442</v>
      </c>
      <c r="H10702" t="s">
        <v>428</v>
      </c>
      <c r="I10702" t="s">
        <v>429</v>
      </c>
      <c r="J10702" t="s">
        <v>558</v>
      </c>
      <c r="K10702" t="s">
        <v>430</v>
      </c>
      <c r="L10702" t="s">
        <v>527</v>
      </c>
      <c r="M10702" t="s">
        <v>443</v>
      </c>
      <c r="N10702">
        <v>41</v>
      </c>
      <c r="O10702">
        <v>457044</v>
      </c>
      <c r="P10702">
        <v>1873458</v>
      </c>
      <c r="Q10702" t="str">
        <f t="shared" ref="Q10702:Q10765" si="170">VLOOKUP(TRIM(J10702),S:T,2,FALSE)</f>
        <v>5-Large C&amp;I</v>
      </c>
    </row>
    <row r="10703" spans="1:17" x14ac:dyDescent="0.3">
      <c r="A10703">
        <v>5</v>
      </c>
      <c r="B10703" t="s">
        <v>241</v>
      </c>
      <c r="C10703">
        <v>2024</v>
      </c>
      <c r="D10703">
        <v>8</v>
      </c>
      <c r="E10703" t="s">
        <v>575</v>
      </c>
      <c r="F10703" s="431">
        <v>5</v>
      </c>
      <c r="G10703" t="s">
        <v>442</v>
      </c>
      <c r="H10703" t="s">
        <v>431</v>
      </c>
      <c r="I10703" t="s">
        <v>432</v>
      </c>
      <c r="J10703" t="s">
        <v>558</v>
      </c>
      <c r="K10703" t="s">
        <v>430</v>
      </c>
      <c r="L10703" t="s">
        <v>528</v>
      </c>
      <c r="M10703" t="s">
        <v>444</v>
      </c>
      <c r="N10703">
        <v>622</v>
      </c>
      <c r="O10703">
        <v>16377300.369999999</v>
      </c>
      <c r="P10703">
        <v>199858495</v>
      </c>
      <c r="Q10703" t="str">
        <f t="shared" si="170"/>
        <v>5-Large C&amp;I</v>
      </c>
    </row>
    <row r="10704" spans="1:17" x14ac:dyDescent="0.3">
      <c r="A10704">
        <v>5</v>
      </c>
      <c r="B10704" t="s">
        <v>241</v>
      </c>
      <c r="C10704">
        <v>2024</v>
      </c>
      <c r="D10704">
        <v>8</v>
      </c>
      <c r="E10704" t="s">
        <v>575</v>
      </c>
      <c r="F10704" s="431">
        <v>5</v>
      </c>
      <c r="G10704" t="s">
        <v>442</v>
      </c>
      <c r="H10704" t="s">
        <v>404</v>
      </c>
      <c r="I10704" t="s">
        <v>405</v>
      </c>
      <c r="J10704" t="s">
        <v>548</v>
      </c>
      <c r="K10704" t="s">
        <v>392</v>
      </c>
      <c r="L10704" t="s">
        <v>528</v>
      </c>
      <c r="M10704" t="s">
        <v>444</v>
      </c>
      <c r="N10704">
        <v>1485</v>
      </c>
      <c r="O10704">
        <v>677347.23</v>
      </c>
      <c r="P10704">
        <v>5050505</v>
      </c>
      <c r="Q10704" t="str">
        <f t="shared" si="170"/>
        <v>3-Small C&amp;I</v>
      </c>
    </row>
    <row r="10705" spans="1:17" x14ac:dyDescent="0.3">
      <c r="A10705">
        <v>5</v>
      </c>
      <c r="B10705" t="s">
        <v>241</v>
      </c>
      <c r="C10705">
        <v>2024</v>
      </c>
      <c r="D10705">
        <v>8</v>
      </c>
      <c r="E10705" t="s">
        <v>575</v>
      </c>
      <c r="F10705" s="431">
        <v>5</v>
      </c>
      <c r="G10705" t="s">
        <v>442</v>
      </c>
      <c r="H10705" t="s">
        <v>433</v>
      </c>
      <c r="I10705" t="s">
        <v>434</v>
      </c>
      <c r="J10705" t="s">
        <v>553</v>
      </c>
      <c r="K10705" t="s">
        <v>412</v>
      </c>
      <c r="L10705" t="s">
        <v>528</v>
      </c>
      <c r="M10705" t="s">
        <v>444</v>
      </c>
      <c r="N10705">
        <v>1</v>
      </c>
      <c r="O10705">
        <v>47.11</v>
      </c>
      <c r="P10705">
        <v>300</v>
      </c>
      <c r="Q10705" t="str">
        <f t="shared" si="170"/>
        <v>3-Small C&amp;I</v>
      </c>
    </row>
    <row r="10706" spans="1:17" x14ac:dyDescent="0.3">
      <c r="A10706">
        <v>5</v>
      </c>
      <c r="B10706" t="s">
        <v>241</v>
      </c>
      <c r="C10706">
        <v>2024</v>
      </c>
      <c r="D10706">
        <v>8</v>
      </c>
      <c r="E10706" t="s">
        <v>575</v>
      </c>
      <c r="F10706" s="431">
        <v>5</v>
      </c>
      <c r="G10706" t="s">
        <v>442</v>
      </c>
      <c r="H10706" t="s">
        <v>437</v>
      </c>
      <c r="I10706" t="s">
        <v>438</v>
      </c>
      <c r="J10706" t="s">
        <v>554</v>
      </c>
      <c r="K10706" t="s">
        <v>420</v>
      </c>
      <c r="L10706" t="s">
        <v>528</v>
      </c>
      <c r="M10706" t="s">
        <v>444</v>
      </c>
      <c r="N10706">
        <v>512</v>
      </c>
      <c r="O10706">
        <v>1972074.07</v>
      </c>
      <c r="P10706">
        <v>16777957</v>
      </c>
      <c r="Q10706" t="str">
        <f t="shared" si="170"/>
        <v>4-Medium C&amp;I</v>
      </c>
    </row>
    <row r="10707" spans="1:17" x14ac:dyDescent="0.3">
      <c r="A10707">
        <v>5</v>
      </c>
      <c r="B10707" t="s">
        <v>241</v>
      </c>
      <c r="C10707">
        <v>2024</v>
      </c>
      <c r="D10707">
        <v>8</v>
      </c>
      <c r="E10707" t="s">
        <v>575</v>
      </c>
      <c r="F10707" s="431">
        <v>6</v>
      </c>
      <c r="G10707" t="s">
        <v>445</v>
      </c>
      <c r="H10707" t="s">
        <v>390</v>
      </c>
      <c r="I10707" t="s">
        <v>391</v>
      </c>
      <c r="J10707" t="s">
        <v>548</v>
      </c>
      <c r="K10707" t="s">
        <v>392</v>
      </c>
      <c r="L10707" t="s">
        <v>534</v>
      </c>
      <c r="M10707" t="s">
        <v>296</v>
      </c>
      <c r="N10707">
        <v>5</v>
      </c>
      <c r="O10707">
        <v>306.52999999999997</v>
      </c>
      <c r="P10707">
        <v>854</v>
      </c>
      <c r="Q10707" t="str">
        <f t="shared" si="170"/>
        <v>3-Small C&amp;I</v>
      </c>
    </row>
    <row r="10708" spans="1:17" x14ac:dyDescent="0.3">
      <c r="A10708">
        <v>5</v>
      </c>
      <c r="B10708" t="s">
        <v>241</v>
      </c>
      <c r="C10708">
        <v>2024</v>
      </c>
      <c r="D10708">
        <v>8</v>
      </c>
      <c r="E10708" t="s">
        <v>575</v>
      </c>
      <c r="F10708" s="431">
        <v>6</v>
      </c>
      <c r="G10708" t="s">
        <v>445</v>
      </c>
      <c r="H10708" t="s">
        <v>481</v>
      </c>
      <c r="I10708" t="s">
        <v>482</v>
      </c>
      <c r="J10708" t="s">
        <v>559</v>
      </c>
      <c r="K10708" t="s">
        <v>448</v>
      </c>
      <c r="L10708" t="s">
        <v>534</v>
      </c>
      <c r="M10708" t="s">
        <v>296</v>
      </c>
      <c r="N10708">
        <v>57</v>
      </c>
      <c r="O10708">
        <v>39949.339999999997</v>
      </c>
      <c r="P10708">
        <v>60395</v>
      </c>
      <c r="Q10708" t="str">
        <f t="shared" si="170"/>
        <v>Street</v>
      </c>
    </row>
    <row r="10709" spans="1:17" x14ac:dyDescent="0.3">
      <c r="A10709">
        <v>5</v>
      </c>
      <c r="B10709" t="s">
        <v>241</v>
      </c>
      <c r="C10709">
        <v>2024</v>
      </c>
      <c r="D10709">
        <v>8</v>
      </c>
      <c r="E10709" t="s">
        <v>575</v>
      </c>
      <c r="F10709" s="431">
        <v>6</v>
      </c>
      <c r="G10709" t="s">
        <v>445</v>
      </c>
      <c r="H10709" t="s">
        <v>483</v>
      </c>
      <c r="I10709" t="s">
        <v>484</v>
      </c>
      <c r="J10709" t="s">
        <v>559</v>
      </c>
      <c r="K10709" t="s">
        <v>448</v>
      </c>
      <c r="L10709" t="s">
        <v>534</v>
      </c>
      <c r="M10709" t="s">
        <v>296</v>
      </c>
      <c r="N10709">
        <v>76</v>
      </c>
      <c r="O10709">
        <v>53339.14</v>
      </c>
      <c r="P10709">
        <v>69803</v>
      </c>
      <c r="Q10709" t="str">
        <f t="shared" si="170"/>
        <v>Street</v>
      </c>
    </row>
    <row r="10710" spans="1:17" x14ac:dyDescent="0.3">
      <c r="A10710">
        <v>5</v>
      </c>
      <c r="B10710" t="s">
        <v>241</v>
      </c>
      <c r="C10710">
        <v>2024</v>
      </c>
      <c r="D10710">
        <v>8</v>
      </c>
      <c r="E10710" t="s">
        <v>575</v>
      </c>
      <c r="F10710" s="431">
        <v>6</v>
      </c>
      <c r="G10710" t="s">
        <v>445</v>
      </c>
      <c r="H10710" t="s">
        <v>464</v>
      </c>
      <c r="I10710" t="s">
        <v>465</v>
      </c>
      <c r="J10710" t="s">
        <v>552</v>
      </c>
      <c r="K10710" t="s">
        <v>423</v>
      </c>
      <c r="L10710" t="s">
        <v>534</v>
      </c>
      <c r="M10710" t="s">
        <v>296</v>
      </c>
      <c r="N10710">
        <v>241</v>
      </c>
      <c r="O10710">
        <v>23994.39</v>
      </c>
      <c r="P10710">
        <v>44522</v>
      </c>
      <c r="Q10710" t="str">
        <f t="shared" si="170"/>
        <v>Street</v>
      </c>
    </row>
    <row r="10711" spans="1:17" x14ac:dyDescent="0.3">
      <c r="A10711">
        <v>5</v>
      </c>
      <c r="B10711" t="s">
        <v>241</v>
      </c>
      <c r="C10711">
        <v>2024</v>
      </c>
      <c r="D10711">
        <v>8</v>
      </c>
      <c r="E10711" t="s">
        <v>575</v>
      </c>
      <c r="F10711" s="431">
        <v>6</v>
      </c>
      <c r="G10711" t="s">
        <v>445</v>
      </c>
      <c r="H10711" t="s">
        <v>466</v>
      </c>
      <c r="I10711" t="s">
        <v>467</v>
      </c>
      <c r="J10711" t="s">
        <v>552</v>
      </c>
      <c r="K10711" t="s">
        <v>423</v>
      </c>
      <c r="L10711" t="s">
        <v>534</v>
      </c>
      <c r="M10711" t="s">
        <v>296</v>
      </c>
      <c r="N10711">
        <v>488</v>
      </c>
      <c r="O10711">
        <v>49506.49</v>
      </c>
      <c r="P10711">
        <v>81679</v>
      </c>
      <c r="Q10711" t="str">
        <f t="shared" si="170"/>
        <v>Street</v>
      </c>
    </row>
    <row r="10712" spans="1:17" x14ac:dyDescent="0.3">
      <c r="A10712">
        <v>5</v>
      </c>
      <c r="B10712" t="s">
        <v>241</v>
      </c>
      <c r="C10712">
        <v>2024</v>
      </c>
      <c r="D10712">
        <v>8</v>
      </c>
      <c r="E10712" t="s">
        <v>575</v>
      </c>
      <c r="F10712" s="431">
        <v>6</v>
      </c>
      <c r="G10712" t="s">
        <v>445</v>
      </c>
      <c r="H10712" t="s">
        <v>485</v>
      </c>
      <c r="I10712" t="s">
        <v>486</v>
      </c>
      <c r="J10712" t="s">
        <v>560</v>
      </c>
      <c r="K10712" t="s">
        <v>487</v>
      </c>
      <c r="L10712" t="s">
        <v>534</v>
      </c>
      <c r="M10712" t="s">
        <v>296</v>
      </c>
      <c r="N10712">
        <v>2</v>
      </c>
      <c r="O10712">
        <v>837.26</v>
      </c>
      <c r="P10712">
        <v>1068</v>
      </c>
      <c r="Q10712" t="str">
        <f t="shared" si="170"/>
        <v>Street</v>
      </c>
    </row>
    <row r="10713" spans="1:17" x14ac:dyDescent="0.3">
      <c r="A10713">
        <v>5</v>
      </c>
      <c r="B10713" t="s">
        <v>241</v>
      </c>
      <c r="C10713">
        <v>2024</v>
      </c>
      <c r="D10713">
        <v>8</v>
      </c>
      <c r="E10713" t="s">
        <v>575</v>
      </c>
      <c r="F10713" s="431">
        <v>6</v>
      </c>
      <c r="G10713" t="s">
        <v>445</v>
      </c>
      <c r="H10713" t="s">
        <v>488</v>
      </c>
      <c r="I10713" t="s">
        <v>489</v>
      </c>
      <c r="J10713" t="s">
        <v>560</v>
      </c>
      <c r="K10713" t="s">
        <v>487</v>
      </c>
      <c r="L10713" t="s">
        <v>534</v>
      </c>
      <c r="M10713" t="s">
        <v>296</v>
      </c>
      <c r="N10713">
        <v>1</v>
      </c>
      <c r="O10713">
        <v>236.16</v>
      </c>
      <c r="P10713">
        <v>419</v>
      </c>
      <c r="Q10713" t="str">
        <f t="shared" si="170"/>
        <v>Street</v>
      </c>
    </row>
    <row r="10714" spans="1:17" x14ac:dyDescent="0.3">
      <c r="A10714">
        <v>5</v>
      </c>
      <c r="B10714" t="s">
        <v>241</v>
      </c>
      <c r="C10714">
        <v>2024</v>
      </c>
      <c r="D10714">
        <v>8</v>
      </c>
      <c r="E10714" t="s">
        <v>575</v>
      </c>
      <c r="F10714" s="431">
        <v>6</v>
      </c>
      <c r="G10714" t="s">
        <v>445</v>
      </c>
      <c r="H10714" t="s">
        <v>490</v>
      </c>
      <c r="I10714" t="s">
        <v>491</v>
      </c>
      <c r="J10714" t="s">
        <v>561</v>
      </c>
      <c r="K10714" t="s">
        <v>462</v>
      </c>
      <c r="L10714" t="s">
        <v>534</v>
      </c>
      <c r="M10714" t="s">
        <v>296</v>
      </c>
      <c r="N10714">
        <v>59</v>
      </c>
      <c r="O10714">
        <v>34147.42</v>
      </c>
      <c r="P10714">
        <v>115339</v>
      </c>
      <c r="Q10714" t="str">
        <f t="shared" si="170"/>
        <v>Street</v>
      </c>
    </row>
    <row r="10715" spans="1:17" x14ac:dyDescent="0.3">
      <c r="A10715">
        <v>5</v>
      </c>
      <c r="B10715" t="s">
        <v>241</v>
      </c>
      <c r="C10715">
        <v>2024</v>
      </c>
      <c r="D10715">
        <v>8</v>
      </c>
      <c r="E10715" t="s">
        <v>575</v>
      </c>
      <c r="F10715" s="431">
        <v>6</v>
      </c>
      <c r="G10715" t="s">
        <v>445</v>
      </c>
      <c r="H10715" t="s">
        <v>492</v>
      </c>
      <c r="I10715" t="s">
        <v>493</v>
      </c>
      <c r="J10715" t="s">
        <v>561</v>
      </c>
      <c r="K10715" t="s">
        <v>462</v>
      </c>
      <c r="L10715" t="s">
        <v>534</v>
      </c>
      <c r="M10715" t="s">
        <v>296</v>
      </c>
      <c r="N10715">
        <v>11</v>
      </c>
      <c r="O10715">
        <v>1570.18</v>
      </c>
      <c r="P10715">
        <v>5642</v>
      </c>
      <c r="Q10715" t="str">
        <f t="shared" si="170"/>
        <v>Street</v>
      </c>
    </row>
    <row r="10716" spans="1:17" x14ac:dyDescent="0.3">
      <c r="A10716">
        <v>5</v>
      </c>
      <c r="B10716" t="s">
        <v>241</v>
      </c>
      <c r="C10716">
        <v>2024</v>
      </c>
      <c r="D10716">
        <v>8</v>
      </c>
      <c r="E10716" t="s">
        <v>575</v>
      </c>
      <c r="F10716" s="431">
        <v>6</v>
      </c>
      <c r="G10716" t="s">
        <v>445</v>
      </c>
      <c r="H10716" t="s">
        <v>494</v>
      </c>
      <c r="I10716" t="s">
        <v>495</v>
      </c>
      <c r="J10716" t="s">
        <v>557</v>
      </c>
      <c r="K10716" t="s">
        <v>426</v>
      </c>
      <c r="L10716" t="s">
        <v>534</v>
      </c>
      <c r="M10716" t="s">
        <v>296</v>
      </c>
      <c r="N10716">
        <v>1</v>
      </c>
      <c r="O10716">
        <v>11.36</v>
      </c>
      <c r="P10716">
        <v>13</v>
      </c>
      <c r="Q10716" t="str">
        <f t="shared" si="170"/>
        <v>3-Small C&amp;I</v>
      </c>
    </row>
    <row r="10717" spans="1:17" x14ac:dyDescent="0.3">
      <c r="A10717">
        <v>5</v>
      </c>
      <c r="B10717" t="s">
        <v>241</v>
      </c>
      <c r="C10717">
        <v>2024</v>
      </c>
      <c r="D10717">
        <v>8</v>
      </c>
      <c r="E10717" t="s">
        <v>575</v>
      </c>
      <c r="F10717" s="431">
        <v>6</v>
      </c>
      <c r="G10717" t="s">
        <v>445</v>
      </c>
      <c r="H10717" t="s">
        <v>496</v>
      </c>
      <c r="I10717" t="s">
        <v>497</v>
      </c>
      <c r="J10717" t="s">
        <v>557</v>
      </c>
      <c r="K10717" t="s">
        <v>426</v>
      </c>
      <c r="L10717" t="s">
        <v>534</v>
      </c>
      <c r="M10717" t="s">
        <v>296</v>
      </c>
      <c r="N10717">
        <v>6</v>
      </c>
      <c r="O10717">
        <v>219.3</v>
      </c>
      <c r="P10717">
        <v>657</v>
      </c>
      <c r="Q10717" t="str">
        <f t="shared" si="170"/>
        <v>3-Small C&amp;I</v>
      </c>
    </row>
    <row r="10718" spans="1:17" x14ac:dyDescent="0.3">
      <c r="A10718">
        <v>5</v>
      </c>
      <c r="B10718" t="s">
        <v>241</v>
      </c>
      <c r="C10718">
        <v>2024</v>
      </c>
      <c r="D10718">
        <v>8</v>
      </c>
      <c r="E10718" t="s">
        <v>575</v>
      </c>
      <c r="F10718" s="431">
        <v>6</v>
      </c>
      <c r="G10718" t="s">
        <v>445</v>
      </c>
      <c r="H10718" t="s">
        <v>446</v>
      </c>
      <c r="I10718" t="s">
        <v>447</v>
      </c>
      <c r="J10718" t="s">
        <v>559</v>
      </c>
      <c r="K10718" t="s">
        <v>448</v>
      </c>
      <c r="L10718" t="s">
        <v>529</v>
      </c>
      <c r="M10718" t="s">
        <v>449</v>
      </c>
      <c r="N10718">
        <v>556</v>
      </c>
      <c r="O10718">
        <v>537625.4</v>
      </c>
      <c r="P10718">
        <v>685428</v>
      </c>
      <c r="Q10718" t="str">
        <f t="shared" si="170"/>
        <v>Street</v>
      </c>
    </row>
    <row r="10719" spans="1:17" x14ac:dyDescent="0.3">
      <c r="A10719">
        <v>5</v>
      </c>
      <c r="B10719" t="s">
        <v>241</v>
      </c>
      <c r="C10719">
        <v>2024</v>
      </c>
      <c r="D10719">
        <v>8</v>
      </c>
      <c r="E10719" t="s">
        <v>575</v>
      </c>
      <c r="F10719" s="431">
        <v>6</v>
      </c>
      <c r="G10719" t="s">
        <v>445</v>
      </c>
      <c r="H10719" t="s">
        <v>421</v>
      </c>
      <c r="I10719" t="s">
        <v>422</v>
      </c>
      <c r="J10719" t="s">
        <v>552</v>
      </c>
      <c r="K10719" t="s">
        <v>423</v>
      </c>
      <c r="L10719" t="s">
        <v>529</v>
      </c>
      <c r="M10719" t="s">
        <v>449</v>
      </c>
      <c r="N10719">
        <v>1068</v>
      </c>
      <c r="O10719">
        <v>86431.57</v>
      </c>
      <c r="P10719">
        <v>228605</v>
      </c>
      <c r="Q10719" t="str">
        <f t="shared" si="170"/>
        <v>Street</v>
      </c>
    </row>
    <row r="10720" spans="1:17" x14ac:dyDescent="0.3">
      <c r="A10720">
        <v>5</v>
      </c>
      <c r="B10720" t="s">
        <v>241</v>
      </c>
      <c r="C10720">
        <v>2024</v>
      </c>
      <c r="D10720">
        <v>8</v>
      </c>
      <c r="E10720" t="s">
        <v>575</v>
      </c>
      <c r="F10720" s="431">
        <v>6</v>
      </c>
      <c r="G10720" t="s">
        <v>445</v>
      </c>
      <c r="H10720" t="s">
        <v>498</v>
      </c>
      <c r="I10720" t="s">
        <v>499</v>
      </c>
      <c r="J10720" t="s">
        <v>562</v>
      </c>
      <c r="K10720" t="s">
        <v>500</v>
      </c>
      <c r="L10720" t="s">
        <v>529</v>
      </c>
      <c r="M10720" t="s">
        <v>449</v>
      </c>
      <c r="N10720">
        <v>5</v>
      </c>
      <c r="O10720">
        <v>8951.57</v>
      </c>
      <c r="P10720">
        <v>27664</v>
      </c>
      <c r="Q10720" t="str">
        <f t="shared" si="170"/>
        <v>Street</v>
      </c>
    </row>
    <row r="10721" spans="1:17" x14ac:dyDescent="0.3">
      <c r="A10721">
        <v>5</v>
      </c>
      <c r="B10721" t="s">
        <v>241</v>
      </c>
      <c r="C10721">
        <v>2024</v>
      </c>
      <c r="D10721">
        <v>8</v>
      </c>
      <c r="E10721" t="s">
        <v>575</v>
      </c>
      <c r="F10721" s="431">
        <v>6</v>
      </c>
      <c r="G10721" t="s">
        <v>445</v>
      </c>
      <c r="H10721" t="s">
        <v>501</v>
      </c>
      <c r="I10721" t="s">
        <v>502</v>
      </c>
      <c r="J10721" t="s">
        <v>560</v>
      </c>
      <c r="K10721" t="s">
        <v>487</v>
      </c>
      <c r="L10721" t="s">
        <v>529</v>
      </c>
      <c r="M10721" t="s">
        <v>449</v>
      </c>
      <c r="N10721">
        <v>7</v>
      </c>
      <c r="O10721">
        <v>15021.62</v>
      </c>
      <c r="P10721">
        <v>32595</v>
      </c>
      <c r="Q10721" t="str">
        <f t="shared" si="170"/>
        <v>Street</v>
      </c>
    </row>
    <row r="10722" spans="1:17" x14ac:dyDescent="0.3">
      <c r="A10722">
        <v>5</v>
      </c>
      <c r="B10722" t="s">
        <v>241</v>
      </c>
      <c r="C10722">
        <v>2024</v>
      </c>
      <c r="D10722">
        <v>8</v>
      </c>
      <c r="E10722" t="s">
        <v>575</v>
      </c>
      <c r="F10722" s="431">
        <v>6</v>
      </c>
      <c r="G10722" t="s">
        <v>445</v>
      </c>
      <c r="H10722" t="s">
        <v>503</v>
      </c>
      <c r="I10722" t="s">
        <v>504</v>
      </c>
      <c r="J10722" t="s">
        <v>561</v>
      </c>
      <c r="K10722" t="s">
        <v>462</v>
      </c>
      <c r="L10722" t="s">
        <v>529</v>
      </c>
      <c r="M10722" t="s">
        <v>449</v>
      </c>
      <c r="N10722">
        <v>448</v>
      </c>
      <c r="O10722">
        <v>259839.64</v>
      </c>
      <c r="P10722">
        <v>1819354</v>
      </c>
      <c r="Q10722" t="str">
        <f t="shared" si="170"/>
        <v>Street</v>
      </c>
    </row>
    <row r="10723" spans="1:17" x14ac:dyDescent="0.3">
      <c r="A10723">
        <v>5</v>
      </c>
      <c r="B10723" t="s">
        <v>241</v>
      </c>
      <c r="C10723">
        <v>2024</v>
      </c>
      <c r="D10723">
        <v>8</v>
      </c>
      <c r="E10723" t="s">
        <v>575</v>
      </c>
      <c r="F10723" s="431">
        <v>6</v>
      </c>
      <c r="G10723" t="s">
        <v>445</v>
      </c>
      <c r="H10723" t="s">
        <v>424</v>
      </c>
      <c r="I10723" t="s">
        <v>425</v>
      </c>
      <c r="J10723" t="s">
        <v>557</v>
      </c>
      <c r="K10723" t="s">
        <v>426</v>
      </c>
      <c r="L10723" t="s">
        <v>529</v>
      </c>
      <c r="M10723" t="s">
        <v>449</v>
      </c>
      <c r="N10723">
        <v>17</v>
      </c>
      <c r="O10723">
        <v>299.13</v>
      </c>
      <c r="P10723">
        <v>1309</v>
      </c>
      <c r="Q10723" t="str">
        <f t="shared" si="170"/>
        <v>3-Small C&amp;I</v>
      </c>
    </row>
    <row r="10724" spans="1:17" x14ac:dyDescent="0.3">
      <c r="A10724">
        <v>5</v>
      </c>
      <c r="B10724" t="s">
        <v>241</v>
      </c>
      <c r="C10724">
        <v>2024</v>
      </c>
      <c r="D10724">
        <v>8</v>
      </c>
      <c r="E10724" t="s">
        <v>575</v>
      </c>
      <c r="F10724" s="431">
        <v>6</v>
      </c>
      <c r="G10724" t="s">
        <v>445</v>
      </c>
      <c r="H10724" t="s">
        <v>505</v>
      </c>
      <c r="I10724" t="s">
        <v>506</v>
      </c>
      <c r="J10724" t="s">
        <v>563</v>
      </c>
      <c r="K10724" t="s">
        <v>452</v>
      </c>
      <c r="L10724" t="s">
        <v>534</v>
      </c>
      <c r="M10724" t="s">
        <v>296</v>
      </c>
      <c r="N10724">
        <v>1</v>
      </c>
      <c r="O10724">
        <v>1618.81</v>
      </c>
      <c r="P10724">
        <v>4567</v>
      </c>
      <c r="Q10724" t="str">
        <f t="shared" si="170"/>
        <v>Street</v>
      </c>
    </row>
    <row r="10725" spans="1:17" x14ac:dyDescent="0.3">
      <c r="A10725">
        <v>5</v>
      </c>
      <c r="B10725" t="s">
        <v>241</v>
      </c>
      <c r="C10725">
        <v>2024</v>
      </c>
      <c r="D10725">
        <v>8</v>
      </c>
      <c r="E10725" t="s">
        <v>575</v>
      </c>
      <c r="F10725" s="431">
        <v>6</v>
      </c>
      <c r="G10725" t="s">
        <v>445</v>
      </c>
      <c r="H10725" t="s">
        <v>450</v>
      </c>
      <c r="I10725" t="s">
        <v>451</v>
      </c>
      <c r="J10725" t="s">
        <v>563</v>
      </c>
      <c r="K10725" t="s">
        <v>452</v>
      </c>
      <c r="L10725" t="s">
        <v>529</v>
      </c>
      <c r="M10725" t="s">
        <v>449</v>
      </c>
      <c r="N10725">
        <v>10</v>
      </c>
      <c r="O10725">
        <v>781.87</v>
      </c>
      <c r="P10725">
        <v>3119</v>
      </c>
      <c r="Q10725" t="str">
        <f t="shared" si="170"/>
        <v>Street</v>
      </c>
    </row>
    <row r="10726" spans="1:17" x14ac:dyDescent="0.3">
      <c r="A10726">
        <v>5</v>
      </c>
      <c r="B10726" t="s">
        <v>241</v>
      </c>
      <c r="C10726">
        <v>2024</v>
      </c>
      <c r="D10726">
        <v>8</v>
      </c>
      <c r="E10726" t="s">
        <v>575</v>
      </c>
      <c r="F10726" s="431">
        <v>6</v>
      </c>
      <c r="G10726" t="s">
        <v>445</v>
      </c>
      <c r="H10726" t="s">
        <v>509</v>
      </c>
      <c r="I10726" t="s">
        <v>510</v>
      </c>
      <c r="J10726" t="s">
        <v>564</v>
      </c>
      <c r="K10726" t="s">
        <v>462</v>
      </c>
      <c r="L10726" t="s">
        <v>534</v>
      </c>
      <c r="M10726" t="s">
        <v>296</v>
      </c>
      <c r="N10726">
        <v>1</v>
      </c>
      <c r="O10726">
        <v>442.34</v>
      </c>
      <c r="P10726">
        <v>130</v>
      </c>
      <c r="Q10726" t="str">
        <f t="shared" si="170"/>
        <v>Street</v>
      </c>
    </row>
    <row r="10727" spans="1:17" x14ac:dyDescent="0.3">
      <c r="A10727">
        <v>5</v>
      </c>
      <c r="B10727" t="s">
        <v>241</v>
      </c>
      <c r="C10727">
        <v>2024</v>
      </c>
      <c r="D10727">
        <v>8</v>
      </c>
      <c r="E10727" t="s">
        <v>575</v>
      </c>
      <c r="F10727" s="431">
        <v>6</v>
      </c>
      <c r="G10727" t="s">
        <v>445</v>
      </c>
      <c r="H10727" t="s">
        <v>511</v>
      </c>
      <c r="I10727" t="s">
        <v>512</v>
      </c>
      <c r="J10727" t="s">
        <v>564</v>
      </c>
      <c r="K10727" t="s">
        <v>462</v>
      </c>
      <c r="L10727" t="s">
        <v>529</v>
      </c>
      <c r="M10727" t="s">
        <v>449</v>
      </c>
      <c r="N10727">
        <v>4</v>
      </c>
      <c r="O10727">
        <v>2937.31</v>
      </c>
      <c r="P10727">
        <v>535</v>
      </c>
      <c r="Q10727" t="str">
        <f t="shared" si="170"/>
        <v>Street</v>
      </c>
    </row>
    <row r="10728" spans="1:17" x14ac:dyDescent="0.3">
      <c r="A10728">
        <v>5</v>
      </c>
      <c r="B10728" t="s">
        <v>241</v>
      </c>
      <c r="C10728">
        <v>2024</v>
      </c>
      <c r="D10728">
        <v>8</v>
      </c>
      <c r="E10728" t="s">
        <v>575</v>
      </c>
      <c r="F10728" s="431">
        <v>6</v>
      </c>
      <c r="G10728" t="s">
        <v>445</v>
      </c>
      <c r="H10728" t="s">
        <v>404</v>
      </c>
      <c r="I10728" t="s">
        <v>405</v>
      </c>
      <c r="J10728" t="s">
        <v>548</v>
      </c>
      <c r="K10728" t="s">
        <v>392</v>
      </c>
      <c r="L10728" t="s">
        <v>529</v>
      </c>
      <c r="M10728" t="s">
        <v>449</v>
      </c>
      <c r="N10728">
        <v>29</v>
      </c>
      <c r="O10728">
        <v>819.43</v>
      </c>
      <c r="P10728">
        <v>4069</v>
      </c>
      <c r="Q10728" t="str">
        <f t="shared" si="170"/>
        <v>3-Small C&amp;I</v>
      </c>
    </row>
    <row r="10729" spans="1:17" x14ac:dyDescent="0.3">
      <c r="A10729">
        <v>5</v>
      </c>
      <c r="B10729" t="s">
        <v>241</v>
      </c>
      <c r="C10729">
        <v>2024</v>
      </c>
      <c r="D10729">
        <v>8</v>
      </c>
      <c r="E10729" t="s">
        <v>575</v>
      </c>
      <c r="F10729" s="431">
        <v>10</v>
      </c>
      <c r="G10729" t="s">
        <v>453</v>
      </c>
      <c r="H10729" t="s">
        <v>384</v>
      </c>
      <c r="I10729" t="s">
        <v>385</v>
      </c>
      <c r="J10729" t="s">
        <v>547</v>
      </c>
      <c r="K10729" t="s">
        <v>386</v>
      </c>
      <c r="L10729" t="s">
        <v>530</v>
      </c>
      <c r="M10729" t="s">
        <v>454</v>
      </c>
      <c r="N10729">
        <v>26202</v>
      </c>
      <c r="O10729">
        <v>5842449.21</v>
      </c>
      <c r="P10729">
        <v>16524092</v>
      </c>
      <c r="Q10729" t="str">
        <f t="shared" si="170"/>
        <v>1-Residential</v>
      </c>
    </row>
    <row r="10730" spans="1:17" x14ac:dyDescent="0.3">
      <c r="A10730">
        <v>5</v>
      </c>
      <c r="B10730" t="s">
        <v>241</v>
      </c>
      <c r="C10730">
        <v>2024</v>
      </c>
      <c r="D10730">
        <v>8</v>
      </c>
      <c r="E10730" t="s">
        <v>575</v>
      </c>
      <c r="F10730" s="431">
        <v>10</v>
      </c>
      <c r="G10730" t="s">
        <v>453</v>
      </c>
      <c r="H10730" t="s">
        <v>388</v>
      </c>
      <c r="I10730" t="s">
        <v>389</v>
      </c>
      <c r="J10730" t="s">
        <v>547</v>
      </c>
      <c r="K10730" t="s">
        <v>386</v>
      </c>
      <c r="L10730" t="s">
        <v>530</v>
      </c>
      <c r="M10730" t="s">
        <v>454</v>
      </c>
      <c r="N10730">
        <v>17</v>
      </c>
      <c r="O10730">
        <v>5077.6400000000003</v>
      </c>
      <c r="P10730">
        <v>16713</v>
      </c>
      <c r="Q10730" t="str">
        <f t="shared" si="170"/>
        <v>1-Residential</v>
      </c>
    </row>
    <row r="10731" spans="1:17" x14ac:dyDescent="0.3">
      <c r="A10731">
        <v>5</v>
      </c>
      <c r="B10731" t="s">
        <v>241</v>
      </c>
      <c r="C10731">
        <v>2024</v>
      </c>
      <c r="D10731">
        <v>8</v>
      </c>
      <c r="E10731" t="s">
        <v>575</v>
      </c>
      <c r="F10731" s="431">
        <v>10</v>
      </c>
      <c r="G10731" t="s">
        <v>453</v>
      </c>
      <c r="H10731" t="s">
        <v>390</v>
      </c>
      <c r="I10731" t="s">
        <v>391</v>
      </c>
      <c r="J10731" t="s">
        <v>548</v>
      </c>
      <c r="K10731" t="s">
        <v>392</v>
      </c>
      <c r="L10731" t="s">
        <v>530</v>
      </c>
      <c r="M10731" t="s">
        <v>454</v>
      </c>
      <c r="N10731">
        <v>12</v>
      </c>
      <c r="O10731">
        <v>2160.2199999999998</v>
      </c>
      <c r="P10731">
        <v>6931</v>
      </c>
      <c r="Q10731" t="str">
        <f t="shared" si="170"/>
        <v>3-Small C&amp;I</v>
      </c>
    </row>
    <row r="10732" spans="1:17" x14ac:dyDescent="0.3">
      <c r="A10732">
        <v>5</v>
      </c>
      <c r="B10732" t="s">
        <v>241</v>
      </c>
      <c r="C10732">
        <v>2024</v>
      </c>
      <c r="D10732">
        <v>8</v>
      </c>
      <c r="E10732" t="s">
        <v>575</v>
      </c>
      <c r="F10732" s="431">
        <v>10</v>
      </c>
      <c r="G10732" t="s">
        <v>453</v>
      </c>
      <c r="H10732" t="s">
        <v>393</v>
      </c>
      <c r="I10732" t="s">
        <v>394</v>
      </c>
      <c r="J10732" t="s">
        <v>549</v>
      </c>
      <c r="K10732" t="s">
        <v>395</v>
      </c>
      <c r="L10732" t="s">
        <v>530</v>
      </c>
      <c r="M10732" t="s">
        <v>454</v>
      </c>
      <c r="N10732">
        <v>5181</v>
      </c>
      <c r="O10732">
        <v>807223.37</v>
      </c>
      <c r="P10732">
        <v>3619747</v>
      </c>
      <c r="Q10732" t="str">
        <f t="shared" si="170"/>
        <v>2-Low Income Residential</v>
      </c>
    </row>
    <row r="10733" spans="1:17" x14ac:dyDescent="0.3">
      <c r="A10733">
        <v>5</v>
      </c>
      <c r="B10733" t="s">
        <v>241</v>
      </c>
      <c r="C10733">
        <v>2024</v>
      </c>
      <c r="D10733">
        <v>8</v>
      </c>
      <c r="E10733" t="s">
        <v>575</v>
      </c>
      <c r="F10733" s="431">
        <v>10</v>
      </c>
      <c r="G10733" t="s">
        <v>453</v>
      </c>
      <c r="H10733" t="s">
        <v>458</v>
      </c>
      <c r="I10733" t="s">
        <v>459</v>
      </c>
      <c r="J10733" t="s">
        <v>549</v>
      </c>
      <c r="K10733" t="s">
        <v>395</v>
      </c>
      <c r="L10733" t="s">
        <v>530</v>
      </c>
      <c r="M10733" t="s">
        <v>454</v>
      </c>
      <c r="N10733">
        <v>13</v>
      </c>
      <c r="O10733">
        <v>2106.34</v>
      </c>
      <c r="P10733">
        <v>10284</v>
      </c>
      <c r="Q10733" t="str">
        <f t="shared" si="170"/>
        <v>2-Low Income Residential</v>
      </c>
    </row>
    <row r="10734" spans="1:17" x14ac:dyDescent="0.3">
      <c r="A10734">
        <v>5</v>
      </c>
      <c r="B10734" t="s">
        <v>241</v>
      </c>
      <c r="C10734">
        <v>2024</v>
      </c>
      <c r="D10734">
        <v>8</v>
      </c>
      <c r="E10734" t="s">
        <v>575</v>
      </c>
      <c r="F10734" s="431">
        <v>10</v>
      </c>
      <c r="G10734" t="s">
        <v>453</v>
      </c>
      <c r="H10734" t="s">
        <v>464</v>
      </c>
      <c r="I10734" t="s">
        <v>465</v>
      </c>
      <c r="J10734" t="s">
        <v>552</v>
      </c>
      <c r="K10734" t="s">
        <v>423</v>
      </c>
      <c r="L10734" t="s">
        <v>530</v>
      </c>
      <c r="M10734" t="s">
        <v>454</v>
      </c>
      <c r="N10734">
        <v>2</v>
      </c>
      <c r="O10734">
        <v>80.23</v>
      </c>
      <c r="P10734">
        <v>113</v>
      </c>
      <c r="Q10734" t="str">
        <f t="shared" si="170"/>
        <v>Street</v>
      </c>
    </row>
    <row r="10735" spans="1:17" x14ac:dyDescent="0.3">
      <c r="A10735">
        <v>5</v>
      </c>
      <c r="B10735" t="s">
        <v>241</v>
      </c>
      <c r="C10735">
        <v>2024</v>
      </c>
      <c r="D10735">
        <v>8</v>
      </c>
      <c r="E10735" t="s">
        <v>575</v>
      </c>
      <c r="F10735" s="431">
        <v>10</v>
      </c>
      <c r="G10735" t="s">
        <v>453</v>
      </c>
      <c r="H10735" t="s">
        <v>466</v>
      </c>
      <c r="I10735" t="s">
        <v>467</v>
      </c>
      <c r="J10735" t="s">
        <v>552</v>
      </c>
      <c r="K10735" t="s">
        <v>423</v>
      </c>
      <c r="L10735" t="s">
        <v>530</v>
      </c>
      <c r="M10735" t="s">
        <v>454</v>
      </c>
      <c r="N10735">
        <v>22</v>
      </c>
      <c r="O10735">
        <v>405.02</v>
      </c>
      <c r="P10735">
        <v>639</v>
      </c>
      <c r="Q10735" t="str">
        <f t="shared" si="170"/>
        <v>Street</v>
      </c>
    </row>
    <row r="10736" spans="1:17" x14ac:dyDescent="0.3">
      <c r="A10736">
        <v>5</v>
      </c>
      <c r="B10736" t="s">
        <v>241</v>
      </c>
      <c r="C10736">
        <v>2024</v>
      </c>
      <c r="D10736">
        <v>8</v>
      </c>
      <c r="E10736" t="s">
        <v>575</v>
      </c>
      <c r="F10736" s="431">
        <v>10</v>
      </c>
      <c r="G10736" t="s">
        <v>453</v>
      </c>
      <c r="H10736" t="s">
        <v>421</v>
      </c>
      <c r="I10736" t="s">
        <v>422</v>
      </c>
      <c r="J10736" t="s">
        <v>552</v>
      </c>
      <c r="K10736" t="s">
        <v>423</v>
      </c>
      <c r="L10736" t="s">
        <v>531</v>
      </c>
      <c r="M10736" t="s">
        <v>455</v>
      </c>
      <c r="N10736">
        <v>5</v>
      </c>
      <c r="O10736">
        <v>183.14</v>
      </c>
      <c r="P10736">
        <v>573</v>
      </c>
      <c r="Q10736" t="str">
        <f t="shared" si="170"/>
        <v>Street</v>
      </c>
    </row>
    <row r="10737" spans="1:17" x14ac:dyDescent="0.3">
      <c r="A10737">
        <v>5</v>
      </c>
      <c r="B10737" t="s">
        <v>241</v>
      </c>
      <c r="C10737">
        <v>2024</v>
      </c>
      <c r="D10737">
        <v>8</v>
      </c>
      <c r="E10737" t="s">
        <v>575</v>
      </c>
      <c r="F10737" s="431">
        <v>10</v>
      </c>
      <c r="G10737" t="s">
        <v>453</v>
      </c>
      <c r="H10737" t="s">
        <v>399</v>
      </c>
      <c r="I10737" t="s">
        <v>400</v>
      </c>
      <c r="J10737" t="s">
        <v>547</v>
      </c>
      <c r="K10737" t="s">
        <v>386</v>
      </c>
      <c r="L10737" t="s">
        <v>531</v>
      </c>
      <c r="M10737" t="s">
        <v>455</v>
      </c>
      <c r="N10737">
        <v>40550</v>
      </c>
      <c r="O10737">
        <v>5031349.4000000004</v>
      </c>
      <c r="P10737">
        <v>28092579</v>
      </c>
      <c r="Q10737" t="str">
        <f t="shared" si="170"/>
        <v>1-Residential</v>
      </c>
    </row>
    <row r="10738" spans="1:17" x14ac:dyDescent="0.3">
      <c r="A10738">
        <v>5</v>
      </c>
      <c r="B10738" t="s">
        <v>241</v>
      </c>
      <c r="C10738">
        <v>2024</v>
      </c>
      <c r="D10738">
        <v>8</v>
      </c>
      <c r="E10738" t="s">
        <v>575</v>
      </c>
      <c r="F10738" s="431">
        <v>10</v>
      </c>
      <c r="G10738" t="s">
        <v>453</v>
      </c>
      <c r="H10738" t="s">
        <v>402</v>
      </c>
      <c r="I10738" t="s">
        <v>403</v>
      </c>
      <c r="J10738" t="s">
        <v>549</v>
      </c>
      <c r="K10738" t="s">
        <v>395</v>
      </c>
      <c r="L10738" t="s">
        <v>531</v>
      </c>
      <c r="M10738" t="s">
        <v>455</v>
      </c>
      <c r="N10738">
        <v>6868</v>
      </c>
      <c r="O10738">
        <v>249122.44</v>
      </c>
      <c r="P10738">
        <v>4672563</v>
      </c>
      <c r="Q10738" t="str">
        <f t="shared" si="170"/>
        <v>2-Low Income Residential</v>
      </c>
    </row>
    <row r="10739" spans="1:17" x14ac:dyDescent="0.3">
      <c r="A10739">
        <v>5</v>
      </c>
      <c r="B10739" t="s">
        <v>241</v>
      </c>
      <c r="C10739">
        <v>2024</v>
      </c>
      <c r="D10739">
        <v>8</v>
      </c>
      <c r="E10739" t="s">
        <v>575</v>
      </c>
      <c r="F10739" s="431">
        <v>10</v>
      </c>
      <c r="G10739" t="s">
        <v>453</v>
      </c>
      <c r="H10739" t="s">
        <v>404</v>
      </c>
      <c r="I10739" t="s">
        <v>405</v>
      </c>
      <c r="J10739" t="s">
        <v>548</v>
      </c>
      <c r="K10739" t="s">
        <v>392</v>
      </c>
      <c r="L10739" t="s">
        <v>531</v>
      </c>
      <c r="M10739" t="s">
        <v>455</v>
      </c>
      <c r="N10739">
        <v>15</v>
      </c>
      <c r="O10739">
        <v>3550.63</v>
      </c>
      <c r="P10739">
        <v>25712</v>
      </c>
      <c r="Q10739" t="str">
        <f t="shared" si="170"/>
        <v>3-Small C&amp;I</v>
      </c>
    </row>
    <row r="10740" spans="1:17" x14ac:dyDescent="0.3">
      <c r="A10740">
        <v>5</v>
      </c>
      <c r="B10740" t="s">
        <v>241</v>
      </c>
      <c r="C10740">
        <v>2024</v>
      </c>
      <c r="D10740">
        <v>8</v>
      </c>
      <c r="E10740" t="s">
        <v>575</v>
      </c>
      <c r="F10740" s="431">
        <v>60</v>
      </c>
      <c r="G10740" t="s">
        <v>456</v>
      </c>
      <c r="H10740" t="s">
        <v>481</v>
      </c>
      <c r="I10740" t="s">
        <v>482</v>
      </c>
      <c r="J10740" t="s">
        <v>559</v>
      </c>
      <c r="K10740" t="s">
        <v>448</v>
      </c>
      <c r="L10740" t="s">
        <v>535</v>
      </c>
      <c r="M10740" t="s">
        <v>513</v>
      </c>
      <c r="N10740">
        <v>4</v>
      </c>
      <c r="O10740">
        <v>180.08</v>
      </c>
      <c r="P10740">
        <v>366</v>
      </c>
      <c r="Q10740" t="str">
        <f t="shared" si="170"/>
        <v>Street</v>
      </c>
    </row>
    <row r="10741" spans="1:17" x14ac:dyDescent="0.3">
      <c r="A10741">
        <v>5</v>
      </c>
      <c r="B10741" t="s">
        <v>241</v>
      </c>
      <c r="C10741">
        <v>2024</v>
      </c>
      <c r="D10741">
        <v>8</v>
      </c>
      <c r="E10741" t="s">
        <v>575</v>
      </c>
      <c r="F10741" s="431">
        <v>60</v>
      </c>
      <c r="G10741" t="s">
        <v>456</v>
      </c>
      <c r="H10741" t="s">
        <v>483</v>
      </c>
      <c r="I10741" t="s">
        <v>484</v>
      </c>
      <c r="J10741" t="s">
        <v>559</v>
      </c>
      <c r="K10741" t="s">
        <v>448</v>
      </c>
      <c r="L10741" t="s">
        <v>535</v>
      </c>
      <c r="M10741" t="s">
        <v>513</v>
      </c>
      <c r="N10741">
        <v>24</v>
      </c>
      <c r="O10741">
        <v>1119.75</v>
      </c>
      <c r="P10741">
        <v>1238</v>
      </c>
      <c r="Q10741" t="str">
        <f t="shared" si="170"/>
        <v>Street</v>
      </c>
    </row>
    <row r="10742" spans="1:17" x14ac:dyDescent="0.3">
      <c r="A10742">
        <v>5</v>
      </c>
      <c r="B10742" t="s">
        <v>241</v>
      </c>
      <c r="C10742">
        <v>2024</v>
      </c>
      <c r="D10742">
        <v>8</v>
      </c>
      <c r="E10742" t="s">
        <v>575</v>
      </c>
      <c r="F10742" s="431">
        <v>60</v>
      </c>
      <c r="G10742" t="s">
        <v>456</v>
      </c>
      <c r="H10742" t="s">
        <v>446</v>
      </c>
      <c r="I10742" t="s">
        <v>447</v>
      </c>
      <c r="J10742" t="s">
        <v>559</v>
      </c>
      <c r="K10742" t="s">
        <v>448</v>
      </c>
      <c r="L10742" t="s">
        <v>532</v>
      </c>
      <c r="M10742" t="s">
        <v>457</v>
      </c>
      <c r="N10742">
        <v>54</v>
      </c>
      <c r="O10742">
        <v>9135.44</v>
      </c>
      <c r="P10742">
        <v>10144</v>
      </c>
      <c r="Q10742" t="str">
        <f t="shared" si="170"/>
        <v>Street</v>
      </c>
    </row>
    <row r="10743" spans="1:17" x14ac:dyDescent="0.3">
      <c r="A10743">
        <v>5</v>
      </c>
      <c r="B10743" t="s">
        <v>241</v>
      </c>
      <c r="C10743">
        <v>2024</v>
      </c>
      <c r="D10743">
        <v>8</v>
      </c>
      <c r="E10743" t="s">
        <v>575</v>
      </c>
      <c r="F10743" s="431">
        <v>60</v>
      </c>
      <c r="G10743" t="s">
        <v>456</v>
      </c>
      <c r="H10743" t="s">
        <v>424</v>
      </c>
      <c r="I10743" t="s">
        <v>425</v>
      </c>
      <c r="J10743" t="s">
        <v>557</v>
      </c>
      <c r="K10743" t="s">
        <v>426</v>
      </c>
      <c r="L10743" t="s">
        <v>532</v>
      </c>
      <c r="M10743" t="s">
        <v>457</v>
      </c>
      <c r="N10743">
        <v>1</v>
      </c>
      <c r="O10743">
        <v>8.07</v>
      </c>
      <c r="P10743">
        <v>7</v>
      </c>
      <c r="Q10743" t="str">
        <f t="shared" si="170"/>
        <v>3-Small C&amp;I</v>
      </c>
    </row>
    <row r="10744" spans="1:17" x14ac:dyDescent="0.3">
      <c r="A10744">
        <v>5</v>
      </c>
      <c r="B10744" t="s">
        <v>241</v>
      </c>
      <c r="C10744">
        <v>2024</v>
      </c>
      <c r="D10744">
        <v>8</v>
      </c>
      <c r="E10744" t="s">
        <v>575</v>
      </c>
      <c r="F10744" s="431">
        <v>60</v>
      </c>
      <c r="G10744" t="s">
        <v>456</v>
      </c>
      <c r="H10744" t="s">
        <v>450</v>
      </c>
      <c r="I10744" t="s">
        <v>451</v>
      </c>
      <c r="J10744" t="s">
        <v>563</v>
      </c>
      <c r="K10744" t="s">
        <v>452</v>
      </c>
      <c r="L10744" t="s">
        <v>532</v>
      </c>
      <c r="M10744" t="s">
        <v>457</v>
      </c>
      <c r="N10744">
        <v>4</v>
      </c>
      <c r="O10744">
        <v>74.19</v>
      </c>
      <c r="P10744">
        <v>299</v>
      </c>
      <c r="Q10744" t="str">
        <f t="shared" si="170"/>
        <v>Street</v>
      </c>
    </row>
    <row r="10745" spans="1:17" x14ac:dyDescent="0.3">
      <c r="A10745">
        <v>5</v>
      </c>
      <c r="B10745" t="s">
        <v>241</v>
      </c>
      <c r="C10745">
        <v>2024</v>
      </c>
      <c r="D10745">
        <v>8</v>
      </c>
      <c r="E10745" t="s">
        <v>575</v>
      </c>
      <c r="F10745" s="431">
        <v>71</v>
      </c>
      <c r="G10745" t="s">
        <v>456</v>
      </c>
      <c r="H10745" t="s">
        <v>384</v>
      </c>
      <c r="I10745" t="s">
        <v>385</v>
      </c>
      <c r="J10745" t="s">
        <v>547</v>
      </c>
      <c r="K10745" t="s">
        <v>386</v>
      </c>
      <c r="L10745" t="s">
        <v>536</v>
      </c>
      <c r="M10745" t="s">
        <v>514</v>
      </c>
      <c r="N10745">
        <v>1</v>
      </c>
      <c r="O10745">
        <v>7</v>
      </c>
      <c r="P10745">
        <v>0</v>
      </c>
      <c r="Q10745" t="str">
        <f t="shared" si="170"/>
        <v>1-Residential</v>
      </c>
    </row>
    <row r="10746" spans="1:17" x14ac:dyDescent="0.3">
      <c r="A10746">
        <v>5</v>
      </c>
      <c r="B10746" t="s">
        <v>241</v>
      </c>
      <c r="C10746">
        <v>2024</v>
      </c>
      <c r="D10746">
        <v>8</v>
      </c>
      <c r="E10746" t="s">
        <v>575</v>
      </c>
      <c r="F10746" s="431">
        <v>72</v>
      </c>
      <c r="G10746" t="s">
        <v>456</v>
      </c>
      <c r="H10746" t="s">
        <v>384</v>
      </c>
      <c r="I10746" t="s">
        <v>385</v>
      </c>
      <c r="J10746" t="s">
        <v>547</v>
      </c>
      <c r="K10746" t="s">
        <v>386</v>
      </c>
      <c r="L10746" t="s">
        <v>537</v>
      </c>
      <c r="M10746" t="s">
        <v>515</v>
      </c>
      <c r="N10746">
        <v>1</v>
      </c>
      <c r="O10746">
        <v>195.61</v>
      </c>
      <c r="P10746">
        <v>529</v>
      </c>
      <c r="Q10746" t="str">
        <f t="shared" si="170"/>
        <v>1-Residential</v>
      </c>
    </row>
    <row r="10747" spans="1:17" x14ac:dyDescent="0.3">
      <c r="A10747">
        <v>5</v>
      </c>
      <c r="B10747" t="s">
        <v>241</v>
      </c>
      <c r="C10747">
        <v>2024</v>
      </c>
      <c r="D10747">
        <v>8</v>
      </c>
      <c r="E10747" t="s">
        <v>575</v>
      </c>
      <c r="F10747" s="431">
        <v>72</v>
      </c>
      <c r="G10747" t="s">
        <v>456</v>
      </c>
      <c r="H10747" t="s">
        <v>390</v>
      </c>
      <c r="I10747" t="s">
        <v>391</v>
      </c>
      <c r="J10747" t="s">
        <v>548</v>
      </c>
      <c r="K10747" t="s">
        <v>392</v>
      </c>
      <c r="L10747" t="s">
        <v>537</v>
      </c>
      <c r="M10747" t="s">
        <v>515</v>
      </c>
      <c r="N10747">
        <v>1</v>
      </c>
      <c r="O10747">
        <v>8712.99</v>
      </c>
      <c r="P10747">
        <v>28574</v>
      </c>
      <c r="Q10747" t="str">
        <f t="shared" si="170"/>
        <v>3-Small C&amp;I</v>
      </c>
    </row>
    <row r="10748" spans="1:17" x14ac:dyDescent="0.3">
      <c r="A10748">
        <v>5</v>
      </c>
      <c r="B10748" t="s">
        <v>241</v>
      </c>
      <c r="C10748">
        <v>2024</v>
      </c>
      <c r="D10748">
        <v>8</v>
      </c>
      <c r="E10748" t="s">
        <v>575</v>
      </c>
      <c r="F10748" s="431">
        <v>75</v>
      </c>
      <c r="G10748" t="s">
        <v>456</v>
      </c>
      <c r="H10748" t="s">
        <v>431</v>
      </c>
      <c r="I10748" t="s">
        <v>432</v>
      </c>
      <c r="J10748" t="s">
        <v>312</v>
      </c>
      <c r="K10748" t="s">
        <v>462</v>
      </c>
      <c r="L10748" t="s">
        <v>312</v>
      </c>
      <c r="M10748" t="s">
        <v>463</v>
      </c>
      <c r="N10748">
        <v>1</v>
      </c>
      <c r="O10748">
        <v>7405.89</v>
      </c>
      <c r="P10748">
        <v>84700</v>
      </c>
      <c r="Q10748" t="str">
        <f t="shared" si="170"/>
        <v>OTHER</v>
      </c>
    </row>
    <row r="10749" spans="1:17" x14ac:dyDescent="0.3">
      <c r="A10749">
        <v>5</v>
      </c>
      <c r="B10749" t="s">
        <v>241</v>
      </c>
      <c r="C10749">
        <v>2024</v>
      </c>
      <c r="D10749">
        <v>8</v>
      </c>
      <c r="E10749" t="s">
        <v>575</v>
      </c>
      <c r="F10749" s="431">
        <v>75</v>
      </c>
      <c r="G10749" t="s">
        <v>456</v>
      </c>
      <c r="H10749" t="s">
        <v>404</v>
      </c>
      <c r="I10749" t="s">
        <v>405</v>
      </c>
      <c r="J10749" t="s">
        <v>548</v>
      </c>
      <c r="K10749" t="s">
        <v>392</v>
      </c>
      <c r="L10749" t="s">
        <v>539</v>
      </c>
      <c r="M10749" t="s">
        <v>463</v>
      </c>
      <c r="N10749">
        <v>7</v>
      </c>
      <c r="O10749">
        <v>3440.56</v>
      </c>
      <c r="P10749">
        <v>25540</v>
      </c>
      <c r="Q10749" t="str">
        <f t="shared" si="170"/>
        <v>3-Small C&amp;I</v>
      </c>
    </row>
    <row r="10750" spans="1:17" x14ac:dyDescent="0.3">
      <c r="A10750">
        <v>5</v>
      </c>
      <c r="B10750" t="s">
        <v>241</v>
      </c>
      <c r="C10750">
        <v>2024</v>
      </c>
      <c r="D10750">
        <v>8</v>
      </c>
      <c r="E10750" t="s">
        <v>575</v>
      </c>
      <c r="F10750" s="431">
        <v>75</v>
      </c>
      <c r="G10750" t="s">
        <v>456</v>
      </c>
      <c r="H10750" t="s">
        <v>437</v>
      </c>
      <c r="I10750" t="s">
        <v>438</v>
      </c>
      <c r="J10750" t="s">
        <v>554</v>
      </c>
      <c r="K10750" t="s">
        <v>420</v>
      </c>
      <c r="L10750" t="s">
        <v>539</v>
      </c>
      <c r="M10750" t="s">
        <v>463</v>
      </c>
      <c r="N10750">
        <v>2</v>
      </c>
      <c r="O10750">
        <v>5640.18</v>
      </c>
      <c r="P10750">
        <v>48160</v>
      </c>
      <c r="Q10750" t="str">
        <f t="shared" si="170"/>
        <v>4-Medium C&amp;I</v>
      </c>
    </row>
    <row r="10751" spans="1:17" x14ac:dyDescent="0.3">
      <c r="A10751">
        <v>5</v>
      </c>
      <c r="B10751" t="s">
        <v>241</v>
      </c>
      <c r="C10751">
        <v>2024</v>
      </c>
      <c r="D10751">
        <v>8</v>
      </c>
      <c r="E10751" t="s">
        <v>575</v>
      </c>
      <c r="F10751" s="431">
        <v>77</v>
      </c>
      <c r="G10751" t="s">
        <v>456</v>
      </c>
      <c r="H10751" t="s">
        <v>390</v>
      </c>
      <c r="I10751" t="s">
        <v>391</v>
      </c>
      <c r="J10751" t="s">
        <v>548</v>
      </c>
      <c r="K10751" t="s">
        <v>392</v>
      </c>
      <c r="L10751" t="s">
        <v>540</v>
      </c>
      <c r="M10751" t="s">
        <v>517</v>
      </c>
      <c r="N10751">
        <v>1</v>
      </c>
      <c r="O10751">
        <v>1220.45</v>
      </c>
      <c r="P10751">
        <v>3975</v>
      </c>
      <c r="Q10751" t="str">
        <f t="shared" si="170"/>
        <v>3-Small C&amp;I</v>
      </c>
    </row>
    <row r="10752" spans="1:17" x14ac:dyDescent="0.3">
      <c r="A10752">
        <v>5</v>
      </c>
      <c r="B10752" t="s">
        <v>241</v>
      </c>
      <c r="C10752">
        <v>2024</v>
      </c>
      <c r="D10752">
        <v>8</v>
      </c>
      <c r="E10752" t="s">
        <v>575</v>
      </c>
      <c r="F10752" s="431">
        <v>77</v>
      </c>
      <c r="G10752" t="s">
        <v>456</v>
      </c>
      <c r="H10752" t="s">
        <v>418</v>
      </c>
      <c r="I10752" t="s">
        <v>419</v>
      </c>
      <c r="J10752" t="s">
        <v>554</v>
      </c>
      <c r="K10752" t="s">
        <v>420</v>
      </c>
      <c r="L10752" t="s">
        <v>540</v>
      </c>
      <c r="M10752" t="s">
        <v>517</v>
      </c>
      <c r="N10752">
        <v>1</v>
      </c>
      <c r="O10752">
        <v>4085.96</v>
      </c>
      <c r="P10752">
        <v>15800</v>
      </c>
      <c r="Q10752" t="str">
        <f t="shared" si="170"/>
        <v>4-Medium C&amp;I</v>
      </c>
    </row>
    <row r="10753" spans="1:17" x14ac:dyDescent="0.3">
      <c r="A10753">
        <v>5</v>
      </c>
      <c r="B10753" t="s">
        <v>241</v>
      </c>
      <c r="C10753">
        <v>2024</v>
      </c>
      <c r="D10753">
        <v>8</v>
      </c>
      <c r="E10753" t="s">
        <v>575</v>
      </c>
      <c r="F10753" s="431">
        <v>79</v>
      </c>
      <c r="G10753" t="s">
        <v>456</v>
      </c>
      <c r="H10753" t="s">
        <v>519</v>
      </c>
      <c r="I10753" t="s">
        <v>520</v>
      </c>
      <c r="J10753" t="s">
        <v>279</v>
      </c>
      <c r="K10753" t="s">
        <v>521</v>
      </c>
      <c r="L10753" t="s">
        <v>542</v>
      </c>
      <c r="M10753" t="s">
        <v>518</v>
      </c>
      <c r="N10753">
        <v>15</v>
      </c>
      <c r="O10753">
        <v>2932.96</v>
      </c>
      <c r="P10753">
        <v>2314097</v>
      </c>
      <c r="Q10753" t="str">
        <f t="shared" si="170"/>
        <v>OTHER</v>
      </c>
    </row>
    <row r="10754" spans="1:17" x14ac:dyDescent="0.3">
      <c r="A10754">
        <v>5</v>
      </c>
      <c r="B10754" t="s">
        <v>241</v>
      </c>
      <c r="C10754">
        <v>2024</v>
      </c>
      <c r="D10754">
        <v>8</v>
      </c>
      <c r="E10754" t="s">
        <v>575</v>
      </c>
      <c r="F10754" s="431">
        <v>79</v>
      </c>
      <c r="G10754" t="s">
        <v>456</v>
      </c>
      <c r="H10754" t="s">
        <v>431</v>
      </c>
      <c r="I10754" t="s">
        <v>432</v>
      </c>
      <c r="J10754" t="s">
        <v>558</v>
      </c>
      <c r="K10754" t="s">
        <v>430</v>
      </c>
      <c r="L10754" t="s">
        <v>543</v>
      </c>
      <c r="M10754" t="s">
        <v>522</v>
      </c>
      <c r="N10754">
        <v>1</v>
      </c>
      <c r="O10754">
        <v>3168.2</v>
      </c>
      <c r="P10754">
        <v>36283</v>
      </c>
      <c r="Q10754" t="str">
        <f t="shared" si="170"/>
        <v>5-Large C&amp;I</v>
      </c>
    </row>
    <row r="10755" spans="1:17" x14ac:dyDescent="0.3">
      <c r="A10755">
        <v>5</v>
      </c>
      <c r="B10755" t="s">
        <v>241</v>
      </c>
      <c r="C10755">
        <v>2024</v>
      </c>
      <c r="D10755">
        <v>8</v>
      </c>
      <c r="E10755" t="s">
        <v>575</v>
      </c>
      <c r="F10755" s="431">
        <v>79</v>
      </c>
      <c r="G10755" t="s">
        <v>456</v>
      </c>
      <c r="H10755" t="s">
        <v>404</v>
      </c>
      <c r="I10755" t="s">
        <v>405</v>
      </c>
      <c r="J10755" t="s">
        <v>548</v>
      </c>
      <c r="K10755" t="s">
        <v>392</v>
      </c>
      <c r="L10755" t="s">
        <v>543</v>
      </c>
      <c r="M10755" t="s">
        <v>522</v>
      </c>
      <c r="N10755">
        <v>82</v>
      </c>
      <c r="O10755">
        <v>8838.48</v>
      </c>
      <c r="P10755">
        <v>62072</v>
      </c>
      <c r="Q10755" t="str">
        <f t="shared" si="170"/>
        <v>3-Small C&amp;I</v>
      </c>
    </row>
    <row r="10756" spans="1:17" x14ac:dyDescent="0.3">
      <c r="A10756">
        <v>5</v>
      </c>
      <c r="B10756" t="s">
        <v>241</v>
      </c>
      <c r="C10756">
        <v>2024</v>
      </c>
      <c r="D10756">
        <v>8</v>
      </c>
      <c r="E10756" t="s">
        <v>575</v>
      </c>
      <c r="F10756" s="431">
        <v>79</v>
      </c>
      <c r="G10756" t="s">
        <v>456</v>
      </c>
      <c r="H10756" t="s">
        <v>433</v>
      </c>
      <c r="I10756" t="s">
        <v>434</v>
      </c>
      <c r="J10756" t="s">
        <v>553</v>
      </c>
      <c r="K10756" t="s">
        <v>412</v>
      </c>
      <c r="L10756" t="s">
        <v>543</v>
      </c>
      <c r="M10756" t="s">
        <v>522</v>
      </c>
      <c r="N10756">
        <v>7</v>
      </c>
      <c r="O10756">
        <v>425.62</v>
      </c>
      <c r="P10756">
        <v>2844</v>
      </c>
      <c r="Q10756" t="str">
        <f t="shared" si="170"/>
        <v>3-Small C&amp;I</v>
      </c>
    </row>
    <row r="10757" spans="1:17" x14ac:dyDescent="0.3">
      <c r="A10757">
        <v>5</v>
      </c>
      <c r="B10757" t="s">
        <v>241</v>
      </c>
      <c r="C10757">
        <v>2024</v>
      </c>
      <c r="D10757">
        <v>8</v>
      </c>
      <c r="E10757" t="s">
        <v>575</v>
      </c>
      <c r="F10757" s="431">
        <v>79</v>
      </c>
      <c r="G10757" t="s">
        <v>456</v>
      </c>
      <c r="H10757" t="s">
        <v>437</v>
      </c>
      <c r="I10757" t="s">
        <v>438</v>
      </c>
      <c r="J10757" t="s">
        <v>554</v>
      </c>
      <c r="K10757" t="s">
        <v>420</v>
      </c>
      <c r="L10757" t="s">
        <v>543</v>
      </c>
      <c r="M10757" t="s">
        <v>522</v>
      </c>
      <c r="N10757">
        <v>4</v>
      </c>
      <c r="O10757">
        <v>5577.12</v>
      </c>
      <c r="P10757">
        <v>31900</v>
      </c>
      <c r="Q10757" t="str">
        <f t="shared" si="170"/>
        <v>4-Medium C&amp;I</v>
      </c>
    </row>
    <row r="10758" spans="1:17" x14ac:dyDescent="0.3">
      <c r="A10758" s="674">
        <v>6</v>
      </c>
      <c r="B10758" s="675" t="s">
        <v>912</v>
      </c>
      <c r="C10758" s="676">
        <v>2024</v>
      </c>
      <c r="D10758" s="676">
        <v>8</v>
      </c>
      <c r="E10758" s="675" t="s">
        <v>575</v>
      </c>
      <c r="F10758" s="608">
        <v>1</v>
      </c>
      <c r="G10758" s="675" t="s">
        <v>383</v>
      </c>
      <c r="H10758" s="675" t="s">
        <v>701</v>
      </c>
      <c r="I10758" s="675" t="s">
        <v>702</v>
      </c>
      <c r="J10758" s="675" t="s">
        <v>703</v>
      </c>
      <c r="K10758" s="675" t="s">
        <v>704</v>
      </c>
      <c r="L10758" s="675" t="s">
        <v>530</v>
      </c>
      <c r="M10758" s="675" t="s">
        <v>454</v>
      </c>
      <c r="N10758" s="677">
        <v>739</v>
      </c>
      <c r="O10758" s="678">
        <v>18734.759999999998</v>
      </c>
      <c r="P10758" s="677">
        <v>8117</v>
      </c>
      <c r="Q10758" t="str">
        <f t="shared" si="170"/>
        <v>1-Residential</v>
      </c>
    </row>
    <row r="10759" spans="1:17" x14ac:dyDescent="0.3">
      <c r="A10759" s="679">
        <v>6</v>
      </c>
      <c r="B10759" s="675" t="s">
        <v>912</v>
      </c>
      <c r="C10759" s="681">
        <v>2024</v>
      </c>
      <c r="D10759" s="681">
        <v>8</v>
      </c>
      <c r="E10759" s="680" t="s">
        <v>575</v>
      </c>
      <c r="F10759" s="585">
        <v>1</v>
      </c>
      <c r="G10759" s="680" t="s">
        <v>383</v>
      </c>
      <c r="H10759" s="680" t="s">
        <v>705</v>
      </c>
      <c r="I10759" s="680" t="s">
        <v>706</v>
      </c>
      <c r="J10759" s="680" t="s">
        <v>707</v>
      </c>
      <c r="K10759" s="680" t="s">
        <v>708</v>
      </c>
      <c r="L10759" s="680" t="s">
        <v>523</v>
      </c>
      <c r="M10759" s="680" t="s">
        <v>387</v>
      </c>
      <c r="N10759" s="682">
        <v>64817</v>
      </c>
      <c r="O10759" s="683">
        <v>1558323.77</v>
      </c>
      <c r="P10759" s="682">
        <v>443629</v>
      </c>
      <c r="Q10759" t="str">
        <f t="shared" si="170"/>
        <v>1-Residential</v>
      </c>
    </row>
    <row r="10760" spans="1:17" x14ac:dyDescent="0.3">
      <c r="A10760" s="674">
        <v>6</v>
      </c>
      <c r="B10760" s="675" t="s">
        <v>912</v>
      </c>
      <c r="C10760" s="676">
        <v>2024</v>
      </c>
      <c r="D10760" s="676">
        <v>8</v>
      </c>
      <c r="E10760" s="675" t="s">
        <v>575</v>
      </c>
      <c r="F10760" s="608">
        <v>1</v>
      </c>
      <c r="G10760" s="675" t="s">
        <v>383</v>
      </c>
      <c r="H10760" s="675" t="s">
        <v>709</v>
      </c>
      <c r="I10760" s="675" t="s">
        <v>710</v>
      </c>
      <c r="J10760" s="675" t="s">
        <v>711</v>
      </c>
      <c r="K10760" s="675" t="s">
        <v>712</v>
      </c>
      <c r="L10760" s="675" t="s">
        <v>530</v>
      </c>
      <c r="M10760" s="675" t="s">
        <v>454</v>
      </c>
      <c r="N10760" s="677">
        <v>16</v>
      </c>
      <c r="O10760" s="678">
        <v>331.12</v>
      </c>
      <c r="P10760" s="677">
        <v>182</v>
      </c>
      <c r="Q10760" t="str">
        <f t="shared" si="170"/>
        <v>1-Residential</v>
      </c>
    </row>
    <row r="10761" spans="1:17" x14ac:dyDescent="0.3">
      <c r="A10761" s="679">
        <v>6</v>
      </c>
      <c r="B10761" s="675" t="s">
        <v>912</v>
      </c>
      <c r="C10761" s="681">
        <v>2024</v>
      </c>
      <c r="D10761" s="681">
        <v>8</v>
      </c>
      <c r="E10761" s="680" t="s">
        <v>575</v>
      </c>
      <c r="F10761" s="585">
        <v>1</v>
      </c>
      <c r="G10761" s="680" t="s">
        <v>383</v>
      </c>
      <c r="H10761" s="680" t="s">
        <v>713</v>
      </c>
      <c r="I10761" s="680" t="s">
        <v>714</v>
      </c>
      <c r="J10761" s="680" t="s">
        <v>715</v>
      </c>
      <c r="K10761" s="680" t="s">
        <v>716</v>
      </c>
      <c r="L10761" s="680" t="s">
        <v>523</v>
      </c>
      <c r="M10761" s="680" t="s">
        <v>387</v>
      </c>
      <c r="N10761" s="682">
        <v>8292</v>
      </c>
      <c r="O10761" s="683">
        <v>181831.64</v>
      </c>
      <c r="P10761" s="682">
        <v>76443</v>
      </c>
      <c r="Q10761" t="str">
        <f t="shared" si="170"/>
        <v>2-Low Income Residential</v>
      </c>
    </row>
    <row r="10762" spans="1:17" x14ac:dyDescent="0.3">
      <c r="A10762" s="674">
        <v>6</v>
      </c>
      <c r="B10762" s="675" t="s">
        <v>912</v>
      </c>
      <c r="C10762" s="676">
        <v>2024</v>
      </c>
      <c r="D10762" s="676">
        <v>8</v>
      </c>
      <c r="E10762" s="675" t="s">
        <v>575</v>
      </c>
      <c r="F10762" s="608">
        <v>1</v>
      </c>
      <c r="G10762" s="675" t="s">
        <v>383</v>
      </c>
      <c r="H10762" s="675" t="s">
        <v>717</v>
      </c>
      <c r="I10762" s="675" t="s">
        <v>718</v>
      </c>
      <c r="J10762" s="675" t="s">
        <v>719</v>
      </c>
      <c r="K10762" s="675" t="s">
        <v>720</v>
      </c>
      <c r="L10762" s="675" t="s">
        <v>721</v>
      </c>
      <c r="M10762" s="675" t="s">
        <v>722</v>
      </c>
      <c r="N10762" s="677">
        <v>1119</v>
      </c>
      <c r="O10762" s="678">
        <v>28115.42</v>
      </c>
      <c r="P10762" s="677">
        <v>9767</v>
      </c>
      <c r="Q10762" t="str">
        <f t="shared" si="170"/>
        <v>1-Residential</v>
      </c>
    </row>
    <row r="10763" spans="1:17" x14ac:dyDescent="0.3">
      <c r="A10763" s="679">
        <v>6</v>
      </c>
      <c r="B10763" s="675" t="s">
        <v>912</v>
      </c>
      <c r="C10763" s="681">
        <v>2024</v>
      </c>
      <c r="D10763" s="681">
        <v>8</v>
      </c>
      <c r="E10763" s="680" t="s">
        <v>575</v>
      </c>
      <c r="F10763" s="585">
        <v>1</v>
      </c>
      <c r="G10763" s="680" t="s">
        <v>383</v>
      </c>
      <c r="H10763" s="680" t="s">
        <v>723</v>
      </c>
      <c r="I10763" s="680" t="s">
        <v>724</v>
      </c>
      <c r="J10763" s="680" t="s">
        <v>725</v>
      </c>
      <c r="K10763" s="680" t="s">
        <v>726</v>
      </c>
      <c r="L10763" s="680" t="s">
        <v>721</v>
      </c>
      <c r="M10763" s="680" t="s">
        <v>722</v>
      </c>
      <c r="N10763" s="682">
        <v>279</v>
      </c>
      <c r="O10763" s="683">
        <v>4711.18</v>
      </c>
      <c r="P10763" s="682">
        <v>2567</v>
      </c>
      <c r="Q10763" t="str">
        <f t="shared" si="170"/>
        <v>2-Low Income Residential</v>
      </c>
    </row>
    <row r="10764" spans="1:17" x14ac:dyDescent="0.3">
      <c r="A10764" s="674">
        <v>6</v>
      </c>
      <c r="B10764" s="675" t="s">
        <v>912</v>
      </c>
      <c r="C10764" s="676">
        <v>2024</v>
      </c>
      <c r="D10764" s="676">
        <v>8</v>
      </c>
      <c r="E10764" s="675" t="s">
        <v>575</v>
      </c>
      <c r="F10764" s="608">
        <v>1</v>
      </c>
      <c r="G10764" s="675" t="s">
        <v>383</v>
      </c>
      <c r="H10764" s="675" t="s">
        <v>727</v>
      </c>
      <c r="I10764" s="675" t="s">
        <v>728</v>
      </c>
      <c r="J10764" s="675" t="s">
        <v>729</v>
      </c>
      <c r="K10764" s="675" t="s">
        <v>462</v>
      </c>
      <c r="L10764" s="675" t="s">
        <v>523</v>
      </c>
      <c r="M10764" s="675" t="s">
        <v>387</v>
      </c>
      <c r="N10764" s="677">
        <v>5</v>
      </c>
      <c r="O10764" s="678">
        <v>0</v>
      </c>
      <c r="P10764" s="677">
        <v>34</v>
      </c>
      <c r="Q10764" t="str">
        <f t="shared" si="170"/>
        <v>OTHER</v>
      </c>
    </row>
    <row r="10765" spans="1:17" x14ac:dyDescent="0.3">
      <c r="A10765" s="679">
        <v>6</v>
      </c>
      <c r="B10765" s="675" t="s">
        <v>912</v>
      </c>
      <c r="C10765" s="681">
        <v>2024</v>
      </c>
      <c r="D10765" s="681">
        <v>8</v>
      </c>
      <c r="E10765" s="680" t="s">
        <v>575</v>
      </c>
      <c r="F10765" s="585">
        <v>3</v>
      </c>
      <c r="G10765" s="680" t="s">
        <v>408</v>
      </c>
      <c r="H10765" s="680" t="s">
        <v>701</v>
      </c>
      <c r="I10765" s="680" t="s">
        <v>702</v>
      </c>
      <c r="J10765" s="680" t="s">
        <v>703</v>
      </c>
      <c r="K10765" s="680" t="s">
        <v>704</v>
      </c>
      <c r="L10765" s="680" t="s">
        <v>530</v>
      </c>
      <c r="M10765" s="680" t="s">
        <v>454</v>
      </c>
      <c r="N10765" s="682">
        <v>4</v>
      </c>
      <c r="O10765" s="683">
        <v>208.2</v>
      </c>
      <c r="P10765" s="682">
        <v>125</v>
      </c>
      <c r="Q10765" t="str">
        <f t="shared" si="170"/>
        <v>1-Residential</v>
      </c>
    </row>
    <row r="10766" spans="1:17" x14ac:dyDescent="0.3">
      <c r="A10766" s="674">
        <v>6</v>
      </c>
      <c r="B10766" s="675" t="s">
        <v>912</v>
      </c>
      <c r="C10766" s="676">
        <v>2024</v>
      </c>
      <c r="D10766" s="676">
        <v>8</v>
      </c>
      <c r="E10766" s="675" t="s">
        <v>575</v>
      </c>
      <c r="F10766" s="608">
        <v>3</v>
      </c>
      <c r="G10766" s="675" t="s">
        <v>408</v>
      </c>
      <c r="H10766" s="675" t="s">
        <v>730</v>
      </c>
      <c r="I10766" s="675" t="s">
        <v>731</v>
      </c>
      <c r="J10766" s="675" t="s">
        <v>732</v>
      </c>
      <c r="K10766" s="675" t="s">
        <v>733</v>
      </c>
      <c r="L10766" s="675" t="s">
        <v>525</v>
      </c>
      <c r="M10766" s="675" t="s">
        <v>409</v>
      </c>
      <c r="N10766" s="677">
        <v>18906</v>
      </c>
      <c r="O10766" s="678">
        <v>830290.02</v>
      </c>
      <c r="P10766" s="677">
        <v>253852</v>
      </c>
      <c r="Q10766" t="str">
        <f t="shared" ref="Q10766:Q10829" si="171">VLOOKUP(TRIM(J10766),S:T,2,FALSE)</f>
        <v>3-Small C&amp;I</v>
      </c>
    </row>
    <row r="10767" spans="1:17" x14ac:dyDescent="0.3">
      <c r="A10767" s="679">
        <v>6</v>
      </c>
      <c r="B10767" s="675" t="s">
        <v>912</v>
      </c>
      <c r="C10767" s="681">
        <v>2024</v>
      </c>
      <c r="D10767" s="681">
        <v>8</v>
      </c>
      <c r="E10767" s="680" t="s">
        <v>575</v>
      </c>
      <c r="F10767" s="585">
        <v>3</v>
      </c>
      <c r="G10767" s="680" t="s">
        <v>408</v>
      </c>
      <c r="H10767" s="680" t="s">
        <v>734</v>
      </c>
      <c r="I10767" s="680" t="s">
        <v>735</v>
      </c>
      <c r="J10767" s="680" t="s">
        <v>736</v>
      </c>
      <c r="K10767" s="680" t="s">
        <v>737</v>
      </c>
      <c r="L10767" s="680" t="s">
        <v>523</v>
      </c>
      <c r="M10767" s="680" t="s">
        <v>387</v>
      </c>
      <c r="N10767" s="682">
        <v>5647</v>
      </c>
      <c r="O10767" s="683">
        <v>756438.02</v>
      </c>
      <c r="P10767" s="682">
        <v>391829</v>
      </c>
      <c r="Q10767" t="str">
        <f t="shared" si="171"/>
        <v>4-Medium C&amp;I</v>
      </c>
    </row>
    <row r="10768" spans="1:17" x14ac:dyDescent="0.3">
      <c r="A10768" s="674">
        <v>6</v>
      </c>
      <c r="B10768" s="675" t="s">
        <v>912</v>
      </c>
      <c r="C10768" s="676">
        <v>2024</v>
      </c>
      <c r="D10768" s="676">
        <v>8</v>
      </c>
      <c r="E10768" s="675" t="s">
        <v>575</v>
      </c>
      <c r="F10768" s="608">
        <v>3</v>
      </c>
      <c r="G10768" s="675" t="s">
        <v>408</v>
      </c>
      <c r="H10768" s="675" t="s">
        <v>738</v>
      </c>
      <c r="I10768" s="675" t="s">
        <v>739</v>
      </c>
      <c r="J10768" s="675" t="s">
        <v>740</v>
      </c>
      <c r="K10768" s="675" t="s">
        <v>741</v>
      </c>
      <c r="L10768" s="675" t="s">
        <v>742</v>
      </c>
      <c r="M10768" s="675" t="s">
        <v>743</v>
      </c>
      <c r="N10768" s="677">
        <v>3102</v>
      </c>
      <c r="O10768" s="678">
        <v>1151981.19</v>
      </c>
      <c r="P10768" s="677">
        <v>666187</v>
      </c>
      <c r="Q10768" t="str">
        <f t="shared" si="171"/>
        <v>5-Large C&amp;I</v>
      </c>
    </row>
    <row r="10769" spans="1:17" x14ac:dyDescent="0.3">
      <c r="A10769" s="679">
        <v>6</v>
      </c>
      <c r="B10769" s="675" t="s">
        <v>912</v>
      </c>
      <c r="C10769" s="681">
        <v>2024</v>
      </c>
      <c r="D10769" s="681">
        <v>8</v>
      </c>
      <c r="E10769" s="680" t="s">
        <v>575</v>
      </c>
      <c r="F10769" s="585">
        <v>3</v>
      </c>
      <c r="G10769" s="680" t="s">
        <v>408</v>
      </c>
      <c r="H10769" s="680" t="s">
        <v>744</v>
      </c>
      <c r="I10769" s="680" t="s">
        <v>745</v>
      </c>
      <c r="J10769" s="680" t="s">
        <v>746</v>
      </c>
      <c r="K10769" s="680" t="s">
        <v>747</v>
      </c>
      <c r="L10769" s="680" t="s">
        <v>742</v>
      </c>
      <c r="M10769" s="680" t="s">
        <v>743</v>
      </c>
      <c r="N10769" s="682">
        <v>169</v>
      </c>
      <c r="O10769" s="683">
        <v>401095.64</v>
      </c>
      <c r="P10769" s="682">
        <v>229087</v>
      </c>
      <c r="Q10769" t="str">
        <f t="shared" si="171"/>
        <v>5-Large C&amp;I</v>
      </c>
    </row>
    <row r="10770" spans="1:17" x14ac:dyDescent="0.3">
      <c r="A10770" s="674">
        <v>6</v>
      </c>
      <c r="B10770" s="675" t="s">
        <v>912</v>
      </c>
      <c r="C10770" s="676">
        <v>2024</v>
      </c>
      <c r="D10770" s="676">
        <v>8</v>
      </c>
      <c r="E10770" s="675" t="s">
        <v>575</v>
      </c>
      <c r="F10770" s="608">
        <v>3</v>
      </c>
      <c r="G10770" s="675" t="s">
        <v>408</v>
      </c>
      <c r="H10770" s="675" t="s">
        <v>748</v>
      </c>
      <c r="I10770" s="675" t="s">
        <v>749</v>
      </c>
      <c r="J10770" s="675" t="s">
        <v>750</v>
      </c>
      <c r="K10770" s="675" t="s">
        <v>751</v>
      </c>
      <c r="L10770" s="675" t="s">
        <v>525</v>
      </c>
      <c r="M10770" s="675" t="s">
        <v>409</v>
      </c>
      <c r="N10770" s="677">
        <v>2324</v>
      </c>
      <c r="O10770" s="678">
        <v>344861.61</v>
      </c>
      <c r="P10770" s="677">
        <v>281506</v>
      </c>
      <c r="Q10770" t="str">
        <f t="shared" si="171"/>
        <v>3-Small C&amp;I</v>
      </c>
    </row>
    <row r="10771" spans="1:17" x14ac:dyDescent="0.3">
      <c r="A10771" s="679">
        <v>6</v>
      </c>
      <c r="B10771" s="675" t="s">
        <v>912</v>
      </c>
      <c r="C10771" s="681">
        <v>2024</v>
      </c>
      <c r="D10771" s="681">
        <v>8</v>
      </c>
      <c r="E10771" s="680" t="s">
        <v>575</v>
      </c>
      <c r="F10771" s="585">
        <v>3</v>
      </c>
      <c r="G10771" s="680" t="s">
        <v>408</v>
      </c>
      <c r="H10771" s="680" t="s">
        <v>752</v>
      </c>
      <c r="I10771" s="680" t="s">
        <v>753</v>
      </c>
      <c r="J10771" s="680" t="s">
        <v>754</v>
      </c>
      <c r="K10771" s="680" t="s">
        <v>755</v>
      </c>
      <c r="L10771" s="680" t="s">
        <v>525</v>
      </c>
      <c r="M10771" s="680" t="s">
        <v>409</v>
      </c>
      <c r="N10771" s="682">
        <v>1166</v>
      </c>
      <c r="O10771" s="683">
        <v>415481.29</v>
      </c>
      <c r="P10771" s="682">
        <v>376536</v>
      </c>
      <c r="Q10771" t="str">
        <f t="shared" si="171"/>
        <v>4-Medium C&amp;I</v>
      </c>
    </row>
    <row r="10772" spans="1:17" x14ac:dyDescent="0.3">
      <c r="A10772" s="674">
        <v>6</v>
      </c>
      <c r="B10772" s="675" t="s">
        <v>912</v>
      </c>
      <c r="C10772" s="676">
        <v>2024</v>
      </c>
      <c r="D10772" s="676">
        <v>8</v>
      </c>
      <c r="E10772" s="675" t="s">
        <v>575</v>
      </c>
      <c r="F10772" s="608">
        <v>3</v>
      </c>
      <c r="G10772" s="675" t="s">
        <v>408</v>
      </c>
      <c r="H10772" s="675" t="s">
        <v>756</v>
      </c>
      <c r="I10772" s="675" t="s">
        <v>757</v>
      </c>
      <c r="J10772" s="675" t="s">
        <v>758</v>
      </c>
      <c r="K10772" s="675" t="s">
        <v>759</v>
      </c>
      <c r="L10772" s="675" t="s">
        <v>525</v>
      </c>
      <c r="M10772" s="675" t="s">
        <v>409</v>
      </c>
      <c r="N10772" s="677">
        <v>585</v>
      </c>
      <c r="O10772" s="678">
        <v>543513.49</v>
      </c>
      <c r="P10772" s="677">
        <v>523176</v>
      </c>
      <c r="Q10772" t="str">
        <f t="shared" si="171"/>
        <v>5-Large C&amp;I</v>
      </c>
    </row>
    <row r="10773" spans="1:17" x14ac:dyDescent="0.3">
      <c r="A10773" s="679">
        <v>6</v>
      </c>
      <c r="B10773" s="675" t="s">
        <v>912</v>
      </c>
      <c r="C10773" s="681">
        <v>2024</v>
      </c>
      <c r="D10773" s="681">
        <v>8</v>
      </c>
      <c r="E10773" s="680" t="s">
        <v>575</v>
      </c>
      <c r="F10773" s="585">
        <v>3</v>
      </c>
      <c r="G10773" s="680" t="s">
        <v>408</v>
      </c>
      <c r="H10773" s="680" t="s">
        <v>760</v>
      </c>
      <c r="I10773" s="680" t="s">
        <v>761</v>
      </c>
      <c r="J10773" s="680" t="s">
        <v>762</v>
      </c>
      <c r="K10773" s="680" t="s">
        <v>763</v>
      </c>
      <c r="L10773" s="680" t="s">
        <v>525</v>
      </c>
      <c r="M10773" s="680" t="s">
        <v>409</v>
      </c>
      <c r="N10773" s="682">
        <v>19</v>
      </c>
      <c r="O10773" s="683">
        <v>67030.95</v>
      </c>
      <c r="P10773" s="682">
        <v>63283</v>
      </c>
      <c r="Q10773" t="str">
        <f t="shared" si="171"/>
        <v>5-Large C&amp;I</v>
      </c>
    </row>
    <row r="10774" spans="1:17" x14ac:dyDescent="0.3">
      <c r="A10774" s="674">
        <v>6</v>
      </c>
      <c r="B10774" s="675" t="s">
        <v>912</v>
      </c>
      <c r="C10774" s="676">
        <v>2024</v>
      </c>
      <c r="D10774" s="676">
        <v>8</v>
      </c>
      <c r="E10774" s="675" t="s">
        <v>575</v>
      </c>
      <c r="F10774" s="608">
        <v>3</v>
      </c>
      <c r="G10774" s="675" t="s">
        <v>408</v>
      </c>
      <c r="H10774" s="675" t="s">
        <v>764</v>
      </c>
      <c r="I10774" s="675" t="s">
        <v>765</v>
      </c>
      <c r="J10774" s="675" t="s">
        <v>766</v>
      </c>
      <c r="K10774" s="675" t="s">
        <v>767</v>
      </c>
      <c r="L10774" s="675" t="s">
        <v>742</v>
      </c>
      <c r="M10774" s="675" t="s">
        <v>743</v>
      </c>
      <c r="N10774" s="677">
        <v>1846</v>
      </c>
      <c r="O10774" s="678">
        <v>115086.87</v>
      </c>
      <c r="P10774" s="677">
        <v>75280</v>
      </c>
      <c r="Q10774" t="str">
        <f t="shared" si="171"/>
        <v>3-Small C&amp;I</v>
      </c>
    </row>
    <row r="10775" spans="1:17" x14ac:dyDescent="0.3">
      <c r="A10775" s="679">
        <v>6</v>
      </c>
      <c r="B10775" s="675" t="s">
        <v>912</v>
      </c>
      <c r="C10775" s="681">
        <v>2024</v>
      </c>
      <c r="D10775" s="681">
        <v>8</v>
      </c>
      <c r="E10775" s="680" t="s">
        <v>575</v>
      </c>
      <c r="F10775" s="585">
        <v>3</v>
      </c>
      <c r="G10775" s="680" t="s">
        <v>408</v>
      </c>
      <c r="H10775" s="680" t="s">
        <v>768</v>
      </c>
      <c r="I10775" s="680" t="s">
        <v>769</v>
      </c>
      <c r="J10775" s="680" t="s">
        <v>770</v>
      </c>
      <c r="K10775" s="680" t="s">
        <v>771</v>
      </c>
      <c r="L10775" s="680" t="s">
        <v>742</v>
      </c>
      <c r="M10775" s="680" t="s">
        <v>743</v>
      </c>
      <c r="N10775" s="682">
        <v>2018</v>
      </c>
      <c r="O10775" s="683">
        <v>318104.32000000001</v>
      </c>
      <c r="P10775" s="682">
        <v>261808</v>
      </c>
      <c r="Q10775" t="str">
        <f t="shared" si="171"/>
        <v>4-Medium C&amp;I</v>
      </c>
    </row>
    <row r="10776" spans="1:17" x14ac:dyDescent="0.3">
      <c r="A10776" s="674">
        <v>6</v>
      </c>
      <c r="B10776" s="675" t="s">
        <v>912</v>
      </c>
      <c r="C10776" s="676">
        <v>2024</v>
      </c>
      <c r="D10776" s="676">
        <v>8</v>
      </c>
      <c r="E10776" s="675" t="s">
        <v>575</v>
      </c>
      <c r="F10776" s="608">
        <v>3</v>
      </c>
      <c r="G10776" s="675" t="s">
        <v>408</v>
      </c>
      <c r="H10776" s="675" t="s">
        <v>772</v>
      </c>
      <c r="I10776" s="675" t="s">
        <v>773</v>
      </c>
      <c r="J10776" s="675" t="s">
        <v>774</v>
      </c>
      <c r="K10776" s="675" t="s">
        <v>775</v>
      </c>
      <c r="L10776" s="675" t="s">
        <v>776</v>
      </c>
      <c r="M10776" s="675" t="s">
        <v>777</v>
      </c>
      <c r="N10776" s="677">
        <v>2399</v>
      </c>
      <c r="O10776" s="678">
        <v>1273374.45</v>
      </c>
      <c r="P10776" s="677">
        <v>1249569</v>
      </c>
      <c r="Q10776" t="str">
        <f t="shared" si="171"/>
        <v>5-Large C&amp;I</v>
      </c>
    </row>
    <row r="10777" spans="1:17" x14ac:dyDescent="0.3">
      <c r="A10777" s="679">
        <v>6</v>
      </c>
      <c r="B10777" s="675" t="s">
        <v>912</v>
      </c>
      <c r="C10777" s="681">
        <v>2024</v>
      </c>
      <c r="D10777" s="681">
        <v>8</v>
      </c>
      <c r="E10777" s="680" t="s">
        <v>575</v>
      </c>
      <c r="F10777" s="585">
        <v>3</v>
      </c>
      <c r="G10777" s="680" t="s">
        <v>408</v>
      </c>
      <c r="H10777" s="680" t="s">
        <v>778</v>
      </c>
      <c r="I10777" s="680" t="s">
        <v>779</v>
      </c>
      <c r="J10777" s="680" t="s">
        <v>780</v>
      </c>
      <c r="K10777" s="680" t="s">
        <v>781</v>
      </c>
      <c r="L10777" s="680" t="s">
        <v>776</v>
      </c>
      <c r="M10777" s="680" t="s">
        <v>777</v>
      </c>
      <c r="N10777" s="682">
        <v>218</v>
      </c>
      <c r="O10777" s="683">
        <v>607233.06000000006</v>
      </c>
      <c r="P10777" s="682">
        <v>1115056</v>
      </c>
      <c r="Q10777" t="str">
        <f t="shared" si="171"/>
        <v>5-Large C&amp;I</v>
      </c>
    </row>
    <row r="10778" spans="1:17" x14ac:dyDescent="0.3">
      <c r="A10778" s="674">
        <v>6</v>
      </c>
      <c r="B10778" s="675" t="s">
        <v>912</v>
      </c>
      <c r="C10778" s="676">
        <v>2024</v>
      </c>
      <c r="D10778" s="676">
        <v>8</v>
      </c>
      <c r="E10778" s="675" t="s">
        <v>575</v>
      </c>
      <c r="F10778" s="608">
        <v>3</v>
      </c>
      <c r="G10778" s="675" t="s">
        <v>408</v>
      </c>
      <c r="H10778" s="675" t="s">
        <v>920</v>
      </c>
      <c r="I10778" s="675" t="s">
        <v>921</v>
      </c>
      <c r="J10778" s="675" t="s">
        <v>780</v>
      </c>
      <c r="K10778" s="675" t="s">
        <v>781</v>
      </c>
      <c r="L10778" s="675" t="s">
        <v>776</v>
      </c>
      <c r="M10778" s="675" t="s">
        <v>777</v>
      </c>
      <c r="N10778" s="677">
        <v>1</v>
      </c>
      <c r="O10778" s="678">
        <v>8127.31</v>
      </c>
      <c r="P10778" s="677">
        <v>14989</v>
      </c>
      <c r="Q10778" t="str">
        <f t="shared" si="171"/>
        <v>5-Large C&amp;I</v>
      </c>
    </row>
    <row r="10779" spans="1:17" x14ac:dyDescent="0.3">
      <c r="A10779" s="679">
        <v>6</v>
      </c>
      <c r="B10779" s="675" t="s">
        <v>912</v>
      </c>
      <c r="C10779" s="681">
        <v>2024</v>
      </c>
      <c r="D10779" s="681">
        <v>8</v>
      </c>
      <c r="E10779" s="680" t="s">
        <v>575</v>
      </c>
      <c r="F10779" s="585">
        <v>3</v>
      </c>
      <c r="G10779" s="680" t="s">
        <v>408</v>
      </c>
      <c r="H10779" s="680" t="s">
        <v>782</v>
      </c>
      <c r="I10779" s="680" t="s">
        <v>783</v>
      </c>
      <c r="J10779" s="680" t="s">
        <v>784</v>
      </c>
      <c r="K10779" s="680" t="s">
        <v>785</v>
      </c>
      <c r="L10779" s="680" t="s">
        <v>776</v>
      </c>
      <c r="M10779" s="680" t="s">
        <v>777</v>
      </c>
      <c r="N10779" s="682">
        <v>297</v>
      </c>
      <c r="O10779" s="683">
        <v>54960.83</v>
      </c>
      <c r="P10779" s="682">
        <v>74317</v>
      </c>
      <c r="Q10779" t="str">
        <f t="shared" si="171"/>
        <v>3-Small C&amp;I</v>
      </c>
    </row>
    <row r="10780" spans="1:17" x14ac:dyDescent="0.3">
      <c r="A10780" s="674">
        <v>6</v>
      </c>
      <c r="B10780" s="675" t="s">
        <v>912</v>
      </c>
      <c r="C10780" s="676">
        <v>2024</v>
      </c>
      <c r="D10780" s="676">
        <v>8</v>
      </c>
      <c r="E10780" s="675" t="s">
        <v>575</v>
      </c>
      <c r="F10780" s="608">
        <v>3</v>
      </c>
      <c r="G10780" s="675" t="s">
        <v>408</v>
      </c>
      <c r="H10780" s="675" t="s">
        <v>786</v>
      </c>
      <c r="I10780" s="675" t="s">
        <v>787</v>
      </c>
      <c r="J10780" s="675" t="s">
        <v>788</v>
      </c>
      <c r="K10780" s="675" t="s">
        <v>789</v>
      </c>
      <c r="L10780" s="675" t="s">
        <v>776</v>
      </c>
      <c r="M10780" s="675" t="s">
        <v>777</v>
      </c>
      <c r="N10780" s="677">
        <v>350</v>
      </c>
      <c r="O10780" s="678">
        <v>125159.79</v>
      </c>
      <c r="P10780" s="677">
        <v>176205</v>
      </c>
      <c r="Q10780" t="str">
        <f t="shared" si="171"/>
        <v>4-Medium C&amp;I</v>
      </c>
    </row>
    <row r="10781" spans="1:17" x14ac:dyDescent="0.3">
      <c r="A10781" s="679">
        <v>6</v>
      </c>
      <c r="B10781" s="675" t="s">
        <v>912</v>
      </c>
      <c r="C10781" s="681">
        <v>2024</v>
      </c>
      <c r="D10781" s="681">
        <v>8</v>
      </c>
      <c r="E10781" s="680" t="s">
        <v>575</v>
      </c>
      <c r="F10781" s="585">
        <v>3</v>
      </c>
      <c r="G10781" s="680" t="s">
        <v>408</v>
      </c>
      <c r="H10781" s="680" t="s">
        <v>790</v>
      </c>
      <c r="I10781" s="680" t="s">
        <v>791</v>
      </c>
      <c r="J10781" s="680" t="s">
        <v>792</v>
      </c>
      <c r="K10781" s="680" t="s">
        <v>793</v>
      </c>
      <c r="L10781" s="680" t="s">
        <v>776</v>
      </c>
      <c r="M10781" s="680" t="s">
        <v>777</v>
      </c>
      <c r="N10781" s="682">
        <v>383</v>
      </c>
      <c r="O10781" s="683">
        <v>490885.85</v>
      </c>
      <c r="P10781" s="682">
        <v>860575</v>
      </c>
      <c r="Q10781" t="str">
        <f t="shared" si="171"/>
        <v>5-Large C&amp;I</v>
      </c>
    </row>
    <row r="10782" spans="1:17" x14ac:dyDescent="0.3">
      <c r="A10782" s="674">
        <v>6</v>
      </c>
      <c r="B10782" s="675" t="s">
        <v>912</v>
      </c>
      <c r="C10782" s="676">
        <v>2024</v>
      </c>
      <c r="D10782" s="676">
        <v>8</v>
      </c>
      <c r="E10782" s="675" t="s">
        <v>575</v>
      </c>
      <c r="F10782" s="608">
        <v>3</v>
      </c>
      <c r="G10782" s="675" t="s">
        <v>408</v>
      </c>
      <c r="H10782" s="675" t="s">
        <v>794</v>
      </c>
      <c r="I10782" s="675" t="s">
        <v>795</v>
      </c>
      <c r="J10782" s="675" t="s">
        <v>796</v>
      </c>
      <c r="K10782" s="675" t="s">
        <v>797</v>
      </c>
      <c r="L10782" s="675" t="s">
        <v>776</v>
      </c>
      <c r="M10782" s="675" t="s">
        <v>777</v>
      </c>
      <c r="N10782" s="677">
        <v>56</v>
      </c>
      <c r="O10782" s="678">
        <v>812458.14</v>
      </c>
      <c r="P10782" s="677">
        <v>2198309</v>
      </c>
      <c r="Q10782" t="str">
        <f t="shared" si="171"/>
        <v>5-Large C&amp;I</v>
      </c>
    </row>
    <row r="10783" spans="1:17" x14ac:dyDescent="0.3">
      <c r="A10783" s="679">
        <v>6</v>
      </c>
      <c r="B10783" s="675" t="s">
        <v>912</v>
      </c>
      <c r="C10783" s="681">
        <v>2024</v>
      </c>
      <c r="D10783" s="681">
        <v>8</v>
      </c>
      <c r="E10783" s="680" t="s">
        <v>575</v>
      </c>
      <c r="F10783" s="585">
        <v>3</v>
      </c>
      <c r="G10783" s="680" t="s">
        <v>408</v>
      </c>
      <c r="H10783" s="680" t="s">
        <v>798</v>
      </c>
      <c r="I10783" s="680" t="s">
        <v>799</v>
      </c>
      <c r="J10783" s="680" t="s">
        <v>800</v>
      </c>
      <c r="K10783" s="680" t="s">
        <v>801</v>
      </c>
      <c r="L10783" s="680" t="s">
        <v>776</v>
      </c>
      <c r="M10783" s="680" t="s">
        <v>777</v>
      </c>
      <c r="N10783" s="682">
        <v>25</v>
      </c>
      <c r="O10783" s="683">
        <v>1622948.19</v>
      </c>
      <c r="P10783" s="682">
        <v>6059796</v>
      </c>
      <c r="Q10783" t="str">
        <f t="shared" si="171"/>
        <v>OTHER</v>
      </c>
    </row>
    <row r="10784" spans="1:17" x14ac:dyDescent="0.3">
      <c r="A10784" s="674">
        <v>6</v>
      </c>
      <c r="B10784" s="675" t="s">
        <v>912</v>
      </c>
      <c r="C10784" s="676">
        <v>2024</v>
      </c>
      <c r="D10784" s="676">
        <v>8</v>
      </c>
      <c r="E10784" s="675" t="s">
        <v>575</v>
      </c>
      <c r="F10784" s="608">
        <v>3</v>
      </c>
      <c r="G10784" s="675" t="s">
        <v>408</v>
      </c>
      <c r="H10784" s="675" t="s">
        <v>802</v>
      </c>
      <c r="I10784" s="675" t="s">
        <v>803</v>
      </c>
      <c r="J10784" s="675" t="s">
        <v>804</v>
      </c>
      <c r="K10784" s="675" t="s">
        <v>805</v>
      </c>
      <c r="L10784" s="675" t="s">
        <v>525</v>
      </c>
      <c r="M10784" s="675" t="s">
        <v>409</v>
      </c>
      <c r="N10784" s="677">
        <v>2717</v>
      </c>
      <c r="O10784" s="678">
        <v>128285.59</v>
      </c>
      <c r="P10784" s="677">
        <v>46468</v>
      </c>
      <c r="Q10784" t="str">
        <f t="shared" si="171"/>
        <v>3-Small C&amp;I</v>
      </c>
    </row>
    <row r="10785" spans="1:17" x14ac:dyDescent="0.3">
      <c r="A10785" s="679">
        <v>6</v>
      </c>
      <c r="B10785" s="675" t="s">
        <v>912</v>
      </c>
      <c r="C10785" s="681">
        <v>2024</v>
      </c>
      <c r="D10785" s="681">
        <v>8</v>
      </c>
      <c r="E10785" s="680" t="s">
        <v>575</v>
      </c>
      <c r="F10785" s="585">
        <v>3</v>
      </c>
      <c r="G10785" s="680" t="s">
        <v>408</v>
      </c>
      <c r="H10785" s="680" t="s">
        <v>806</v>
      </c>
      <c r="I10785" s="680" t="s">
        <v>807</v>
      </c>
      <c r="J10785" s="680" t="s">
        <v>808</v>
      </c>
      <c r="K10785" s="680" t="s">
        <v>809</v>
      </c>
      <c r="L10785" s="680" t="s">
        <v>525</v>
      </c>
      <c r="M10785" s="680" t="s">
        <v>409</v>
      </c>
      <c r="N10785" s="682">
        <v>36</v>
      </c>
      <c r="O10785" s="683">
        <v>29024.79</v>
      </c>
      <c r="P10785" s="682">
        <v>23978</v>
      </c>
      <c r="Q10785" t="str">
        <f t="shared" si="171"/>
        <v>4-Medium C&amp;I</v>
      </c>
    </row>
    <row r="10786" spans="1:17" x14ac:dyDescent="0.3">
      <c r="A10786" s="674">
        <v>6</v>
      </c>
      <c r="B10786" s="675" t="s">
        <v>912</v>
      </c>
      <c r="C10786" s="676">
        <v>2024</v>
      </c>
      <c r="D10786" s="676">
        <v>8</v>
      </c>
      <c r="E10786" s="675" t="s">
        <v>575</v>
      </c>
      <c r="F10786" s="608">
        <v>3</v>
      </c>
      <c r="G10786" s="675" t="s">
        <v>408</v>
      </c>
      <c r="H10786" s="675" t="s">
        <v>926</v>
      </c>
      <c r="I10786" s="675" t="s">
        <v>927</v>
      </c>
      <c r="J10786" s="675" t="s">
        <v>928</v>
      </c>
      <c r="K10786" s="675" t="s">
        <v>929</v>
      </c>
      <c r="L10786" s="675" t="s">
        <v>525</v>
      </c>
      <c r="M10786" s="675" t="s">
        <v>409</v>
      </c>
      <c r="N10786" s="677">
        <v>1</v>
      </c>
      <c r="O10786" s="678">
        <v>137.12</v>
      </c>
      <c r="P10786" s="677">
        <v>0</v>
      </c>
      <c r="Q10786" t="e">
        <f t="shared" si="171"/>
        <v>#N/A</v>
      </c>
    </row>
    <row r="10787" spans="1:17" x14ac:dyDescent="0.3">
      <c r="A10787" s="679">
        <v>6</v>
      </c>
      <c r="B10787" s="675" t="s">
        <v>912</v>
      </c>
      <c r="C10787" s="681">
        <v>2024</v>
      </c>
      <c r="D10787" s="681">
        <v>8</v>
      </c>
      <c r="E10787" s="680" t="s">
        <v>575</v>
      </c>
      <c r="F10787" s="585">
        <v>3</v>
      </c>
      <c r="G10787" s="680" t="s">
        <v>408</v>
      </c>
      <c r="H10787" s="680" t="s">
        <v>810</v>
      </c>
      <c r="I10787" s="680" t="s">
        <v>811</v>
      </c>
      <c r="J10787" s="680" t="s">
        <v>812</v>
      </c>
      <c r="K10787" s="680" t="s">
        <v>813</v>
      </c>
      <c r="L10787" s="680" t="s">
        <v>525</v>
      </c>
      <c r="M10787" s="680" t="s">
        <v>409</v>
      </c>
      <c r="N10787" s="682">
        <v>284</v>
      </c>
      <c r="O10787" s="683">
        <v>65959.08</v>
      </c>
      <c r="P10787" s="682">
        <v>56564</v>
      </c>
      <c r="Q10787" t="str">
        <f t="shared" si="171"/>
        <v>3-Small C&amp;I</v>
      </c>
    </row>
    <row r="10788" spans="1:17" x14ac:dyDescent="0.3">
      <c r="A10788" s="674">
        <v>6</v>
      </c>
      <c r="B10788" s="675" t="s">
        <v>912</v>
      </c>
      <c r="C10788" s="676">
        <v>2024</v>
      </c>
      <c r="D10788" s="676">
        <v>8</v>
      </c>
      <c r="E10788" s="675" t="s">
        <v>575</v>
      </c>
      <c r="F10788" s="608">
        <v>3</v>
      </c>
      <c r="G10788" s="675" t="s">
        <v>408</v>
      </c>
      <c r="H10788" s="675" t="s">
        <v>814</v>
      </c>
      <c r="I10788" s="675" t="s">
        <v>815</v>
      </c>
      <c r="J10788" s="675" t="s">
        <v>816</v>
      </c>
      <c r="K10788" s="675" t="s">
        <v>817</v>
      </c>
      <c r="L10788" s="675" t="s">
        <v>525</v>
      </c>
      <c r="M10788" s="675" t="s">
        <v>409</v>
      </c>
      <c r="N10788" s="677">
        <v>2</v>
      </c>
      <c r="O10788" s="678">
        <v>19934.650000000001</v>
      </c>
      <c r="P10788" s="677">
        <v>21199</v>
      </c>
      <c r="Q10788" t="str">
        <f t="shared" si="171"/>
        <v>4-Medium C&amp;I</v>
      </c>
    </row>
    <row r="10789" spans="1:17" x14ac:dyDescent="0.3">
      <c r="A10789" s="679">
        <v>6</v>
      </c>
      <c r="B10789" s="675" t="s">
        <v>912</v>
      </c>
      <c r="C10789" s="681">
        <v>2024</v>
      </c>
      <c r="D10789" s="681">
        <v>8</v>
      </c>
      <c r="E10789" s="680" t="s">
        <v>575</v>
      </c>
      <c r="F10789" s="585">
        <v>3</v>
      </c>
      <c r="G10789" s="680" t="s">
        <v>408</v>
      </c>
      <c r="H10789" s="680" t="s">
        <v>818</v>
      </c>
      <c r="I10789" s="680" t="s">
        <v>819</v>
      </c>
      <c r="J10789" s="680" t="s">
        <v>820</v>
      </c>
      <c r="K10789" s="680" t="s">
        <v>821</v>
      </c>
      <c r="L10789" s="680" t="s">
        <v>776</v>
      </c>
      <c r="M10789" s="680" t="s">
        <v>777</v>
      </c>
      <c r="N10789" s="682">
        <v>367</v>
      </c>
      <c r="O10789" s="683">
        <v>25975.18</v>
      </c>
      <c r="P10789" s="682">
        <v>20272</v>
      </c>
      <c r="Q10789" t="str">
        <f t="shared" si="171"/>
        <v>3-Small C&amp;I</v>
      </c>
    </row>
    <row r="10790" spans="1:17" x14ac:dyDescent="0.3">
      <c r="A10790" s="674">
        <v>6</v>
      </c>
      <c r="B10790" s="675" t="s">
        <v>912</v>
      </c>
      <c r="C10790" s="676">
        <v>2024</v>
      </c>
      <c r="D10790" s="676">
        <v>8</v>
      </c>
      <c r="E10790" s="675" t="s">
        <v>575</v>
      </c>
      <c r="F10790" s="608">
        <v>3</v>
      </c>
      <c r="G10790" s="675" t="s">
        <v>408</v>
      </c>
      <c r="H10790" s="675" t="s">
        <v>822</v>
      </c>
      <c r="I10790" s="675" t="s">
        <v>823</v>
      </c>
      <c r="J10790" s="675" t="s">
        <v>824</v>
      </c>
      <c r="K10790" s="675" t="s">
        <v>825</v>
      </c>
      <c r="L10790" s="675" t="s">
        <v>776</v>
      </c>
      <c r="M10790" s="675" t="s">
        <v>777</v>
      </c>
      <c r="N10790" s="677">
        <v>57</v>
      </c>
      <c r="O10790" s="678">
        <v>22299.53</v>
      </c>
      <c r="P10790" s="677">
        <v>25261</v>
      </c>
      <c r="Q10790" t="str">
        <f t="shared" si="171"/>
        <v>4-Medium C&amp;I</v>
      </c>
    </row>
    <row r="10791" spans="1:17" x14ac:dyDescent="0.3">
      <c r="A10791" s="679">
        <v>6</v>
      </c>
      <c r="B10791" s="675" t="s">
        <v>912</v>
      </c>
      <c r="C10791" s="681">
        <v>2024</v>
      </c>
      <c r="D10791" s="681">
        <v>8</v>
      </c>
      <c r="E10791" s="680" t="s">
        <v>575</v>
      </c>
      <c r="F10791" s="585">
        <v>3</v>
      </c>
      <c r="G10791" s="680" t="s">
        <v>408</v>
      </c>
      <c r="H10791" s="680" t="s">
        <v>826</v>
      </c>
      <c r="I10791" s="680" t="s">
        <v>827</v>
      </c>
      <c r="J10791" s="680" t="s">
        <v>828</v>
      </c>
      <c r="K10791" s="680" t="s">
        <v>829</v>
      </c>
      <c r="L10791" s="680" t="s">
        <v>776</v>
      </c>
      <c r="M10791" s="680" t="s">
        <v>777</v>
      </c>
      <c r="N10791" s="682">
        <v>4</v>
      </c>
      <c r="O10791" s="683">
        <v>38023.769999999997</v>
      </c>
      <c r="P10791" s="682">
        <v>49405</v>
      </c>
      <c r="Q10791" t="str">
        <f t="shared" si="171"/>
        <v>5-Large C&amp;I</v>
      </c>
    </row>
    <row r="10792" spans="1:17" x14ac:dyDescent="0.3">
      <c r="A10792" s="674">
        <v>6</v>
      </c>
      <c r="B10792" s="675" t="s">
        <v>912</v>
      </c>
      <c r="C10792" s="676">
        <v>2024</v>
      </c>
      <c r="D10792" s="676">
        <v>8</v>
      </c>
      <c r="E10792" s="675" t="s">
        <v>575</v>
      </c>
      <c r="F10792" s="608">
        <v>3</v>
      </c>
      <c r="G10792" s="675" t="s">
        <v>408</v>
      </c>
      <c r="H10792" s="675" t="s">
        <v>830</v>
      </c>
      <c r="I10792" s="675" t="s">
        <v>831</v>
      </c>
      <c r="J10792" s="675" t="s">
        <v>832</v>
      </c>
      <c r="K10792" s="675" t="s">
        <v>833</v>
      </c>
      <c r="L10792" s="675" t="s">
        <v>776</v>
      </c>
      <c r="M10792" s="675" t="s">
        <v>777</v>
      </c>
      <c r="N10792" s="677">
        <v>60</v>
      </c>
      <c r="O10792" s="678">
        <v>31738.83</v>
      </c>
      <c r="P10792" s="677">
        <v>44854</v>
      </c>
      <c r="Q10792" t="str">
        <f t="shared" si="171"/>
        <v>3-Small C&amp;I</v>
      </c>
    </row>
    <row r="10793" spans="1:17" x14ac:dyDescent="0.3">
      <c r="A10793" s="679">
        <v>6</v>
      </c>
      <c r="B10793" s="675" t="s">
        <v>912</v>
      </c>
      <c r="C10793" s="681">
        <v>2024</v>
      </c>
      <c r="D10793" s="681">
        <v>8</v>
      </c>
      <c r="E10793" s="680" t="s">
        <v>575</v>
      </c>
      <c r="F10793" s="585">
        <v>3</v>
      </c>
      <c r="G10793" s="680" t="s">
        <v>408</v>
      </c>
      <c r="H10793" s="680" t="s">
        <v>834</v>
      </c>
      <c r="I10793" s="680" t="s">
        <v>835</v>
      </c>
      <c r="J10793" s="680" t="s">
        <v>836</v>
      </c>
      <c r="K10793" s="680" t="s">
        <v>817</v>
      </c>
      <c r="L10793" s="680" t="s">
        <v>776</v>
      </c>
      <c r="M10793" s="680" t="s">
        <v>777</v>
      </c>
      <c r="N10793" s="682">
        <v>2</v>
      </c>
      <c r="O10793" s="683">
        <v>21449.18</v>
      </c>
      <c r="P10793" s="682">
        <v>37618</v>
      </c>
      <c r="Q10793" t="str">
        <f t="shared" si="171"/>
        <v>4-Medium C&amp;I</v>
      </c>
    </row>
    <row r="10794" spans="1:17" x14ac:dyDescent="0.3">
      <c r="A10794" s="674">
        <v>6</v>
      </c>
      <c r="B10794" s="675" t="s">
        <v>912</v>
      </c>
      <c r="C10794" s="676">
        <v>2024</v>
      </c>
      <c r="D10794" s="676">
        <v>8</v>
      </c>
      <c r="E10794" s="675" t="s">
        <v>575</v>
      </c>
      <c r="F10794" s="608">
        <v>3</v>
      </c>
      <c r="G10794" s="675" t="s">
        <v>408</v>
      </c>
      <c r="H10794" s="675" t="s">
        <v>837</v>
      </c>
      <c r="I10794" s="675" t="s">
        <v>838</v>
      </c>
      <c r="J10794" s="675" t="s">
        <v>839</v>
      </c>
      <c r="K10794" s="675" t="s">
        <v>840</v>
      </c>
      <c r="L10794" s="675" t="s">
        <v>776</v>
      </c>
      <c r="M10794" s="675" t="s">
        <v>777</v>
      </c>
      <c r="N10794" s="677">
        <v>2</v>
      </c>
      <c r="O10794" s="678">
        <v>15428.2</v>
      </c>
      <c r="P10794" s="677">
        <v>39491</v>
      </c>
      <c r="Q10794" t="str">
        <f t="shared" si="171"/>
        <v>5-Large C&amp;I</v>
      </c>
    </row>
    <row r="10795" spans="1:17" x14ac:dyDescent="0.3">
      <c r="A10795" s="679">
        <v>6</v>
      </c>
      <c r="B10795" s="675" t="s">
        <v>912</v>
      </c>
      <c r="C10795" s="681">
        <v>2024</v>
      </c>
      <c r="D10795" s="681">
        <v>8</v>
      </c>
      <c r="E10795" s="680" t="s">
        <v>575</v>
      </c>
      <c r="F10795" s="585">
        <v>3</v>
      </c>
      <c r="G10795" s="680" t="s">
        <v>408</v>
      </c>
      <c r="H10795" s="680" t="s">
        <v>727</v>
      </c>
      <c r="I10795" s="680" t="s">
        <v>728</v>
      </c>
      <c r="J10795" s="680" t="s">
        <v>729</v>
      </c>
      <c r="K10795" s="680" t="s">
        <v>462</v>
      </c>
      <c r="L10795" s="680" t="s">
        <v>525</v>
      </c>
      <c r="M10795" s="680" t="s">
        <v>409</v>
      </c>
      <c r="N10795" s="682">
        <v>888</v>
      </c>
      <c r="O10795" s="683">
        <v>0</v>
      </c>
      <c r="P10795" s="682">
        <v>343397</v>
      </c>
      <c r="Q10795" t="str">
        <f t="shared" si="171"/>
        <v>OTHER</v>
      </c>
    </row>
    <row r="10796" spans="1:17" x14ac:dyDescent="0.3">
      <c r="A10796" s="674">
        <v>6</v>
      </c>
      <c r="B10796" s="675" t="s">
        <v>912</v>
      </c>
      <c r="C10796" s="676">
        <v>2024</v>
      </c>
      <c r="D10796" s="676">
        <v>8</v>
      </c>
      <c r="E10796" s="675" t="s">
        <v>575</v>
      </c>
      <c r="F10796" s="608">
        <v>5</v>
      </c>
      <c r="G10796" s="675" t="s">
        <v>442</v>
      </c>
      <c r="H10796" s="675" t="s">
        <v>730</v>
      </c>
      <c r="I10796" s="675" t="s">
        <v>731</v>
      </c>
      <c r="J10796" s="675" t="s">
        <v>732</v>
      </c>
      <c r="K10796" s="675" t="s">
        <v>733</v>
      </c>
      <c r="L10796" s="675" t="s">
        <v>841</v>
      </c>
      <c r="M10796" s="675" t="s">
        <v>842</v>
      </c>
      <c r="N10796" s="677">
        <v>4137</v>
      </c>
      <c r="O10796" s="678">
        <v>207290.7</v>
      </c>
      <c r="P10796" s="677">
        <v>76520</v>
      </c>
      <c r="Q10796" t="str">
        <f t="shared" si="171"/>
        <v>3-Small C&amp;I</v>
      </c>
    </row>
    <row r="10797" spans="1:17" x14ac:dyDescent="0.3">
      <c r="A10797" s="679">
        <v>6</v>
      </c>
      <c r="B10797" s="675" t="s">
        <v>912</v>
      </c>
      <c r="C10797" s="681">
        <v>2024</v>
      </c>
      <c r="D10797" s="681">
        <v>8</v>
      </c>
      <c r="E10797" s="680" t="s">
        <v>575</v>
      </c>
      <c r="F10797" s="585">
        <v>5</v>
      </c>
      <c r="G10797" s="680" t="s">
        <v>442</v>
      </c>
      <c r="H10797" s="680" t="s">
        <v>734</v>
      </c>
      <c r="I10797" s="680" t="s">
        <v>735</v>
      </c>
      <c r="J10797" s="680" t="s">
        <v>736</v>
      </c>
      <c r="K10797" s="680" t="s">
        <v>737</v>
      </c>
      <c r="L10797" s="680" t="s">
        <v>523</v>
      </c>
      <c r="M10797" s="680" t="s">
        <v>387</v>
      </c>
      <c r="N10797" s="682">
        <v>1305</v>
      </c>
      <c r="O10797" s="683">
        <v>184020.7</v>
      </c>
      <c r="P10797" s="682">
        <v>99002</v>
      </c>
      <c r="Q10797" t="str">
        <f t="shared" si="171"/>
        <v>4-Medium C&amp;I</v>
      </c>
    </row>
    <row r="10798" spans="1:17" x14ac:dyDescent="0.3">
      <c r="A10798" s="674">
        <v>6</v>
      </c>
      <c r="B10798" s="675" t="s">
        <v>912</v>
      </c>
      <c r="C10798" s="676">
        <v>2024</v>
      </c>
      <c r="D10798" s="676">
        <v>8</v>
      </c>
      <c r="E10798" s="675" t="s">
        <v>575</v>
      </c>
      <c r="F10798" s="608">
        <v>5</v>
      </c>
      <c r="G10798" s="675" t="s">
        <v>442</v>
      </c>
      <c r="H10798" s="675" t="s">
        <v>738</v>
      </c>
      <c r="I10798" s="675" t="s">
        <v>739</v>
      </c>
      <c r="J10798" s="675" t="s">
        <v>740</v>
      </c>
      <c r="K10798" s="675" t="s">
        <v>741</v>
      </c>
      <c r="L10798" s="675" t="s">
        <v>841</v>
      </c>
      <c r="M10798" s="675" t="s">
        <v>842</v>
      </c>
      <c r="N10798" s="677">
        <v>878</v>
      </c>
      <c r="O10798" s="678">
        <v>426534.73</v>
      </c>
      <c r="P10798" s="677">
        <v>288765</v>
      </c>
      <c r="Q10798" t="str">
        <f t="shared" si="171"/>
        <v>5-Large C&amp;I</v>
      </c>
    </row>
    <row r="10799" spans="1:17" x14ac:dyDescent="0.3">
      <c r="A10799" s="679">
        <v>6</v>
      </c>
      <c r="B10799" s="675" t="s">
        <v>912</v>
      </c>
      <c r="C10799" s="681">
        <v>2024</v>
      </c>
      <c r="D10799" s="681">
        <v>8</v>
      </c>
      <c r="E10799" s="680" t="s">
        <v>575</v>
      </c>
      <c r="F10799" s="585">
        <v>5</v>
      </c>
      <c r="G10799" s="680" t="s">
        <v>442</v>
      </c>
      <c r="H10799" s="680" t="s">
        <v>744</v>
      </c>
      <c r="I10799" s="680" t="s">
        <v>745</v>
      </c>
      <c r="J10799" s="680" t="s">
        <v>746</v>
      </c>
      <c r="K10799" s="680" t="s">
        <v>747</v>
      </c>
      <c r="L10799" s="680" t="s">
        <v>841</v>
      </c>
      <c r="M10799" s="680" t="s">
        <v>842</v>
      </c>
      <c r="N10799" s="682">
        <v>75</v>
      </c>
      <c r="O10799" s="683">
        <v>237930.66</v>
      </c>
      <c r="P10799" s="682">
        <v>273407</v>
      </c>
      <c r="Q10799" t="str">
        <f t="shared" si="171"/>
        <v>5-Large C&amp;I</v>
      </c>
    </row>
    <row r="10800" spans="1:17" x14ac:dyDescent="0.3">
      <c r="A10800" s="674">
        <v>6</v>
      </c>
      <c r="B10800" s="675" t="s">
        <v>912</v>
      </c>
      <c r="C10800" s="676">
        <v>2024</v>
      </c>
      <c r="D10800" s="676">
        <v>8</v>
      </c>
      <c r="E10800" s="675" t="s">
        <v>575</v>
      </c>
      <c r="F10800" s="608">
        <v>5</v>
      </c>
      <c r="G10800" s="675" t="s">
        <v>442</v>
      </c>
      <c r="H10800" s="675" t="s">
        <v>748</v>
      </c>
      <c r="I10800" s="675" t="s">
        <v>749</v>
      </c>
      <c r="J10800" s="675" t="s">
        <v>750</v>
      </c>
      <c r="K10800" s="675" t="s">
        <v>751</v>
      </c>
      <c r="L10800" s="675" t="s">
        <v>841</v>
      </c>
      <c r="M10800" s="675" t="s">
        <v>842</v>
      </c>
      <c r="N10800" s="677">
        <v>2717</v>
      </c>
      <c r="O10800" s="678">
        <v>455613.71</v>
      </c>
      <c r="P10800" s="677">
        <v>380859</v>
      </c>
      <c r="Q10800" t="str">
        <f t="shared" si="171"/>
        <v>3-Small C&amp;I</v>
      </c>
    </row>
    <row r="10801" spans="1:17" x14ac:dyDescent="0.3">
      <c r="A10801" s="679">
        <v>6</v>
      </c>
      <c r="B10801" s="675" t="s">
        <v>912</v>
      </c>
      <c r="C10801" s="681">
        <v>2024</v>
      </c>
      <c r="D10801" s="681">
        <v>8</v>
      </c>
      <c r="E10801" s="680" t="s">
        <v>575</v>
      </c>
      <c r="F10801" s="585">
        <v>5</v>
      </c>
      <c r="G10801" s="680" t="s">
        <v>442</v>
      </c>
      <c r="H10801" s="680" t="s">
        <v>752</v>
      </c>
      <c r="I10801" s="680" t="s">
        <v>753</v>
      </c>
      <c r="J10801" s="680" t="s">
        <v>754</v>
      </c>
      <c r="K10801" s="680" t="s">
        <v>755</v>
      </c>
      <c r="L10801" s="680" t="s">
        <v>841</v>
      </c>
      <c r="M10801" s="680" t="s">
        <v>842</v>
      </c>
      <c r="N10801" s="682">
        <v>1249</v>
      </c>
      <c r="O10801" s="683">
        <v>670560.06000000006</v>
      </c>
      <c r="P10801" s="682">
        <v>611582</v>
      </c>
      <c r="Q10801" t="str">
        <f t="shared" si="171"/>
        <v>4-Medium C&amp;I</v>
      </c>
    </row>
    <row r="10802" spans="1:17" x14ac:dyDescent="0.3">
      <c r="A10802" s="674">
        <v>6</v>
      </c>
      <c r="B10802" s="675" t="s">
        <v>912</v>
      </c>
      <c r="C10802" s="676">
        <v>2024</v>
      </c>
      <c r="D10802" s="676">
        <v>8</v>
      </c>
      <c r="E10802" s="675" t="s">
        <v>575</v>
      </c>
      <c r="F10802" s="608">
        <v>5</v>
      </c>
      <c r="G10802" s="675" t="s">
        <v>442</v>
      </c>
      <c r="H10802" s="675" t="s">
        <v>756</v>
      </c>
      <c r="I10802" s="675" t="s">
        <v>757</v>
      </c>
      <c r="J10802" s="675" t="s">
        <v>758</v>
      </c>
      <c r="K10802" s="675" t="s">
        <v>759</v>
      </c>
      <c r="L10802" s="675" t="s">
        <v>841</v>
      </c>
      <c r="M10802" s="675" t="s">
        <v>842</v>
      </c>
      <c r="N10802" s="677">
        <v>519</v>
      </c>
      <c r="O10802" s="678">
        <v>479980.46</v>
      </c>
      <c r="P10802" s="677">
        <v>466485</v>
      </c>
      <c r="Q10802" t="str">
        <f t="shared" si="171"/>
        <v>5-Large C&amp;I</v>
      </c>
    </row>
    <row r="10803" spans="1:17" x14ac:dyDescent="0.3">
      <c r="A10803" s="679">
        <v>6</v>
      </c>
      <c r="B10803" s="675" t="s">
        <v>912</v>
      </c>
      <c r="C10803" s="681">
        <v>2024</v>
      </c>
      <c r="D10803" s="681">
        <v>8</v>
      </c>
      <c r="E10803" s="680" t="s">
        <v>575</v>
      </c>
      <c r="F10803" s="585">
        <v>5</v>
      </c>
      <c r="G10803" s="680" t="s">
        <v>442</v>
      </c>
      <c r="H10803" s="680" t="s">
        <v>760</v>
      </c>
      <c r="I10803" s="680" t="s">
        <v>761</v>
      </c>
      <c r="J10803" s="680" t="s">
        <v>762</v>
      </c>
      <c r="K10803" s="680" t="s">
        <v>763</v>
      </c>
      <c r="L10803" s="680" t="s">
        <v>841</v>
      </c>
      <c r="M10803" s="680" t="s">
        <v>842</v>
      </c>
      <c r="N10803" s="682">
        <v>25</v>
      </c>
      <c r="O10803" s="683">
        <v>351181.92</v>
      </c>
      <c r="P10803" s="682">
        <v>539092</v>
      </c>
      <c r="Q10803" t="str">
        <f t="shared" si="171"/>
        <v>5-Large C&amp;I</v>
      </c>
    </row>
    <row r="10804" spans="1:17" x14ac:dyDescent="0.3">
      <c r="A10804" s="674">
        <v>6</v>
      </c>
      <c r="B10804" s="675" t="s">
        <v>912</v>
      </c>
      <c r="C10804" s="676">
        <v>2024</v>
      </c>
      <c r="D10804" s="676">
        <v>8</v>
      </c>
      <c r="E10804" s="675" t="s">
        <v>575</v>
      </c>
      <c r="F10804" s="608">
        <v>5</v>
      </c>
      <c r="G10804" s="675" t="s">
        <v>442</v>
      </c>
      <c r="H10804" s="675" t="s">
        <v>764</v>
      </c>
      <c r="I10804" s="675" t="s">
        <v>765</v>
      </c>
      <c r="J10804" s="675" t="s">
        <v>766</v>
      </c>
      <c r="K10804" s="675" t="s">
        <v>767</v>
      </c>
      <c r="L10804" s="675" t="s">
        <v>843</v>
      </c>
      <c r="M10804" s="675" t="s">
        <v>463</v>
      </c>
      <c r="N10804" s="677">
        <v>304</v>
      </c>
      <c r="O10804" s="678">
        <v>25619.55</v>
      </c>
      <c r="P10804" s="677">
        <v>20093</v>
      </c>
      <c r="Q10804" t="str">
        <f t="shared" si="171"/>
        <v>3-Small C&amp;I</v>
      </c>
    </row>
    <row r="10805" spans="1:17" x14ac:dyDescent="0.3">
      <c r="A10805" s="679">
        <v>6</v>
      </c>
      <c r="B10805" s="675" t="s">
        <v>912</v>
      </c>
      <c r="C10805" s="681">
        <v>2024</v>
      </c>
      <c r="D10805" s="681">
        <v>8</v>
      </c>
      <c r="E10805" s="680" t="s">
        <v>575</v>
      </c>
      <c r="F10805" s="585">
        <v>5</v>
      </c>
      <c r="G10805" s="680" t="s">
        <v>442</v>
      </c>
      <c r="H10805" s="680" t="s">
        <v>768</v>
      </c>
      <c r="I10805" s="680" t="s">
        <v>769</v>
      </c>
      <c r="J10805" s="680" t="s">
        <v>770</v>
      </c>
      <c r="K10805" s="680" t="s">
        <v>771</v>
      </c>
      <c r="L10805" s="680" t="s">
        <v>843</v>
      </c>
      <c r="M10805" s="680" t="s">
        <v>463</v>
      </c>
      <c r="N10805" s="682">
        <v>233</v>
      </c>
      <c r="O10805" s="683">
        <v>47601.17</v>
      </c>
      <c r="P10805" s="682">
        <v>43797</v>
      </c>
      <c r="Q10805" t="str">
        <f t="shared" si="171"/>
        <v>4-Medium C&amp;I</v>
      </c>
    </row>
    <row r="10806" spans="1:17" x14ac:dyDescent="0.3">
      <c r="A10806" s="674">
        <v>6</v>
      </c>
      <c r="B10806" s="675" t="s">
        <v>912</v>
      </c>
      <c r="C10806" s="676">
        <v>2024</v>
      </c>
      <c r="D10806" s="676">
        <v>8</v>
      </c>
      <c r="E10806" s="675" t="s">
        <v>575</v>
      </c>
      <c r="F10806" s="608">
        <v>5</v>
      </c>
      <c r="G10806" s="675" t="s">
        <v>442</v>
      </c>
      <c r="H10806" s="675" t="s">
        <v>772</v>
      </c>
      <c r="I10806" s="675" t="s">
        <v>773</v>
      </c>
      <c r="J10806" s="675" t="s">
        <v>774</v>
      </c>
      <c r="K10806" s="675" t="s">
        <v>775</v>
      </c>
      <c r="L10806" s="675" t="s">
        <v>843</v>
      </c>
      <c r="M10806" s="675" t="s">
        <v>463</v>
      </c>
      <c r="N10806" s="677">
        <v>352</v>
      </c>
      <c r="O10806" s="678">
        <v>277431.21999999997</v>
      </c>
      <c r="P10806" s="677">
        <v>304340</v>
      </c>
      <c r="Q10806" t="str">
        <f t="shared" si="171"/>
        <v>5-Large C&amp;I</v>
      </c>
    </row>
    <row r="10807" spans="1:17" x14ac:dyDescent="0.3">
      <c r="A10807" s="679">
        <v>6</v>
      </c>
      <c r="B10807" s="675" t="s">
        <v>912</v>
      </c>
      <c r="C10807" s="681">
        <v>2024</v>
      </c>
      <c r="D10807" s="681">
        <v>8</v>
      </c>
      <c r="E10807" s="680" t="s">
        <v>575</v>
      </c>
      <c r="F10807" s="585">
        <v>5</v>
      </c>
      <c r="G10807" s="680" t="s">
        <v>442</v>
      </c>
      <c r="H10807" s="680" t="s">
        <v>778</v>
      </c>
      <c r="I10807" s="680" t="s">
        <v>779</v>
      </c>
      <c r="J10807" s="680" t="s">
        <v>780</v>
      </c>
      <c r="K10807" s="680" t="s">
        <v>781</v>
      </c>
      <c r="L10807" s="680" t="s">
        <v>843</v>
      </c>
      <c r="M10807" s="680" t="s">
        <v>463</v>
      </c>
      <c r="N10807" s="682">
        <v>40</v>
      </c>
      <c r="O10807" s="683">
        <v>125679.35</v>
      </c>
      <c r="P10807" s="682">
        <v>238419</v>
      </c>
      <c r="Q10807" t="str">
        <f t="shared" si="171"/>
        <v>5-Large C&amp;I</v>
      </c>
    </row>
    <row r="10808" spans="1:17" x14ac:dyDescent="0.3">
      <c r="A10808" s="674">
        <v>6</v>
      </c>
      <c r="B10808" s="675" t="s">
        <v>912</v>
      </c>
      <c r="C10808" s="676">
        <v>2024</v>
      </c>
      <c r="D10808" s="676">
        <v>8</v>
      </c>
      <c r="E10808" s="675" t="s">
        <v>575</v>
      </c>
      <c r="F10808" s="608">
        <v>5</v>
      </c>
      <c r="G10808" s="675" t="s">
        <v>442</v>
      </c>
      <c r="H10808" s="675" t="s">
        <v>920</v>
      </c>
      <c r="I10808" s="675" t="s">
        <v>921</v>
      </c>
      <c r="J10808" s="675" t="s">
        <v>780</v>
      </c>
      <c r="K10808" s="675" t="s">
        <v>781</v>
      </c>
      <c r="L10808" s="675" t="s">
        <v>843</v>
      </c>
      <c r="M10808" s="675" t="s">
        <v>463</v>
      </c>
      <c r="N10808" s="677">
        <v>2</v>
      </c>
      <c r="O10808" s="678">
        <v>3794.57</v>
      </c>
      <c r="P10808" s="677">
        <v>3505</v>
      </c>
      <c r="Q10808" t="str">
        <f t="shared" si="171"/>
        <v>5-Large C&amp;I</v>
      </c>
    </row>
    <row r="10809" spans="1:17" x14ac:dyDescent="0.3">
      <c r="A10809" s="679">
        <v>6</v>
      </c>
      <c r="B10809" s="675" t="s">
        <v>912</v>
      </c>
      <c r="C10809" s="681">
        <v>2024</v>
      </c>
      <c r="D10809" s="681">
        <v>8</v>
      </c>
      <c r="E10809" s="680" t="s">
        <v>575</v>
      </c>
      <c r="F10809" s="585">
        <v>5</v>
      </c>
      <c r="G10809" s="680" t="s">
        <v>442</v>
      </c>
      <c r="H10809" s="680" t="s">
        <v>782</v>
      </c>
      <c r="I10809" s="680" t="s">
        <v>783</v>
      </c>
      <c r="J10809" s="680" t="s">
        <v>784</v>
      </c>
      <c r="K10809" s="680" t="s">
        <v>785</v>
      </c>
      <c r="L10809" s="680" t="s">
        <v>843</v>
      </c>
      <c r="M10809" s="680" t="s">
        <v>463</v>
      </c>
      <c r="N10809" s="682">
        <v>348</v>
      </c>
      <c r="O10809" s="683">
        <v>68734.75</v>
      </c>
      <c r="P10809" s="682">
        <v>94286</v>
      </c>
      <c r="Q10809" t="str">
        <f t="shared" si="171"/>
        <v>3-Small C&amp;I</v>
      </c>
    </row>
    <row r="10810" spans="1:17" x14ac:dyDescent="0.3">
      <c r="A10810" s="674">
        <v>6</v>
      </c>
      <c r="B10810" s="675" t="s">
        <v>912</v>
      </c>
      <c r="C10810" s="676">
        <v>2024</v>
      </c>
      <c r="D10810" s="676">
        <v>8</v>
      </c>
      <c r="E10810" s="675" t="s">
        <v>575</v>
      </c>
      <c r="F10810" s="608">
        <v>5</v>
      </c>
      <c r="G10810" s="675" t="s">
        <v>442</v>
      </c>
      <c r="H10810" s="675" t="s">
        <v>786</v>
      </c>
      <c r="I10810" s="675" t="s">
        <v>787</v>
      </c>
      <c r="J10810" s="675" t="s">
        <v>788</v>
      </c>
      <c r="K10810" s="675" t="s">
        <v>789</v>
      </c>
      <c r="L10810" s="675" t="s">
        <v>843</v>
      </c>
      <c r="M10810" s="675" t="s">
        <v>463</v>
      </c>
      <c r="N10810" s="677">
        <v>316</v>
      </c>
      <c r="O10810" s="678">
        <v>125381.08</v>
      </c>
      <c r="P10810" s="677">
        <v>179883</v>
      </c>
      <c r="Q10810" t="str">
        <f t="shared" si="171"/>
        <v>4-Medium C&amp;I</v>
      </c>
    </row>
    <row r="10811" spans="1:17" x14ac:dyDescent="0.3">
      <c r="A10811" s="679">
        <v>6</v>
      </c>
      <c r="B10811" s="675" t="s">
        <v>912</v>
      </c>
      <c r="C10811" s="681">
        <v>2024</v>
      </c>
      <c r="D10811" s="681">
        <v>8</v>
      </c>
      <c r="E10811" s="680" t="s">
        <v>575</v>
      </c>
      <c r="F10811" s="585">
        <v>5</v>
      </c>
      <c r="G10811" s="680" t="s">
        <v>442</v>
      </c>
      <c r="H10811" s="680" t="s">
        <v>790</v>
      </c>
      <c r="I10811" s="680" t="s">
        <v>791</v>
      </c>
      <c r="J10811" s="680" t="s">
        <v>792</v>
      </c>
      <c r="K10811" s="680" t="s">
        <v>793</v>
      </c>
      <c r="L10811" s="680" t="s">
        <v>843</v>
      </c>
      <c r="M10811" s="680" t="s">
        <v>463</v>
      </c>
      <c r="N10811" s="682">
        <v>256</v>
      </c>
      <c r="O10811" s="683">
        <v>405967.79</v>
      </c>
      <c r="P10811" s="682">
        <v>728950</v>
      </c>
      <c r="Q10811" t="str">
        <f t="shared" si="171"/>
        <v>5-Large C&amp;I</v>
      </c>
    </row>
    <row r="10812" spans="1:17" x14ac:dyDescent="0.3">
      <c r="A10812" s="674">
        <v>6</v>
      </c>
      <c r="B10812" s="675" t="s">
        <v>912</v>
      </c>
      <c r="C10812" s="676">
        <v>2024</v>
      </c>
      <c r="D10812" s="676">
        <v>8</v>
      </c>
      <c r="E10812" s="675" t="s">
        <v>575</v>
      </c>
      <c r="F10812" s="608">
        <v>5</v>
      </c>
      <c r="G10812" s="675" t="s">
        <v>442</v>
      </c>
      <c r="H10812" s="675" t="s">
        <v>794</v>
      </c>
      <c r="I10812" s="675" t="s">
        <v>795</v>
      </c>
      <c r="J10812" s="675" t="s">
        <v>796</v>
      </c>
      <c r="K10812" s="675" t="s">
        <v>797</v>
      </c>
      <c r="L10812" s="675" t="s">
        <v>843</v>
      </c>
      <c r="M10812" s="675" t="s">
        <v>463</v>
      </c>
      <c r="N10812" s="677">
        <v>45</v>
      </c>
      <c r="O10812" s="678">
        <v>764566.01</v>
      </c>
      <c r="P10812" s="677">
        <v>2080414</v>
      </c>
      <c r="Q10812" t="str">
        <f t="shared" si="171"/>
        <v>5-Large C&amp;I</v>
      </c>
    </row>
    <row r="10813" spans="1:17" x14ac:dyDescent="0.3">
      <c r="A10813" s="679">
        <v>6</v>
      </c>
      <c r="B10813" s="675" t="s">
        <v>912</v>
      </c>
      <c r="C10813" s="681">
        <v>2024</v>
      </c>
      <c r="D10813" s="681">
        <v>8</v>
      </c>
      <c r="E10813" s="680" t="s">
        <v>575</v>
      </c>
      <c r="F10813" s="585">
        <v>5</v>
      </c>
      <c r="G10813" s="680" t="s">
        <v>442</v>
      </c>
      <c r="H10813" s="680" t="s">
        <v>916</v>
      </c>
      <c r="I10813" s="680" t="s">
        <v>917</v>
      </c>
      <c r="J10813" s="680" t="s">
        <v>918</v>
      </c>
      <c r="K10813" s="680" t="s">
        <v>919</v>
      </c>
      <c r="L10813" s="680" t="s">
        <v>843</v>
      </c>
      <c r="M10813" s="680" t="s">
        <v>463</v>
      </c>
      <c r="N10813" s="682">
        <v>1</v>
      </c>
      <c r="O10813" s="683">
        <v>199612.62</v>
      </c>
      <c r="P10813" s="682">
        <v>0</v>
      </c>
      <c r="Q10813" t="e">
        <f t="shared" si="171"/>
        <v>#N/A</v>
      </c>
    </row>
    <row r="10814" spans="1:17" x14ac:dyDescent="0.3">
      <c r="A10814" s="674">
        <v>6</v>
      </c>
      <c r="B10814" s="675" t="s">
        <v>912</v>
      </c>
      <c r="C10814" s="676">
        <v>2024</v>
      </c>
      <c r="D10814" s="676">
        <v>8</v>
      </c>
      <c r="E10814" s="675" t="s">
        <v>575</v>
      </c>
      <c r="F10814" s="608">
        <v>5</v>
      </c>
      <c r="G10814" s="675" t="s">
        <v>442</v>
      </c>
      <c r="H10814" s="675" t="s">
        <v>798</v>
      </c>
      <c r="I10814" s="675" t="s">
        <v>799</v>
      </c>
      <c r="J10814" s="675" t="s">
        <v>800</v>
      </c>
      <c r="K10814" s="675" t="s">
        <v>801</v>
      </c>
      <c r="L10814" s="675" t="s">
        <v>843</v>
      </c>
      <c r="M10814" s="675" t="s">
        <v>463</v>
      </c>
      <c r="N10814" s="677">
        <v>8</v>
      </c>
      <c r="O10814" s="678">
        <v>630564.65</v>
      </c>
      <c r="P10814" s="677">
        <v>1570958</v>
      </c>
      <c r="Q10814" t="str">
        <f t="shared" si="171"/>
        <v>OTHER</v>
      </c>
    </row>
    <row r="10815" spans="1:17" x14ac:dyDescent="0.3">
      <c r="A10815" s="679">
        <v>6</v>
      </c>
      <c r="B10815" s="675" t="s">
        <v>912</v>
      </c>
      <c r="C10815" s="681">
        <v>2024</v>
      </c>
      <c r="D10815" s="681">
        <v>8</v>
      </c>
      <c r="E10815" s="680" t="s">
        <v>575</v>
      </c>
      <c r="F10815" s="585">
        <v>5</v>
      </c>
      <c r="G10815" s="680" t="s">
        <v>442</v>
      </c>
      <c r="H10815" s="680" t="s">
        <v>802</v>
      </c>
      <c r="I10815" s="680" t="s">
        <v>803</v>
      </c>
      <c r="J10815" s="680" t="s">
        <v>804</v>
      </c>
      <c r="K10815" s="680" t="s">
        <v>805</v>
      </c>
      <c r="L10815" s="680" t="s">
        <v>841</v>
      </c>
      <c r="M10815" s="680" t="s">
        <v>842</v>
      </c>
      <c r="N10815" s="682">
        <v>819</v>
      </c>
      <c r="O10815" s="683">
        <v>80693.679999999993</v>
      </c>
      <c r="P10815" s="682">
        <v>51153</v>
      </c>
      <c r="Q10815" t="str">
        <f t="shared" si="171"/>
        <v>3-Small C&amp;I</v>
      </c>
    </row>
    <row r="10816" spans="1:17" x14ac:dyDescent="0.3">
      <c r="A10816" s="674">
        <v>6</v>
      </c>
      <c r="B10816" s="675" t="s">
        <v>912</v>
      </c>
      <c r="C10816" s="676">
        <v>2024</v>
      </c>
      <c r="D10816" s="676">
        <v>8</v>
      </c>
      <c r="E10816" s="675" t="s">
        <v>575</v>
      </c>
      <c r="F10816" s="608">
        <v>5</v>
      </c>
      <c r="G10816" s="675" t="s">
        <v>442</v>
      </c>
      <c r="H10816" s="675" t="s">
        <v>806</v>
      </c>
      <c r="I10816" s="675" t="s">
        <v>807</v>
      </c>
      <c r="J10816" s="675" t="s">
        <v>808</v>
      </c>
      <c r="K10816" s="675" t="s">
        <v>809</v>
      </c>
      <c r="L10816" s="675" t="s">
        <v>841</v>
      </c>
      <c r="M10816" s="675" t="s">
        <v>842</v>
      </c>
      <c r="N10816" s="677">
        <v>11</v>
      </c>
      <c r="O10816" s="678">
        <v>6814.24</v>
      </c>
      <c r="P10816" s="677">
        <v>5503</v>
      </c>
      <c r="Q10816" t="str">
        <f t="shared" si="171"/>
        <v>4-Medium C&amp;I</v>
      </c>
    </row>
    <row r="10817" spans="1:17" x14ac:dyDescent="0.3">
      <c r="A10817" s="679">
        <v>6</v>
      </c>
      <c r="B10817" s="675" t="s">
        <v>912</v>
      </c>
      <c r="C10817" s="681">
        <v>2024</v>
      </c>
      <c r="D10817" s="681">
        <v>8</v>
      </c>
      <c r="E10817" s="680" t="s">
        <v>575</v>
      </c>
      <c r="F10817" s="585">
        <v>5</v>
      </c>
      <c r="G10817" s="680" t="s">
        <v>442</v>
      </c>
      <c r="H10817" s="680" t="s">
        <v>926</v>
      </c>
      <c r="I10817" s="680" t="s">
        <v>927</v>
      </c>
      <c r="J10817" s="680" t="s">
        <v>928</v>
      </c>
      <c r="K10817" s="680" t="s">
        <v>929</v>
      </c>
      <c r="L10817" s="680" t="s">
        <v>841</v>
      </c>
      <c r="M10817" s="680" t="s">
        <v>842</v>
      </c>
      <c r="N10817" s="682">
        <v>1</v>
      </c>
      <c r="O10817" s="683">
        <v>175.56</v>
      </c>
      <c r="P10817" s="682">
        <v>34</v>
      </c>
      <c r="Q10817" t="e">
        <f t="shared" si="171"/>
        <v>#N/A</v>
      </c>
    </row>
    <row r="10818" spans="1:17" x14ac:dyDescent="0.3">
      <c r="A10818" s="674">
        <v>6</v>
      </c>
      <c r="B10818" s="675" t="s">
        <v>912</v>
      </c>
      <c r="C10818" s="676">
        <v>2024</v>
      </c>
      <c r="D10818" s="676">
        <v>8</v>
      </c>
      <c r="E10818" s="675" t="s">
        <v>575</v>
      </c>
      <c r="F10818" s="608">
        <v>5</v>
      </c>
      <c r="G10818" s="675" t="s">
        <v>442</v>
      </c>
      <c r="H10818" s="675" t="s">
        <v>810</v>
      </c>
      <c r="I10818" s="675" t="s">
        <v>811</v>
      </c>
      <c r="J10818" s="675" t="s">
        <v>812</v>
      </c>
      <c r="K10818" s="675" t="s">
        <v>813</v>
      </c>
      <c r="L10818" s="675" t="s">
        <v>841</v>
      </c>
      <c r="M10818" s="675" t="s">
        <v>842</v>
      </c>
      <c r="N10818" s="677">
        <v>399</v>
      </c>
      <c r="O10818" s="678">
        <v>122290.37</v>
      </c>
      <c r="P10818" s="677">
        <v>107687</v>
      </c>
      <c r="Q10818" t="str">
        <f t="shared" si="171"/>
        <v>3-Small C&amp;I</v>
      </c>
    </row>
    <row r="10819" spans="1:17" x14ac:dyDescent="0.3">
      <c r="A10819" s="679">
        <v>6</v>
      </c>
      <c r="B10819" s="675" t="s">
        <v>912</v>
      </c>
      <c r="C10819" s="681">
        <v>2024</v>
      </c>
      <c r="D10819" s="681">
        <v>8</v>
      </c>
      <c r="E10819" s="680" t="s">
        <v>575</v>
      </c>
      <c r="F10819" s="585">
        <v>5</v>
      </c>
      <c r="G10819" s="680" t="s">
        <v>442</v>
      </c>
      <c r="H10819" s="680" t="s">
        <v>814</v>
      </c>
      <c r="I10819" s="680" t="s">
        <v>815</v>
      </c>
      <c r="J10819" s="680" t="s">
        <v>816</v>
      </c>
      <c r="K10819" s="680" t="s">
        <v>817</v>
      </c>
      <c r="L10819" s="680" t="s">
        <v>841</v>
      </c>
      <c r="M10819" s="680" t="s">
        <v>842</v>
      </c>
      <c r="N10819" s="682">
        <v>1</v>
      </c>
      <c r="O10819" s="683">
        <v>3773.24</v>
      </c>
      <c r="P10819" s="682">
        <v>4025</v>
      </c>
      <c r="Q10819" t="str">
        <f t="shared" si="171"/>
        <v>4-Medium C&amp;I</v>
      </c>
    </row>
    <row r="10820" spans="1:17" x14ac:dyDescent="0.3">
      <c r="A10820" s="674">
        <v>6</v>
      </c>
      <c r="B10820" s="675" t="s">
        <v>912</v>
      </c>
      <c r="C10820" s="676">
        <v>2024</v>
      </c>
      <c r="D10820" s="676">
        <v>8</v>
      </c>
      <c r="E10820" s="675" t="s">
        <v>575</v>
      </c>
      <c r="F10820" s="608">
        <v>5</v>
      </c>
      <c r="G10820" s="675" t="s">
        <v>442</v>
      </c>
      <c r="H10820" s="675" t="s">
        <v>818</v>
      </c>
      <c r="I10820" s="675" t="s">
        <v>819</v>
      </c>
      <c r="J10820" s="675" t="s">
        <v>820</v>
      </c>
      <c r="K10820" s="675" t="s">
        <v>821</v>
      </c>
      <c r="L10820" s="675" t="s">
        <v>843</v>
      </c>
      <c r="M10820" s="675" t="s">
        <v>463</v>
      </c>
      <c r="N10820" s="677">
        <v>120</v>
      </c>
      <c r="O10820" s="678">
        <v>16675.099999999999</v>
      </c>
      <c r="P10820" s="677">
        <v>17017</v>
      </c>
      <c r="Q10820" t="str">
        <f t="shared" si="171"/>
        <v>3-Small C&amp;I</v>
      </c>
    </row>
    <row r="10821" spans="1:17" x14ac:dyDescent="0.3">
      <c r="A10821" s="679">
        <v>6</v>
      </c>
      <c r="B10821" s="675" t="s">
        <v>912</v>
      </c>
      <c r="C10821" s="681">
        <v>2024</v>
      </c>
      <c r="D10821" s="681">
        <v>8</v>
      </c>
      <c r="E10821" s="680" t="s">
        <v>575</v>
      </c>
      <c r="F10821" s="585">
        <v>5</v>
      </c>
      <c r="G10821" s="680" t="s">
        <v>442</v>
      </c>
      <c r="H10821" s="680" t="s">
        <v>822</v>
      </c>
      <c r="I10821" s="680" t="s">
        <v>823</v>
      </c>
      <c r="J10821" s="680" t="s">
        <v>824</v>
      </c>
      <c r="K10821" s="680" t="s">
        <v>825</v>
      </c>
      <c r="L10821" s="680" t="s">
        <v>843</v>
      </c>
      <c r="M10821" s="680" t="s">
        <v>463</v>
      </c>
      <c r="N10821" s="682">
        <v>20</v>
      </c>
      <c r="O10821" s="683">
        <v>11637.22</v>
      </c>
      <c r="P10821" s="682">
        <v>13762</v>
      </c>
      <c r="Q10821" t="str">
        <f t="shared" si="171"/>
        <v>4-Medium C&amp;I</v>
      </c>
    </row>
    <row r="10822" spans="1:17" x14ac:dyDescent="0.3">
      <c r="A10822" s="674">
        <v>6</v>
      </c>
      <c r="B10822" s="675" t="s">
        <v>912</v>
      </c>
      <c r="C10822" s="676">
        <v>2024</v>
      </c>
      <c r="D10822" s="676">
        <v>8</v>
      </c>
      <c r="E10822" s="675" t="s">
        <v>575</v>
      </c>
      <c r="F10822" s="608">
        <v>5</v>
      </c>
      <c r="G10822" s="675" t="s">
        <v>442</v>
      </c>
      <c r="H10822" s="675" t="s">
        <v>826</v>
      </c>
      <c r="I10822" s="675" t="s">
        <v>827</v>
      </c>
      <c r="J10822" s="675" t="s">
        <v>828</v>
      </c>
      <c r="K10822" s="675" t="s">
        <v>829</v>
      </c>
      <c r="L10822" s="675" t="s">
        <v>843</v>
      </c>
      <c r="M10822" s="675" t="s">
        <v>463</v>
      </c>
      <c r="N10822" s="677">
        <v>1</v>
      </c>
      <c r="O10822" s="678">
        <v>660.16</v>
      </c>
      <c r="P10822" s="677">
        <v>700</v>
      </c>
      <c r="Q10822" t="str">
        <f t="shared" si="171"/>
        <v>5-Large C&amp;I</v>
      </c>
    </row>
    <row r="10823" spans="1:17" x14ac:dyDescent="0.3">
      <c r="A10823" s="679">
        <v>6</v>
      </c>
      <c r="B10823" s="675" t="s">
        <v>912</v>
      </c>
      <c r="C10823" s="681">
        <v>2024</v>
      </c>
      <c r="D10823" s="681">
        <v>8</v>
      </c>
      <c r="E10823" s="680" t="s">
        <v>575</v>
      </c>
      <c r="F10823" s="585">
        <v>5</v>
      </c>
      <c r="G10823" s="680" t="s">
        <v>442</v>
      </c>
      <c r="H10823" s="680" t="s">
        <v>830</v>
      </c>
      <c r="I10823" s="680" t="s">
        <v>831</v>
      </c>
      <c r="J10823" s="680" t="s">
        <v>832</v>
      </c>
      <c r="K10823" s="680" t="s">
        <v>833</v>
      </c>
      <c r="L10823" s="680" t="s">
        <v>843</v>
      </c>
      <c r="M10823" s="680" t="s">
        <v>463</v>
      </c>
      <c r="N10823" s="682">
        <v>81</v>
      </c>
      <c r="O10823" s="683">
        <v>32571.41</v>
      </c>
      <c r="P10823" s="682">
        <v>45364</v>
      </c>
      <c r="Q10823" t="str">
        <f t="shared" si="171"/>
        <v>3-Small C&amp;I</v>
      </c>
    </row>
    <row r="10824" spans="1:17" x14ac:dyDescent="0.3">
      <c r="A10824" s="674">
        <v>6</v>
      </c>
      <c r="B10824" s="675" t="s">
        <v>912</v>
      </c>
      <c r="C10824" s="676">
        <v>2024</v>
      </c>
      <c r="D10824" s="676">
        <v>8</v>
      </c>
      <c r="E10824" s="675" t="s">
        <v>575</v>
      </c>
      <c r="F10824" s="608">
        <v>5</v>
      </c>
      <c r="G10824" s="675" t="s">
        <v>442</v>
      </c>
      <c r="H10824" s="675" t="s">
        <v>834</v>
      </c>
      <c r="I10824" s="675" t="s">
        <v>835</v>
      </c>
      <c r="J10824" s="675" t="s">
        <v>836</v>
      </c>
      <c r="K10824" s="675" t="s">
        <v>817</v>
      </c>
      <c r="L10824" s="675" t="s">
        <v>843</v>
      </c>
      <c r="M10824" s="675" t="s">
        <v>463</v>
      </c>
      <c r="N10824" s="677">
        <v>12</v>
      </c>
      <c r="O10824" s="678">
        <v>59574.16</v>
      </c>
      <c r="P10824" s="677">
        <v>105316</v>
      </c>
      <c r="Q10824" t="str">
        <f t="shared" si="171"/>
        <v>4-Medium C&amp;I</v>
      </c>
    </row>
    <row r="10825" spans="1:17" x14ac:dyDescent="0.3">
      <c r="A10825" s="679">
        <v>6</v>
      </c>
      <c r="B10825" s="675" t="s">
        <v>912</v>
      </c>
      <c r="C10825" s="681">
        <v>2024</v>
      </c>
      <c r="D10825" s="681">
        <v>8</v>
      </c>
      <c r="E10825" s="680" t="s">
        <v>575</v>
      </c>
      <c r="F10825" s="585">
        <v>5</v>
      </c>
      <c r="G10825" s="680" t="s">
        <v>442</v>
      </c>
      <c r="H10825" s="680" t="s">
        <v>837</v>
      </c>
      <c r="I10825" s="680" t="s">
        <v>838</v>
      </c>
      <c r="J10825" s="680" t="s">
        <v>839</v>
      </c>
      <c r="K10825" s="680" t="s">
        <v>840</v>
      </c>
      <c r="L10825" s="680" t="s">
        <v>843</v>
      </c>
      <c r="M10825" s="680" t="s">
        <v>463</v>
      </c>
      <c r="N10825" s="682">
        <v>2</v>
      </c>
      <c r="O10825" s="683">
        <v>1611.96</v>
      </c>
      <c r="P10825" s="682">
        <v>6755</v>
      </c>
      <c r="Q10825" t="str">
        <f t="shared" si="171"/>
        <v>5-Large C&amp;I</v>
      </c>
    </row>
    <row r="10826" spans="1:17" x14ac:dyDescent="0.3">
      <c r="A10826" s="674">
        <v>6</v>
      </c>
      <c r="B10826" s="675" t="s">
        <v>912</v>
      </c>
      <c r="C10826" s="676">
        <v>2024</v>
      </c>
      <c r="D10826" s="676">
        <v>8</v>
      </c>
      <c r="E10826" s="675" t="s">
        <v>575</v>
      </c>
      <c r="F10826" s="608">
        <v>5</v>
      </c>
      <c r="G10826" s="675" t="s">
        <v>442</v>
      </c>
      <c r="H10826" s="675" t="s">
        <v>930</v>
      </c>
      <c r="I10826" s="675" t="s">
        <v>931</v>
      </c>
      <c r="J10826" s="675" t="s">
        <v>839</v>
      </c>
      <c r="K10826" s="675" t="s">
        <v>840</v>
      </c>
      <c r="L10826" s="675" t="s">
        <v>843</v>
      </c>
      <c r="M10826" s="675" t="s">
        <v>463</v>
      </c>
      <c r="N10826" s="677">
        <v>1</v>
      </c>
      <c r="O10826" s="678">
        <v>3472.75</v>
      </c>
      <c r="P10826" s="677">
        <v>8380</v>
      </c>
      <c r="Q10826" t="str">
        <f t="shared" si="171"/>
        <v>5-Large C&amp;I</v>
      </c>
    </row>
    <row r="10827" spans="1:17" x14ac:dyDescent="0.3">
      <c r="A10827" s="679">
        <v>6</v>
      </c>
      <c r="B10827" s="675" t="s">
        <v>912</v>
      </c>
      <c r="C10827" s="681">
        <v>2024</v>
      </c>
      <c r="D10827" s="681">
        <v>8</v>
      </c>
      <c r="E10827" s="680" t="s">
        <v>575</v>
      </c>
      <c r="F10827" s="585">
        <v>5</v>
      </c>
      <c r="G10827" s="680" t="s">
        <v>442</v>
      </c>
      <c r="H10827" s="680" t="s">
        <v>727</v>
      </c>
      <c r="I10827" s="680" t="s">
        <v>728</v>
      </c>
      <c r="J10827" s="680" t="s">
        <v>729</v>
      </c>
      <c r="K10827" s="680" t="s">
        <v>462</v>
      </c>
      <c r="L10827" s="680" t="s">
        <v>841</v>
      </c>
      <c r="M10827" s="680" t="s">
        <v>842</v>
      </c>
      <c r="N10827" s="682">
        <v>77</v>
      </c>
      <c r="O10827" s="683">
        <v>0</v>
      </c>
      <c r="P10827" s="682">
        <v>18972</v>
      </c>
      <c r="Q10827" t="str">
        <f t="shared" si="171"/>
        <v>OTHER</v>
      </c>
    </row>
    <row r="10828" spans="1:17" x14ac:dyDescent="0.3">
      <c r="A10828" s="674">
        <v>6</v>
      </c>
      <c r="B10828" s="675" t="s">
        <v>912</v>
      </c>
      <c r="C10828" s="676">
        <v>2024</v>
      </c>
      <c r="D10828" s="676">
        <v>8</v>
      </c>
      <c r="E10828" s="675" t="s">
        <v>575</v>
      </c>
      <c r="F10828" s="608">
        <v>10</v>
      </c>
      <c r="G10828" s="675" t="s">
        <v>453</v>
      </c>
      <c r="H10828" s="675" t="s">
        <v>701</v>
      </c>
      <c r="I10828" s="675" t="s">
        <v>702</v>
      </c>
      <c r="J10828" s="675" t="s">
        <v>703</v>
      </c>
      <c r="K10828" s="675" t="s">
        <v>704</v>
      </c>
      <c r="L10828" s="675" t="s">
        <v>530</v>
      </c>
      <c r="M10828" s="675" t="s">
        <v>454</v>
      </c>
      <c r="N10828" s="677">
        <v>524379</v>
      </c>
      <c r="O10828" s="678">
        <v>17282142.620000001</v>
      </c>
      <c r="P10828" s="677">
        <v>7965767</v>
      </c>
      <c r="Q10828" t="str">
        <f t="shared" si="171"/>
        <v>1-Residential</v>
      </c>
    </row>
    <row r="10829" spans="1:17" x14ac:dyDescent="0.3">
      <c r="A10829" s="679">
        <v>6</v>
      </c>
      <c r="B10829" s="675" t="s">
        <v>912</v>
      </c>
      <c r="C10829" s="681">
        <v>2024</v>
      </c>
      <c r="D10829" s="681">
        <v>8</v>
      </c>
      <c r="E10829" s="680" t="s">
        <v>575</v>
      </c>
      <c r="F10829" s="585">
        <v>10</v>
      </c>
      <c r="G10829" s="680" t="s">
        <v>453</v>
      </c>
      <c r="H10829" s="680" t="s">
        <v>705</v>
      </c>
      <c r="I10829" s="680" t="s">
        <v>706</v>
      </c>
      <c r="J10829" s="680" t="s">
        <v>707</v>
      </c>
      <c r="K10829" s="680" t="s">
        <v>708</v>
      </c>
      <c r="L10829" s="680" t="s">
        <v>523</v>
      </c>
      <c r="M10829" s="680" t="s">
        <v>387</v>
      </c>
      <c r="N10829" s="682">
        <v>11</v>
      </c>
      <c r="O10829" s="683">
        <v>259.67</v>
      </c>
      <c r="P10829" s="682">
        <v>84</v>
      </c>
      <c r="Q10829" t="str">
        <f t="shared" si="171"/>
        <v>1-Residential</v>
      </c>
    </row>
    <row r="10830" spans="1:17" x14ac:dyDescent="0.3">
      <c r="A10830" s="674">
        <v>6</v>
      </c>
      <c r="B10830" s="675" t="s">
        <v>912</v>
      </c>
      <c r="C10830" s="676">
        <v>2024</v>
      </c>
      <c r="D10830" s="676">
        <v>8</v>
      </c>
      <c r="E10830" s="675" t="s">
        <v>575</v>
      </c>
      <c r="F10830" s="608">
        <v>10</v>
      </c>
      <c r="G10830" s="675" t="s">
        <v>453</v>
      </c>
      <c r="H10830" s="675" t="s">
        <v>709</v>
      </c>
      <c r="I10830" s="675" t="s">
        <v>710</v>
      </c>
      <c r="J10830" s="675" t="s">
        <v>711</v>
      </c>
      <c r="K10830" s="675" t="s">
        <v>712</v>
      </c>
      <c r="L10830" s="675" t="s">
        <v>530</v>
      </c>
      <c r="M10830" s="675" t="s">
        <v>454</v>
      </c>
      <c r="N10830" s="677">
        <v>71764</v>
      </c>
      <c r="O10830" s="678">
        <v>1928533.41</v>
      </c>
      <c r="P10830" s="677">
        <v>1224316</v>
      </c>
      <c r="Q10830" t="str">
        <f t="shared" ref="Q10830:Q10893" si="172">VLOOKUP(TRIM(J10830),S:T,2,FALSE)</f>
        <v>1-Residential</v>
      </c>
    </row>
    <row r="10831" spans="1:17" x14ac:dyDescent="0.3">
      <c r="A10831" s="679">
        <v>6</v>
      </c>
      <c r="B10831" s="675" t="s">
        <v>912</v>
      </c>
      <c r="C10831" s="681">
        <v>2024</v>
      </c>
      <c r="D10831" s="681">
        <v>8</v>
      </c>
      <c r="E10831" s="680" t="s">
        <v>575</v>
      </c>
      <c r="F10831" s="585">
        <v>10</v>
      </c>
      <c r="G10831" s="680" t="s">
        <v>453</v>
      </c>
      <c r="H10831" s="680" t="s">
        <v>713</v>
      </c>
      <c r="I10831" s="680" t="s">
        <v>714</v>
      </c>
      <c r="J10831" s="680" t="s">
        <v>715</v>
      </c>
      <c r="K10831" s="680" t="s">
        <v>716</v>
      </c>
      <c r="L10831" s="680" t="s">
        <v>523</v>
      </c>
      <c r="M10831" s="680" t="s">
        <v>387</v>
      </c>
      <c r="N10831" s="682">
        <v>3</v>
      </c>
      <c r="O10831" s="683">
        <v>86.01</v>
      </c>
      <c r="P10831" s="682">
        <v>42</v>
      </c>
      <c r="Q10831" t="str">
        <f t="shared" si="172"/>
        <v>2-Low Income Residential</v>
      </c>
    </row>
    <row r="10832" spans="1:17" x14ac:dyDescent="0.3">
      <c r="A10832" s="674">
        <v>6</v>
      </c>
      <c r="B10832" s="675" t="s">
        <v>912</v>
      </c>
      <c r="C10832" s="676">
        <v>2024</v>
      </c>
      <c r="D10832" s="676">
        <v>8</v>
      </c>
      <c r="E10832" s="675" t="s">
        <v>575</v>
      </c>
      <c r="F10832" s="608">
        <v>10</v>
      </c>
      <c r="G10832" s="675" t="s">
        <v>453</v>
      </c>
      <c r="H10832" s="675" t="s">
        <v>844</v>
      </c>
      <c r="I10832" s="675" t="s">
        <v>845</v>
      </c>
      <c r="J10832" s="675" t="s">
        <v>846</v>
      </c>
      <c r="K10832" s="675" t="s">
        <v>847</v>
      </c>
      <c r="L10832" s="675" t="s">
        <v>721</v>
      </c>
      <c r="M10832" s="675" t="s">
        <v>722</v>
      </c>
      <c r="N10832" s="677">
        <v>6934</v>
      </c>
      <c r="O10832" s="678">
        <v>210004.26</v>
      </c>
      <c r="P10832" s="677">
        <v>126874</v>
      </c>
      <c r="Q10832" t="str">
        <f t="shared" si="172"/>
        <v>1-Residential</v>
      </c>
    </row>
    <row r="10833" spans="1:17" x14ac:dyDescent="0.3">
      <c r="A10833" s="679">
        <v>6</v>
      </c>
      <c r="B10833" s="675" t="s">
        <v>912</v>
      </c>
      <c r="C10833" s="681">
        <v>2024</v>
      </c>
      <c r="D10833" s="681">
        <v>8</v>
      </c>
      <c r="E10833" s="680" t="s">
        <v>575</v>
      </c>
      <c r="F10833" s="585">
        <v>10</v>
      </c>
      <c r="G10833" s="680" t="s">
        <v>453</v>
      </c>
      <c r="H10833" s="680" t="s">
        <v>848</v>
      </c>
      <c r="I10833" s="680" t="s">
        <v>849</v>
      </c>
      <c r="J10833" s="680" t="s">
        <v>850</v>
      </c>
      <c r="K10833" s="680" t="s">
        <v>851</v>
      </c>
      <c r="L10833" s="680" t="s">
        <v>721</v>
      </c>
      <c r="M10833" s="680" t="s">
        <v>722</v>
      </c>
      <c r="N10833" s="682">
        <v>1106</v>
      </c>
      <c r="O10833" s="683">
        <v>19898.3</v>
      </c>
      <c r="P10833" s="682">
        <v>19577</v>
      </c>
      <c r="Q10833" t="str">
        <f t="shared" si="172"/>
        <v>2-Low Income Residential</v>
      </c>
    </row>
    <row r="10834" spans="1:17" x14ac:dyDescent="0.3">
      <c r="A10834" s="674">
        <v>6</v>
      </c>
      <c r="B10834" s="675" t="s">
        <v>912</v>
      </c>
      <c r="C10834" s="676">
        <v>2024</v>
      </c>
      <c r="D10834" s="676">
        <v>8</v>
      </c>
      <c r="E10834" s="675" t="s">
        <v>575</v>
      </c>
      <c r="F10834" s="608">
        <v>10</v>
      </c>
      <c r="G10834" s="675" t="s">
        <v>453</v>
      </c>
      <c r="H10834" s="675" t="s">
        <v>932</v>
      </c>
      <c r="I10834" s="675" t="s">
        <v>933</v>
      </c>
      <c r="J10834" s="675" t="s">
        <v>850</v>
      </c>
      <c r="K10834" s="675" t="s">
        <v>851</v>
      </c>
      <c r="L10834" s="675" t="s">
        <v>721</v>
      </c>
      <c r="M10834" s="675" t="s">
        <v>722</v>
      </c>
      <c r="N10834" s="677">
        <v>3</v>
      </c>
      <c r="O10834" s="678">
        <v>48.17</v>
      </c>
      <c r="P10834" s="677">
        <v>47</v>
      </c>
      <c r="Q10834" t="str">
        <f t="shared" si="172"/>
        <v>2-Low Income Residential</v>
      </c>
    </row>
    <row r="10835" spans="1:17" x14ac:dyDescent="0.3">
      <c r="A10835" s="679">
        <v>6</v>
      </c>
      <c r="B10835" s="675" t="s">
        <v>912</v>
      </c>
      <c r="C10835" s="681">
        <v>2024</v>
      </c>
      <c r="D10835" s="681">
        <v>8</v>
      </c>
      <c r="E10835" s="680" t="s">
        <v>575</v>
      </c>
      <c r="F10835" s="585">
        <v>10</v>
      </c>
      <c r="G10835" s="680" t="s">
        <v>453</v>
      </c>
      <c r="H10835" s="680" t="s">
        <v>730</v>
      </c>
      <c r="I10835" s="680" t="s">
        <v>731</v>
      </c>
      <c r="J10835" s="680" t="s">
        <v>732</v>
      </c>
      <c r="K10835" s="680" t="s">
        <v>733</v>
      </c>
      <c r="L10835" s="680" t="s">
        <v>525</v>
      </c>
      <c r="M10835" s="680" t="s">
        <v>409</v>
      </c>
      <c r="N10835" s="682">
        <v>1</v>
      </c>
      <c r="O10835" s="683">
        <v>49.37</v>
      </c>
      <c r="P10835" s="682">
        <v>14</v>
      </c>
      <c r="Q10835" t="str">
        <f t="shared" si="172"/>
        <v>3-Small C&amp;I</v>
      </c>
    </row>
    <row r="10836" spans="1:17" x14ac:dyDescent="0.3">
      <c r="A10836" s="674">
        <v>6</v>
      </c>
      <c r="B10836" s="675" t="s">
        <v>912</v>
      </c>
      <c r="C10836" s="676">
        <v>2024</v>
      </c>
      <c r="D10836" s="676">
        <v>8</v>
      </c>
      <c r="E10836" s="675" t="s">
        <v>575</v>
      </c>
      <c r="F10836" s="608">
        <v>10</v>
      </c>
      <c r="G10836" s="675" t="s">
        <v>453</v>
      </c>
      <c r="H10836" s="675" t="s">
        <v>727</v>
      </c>
      <c r="I10836" s="675" t="s">
        <v>728</v>
      </c>
      <c r="J10836" s="675" t="s">
        <v>729</v>
      </c>
      <c r="K10836" s="675" t="s">
        <v>462</v>
      </c>
      <c r="L10836" s="675" t="s">
        <v>530</v>
      </c>
      <c r="M10836" s="675" t="s">
        <v>454</v>
      </c>
      <c r="N10836" s="677">
        <v>71</v>
      </c>
      <c r="O10836" s="678">
        <v>0</v>
      </c>
      <c r="P10836" s="677">
        <v>2981</v>
      </c>
      <c r="Q10836" t="str">
        <f t="shared" si="172"/>
        <v>OTHER</v>
      </c>
    </row>
    <row r="10837" spans="1:17" x14ac:dyDescent="0.3">
      <c r="A10837" s="684">
        <v>7</v>
      </c>
      <c r="B10837" s="685" t="s">
        <v>913</v>
      </c>
      <c r="C10837" s="686">
        <v>2024</v>
      </c>
      <c r="D10837" s="686">
        <v>8</v>
      </c>
      <c r="E10837" s="685" t="s">
        <v>575</v>
      </c>
      <c r="F10837" s="608">
        <v>1</v>
      </c>
      <c r="G10837" s="685" t="s">
        <v>383</v>
      </c>
      <c r="H10837" s="685" t="s">
        <v>701</v>
      </c>
      <c r="I10837" s="685" t="s">
        <v>852</v>
      </c>
      <c r="J10837" s="685" t="s">
        <v>853</v>
      </c>
      <c r="K10837" s="685" t="s">
        <v>854</v>
      </c>
      <c r="L10837" s="685" t="s">
        <v>530</v>
      </c>
      <c r="M10837" s="685" t="s">
        <v>454</v>
      </c>
      <c r="N10837" s="687">
        <v>193</v>
      </c>
      <c r="O10837" s="688">
        <v>4742.3</v>
      </c>
      <c r="P10837" s="687">
        <v>2263</v>
      </c>
      <c r="Q10837" t="str">
        <f t="shared" si="172"/>
        <v>1-Residential</v>
      </c>
    </row>
    <row r="10838" spans="1:17" x14ac:dyDescent="0.3">
      <c r="A10838" s="689">
        <v>7</v>
      </c>
      <c r="B10838" s="685" t="s">
        <v>913</v>
      </c>
      <c r="C10838" s="691">
        <v>2024</v>
      </c>
      <c r="D10838" s="691">
        <v>8</v>
      </c>
      <c r="E10838" s="690" t="s">
        <v>575</v>
      </c>
      <c r="F10838" s="585">
        <v>1</v>
      </c>
      <c r="G10838" s="690" t="s">
        <v>383</v>
      </c>
      <c r="H10838" s="690" t="s">
        <v>705</v>
      </c>
      <c r="I10838" s="690" t="s">
        <v>855</v>
      </c>
      <c r="J10838" s="690" t="s">
        <v>856</v>
      </c>
      <c r="K10838" s="690" t="s">
        <v>857</v>
      </c>
      <c r="L10838" s="690" t="s">
        <v>523</v>
      </c>
      <c r="M10838" s="690" t="s">
        <v>387</v>
      </c>
      <c r="N10838" s="692">
        <v>5704</v>
      </c>
      <c r="O10838" s="693">
        <v>158553.04</v>
      </c>
      <c r="P10838" s="692">
        <v>52639</v>
      </c>
      <c r="Q10838" t="str">
        <f t="shared" si="172"/>
        <v>2-Low Income Residential</v>
      </c>
    </row>
    <row r="10839" spans="1:17" x14ac:dyDescent="0.3">
      <c r="A10839" s="684">
        <v>7</v>
      </c>
      <c r="B10839" s="685" t="s">
        <v>913</v>
      </c>
      <c r="C10839" s="686">
        <v>2024</v>
      </c>
      <c r="D10839" s="686">
        <v>8</v>
      </c>
      <c r="E10839" s="685" t="s">
        <v>575</v>
      </c>
      <c r="F10839" s="608">
        <v>1</v>
      </c>
      <c r="G10839" s="685" t="s">
        <v>383</v>
      </c>
      <c r="H10839" s="685" t="s">
        <v>709</v>
      </c>
      <c r="I10839" s="685" t="s">
        <v>903</v>
      </c>
      <c r="J10839" s="685" t="s">
        <v>904</v>
      </c>
      <c r="K10839" s="685" t="s">
        <v>905</v>
      </c>
      <c r="L10839" s="685" t="s">
        <v>530</v>
      </c>
      <c r="M10839" s="685" t="s">
        <v>454</v>
      </c>
      <c r="N10839" s="687">
        <v>1</v>
      </c>
      <c r="O10839" s="688">
        <v>22.04</v>
      </c>
      <c r="P10839" s="687">
        <v>16</v>
      </c>
      <c r="Q10839" t="str">
        <f t="shared" si="172"/>
        <v>2-Low Income Residential</v>
      </c>
    </row>
    <row r="10840" spans="1:17" x14ac:dyDescent="0.3">
      <c r="A10840" s="689">
        <v>7</v>
      </c>
      <c r="B10840" s="685" t="s">
        <v>913</v>
      </c>
      <c r="C10840" s="691">
        <v>2024</v>
      </c>
      <c r="D10840" s="691">
        <v>8</v>
      </c>
      <c r="E10840" s="690" t="s">
        <v>575</v>
      </c>
      <c r="F10840" s="585">
        <v>1</v>
      </c>
      <c r="G10840" s="690" t="s">
        <v>383</v>
      </c>
      <c r="H10840" s="690" t="s">
        <v>713</v>
      </c>
      <c r="I10840" s="690" t="s">
        <v>858</v>
      </c>
      <c r="J10840" s="690" t="s">
        <v>859</v>
      </c>
      <c r="K10840" s="690" t="s">
        <v>860</v>
      </c>
      <c r="L10840" s="690" t="s">
        <v>523</v>
      </c>
      <c r="M10840" s="690" t="s">
        <v>387</v>
      </c>
      <c r="N10840" s="692">
        <v>363</v>
      </c>
      <c r="O10840" s="693">
        <v>7387.17</v>
      </c>
      <c r="P10840" s="692">
        <v>3147</v>
      </c>
      <c r="Q10840" t="str">
        <f t="shared" si="172"/>
        <v>2-Low Income Residential</v>
      </c>
    </row>
    <row r="10841" spans="1:17" x14ac:dyDescent="0.3">
      <c r="A10841" s="684">
        <v>7</v>
      </c>
      <c r="B10841" s="685" t="s">
        <v>913</v>
      </c>
      <c r="C10841" s="686">
        <v>2024</v>
      </c>
      <c r="D10841" s="686">
        <v>8</v>
      </c>
      <c r="E10841" s="685" t="s">
        <v>575</v>
      </c>
      <c r="F10841" s="608">
        <v>1</v>
      </c>
      <c r="G10841" s="685" t="s">
        <v>383</v>
      </c>
      <c r="H10841" s="685" t="s">
        <v>717</v>
      </c>
      <c r="I10841" s="685" t="s">
        <v>861</v>
      </c>
      <c r="J10841" s="685" t="s">
        <v>862</v>
      </c>
      <c r="K10841" s="685" t="s">
        <v>863</v>
      </c>
      <c r="L10841" s="685" t="s">
        <v>721</v>
      </c>
      <c r="M10841" s="685" t="s">
        <v>722</v>
      </c>
      <c r="N10841" s="687">
        <v>51</v>
      </c>
      <c r="O10841" s="688">
        <v>1347.92</v>
      </c>
      <c r="P10841" s="687">
        <v>533</v>
      </c>
      <c r="Q10841" t="str">
        <f t="shared" si="172"/>
        <v>1-Residential</v>
      </c>
    </row>
    <row r="10842" spans="1:17" x14ac:dyDescent="0.3">
      <c r="A10842" s="689">
        <v>7</v>
      </c>
      <c r="B10842" s="685" t="s">
        <v>913</v>
      </c>
      <c r="C10842" s="691">
        <v>2024</v>
      </c>
      <c r="D10842" s="691">
        <v>8</v>
      </c>
      <c r="E10842" s="690" t="s">
        <v>575</v>
      </c>
      <c r="F10842" s="585">
        <v>1</v>
      </c>
      <c r="G10842" s="690" t="s">
        <v>383</v>
      </c>
      <c r="H10842" s="690" t="s">
        <v>723</v>
      </c>
      <c r="I10842" s="690" t="s">
        <v>864</v>
      </c>
      <c r="J10842" s="690" t="s">
        <v>865</v>
      </c>
      <c r="K10842" s="690" t="s">
        <v>866</v>
      </c>
      <c r="L10842" s="690" t="s">
        <v>721</v>
      </c>
      <c r="M10842" s="690" t="s">
        <v>722</v>
      </c>
      <c r="N10842" s="692">
        <v>13</v>
      </c>
      <c r="O10842" s="693">
        <v>250.3</v>
      </c>
      <c r="P10842" s="692">
        <v>166</v>
      </c>
      <c r="Q10842" t="str">
        <f t="shared" si="172"/>
        <v>2-Low Income Residential</v>
      </c>
    </row>
    <row r="10843" spans="1:17" x14ac:dyDescent="0.3">
      <c r="A10843" s="684">
        <v>7</v>
      </c>
      <c r="B10843" s="685" t="s">
        <v>913</v>
      </c>
      <c r="C10843" s="686">
        <v>2024</v>
      </c>
      <c r="D10843" s="686">
        <v>8</v>
      </c>
      <c r="E10843" s="685" t="s">
        <v>575</v>
      </c>
      <c r="F10843" s="608">
        <v>3</v>
      </c>
      <c r="G10843" s="685" t="s">
        <v>408</v>
      </c>
      <c r="H10843" s="685" t="s">
        <v>701</v>
      </c>
      <c r="I10843" s="685" t="s">
        <v>852</v>
      </c>
      <c r="J10843" s="685" t="s">
        <v>853</v>
      </c>
      <c r="K10843" s="685" t="s">
        <v>854</v>
      </c>
      <c r="L10843" s="685" t="s">
        <v>530</v>
      </c>
      <c r="M10843" s="685" t="s">
        <v>454</v>
      </c>
      <c r="N10843" s="687">
        <v>2</v>
      </c>
      <c r="O10843" s="688">
        <v>52.6</v>
      </c>
      <c r="P10843" s="687">
        <v>22</v>
      </c>
      <c r="Q10843" t="str">
        <f t="shared" si="172"/>
        <v>1-Residential</v>
      </c>
    </row>
    <row r="10844" spans="1:17" x14ac:dyDescent="0.3">
      <c r="A10844" s="689">
        <v>7</v>
      </c>
      <c r="B10844" s="685" t="s">
        <v>913</v>
      </c>
      <c r="C10844" s="691">
        <v>2024</v>
      </c>
      <c r="D10844" s="691">
        <v>8</v>
      </c>
      <c r="E10844" s="690" t="s">
        <v>575</v>
      </c>
      <c r="F10844" s="585">
        <v>3</v>
      </c>
      <c r="G10844" s="690" t="s">
        <v>408</v>
      </c>
      <c r="H10844" s="690" t="s">
        <v>705</v>
      </c>
      <c r="I10844" s="690" t="s">
        <v>855</v>
      </c>
      <c r="J10844" s="690" t="s">
        <v>856</v>
      </c>
      <c r="K10844" s="690" t="s">
        <v>857</v>
      </c>
      <c r="L10844" s="690" t="s">
        <v>523</v>
      </c>
      <c r="M10844" s="690" t="s">
        <v>387</v>
      </c>
      <c r="N10844" s="692">
        <v>2</v>
      </c>
      <c r="O10844" s="693">
        <v>67.62</v>
      </c>
      <c r="P10844" s="692">
        <v>20</v>
      </c>
      <c r="Q10844" t="str">
        <f t="shared" si="172"/>
        <v>2-Low Income Residential</v>
      </c>
    </row>
    <row r="10845" spans="1:17" x14ac:dyDescent="0.3">
      <c r="A10845" s="684">
        <v>7</v>
      </c>
      <c r="B10845" s="685" t="s">
        <v>913</v>
      </c>
      <c r="C10845" s="686">
        <v>2024</v>
      </c>
      <c r="D10845" s="686">
        <v>8</v>
      </c>
      <c r="E10845" s="685" t="s">
        <v>575</v>
      </c>
      <c r="F10845" s="608">
        <v>3</v>
      </c>
      <c r="G10845" s="685" t="s">
        <v>408</v>
      </c>
      <c r="H10845" s="685" t="s">
        <v>730</v>
      </c>
      <c r="I10845" s="685" t="s">
        <v>867</v>
      </c>
      <c r="J10845" s="685" t="s">
        <v>868</v>
      </c>
      <c r="K10845" s="685" t="s">
        <v>869</v>
      </c>
      <c r="L10845" s="685" t="s">
        <v>525</v>
      </c>
      <c r="M10845" s="685" t="s">
        <v>409</v>
      </c>
      <c r="N10845" s="687">
        <v>11274</v>
      </c>
      <c r="O10845" s="688">
        <v>358134.83</v>
      </c>
      <c r="P10845" s="687">
        <v>132430</v>
      </c>
      <c r="Q10845" t="str">
        <f t="shared" si="172"/>
        <v>3-Small C&amp;I</v>
      </c>
    </row>
    <row r="10846" spans="1:17" x14ac:dyDescent="0.3">
      <c r="A10846" s="689">
        <v>7</v>
      </c>
      <c r="B10846" s="685" t="s">
        <v>913</v>
      </c>
      <c r="C10846" s="691">
        <v>2024</v>
      </c>
      <c r="D10846" s="691">
        <v>8</v>
      </c>
      <c r="E10846" s="690" t="s">
        <v>575</v>
      </c>
      <c r="F10846" s="585">
        <v>3</v>
      </c>
      <c r="G10846" s="690" t="s">
        <v>408</v>
      </c>
      <c r="H10846" s="690" t="s">
        <v>734</v>
      </c>
      <c r="I10846" s="690" t="s">
        <v>870</v>
      </c>
      <c r="J10846" s="690" t="s">
        <v>871</v>
      </c>
      <c r="K10846" s="690" t="s">
        <v>872</v>
      </c>
      <c r="L10846" s="690" t="s">
        <v>525</v>
      </c>
      <c r="M10846" s="690" t="s">
        <v>409</v>
      </c>
      <c r="N10846" s="692">
        <v>125</v>
      </c>
      <c r="O10846" s="693">
        <v>65771.38</v>
      </c>
      <c r="P10846" s="692">
        <v>58006</v>
      </c>
      <c r="Q10846" t="str">
        <f t="shared" si="172"/>
        <v>4-Medium C&amp;I</v>
      </c>
    </row>
    <row r="10847" spans="1:17" x14ac:dyDescent="0.3">
      <c r="A10847" s="684">
        <v>7</v>
      </c>
      <c r="B10847" s="685" t="s">
        <v>913</v>
      </c>
      <c r="C10847" s="686">
        <v>2024</v>
      </c>
      <c r="D10847" s="686">
        <v>8</v>
      </c>
      <c r="E10847" s="685" t="s">
        <v>575</v>
      </c>
      <c r="F10847" s="608">
        <v>3</v>
      </c>
      <c r="G10847" s="685" t="s">
        <v>408</v>
      </c>
      <c r="H10847" s="685" t="s">
        <v>738</v>
      </c>
      <c r="I10847" s="685" t="s">
        <v>873</v>
      </c>
      <c r="J10847" s="685" t="s">
        <v>874</v>
      </c>
      <c r="K10847" s="685" t="s">
        <v>875</v>
      </c>
      <c r="L10847" s="685" t="s">
        <v>525</v>
      </c>
      <c r="M10847" s="685" t="s">
        <v>409</v>
      </c>
      <c r="N10847" s="687">
        <v>11</v>
      </c>
      <c r="O10847" s="688">
        <v>87594.559999999998</v>
      </c>
      <c r="P10847" s="687">
        <v>98213</v>
      </c>
      <c r="Q10847" t="str">
        <f t="shared" si="172"/>
        <v>5-Large C&amp;I</v>
      </c>
    </row>
    <row r="10848" spans="1:17" x14ac:dyDescent="0.3">
      <c r="A10848" s="689">
        <v>7</v>
      </c>
      <c r="B10848" s="685" t="s">
        <v>913</v>
      </c>
      <c r="C10848" s="691">
        <v>2024</v>
      </c>
      <c r="D10848" s="691">
        <v>8</v>
      </c>
      <c r="E10848" s="690" t="s">
        <v>575</v>
      </c>
      <c r="F10848" s="585">
        <v>3</v>
      </c>
      <c r="G10848" s="690" t="s">
        <v>408</v>
      </c>
      <c r="H10848" s="690" t="s">
        <v>748</v>
      </c>
      <c r="I10848" s="690" t="s">
        <v>876</v>
      </c>
      <c r="J10848" s="690" t="s">
        <v>877</v>
      </c>
      <c r="K10848" s="690" t="s">
        <v>878</v>
      </c>
      <c r="L10848" s="690" t="s">
        <v>525</v>
      </c>
      <c r="M10848" s="690" t="s">
        <v>409</v>
      </c>
      <c r="N10848" s="692">
        <v>1174</v>
      </c>
      <c r="O10848" s="693">
        <v>230798.42</v>
      </c>
      <c r="P10848" s="692">
        <v>219288</v>
      </c>
      <c r="Q10848" t="str">
        <f t="shared" si="172"/>
        <v>3-Small C&amp;I</v>
      </c>
    </row>
    <row r="10849" spans="1:17" x14ac:dyDescent="0.3">
      <c r="A10849" s="684">
        <v>7</v>
      </c>
      <c r="B10849" s="685" t="s">
        <v>913</v>
      </c>
      <c r="C10849" s="686">
        <v>2024</v>
      </c>
      <c r="D10849" s="686">
        <v>8</v>
      </c>
      <c r="E10849" s="685" t="s">
        <v>575</v>
      </c>
      <c r="F10849" s="608">
        <v>3</v>
      </c>
      <c r="G10849" s="685" t="s">
        <v>408</v>
      </c>
      <c r="H10849" s="685" t="s">
        <v>752</v>
      </c>
      <c r="I10849" s="685" t="s">
        <v>879</v>
      </c>
      <c r="J10849" s="685" t="s">
        <v>880</v>
      </c>
      <c r="K10849" s="685" t="s">
        <v>881</v>
      </c>
      <c r="L10849" s="685" t="s">
        <v>525</v>
      </c>
      <c r="M10849" s="685" t="s">
        <v>409</v>
      </c>
      <c r="N10849" s="687">
        <v>20</v>
      </c>
      <c r="O10849" s="688">
        <v>42689.25</v>
      </c>
      <c r="P10849" s="687">
        <v>46412</v>
      </c>
      <c r="Q10849" t="str">
        <f t="shared" si="172"/>
        <v>4-Medium C&amp;I</v>
      </c>
    </row>
    <row r="10850" spans="1:17" x14ac:dyDescent="0.3">
      <c r="A10850" s="689">
        <v>7</v>
      </c>
      <c r="B10850" s="685" t="s">
        <v>913</v>
      </c>
      <c r="C10850" s="691">
        <v>2024</v>
      </c>
      <c r="D10850" s="691">
        <v>8</v>
      </c>
      <c r="E10850" s="690" t="s">
        <v>575</v>
      </c>
      <c r="F10850" s="585">
        <v>3</v>
      </c>
      <c r="G10850" s="690" t="s">
        <v>408</v>
      </c>
      <c r="H10850" s="690" t="s">
        <v>756</v>
      </c>
      <c r="I10850" s="690" t="s">
        <v>882</v>
      </c>
      <c r="J10850" s="690" t="s">
        <v>883</v>
      </c>
      <c r="K10850" s="690" t="s">
        <v>884</v>
      </c>
      <c r="L10850" s="690" t="s">
        <v>525</v>
      </c>
      <c r="M10850" s="690" t="s">
        <v>409</v>
      </c>
      <c r="N10850" s="692">
        <v>5</v>
      </c>
      <c r="O10850" s="693">
        <v>49105.83</v>
      </c>
      <c r="P10850" s="692">
        <v>65075</v>
      </c>
      <c r="Q10850" t="str">
        <f t="shared" si="172"/>
        <v>5-Large C&amp;I</v>
      </c>
    </row>
    <row r="10851" spans="1:17" x14ac:dyDescent="0.3">
      <c r="A10851" s="684">
        <v>7</v>
      </c>
      <c r="B10851" s="685" t="s">
        <v>913</v>
      </c>
      <c r="C10851" s="686">
        <v>2024</v>
      </c>
      <c r="D10851" s="686">
        <v>8</v>
      </c>
      <c r="E10851" s="685" t="s">
        <v>575</v>
      </c>
      <c r="F10851" s="608">
        <v>3</v>
      </c>
      <c r="G10851" s="685" t="s">
        <v>408</v>
      </c>
      <c r="H10851" s="685" t="s">
        <v>764</v>
      </c>
      <c r="I10851" s="685" t="s">
        <v>885</v>
      </c>
      <c r="J10851" s="685" t="s">
        <v>886</v>
      </c>
      <c r="K10851" s="685" t="s">
        <v>887</v>
      </c>
      <c r="L10851" s="685" t="s">
        <v>776</v>
      </c>
      <c r="M10851" s="685" t="s">
        <v>777</v>
      </c>
      <c r="N10851" s="687">
        <v>1483</v>
      </c>
      <c r="O10851" s="688">
        <v>68964.59</v>
      </c>
      <c r="P10851" s="687">
        <v>62774</v>
      </c>
      <c r="Q10851" t="str">
        <f t="shared" si="172"/>
        <v>3-Small C&amp;I</v>
      </c>
    </row>
    <row r="10852" spans="1:17" x14ac:dyDescent="0.3">
      <c r="A10852" s="689">
        <v>7</v>
      </c>
      <c r="B10852" s="685" t="s">
        <v>913</v>
      </c>
      <c r="C10852" s="691">
        <v>2024</v>
      </c>
      <c r="D10852" s="691">
        <v>8</v>
      </c>
      <c r="E10852" s="690" t="s">
        <v>575</v>
      </c>
      <c r="F10852" s="585">
        <v>3</v>
      </c>
      <c r="G10852" s="690" t="s">
        <v>408</v>
      </c>
      <c r="H10852" s="690" t="s">
        <v>768</v>
      </c>
      <c r="I10852" s="690" t="s">
        <v>888</v>
      </c>
      <c r="J10852" s="690" t="s">
        <v>889</v>
      </c>
      <c r="K10852" s="690" t="s">
        <v>890</v>
      </c>
      <c r="L10852" s="690" t="s">
        <v>776</v>
      </c>
      <c r="M10852" s="690" t="s">
        <v>777</v>
      </c>
      <c r="N10852" s="692">
        <v>215</v>
      </c>
      <c r="O10852" s="694">
        <v>-6701.4</v>
      </c>
      <c r="P10852" s="692">
        <v>330</v>
      </c>
      <c r="Q10852" t="str">
        <f t="shared" si="172"/>
        <v>4-Medium C&amp;I</v>
      </c>
    </row>
    <row r="10853" spans="1:17" x14ac:dyDescent="0.3">
      <c r="A10853" s="684">
        <v>7</v>
      </c>
      <c r="B10853" s="685" t="s">
        <v>913</v>
      </c>
      <c r="C10853" s="686">
        <v>2024</v>
      </c>
      <c r="D10853" s="686">
        <v>8</v>
      </c>
      <c r="E10853" s="685" t="s">
        <v>575</v>
      </c>
      <c r="F10853" s="608">
        <v>3</v>
      </c>
      <c r="G10853" s="685" t="s">
        <v>408</v>
      </c>
      <c r="H10853" s="685" t="s">
        <v>772</v>
      </c>
      <c r="I10853" s="685" t="s">
        <v>891</v>
      </c>
      <c r="J10853" s="685" t="s">
        <v>892</v>
      </c>
      <c r="K10853" s="685" t="s">
        <v>893</v>
      </c>
      <c r="L10853" s="685" t="s">
        <v>776</v>
      </c>
      <c r="M10853" s="685" t="s">
        <v>777</v>
      </c>
      <c r="N10853" s="687">
        <v>27</v>
      </c>
      <c r="O10853" s="695">
        <v>-55435.11</v>
      </c>
      <c r="P10853" s="687">
        <v>-67921</v>
      </c>
      <c r="Q10853" t="str">
        <f t="shared" si="172"/>
        <v>5-Large C&amp;I</v>
      </c>
    </row>
    <row r="10854" spans="1:17" x14ac:dyDescent="0.3">
      <c r="A10854" s="689">
        <v>7</v>
      </c>
      <c r="B10854" s="685" t="s">
        <v>913</v>
      </c>
      <c r="C10854" s="691">
        <v>2024</v>
      </c>
      <c r="D10854" s="691">
        <v>8</v>
      </c>
      <c r="E10854" s="690" t="s">
        <v>575</v>
      </c>
      <c r="F10854" s="585">
        <v>3</v>
      </c>
      <c r="G10854" s="690" t="s">
        <v>408</v>
      </c>
      <c r="H10854" s="690" t="s">
        <v>782</v>
      </c>
      <c r="I10854" s="690" t="s">
        <v>894</v>
      </c>
      <c r="J10854" s="690" t="s">
        <v>895</v>
      </c>
      <c r="K10854" s="690" t="s">
        <v>896</v>
      </c>
      <c r="L10854" s="690" t="s">
        <v>776</v>
      </c>
      <c r="M10854" s="690" t="s">
        <v>777</v>
      </c>
      <c r="N10854" s="692">
        <v>326</v>
      </c>
      <c r="O10854" s="693">
        <v>62481.120000000003</v>
      </c>
      <c r="P10854" s="692">
        <v>97223</v>
      </c>
      <c r="Q10854" t="str">
        <f t="shared" si="172"/>
        <v>3-Small C&amp;I</v>
      </c>
    </row>
    <row r="10855" spans="1:17" x14ac:dyDescent="0.3">
      <c r="A10855" s="684">
        <v>7</v>
      </c>
      <c r="B10855" s="685" t="s">
        <v>913</v>
      </c>
      <c r="C10855" s="686">
        <v>2024</v>
      </c>
      <c r="D10855" s="686">
        <v>8</v>
      </c>
      <c r="E10855" s="685" t="s">
        <v>575</v>
      </c>
      <c r="F10855" s="608">
        <v>3</v>
      </c>
      <c r="G10855" s="685" t="s">
        <v>408</v>
      </c>
      <c r="H10855" s="685" t="s">
        <v>786</v>
      </c>
      <c r="I10855" s="685" t="s">
        <v>897</v>
      </c>
      <c r="J10855" s="685" t="s">
        <v>898</v>
      </c>
      <c r="K10855" s="685" t="s">
        <v>899</v>
      </c>
      <c r="L10855" s="685" t="s">
        <v>776</v>
      </c>
      <c r="M10855" s="685" t="s">
        <v>777</v>
      </c>
      <c r="N10855" s="687">
        <v>49</v>
      </c>
      <c r="O10855" s="688">
        <v>48688</v>
      </c>
      <c r="P10855" s="687">
        <v>98510</v>
      </c>
      <c r="Q10855" t="str">
        <f t="shared" si="172"/>
        <v>4-Medium C&amp;I</v>
      </c>
    </row>
    <row r="10856" spans="1:17" x14ac:dyDescent="0.3">
      <c r="A10856" s="689">
        <v>7</v>
      </c>
      <c r="B10856" s="685" t="s">
        <v>913</v>
      </c>
      <c r="C10856" s="691">
        <v>2024</v>
      </c>
      <c r="D10856" s="691">
        <v>8</v>
      </c>
      <c r="E10856" s="690" t="s">
        <v>575</v>
      </c>
      <c r="F10856" s="585">
        <v>3</v>
      </c>
      <c r="G10856" s="690" t="s">
        <v>408</v>
      </c>
      <c r="H10856" s="690" t="s">
        <v>790</v>
      </c>
      <c r="I10856" s="690" t="s">
        <v>900</v>
      </c>
      <c r="J10856" s="690" t="s">
        <v>901</v>
      </c>
      <c r="K10856" s="690" t="s">
        <v>902</v>
      </c>
      <c r="L10856" s="690" t="s">
        <v>776</v>
      </c>
      <c r="M10856" s="690" t="s">
        <v>777</v>
      </c>
      <c r="N10856" s="692">
        <v>16</v>
      </c>
      <c r="O10856" s="693">
        <v>172415.74</v>
      </c>
      <c r="P10856" s="692">
        <v>469622</v>
      </c>
      <c r="Q10856" t="str">
        <f t="shared" si="172"/>
        <v>5-Large C&amp;I</v>
      </c>
    </row>
    <row r="10857" spans="1:17" x14ac:dyDescent="0.3">
      <c r="A10857" s="684">
        <v>7</v>
      </c>
      <c r="B10857" s="685" t="s">
        <v>913</v>
      </c>
      <c r="C10857" s="686">
        <v>2024</v>
      </c>
      <c r="D10857" s="686">
        <v>8</v>
      </c>
      <c r="E10857" s="685" t="s">
        <v>575</v>
      </c>
      <c r="F10857" s="608">
        <v>3</v>
      </c>
      <c r="G10857" s="685" t="s">
        <v>408</v>
      </c>
      <c r="H10857" s="685" t="s">
        <v>798</v>
      </c>
      <c r="I10857" s="685" t="s">
        <v>922</v>
      </c>
      <c r="J10857" s="685" t="s">
        <v>923</v>
      </c>
      <c r="K10857" s="685" t="s">
        <v>924</v>
      </c>
      <c r="L10857" s="685" t="s">
        <v>776</v>
      </c>
      <c r="M10857" s="685" t="s">
        <v>777</v>
      </c>
      <c r="N10857" s="687">
        <v>3</v>
      </c>
      <c r="O10857" s="688">
        <v>91883.44</v>
      </c>
      <c r="P10857" s="687">
        <v>334608</v>
      </c>
      <c r="Q10857" t="e">
        <f t="shared" si="172"/>
        <v>#N/A</v>
      </c>
    </row>
    <row r="10858" spans="1:17" x14ac:dyDescent="0.3">
      <c r="A10858" s="689">
        <v>7</v>
      </c>
      <c r="B10858" s="685" t="s">
        <v>913</v>
      </c>
      <c r="C10858" s="691">
        <v>2024</v>
      </c>
      <c r="D10858" s="691">
        <v>8</v>
      </c>
      <c r="E10858" s="690" t="s">
        <v>575</v>
      </c>
      <c r="F10858" s="585">
        <v>3</v>
      </c>
      <c r="G10858" s="690" t="s">
        <v>408</v>
      </c>
      <c r="H10858" s="690" t="s">
        <v>727</v>
      </c>
      <c r="I10858" s="690" t="s">
        <v>728</v>
      </c>
      <c r="J10858" s="690" t="s">
        <v>729</v>
      </c>
      <c r="K10858" s="690" t="s">
        <v>462</v>
      </c>
      <c r="L10858" s="690" t="s">
        <v>525</v>
      </c>
      <c r="M10858" s="690" t="s">
        <v>409</v>
      </c>
      <c r="N10858" s="692">
        <v>22</v>
      </c>
      <c r="O10858" s="693">
        <v>0</v>
      </c>
      <c r="P10858" s="692">
        <v>698</v>
      </c>
      <c r="Q10858" t="str">
        <f t="shared" si="172"/>
        <v>OTHER</v>
      </c>
    </row>
    <row r="10859" spans="1:17" x14ac:dyDescent="0.3">
      <c r="A10859" s="684">
        <v>7</v>
      </c>
      <c r="B10859" s="685" t="s">
        <v>913</v>
      </c>
      <c r="C10859" s="686">
        <v>2024</v>
      </c>
      <c r="D10859" s="686">
        <v>8</v>
      </c>
      <c r="E10859" s="685" t="s">
        <v>575</v>
      </c>
      <c r="F10859" s="608">
        <v>5</v>
      </c>
      <c r="G10859" s="685" t="s">
        <v>442</v>
      </c>
      <c r="H10859" s="685" t="s">
        <v>730</v>
      </c>
      <c r="I10859" s="685" t="s">
        <v>867</v>
      </c>
      <c r="J10859" s="685" t="s">
        <v>868</v>
      </c>
      <c r="K10859" s="685" t="s">
        <v>869</v>
      </c>
      <c r="L10859" s="685" t="s">
        <v>841</v>
      </c>
      <c r="M10859" s="685" t="s">
        <v>842</v>
      </c>
      <c r="N10859" s="687">
        <v>2277</v>
      </c>
      <c r="O10859" s="688">
        <v>107964.99</v>
      </c>
      <c r="P10859" s="687">
        <v>64372</v>
      </c>
      <c r="Q10859" t="str">
        <f t="shared" si="172"/>
        <v>3-Small C&amp;I</v>
      </c>
    </row>
    <row r="10860" spans="1:17" x14ac:dyDescent="0.3">
      <c r="A10860" s="689">
        <v>7</v>
      </c>
      <c r="B10860" s="685" t="s">
        <v>913</v>
      </c>
      <c r="C10860" s="691">
        <v>2024</v>
      </c>
      <c r="D10860" s="691">
        <v>8</v>
      </c>
      <c r="E10860" s="690" t="s">
        <v>575</v>
      </c>
      <c r="F10860" s="585">
        <v>5</v>
      </c>
      <c r="G10860" s="690" t="s">
        <v>442</v>
      </c>
      <c r="H10860" s="690" t="s">
        <v>734</v>
      </c>
      <c r="I10860" s="690" t="s">
        <v>870</v>
      </c>
      <c r="J10860" s="690" t="s">
        <v>871</v>
      </c>
      <c r="K10860" s="690" t="s">
        <v>872</v>
      </c>
      <c r="L10860" s="690" t="s">
        <v>841</v>
      </c>
      <c r="M10860" s="690" t="s">
        <v>842</v>
      </c>
      <c r="N10860" s="692">
        <v>57</v>
      </c>
      <c r="O10860" s="693">
        <v>51040.23</v>
      </c>
      <c r="P10860" s="692">
        <v>47086</v>
      </c>
      <c r="Q10860" t="str">
        <f t="shared" si="172"/>
        <v>4-Medium C&amp;I</v>
      </c>
    </row>
    <row r="10861" spans="1:17" x14ac:dyDescent="0.3">
      <c r="A10861" s="684">
        <v>7</v>
      </c>
      <c r="B10861" s="685" t="s">
        <v>913</v>
      </c>
      <c r="C10861" s="686">
        <v>2024</v>
      </c>
      <c r="D10861" s="686">
        <v>8</v>
      </c>
      <c r="E10861" s="685" t="s">
        <v>575</v>
      </c>
      <c r="F10861" s="608">
        <v>5</v>
      </c>
      <c r="G10861" s="685" t="s">
        <v>442</v>
      </c>
      <c r="H10861" s="685" t="s">
        <v>738</v>
      </c>
      <c r="I10861" s="685" t="s">
        <v>873</v>
      </c>
      <c r="J10861" s="685" t="s">
        <v>874</v>
      </c>
      <c r="K10861" s="685" t="s">
        <v>875</v>
      </c>
      <c r="L10861" s="685" t="s">
        <v>841</v>
      </c>
      <c r="M10861" s="685" t="s">
        <v>842</v>
      </c>
      <c r="N10861" s="687">
        <v>6</v>
      </c>
      <c r="O10861" s="688">
        <v>27711.53</v>
      </c>
      <c r="P10861" s="687">
        <v>30012</v>
      </c>
      <c r="Q10861" t="str">
        <f t="shared" si="172"/>
        <v>5-Large C&amp;I</v>
      </c>
    </row>
    <row r="10862" spans="1:17" x14ac:dyDescent="0.3">
      <c r="A10862" s="689">
        <v>7</v>
      </c>
      <c r="B10862" s="685" t="s">
        <v>913</v>
      </c>
      <c r="C10862" s="691">
        <v>2024</v>
      </c>
      <c r="D10862" s="691">
        <v>8</v>
      </c>
      <c r="E10862" s="690" t="s">
        <v>575</v>
      </c>
      <c r="F10862" s="585">
        <v>5</v>
      </c>
      <c r="G10862" s="690" t="s">
        <v>442</v>
      </c>
      <c r="H10862" s="690" t="s">
        <v>748</v>
      </c>
      <c r="I10862" s="690" t="s">
        <v>876</v>
      </c>
      <c r="J10862" s="690" t="s">
        <v>877</v>
      </c>
      <c r="K10862" s="690" t="s">
        <v>878</v>
      </c>
      <c r="L10862" s="690" t="s">
        <v>841</v>
      </c>
      <c r="M10862" s="690" t="s">
        <v>842</v>
      </c>
      <c r="N10862" s="692">
        <v>1087</v>
      </c>
      <c r="O10862" s="693">
        <v>330954.19</v>
      </c>
      <c r="P10862" s="692">
        <v>326884</v>
      </c>
      <c r="Q10862" t="str">
        <f t="shared" si="172"/>
        <v>3-Small C&amp;I</v>
      </c>
    </row>
    <row r="10863" spans="1:17" x14ac:dyDescent="0.3">
      <c r="A10863" s="684">
        <v>7</v>
      </c>
      <c r="B10863" s="685" t="s">
        <v>913</v>
      </c>
      <c r="C10863" s="686">
        <v>2024</v>
      </c>
      <c r="D10863" s="686">
        <v>8</v>
      </c>
      <c r="E10863" s="685" t="s">
        <v>575</v>
      </c>
      <c r="F10863" s="608">
        <v>5</v>
      </c>
      <c r="G10863" s="685" t="s">
        <v>442</v>
      </c>
      <c r="H10863" s="685" t="s">
        <v>752</v>
      </c>
      <c r="I10863" s="685" t="s">
        <v>879</v>
      </c>
      <c r="J10863" s="685" t="s">
        <v>880</v>
      </c>
      <c r="K10863" s="685" t="s">
        <v>881</v>
      </c>
      <c r="L10863" s="685" t="s">
        <v>841</v>
      </c>
      <c r="M10863" s="685" t="s">
        <v>842</v>
      </c>
      <c r="N10863" s="687">
        <v>31</v>
      </c>
      <c r="O10863" s="688">
        <v>49820.69</v>
      </c>
      <c r="P10863" s="687">
        <v>53695</v>
      </c>
      <c r="Q10863" t="str">
        <f t="shared" si="172"/>
        <v>4-Medium C&amp;I</v>
      </c>
    </row>
    <row r="10864" spans="1:17" x14ac:dyDescent="0.3">
      <c r="A10864" s="689">
        <v>7</v>
      </c>
      <c r="B10864" s="685" t="s">
        <v>913</v>
      </c>
      <c r="C10864" s="691">
        <v>2024</v>
      </c>
      <c r="D10864" s="691">
        <v>8</v>
      </c>
      <c r="E10864" s="690" t="s">
        <v>575</v>
      </c>
      <c r="F10864" s="585">
        <v>5</v>
      </c>
      <c r="G10864" s="690" t="s">
        <v>442</v>
      </c>
      <c r="H10864" s="690" t="s">
        <v>756</v>
      </c>
      <c r="I10864" s="690" t="s">
        <v>882</v>
      </c>
      <c r="J10864" s="690" t="s">
        <v>883</v>
      </c>
      <c r="K10864" s="690" t="s">
        <v>884</v>
      </c>
      <c r="L10864" s="690" t="s">
        <v>841</v>
      </c>
      <c r="M10864" s="690" t="s">
        <v>842</v>
      </c>
      <c r="N10864" s="692">
        <v>8</v>
      </c>
      <c r="O10864" s="693">
        <v>52323.02</v>
      </c>
      <c r="P10864" s="692">
        <v>69755</v>
      </c>
      <c r="Q10864" t="str">
        <f t="shared" si="172"/>
        <v>5-Large C&amp;I</v>
      </c>
    </row>
    <row r="10865" spans="1:17" x14ac:dyDescent="0.3">
      <c r="A10865" s="684">
        <v>7</v>
      </c>
      <c r="B10865" s="685" t="s">
        <v>913</v>
      </c>
      <c r="C10865" s="686">
        <v>2024</v>
      </c>
      <c r="D10865" s="686">
        <v>8</v>
      </c>
      <c r="E10865" s="685" t="s">
        <v>575</v>
      </c>
      <c r="F10865" s="608">
        <v>5</v>
      </c>
      <c r="G10865" s="685" t="s">
        <v>442</v>
      </c>
      <c r="H10865" s="685" t="s">
        <v>764</v>
      </c>
      <c r="I10865" s="685" t="s">
        <v>885</v>
      </c>
      <c r="J10865" s="685" t="s">
        <v>886</v>
      </c>
      <c r="K10865" s="685" t="s">
        <v>887</v>
      </c>
      <c r="L10865" s="685" t="s">
        <v>843</v>
      </c>
      <c r="M10865" s="685" t="s">
        <v>463</v>
      </c>
      <c r="N10865" s="687">
        <v>308</v>
      </c>
      <c r="O10865" s="688">
        <v>29988.6</v>
      </c>
      <c r="P10865" s="687">
        <v>34512</v>
      </c>
      <c r="Q10865" t="str">
        <f t="shared" si="172"/>
        <v>3-Small C&amp;I</v>
      </c>
    </row>
    <row r="10866" spans="1:17" x14ac:dyDescent="0.3">
      <c r="A10866" s="689">
        <v>7</v>
      </c>
      <c r="B10866" s="685" t="s">
        <v>913</v>
      </c>
      <c r="C10866" s="691">
        <v>2024</v>
      </c>
      <c r="D10866" s="691">
        <v>8</v>
      </c>
      <c r="E10866" s="690" t="s">
        <v>575</v>
      </c>
      <c r="F10866" s="585">
        <v>5</v>
      </c>
      <c r="G10866" s="690" t="s">
        <v>442</v>
      </c>
      <c r="H10866" s="690" t="s">
        <v>768</v>
      </c>
      <c r="I10866" s="690" t="s">
        <v>888</v>
      </c>
      <c r="J10866" s="690" t="s">
        <v>889</v>
      </c>
      <c r="K10866" s="690" t="s">
        <v>890</v>
      </c>
      <c r="L10866" s="690" t="s">
        <v>843</v>
      </c>
      <c r="M10866" s="690" t="s">
        <v>463</v>
      </c>
      <c r="N10866" s="692">
        <v>40</v>
      </c>
      <c r="O10866" s="693">
        <v>30268.86</v>
      </c>
      <c r="P10866" s="692">
        <v>43054</v>
      </c>
      <c r="Q10866" t="str">
        <f t="shared" si="172"/>
        <v>4-Medium C&amp;I</v>
      </c>
    </row>
    <row r="10867" spans="1:17" x14ac:dyDescent="0.3">
      <c r="A10867" s="684">
        <v>7</v>
      </c>
      <c r="B10867" s="685" t="s">
        <v>913</v>
      </c>
      <c r="C10867" s="686">
        <v>2024</v>
      </c>
      <c r="D10867" s="686">
        <v>8</v>
      </c>
      <c r="E10867" s="685" t="s">
        <v>575</v>
      </c>
      <c r="F10867" s="608">
        <v>5</v>
      </c>
      <c r="G10867" s="685" t="s">
        <v>442</v>
      </c>
      <c r="H10867" s="685" t="s">
        <v>772</v>
      </c>
      <c r="I10867" s="685" t="s">
        <v>891</v>
      </c>
      <c r="J10867" s="685" t="s">
        <v>892</v>
      </c>
      <c r="K10867" s="685" t="s">
        <v>893</v>
      </c>
      <c r="L10867" s="685" t="s">
        <v>843</v>
      </c>
      <c r="M10867" s="685" t="s">
        <v>463</v>
      </c>
      <c r="N10867" s="687">
        <v>10</v>
      </c>
      <c r="O10867" s="688">
        <v>126330.47</v>
      </c>
      <c r="P10867" s="687">
        <v>241381</v>
      </c>
      <c r="Q10867" t="str">
        <f t="shared" si="172"/>
        <v>5-Large C&amp;I</v>
      </c>
    </row>
    <row r="10868" spans="1:17" x14ac:dyDescent="0.3">
      <c r="A10868" s="689">
        <v>7</v>
      </c>
      <c r="B10868" s="685" t="s">
        <v>913</v>
      </c>
      <c r="C10868" s="691">
        <v>2024</v>
      </c>
      <c r="D10868" s="691">
        <v>8</v>
      </c>
      <c r="E10868" s="690" t="s">
        <v>575</v>
      </c>
      <c r="F10868" s="585">
        <v>5</v>
      </c>
      <c r="G10868" s="690" t="s">
        <v>442</v>
      </c>
      <c r="H10868" s="690" t="s">
        <v>782</v>
      </c>
      <c r="I10868" s="690" t="s">
        <v>894</v>
      </c>
      <c r="J10868" s="690" t="s">
        <v>895</v>
      </c>
      <c r="K10868" s="690" t="s">
        <v>896</v>
      </c>
      <c r="L10868" s="690" t="s">
        <v>843</v>
      </c>
      <c r="M10868" s="690" t="s">
        <v>463</v>
      </c>
      <c r="N10868" s="692">
        <v>308</v>
      </c>
      <c r="O10868" s="693">
        <v>98213.93</v>
      </c>
      <c r="P10868" s="692">
        <v>159905</v>
      </c>
      <c r="Q10868" t="str">
        <f t="shared" si="172"/>
        <v>3-Small C&amp;I</v>
      </c>
    </row>
    <row r="10869" spans="1:17" x14ac:dyDescent="0.3">
      <c r="A10869" s="684">
        <v>7</v>
      </c>
      <c r="B10869" s="685" t="s">
        <v>913</v>
      </c>
      <c r="C10869" s="686">
        <v>2024</v>
      </c>
      <c r="D10869" s="686">
        <v>8</v>
      </c>
      <c r="E10869" s="685" t="s">
        <v>575</v>
      </c>
      <c r="F10869" s="608">
        <v>5</v>
      </c>
      <c r="G10869" s="685" t="s">
        <v>442</v>
      </c>
      <c r="H10869" s="685" t="s">
        <v>786</v>
      </c>
      <c r="I10869" s="685" t="s">
        <v>897</v>
      </c>
      <c r="J10869" s="685" t="s">
        <v>898</v>
      </c>
      <c r="K10869" s="685" t="s">
        <v>899</v>
      </c>
      <c r="L10869" s="685" t="s">
        <v>843</v>
      </c>
      <c r="M10869" s="685" t="s">
        <v>463</v>
      </c>
      <c r="N10869" s="687">
        <v>40</v>
      </c>
      <c r="O10869" s="688">
        <v>64294.97</v>
      </c>
      <c r="P10869" s="687">
        <v>117713</v>
      </c>
      <c r="Q10869" t="str">
        <f t="shared" si="172"/>
        <v>4-Medium C&amp;I</v>
      </c>
    </row>
    <row r="10870" spans="1:17" x14ac:dyDescent="0.3">
      <c r="A10870" s="689">
        <v>7</v>
      </c>
      <c r="B10870" s="685" t="s">
        <v>913</v>
      </c>
      <c r="C10870" s="691">
        <v>2024</v>
      </c>
      <c r="D10870" s="691">
        <v>8</v>
      </c>
      <c r="E10870" s="690" t="s">
        <v>575</v>
      </c>
      <c r="F10870" s="585">
        <v>5</v>
      </c>
      <c r="G10870" s="690" t="s">
        <v>442</v>
      </c>
      <c r="H10870" s="690" t="s">
        <v>790</v>
      </c>
      <c r="I10870" s="690" t="s">
        <v>900</v>
      </c>
      <c r="J10870" s="690" t="s">
        <v>901</v>
      </c>
      <c r="K10870" s="690" t="s">
        <v>902</v>
      </c>
      <c r="L10870" s="690" t="s">
        <v>843</v>
      </c>
      <c r="M10870" s="690" t="s">
        <v>463</v>
      </c>
      <c r="N10870" s="692">
        <v>24</v>
      </c>
      <c r="O10870" s="693">
        <v>279567.53999999998</v>
      </c>
      <c r="P10870" s="692">
        <v>766790</v>
      </c>
      <c r="Q10870" t="str">
        <f t="shared" si="172"/>
        <v>5-Large C&amp;I</v>
      </c>
    </row>
    <row r="10871" spans="1:17" x14ac:dyDescent="0.3">
      <c r="A10871" s="684">
        <v>7</v>
      </c>
      <c r="B10871" s="685" t="s">
        <v>913</v>
      </c>
      <c r="C10871" s="686">
        <v>2024</v>
      </c>
      <c r="D10871" s="686">
        <v>8</v>
      </c>
      <c r="E10871" s="685" t="s">
        <v>575</v>
      </c>
      <c r="F10871" s="608">
        <v>5</v>
      </c>
      <c r="G10871" s="685" t="s">
        <v>442</v>
      </c>
      <c r="H10871" s="685" t="s">
        <v>727</v>
      </c>
      <c r="I10871" s="685" t="s">
        <v>728</v>
      </c>
      <c r="J10871" s="685" t="s">
        <v>729</v>
      </c>
      <c r="K10871" s="685" t="s">
        <v>462</v>
      </c>
      <c r="L10871" s="685" t="s">
        <v>841</v>
      </c>
      <c r="M10871" s="685" t="s">
        <v>842</v>
      </c>
      <c r="N10871" s="687">
        <v>56</v>
      </c>
      <c r="O10871" s="688">
        <v>0</v>
      </c>
      <c r="P10871" s="687">
        <v>107486</v>
      </c>
      <c r="Q10871" t="str">
        <f t="shared" si="172"/>
        <v>OTHER</v>
      </c>
    </row>
    <row r="10872" spans="1:17" x14ac:dyDescent="0.3">
      <c r="A10872" s="689">
        <v>7</v>
      </c>
      <c r="B10872" s="685" t="s">
        <v>913</v>
      </c>
      <c r="C10872" s="691">
        <v>2024</v>
      </c>
      <c r="D10872" s="691">
        <v>8</v>
      </c>
      <c r="E10872" s="690" t="s">
        <v>575</v>
      </c>
      <c r="F10872" s="585">
        <v>10</v>
      </c>
      <c r="G10872" s="690" t="s">
        <v>453</v>
      </c>
      <c r="H10872" s="690" t="s">
        <v>701</v>
      </c>
      <c r="I10872" s="690" t="s">
        <v>852</v>
      </c>
      <c r="J10872" s="690" t="s">
        <v>853</v>
      </c>
      <c r="K10872" s="690" t="s">
        <v>854</v>
      </c>
      <c r="L10872" s="690" t="s">
        <v>530</v>
      </c>
      <c r="M10872" s="690" t="s">
        <v>454</v>
      </c>
      <c r="N10872" s="692">
        <v>173355</v>
      </c>
      <c r="O10872" s="693">
        <v>5452956.3899999997</v>
      </c>
      <c r="P10872" s="692">
        <v>2893425</v>
      </c>
      <c r="Q10872" t="str">
        <f t="shared" si="172"/>
        <v>1-Residential</v>
      </c>
    </row>
    <row r="10873" spans="1:17" x14ac:dyDescent="0.3">
      <c r="A10873" s="684">
        <v>7</v>
      </c>
      <c r="B10873" s="685" t="s">
        <v>913</v>
      </c>
      <c r="C10873" s="686">
        <v>2024</v>
      </c>
      <c r="D10873" s="686">
        <v>8</v>
      </c>
      <c r="E10873" s="685" t="s">
        <v>575</v>
      </c>
      <c r="F10873" s="608">
        <v>10</v>
      </c>
      <c r="G10873" s="685" t="s">
        <v>453</v>
      </c>
      <c r="H10873" s="685" t="s">
        <v>705</v>
      </c>
      <c r="I10873" s="685" t="s">
        <v>855</v>
      </c>
      <c r="J10873" s="685" t="s">
        <v>856</v>
      </c>
      <c r="K10873" s="685" t="s">
        <v>857</v>
      </c>
      <c r="L10873" s="685" t="s">
        <v>523</v>
      </c>
      <c r="M10873" s="685" t="s">
        <v>387</v>
      </c>
      <c r="N10873" s="687">
        <v>5</v>
      </c>
      <c r="O10873" s="688">
        <v>138.01</v>
      </c>
      <c r="P10873" s="687">
        <v>46</v>
      </c>
      <c r="Q10873" t="str">
        <f t="shared" si="172"/>
        <v>2-Low Income Residential</v>
      </c>
    </row>
    <row r="10874" spans="1:17" x14ac:dyDescent="0.3">
      <c r="A10874" s="689">
        <v>7</v>
      </c>
      <c r="B10874" s="685" t="s">
        <v>913</v>
      </c>
      <c r="C10874" s="691">
        <v>2024</v>
      </c>
      <c r="D10874" s="691">
        <v>8</v>
      </c>
      <c r="E10874" s="690" t="s">
        <v>575</v>
      </c>
      <c r="F10874" s="585">
        <v>10</v>
      </c>
      <c r="G10874" s="690" t="s">
        <v>453</v>
      </c>
      <c r="H10874" s="690" t="s">
        <v>709</v>
      </c>
      <c r="I10874" s="690" t="s">
        <v>903</v>
      </c>
      <c r="J10874" s="690" t="s">
        <v>904</v>
      </c>
      <c r="K10874" s="690" t="s">
        <v>905</v>
      </c>
      <c r="L10874" s="690" t="s">
        <v>530</v>
      </c>
      <c r="M10874" s="690" t="s">
        <v>454</v>
      </c>
      <c r="N10874" s="692">
        <v>19293</v>
      </c>
      <c r="O10874" s="693">
        <v>431819.01</v>
      </c>
      <c r="P10874" s="692">
        <v>291305</v>
      </c>
      <c r="Q10874" t="str">
        <f t="shared" si="172"/>
        <v>2-Low Income Residential</v>
      </c>
    </row>
    <row r="10875" spans="1:17" x14ac:dyDescent="0.3">
      <c r="A10875" s="684">
        <v>7</v>
      </c>
      <c r="B10875" s="685" t="s">
        <v>913</v>
      </c>
      <c r="C10875" s="686">
        <v>2024</v>
      </c>
      <c r="D10875" s="686">
        <v>8</v>
      </c>
      <c r="E10875" s="685" t="s">
        <v>575</v>
      </c>
      <c r="F10875" s="608">
        <v>10</v>
      </c>
      <c r="G10875" s="685" t="s">
        <v>453</v>
      </c>
      <c r="H10875" s="685" t="s">
        <v>844</v>
      </c>
      <c r="I10875" s="685" t="s">
        <v>906</v>
      </c>
      <c r="J10875" s="685" t="s">
        <v>907</v>
      </c>
      <c r="K10875" s="685" t="s">
        <v>908</v>
      </c>
      <c r="L10875" s="685" t="s">
        <v>721</v>
      </c>
      <c r="M10875" s="685" t="s">
        <v>722</v>
      </c>
      <c r="N10875" s="687">
        <v>1712</v>
      </c>
      <c r="O10875" s="688">
        <v>42877.29</v>
      </c>
      <c r="P10875" s="687">
        <v>27658</v>
      </c>
      <c r="Q10875" t="str">
        <f t="shared" si="172"/>
        <v>1-Residential</v>
      </c>
    </row>
    <row r="10876" spans="1:17" x14ac:dyDescent="0.3">
      <c r="A10876" s="689">
        <v>7</v>
      </c>
      <c r="B10876" s="685" t="s">
        <v>913</v>
      </c>
      <c r="C10876" s="691">
        <v>2024</v>
      </c>
      <c r="D10876" s="691">
        <v>8</v>
      </c>
      <c r="E10876" s="690" t="s">
        <v>575</v>
      </c>
      <c r="F10876" s="585">
        <v>10</v>
      </c>
      <c r="G10876" s="690" t="s">
        <v>453</v>
      </c>
      <c r="H10876" s="690" t="s">
        <v>848</v>
      </c>
      <c r="I10876" s="690" t="s">
        <v>909</v>
      </c>
      <c r="J10876" s="690" t="s">
        <v>910</v>
      </c>
      <c r="K10876" s="690" t="s">
        <v>911</v>
      </c>
      <c r="L10876" s="690" t="s">
        <v>721</v>
      </c>
      <c r="M10876" s="690" t="s">
        <v>722</v>
      </c>
      <c r="N10876" s="692">
        <v>213</v>
      </c>
      <c r="O10876" s="693">
        <v>3119.3</v>
      </c>
      <c r="P10876" s="692">
        <v>3326</v>
      </c>
      <c r="Q10876" t="str">
        <f t="shared" si="172"/>
        <v>2-Low Income Residential</v>
      </c>
    </row>
    <row r="10877" spans="1:17" x14ac:dyDescent="0.3">
      <c r="A10877" s="684">
        <v>7</v>
      </c>
      <c r="B10877" s="685" t="s">
        <v>913</v>
      </c>
      <c r="C10877" s="686">
        <v>2024</v>
      </c>
      <c r="D10877" s="686">
        <v>8</v>
      </c>
      <c r="E10877" s="685" t="s">
        <v>575</v>
      </c>
      <c r="F10877" s="608">
        <v>10</v>
      </c>
      <c r="G10877" s="685" t="s">
        <v>453</v>
      </c>
      <c r="H10877" s="685" t="s">
        <v>730</v>
      </c>
      <c r="I10877" s="685" t="s">
        <v>867</v>
      </c>
      <c r="J10877" s="685" t="s">
        <v>312</v>
      </c>
      <c r="K10877" s="685" t="s">
        <v>462</v>
      </c>
      <c r="L10877" s="685" t="s">
        <v>312</v>
      </c>
      <c r="M10877" s="685" t="s">
        <v>463</v>
      </c>
      <c r="N10877" s="687">
        <v>1</v>
      </c>
      <c r="O10877" s="688">
        <v>49.44</v>
      </c>
      <c r="P10877" s="687">
        <v>16</v>
      </c>
      <c r="Q10877" t="str">
        <f t="shared" si="172"/>
        <v>OTHER</v>
      </c>
    </row>
    <row r="10878" spans="1:17" x14ac:dyDescent="0.3">
      <c r="A10878" s="689">
        <v>7</v>
      </c>
      <c r="B10878" s="685" t="s">
        <v>913</v>
      </c>
      <c r="C10878" s="691">
        <v>2024</v>
      </c>
      <c r="D10878" s="691">
        <v>8</v>
      </c>
      <c r="E10878" s="690" t="s">
        <v>575</v>
      </c>
      <c r="F10878" s="585">
        <v>10</v>
      </c>
      <c r="G10878" s="690" t="s">
        <v>453</v>
      </c>
      <c r="H10878" s="690" t="s">
        <v>727</v>
      </c>
      <c r="I10878" s="690" t="s">
        <v>728</v>
      </c>
      <c r="J10878" s="690" t="s">
        <v>729</v>
      </c>
      <c r="K10878" s="690" t="s">
        <v>462</v>
      </c>
      <c r="L10878" s="690" t="s">
        <v>530</v>
      </c>
      <c r="M10878" s="690" t="s">
        <v>454</v>
      </c>
      <c r="N10878" s="692">
        <v>22</v>
      </c>
      <c r="O10878" s="693">
        <v>0</v>
      </c>
      <c r="P10878" s="692">
        <v>541</v>
      </c>
      <c r="Q10878" t="str">
        <f t="shared" si="172"/>
        <v>OTHER</v>
      </c>
    </row>
    <row r="10879" spans="1:17" x14ac:dyDescent="0.3">
      <c r="A10879" s="656">
        <v>4</v>
      </c>
      <c r="B10879" s="657" t="s">
        <v>249</v>
      </c>
      <c r="C10879" s="658">
        <v>2024</v>
      </c>
      <c r="D10879" s="658">
        <v>9</v>
      </c>
      <c r="E10879" s="657" t="s">
        <v>576</v>
      </c>
      <c r="F10879" s="673">
        <v>1</v>
      </c>
      <c r="G10879" s="657" t="s">
        <v>383</v>
      </c>
      <c r="H10879" s="673">
        <v>1</v>
      </c>
      <c r="I10879" s="657" t="s">
        <v>385</v>
      </c>
      <c r="J10879" s="657" t="s">
        <v>547</v>
      </c>
      <c r="K10879" s="657" t="s">
        <v>386</v>
      </c>
      <c r="L10879" s="657" t="s">
        <v>523</v>
      </c>
      <c r="M10879" s="657" t="s">
        <v>387</v>
      </c>
      <c r="N10879" s="659">
        <v>1889</v>
      </c>
      <c r="O10879" s="660">
        <v>752134.35</v>
      </c>
      <c r="P10879" s="659">
        <v>2181188</v>
      </c>
      <c r="Q10879" t="str">
        <f t="shared" si="172"/>
        <v>1-Residential</v>
      </c>
    </row>
    <row r="10880" spans="1:17" x14ac:dyDescent="0.3">
      <c r="A10880" s="651">
        <v>4</v>
      </c>
      <c r="B10880" s="652" t="s">
        <v>249</v>
      </c>
      <c r="C10880" s="653">
        <v>2024</v>
      </c>
      <c r="D10880" s="653">
        <v>9</v>
      </c>
      <c r="E10880" s="652" t="s">
        <v>576</v>
      </c>
      <c r="F10880" s="662">
        <v>1</v>
      </c>
      <c r="G10880" s="652" t="s">
        <v>383</v>
      </c>
      <c r="H10880" s="662">
        <v>2</v>
      </c>
      <c r="I10880" s="652" t="s">
        <v>389</v>
      </c>
      <c r="J10880" s="652" t="s">
        <v>547</v>
      </c>
      <c r="K10880" s="652" t="s">
        <v>386</v>
      </c>
      <c r="L10880" s="652" t="s">
        <v>523</v>
      </c>
      <c r="M10880" s="652" t="s">
        <v>387</v>
      </c>
      <c r="N10880" s="654">
        <v>2</v>
      </c>
      <c r="O10880" s="655">
        <v>988.95</v>
      </c>
      <c r="P10880" s="654">
        <v>2971</v>
      </c>
      <c r="Q10880" t="str">
        <f t="shared" si="172"/>
        <v>1-Residential</v>
      </c>
    </row>
    <row r="10881" spans="1:17" x14ac:dyDescent="0.3">
      <c r="A10881" s="656">
        <v>4</v>
      </c>
      <c r="B10881" s="657" t="s">
        <v>249</v>
      </c>
      <c r="C10881" s="658">
        <v>2024</v>
      </c>
      <c r="D10881" s="658">
        <v>9</v>
      </c>
      <c r="E10881" s="657" t="s">
        <v>576</v>
      </c>
      <c r="F10881" s="673">
        <v>1</v>
      </c>
      <c r="G10881" s="657" t="s">
        <v>383</v>
      </c>
      <c r="H10881" s="673">
        <v>5</v>
      </c>
      <c r="I10881" s="657" t="s">
        <v>391</v>
      </c>
      <c r="J10881" s="657" t="s">
        <v>548</v>
      </c>
      <c r="K10881" s="657" t="s">
        <v>392</v>
      </c>
      <c r="L10881" s="657" t="s">
        <v>523</v>
      </c>
      <c r="M10881" s="657" t="s">
        <v>387</v>
      </c>
      <c r="N10881" s="659">
        <v>14</v>
      </c>
      <c r="O10881" s="660">
        <v>4030.94</v>
      </c>
      <c r="P10881" s="659">
        <v>13658</v>
      </c>
      <c r="Q10881" t="str">
        <f t="shared" si="172"/>
        <v>3-Small C&amp;I</v>
      </c>
    </row>
    <row r="10882" spans="1:17" x14ac:dyDescent="0.3">
      <c r="A10882" s="651">
        <v>4</v>
      </c>
      <c r="B10882" s="652" t="s">
        <v>249</v>
      </c>
      <c r="C10882" s="653">
        <v>2024</v>
      </c>
      <c r="D10882" s="653">
        <v>9</v>
      </c>
      <c r="E10882" s="652" t="s">
        <v>576</v>
      </c>
      <c r="F10882" s="662">
        <v>1</v>
      </c>
      <c r="G10882" s="652" t="s">
        <v>383</v>
      </c>
      <c r="H10882" s="662">
        <v>6</v>
      </c>
      <c r="I10882" s="652" t="s">
        <v>394</v>
      </c>
      <c r="J10882" s="652" t="s">
        <v>549</v>
      </c>
      <c r="K10882" s="652" t="s">
        <v>395</v>
      </c>
      <c r="L10882" s="652" t="s">
        <v>523</v>
      </c>
      <c r="M10882" s="652" t="s">
        <v>387</v>
      </c>
      <c r="N10882" s="654">
        <v>40</v>
      </c>
      <c r="O10882" s="655">
        <v>5906.91</v>
      </c>
      <c r="P10882" s="654">
        <v>27083</v>
      </c>
      <c r="Q10882" t="str">
        <f t="shared" si="172"/>
        <v>2-Low Income Residential</v>
      </c>
    </row>
    <row r="10883" spans="1:17" x14ac:dyDescent="0.3">
      <c r="A10883" s="656">
        <v>4</v>
      </c>
      <c r="B10883" s="657" t="s">
        <v>249</v>
      </c>
      <c r="C10883" s="658">
        <v>2024</v>
      </c>
      <c r="D10883" s="658">
        <v>9</v>
      </c>
      <c r="E10883" s="657" t="s">
        <v>576</v>
      </c>
      <c r="F10883" s="673">
        <v>1</v>
      </c>
      <c r="G10883" s="657" t="s">
        <v>383</v>
      </c>
      <c r="H10883" s="673">
        <v>10</v>
      </c>
      <c r="I10883" s="657" t="s">
        <v>397</v>
      </c>
      <c r="J10883" s="657" t="s">
        <v>551</v>
      </c>
      <c r="K10883" s="657" t="s">
        <v>398</v>
      </c>
      <c r="L10883" s="657" t="s">
        <v>523</v>
      </c>
      <c r="M10883" s="657" t="s">
        <v>387</v>
      </c>
      <c r="N10883" s="659">
        <v>3</v>
      </c>
      <c r="O10883" s="660">
        <v>488.09</v>
      </c>
      <c r="P10883" s="659">
        <v>1608</v>
      </c>
      <c r="Q10883" t="str">
        <f t="shared" si="172"/>
        <v>3-Small C&amp;I</v>
      </c>
    </row>
    <row r="10884" spans="1:17" x14ac:dyDescent="0.3">
      <c r="A10884" s="651">
        <v>4</v>
      </c>
      <c r="B10884" s="652" t="s">
        <v>249</v>
      </c>
      <c r="C10884" s="653">
        <v>2024</v>
      </c>
      <c r="D10884" s="653">
        <v>9</v>
      </c>
      <c r="E10884" s="652" t="s">
        <v>576</v>
      </c>
      <c r="F10884" s="662">
        <v>1</v>
      </c>
      <c r="G10884" s="652" t="s">
        <v>383</v>
      </c>
      <c r="H10884" s="662">
        <v>903</v>
      </c>
      <c r="I10884" s="652" t="s">
        <v>400</v>
      </c>
      <c r="J10884" s="652" t="s">
        <v>547</v>
      </c>
      <c r="K10884" s="652" t="s">
        <v>386</v>
      </c>
      <c r="L10884" s="652" t="s">
        <v>524</v>
      </c>
      <c r="M10884" s="652" t="s">
        <v>401</v>
      </c>
      <c r="N10884" s="654">
        <v>10481</v>
      </c>
      <c r="O10884" s="655">
        <v>2146771.44</v>
      </c>
      <c r="P10884" s="654">
        <v>11730183</v>
      </c>
      <c r="Q10884" t="str">
        <f t="shared" si="172"/>
        <v>1-Residential</v>
      </c>
    </row>
    <row r="10885" spans="1:17" x14ac:dyDescent="0.3">
      <c r="A10885" s="656">
        <v>4</v>
      </c>
      <c r="B10885" s="657" t="s">
        <v>249</v>
      </c>
      <c r="C10885" s="658">
        <v>2024</v>
      </c>
      <c r="D10885" s="658">
        <v>9</v>
      </c>
      <c r="E10885" s="657" t="s">
        <v>576</v>
      </c>
      <c r="F10885" s="673">
        <v>1</v>
      </c>
      <c r="G10885" s="657" t="s">
        <v>383</v>
      </c>
      <c r="H10885" s="673">
        <v>905</v>
      </c>
      <c r="I10885" s="657" t="s">
        <v>403</v>
      </c>
      <c r="J10885" s="657" t="s">
        <v>549</v>
      </c>
      <c r="K10885" s="657" t="s">
        <v>395</v>
      </c>
      <c r="L10885" s="657" t="s">
        <v>524</v>
      </c>
      <c r="M10885" s="657" t="s">
        <v>401</v>
      </c>
      <c r="N10885" s="659">
        <v>122</v>
      </c>
      <c r="O10885" s="660">
        <v>5572.02</v>
      </c>
      <c r="P10885" s="659">
        <v>80222</v>
      </c>
      <c r="Q10885" t="str">
        <f t="shared" si="172"/>
        <v>2-Low Income Residential</v>
      </c>
    </row>
    <row r="10886" spans="1:17" x14ac:dyDescent="0.3">
      <c r="A10886" s="651">
        <v>4</v>
      </c>
      <c r="B10886" s="652" t="s">
        <v>249</v>
      </c>
      <c r="C10886" s="653">
        <v>2024</v>
      </c>
      <c r="D10886" s="653">
        <v>9</v>
      </c>
      <c r="E10886" s="652" t="s">
        <v>576</v>
      </c>
      <c r="F10886" s="662">
        <v>1</v>
      </c>
      <c r="G10886" s="652" t="s">
        <v>383</v>
      </c>
      <c r="H10886" s="662">
        <v>950</v>
      </c>
      <c r="I10886" s="652" t="s">
        <v>405</v>
      </c>
      <c r="J10886" s="652" t="s">
        <v>548</v>
      </c>
      <c r="K10886" s="652" t="s">
        <v>392</v>
      </c>
      <c r="L10886" s="652" t="s">
        <v>524</v>
      </c>
      <c r="M10886" s="652" t="s">
        <v>401</v>
      </c>
      <c r="N10886" s="654">
        <v>37</v>
      </c>
      <c r="O10886" s="655">
        <v>4045.22</v>
      </c>
      <c r="P10886" s="654">
        <v>31298</v>
      </c>
      <c r="Q10886" t="str">
        <f t="shared" si="172"/>
        <v>3-Small C&amp;I</v>
      </c>
    </row>
    <row r="10887" spans="1:17" x14ac:dyDescent="0.3">
      <c r="A10887" s="656">
        <v>4</v>
      </c>
      <c r="B10887" s="657" t="s">
        <v>249</v>
      </c>
      <c r="C10887" s="658">
        <v>2024</v>
      </c>
      <c r="D10887" s="658">
        <v>9</v>
      </c>
      <c r="E10887" s="657" t="s">
        <v>576</v>
      </c>
      <c r="F10887" s="673">
        <v>1</v>
      </c>
      <c r="G10887" s="657" t="s">
        <v>383</v>
      </c>
      <c r="H10887" s="673">
        <v>953</v>
      </c>
      <c r="I10887" s="657" t="s">
        <v>407</v>
      </c>
      <c r="J10887" s="657" t="s">
        <v>551</v>
      </c>
      <c r="K10887" s="657" t="s">
        <v>398</v>
      </c>
      <c r="L10887" s="657" t="s">
        <v>524</v>
      </c>
      <c r="M10887" s="657" t="s">
        <v>401</v>
      </c>
      <c r="N10887" s="659">
        <v>3</v>
      </c>
      <c r="O10887" s="660">
        <v>225.9</v>
      </c>
      <c r="P10887" s="659">
        <v>1434</v>
      </c>
      <c r="Q10887" t="str">
        <f t="shared" si="172"/>
        <v>3-Small C&amp;I</v>
      </c>
    </row>
    <row r="10888" spans="1:17" x14ac:dyDescent="0.3">
      <c r="A10888" s="651">
        <v>4</v>
      </c>
      <c r="B10888" s="652" t="s">
        <v>249</v>
      </c>
      <c r="C10888" s="653">
        <v>2024</v>
      </c>
      <c r="D10888" s="653">
        <v>9</v>
      </c>
      <c r="E10888" s="652" t="s">
        <v>576</v>
      </c>
      <c r="F10888" s="662">
        <v>3</v>
      </c>
      <c r="G10888" s="652" t="s">
        <v>408</v>
      </c>
      <c r="H10888" s="662">
        <v>1</v>
      </c>
      <c r="I10888" s="652" t="s">
        <v>385</v>
      </c>
      <c r="J10888" s="652" t="s">
        <v>547</v>
      </c>
      <c r="K10888" s="652" t="s">
        <v>386</v>
      </c>
      <c r="L10888" s="652" t="s">
        <v>525</v>
      </c>
      <c r="M10888" s="652" t="s">
        <v>409</v>
      </c>
      <c r="N10888" s="654">
        <v>11</v>
      </c>
      <c r="O10888" s="655">
        <v>3384.49</v>
      </c>
      <c r="P10888" s="654">
        <v>9768</v>
      </c>
      <c r="Q10888" t="str">
        <f t="shared" si="172"/>
        <v>1-Residential</v>
      </c>
    </row>
    <row r="10889" spans="1:17" x14ac:dyDescent="0.3">
      <c r="A10889" s="656">
        <v>4</v>
      </c>
      <c r="B10889" s="657" t="s">
        <v>249</v>
      </c>
      <c r="C10889" s="658">
        <v>2024</v>
      </c>
      <c r="D10889" s="658">
        <v>9</v>
      </c>
      <c r="E10889" s="657" t="s">
        <v>576</v>
      </c>
      <c r="F10889" s="673">
        <v>3</v>
      </c>
      <c r="G10889" s="657" t="s">
        <v>408</v>
      </c>
      <c r="H10889" s="673">
        <v>5</v>
      </c>
      <c r="I10889" s="657" t="s">
        <v>391</v>
      </c>
      <c r="J10889" s="657" t="s">
        <v>548</v>
      </c>
      <c r="K10889" s="657" t="s">
        <v>392</v>
      </c>
      <c r="L10889" s="657" t="s">
        <v>525</v>
      </c>
      <c r="M10889" s="657" t="s">
        <v>409</v>
      </c>
      <c r="N10889" s="659">
        <v>184</v>
      </c>
      <c r="O10889" s="660">
        <v>54153.15</v>
      </c>
      <c r="P10889" s="659">
        <v>184520</v>
      </c>
      <c r="Q10889" t="str">
        <f t="shared" si="172"/>
        <v>3-Small C&amp;I</v>
      </c>
    </row>
    <row r="10890" spans="1:17" x14ac:dyDescent="0.3">
      <c r="A10890" s="651">
        <v>4</v>
      </c>
      <c r="B10890" s="652" t="s">
        <v>249</v>
      </c>
      <c r="C10890" s="653">
        <v>2024</v>
      </c>
      <c r="D10890" s="653">
        <v>9</v>
      </c>
      <c r="E10890" s="652" t="s">
        <v>576</v>
      </c>
      <c r="F10890" s="662">
        <v>3</v>
      </c>
      <c r="G10890" s="652" t="s">
        <v>408</v>
      </c>
      <c r="H10890" s="662">
        <v>9</v>
      </c>
      <c r="I10890" s="652" t="s">
        <v>414</v>
      </c>
      <c r="J10890" s="652" t="s">
        <v>550</v>
      </c>
      <c r="K10890" s="652" t="s">
        <v>415</v>
      </c>
      <c r="L10890" s="652" t="s">
        <v>525</v>
      </c>
      <c r="M10890" s="652" t="s">
        <v>409</v>
      </c>
      <c r="N10890" s="654">
        <v>1</v>
      </c>
      <c r="O10890" s="655">
        <v>29.3</v>
      </c>
      <c r="P10890" s="654">
        <v>69</v>
      </c>
      <c r="Q10890" t="str">
        <f t="shared" si="172"/>
        <v>3-Small C&amp;I</v>
      </c>
    </row>
    <row r="10891" spans="1:17" x14ac:dyDescent="0.3">
      <c r="A10891" s="656">
        <v>4</v>
      </c>
      <c r="B10891" s="657" t="s">
        <v>249</v>
      </c>
      <c r="C10891" s="658">
        <v>2024</v>
      </c>
      <c r="D10891" s="658">
        <v>9</v>
      </c>
      <c r="E10891" s="657" t="s">
        <v>576</v>
      </c>
      <c r="F10891" s="673">
        <v>3</v>
      </c>
      <c r="G10891" s="657" t="s">
        <v>408</v>
      </c>
      <c r="H10891" s="673">
        <v>10</v>
      </c>
      <c r="I10891" s="657" t="s">
        <v>397</v>
      </c>
      <c r="J10891" s="657" t="s">
        <v>551</v>
      </c>
      <c r="K10891" s="657" t="s">
        <v>398</v>
      </c>
      <c r="L10891" s="657" t="s">
        <v>525</v>
      </c>
      <c r="M10891" s="657" t="s">
        <v>409</v>
      </c>
      <c r="N10891" s="659">
        <v>30</v>
      </c>
      <c r="O10891" s="660">
        <v>3084.88</v>
      </c>
      <c r="P10891" s="659">
        <v>11430</v>
      </c>
      <c r="Q10891" t="str">
        <f t="shared" si="172"/>
        <v>3-Small C&amp;I</v>
      </c>
    </row>
    <row r="10892" spans="1:17" x14ac:dyDescent="0.3">
      <c r="A10892" s="651">
        <v>4</v>
      </c>
      <c r="B10892" s="652" t="s">
        <v>249</v>
      </c>
      <c r="C10892" s="653">
        <v>2024</v>
      </c>
      <c r="D10892" s="653">
        <v>9</v>
      </c>
      <c r="E10892" s="652" t="s">
        <v>576</v>
      </c>
      <c r="F10892" s="662">
        <v>3</v>
      </c>
      <c r="G10892" s="652" t="s">
        <v>408</v>
      </c>
      <c r="H10892" s="662">
        <v>18</v>
      </c>
      <c r="I10892" s="652" t="s">
        <v>419</v>
      </c>
      <c r="J10892" s="652" t="s">
        <v>554</v>
      </c>
      <c r="K10892" s="652" t="s">
        <v>420</v>
      </c>
      <c r="L10892" s="652" t="s">
        <v>525</v>
      </c>
      <c r="M10892" s="652" t="s">
        <v>409</v>
      </c>
      <c r="N10892" s="654">
        <v>4</v>
      </c>
      <c r="O10892" s="655">
        <v>14115.2</v>
      </c>
      <c r="P10892" s="654">
        <v>53940</v>
      </c>
      <c r="Q10892" t="str">
        <f t="shared" si="172"/>
        <v>4-Medium C&amp;I</v>
      </c>
    </row>
    <row r="10893" spans="1:17" x14ac:dyDescent="0.3">
      <c r="A10893" s="656">
        <v>4</v>
      </c>
      <c r="B10893" s="657" t="s">
        <v>249</v>
      </c>
      <c r="C10893" s="658">
        <v>2024</v>
      </c>
      <c r="D10893" s="658">
        <v>9</v>
      </c>
      <c r="E10893" s="657" t="s">
        <v>576</v>
      </c>
      <c r="F10893" s="673">
        <v>3</v>
      </c>
      <c r="G10893" s="657" t="s">
        <v>408</v>
      </c>
      <c r="H10893" s="673">
        <v>616</v>
      </c>
      <c r="I10893" s="657" t="s">
        <v>422</v>
      </c>
      <c r="J10893" s="657" t="s">
        <v>552</v>
      </c>
      <c r="K10893" s="657" t="s">
        <v>423</v>
      </c>
      <c r="L10893" s="657" t="s">
        <v>524</v>
      </c>
      <c r="M10893" s="657" t="s">
        <v>401</v>
      </c>
      <c r="N10893" s="659">
        <v>1</v>
      </c>
      <c r="O10893" s="660">
        <v>10.98</v>
      </c>
      <c r="P10893" s="659">
        <v>20</v>
      </c>
      <c r="Q10893" t="str">
        <f t="shared" si="172"/>
        <v>Street</v>
      </c>
    </row>
    <row r="10894" spans="1:17" x14ac:dyDescent="0.3">
      <c r="A10894" s="651">
        <v>4</v>
      </c>
      <c r="B10894" s="652" t="s">
        <v>249</v>
      </c>
      <c r="C10894" s="653">
        <v>2024</v>
      </c>
      <c r="D10894" s="653">
        <v>9</v>
      </c>
      <c r="E10894" s="652" t="s">
        <v>576</v>
      </c>
      <c r="F10894" s="662">
        <v>3</v>
      </c>
      <c r="G10894" s="652" t="s">
        <v>408</v>
      </c>
      <c r="H10894" s="662">
        <v>621</v>
      </c>
      <c r="I10894" s="652" t="s">
        <v>425</v>
      </c>
      <c r="J10894" s="652" t="s">
        <v>557</v>
      </c>
      <c r="K10894" s="652" t="s">
        <v>426</v>
      </c>
      <c r="L10894" s="652" t="s">
        <v>526</v>
      </c>
      <c r="M10894" s="652" t="s">
        <v>427</v>
      </c>
      <c r="N10894" s="654">
        <v>8</v>
      </c>
      <c r="O10894" s="655">
        <v>205.74</v>
      </c>
      <c r="P10894" s="654">
        <v>1078</v>
      </c>
      <c r="Q10894" t="str">
        <f t="shared" ref="Q10894:Q10957" si="173">VLOOKUP(TRIM(J10894),S:T,2,FALSE)</f>
        <v>3-Small C&amp;I</v>
      </c>
    </row>
    <row r="10895" spans="1:17" x14ac:dyDescent="0.3">
      <c r="A10895" s="656">
        <v>4</v>
      </c>
      <c r="B10895" s="657" t="s">
        <v>249</v>
      </c>
      <c r="C10895" s="658">
        <v>2024</v>
      </c>
      <c r="D10895" s="658">
        <v>9</v>
      </c>
      <c r="E10895" s="657" t="s">
        <v>576</v>
      </c>
      <c r="F10895" s="673">
        <v>3</v>
      </c>
      <c r="G10895" s="657" t="s">
        <v>408</v>
      </c>
      <c r="H10895" s="673">
        <v>710</v>
      </c>
      <c r="I10895" s="657" t="s">
        <v>432</v>
      </c>
      <c r="J10895" s="657" t="s">
        <v>558</v>
      </c>
      <c r="K10895" s="657" t="s">
        <v>430</v>
      </c>
      <c r="L10895" s="657" t="s">
        <v>526</v>
      </c>
      <c r="M10895" s="657" t="s">
        <v>427</v>
      </c>
      <c r="N10895" s="659">
        <v>7</v>
      </c>
      <c r="O10895" s="660">
        <v>99661.56</v>
      </c>
      <c r="P10895" s="659">
        <v>1057642</v>
      </c>
      <c r="Q10895" t="str">
        <f t="shared" si="173"/>
        <v>5-Large C&amp;I</v>
      </c>
    </row>
    <row r="10896" spans="1:17" x14ac:dyDescent="0.3">
      <c r="A10896" s="651">
        <v>4</v>
      </c>
      <c r="B10896" s="652" t="s">
        <v>249</v>
      </c>
      <c r="C10896" s="653">
        <v>2024</v>
      </c>
      <c r="D10896" s="653">
        <v>9</v>
      </c>
      <c r="E10896" s="652" t="s">
        <v>576</v>
      </c>
      <c r="F10896" s="662">
        <v>3</v>
      </c>
      <c r="G10896" s="652" t="s">
        <v>408</v>
      </c>
      <c r="H10896" s="662">
        <v>903</v>
      </c>
      <c r="I10896" s="652" t="s">
        <v>400</v>
      </c>
      <c r="J10896" s="652" t="s">
        <v>547</v>
      </c>
      <c r="K10896" s="652" t="s">
        <v>386</v>
      </c>
      <c r="L10896" s="652" t="s">
        <v>526</v>
      </c>
      <c r="M10896" s="652" t="s">
        <v>427</v>
      </c>
      <c r="N10896" s="654">
        <v>28</v>
      </c>
      <c r="O10896" s="655">
        <v>3924.33</v>
      </c>
      <c r="P10896" s="654">
        <v>21155</v>
      </c>
      <c r="Q10896" t="str">
        <f t="shared" si="173"/>
        <v>1-Residential</v>
      </c>
    </row>
    <row r="10897" spans="1:17" x14ac:dyDescent="0.3">
      <c r="A10897" s="656">
        <v>4</v>
      </c>
      <c r="B10897" s="657" t="s">
        <v>249</v>
      </c>
      <c r="C10897" s="658">
        <v>2024</v>
      </c>
      <c r="D10897" s="658">
        <v>9</v>
      </c>
      <c r="E10897" s="657" t="s">
        <v>576</v>
      </c>
      <c r="F10897" s="673">
        <v>3</v>
      </c>
      <c r="G10897" s="657" t="s">
        <v>408</v>
      </c>
      <c r="H10897" s="673">
        <v>950</v>
      </c>
      <c r="I10897" s="657" t="s">
        <v>405</v>
      </c>
      <c r="J10897" s="657" t="s">
        <v>548</v>
      </c>
      <c r="K10897" s="657" t="s">
        <v>392</v>
      </c>
      <c r="L10897" s="657" t="s">
        <v>526</v>
      </c>
      <c r="M10897" s="657" t="s">
        <v>427</v>
      </c>
      <c r="N10897" s="659">
        <v>1272</v>
      </c>
      <c r="O10897" s="660">
        <v>332361.71999999997</v>
      </c>
      <c r="P10897" s="659">
        <v>2398219</v>
      </c>
      <c r="Q10897" t="str">
        <f t="shared" si="173"/>
        <v>3-Small C&amp;I</v>
      </c>
    </row>
    <row r="10898" spans="1:17" x14ac:dyDescent="0.3">
      <c r="A10898" s="651">
        <v>4</v>
      </c>
      <c r="B10898" s="652" t="s">
        <v>249</v>
      </c>
      <c r="C10898" s="653">
        <v>2024</v>
      </c>
      <c r="D10898" s="653">
        <v>9</v>
      </c>
      <c r="E10898" s="652" t="s">
        <v>576</v>
      </c>
      <c r="F10898" s="662">
        <v>3</v>
      </c>
      <c r="G10898" s="652" t="s">
        <v>408</v>
      </c>
      <c r="H10898" s="662">
        <v>951</v>
      </c>
      <c r="I10898" s="652" t="s">
        <v>434</v>
      </c>
      <c r="J10898" s="652" t="s">
        <v>553</v>
      </c>
      <c r="K10898" s="652" t="s">
        <v>412</v>
      </c>
      <c r="L10898" s="652" t="s">
        <v>526</v>
      </c>
      <c r="M10898" s="652" t="s">
        <v>427</v>
      </c>
      <c r="N10898" s="654">
        <v>7</v>
      </c>
      <c r="O10898" s="655">
        <v>277.77999999999997</v>
      </c>
      <c r="P10898" s="654">
        <v>1664</v>
      </c>
      <c r="Q10898" t="str">
        <f t="shared" si="173"/>
        <v>3-Small C&amp;I</v>
      </c>
    </row>
    <row r="10899" spans="1:17" x14ac:dyDescent="0.3">
      <c r="A10899" s="656">
        <v>4</v>
      </c>
      <c r="B10899" s="657" t="s">
        <v>249</v>
      </c>
      <c r="C10899" s="658">
        <v>2024</v>
      </c>
      <c r="D10899" s="658">
        <v>9</v>
      </c>
      <c r="E10899" s="657" t="s">
        <v>576</v>
      </c>
      <c r="F10899" s="673">
        <v>3</v>
      </c>
      <c r="G10899" s="657" t="s">
        <v>408</v>
      </c>
      <c r="H10899" s="673">
        <v>952</v>
      </c>
      <c r="I10899" s="657" t="s">
        <v>436</v>
      </c>
      <c r="J10899" s="657" t="s">
        <v>550</v>
      </c>
      <c r="K10899" s="657" t="s">
        <v>415</v>
      </c>
      <c r="L10899" s="657" t="s">
        <v>526</v>
      </c>
      <c r="M10899" s="657" t="s">
        <v>427</v>
      </c>
      <c r="N10899" s="659">
        <v>11</v>
      </c>
      <c r="O10899" s="660">
        <v>711.16</v>
      </c>
      <c r="P10899" s="659">
        <v>4765</v>
      </c>
      <c r="Q10899" t="str">
        <f t="shared" si="173"/>
        <v>3-Small C&amp;I</v>
      </c>
    </row>
    <row r="10900" spans="1:17" x14ac:dyDescent="0.3">
      <c r="A10900" s="651">
        <v>4</v>
      </c>
      <c r="B10900" s="652" t="s">
        <v>249</v>
      </c>
      <c r="C10900" s="653">
        <v>2024</v>
      </c>
      <c r="D10900" s="653">
        <v>9</v>
      </c>
      <c r="E10900" s="652" t="s">
        <v>576</v>
      </c>
      <c r="F10900" s="662">
        <v>3</v>
      </c>
      <c r="G10900" s="652" t="s">
        <v>408</v>
      </c>
      <c r="H10900" s="662">
        <v>953</v>
      </c>
      <c r="I10900" s="652" t="s">
        <v>407</v>
      </c>
      <c r="J10900" s="652" t="s">
        <v>551</v>
      </c>
      <c r="K10900" s="652" t="s">
        <v>398</v>
      </c>
      <c r="L10900" s="652" t="s">
        <v>526</v>
      </c>
      <c r="M10900" s="652" t="s">
        <v>427</v>
      </c>
      <c r="N10900" s="654">
        <v>63</v>
      </c>
      <c r="O10900" s="655">
        <v>4714.79</v>
      </c>
      <c r="P10900" s="654">
        <v>31449</v>
      </c>
      <c r="Q10900" t="str">
        <f t="shared" si="173"/>
        <v>3-Small C&amp;I</v>
      </c>
    </row>
    <row r="10901" spans="1:17" x14ac:dyDescent="0.3">
      <c r="A10901" s="656">
        <v>4</v>
      </c>
      <c r="B10901" s="657" t="s">
        <v>249</v>
      </c>
      <c r="C10901" s="658">
        <v>2024</v>
      </c>
      <c r="D10901" s="658">
        <v>9</v>
      </c>
      <c r="E10901" s="657" t="s">
        <v>576</v>
      </c>
      <c r="F10901" s="673">
        <v>3</v>
      </c>
      <c r="G10901" s="657" t="s">
        <v>408</v>
      </c>
      <c r="H10901" s="673">
        <v>954</v>
      </c>
      <c r="I10901" s="657" t="s">
        <v>438</v>
      </c>
      <c r="J10901" s="657" t="s">
        <v>554</v>
      </c>
      <c r="K10901" s="657" t="s">
        <v>420</v>
      </c>
      <c r="L10901" s="657" t="s">
        <v>526</v>
      </c>
      <c r="M10901" s="657" t="s">
        <v>427</v>
      </c>
      <c r="N10901" s="659">
        <v>63</v>
      </c>
      <c r="O10901" s="660">
        <v>200436.61</v>
      </c>
      <c r="P10901" s="659">
        <v>1773731</v>
      </c>
      <c r="Q10901" t="str">
        <f t="shared" si="173"/>
        <v>4-Medium C&amp;I</v>
      </c>
    </row>
    <row r="10902" spans="1:17" x14ac:dyDescent="0.3">
      <c r="A10902" s="651">
        <v>4</v>
      </c>
      <c r="B10902" s="652" t="s">
        <v>249</v>
      </c>
      <c r="C10902" s="653">
        <v>2024</v>
      </c>
      <c r="D10902" s="653">
        <v>9</v>
      </c>
      <c r="E10902" s="652" t="s">
        <v>576</v>
      </c>
      <c r="F10902" s="662">
        <v>3</v>
      </c>
      <c r="G10902" s="652" t="s">
        <v>408</v>
      </c>
      <c r="H10902" s="662">
        <v>955</v>
      </c>
      <c r="I10902" s="652" t="s">
        <v>440</v>
      </c>
      <c r="J10902" s="652" t="s">
        <v>556</v>
      </c>
      <c r="K10902" s="652" t="s">
        <v>441</v>
      </c>
      <c r="L10902" s="652" t="s">
        <v>526</v>
      </c>
      <c r="M10902" s="652" t="s">
        <v>427</v>
      </c>
      <c r="N10902" s="654">
        <v>1</v>
      </c>
      <c r="O10902" s="655">
        <v>96.44</v>
      </c>
      <c r="P10902" s="654">
        <v>0</v>
      </c>
      <c r="Q10902" t="str">
        <f t="shared" si="173"/>
        <v>4-Medium C&amp;I</v>
      </c>
    </row>
    <row r="10903" spans="1:17" x14ac:dyDescent="0.3">
      <c r="A10903" s="656">
        <v>4</v>
      </c>
      <c r="B10903" s="657" t="s">
        <v>249</v>
      </c>
      <c r="C10903" s="658">
        <v>2024</v>
      </c>
      <c r="D10903" s="658">
        <v>9</v>
      </c>
      <c r="E10903" s="657" t="s">
        <v>576</v>
      </c>
      <c r="F10903" s="673">
        <v>5</v>
      </c>
      <c r="G10903" s="657" t="s">
        <v>442</v>
      </c>
      <c r="H10903" s="673">
        <v>18</v>
      </c>
      <c r="I10903" s="657" t="s">
        <v>419</v>
      </c>
      <c r="J10903" s="657" t="s">
        <v>554</v>
      </c>
      <c r="K10903" s="657" t="s">
        <v>420</v>
      </c>
      <c r="L10903" s="657" t="s">
        <v>527</v>
      </c>
      <c r="M10903" s="657" t="s">
        <v>443</v>
      </c>
      <c r="N10903" s="659">
        <v>1</v>
      </c>
      <c r="O10903" s="660">
        <v>520.92999999999995</v>
      </c>
      <c r="P10903" s="659">
        <v>1520</v>
      </c>
      <c r="Q10903" t="str">
        <f t="shared" si="173"/>
        <v>4-Medium C&amp;I</v>
      </c>
    </row>
    <row r="10904" spans="1:17" x14ac:dyDescent="0.3">
      <c r="A10904" s="651">
        <v>4</v>
      </c>
      <c r="B10904" s="652" t="s">
        <v>249</v>
      </c>
      <c r="C10904" s="653">
        <v>2024</v>
      </c>
      <c r="D10904" s="653">
        <v>9</v>
      </c>
      <c r="E10904" s="652" t="s">
        <v>576</v>
      </c>
      <c r="F10904" s="662">
        <v>5</v>
      </c>
      <c r="G10904" s="652" t="s">
        <v>442</v>
      </c>
      <c r="H10904" s="662">
        <v>710</v>
      </c>
      <c r="I10904" s="652" t="s">
        <v>432</v>
      </c>
      <c r="J10904" s="652" t="s">
        <v>558</v>
      </c>
      <c r="K10904" s="652" t="s">
        <v>430</v>
      </c>
      <c r="L10904" s="652" t="s">
        <v>528</v>
      </c>
      <c r="M10904" s="652" t="s">
        <v>444</v>
      </c>
      <c r="N10904" s="654">
        <v>1</v>
      </c>
      <c r="O10904" s="655">
        <v>5708.29</v>
      </c>
      <c r="P10904" s="654">
        <v>50033</v>
      </c>
      <c r="Q10904" t="str">
        <f t="shared" si="173"/>
        <v>5-Large C&amp;I</v>
      </c>
    </row>
    <row r="10905" spans="1:17" x14ac:dyDescent="0.3">
      <c r="A10905" s="656">
        <v>4</v>
      </c>
      <c r="B10905" s="657" t="s">
        <v>249</v>
      </c>
      <c r="C10905" s="658">
        <v>2024</v>
      </c>
      <c r="D10905" s="658">
        <v>9</v>
      </c>
      <c r="E10905" s="657" t="s">
        <v>576</v>
      </c>
      <c r="F10905" s="673">
        <v>5</v>
      </c>
      <c r="G10905" s="657" t="s">
        <v>442</v>
      </c>
      <c r="H10905" s="673">
        <v>950</v>
      </c>
      <c r="I10905" s="657" t="s">
        <v>405</v>
      </c>
      <c r="J10905" s="657" t="s">
        <v>548</v>
      </c>
      <c r="K10905" s="657" t="s">
        <v>392</v>
      </c>
      <c r="L10905" s="657" t="s">
        <v>528</v>
      </c>
      <c r="M10905" s="657" t="s">
        <v>444</v>
      </c>
      <c r="N10905" s="659">
        <v>2</v>
      </c>
      <c r="O10905" s="660">
        <v>45.77</v>
      </c>
      <c r="P10905" s="659">
        <v>191</v>
      </c>
      <c r="Q10905" t="str">
        <f t="shared" si="173"/>
        <v>3-Small C&amp;I</v>
      </c>
    </row>
    <row r="10906" spans="1:17" x14ac:dyDescent="0.3">
      <c r="A10906" s="651">
        <v>4</v>
      </c>
      <c r="B10906" s="652" t="s">
        <v>249</v>
      </c>
      <c r="C10906" s="653">
        <v>2024</v>
      </c>
      <c r="D10906" s="653">
        <v>9</v>
      </c>
      <c r="E10906" s="652" t="s">
        <v>576</v>
      </c>
      <c r="F10906" s="662">
        <v>6</v>
      </c>
      <c r="G10906" s="652" t="s">
        <v>445</v>
      </c>
      <c r="H10906" s="662">
        <v>615</v>
      </c>
      <c r="I10906" s="652" t="s">
        <v>447</v>
      </c>
      <c r="J10906" s="652" t="s">
        <v>559</v>
      </c>
      <c r="K10906" s="652" t="s">
        <v>448</v>
      </c>
      <c r="L10906" s="652" t="s">
        <v>529</v>
      </c>
      <c r="M10906" s="652" t="s">
        <v>449</v>
      </c>
      <c r="N10906" s="654">
        <v>1</v>
      </c>
      <c r="O10906" s="655">
        <v>7423.36</v>
      </c>
      <c r="P10906" s="654">
        <v>14923</v>
      </c>
      <c r="Q10906" t="str">
        <f t="shared" si="173"/>
        <v>Street</v>
      </c>
    </row>
    <row r="10907" spans="1:17" x14ac:dyDescent="0.3">
      <c r="A10907" s="656">
        <v>4</v>
      </c>
      <c r="B10907" s="657" t="s">
        <v>249</v>
      </c>
      <c r="C10907" s="658">
        <v>2024</v>
      </c>
      <c r="D10907" s="658">
        <v>9</v>
      </c>
      <c r="E10907" s="657" t="s">
        <v>576</v>
      </c>
      <c r="F10907" s="673">
        <v>6</v>
      </c>
      <c r="G10907" s="657" t="s">
        <v>445</v>
      </c>
      <c r="H10907" s="673">
        <v>624</v>
      </c>
      <c r="I10907" s="657" t="s">
        <v>451</v>
      </c>
      <c r="J10907" s="657" t="s">
        <v>563</v>
      </c>
      <c r="K10907" s="657" t="s">
        <v>452</v>
      </c>
      <c r="L10907" s="657" t="s">
        <v>529</v>
      </c>
      <c r="M10907" s="657" t="s">
        <v>449</v>
      </c>
      <c r="N10907" s="659">
        <v>2</v>
      </c>
      <c r="O10907" s="660">
        <v>1563.08</v>
      </c>
      <c r="P10907" s="659">
        <v>6275</v>
      </c>
      <c r="Q10907" t="str">
        <f t="shared" si="173"/>
        <v>Street</v>
      </c>
    </row>
    <row r="10908" spans="1:17" x14ac:dyDescent="0.3">
      <c r="A10908" s="651">
        <v>4</v>
      </c>
      <c r="B10908" s="652" t="s">
        <v>249</v>
      </c>
      <c r="C10908" s="653">
        <v>2024</v>
      </c>
      <c r="D10908" s="653">
        <v>9</v>
      </c>
      <c r="E10908" s="652" t="s">
        <v>576</v>
      </c>
      <c r="F10908" s="662">
        <v>10</v>
      </c>
      <c r="G10908" s="652" t="s">
        <v>453</v>
      </c>
      <c r="H10908" s="662">
        <v>1</v>
      </c>
      <c r="I10908" s="652" t="s">
        <v>385</v>
      </c>
      <c r="J10908" s="652" t="s">
        <v>547</v>
      </c>
      <c r="K10908" s="652" t="s">
        <v>386</v>
      </c>
      <c r="L10908" s="652" t="s">
        <v>530</v>
      </c>
      <c r="M10908" s="652" t="s">
        <v>454</v>
      </c>
      <c r="N10908" s="654">
        <v>20</v>
      </c>
      <c r="O10908" s="655">
        <v>6114.86</v>
      </c>
      <c r="P10908" s="654">
        <v>17587</v>
      </c>
      <c r="Q10908" t="str">
        <f t="shared" si="173"/>
        <v>1-Residential</v>
      </c>
    </row>
    <row r="10909" spans="1:17" x14ac:dyDescent="0.3">
      <c r="A10909" s="656">
        <v>4</v>
      </c>
      <c r="B10909" s="657" t="s">
        <v>249</v>
      </c>
      <c r="C10909" s="658">
        <v>2024</v>
      </c>
      <c r="D10909" s="658">
        <v>9</v>
      </c>
      <c r="E10909" s="657" t="s">
        <v>576</v>
      </c>
      <c r="F10909" s="673">
        <v>10</v>
      </c>
      <c r="G10909" s="657" t="s">
        <v>453</v>
      </c>
      <c r="H10909" s="673">
        <v>903</v>
      </c>
      <c r="I10909" s="657" t="s">
        <v>400</v>
      </c>
      <c r="J10909" s="657" t="s">
        <v>547</v>
      </c>
      <c r="K10909" s="657" t="s">
        <v>386</v>
      </c>
      <c r="L10909" s="657" t="s">
        <v>531</v>
      </c>
      <c r="M10909" s="657" t="s">
        <v>455</v>
      </c>
      <c r="N10909" s="659">
        <v>143</v>
      </c>
      <c r="O10909" s="660">
        <v>23909.57</v>
      </c>
      <c r="P10909" s="659">
        <v>128303</v>
      </c>
      <c r="Q10909" t="str">
        <f t="shared" si="173"/>
        <v>1-Residential</v>
      </c>
    </row>
    <row r="10910" spans="1:17" x14ac:dyDescent="0.3">
      <c r="A10910" s="651">
        <v>4</v>
      </c>
      <c r="B10910" s="652" t="s">
        <v>249</v>
      </c>
      <c r="C10910" s="653">
        <v>2024</v>
      </c>
      <c r="D10910" s="653">
        <v>9</v>
      </c>
      <c r="E10910" s="652" t="s">
        <v>576</v>
      </c>
      <c r="F10910" s="662">
        <v>10</v>
      </c>
      <c r="G10910" s="652" t="s">
        <v>453</v>
      </c>
      <c r="H10910" s="662">
        <v>905</v>
      </c>
      <c r="I10910" s="652" t="s">
        <v>403</v>
      </c>
      <c r="J10910" s="652" t="s">
        <v>549</v>
      </c>
      <c r="K10910" s="652" t="s">
        <v>395</v>
      </c>
      <c r="L10910" s="652" t="s">
        <v>531</v>
      </c>
      <c r="M10910" s="652" t="s">
        <v>455</v>
      </c>
      <c r="N10910" s="654">
        <v>7</v>
      </c>
      <c r="O10910" s="655">
        <v>381.02</v>
      </c>
      <c r="P10910" s="654">
        <v>5209</v>
      </c>
      <c r="Q10910" t="str">
        <f t="shared" si="173"/>
        <v>2-Low Income Residential</v>
      </c>
    </row>
    <row r="10911" spans="1:17" x14ac:dyDescent="0.3">
      <c r="A10911" s="656">
        <v>4</v>
      </c>
      <c r="B10911" s="657" t="s">
        <v>249</v>
      </c>
      <c r="C10911" s="658">
        <v>2024</v>
      </c>
      <c r="D10911" s="658">
        <v>9</v>
      </c>
      <c r="E10911" s="657" t="s">
        <v>576</v>
      </c>
      <c r="F10911" s="673">
        <v>60</v>
      </c>
      <c r="G10911" s="657" t="s">
        <v>456</v>
      </c>
      <c r="H10911" s="673">
        <v>615</v>
      </c>
      <c r="I10911" s="657" t="s">
        <v>447</v>
      </c>
      <c r="J10911" s="657" t="s">
        <v>559</v>
      </c>
      <c r="K10911" s="657" t="s">
        <v>448</v>
      </c>
      <c r="L10911" s="657" t="s">
        <v>532</v>
      </c>
      <c r="M10911" s="657" t="s">
        <v>457</v>
      </c>
      <c r="N10911" s="659">
        <v>1</v>
      </c>
      <c r="O10911" s="660">
        <v>13.9</v>
      </c>
      <c r="P10911" s="659">
        <v>28</v>
      </c>
      <c r="Q10911" t="str">
        <f t="shared" si="173"/>
        <v>Street</v>
      </c>
    </row>
    <row r="10912" spans="1:17" x14ac:dyDescent="0.3">
      <c r="A10912" s="651">
        <v>4</v>
      </c>
      <c r="B10912" s="652" t="s">
        <v>249</v>
      </c>
      <c r="C10912" s="653">
        <v>2024</v>
      </c>
      <c r="D10912" s="653">
        <v>9</v>
      </c>
      <c r="E10912" s="652" t="s">
        <v>576</v>
      </c>
      <c r="F10912" s="662">
        <v>60</v>
      </c>
      <c r="G10912" s="652" t="s">
        <v>456</v>
      </c>
      <c r="H10912" s="662">
        <v>624</v>
      </c>
      <c r="I10912" s="652" t="s">
        <v>451</v>
      </c>
      <c r="J10912" s="652" t="s">
        <v>563</v>
      </c>
      <c r="K10912" s="652" t="s">
        <v>452</v>
      </c>
      <c r="L10912" s="652" t="s">
        <v>532</v>
      </c>
      <c r="M10912" s="652" t="s">
        <v>457</v>
      </c>
      <c r="N10912" s="654">
        <v>2</v>
      </c>
      <c r="O10912" s="655">
        <v>34.090000000000003</v>
      </c>
      <c r="P10912" s="654">
        <v>128</v>
      </c>
      <c r="Q10912" t="str">
        <f t="shared" si="173"/>
        <v>Street</v>
      </c>
    </row>
    <row r="10913" spans="1:17" x14ac:dyDescent="0.3">
      <c r="A10913" s="651">
        <v>5</v>
      </c>
      <c r="B10913" s="652" t="s">
        <v>241</v>
      </c>
      <c r="C10913" s="653">
        <v>2024</v>
      </c>
      <c r="D10913" s="653">
        <v>9</v>
      </c>
      <c r="E10913" s="652" t="s">
        <v>576</v>
      </c>
      <c r="F10913" s="662">
        <v>1</v>
      </c>
      <c r="G10913" s="652" t="s">
        <v>383</v>
      </c>
      <c r="H10913" s="662">
        <v>1</v>
      </c>
      <c r="I10913" s="652" t="s">
        <v>385</v>
      </c>
      <c r="J10913" s="652" t="s">
        <v>547</v>
      </c>
      <c r="K10913" s="652" t="s">
        <v>386</v>
      </c>
      <c r="L10913" s="652" t="s">
        <v>523</v>
      </c>
      <c r="M10913" s="652" t="s">
        <v>387</v>
      </c>
      <c r="N10913" s="654">
        <v>385243</v>
      </c>
      <c r="O10913" s="655">
        <v>64534848.280000001</v>
      </c>
      <c r="P10913" s="654">
        <v>188835049</v>
      </c>
      <c r="Q10913" t="str">
        <f t="shared" si="173"/>
        <v>1-Residential</v>
      </c>
    </row>
    <row r="10914" spans="1:17" x14ac:dyDescent="0.3">
      <c r="A10914" s="656">
        <v>5</v>
      </c>
      <c r="B10914" s="657" t="s">
        <v>241</v>
      </c>
      <c r="C10914" s="658">
        <v>2024</v>
      </c>
      <c r="D10914" s="658">
        <v>9</v>
      </c>
      <c r="E10914" s="657" t="s">
        <v>576</v>
      </c>
      <c r="F10914" s="673">
        <v>1</v>
      </c>
      <c r="G10914" s="657" t="s">
        <v>383</v>
      </c>
      <c r="H10914" s="673">
        <v>2</v>
      </c>
      <c r="I10914" s="657" t="s">
        <v>389</v>
      </c>
      <c r="J10914" s="657" t="s">
        <v>547</v>
      </c>
      <c r="K10914" s="657" t="s">
        <v>386</v>
      </c>
      <c r="L10914" s="657" t="s">
        <v>523</v>
      </c>
      <c r="M10914" s="657" t="s">
        <v>387</v>
      </c>
      <c r="N10914" s="659">
        <v>280</v>
      </c>
      <c r="O10914" s="660">
        <v>44895.22</v>
      </c>
      <c r="P10914" s="659">
        <v>134146</v>
      </c>
      <c r="Q10914" t="str">
        <f t="shared" si="173"/>
        <v>1-Residential</v>
      </c>
    </row>
    <row r="10915" spans="1:17" x14ac:dyDescent="0.3">
      <c r="A10915" s="651">
        <v>5</v>
      </c>
      <c r="B10915" s="652" t="s">
        <v>241</v>
      </c>
      <c r="C10915" s="653">
        <v>2024</v>
      </c>
      <c r="D10915" s="653">
        <v>9</v>
      </c>
      <c r="E10915" s="652" t="s">
        <v>576</v>
      </c>
      <c r="F10915" s="662">
        <v>1</v>
      </c>
      <c r="G10915" s="652" t="s">
        <v>383</v>
      </c>
      <c r="H10915" s="662">
        <v>5</v>
      </c>
      <c r="I10915" s="652" t="s">
        <v>391</v>
      </c>
      <c r="J10915" s="652" t="s">
        <v>548</v>
      </c>
      <c r="K10915" s="652" t="s">
        <v>392</v>
      </c>
      <c r="L10915" s="652" t="s">
        <v>523</v>
      </c>
      <c r="M10915" s="652" t="s">
        <v>387</v>
      </c>
      <c r="N10915" s="654">
        <v>1064</v>
      </c>
      <c r="O10915" s="697">
        <v>-320610.39</v>
      </c>
      <c r="P10915" s="654">
        <v>507380</v>
      </c>
      <c r="Q10915" t="str">
        <f t="shared" si="173"/>
        <v>3-Small C&amp;I</v>
      </c>
    </row>
    <row r="10916" spans="1:17" x14ac:dyDescent="0.3">
      <c r="A10916" s="656">
        <v>5</v>
      </c>
      <c r="B10916" s="657" t="s">
        <v>241</v>
      </c>
      <c r="C10916" s="658">
        <v>2024</v>
      </c>
      <c r="D10916" s="658">
        <v>9</v>
      </c>
      <c r="E10916" s="657" t="s">
        <v>576</v>
      </c>
      <c r="F10916" s="673">
        <v>1</v>
      </c>
      <c r="G10916" s="657" t="s">
        <v>383</v>
      </c>
      <c r="H10916" s="673">
        <v>6</v>
      </c>
      <c r="I10916" s="657" t="s">
        <v>394</v>
      </c>
      <c r="J10916" s="657" t="s">
        <v>549</v>
      </c>
      <c r="K10916" s="657" t="s">
        <v>395</v>
      </c>
      <c r="L10916" s="657" t="s">
        <v>523</v>
      </c>
      <c r="M10916" s="657" t="s">
        <v>387</v>
      </c>
      <c r="N10916" s="659">
        <v>61684</v>
      </c>
      <c r="O10916" s="660">
        <v>6822262.5099999998</v>
      </c>
      <c r="P10916" s="659">
        <v>31418874</v>
      </c>
      <c r="Q10916" t="str">
        <f t="shared" si="173"/>
        <v>2-Low Income Residential</v>
      </c>
    </row>
    <row r="10917" spans="1:17" x14ac:dyDescent="0.3">
      <c r="A10917" s="651">
        <v>5</v>
      </c>
      <c r="B10917" s="652" t="s">
        <v>241</v>
      </c>
      <c r="C10917" s="653">
        <v>2024</v>
      </c>
      <c r="D10917" s="653">
        <v>9</v>
      </c>
      <c r="E10917" s="652" t="s">
        <v>576</v>
      </c>
      <c r="F10917" s="662">
        <v>1</v>
      </c>
      <c r="G10917" s="652" t="s">
        <v>383</v>
      </c>
      <c r="H10917" s="662">
        <v>7</v>
      </c>
      <c r="I10917" s="652" t="s">
        <v>459</v>
      </c>
      <c r="J10917" s="652" t="s">
        <v>549</v>
      </c>
      <c r="K10917" s="652" t="s">
        <v>395</v>
      </c>
      <c r="L10917" s="652" t="s">
        <v>523</v>
      </c>
      <c r="M10917" s="652" t="s">
        <v>387</v>
      </c>
      <c r="N10917" s="654">
        <v>120</v>
      </c>
      <c r="O10917" s="655">
        <v>12911.36</v>
      </c>
      <c r="P10917" s="654">
        <v>61605</v>
      </c>
      <c r="Q10917" t="str">
        <f t="shared" si="173"/>
        <v>2-Low Income Residential</v>
      </c>
    </row>
    <row r="10918" spans="1:17" x14ac:dyDescent="0.3">
      <c r="A10918" s="656">
        <v>5</v>
      </c>
      <c r="B10918" s="657" t="s">
        <v>241</v>
      </c>
      <c r="C10918" s="658">
        <v>2024</v>
      </c>
      <c r="D10918" s="658">
        <v>9</v>
      </c>
      <c r="E10918" s="657" t="s">
        <v>576</v>
      </c>
      <c r="F10918" s="673">
        <v>1</v>
      </c>
      <c r="G10918" s="657" t="s">
        <v>383</v>
      </c>
      <c r="H10918" s="673">
        <v>10</v>
      </c>
      <c r="I10918" s="657" t="s">
        <v>397</v>
      </c>
      <c r="J10918" s="657" t="s">
        <v>550</v>
      </c>
      <c r="K10918" s="657" t="s">
        <v>415</v>
      </c>
      <c r="L10918" s="657" t="s">
        <v>523</v>
      </c>
      <c r="M10918" s="657" t="s">
        <v>387</v>
      </c>
      <c r="N10918" s="659">
        <v>1020</v>
      </c>
      <c r="O10918" s="660">
        <v>76323.64</v>
      </c>
      <c r="P10918" s="659">
        <v>249441</v>
      </c>
      <c r="Q10918" t="str">
        <f t="shared" si="173"/>
        <v>3-Small C&amp;I</v>
      </c>
    </row>
    <row r="10919" spans="1:17" x14ac:dyDescent="0.3">
      <c r="A10919" s="651">
        <v>5</v>
      </c>
      <c r="B10919" s="652" t="s">
        <v>241</v>
      </c>
      <c r="C10919" s="653">
        <v>2024</v>
      </c>
      <c r="D10919" s="653">
        <v>9</v>
      </c>
      <c r="E10919" s="652" t="s">
        <v>576</v>
      </c>
      <c r="F10919" s="662">
        <v>1</v>
      </c>
      <c r="G10919" s="652" t="s">
        <v>383</v>
      </c>
      <c r="H10919" s="662">
        <v>11</v>
      </c>
      <c r="I10919" s="652" t="s">
        <v>417</v>
      </c>
      <c r="J10919" s="652" t="s">
        <v>548</v>
      </c>
      <c r="K10919" s="652" t="s">
        <v>392</v>
      </c>
      <c r="L10919" s="652" t="s">
        <v>523</v>
      </c>
      <c r="M10919" s="652" t="s">
        <v>387</v>
      </c>
      <c r="N10919" s="654">
        <v>9</v>
      </c>
      <c r="O10919" s="697">
        <v>-36708.230000000003</v>
      </c>
      <c r="P10919" s="654">
        <v>3872</v>
      </c>
      <c r="Q10919" t="str">
        <f t="shared" si="173"/>
        <v>3-Small C&amp;I</v>
      </c>
    </row>
    <row r="10920" spans="1:17" x14ac:dyDescent="0.3">
      <c r="A10920" s="656">
        <v>5</v>
      </c>
      <c r="B10920" s="657" t="s">
        <v>241</v>
      </c>
      <c r="C10920" s="658">
        <v>2024</v>
      </c>
      <c r="D10920" s="658">
        <v>9</v>
      </c>
      <c r="E10920" s="657" t="s">
        <v>576</v>
      </c>
      <c r="F10920" s="673">
        <v>1</v>
      </c>
      <c r="G10920" s="657" t="s">
        <v>383</v>
      </c>
      <c r="H10920" s="673">
        <v>15</v>
      </c>
      <c r="I10920" s="657" t="s">
        <v>461</v>
      </c>
      <c r="J10920" s="657" t="s">
        <v>551</v>
      </c>
      <c r="K10920" s="657" t="s">
        <v>398</v>
      </c>
      <c r="L10920" s="657" t="s">
        <v>523</v>
      </c>
      <c r="M10920" s="657" t="s">
        <v>387</v>
      </c>
      <c r="N10920" s="659">
        <v>3</v>
      </c>
      <c r="O10920" s="660">
        <v>95.7</v>
      </c>
      <c r="P10920" s="659">
        <v>252</v>
      </c>
      <c r="Q10920" t="str">
        <f t="shared" si="173"/>
        <v>3-Small C&amp;I</v>
      </c>
    </row>
    <row r="10921" spans="1:17" x14ac:dyDescent="0.3">
      <c r="A10921" s="651">
        <v>5</v>
      </c>
      <c r="B10921" s="652" t="s">
        <v>241</v>
      </c>
      <c r="C10921" s="653">
        <v>2024</v>
      </c>
      <c r="D10921" s="653">
        <v>9</v>
      </c>
      <c r="E10921" s="652" t="s">
        <v>576</v>
      </c>
      <c r="F10921" s="662">
        <v>1</v>
      </c>
      <c r="G10921" s="652" t="s">
        <v>383</v>
      </c>
      <c r="H10921" s="662">
        <v>602</v>
      </c>
      <c r="I10921" s="652" t="s">
        <v>465</v>
      </c>
      <c r="J10921" s="652" t="s">
        <v>552</v>
      </c>
      <c r="K10921" s="652" t="s">
        <v>423</v>
      </c>
      <c r="L10921" s="652" t="s">
        <v>523</v>
      </c>
      <c r="M10921" s="652" t="s">
        <v>387</v>
      </c>
      <c r="N10921" s="654">
        <v>138</v>
      </c>
      <c r="O10921" s="655">
        <v>9544.65</v>
      </c>
      <c r="P10921" s="654">
        <v>14561</v>
      </c>
      <c r="Q10921" t="str">
        <f t="shared" si="173"/>
        <v>Street</v>
      </c>
    </row>
    <row r="10922" spans="1:17" x14ac:dyDescent="0.3">
      <c r="A10922" s="656">
        <v>5</v>
      </c>
      <c r="B10922" s="657" t="s">
        <v>241</v>
      </c>
      <c r="C10922" s="658">
        <v>2024</v>
      </c>
      <c r="D10922" s="658">
        <v>9</v>
      </c>
      <c r="E10922" s="657" t="s">
        <v>576</v>
      </c>
      <c r="F10922" s="673">
        <v>1</v>
      </c>
      <c r="G10922" s="657" t="s">
        <v>383</v>
      </c>
      <c r="H10922" s="673">
        <v>603</v>
      </c>
      <c r="I10922" s="657" t="s">
        <v>467</v>
      </c>
      <c r="J10922" s="657" t="s">
        <v>552</v>
      </c>
      <c r="K10922" s="657" t="s">
        <v>423</v>
      </c>
      <c r="L10922" s="657" t="s">
        <v>523</v>
      </c>
      <c r="M10922" s="657" t="s">
        <v>387</v>
      </c>
      <c r="N10922" s="659">
        <v>407</v>
      </c>
      <c r="O10922" s="660">
        <v>15846.29</v>
      </c>
      <c r="P10922" s="659">
        <v>29600</v>
      </c>
      <c r="Q10922" t="str">
        <f t="shared" si="173"/>
        <v>Street</v>
      </c>
    </row>
    <row r="10923" spans="1:17" x14ac:dyDescent="0.3">
      <c r="A10923" s="651">
        <v>5</v>
      </c>
      <c r="B10923" s="652" t="s">
        <v>241</v>
      </c>
      <c r="C10923" s="653">
        <v>2024</v>
      </c>
      <c r="D10923" s="653">
        <v>9</v>
      </c>
      <c r="E10923" s="652" t="s">
        <v>576</v>
      </c>
      <c r="F10923" s="662">
        <v>1</v>
      </c>
      <c r="G10923" s="652" t="s">
        <v>383</v>
      </c>
      <c r="H10923" s="662">
        <v>612</v>
      </c>
      <c r="I10923" s="652" t="s">
        <v>495</v>
      </c>
      <c r="J10923" s="652" t="s">
        <v>312</v>
      </c>
      <c r="K10923" s="652" t="s">
        <v>462</v>
      </c>
      <c r="L10923" s="652" t="s">
        <v>312</v>
      </c>
      <c r="M10923" s="652" t="s">
        <v>463</v>
      </c>
      <c r="N10923" s="654">
        <v>1</v>
      </c>
      <c r="O10923" s="655">
        <v>19.760000000000002</v>
      </c>
      <c r="P10923" s="654">
        <v>45</v>
      </c>
      <c r="Q10923" t="str">
        <f t="shared" si="173"/>
        <v>OTHER</v>
      </c>
    </row>
    <row r="10924" spans="1:17" x14ac:dyDescent="0.3">
      <c r="A10924" s="656">
        <v>5</v>
      </c>
      <c r="B10924" s="657" t="s">
        <v>241</v>
      </c>
      <c r="C10924" s="658">
        <v>2024</v>
      </c>
      <c r="D10924" s="658">
        <v>9</v>
      </c>
      <c r="E10924" s="657" t="s">
        <v>576</v>
      </c>
      <c r="F10924" s="673">
        <v>1</v>
      </c>
      <c r="G10924" s="657" t="s">
        <v>383</v>
      </c>
      <c r="H10924" s="673">
        <v>616</v>
      </c>
      <c r="I10924" s="657" t="s">
        <v>422</v>
      </c>
      <c r="J10924" s="657" t="s">
        <v>552</v>
      </c>
      <c r="K10924" s="657" t="s">
        <v>423</v>
      </c>
      <c r="L10924" s="657" t="s">
        <v>524</v>
      </c>
      <c r="M10924" s="657" t="s">
        <v>401</v>
      </c>
      <c r="N10924" s="659">
        <v>715</v>
      </c>
      <c r="O10924" s="660">
        <v>28501.119999999999</v>
      </c>
      <c r="P10924" s="659">
        <v>65687</v>
      </c>
      <c r="Q10924" t="str">
        <f t="shared" si="173"/>
        <v>Street</v>
      </c>
    </row>
    <row r="10925" spans="1:17" x14ac:dyDescent="0.3">
      <c r="A10925" s="651">
        <v>5</v>
      </c>
      <c r="B10925" s="652" t="s">
        <v>241</v>
      </c>
      <c r="C10925" s="653">
        <v>2024</v>
      </c>
      <c r="D10925" s="653">
        <v>9</v>
      </c>
      <c r="E10925" s="652" t="s">
        <v>576</v>
      </c>
      <c r="F10925" s="662">
        <v>1</v>
      </c>
      <c r="G10925" s="652" t="s">
        <v>383</v>
      </c>
      <c r="H10925" s="662">
        <v>903</v>
      </c>
      <c r="I10925" s="652" t="s">
        <v>400</v>
      </c>
      <c r="J10925" s="652" t="s">
        <v>547</v>
      </c>
      <c r="K10925" s="652" t="s">
        <v>386</v>
      </c>
      <c r="L10925" s="652" t="s">
        <v>524</v>
      </c>
      <c r="M10925" s="652" t="s">
        <v>401</v>
      </c>
      <c r="N10925" s="654">
        <v>572353</v>
      </c>
      <c r="O10925" s="655">
        <v>57604983.850000001</v>
      </c>
      <c r="P10925" s="654">
        <v>319141278</v>
      </c>
      <c r="Q10925" t="str">
        <f t="shared" si="173"/>
        <v>1-Residential</v>
      </c>
    </row>
    <row r="10926" spans="1:17" x14ac:dyDescent="0.3">
      <c r="A10926" s="656">
        <v>5</v>
      </c>
      <c r="B10926" s="657" t="s">
        <v>241</v>
      </c>
      <c r="C10926" s="658">
        <v>2024</v>
      </c>
      <c r="D10926" s="658">
        <v>9</v>
      </c>
      <c r="E10926" s="657" t="s">
        <v>576</v>
      </c>
      <c r="F10926" s="673">
        <v>1</v>
      </c>
      <c r="G10926" s="657" t="s">
        <v>383</v>
      </c>
      <c r="H10926" s="673">
        <v>905</v>
      </c>
      <c r="I10926" s="657" t="s">
        <v>403</v>
      </c>
      <c r="J10926" s="657" t="s">
        <v>549</v>
      </c>
      <c r="K10926" s="657" t="s">
        <v>395</v>
      </c>
      <c r="L10926" s="657" t="s">
        <v>524</v>
      </c>
      <c r="M10926" s="657" t="s">
        <v>401</v>
      </c>
      <c r="N10926" s="659">
        <v>86305</v>
      </c>
      <c r="O10926" s="660">
        <v>2386443.2599999998</v>
      </c>
      <c r="P10926" s="659">
        <v>44131464</v>
      </c>
      <c r="Q10926" t="str">
        <f t="shared" si="173"/>
        <v>2-Low Income Residential</v>
      </c>
    </row>
    <row r="10927" spans="1:17" x14ac:dyDescent="0.3">
      <c r="A10927" s="651">
        <v>5</v>
      </c>
      <c r="B10927" s="652" t="s">
        <v>241</v>
      </c>
      <c r="C10927" s="653">
        <v>2024</v>
      </c>
      <c r="D10927" s="653">
        <v>9</v>
      </c>
      <c r="E10927" s="652" t="s">
        <v>576</v>
      </c>
      <c r="F10927" s="662">
        <v>1</v>
      </c>
      <c r="G10927" s="652" t="s">
        <v>383</v>
      </c>
      <c r="H10927" s="662">
        <v>950</v>
      </c>
      <c r="I10927" s="652" t="s">
        <v>405</v>
      </c>
      <c r="J10927" s="652" t="s">
        <v>548</v>
      </c>
      <c r="K10927" s="652" t="s">
        <v>392</v>
      </c>
      <c r="L10927" s="652" t="s">
        <v>524</v>
      </c>
      <c r="M10927" s="652" t="s">
        <v>401</v>
      </c>
      <c r="N10927" s="654">
        <v>1317</v>
      </c>
      <c r="O10927" s="697">
        <v>-251623.1</v>
      </c>
      <c r="P10927" s="654">
        <v>838498</v>
      </c>
      <c r="Q10927" t="str">
        <f t="shared" si="173"/>
        <v>3-Small C&amp;I</v>
      </c>
    </row>
    <row r="10928" spans="1:17" x14ac:dyDescent="0.3">
      <c r="A10928" s="656">
        <v>5</v>
      </c>
      <c r="B10928" s="657" t="s">
        <v>241</v>
      </c>
      <c r="C10928" s="658">
        <v>2024</v>
      </c>
      <c r="D10928" s="658">
        <v>9</v>
      </c>
      <c r="E10928" s="657" t="s">
        <v>576</v>
      </c>
      <c r="F10928" s="673">
        <v>1</v>
      </c>
      <c r="G10928" s="657" t="s">
        <v>383</v>
      </c>
      <c r="H10928" s="673">
        <v>953</v>
      </c>
      <c r="I10928" s="657" t="s">
        <v>407</v>
      </c>
      <c r="J10928" s="657" t="s">
        <v>551</v>
      </c>
      <c r="K10928" s="657" t="s">
        <v>398</v>
      </c>
      <c r="L10928" s="657" t="s">
        <v>524</v>
      </c>
      <c r="M10928" s="657" t="s">
        <v>401</v>
      </c>
      <c r="N10928" s="659">
        <v>1151</v>
      </c>
      <c r="O10928" s="660">
        <v>59848.27</v>
      </c>
      <c r="P10928" s="659">
        <v>382778</v>
      </c>
      <c r="Q10928" t="str">
        <f t="shared" si="173"/>
        <v>3-Small C&amp;I</v>
      </c>
    </row>
    <row r="10929" spans="1:17" x14ac:dyDescent="0.3">
      <c r="A10929" s="651">
        <v>5</v>
      </c>
      <c r="B10929" s="652" t="s">
        <v>241</v>
      </c>
      <c r="C10929" s="653">
        <v>2024</v>
      </c>
      <c r="D10929" s="653">
        <v>9</v>
      </c>
      <c r="E10929" s="652" t="s">
        <v>576</v>
      </c>
      <c r="F10929" s="662">
        <v>3</v>
      </c>
      <c r="G10929" s="652" t="s">
        <v>408</v>
      </c>
      <c r="H10929" s="662">
        <v>1</v>
      </c>
      <c r="I10929" s="652" t="s">
        <v>385</v>
      </c>
      <c r="J10929" s="652" t="s">
        <v>547</v>
      </c>
      <c r="K10929" s="652" t="s">
        <v>386</v>
      </c>
      <c r="L10929" s="652" t="s">
        <v>525</v>
      </c>
      <c r="M10929" s="652" t="s">
        <v>409</v>
      </c>
      <c r="N10929" s="654">
        <v>907</v>
      </c>
      <c r="O10929" s="655">
        <v>292492.83</v>
      </c>
      <c r="P10929" s="654">
        <v>859356</v>
      </c>
      <c r="Q10929" t="str">
        <f t="shared" si="173"/>
        <v>1-Residential</v>
      </c>
    </row>
    <row r="10930" spans="1:17" x14ac:dyDescent="0.3">
      <c r="A10930" s="656">
        <v>5</v>
      </c>
      <c r="B10930" s="657" t="s">
        <v>241</v>
      </c>
      <c r="C10930" s="658">
        <v>2024</v>
      </c>
      <c r="D10930" s="658">
        <v>9</v>
      </c>
      <c r="E10930" s="657" t="s">
        <v>576</v>
      </c>
      <c r="F10930" s="673">
        <v>3</v>
      </c>
      <c r="G10930" s="657" t="s">
        <v>408</v>
      </c>
      <c r="H10930" s="673">
        <v>2</v>
      </c>
      <c r="I10930" s="657" t="s">
        <v>389</v>
      </c>
      <c r="J10930" s="657" t="s">
        <v>547</v>
      </c>
      <c r="K10930" s="657" t="s">
        <v>386</v>
      </c>
      <c r="L10930" s="657" t="s">
        <v>525</v>
      </c>
      <c r="M10930" s="657" t="s">
        <v>409</v>
      </c>
      <c r="N10930" s="659">
        <v>1</v>
      </c>
      <c r="O10930" s="660">
        <v>7.29</v>
      </c>
      <c r="P10930" s="659">
        <v>2</v>
      </c>
      <c r="Q10930" t="str">
        <f t="shared" si="173"/>
        <v>1-Residential</v>
      </c>
    </row>
    <row r="10931" spans="1:17" x14ac:dyDescent="0.3">
      <c r="A10931" s="651">
        <v>5</v>
      </c>
      <c r="B10931" s="652" t="s">
        <v>241</v>
      </c>
      <c r="C10931" s="653">
        <v>2024</v>
      </c>
      <c r="D10931" s="653">
        <v>9</v>
      </c>
      <c r="E10931" s="652" t="s">
        <v>576</v>
      </c>
      <c r="F10931" s="662">
        <v>3</v>
      </c>
      <c r="G10931" s="652" t="s">
        <v>408</v>
      </c>
      <c r="H10931" s="662">
        <v>5</v>
      </c>
      <c r="I10931" s="652" t="s">
        <v>391</v>
      </c>
      <c r="J10931" s="652" t="s">
        <v>548</v>
      </c>
      <c r="K10931" s="652" t="s">
        <v>392</v>
      </c>
      <c r="L10931" s="652" t="s">
        <v>525</v>
      </c>
      <c r="M10931" s="652" t="s">
        <v>409</v>
      </c>
      <c r="N10931" s="654">
        <v>32576</v>
      </c>
      <c r="O10931" s="697">
        <v>-5297998.87</v>
      </c>
      <c r="P10931" s="654">
        <v>37229629</v>
      </c>
      <c r="Q10931" t="str">
        <f t="shared" si="173"/>
        <v>3-Small C&amp;I</v>
      </c>
    </row>
    <row r="10932" spans="1:17" x14ac:dyDescent="0.3">
      <c r="A10932" s="656">
        <v>5</v>
      </c>
      <c r="B10932" s="657" t="s">
        <v>241</v>
      </c>
      <c r="C10932" s="658">
        <v>2024</v>
      </c>
      <c r="D10932" s="658">
        <v>9</v>
      </c>
      <c r="E10932" s="657" t="s">
        <v>576</v>
      </c>
      <c r="F10932" s="673">
        <v>3</v>
      </c>
      <c r="G10932" s="657" t="s">
        <v>408</v>
      </c>
      <c r="H10932" s="673">
        <v>6</v>
      </c>
      <c r="I10932" s="657" t="s">
        <v>394</v>
      </c>
      <c r="J10932" s="657" t="s">
        <v>549</v>
      </c>
      <c r="K10932" s="657" t="s">
        <v>395</v>
      </c>
      <c r="L10932" s="657" t="s">
        <v>525</v>
      </c>
      <c r="M10932" s="657" t="s">
        <v>409</v>
      </c>
      <c r="N10932" s="659">
        <v>3</v>
      </c>
      <c r="O10932" s="660">
        <v>418.83</v>
      </c>
      <c r="P10932" s="659">
        <v>1926</v>
      </c>
      <c r="Q10932" t="str">
        <f t="shared" si="173"/>
        <v>2-Low Income Residential</v>
      </c>
    </row>
    <row r="10933" spans="1:17" x14ac:dyDescent="0.3">
      <c r="A10933" s="651">
        <v>5</v>
      </c>
      <c r="B10933" s="652" t="s">
        <v>241</v>
      </c>
      <c r="C10933" s="653">
        <v>2024</v>
      </c>
      <c r="D10933" s="653">
        <v>9</v>
      </c>
      <c r="E10933" s="652" t="s">
        <v>576</v>
      </c>
      <c r="F10933" s="662">
        <v>3</v>
      </c>
      <c r="G10933" s="652" t="s">
        <v>408</v>
      </c>
      <c r="H10933" s="662">
        <v>8</v>
      </c>
      <c r="I10933" s="652" t="s">
        <v>411</v>
      </c>
      <c r="J10933" s="652" t="s">
        <v>553</v>
      </c>
      <c r="K10933" s="652" t="s">
        <v>412</v>
      </c>
      <c r="L10933" s="652" t="s">
        <v>525</v>
      </c>
      <c r="M10933" s="652" t="s">
        <v>409</v>
      </c>
      <c r="N10933" s="654">
        <v>266</v>
      </c>
      <c r="O10933" s="655">
        <v>22117.42</v>
      </c>
      <c r="P10933" s="654">
        <v>72052</v>
      </c>
      <c r="Q10933" t="str">
        <f t="shared" si="173"/>
        <v>3-Small C&amp;I</v>
      </c>
    </row>
    <row r="10934" spans="1:17" x14ac:dyDescent="0.3">
      <c r="A10934" s="656">
        <v>5</v>
      </c>
      <c r="B10934" s="657" t="s">
        <v>241</v>
      </c>
      <c r="C10934" s="658">
        <v>2024</v>
      </c>
      <c r="D10934" s="658">
        <v>9</v>
      </c>
      <c r="E10934" s="657" t="s">
        <v>576</v>
      </c>
      <c r="F10934" s="673">
        <v>3</v>
      </c>
      <c r="G10934" s="657" t="s">
        <v>408</v>
      </c>
      <c r="H10934" s="673">
        <v>9</v>
      </c>
      <c r="I10934" s="657" t="s">
        <v>414</v>
      </c>
      <c r="J10934" s="657" t="s">
        <v>550</v>
      </c>
      <c r="K10934" s="657" t="s">
        <v>415</v>
      </c>
      <c r="L10934" s="657" t="s">
        <v>525</v>
      </c>
      <c r="M10934" s="657" t="s">
        <v>409</v>
      </c>
      <c r="N10934" s="659">
        <v>325</v>
      </c>
      <c r="O10934" s="661">
        <v>-692626.51</v>
      </c>
      <c r="P10934" s="659">
        <v>385997</v>
      </c>
      <c r="Q10934" t="str">
        <f t="shared" si="173"/>
        <v>3-Small C&amp;I</v>
      </c>
    </row>
    <row r="10935" spans="1:17" x14ac:dyDescent="0.3">
      <c r="A10935" s="651">
        <v>5</v>
      </c>
      <c r="B10935" s="652" t="s">
        <v>241</v>
      </c>
      <c r="C10935" s="653">
        <v>2024</v>
      </c>
      <c r="D10935" s="653">
        <v>9</v>
      </c>
      <c r="E10935" s="652" t="s">
        <v>576</v>
      </c>
      <c r="F10935" s="662">
        <v>3</v>
      </c>
      <c r="G10935" s="652" t="s">
        <v>408</v>
      </c>
      <c r="H10935" s="662">
        <v>10</v>
      </c>
      <c r="I10935" s="652" t="s">
        <v>397</v>
      </c>
      <c r="J10935" s="652" t="s">
        <v>550</v>
      </c>
      <c r="K10935" s="652" t="s">
        <v>415</v>
      </c>
      <c r="L10935" s="652" t="s">
        <v>525</v>
      </c>
      <c r="M10935" s="652" t="s">
        <v>409</v>
      </c>
      <c r="N10935" s="654">
        <v>17129</v>
      </c>
      <c r="O10935" s="655">
        <v>899340.47</v>
      </c>
      <c r="P10935" s="654">
        <v>4469894</v>
      </c>
      <c r="Q10935" t="str">
        <f t="shared" si="173"/>
        <v>3-Small C&amp;I</v>
      </c>
    </row>
    <row r="10936" spans="1:17" x14ac:dyDescent="0.3">
      <c r="A10936" s="656">
        <v>5</v>
      </c>
      <c r="B10936" s="657" t="s">
        <v>241</v>
      </c>
      <c r="C10936" s="658">
        <v>2024</v>
      </c>
      <c r="D10936" s="658">
        <v>9</v>
      </c>
      <c r="E10936" s="657" t="s">
        <v>576</v>
      </c>
      <c r="F10936" s="673">
        <v>3</v>
      </c>
      <c r="G10936" s="657" t="s">
        <v>408</v>
      </c>
      <c r="H10936" s="673">
        <v>11</v>
      </c>
      <c r="I10936" s="657" t="s">
        <v>417</v>
      </c>
      <c r="J10936" s="657" t="s">
        <v>548</v>
      </c>
      <c r="K10936" s="657" t="s">
        <v>392</v>
      </c>
      <c r="L10936" s="657" t="s">
        <v>525</v>
      </c>
      <c r="M10936" s="657" t="s">
        <v>409</v>
      </c>
      <c r="N10936" s="659">
        <v>134</v>
      </c>
      <c r="O10936" s="661">
        <v>-22597.27</v>
      </c>
      <c r="P10936" s="659">
        <v>136866</v>
      </c>
      <c r="Q10936" t="str">
        <f t="shared" si="173"/>
        <v>3-Small C&amp;I</v>
      </c>
    </row>
    <row r="10937" spans="1:17" x14ac:dyDescent="0.3">
      <c r="A10937" s="651">
        <v>5</v>
      </c>
      <c r="B10937" s="652" t="s">
        <v>241</v>
      </c>
      <c r="C10937" s="653">
        <v>2024</v>
      </c>
      <c r="D10937" s="653">
        <v>9</v>
      </c>
      <c r="E10937" s="652" t="s">
        <v>576</v>
      </c>
      <c r="F10937" s="662">
        <v>3</v>
      </c>
      <c r="G10937" s="652" t="s">
        <v>408</v>
      </c>
      <c r="H10937" s="662">
        <v>13</v>
      </c>
      <c r="I10937" s="652" t="s">
        <v>469</v>
      </c>
      <c r="J10937" s="652" t="s">
        <v>554</v>
      </c>
      <c r="K10937" s="652" t="s">
        <v>420</v>
      </c>
      <c r="L10937" s="652" t="s">
        <v>525</v>
      </c>
      <c r="M10937" s="652" t="s">
        <v>409</v>
      </c>
      <c r="N10937" s="654">
        <v>40</v>
      </c>
      <c r="O10937" s="655">
        <v>115880.4</v>
      </c>
      <c r="P10937" s="654">
        <v>493709</v>
      </c>
      <c r="Q10937" t="str">
        <f t="shared" si="173"/>
        <v>4-Medium C&amp;I</v>
      </c>
    </row>
    <row r="10938" spans="1:17" x14ac:dyDescent="0.3">
      <c r="A10938" s="656">
        <v>5</v>
      </c>
      <c r="B10938" s="657" t="s">
        <v>241</v>
      </c>
      <c r="C10938" s="658">
        <v>2024</v>
      </c>
      <c r="D10938" s="658">
        <v>9</v>
      </c>
      <c r="E10938" s="657" t="s">
        <v>576</v>
      </c>
      <c r="F10938" s="673">
        <v>3</v>
      </c>
      <c r="G10938" s="657" t="s">
        <v>408</v>
      </c>
      <c r="H10938" s="673">
        <v>14</v>
      </c>
      <c r="I10938" s="657" t="s">
        <v>573</v>
      </c>
      <c r="J10938" s="657" t="s">
        <v>550</v>
      </c>
      <c r="K10938" s="657" t="s">
        <v>415</v>
      </c>
      <c r="L10938" s="657" t="s">
        <v>525</v>
      </c>
      <c r="M10938" s="657" t="s">
        <v>409</v>
      </c>
      <c r="N10938" s="659">
        <v>2</v>
      </c>
      <c r="O10938" s="660">
        <v>137.61000000000001</v>
      </c>
      <c r="P10938" s="659">
        <v>445</v>
      </c>
      <c r="Q10938" t="str">
        <f t="shared" si="173"/>
        <v>3-Small C&amp;I</v>
      </c>
    </row>
    <row r="10939" spans="1:17" x14ac:dyDescent="0.3">
      <c r="A10939" s="651">
        <v>5</v>
      </c>
      <c r="B10939" s="652" t="s">
        <v>241</v>
      </c>
      <c r="C10939" s="653">
        <v>2024</v>
      </c>
      <c r="D10939" s="653">
        <v>9</v>
      </c>
      <c r="E10939" s="652" t="s">
        <v>576</v>
      </c>
      <c r="F10939" s="662">
        <v>3</v>
      </c>
      <c r="G10939" s="652" t="s">
        <v>408</v>
      </c>
      <c r="H10939" s="662">
        <v>15</v>
      </c>
      <c r="I10939" s="652" t="s">
        <v>461</v>
      </c>
      <c r="J10939" s="652" t="s">
        <v>551</v>
      </c>
      <c r="K10939" s="652" t="s">
        <v>398</v>
      </c>
      <c r="L10939" s="652" t="s">
        <v>525</v>
      </c>
      <c r="M10939" s="652" t="s">
        <v>409</v>
      </c>
      <c r="N10939" s="654">
        <v>66</v>
      </c>
      <c r="O10939" s="655">
        <v>370.52</v>
      </c>
      <c r="P10939" s="654">
        <v>9052</v>
      </c>
      <c r="Q10939" t="str">
        <f t="shared" si="173"/>
        <v>3-Small C&amp;I</v>
      </c>
    </row>
    <row r="10940" spans="1:17" x14ac:dyDescent="0.3">
      <c r="A10940" s="656">
        <v>5</v>
      </c>
      <c r="B10940" s="657" t="s">
        <v>241</v>
      </c>
      <c r="C10940" s="658">
        <v>2024</v>
      </c>
      <c r="D10940" s="658">
        <v>9</v>
      </c>
      <c r="E10940" s="657" t="s">
        <v>576</v>
      </c>
      <c r="F10940" s="673">
        <v>3</v>
      </c>
      <c r="G10940" s="657" t="s">
        <v>408</v>
      </c>
      <c r="H10940" s="673">
        <v>17</v>
      </c>
      <c r="I10940" s="657" t="s">
        <v>471</v>
      </c>
      <c r="J10940" s="657" t="s">
        <v>555</v>
      </c>
      <c r="K10940" s="657" t="s">
        <v>472</v>
      </c>
      <c r="L10940" s="657" t="s">
        <v>525</v>
      </c>
      <c r="M10940" s="657" t="s">
        <v>409</v>
      </c>
      <c r="N10940" s="659">
        <v>1</v>
      </c>
      <c r="O10940" s="660">
        <v>2124.23</v>
      </c>
      <c r="P10940" s="659">
        <v>7680</v>
      </c>
      <c r="Q10940" t="str">
        <f t="shared" si="173"/>
        <v>4-Medium C&amp;I</v>
      </c>
    </row>
    <row r="10941" spans="1:17" x14ac:dyDescent="0.3">
      <c r="A10941" s="651">
        <v>5</v>
      </c>
      <c r="B10941" s="652" t="s">
        <v>241</v>
      </c>
      <c r="C10941" s="653">
        <v>2024</v>
      </c>
      <c r="D10941" s="653">
        <v>9</v>
      </c>
      <c r="E10941" s="652" t="s">
        <v>576</v>
      </c>
      <c r="F10941" s="662">
        <v>3</v>
      </c>
      <c r="G10941" s="652" t="s">
        <v>408</v>
      </c>
      <c r="H10941" s="662">
        <v>18</v>
      </c>
      <c r="I10941" s="652" t="s">
        <v>419</v>
      </c>
      <c r="J10941" s="652" t="s">
        <v>554</v>
      </c>
      <c r="K10941" s="652" t="s">
        <v>420</v>
      </c>
      <c r="L10941" s="652" t="s">
        <v>525</v>
      </c>
      <c r="M10941" s="652" t="s">
        <v>409</v>
      </c>
      <c r="N10941" s="654">
        <v>1220</v>
      </c>
      <c r="O10941" s="655">
        <v>4753643.92</v>
      </c>
      <c r="P10941" s="654">
        <v>19492597</v>
      </c>
      <c r="Q10941" t="str">
        <f t="shared" si="173"/>
        <v>4-Medium C&amp;I</v>
      </c>
    </row>
    <row r="10942" spans="1:17" x14ac:dyDescent="0.3">
      <c r="A10942" s="656">
        <v>5</v>
      </c>
      <c r="B10942" s="657" t="s">
        <v>241</v>
      </c>
      <c r="C10942" s="658">
        <v>2024</v>
      </c>
      <c r="D10942" s="658">
        <v>9</v>
      </c>
      <c r="E10942" s="657" t="s">
        <v>576</v>
      </c>
      <c r="F10942" s="673">
        <v>3</v>
      </c>
      <c r="G10942" s="657" t="s">
        <v>408</v>
      </c>
      <c r="H10942" s="673">
        <v>19</v>
      </c>
      <c r="I10942" s="657" t="s">
        <v>474</v>
      </c>
      <c r="J10942" s="657" t="s">
        <v>556</v>
      </c>
      <c r="K10942" s="657" t="s">
        <v>441</v>
      </c>
      <c r="L10942" s="657" t="s">
        <v>525</v>
      </c>
      <c r="M10942" s="657" t="s">
        <v>409</v>
      </c>
      <c r="N10942" s="659">
        <v>28</v>
      </c>
      <c r="O10942" s="660">
        <v>92969.89</v>
      </c>
      <c r="P10942" s="659">
        <v>383922</v>
      </c>
      <c r="Q10942" t="str">
        <f t="shared" si="173"/>
        <v>4-Medium C&amp;I</v>
      </c>
    </row>
    <row r="10943" spans="1:17" x14ac:dyDescent="0.3">
      <c r="A10943" s="651">
        <v>5</v>
      </c>
      <c r="B10943" s="652" t="s">
        <v>241</v>
      </c>
      <c r="C10943" s="653">
        <v>2024</v>
      </c>
      <c r="D10943" s="653">
        <v>9</v>
      </c>
      <c r="E10943" s="652" t="s">
        <v>576</v>
      </c>
      <c r="F10943" s="662">
        <v>3</v>
      </c>
      <c r="G10943" s="652" t="s">
        <v>408</v>
      </c>
      <c r="H10943" s="662">
        <v>20</v>
      </c>
      <c r="I10943" s="652" t="s">
        <v>476</v>
      </c>
      <c r="J10943" s="652" t="s">
        <v>555</v>
      </c>
      <c r="K10943" s="652" t="s">
        <v>472</v>
      </c>
      <c r="L10943" s="652" t="s">
        <v>525</v>
      </c>
      <c r="M10943" s="652" t="s">
        <v>409</v>
      </c>
      <c r="N10943" s="654">
        <v>31</v>
      </c>
      <c r="O10943" s="655">
        <v>46917.11</v>
      </c>
      <c r="P10943" s="654">
        <v>190590</v>
      </c>
      <c r="Q10943" t="str">
        <f t="shared" si="173"/>
        <v>4-Medium C&amp;I</v>
      </c>
    </row>
    <row r="10944" spans="1:17" x14ac:dyDescent="0.3">
      <c r="A10944" s="656">
        <v>5</v>
      </c>
      <c r="B10944" s="657" t="s">
        <v>241</v>
      </c>
      <c r="C10944" s="658">
        <v>2024</v>
      </c>
      <c r="D10944" s="658">
        <v>9</v>
      </c>
      <c r="E10944" s="657" t="s">
        <v>576</v>
      </c>
      <c r="F10944" s="673">
        <v>3</v>
      </c>
      <c r="G10944" s="657" t="s">
        <v>408</v>
      </c>
      <c r="H10944" s="673">
        <v>602</v>
      </c>
      <c r="I10944" s="657" t="s">
        <v>465</v>
      </c>
      <c r="J10944" s="657" t="s">
        <v>552</v>
      </c>
      <c r="K10944" s="657" t="s">
        <v>423</v>
      </c>
      <c r="L10944" s="657" t="s">
        <v>525</v>
      </c>
      <c r="M10944" s="657" t="s">
        <v>409</v>
      </c>
      <c r="N10944" s="659">
        <v>663</v>
      </c>
      <c r="O10944" s="660">
        <v>91415.58</v>
      </c>
      <c r="P10944" s="659">
        <v>193898</v>
      </c>
      <c r="Q10944" t="str">
        <f t="shared" si="173"/>
        <v>Street</v>
      </c>
    </row>
    <row r="10945" spans="1:17" x14ac:dyDescent="0.3">
      <c r="A10945" s="651">
        <v>5</v>
      </c>
      <c r="B10945" s="652" t="s">
        <v>241</v>
      </c>
      <c r="C10945" s="653">
        <v>2024</v>
      </c>
      <c r="D10945" s="653">
        <v>9</v>
      </c>
      <c r="E10945" s="652" t="s">
        <v>576</v>
      </c>
      <c r="F10945" s="662">
        <v>3</v>
      </c>
      <c r="G10945" s="652" t="s">
        <v>408</v>
      </c>
      <c r="H10945" s="662">
        <v>603</v>
      </c>
      <c r="I10945" s="652" t="s">
        <v>467</v>
      </c>
      <c r="J10945" s="652" t="s">
        <v>552</v>
      </c>
      <c r="K10945" s="652" t="s">
        <v>423</v>
      </c>
      <c r="L10945" s="652" t="s">
        <v>525</v>
      </c>
      <c r="M10945" s="652" t="s">
        <v>409</v>
      </c>
      <c r="N10945" s="654">
        <v>1095</v>
      </c>
      <c r="O10945" s="655">
        <v>126359.72</v>
      </c>
      <c r="P10945" s="654">
        <v>278098</v>
      </c>
      <c r="Q10945" t="str">
        <f t="shared" si="173"/>
        <v>Street</v>
      </c>
    </row>
    <row r="10946" spans="1:17" x14ac:dyDescent="0.3">
      <c r="A10946" s="656">
        <v>5</v>
      </c>
      <c r="B10946" s="657" t="s">
        <v>241</v>
      </c>
      <c r="C10946" s="658">
        <v>2024</v>
      </c>
      <c r="D10946" s="658">
        <v>9</v>
      </c>
      <c r="E10946" s="657" t="s">
        <v>576</v>
      </c>
      <c r="F10946" s="673">
        <v>3</v>
      </c>
      <c r="G10946" s="657" t="s">
        <v>408</v>
      </c>
      <c r="H10946" s="673">
        <v>616</v>
      </c>
      <c r="I10946" s="657" t="s">
        <v>422</v>
      </c>
      <c r="J10946" s="657" t="s">
        <v>552</v>
      </c>
      <c r="K10946" s="657" t="s">
        <v>423</v>
      </c>
      <c r="L10946" s="657" t="s">
        <v>526</v>
      </c>
      <c r="M10946" s="657" t="s">
        <v>427</v>
      </c>
      <c r="N10946" s="659">
        <v>3700</v>
      </c>
      <c r="O10946" s="660">
        <v>377680.88</v>
      </c>
      <c r="P10946" s="659">
        <v>1152652</v>
      </c>
      <c r="Q10946" t="str">
        <f t="shared" si="173"/>
        <v>Street</v>
      </c>
    </row>
    <row r="10947" spans="1:17" x14ac:dyDescent="0.3">
      <c r="A10947" s="651">
        <v>5</v>
      </c>
      <c r="B10947" s="652" t="s">
        <v>241</v>
      </c>
      <c r="C10947" s="653">
        <v>2024</v>
      </c>
      <c r="D10947" s="653">
        <v>9</v>
      </c>
      <c r="E10947" s="652" t="s">
        <v>576</v>
      </c>
      <c r="F10947" s="662">
        <v>3</v>
      </c>
      <c r="G10947" s="652" t="s">
        <v>408</v>
      </c>
      <c r="H10947" s="662">
        <v>621</v>
      </c>
      <c r="I10947" s="652" t="s">
        <v>425</v>
      </c>
      <c r="J10947" s="652" t="s">
        <v>557</v>
      </c>
      <c r="K10947" s="652" t="s">
        <v>426</v>
      </c>
      <c r="L10947" s="652" t="s">
        <v>526</v>
      </c>
      <c r="M10947" s="652" t="s">
        <v>427</v>
      </c>
      <c r="N10947" s="654">
        <v>5</v>
      </c>
      <c r="O10947" s="655">
        <v>666.88</v>
      </c>
      <c r="P10947" s="654">
        <v>4780</v>
      </c>
      <c r="Q10947" t="str">
        <f t="shared" si="173"/>
        <v>3-Small C&amp;I</v>
      </c>
    </row>
    <row r="10948" spans="1:17" x14ac:dyDescent="0.3">
      <c r="A10948" s="656">
        <v>5</v>
      </c>
      <c r="B10948" s="657" t="s">
        <v>241</v>
      </c>
      <c r="C10948" s="658">
        <v>2024</v>
      </c>
      <c r="D10948" s="658">
        <v>9</v>
      </c>
      <c r="E10948" s="657" t="s">
        <v>576</v>
      </c>
      <c r="F10948" s="673">
        <v>3</v>
      </c>
      <c r="G10948" s="657" t="s">
        <v>408</v>
      </c>
      <c r="H10948" s="673">
        <v>700</v>
      </c>
      <c r="I10948" s="657" t="s">
        <v>478</v>
      </c>
      <c r="J10948" s="657" t="s">
        <v>558</v>
      </c>
      <c r="K10948" s="657" t="s">
        <v>430</v>
      </c>
      <c r="L10948" s="657" t="s">
        <v>525</v>
      </c>
      <c r="M10948" s="657" t="s">
        <v>409</v>
      </c>
      <c r="N10948" s="659">
        <v>1</v>
      </c>
      <c r="O10948" s="660">
        <v>48423.58</v>
      </c>
      <c r="P10948" s="659">
        <v>207200</v>
      </c>
      <c r="Q10948" t="str">
        <f t="shared" si="173"/>
        <v>5-Large C&amp;I</v>
      </c>
    </row>
    <row r="10949" spans="1:17" x14ac:dyDescent="0.3">
      <c r="A10949" s="651">
        <v>5</v>
      </c>
      <c r="B10949" s="652" t="s">
        <v>241</v>
      </c>
      <c r="C10949" s="653">
        <v>2024</v>
      </c>
      <c r="D10949" s="653">
        <v>9</v>
      </c>
      <c r="E10949" s="652" t="s">
        <v>576</v>
      </c>
      <c r="F10949" s="662">
        <v>3</v>
      </c>
      <c r="G10949" s="652" t="s">
        <v>408</v>
      </c>
      <c r="H10949" s="662">
        <v>701</v>
      </c>
      <c r="I10949" s="652" t="s">
        <v>429</v>
      </c>
      <c r="J10949" s="652" t="s">
        <v>558</v>
      </c>
      <c r="K10949" s="652" t="s">
        <v>430</v>
      </c>
      <c r="L10949" s="652" t="s">
        <v>525</v>
      </c>
      <c r="M10949" s="652" t="s">
        <v>409</v>
      </c>
      <c r="N10949" s="654">
        <v>130</v>
      </c>
      <c r="O10949" s="655">
        <v>2776643.38</v>
      </c>
      <c r="P10949" s="654">
        <v>14411589</v>
      </c>
      <c r="Q10949" t="str">
        <f t="shared" si="173"/>
        <v>5-Large C&amp;I</v>
      </c>
    </row>
    <row r="10950" spans="1:17" x14ac:dyDescent="0.3">
      <c r="A10950" s="656">
        <v>5</v>
      </c>
      <c r="B10950" s="657" t="s">
        <v>241</v>
      </c>
      <c r="C10950" s="658">
        <v>2024</v>
      </c>
      <c r="D10950" s="658">
        <v>9</v>
      </c>
      <c r="E10950" s="657" t="s">
        <v>576</v>
      </c>
      <c r="F10950" s="673">
        <v>3</v>
      </c>
      <c r="G10950" s="657" t="s">
        <v>408</v>
      </c>
      <c r="H10950" s="673">
        <v>710</v>
      </c>
      <c r="I10950" s="657" t="s">
        <v>432</v>
      </c>
      <c r="J10950" s="657" t="s">
        <v>558</v>
      </c>
      <c r="K10950" s="657" t="s">
        <v>430</v>
      </c>
      <c r="L10950" s="657" t="s">
        <v>526</v>
      </c>
      <c r="M10950" s="657" t="s">
        <v>427</v>
      </c>
      <c r="N10950" s="659">
        <v>2081</v>
      </c>
      <c r="O10950" s="660">
        <v>30263277.219999999</v>
      </c>
      <c r="P10950" s="659">
        <v>354935654</v>
      </c>
      <c r="Q10950" t="str">
        <f t="shared" si="173"/>
        <v>5-Large C&amp;I</v>
      </c>
    </row>
    <row r="10951" spans="1:17" x14ac:dyDescent="0.3">
      <c r="A10951" s="651">
        <v>5</v>
      </c>
      <c r="B10951" s="652" t="s">
        <v>241</v>
      </c>
      <c r="C10951" s="653">
        <v>2024</v>
      </c>
      <c r="D10951" s="653">
        <v>9</v>
      </c>
      <c r="E10951" s="652" t="s">
        <v>576</v>
      </c>
      <c r="F10951" s="662">
        <v>3</v>
      </c>
      <c r="G10951" s="652" t="s">
        <v>408</v>
      </c>
      <c r="H10951" s="662">
        <v>903</v>
      </c>
      <c r="I10951" s="652" t="s">
        <v>400</v>
      </c>
      <c r="J10951" s="652" t="s">
        <v>547</v>
      </c>
      <c r="K10951" s="652" t="s">
        <v>386</v>
      </c>
      <c r="L10951" s="652" t="s">
        <v>526</v>
      </c>
      <c r="M10951" s="652" t="s">
        <v>427</v>
      </c>
      <c r="N10951" s="654">
        <v>1436</v>
      </c>
      <c r="O10951" s="655">
        <v>416656.3</v>
      </c>
      <c r="P10951" s="654">
        <v>2392137</v>
      </c>
      <c r="Q10951" t="str">
        <f t="shared" si="173"/>
        <v>1-Residential</v>
      </c>
    </row>
    <row r="10952" spans="1:17" x14ac:dyDescent="0.3">
      <c r="A10952" s="656">
        <v>5</v>
      </c>
      <c r="B10952" s="657" t="s">
        <v>241</v>
      </c>
      <c r="C10952" s="658">
        <v>2024</v>
      </c>
      <c r="D10952" s="658">
        <v>9</v>
      </c>
      <c r="E10952" s="657" t="s">
        <v>576</v>
      </c>
      <c r="F10952" s="673">
        <v>3</v>
      </c>
      <c r="G10952" s="657" t="s">
        <v>408</v>
      </c>
      <c r="H10952" s="673">
        <v>905</v>
      </c>
      <c r="I10952" s="657" t="s">
        <v>403</v>
      </c>
      <c r="J10952" s="657" t="s">
        <v>312</v>
      </c>
      <c r="K10952" s="657" t="s">
        <v>462</v>
      </c>
      <c r="L10952" s="657" t="s">
        <v>312</v>
      </c>
      <c r="M10952" s="657" t="s">
        <v>463</v>
      </c>
      <c r="N10952" s="659">
        <v>6</v>
      </c>
      <c r="O10952" s="660">
        <v>156.35</v>
      </c>
      <c r="P10952" s="659">
        <v>2832</v>
      </c>
      <c r="Q10952" t="str">
        <f t="shared" si="173"/>
        <v>OTHER</v>
      </c>
    </row>
    <row r="10953" spans="1:17" x14ac:dyDescent="0.3">
      <c r="A10953" s="651">
        <v>5</v>
      </c>
      <c r="B10953" s="652" t="s">
        <v>241</v>
      </c>
      <c r="C10953" s="653">
        <v>2024</v>
      </c>
      <c r="D10953" s="653">
        <v>9</v>
      </c>
      <c r="E10953" s="652" t="s">
        <v>576</v>
      </c>
      <c r="F10953" s="662">
        <v>3</v>
      </c>
      <c r="G10953" s="652" t="s">
        <v>408</v>
      </c>
      <c r="H10953" s="662">
        <v>950</v>
      </c>
      <c r="I10953" s="652" t="s">
        <v>405</v>
      </c>
      <c r="J10953" s="652" t="s">
        <v>548</v>
      </c>
      <c r="K10953" s="652" t="s">
        <v>392</v>
      </c>
      <c r="L10953" s="652" t="s">
        <v>526</v>
      </c>
      <c r="M10953" s="652" t="s">
        <v>427</v>
      </c>
      <c r="N10953" s="654">
        <v>69418</v>
      </c>
      <c r="O10953" s="655">
        <v>4147331.85</v>
      </c>
      <c r="P10953" s="654">
        <v>109638011</v>
      </c>
      <c r="Q10953" t="str">
        <f t="shared" si="173"/>
        <v>3-Small C&amp;I</v>
      </c>
    </row>
    <row r="10954" spans="1:17" x14ac:dyDescent="0.3">
      <c r="A10954" s="656">
        <v>5</v>
      </c>
      <c r="B10954" s="657" t="s">
        <v>241</v>
      </c>
      <c r="C10954" s="658">
        <v>2024</v>
      </c>
      <c r="D10954" s="658">
        <v>9</v>
      </c>
      <c r="E10954" s="657" t="s">
        <v>576</v>
      </c>
      <c r="F10954" s="673">
        <v>3</v>
      </c>
      <c r="G10954" s="657" t="s">
        <v>408</v>
      </c>
      <c r="H10954" s="673">
        <v>951</v>
      </c>
      <c r="I10954" s="657" t="s">
        <v>434</v>
      </c>
      <c r="J10954" s="657" t="s">
        <v>553</v>
      </c>
      <c r="K10954" s="657" t="s">
        <v>412</v>
      </c>
      <c r="L10954" s="657" t="s">
        <v>526</v>
      </c>
      <c r="M10954" s="657" t="s">
        <v>427</v>
      </c>
      <c r="N10954" s="659">
        <v>1308</v>
      </c>
      <c r="O10954" s="660">
        <v>64136.7</v>
      </c>
      <c r="P10954" s="659">
        <v>413472</v>
      </c>
      <c r="Q10954" t="str">
        <f t="shared" si="173"/>
        <v>3-Small C&amp;I</v>
      </c>
    </row>
    <row r="10955" spans="1:17" x14ac:dyDescent="0.3">
      <c r="A10955" s="651">
        <v>5</v>
      </c>
      <c r="B10955" s="652" t="s">
        <v>241</v>
      </c>
      <c r="C10955" s="653">
        <v>2024</v>
      </c>
      <c r="D10955" s="653">
        <v>9</v>
      </c>
      <c r="E10955" s="652" t="s">
        <v>576</v>
      </c>
      <c r="F10955" s="662">
        <v>3</v>
      </c>
      <c r="G10955" s="652" t="s">
        <v>408</v>
      </c>
      <c r="H10955" s="662">
        <v>952</v>
      </c>
      <c r="I10955" s="652" t="s">
        <v>436</v>
      </c>
      <c r="J10955" s="652" t="s">
        <v>550</v>
      </c>
      <c r="K10955" s="652" t="s">
        <v>415</v>
      </c>
      <c r="L10955" s="652" t="s">
        <v>526</v>
      </c>
      <c r="M10955" s="652" t="s">
        <v>427</v>
      </c>
      <c r="N10955" s="654">
        <v>605</v>
      </c>
      <c r="O10955" s="697">
        <v>-69596.84</v>
      </c>
      <c r="P10955" s="654">
        <v>1300268</v>
      </c>
      <c r="Q10955" t="str">
        <f t="shared" si="173"/>
        <v>3-Small C&amp;I</v>
      </c>
    </row>
    <row r="10956" spans="1:17" x14ac:dyDescent="0.3">
      <c r="A10956" s="656">
        <v>5</v>
      </c>
      <c r="B10956" s="657" t="s">
        <v>241</v>
      </c>
      <c r="C10956" s="658">
        <v>2024</v>
      </c>
      <c r="D10956" s="658">
        <v>9</v>
      </c>
      <c r="E10956" s="657" t="s">
        <v>576</v>
      </c>
      <c r="F10956" s="673">
        <v>3</v>
      </c>
      <c r="G10956" s="657" t="s">
        <v>408</v>
      </c>
      <c r="H10956" s="673">
        <v>953</v>
      </c>
      <c r="I10956" s="657" t="s">
        <v>407</v>
      </c>
      <c r="J10956" s="657" t="s">
        <v>551</v>
      </c>
      <c r="K10956" s="657" t="s">
        <v>398</v>
      </c>
      <c r="L10956" s="657" t="s">
        <v>526</v>
      </c>
      <c r="M10956" s="657" t="s">
        <v>427</v>
      </c>
      <c r="N10956" s="659">
        <v>23873</v>
      </c>
      <c r="O10956" s="660">
        <v>1191499.92</v>
      </c>
      <c r="P10956" s="659">
        <v>8865357</v>
      </c>
      <c r="Q10956" t="str">
        <f t="shared" si="173"/>
        <v>3-Small C&amp;I</v>
      </c>
    </row>
    <row r="10957" spans="1:17" x14ac:dyDescent="0.3">
      <c r="A10957" s="651">
        <v>5</v>
      </c>
      <c r="B10957" s="652" t="s">
        <v>241</v>
      </c>
      <c r="C10957" s="653">
        <v>2024</v>
      </c>
      <c r="D10957" s="653">
        <v>9</v>
      </c>
      <c r="E10957" s="652" t="s">
        <v>576</v>
      </c>
      <c r="F10957" s="662">
        <v>3</v>
      </c>
      <c r="G10957" s="652" t="s">
        <v>408</v>
      </c>
      <c r="H10957" s="662">
        <v>954</v>
      </c>
      <c r="I10957" s="652" t="s">
        <v>438</v>
      </c>
      <c r="J10957" s="652" t="s">
        <v>554</v>
      </c>
      <c r="K10957" s="652" t="s">
        <v>420</v>
      </c>
      <c r="L10957" s="652" t="s">
        <v>526</v>
      </c>
      <c r="M10957" s="652" t="s">
        <v>427</v>
      </c>
      <c r="N10957" s="654">
        <v>7818</v>
      </c>
      <c r="O10957" s="655">
        <v>18368781.82</v>
      </c>
      <c r="P10957" s="654">
        <v>162294839</v>
      </c>
      <c r="Q10957" t="str">
        <f t="shared" si="173"/>
        <v>4-Medium C&amp;I</v>
      </c>
    </row>
    <row r="10958" spans="1:17" x14ac:dyDescent="0.3">
      <c r="A10958" s="656">
        <v>5</v>
      </c>
      <c r="B10958" s="657" t="s">
        <v>241</v>
      </c>
      <c r="C10958" s="658">
        <v>2024</v>
      </c>
      <c r="D10958" s="658">
        <v>9</v>
      </c>
      <c r="E10958" s="657" t="s">
        <v>576</v>
      </c>
      <c r="F10958" s="673">
        <v>3</v>
      </c>
      <c r="G10958" s="657" t="s">
        <v>408</v>
      </c>
      <c r="H10958" s="673">
        <v>955</v>
      </c>
      <c r="I10958" s="657" t="s">
        <v>440</v>
      </c>
      <c r="J10958" s="657" t="s">
        <v>554</v>
      </c>
      <c r="K10958" s="657" t="s">
        <v>420</v>
      </c>
      <c r="L10958" s="657" t="s">
        <v>526</v>
      </c>
      <c r="M10958" s="657" t="s">
        <v>427</v>
      </c>
      <c r="N10958" s="659">
        <v>329</v>
      </c>
      <c r="O10958" s="660">
        <v>673539.24</v>
      </c>
      <c r="P10958" s="659">
        <v>6111455</v>
      </c>
      <c r="Q10958" t="str">
        <f t="shared" ref="Q10958:Q11021" si="174">VLOOKUP(TRIM(J10958),S:T,2,FALSE)</f>
        <v>4-Medium C&amp;I</v>
      </c>
    </row>
    <row r="10959" spans="1:17" x14ac:dyDescent="0.3">
      <c r="A10959" s="651">
        <v>5</v>
      </c>
      <c r="B10959" s="652" t="s">
        <v>241</v>
      </c>
      <c r="C10959" s="653">
        <v>2024</v>
      </c>
      <c r="D10959" s="653">
        <v>9</v>
      </c>
      <c r="E10959" s="652" t="s">
        <v>576</v>
      </c>
      <c r="F10959" s="662">
        <v>3</v>
      </c>
      <c r="G10959" s="652" t="s">
        <v>408</v>
      </c>
      <c r="H10959" s="662">
        <v>956</v>
      </c>
      <c r="I10959" s="652" t="s">
        <v>480</v>
      </c>
      <c r="J10959" s="652" t="s">
        <v>554</v>
      </c>
      <c r="K10959" s="652" t="s">
        <v>420</v>
      </c>
      <c r="L10959" s="652" t="s">
        <v>526</v>
      </c>
      <c r="M10959" s="652" t="s">
        <v>427</v>
      </c>
      <c r="N10959" s="654">
        <v>229</v>
      </c>
      <c r="O10959" s="655">
        <v>435483.79</v>
      </c>
      <c r="P10959" s="654">
        <v>3948782</v>
      </c>
      <c r="Q10959" t="str">
        <f t="shared" si="174"/>
        <v>4-Medium C&amp;I</v>
      </c>
    </row>
    <row r="10960" spans="1:17" x14ac:dyDescent="0.3">
      <c r="A10960" s="656">
        <v>5</v>
      </c>
      <c r="B10960" s="657" t="s">
        <v>241</v>
      </c>
      <c r="C10960" s="658">
        <v>2024</v>
      </c>
      <c r="D10960" s="658">
        <v>9</v>
      </c>
      <c r="E10960" s="657" t="s">
        <v>576</v>
      </c>
      <c r="F10960" s="673">
        <v>5</v>
      </c>
      <c r="G10960" s="657" t="s">
        <v>442</v>
      </c>
      <c r="H10960" s="673">
        <v>5</v>
      </c>
      <c r="I10960" s="657" t="s">
        <v>391</v>
      </c>
      <c r="J10960" s="657" t="s">
        <v>548</v>
      </c>
      <c r="K10960" s="657" t="s">
        <v>392</v>
      </c>
      <c r="L10960" s="657" t="s">
        <v>527</v>
      </c>
      <c r="M10960" s="657" t="s">
        <v>443</v>
      </c>
      <c r="N10960" s="659">
        <v>698</v>
      </c>
      <c r="O10960" s="660">
        <v>201784.02</v>
      </c>
      <c r="P10960" s="659">
        <v>1218216</v>
      </c>
      <c r="Q10960" t="str">
        <f t="shared" si="174"/>
        <v>3-Small C&amp;I</v>
      </c>
    </row>
    <row r="10961" spans="1:17" x14ac:dyDescent="0.3">
      <c r="A10961" s="651">
        <v>5</v>
      </c>
      <c r="B10961" s="652" t="s">
        <v>241</v>
      </c>
      <c r="C10961" s="653">
        <v>2024</v>
      </c>
      <c r="D10961" s="653">
        <v>9</v>
      </c>
      <c r="E10961" s="652" t="s">
        <v>576</v>
      </c>
      <c r="F10961" s="662">
        <v>5</v>
      </c>
      <c r="G10961" s="652" t="s">
        <v>442</v>
      </c>
      <c r="H10961" s="662">
        <v>8</v>
      </c>
      <c r="I10961" s="652" t="s">
        <v>411</v>
      </c>
      <c r="J10961" s="652" t="s">
        <v>553</v>
      </c>
      <c r="K10961" s="652" t="s">
        <v>412</v>
      </c>
      <c r="L10961" s="652" t="s">
        <v>527</v>
      </c>
      <c r="M10961" s="652" t="s">
        <v>443</v>
      </c>
      <c r="N10961" s="654">
        <v>1</v>
      </c>
      <c r="O10961" s="655">
        <v>89.33</v>
      </c>
      <c r="P10961" s="654">
        <v>292</v>
      </c>
      <c r="Q10961" t="str">
        <f t="shared" si="174"/>
        <v>3-Small C&amp;I</v>
      </c>
    </row>
    <row r="10962" spans="1:17" x14ac:dyDescent="0.3">
      <c r="A10962" s="656">
        <v>5</v>
      </c>
      <c r="B10962" s="657" t="s">
        <v>241</v>
      </c>
      <c r="C10962" s="658">
        <v>2024</v>
      </c>
      <c r="D10962" s="658">
        <v>9</v>
      </c>
      <c r="E10962" s="657" t="s">
        <v>576</v>
      </c>
      <c r="F10962" s="673">
        <v>5</v>
      </c>
      <c r="G10962" s="657" t="s">
        <v>442</v>
      </c>
      <c r="H10962" s="673">
        <v>11</v>
      </c>
      <c r="I10962" s="657" t="s">
        <v>417</v>
      </c>
      <c r="J10962" s="657" t="s">
        <v>548</v>
      </c>
      <c r="K10962" s="657" t="s">
        <v>392</v>
      </c>
      <c r="L10962" s="657" t="s">
        <v>527</v>
      </c>
      <c r="M10962" s="657" t="s">
        <v>443</v>
      </c>
      <c r="N10962" s="659">
        <v>1</v>
      </c>
      <c r="O10962" s="660">
        <v>22.51</v>
      </c>
      <c r="P10962" s="659">
        <v>49</v>
      </c>
      <c r="Q10962" t="str">
        <f t="shared" si="174"/>
        <v>3-Small C&amp;I</v>
      </c>
    </row>
    <row r="10963" spans="1:17" x14ac:dyDescent="0.3">
      <c r="A10963" s="651">
        <v>5</v>
      </c>
      <c r="B10963" s="652" t="s">
        <v>241</v>
      </c>
      <c r="C10963" s="653">
        <v>2024</v>
      </c>
      <c r="D10963" s="653">
        <v>9</v>
      </c>
      <c r="E10963" s="652" t="s">
        <v>576</v>
      </c>
      <c r="F10963" s="662">
        <v>5</v>
      </c>
      <c r="G10963" s="652" t="s">
        <v>442</v>
      </c>
      <c r="H10963" s="662">
        <v>13</v>
      </c>
      <c r="I10963" s="652" t="s">
        <v>469</v>
      </c>
      <c r="J10963" s="652" t="s">
        <v>554</v>
      </c>
      <c r="K10963" s="652" t="s">
        <v>420</v>
      </c>
      <c r="L10963" s="652" t="s">
        <v>527</v>
      </c>
      <c r="M10963" s="652" t="s">
        <v>443</v>
      </c>
      <c r="N10963" s="654">
        <v>2</v>
      </c>
      <c r="O10963" s="655">
        <v>1814.57</v>
      </c>
      <c r="P10963" s="654">
        <v>6680</v>
      </c>
      <c r="Q10963" t="str">
        <f t="shared" si="174"/>
        <v>4-Medium C&amp;I</v>
      </c>
    </row>
    <row r="10964" spans="1:17" x14ac:dyDescent="0.3">
      <c r="A10964" s="656">
        <v>5</v>
      </c>
      <c r="B10964" s="657" t="s">
        <v>241</v>
      </c>
      <c r="C10964" s="658">
        <v>2024</v>
      </c>
      <c r="D10964" s="658">
        <v>9</v>
      </c>
      <c r="E10964" s="657" t="s">
        <v>576</v>
      </c>
      <c r="F10964" s="673">
        <v>5</v>
      </c>
      <c r="G10964" s="657" t="s">
        <v>442</v>
      </c>
      <c r="H10964" s="673">
        <v>18</v>
      </c>
      <c r="I10964" s="657" t="s">
        <v>419</v>
      </c>
      <c r="J10964" s="657" t="s">
        <v>554</v>
      </c>
      <c r="K10964" s="657" t="s">
        <v>420</v>
      </c>
      <c r="L10964" s="657" t="s">
        <v>527</v>
      </c>
      <c r="M10964" s="657" t="s">
        <v>443</v>
      </c>
      <c r="N10964" s="659">
        <v>119</v>
      </c>
      <c r="O10964" s="660">
        <v>614898.54</v>
      </c>
      <c r="P10964" s="659">
        <v>2426523</v>
      </c>
      <c r="Q10964" t="str">
        <f t="shared" si="174"/>
        <v>4-Medium C&amp;I</v>
      </c>
    </row>
    <row r="10965" spans="1:17" x14ac:dyDescent="0.3">
      <c r="A10965" s="651">
        <v>5</v>
      </c>
      <c r="B10965" s="652" t="s">
        <v>241</v>
      </c>
      <c r="C10965" s="653">
        <v>2024</v>
      </c>
      <c r="D10965" s="653">
        <v>9</v>
      </c>
      <c r="E10965" s="652" t="s">
        <v>576</v>
      </c>
      <c r="F10965" s="662">
        <v>5</v>
      </c>
      <c r="G10965" s="652" t="s">
        <v>442</v>
      </c>
      <c r="H10965" s="662">
        <v>602</v>
      </c>
      <c r="I10965" s="652" t="s">
        <v>465</v>
      </c>
      <c r="J10965" s="652" t="s">
        <v>552</v>
      </c>
      <c r="K10965" s="652" t="s">
        <v>423</v>
      </c>
      <c r="L10965" s="652" t="s">
        <v>527</v>
      </c>
      <c r="M10965" s="652" t="s">
        <v>443</v>
      </c>
      <c r="N10965" s="654">
        <v>19</v>
      </c>
      <c r="O10965" s="655">
        <v>3315.78</v>
      </c>
      <c r="P10965" s="654">
        <v>7249</v>
      </c>
      <c r="Q10965" t="str">
        <f t="shared" si="174"/>
        <v>Street</v>
      </c>
    </row>
    <row r="10966" spans="1:17" x14ac:dyDescent="0.3">
      <c r="A10966" s="656">
        <v>5</v>
      </c>
      <c r="B10966" s="657" t="s">
        <v>241</v>
      </c>
      <c r="C10966" s="658">
        <v>2024</v>
      </c>
      <c r="D10966" s="658">
        <v>9</v>
      </c>
      <c r="E10966" s="657" t="s">
        <v>576</v>
      </c>
      <c r="F10966" s="673">
        <v>5</v>
      </c>
      <c r="G10966" s="657" t="s">
        <v>442</v>
      </c>
      <c r="H10966" s="673">
        <v>603</v>
      </c>
      <c r="I10966" s="657" t="s">
        <v>467</v>
      </c>
      <c r="J10966" s="657" t="s">
        <v>552</v>
      </c>
      <c r="K10966" s="657" t="s">
        <v>423</v>
      </c>
      <c r="L10966" s="657" t="s">
        <v>527</v>
      </c>
      <c r="M10966" s="657" t="s">
        <v>443</v>
      </c>
      <c r="N10966" s="659">
        <v>30</v>
      </c>
      <c r="O10966" s="660">
        <v>4709.91</v>
      </c>
      <c r="P10966" s="659">
        <v>10672</v>
      </c>
      <c r="Q10966" t="str">
        <f t="shared" si="174"/>
        <v>Street</v>
      </c>
    </row>
    <row r="10967" spans="1:17" x14ac:dyDescent="0.3">
      <c r="A10967" s="651">
        <v>5</v>
      </c>
      <c r="B10967" s="652" t="s">
        <v>241</v>
      </c>
      <c r="C10967" s="653">
        <v>2024</v>
      </c>
      <c r="D10967" s="653">
        <v>9</v>
      </c>
      <c r="E10967" s="652" t="s">
        <v>576</v>
      </c>
      <c r="F10967" s="662">
        <v>5</v>
      </c>
      <c r="G10967" s="652" t="s">
        <v>442</v>
      </c>
      <c r="H10967" s="662">
        <v>616</v>
      </c>
      <c r="I10967" s="652" t="s">
        <v>422</v>
      </c>
      <c r="J10967" s="652" t="s">
        <v>552</v>
      </c>
      <c r="K10967" s="652" t="s">
        <v>423</v>
      </c>
      <c r="L10967" s="652" t="s">
        <v>528</v>
      </c>
      <c r="M10967" s="652" t="s">
        <v>444</v>
      </c>
      <c r="N10967" s="654">
        <v>116</v>
      </c>
      <c r="O10967" s="655">
        <v>19023.310000000001</v>
      </c>
      <c r="P10967" s="654">
        <v>59977</v>
      </c>
      <c r="Q10967" t="str">
        <f t="shared" si="174"/>
        <v>Street</v>
      </c>
    </row>
    <row r="10968" spans="1:17" x14ac:dyDescent="0.3">
      <c r="A10968" s="656">
        <v>5</v>
      </c>
      <c r="B10968" s="657" t="s">
        <v>241</v>
      </c>
      <c r="C10968" s="658">
        <v>2024</v>
      </c>
      <c r="D10968" s="658">
        <v>9</v>
      </c>
      <c r="E10968" s="657" t="s">
        <v>576</v>
      </c>
      <c r="F10968" s="673">
        <v>5</v>
      </c>
      <c r="G10968" s="657" t="s">
        <v>442</v>
      </c>
      <c r="H10968" s="673">
        <v>700</v>
      </c>
      <c r="I10968" s="657" t="s">
        <v>478</v>
      </c>
      <c r="J10968" s="657" t="s">
        <v>558</v>
      </c>
      <c r="K10968" s="657" t="s">
        <v>430</v>
      </c>
      <c r="L10968" s="657" t="s">
        <v>527</v>
      </c>
      <c r="M10968" s="657" t="s">
        <v>443</v>
      </c>
      <c r="N10968" s="659">
        <v>1</v>
      </c>
      <c r="O10968" s="660">
        <v>2051.4</v>
      </c>
      <c r="P10968" s="659">
        <v>8000</v>
      </c>
      <c r="Q10968" t="str">
        <f t="shared" si="174"/>
        <v>5-Large C&amp;I</v>
      </c>
    </row>
    <row r="10969" spans="1:17" x14ac:dyDescent="0.3">
      <c r="A10969" s="651">
        <v>5</v>
      </c>
      <c r="B10969" s="652" t="s">
        <v>241</v>
      </c>
      <c r="C10969" s="653">
        <v>2024</v>
      </c>
      <c r="D10969" s="653">
        <v>9</v>
      </c>
      <c r="E10969" s="652" t="s">
        <v>576</v>
      </c>
      <c r="F10969" s="662">
        <v>5</v>
      </c>
      <c r="G10969" s="652" t="s">
        <v>442</v>
      </c>
      <c r="H10969" s="662">
        <v>701</v>
      </c>
      <c r="I10969" s="652" t="s">
        <v>429</v>
      </c>
      <c r="J10969" s="652" t="s">
        <v>558</v>
      </c>
      <c r="K10969" s="652" t="s">
        <v>430</v>
      </c>
      <c r="L10969" s="652" t="s">
        <v>527</v>
      </c>
      <c r="M10969" s="652" t="s">
        <v>443</v>
      </c>
      <c r="N10969" s="654">
        <v>38</v>
      </c>
      <c r="O10969" s="655">
        <v>508214.36</v>
      </c>
      <c r="P10969" s="654">
        <v>2282584</v>
      </c>
      <c r="Q10969" t="str">
        <f t="shared" si="174"/>
        <v>5-Large C&amp;I</v>
      </c>
    </row>
    <row r="10970" spans="1:17" x14ac:dyDescent="0.3">
      <c r="A10970" s="656">
        <v>5</v>
      </c>
      <c r="B10970" s="657" t="s">
        <v>241</v>
      </c>
      <c r="C10970" s="658">
        <v>2024</v>
      </c>
      <c r="D10970" s="658">
        <v>9</v>
      </c>
      <c r="E10970" s="657" t="s">
        <v>576</v>
      </c>
      <c r="F10970" s="673">
        <v>5</v>
      </c>
      <c r="G10970" s="657" t="s">
        <v>442</v>
      </c>
      <c r="H10970" s="673">
        <v>710</v>
      </c>
      <c r="I10970" s="657" t="s">
        <v>432</v>
      </c>
      <c r="J10970" s="657" t="s">
        <v>558</v>
      </c>
      <c r="K10970" s="657" t="s">
        <v>430</v>
      </c>
      <c r="L10970" s="657" t="s">
        <v>528</v>
      </c>
      <c r="M10970" s="657" t="s">
        <v>444</v>
      </c>
      <c r="N10970" s="659">
        <v>619</v>
      </c>
      <c r="O10970" s="660">
        <v>14545537.220000001</v>
      </c>
      <c r="P10970" s="659">
        <v>174549287</v>
      </c>
      <c r="Q10970" t="str">
        <f t="shared" si="174"/>
        <v>5-Large C&amp;I</v>
      </c>
    </row>
    <row r="10971" spans="1:17" x14ac:dyDescent="0.3">
      <c r="A10971" s="651">
        <v>5</v>
      </c>
      <c r="B10971" s="652" t="s">
        <v>241</v>
      </c>
      <c r="C10971" s="653">
        <v>2024</v>
      </c>
      <c r="D10971" s="653">
        <v>9</v>
      </c>
      <c r="E10971" s="652" t="s">
        <v>576</v>
      </c>
      <c r="F10971" s="662">
        <v>5</v>
      </c>
      <c r="G10971" s="652" t="s">
        <v>442</v>
      </c>
      <c r="H10971" s="662">
        <v>950</v>
      </c>
      <c r="I10971" s="652" t="s">
        <v>405</v>
      </c>
      <c r="J10971" s="652" t="s">
        <v>548</v>
      </c>
      <c r="K10971" s="652" t="s">
        <v>392</v>
      </c>
      <c r="L10971" s="652" t="s">
        <v>528</v>
      </c>
      <c r="M10971" s="652" t="s">
        <v>444</v>
      </c>
      <c r="N10971" s="654">
        <v>1496</v>
      </c>
      <c r="O10971" s="655">
        <v>559296.97</v>
      </c>
      <c r="P10971" s="654">
        <v>4203417</v>
      </c>
      <c r="Q10971" t="str">
        <f t="shared" si="174"/>
        <v>3-Small C&amp;I</v>
      </c>
    </row>
    <row r="10972" spans="1:17" x14ac:dyDescent="0.3">
      <c r="A10972" s="656">
        <v>5</v>
      </c>
      <c r="B10972" s="657" t="s">
        <v>241</v>
      </c>
      <c r="C10972" s="658">
        <v>2024</v>
      </c>
      <c r="D10972" s="658">
        <v>9</v>
      </c>
      <c r="E10972" s="657" t="s">
        <v>576</v>
      </c>
      <c r="F10972" s="673">
        <v>5</v>
      </c>
      <c r="G10972" s="657" t="s">
        <v>442</v>
      </c>
      <c r="H10972" s="673">
        <v>951</v>
      </c>
      <c r="I10972" s="657" t="s">
        <v>434</v>
      </c>
      <c r="J10972" s="657" t="s">
        <v>553</v>
      </c>
      <c r="K10972" s="657" t="s">
        <v>412</v>
      </c>
      <c r="L10972" s="657" t="s">
        <v>528</v>
      </c>
      <c r="M10972" s="657" t="s">
        <v>444</v>
      </c>
      <c r="N10972" s="659">
        <v>1</v>
      </c>
      <c r="O10972" s="660">
        <v>47.11</v>
      </c>
      <c r="P10972" s="659">
        <v>300</v>
      </c>
      <c r="Q10972" t="str">
        <f t="shared" si="174"/>
        <v>3-Small C&amp;I</v>
      </c>
    </row>
    <row r="10973" spans="1:17" x14ac:dyDescent="0.3">
      <c r="A10973" s="651">
        <v>5</v>
      </c>
      <c r="B10973" s="652" t="s">
        <v>241</v>
      </c>
      <c r="C10973" s="653">
        <v>2024</v>
      </c>
      <c r="D10973" s="653">
        <v>9</v>
      </c>
      <c r="E10973" s="652" t="s">
        <v>576</v>
      </c>
      <c r="F10973" s="662">
        <v>5</v>
      </c>
      <c r="G10973" s="652" t="s">
        <v>442</v>
      </c>
      <c r="H10973" s="662">
        <v>954</v>
      </c>
      <c r="I10973" s="652" t="s">
        <v>438</v>
      </c>
      <c r="J10973" s="652" t="s">
        <v>554</v>
      </c>
      <c r="K10973" s="652" t="s">
        <v>420</v>
      </c>
      <c r="L10973" s="652" t="s">
        <v>528</v>
      </c>
      <c r="M10973" s="652" t="s">
        <v>444</v>
      </c>
      <c r="N10973" s="654">
        <v>507</v>
      </c>
      <c r="O10973" s="655">
        <v>1650700.81</v>
      </c>
      <c r="P10973" s="654">
        <v>13681256</v>
      </c>
      <c r="Q10973" t="str">
        <f t="shared" si="174"/>
        <v>4-Medium C&amp;I</v>
      </c>
    </row>
    <row r="10974" spans="1:17" x14ac:dyDescent="0.3">
      <c r="A10974" s="656">
        <v>5</v>
      </c>
      <c r="B10974" s="657" t="s">
        <v>241</v>
      </c>
      <c r="C10974" s="658">
        <v>2024</v>
      </c>
      <c r="D10974" s="658">
        <v>9</v>
      </c>
      <c r="E10974" s="657" t="s">
        <v>576</v>
      </c>
      <c r="F10974" s="673">
        <v>6</v>
      </c>
      <c r="G10974" s="657" t="s">
        <v>445</v>
      </c>
      <c r="H10974" s="673">
        <v>5</v>
      </c>
      <c r="I10974" s="657" t="s">
        <v>391</v>
      </c>
      <c r="J10974" s="657" t="s">
        <v>548</v>
      </c>
      <c r="K10974" s="657" t="s">
        <v>392</v>
      </c>
      <c r="L10974" s="657" t="s">
        <v>534</v>
      </c>
      <c r="M10974" s="657" t="s">
        <v>296</v>
      </c>
      <c r="N10974" s="659">
        <v>5</v>
      </c>
      <c r="O10974" s="660">
        <v>295.60000000000002</v>
      </c>
      <c r="P10974" s="659">
        <v>878</v>
      </c>
      <c r="Q10974" t="str">
        <f t="shared" si="174"/>
        <v>3-Small C&amp;I</v>
      </c>
    </row>
    <row r="10975" spans="1:17" x14ac:dyDescent="0.3">
      <c r="A10975" s="651">
        <v>5</v>
      </c>
      <c r="B10975" s="652" t="s">
        <v>241</v>
      </c>
      <c r="C10975" s="653">
        <v>2024</v>
      </c>
      <c r="D10975" s="653">
        <v>9</v>
      </c>
      <c r="E10975" s="652" t="s">
        <v>576</v>
      </c>
      <c r="F10975" s="662">
        <v>6</v>
      </c>
      <c r="G10975" s="652" t="s">
        <v>445</v>
      </c>
      <c r="H10975" s="662">
        <v>600</v>
      </c>
      <c r="I10975" s="652" t="s">
        <v>482</v>
      </c>
      <c r="J10975" s="652" t="s">
        <v>559</v>
      </c>
      <c r="K10975" s="652" t="s">
        <v>448</v>
      </c>
      <c r="L10975" s="652" t="s">
        <v>534</v>
      </c>
      <c r="M10975" s="652" t="s">
        <v>296</v>
      </c>
      <c r="N10975" s="654">
        <v>61</v>
      </c>
      <c r="O10975" s="655">
        <v>47834.89</v>
      </c>
      <c r="P10975" s="654">
        <v>77174</v>
      </c>
      <c r="Q10975" t="str">
        <f t="shared" si="174"/>
        <v>Street</v>
      </c>
    </row>
    <row r="10976" spans="1:17" x14ac:dyDescent="0.3">
      <c r="A10976" s="656">
        <v>5</v>
      </c>
      <c r="B10976" s="657" t="s">
        <v>241</v>
      </c>
      <c r="C10976" s="658">
        <v>2024</v>
      </c>
      <c r="D10976" s="658">
        <v>9</v>
      </c>
      <c r="E10976" s="657" t="s">
        <v>576</v>
      </c>
      <c r="F10976" s="673">
        <v>6</v>
      </c>
      <c r="G10976" s="657" t="s">
        <v>445</v>
      </c>
      <c r="H10976" s="673">
        <v>601</v>
      </c>
      <c r="I10976" s="657" t="s">
        <v>484</v>
      </c>
      <c r="J10976" s="657" t="s">
        <v>559</v>
      </c>
      <c r="K10976" s="657" t="s">
        <v>448</v>
      </c>
      <c r="L10976" s="657" t="s">
        <v>534</v>
      </c>
      <c r="M10976" s="657" t="s">
        <v>296</v>
      </c>
      <c r="N10976" s="659">
        <v>75</v>
      </c>
      <c r="O10976" s="660">
        <v>43621.39</v>
      </c>
      <c r="P10976" s="659">
        <v>61368</v>
      </c>
      <c r="Q10976" t="str">
        <f t="shared" si="174"/>
        <v>Street</v>
      </c>
    </row>
    <row r="10977" spans="1:17" x14ac:dyDescent="0.3">
      <c r="A10977" s="651">
        <v>5</v>
      </c>
      <c r="B10977" s="652" t="s">
        <v>241</v>
      </c>
      <c r="C10977" s="653">
        <v>2024</v>
      </c>
      <c r="D10977" s="653">
        <v>9</v>
      </c>
      <c r="E10977" s="652" t="s">
        <v>576</v>
      </c>
      <c r="F10977" s="662">
        <v>6</v>
      </c>
      <c r="G10977" s="652" t="s">
        <v>445</v>
      </c>
      <c r="H10977" s="662">
        <v>602</v>
      </c>
      <c r="I10977" s="652" t="s">
        <v>465</v>
      </c>
      <c r="J10977" s="652" t="s">
        <v>552</v>
      </c>
      <c r="K10977" s="652" t="s">
        <v>423</v>
      </c>
      <c r="L10977" s="652" t="s">
        <v>534</v>
      </c>
      <c r="M10977" s="652" t="s">
        <v>296</v>
      </c>
      <c r="N10977" s="654">
        <v>246</v>
      </c>
      <c r="O10977" s="655">
        <v>27040.27</v>
      </c>
      <c r="P10977" s="654">
        <v>54469</v>
      </c>
      <c r="Q10977" t="str">
        <f t="shared" si="174"/>
        <v>Street</v>
      </c>
    </row>
    <row r="10978" spans="1:17" x14ac:dyDescent="0.3">
      <c r="A10978" s="656">
        <v>5</v>
      </c>
      <c r="B10978" s="657" t="s">
        <v>241</v>
      </c>
      <c r="C10978" s="658">
        <v>2024</v>
      </c>
      <c r="D10978" s="658">
        <v>9</v>
      </c>
      <c r="E10978" s="657" t="s">
        <v>576</v>
      </c>
      <c r="F10978" s="673">
        <v>6</v>
      </c>
      <c r="G10978" s="657" t="s">
        <v>445</v>
      </c>
      <c r="H10978" s="673">
        <v>603</v>
      </c>
      <c r="I10978" s="657" t="s">
        <v>467</v>
      </c>
      <c r="J10978" s="657" t="s">
        <v>552</v>
      </c>
      <c r="K10978" s="657" t="s">
        <v>423</v>
      </c>
      <c r="L10978" s="657" t="s">
        <v>534</v>
      </c>
      <c r="M10978" s="657" t="s">
        <v>296</v>
      </c>
      <c r="N10978" s="659">
        <v>491</v>
      </c>
      <c r="O10978" s="660">
        <v>56535.86</v>
      </c>
      <c r="P10978" s="659">
        <v>103018</v>
      </c>
      <c r="Q10978" t="str">
        <f t="shared" si="174"/>
        <v>Street</v>
      </c>
    </row>
    <row r="10979" spans="1:17" x14ac:dyDescent="0.3">
      <c r="A10979" s="651">
        <v>5</v>
      </c>
      <c r="B10979" s="652" t="s">
        <v>241</v>
      </c>
      <c r="C10979" s="653">
        <v>2024</v>
      </c>
      <c r="D10979" s="653">
        <v>9</v>
      </c>
      <c r="E10979" s="652" t="s">
        <v>576</v>
      </c>
      <c r="F10979" s="662">
        <v>6</v>
      </c>
      <c r="G10979" s="652" t="s">
        <v>445</v>
      </c>
      <c r="H10979" s="662">
        <v>606</v>
      </c>
      <c r="I10979" s="652" t="s">
        <v>486</v>
      </c>
      <c r="J10979" s="652" t="s">
        <v>560</v>
      </c>
      <c r="K10979" s="652" t="s">
        <v>487</v>
      </c>
      <c r="L10979" s="652" t="s">
        <v>534</v>
      </c>
      <c r="M10979" s="652" t="s">
        <v>296</v>
      </c>
      <c r="N10979" s="654">
        <v>2</v>
      </c>
      <c r="O10979" s="655">
        <v>928.48</v>
      </c>
      <c r="P10979" s="654">
        <v>1307</v>
      </c>
      <c r="Q10979" t="str">
        <f t="shared" si="174"/>
        <v>Street</v>
      </c>
    </row>
    <row r="10980" spans="1:17" x14ac:dyDescent="0.3">
      <c r="A10980" s="656">
        <v>5</v>
      </c>
      <c r="B10980" s="657" t="s">
        <v>241</v>
      </c>
      <c r="C10980" s="658">
        <v>2024</v>
      </c>
      <c r="D10980" s="658">
        <v>9</v>
      </c>
      <c r="E10980" s="657" t="s">
        <v>576</v>
      </c>
      <c r="F10980" s="673">
        <v>6</v>
      </c>
      <c r="G10980" s="657" t="s">
        <v>445</v>
      </c>
      <c r="H10980" s="673">
        <v>607</v>
      </c>
      <c r="I10980" s="657" t="s">
        <v>489</v>
      </c>
      <c r="J10980" s="657" t="s">
        <v>560</v>
      </c>
      <c r="K10980" s="657" t="s">
        <v>487</v>
      </c>
      <c r="L10980" s="657" t="s">
        <v>534</v>
      </c>
      <c r="M10980" s="657" t="s">
        <v>296</v>
      </c>
      <c r="N10980" s="659">
        <v>1</v>
      </c>
      <c r="O10980" s="660">
        <v>263.51</v>
      </c>
      <c r="P10980" s="659">
        <v>513</v>
      </c>
      <c r="Q10980" t="str">
        <f t="shared" si="174"/>
        <v>Street</v>
      </c>
    </row>
    <row r="10981" spans="1:17" x14ac:dyDescent="0.3">
      <c r="A10981" s="651">
        <v>5</v>
      </c>
      <c r="B10981" s="652" t="s">
        <v>241</v>
      </c>
      <c r="C10981" s="653">
        <v>2024</v>
      </c>
      <c r="D10981" s="653">
        <v>9</v>
      </c>
      <c r="E10981" s="652" t="s">
        <v>576</v>
      </c>
      <c r="F10981" s="662">
        <v>6</v>
      </c>
      <c r="G10981" s="652" t="s">
        <v>445</v>
      </c>
      <c r="H10981" s="662">
        <v>608</v>
      </c>
      <c r="I10981" s="652" t="s">
        <v>491</v>
      </c>
      <c r="J10981" s="652" t="s">
        <v>561</v>
      </c>
      <c r="K10981" s="652" t="s">
        <v>462</v>
      </c>
      <c r="L10981" s="652" t="s">
        <v>534</v>
      </c>
      <c r="M10981" s="652" t="s">
        <v>296</v>
      </c>
      <c r="N10981" s="654">
        <v>53</v>
      </c>
      <c r="O10981" s="655">
        <v>41034.839999999997</v>
      </c>
      <c r="P10981" s="654">
        <v>140995</v>
      </c>
      <c r="Q10981" t="str">
        <f t="shared" si="174"/>
        <v>Street</v>
      </c>
    </row>
    <row r="10982" spans="1:17" x14ac:dyDescent="0.3">
      <c r="A10982" s="656">
        <v>5</v>
      </c>
      <c r="B10982" s="657" t="s">
        <v>241</v>
      </c>
      <c r="C10982" s="658">
        <v>2024</v>
      </c>
      <c r="D10982" s="658">
        <v>9</v>
      </c>
      <c r="E10982" s="657" t="s">
        <v>576</v>
      </c>
      <c r="F10982" s="673">
        <v>6</v>
      </c>
      <c r="G10982" s="657" t="s">
        <v>445</v>
      </c>
      <c r="H10982" s="673">
        <v>609</v>
      </c>
      <c r="I10982" s="657" t="s">
        <v>493</v>
      </c>
      <c r="J10982" s="657" t="s">
        <v>561</v>
      </c>
      <c r="K10982" s="657" t="s">
        <v>462</v>
      </c>
      <c r="L10982" s="657" t="s">
        <v>534</v>
      </c>
      <c r="M10982" s="657" t="s">
        <v>296</v>
      </c>
      <c r="N10982" s="659">
        <v>11</v>
      </c>
      <c r="O10982" s="660">
        <v>798.55</v>
      </c>
      <c r="P10982" s="659">
        <v>2932</v>
      </c>
      <c r="Q10982" t="str">
        <f t="shared" si="174"/>
        <v>Street</v>
      </c>
    </row>
    <row r="10983" spans="1:17" x14ac:dyDescent="0.3">
      <c r="A10983" s="651">
        <v>5</v>
      </c>
      <c r="B10983" s="652" t="s">
        <v>241</v>
      </c>
      <c r="C10983" s="653">
        <v>2024</v>
      </c>
      <c r="D10983" s="653">
        <v>9</v>
      </c>
      <c r="E10983" s="652" t="s">
        <v>576</v>
      </c>
      <c r="F10983" s="662">
        <v>6</v>
      </c>
      <c r="G10983" s="652" t="s">
        <v>445</v>
      </c>
      <c r="H10983" s="662">
        <v>612</v>
      </c>
      <c r="I10983" s="652" t="s">
        <v>495</v>
      </c>
      <c r="J10983" s="652" t="s">
        <v>557</v>
      </c>
      <c r="K10983" s="652" t="s">
        <v>426</v>
      </c>
      <c r="L10983" s="652" t="s">
        <v>534</v>
      </c>
      <c r="M10983" s="652" t="s">
        <v>296</v>
      </c>
      <c r="N10983" s="654">
        <v>1</v>
      </c>
      <c r="O10983" s="655">
        <v>11.99</v>
      </c>
      <c r="P10983" s="654">
        <v>16</v>
      </c>
      <c r="Q10983" t="str">
        <f t="shared" si="174"/>
        <v>3-Small C&amp;I</v>
      </c>
    </row>
    <row r="10984" spans="1:17" x14ac:dyDescent="0.3">
      <c r="A10984" s="656">
        <v>5</v>
      </c>
      <c r="B10984" s="657" t="s">
        <v>241</v>
      </c>
      <c r="C10984" s="658">
        <v>2024</v>
      </c>
      <c r="D10984" s="658">
        <v>9</v>
      </c>
      <c r="E10984" s="657" t="s">
        <v>576</v>
      </c>
      <c r="F10984" s="673">
        <v>6</v>
      </c>
      <c r="G10984" s="657" t="s">
        <v>445</v>
      </c>
      <c r="H10984" s="673">
        <v>613</v>
      </c>
      <c r="I10984" s="657" t="s">
        <v>497</v>
      </c>
      <c r="J10984" s="657" t="s">
        <v>557</v>
      </c>
      <c r="K10984" s="657" t="s">
        <v>426</v>
      </c>
      <c r="L10984" s="657" t="s">
        <v>534</v>
      </c>
      <c r="M10984" s="657" t="s">
        <v>296</v>
      </c>
      <c r="N10984" s="659">
        <v>6</v>
      </c>
      <c r="O10984" s="660">
        <v>229.4</v>
      </c>
      <c r="P10984" s="659">
        <v>702</v>
      </c>
      <c r="Q10984" t="str">
        <f t="shared" si="174"/>
        <v>3-Small C&amp;I</v>
      </c>
    </row>
    <row r="10985" spans="1:17" x14ac:dyDescent="0.3">
      <c r="A10985" s="651">
        <v>5</v>
      </c>
      <c r="B10985" s="652" t="s">
        <v>241</v>
      </c>
      <c r="C10985" s="653">
        <v>2024</v>
      </c>
      <c r="D10985" s="653">
        <v>9</v>
      </c>
      <c r="E10985" s="652" t="s">
        <v>576</v>
      </c>
      <c r="F10985" s="662">
        <v>6</v>
      </c>
      <c r="G10985" s="652" t="s">
        <v>445</v>
      </c>
      <c r="H10985" s="662">
        <v>615</v>
      </c>
      <c r="I10985" s="652" t="s">
        <v>447</v>
      </c>
      <c r="J10985" s="652" t="s">
        <v>559</v>
      </c>
      <c r="K10985" s="652" t="s">
        <v>448</v>
      </c>
      <c r="L10985" s="652" t="s">
        <v>529</v>
      </c>
      <c r="M10985" s="652" t="s">
        <v>449</v>
      </c>
      <c r="N10985" s="654">
        <v>555</v>
      </c>
      <c r="O10985" s="655">
        <v>581837.56999999995</v>
      </c>
      <c r="P10985" s="654">
        <v>836210</v>
      </c>
      <c r="Q10985" t="str">
        <f t="shared" si="174"/>
        <v>Street</v>
      </c>
    </row>
    <row r="10986" spans="1:17" x14ac:dyDescent="0.3">
      <c r="A10986" s="656">
        <v>5</v>
      </c>
      <c r="B10986" s="657" t="s">
        <v>241</v>
      </c>
      <c r="C10986" s="658">
        <v>2024</v>
      </c>
      <c r="D10986" s="658">
        <v>9</v>
      </c>
      <c r="E10986" s="657" t="s">
        <v>576</v>
      </c>
      <c r="F10986" s="673">
        <v>6</v>
      </c>
      <c r="G10986" s="657" t="s">
        <v>445</v>
      </c>
      <c r="H10986" s="673">
        <v>616</v>
      </c>
      <c r="I10986" s="657" t="s">
        <v>422</v>
      </c>
      <c r="J10986" s="657" t="s">
        <v>552</v>
      </c>
      <c r="K10986" s="657" t="s">
        <v>423</v>
      </c>
      <c r="L10986" s="657" t="s">
        <v>529</v>
      </c>
      <c r="M10986" s="657" t="s">
        <v>449</v>
      </c>
      <c r="N10986" s="659">
        <v>1067</v>
      </c>
      <c r="O10986" s="660">
        <v>95275.19</v>
      </c>
      <c r="P10986" s="659">
        <v>279119</v>
      </c>
      <c r="Q10986" t="str">
        <f t="shared" si="174"/>
        <v>Street</v>
      </c>
    </row>
    <row r="10987" spans="1:17" x14ac:dyDescent="0.3">
      <c r="A10987" s="651">
        <v>5</v>
      </c>
      <c r="B10987" s="652" t="s">
        <v>241</v>
      </c>
      <c r="C10987" s="653">
        <v>2024</v>
      </c>
      <c r="D10987" s="653">
        <v>9</v>
      </c>
      <c r="E10987" s="652" t="s">
        <v>576</v>
      </c>
      <c r="F10987" s="662">
        <v>6</v>
      </c>
      <c r="G10987" s="652" t="s">
        <v>445</v>
      </c>
      <c r="H10987" s="662">
        <v>617</v>
      </c>
      <c r="I10987" s="652" t="s">
        <v>499</v>
      </c>
      <c r="J10987" s="652" t="s">
        <v>562</v>
      </c>
      <c r="K10987" s="652" t="s">
        <v>500</v>
      </c>
      <c r="L10987" s="652" t="s">
        <v>529</v>
      </c>
      <c r="M10987" s="652" t="s">
        <v>449</v>
      </c>
      <c r="N10987" s="654">
        <v>5</v>
      </c>
      <c r="O10987" s="655">
        <v>9952.7999999999993</v>
      </c>
      <c r="P10987" s="654">
        <v>33883</v>
      </c>
      <c r="Q10987" t="str">
        <f t="shared" si="174"/>
        <v>Street</v>
      </c>
    </row>
    <row r="10988" spans="1:17" x14ac:dyDescent="0.3">
      <c r="A10988" s="656">
        <v>5</v>
      </c>
      <c r="B10988" s="657" t="s">
        <v>241</v>
      </c>
      <c r="C10988" s="658">
        <v>2024</v>
      </c>
      <c r="D10988" s="658">
        <v>9</v>
      </c>
      <c r="E10988" s="657" t="s">
        <v>576</v>
      </c>
      <c r="F10988" s="673">
        <v>6</v>
      </c>
      <c r="G10988" s="657" t="s">
        <v>445</v>
      </c>
      <c r="H10988" s="673">
        <v>618</v>
      </c>
      <c r="I10988" s="657" t="s">
        <v>502</v>
      </c>
      <c r="J10988" s="657" t="s">
        <v>560</v>
      </c>
      <c r="K10988" s="657" t="s">
        <v>487</v>
      </c>
      <c r="L10988" s="657" t="s">
        <v>529</v>
      </c>
      <c r="M10988" s="657" t="s">
        <v>449</v>
      </c>
      <c r="N10988" s="659">
        <v>7</v>
      </c>
      <c r="O10988" s="660">
        <v>16509.88</v>
      </c>
      <c r="P10988" s="659">
        <v>39921</v>
      </c>
      <c r="Q10988" t="str">
        <f t="shared" si="174"/>
        <v>Street</v>
      </c>
    </row>
    <row r="10989" spans="1:17" x14ac:dyDescent="0.3">
      <c r="A10989" s="651">
        <v>5</v>
      </c>
      <c r="B10989" s="652" t="s">
        <v>241</v>
      </c>
      <c r="C10989" s="653">
        <v>2024</v>
      </c>
      <c r="D10989" s="653">
        <v>9</v>
      </c>
      <c r="E10989" s="652" t="s">
        <v>576</v>
      </c>
      <c r="F10989" s="662">
        <v>6</v>
      </c>
      <c r="G10989" s="652" t="s">
        <v>445</v>
      </c>
      <c r="H10989" s="662">
        <v>619</v>
      </c>
      <c r="I10989" s="652" t="s">
        <v>504</v>
      </c>
      <c r="J10989" s="652" t="s">
        <v>561</v>
      </c>
      <c r="K10989" s="652" t="s">
        <v>462</v>
      </c>
      <c r="L10989" s="652" t="s">
        <v>529</v>
      </c>
      <c r="M10989" s="652" t="s">
        <v>449</v>
      </c>
      <c r="N10989" s="654">
        <v>455</v>
      </c>
      <c r="O10989" s="655">
        <v>318570.94</v>
      </c>
      <c r="P10989" s="654">
        <v>2230557</v>
      </c>
      <c r="Q10989" t="str">
        <f t="shared" si="174"/>
        <v>Street</v>
      </c>
    </row>
    <row r="10990" spans="1:17" x14ac:dyDescent="0.3">
      <c r="A10990" s="656">
        <v>5</v>
      </c>
      <c r="B10990" s="657" t="s">
        <v>241</v>
      </c>
      <c r="C10990" s="658">
        <v>2024</v>
      </c>
      <c r="D10990" s="658">
        <v>9</v>
      </c>
      <c r="E10990" s="657" t="s">
        <v>576</v>
      </c>
      <c r="F10990" s="673">
        <v>6</v>
      </c>
      <c r="G10990" s="657" t="s">
        <v>445</v>
      </c>
      <c r="H10990" s="673">
        <v>621</v>
      </c>
      <c r="I10990" s="657" t="s">
        <v>425</v>
      </c>
      <c r="J10990" s="657" t="s">
        <v>557</v>
      </c>
      <c r="K10990" s="657" t="s">
        <v>426</v>
      </c>
      <c r="L10990" s="657" t="s">
        <v>529</v>
      </c>
      <c r="M10990" s="657" t="s">
        <v>449</v>
      </c>
      <c r="N10990" s="659">
        <v>17</v>
      </c>
      <c r="O10990" s="660">
        <v>322.36</v>
      </c>
      <c r="P10990" s="659">
        <v>1485</v>
      </c>
      <c r="Q10990" t="str">
        <f t="shared" si="174"/>
        <v>3-Small C&amp;I</v>
      </c>
    </row>
    <row r="10991" spans="1:17" x14ac:dyDescent="0.3">
      <c r="A10991" s="651">
        <v>5</v>
      </c>
      <c r="B10991" s="652" t="s">
        <v>241</v>
      </c>
      <c r="C10991" s="653">
        <v>2024</v>
      </c>
      <c r="D10991" s="653">
        <v>9</v>
      </c>
      <c r="E10991" s="652" t="s">
        <v>576</v>
      </c>
      <c r="F10991" s="662">
        <v>6</v>
      </c>
      <c r="G10991" s="652" t="s">
        <v>445</v>
      </c>
      <c r="H10991" s="662">
        <v>623</v>
      </c>
      <c r="I10991" s="652" t="s">
        <v>506</v>
      </c>
      <c r="J10991" s="652" t="s">
        <v>563</v>
      </c>
      <c r="K10991" s="652" t="s">
        <v>452</v>
      </c>
      <c r="L10991" s="652" t="s">
        <v>534</v>
      </c>
      <c r="M10991" s="652" t="s">
        <v>296</v>
      </c>
      <c r="N10991" s="654">
        <v>1</v>
      </c>
      <c r="O10991" s="655">
        <v>1851.93</v>
      </c>
      <c r="P10991" s="654">
        <v>5594</v>
      </c>
      <c r="Q10991" t="str">
        <f t="shared" si="174"/>
        <v>Street</v>
      </c>
    </row>
    <row r="10992" spans="1:17" x14ac:dyDescent="0.3">
      <c r="A10992" s="656">
        <v>5</v>
      </c>
      <c r="B10992" s="657" t="s">
        <v>241</v>
      </c>
      <c r="C10992" s="658">
        <v>2024</v>
      </c>
      <c r="D10992" s="658">
        <v>9</v>
      </c>
      <c r="E10992" s="657" t="s">
        <v>576</v>
      </c>
      <c r="F10992" s="673">
        <v>6</v>
      </c>
      <c r="G10992" s="657" t="s">
        <v>445</v>
      </c>
      <c r="H10992" s="673">
        <v>624</v>
      </c>
      <c r="I10992" s="657" t="s">
        <v>451</v>
      </c>
      <c r="J10992" s="657" t="s">
        <v>563</v>
      </c>
      <c r="K10992" s="657" t="s">
        <v>452</v>
      </c>
      <c r="L10992" s="657" t="s">
        <v>529</v>
      </c>
      <c r="M10992" s="657" t="s">
        <v>449</v>
      </c>
      <c r="N10992" s="659">
        <v>10</v>
      </c>
      <c r="O10992" s="660">
        <v>879.4</v>
      </c>
      <c r="P10992" s="659">
        <v>3823</v>
      </c>
      <c r="Q10992" t="str">
        <f t="shared" si="174"/>
        <v>Street</v>
      </c>
    </row>
    <row r="10993" spans="1:17" x14ac:dyDescent="0.3">
      <c r="A10993" s="651">
        <v>5</v>
      </c>
      <c r="B10993" s="652" t="s">
        <v>241</v>
      </c>
      <c r="C10993" s="653">
        <v>2024</v>
      </c>
      <c r="D10993" s="653">
        <v>9</v>
      </c>
      <c r="E10993" s="652" t="s">
        <v>576</v>
      </c>
      <c r="F10993" s="662">
        <v>6</v>
      </c>
      <c r="G10993" s="652" t="s">
        <v>445</v>
      </c>
      <c r="H10993" s="662">
        <v>626</v>
      </c>
      <c r="I10993" s="652" t="s">
        <v>510</v>
      </c>
      <c r="J10993" s="652" t="s">
        <v>564</v>
      </c>
      <c r="K10993" s="652" t="s">
        <v>462</v>
      </c>
      <c r="L10993" s="652" t="s">
        <v>534</v>
      </c>
      <c r="M10993" s="652" t="s">
        <v>296</v>
      </c>
      <c r="N10993" s="654">
        <v>1</v>
      </c>
      <c r="O10993" s="655">
        <v>476.19</v>
      </c>
      <c r="P10993" s="654">
        <v>159</v>
      </c>
      <c r="Q10993" t="str">
        <f t="shared" si="174"/>
        <v>Street</v>
      </c>
    </row>
    <row r="10994" spans="1:17" x14ac:dyDescent="0.3">
      <c r="A10994" s="656">
        <v>5</v>
      </c>
      <c r="B10994" s="657" t="s">
        <v>241</v>
      </c>
      <c r="C10994" s="658">
        <v>2024</v>
      </c>
      <c r="D10994" s="658">
        <v>9</v>
      </c>
      <c r="E10994" s="657" t="s">
        <v>576</v>
      </c>
      <c r="F10994" s="673">
        <v>6</v>
      </c>
      <c r="G10994" s="657" t="s">
        <v>445</v>
      </c>
      <c r="H10994" s="673">
        <v>627</v>
      </c>
      <c r="I10994" s="657" t="s">
        <v>512</v>
      </c>
      <c r="J10994" s="657" t="s">
        <v>564</v>
      </c>
      <c r="K10994" s="657" t="s">
        <v>462</v>
      </c>
      <c r="L10994" s="657" t="s">
        <v>529</v>
      </c>
      <c r="M10994" s="657" t="s">
        <v>449</v>
      </c>
      <c r="N10994" s="659">
        <v>4</v>
      </c>
      <c r="O10994" s="660">
        <v>3147.49</v>
      </c>
      <c r="P10994" s="659">
        <v>657</v>
      </c>
      <c r="Q10994" t="str">
        <f t="shared" si="174"/>
        <v>Street</v>
      </c>
    </row>
    <row r="10995" spans="1:17" x14ac:dyDescent="0.3">
      <c r="A10995" s="651">
        <v>5</v>
      </c>
      <c r="B10995" s="652" t="s">
        <v>241</v>
      </c>
      <c r="C10995" s="653">
        <v>2024</v>
      </c>
      <c r="D10995" s="653">
        <v>9</v>
      </c>
      <c r="E10995" s="652" t="s">
        <v>576</v>
      </c>
      <c r="F10995" s="662">
        <v>6</v>
      </c>
      <c r="G10995" s="652" t="s">
        <v>445</v>
      </c>
      <c r="H10995" s="662">
        <v>950</v>
      </c>
      <c r="I10995" s="652" t="s">
        <v>405</v>
      </c>
      <c r="J10995" s="652" t="s">
        <v>548</v>
      </c>
      <c r="K10995" s="652" t="s">
        <v>392</v>
      </c>
      <c r="L10995" s="652" t="s">
        <v>529</v>
      </c>
      <c r="M10995" s="652" t="s">
        <v>449</v>
      </c>
      <c r="N10995" s="654">
        <v>29</v>
      </c>
      <c r="O10995" s="655">
        <v>792.71</v>
      </c>
      <c r="P10995" s="654">
        <v>3867</v>
      </c>
      <c r="Q10995" t="str">
        <f t="shared" si="174"/>
        <v>3-Small C&amp;I</v>
      </c>
    </row>
    <row r="10996" spans="1:17" x14ac:dyDescent="0.3">
      <c r="A10996" s="656">
        <v>5</v>
      </c>
      <c r="B10996" s="657" t="s">
        <v>241</v>
      </c>
      <c r="C10996" s="658">
        <v>2024</v>
      </c>
      <c r="D10996" s="658">
        <v>9</v>
      </c>
      <c r="E10996" s="657" t="s">
        <v>576</v>
      </c>
      <c r="F10996" s="673">
        <v>10</v>
      </c>
      <c r="G10996" s="657" t="s">
        <v>453</v>
      </c>
      <c r="H10996" s="673">
        <v>1</v>
      </c>
      <c r="I10996" s="657" t="s">
        <v>385</v>
      </c>
      <c r="J10996" s="657" t="s">
        <v>547</v>
      </c>
      <c r="K10996" s="657" t="s">
        <v>386</v>
      </c>
      <c r="L10996" s="657" t="s">
        <v>530</v>
      </c>
      <c r="M10996" s="657" t="s">
        <v>454</v>
      </c>
      <c r="N10996" s="659">
        <v>26626</v>
      </c>
      <c r="O10996" s="660">
        <v>4274432.9800000004</v>
      </c>
      <c r="P10996" s="659">
        <v>12594462</v>
      </c>
      <c r="Q10996" t="str">
        <f t="shared" si="174"/>
        <v>1-Residential</v>
      </c>
    </row>
    <row r="10997" spans="1:17" x14ac:dyDescent="0.3">
      <c r="A10997" s="651">
        <v>5</v>
      </c>
      <c r="B10997" s="652" t="s">
        <v>241</v>
      </c>
      <c r="C10997" s="653">
        <v>2024</v>
      </c>
      <c r="D10997" s="653">
        <v>9</v>
      </c>
      <c r="E10997" s="652" t="s">
        <v>576</v>
      </c>
      <c r="F10997" s="662">
        <v>10</v>
      </c>
      <c r="G10997" s="652" t="s">
        <v>453</v>
      </c>
      <c r="H10997" s="662">
        <v>2</v>
      </c>
      <c r="I10997" s="652" t="s">
        <v>389</v>
      </c>
      <c r="J10997" s="652" t="s">
        <v>547</v>
      </c>
      <c r="K10997" s="652" t="s">
        <v>386</v>
      </c>
      <c r="L10997" s="652" t="s">
        <v>530</v>
      </c>
      <c r="M10997" s="652" t="s">
        <v>454</v>
      </c>
      <c r="N10997" s="654">
        <v>17</v>
      </c>
      <c r="O10997" s="655">
        <v>4408.18</v>
      </c>
      <c r="P10997" s="654">
        <v>13822</v>
      </c>
      <c r="Q10997" t="str">
        <f t="shared" si="174"/>
        <v>1-Residential</v>
      </c>
    </row>
    <row r="10998" spans="1:17" x14ac:dyDescent="0.3">
      <c r="A10998" s="656">
        <v>5</v>
      </c>
      <c r="B10998" s="657" t="s">
        <v>241</v>
      </c>
      <c r="C10998" s="658">
        <v>2024</v>
      </c>
      <c r="D10998" s="658">
        <v>9</v>
      </c>
      <c r="E10998" s="657" t="s">
        <v>576</v>
      </c>
      <c r="F10998" s="673">
        <v>10</v>
      </c>
      <c r="G10998" s="657" t="s">
        <v>453</v>
      </c>
      <c r="H10998" s="673">
        <v>5</v>
      </c>
      <c r="I10998" s="657" t="s">
        <v>391</v>
      </c>
      <c r="J10998" s="657" t="s">
        <v>548</v>
      </c>
      <c r="K10998" s="657" t="s">
        <v>392</v>
      </c>
      <c r="L10998" s="657" t="s">
        <v>530</v>
      </c>
      <c r="M10998" s="657" t="s">
        <v>454</v>
      </c>
      <c r="N10998" s="659">
        <v>11</v>
      </c>
      <c r="O10998" s="660">
        <v>914</v>
      </c>
      <c r="P10998" s="659">
        <v>2873</v>
      </c>
      <c r="Q10998" t="str">
        <f t="shared" si="174"/>
        <v>3-Small C&amp;I</v>
      </c>
    </row>
    <row r="10999" spans="1:17" x14ac:dyDescent="0.3">
      <c r="A10999" s="651">
        <v>5</v>
      </c>
      <c r="B10999" s="652" t="s">
        <v>241</v>
      </c>
      <c r="C10999" s="653">
        <v>2024</v>
      </c>
      <c r="D10999" s="653">
        <v>9</v>
      </c>
      <c r="E10999" s="652" t="s">
        <v>576</v>
      </c>
      <c r="F10999" s="662">
        <v>10</v>
      </c>
      <c r="G10999" s="652" t="s">
        <v>453</v>
      </c>
      <c r="H10999" s="662">
        <v>6</v>
      </c>
      <c r="I10999" s="652" t="s">
        <v>394</v>
      </c>
      <c r="J10999" s="652" t="s">
        <v>549</v>
      </c>
      <c r="K10999" s="652" t="s">
        <v>395</v>
      </c>
      <c r="L10999" s="652" t="s">
        <v>530</v>
      </c>
      <c r="M10999" s="652" t="s">
        <v>454</v>
      </c>
      <c r="N10999" s="654">
        <v>5160</v>
      </c>
      <c r="O10999" s="655">
        <v>595414.34</v>
      </c>
      <c r="P10999" s="654">
        <v>2762431</v>
      </c>
      <c r="Q10999" t="str">
        <f t="shared" si="174"/>
        <v>2-Low Income Residential</v>
      </c>
    </row>
    <row r="11000" spans="1:17" x14ac:dyDescent="0.3">
      <c r="A11000" s="656">
        <v>5</v>
      </c>
      <c r="B11000" s="657" t="s">
        <v>241</v>
      </c>
      <c r="C11000" s="658">
        <v>2024</v>
      </c>
      <c r="D11000" s="658">
        <v>9</v>
      </c>
      <c r="E11000" s="657" t="s">
        <v>576</v>
      </c>
      <c r="F11000" s="673">
        <v>10</v>
      </c>
      <c r="G11000" s="657" t="s">
        <v>453</v>
      </c>
      <c r="H11000" s="673">
        <v>7</v>
      </c>
      <c r="I11000" s="657" t="s">
        <v>459</v>
      </c>
      <c r="J11000" s="657" t="s">
        <v>549</v>
      </c>
      <c r="K11000" s="657" t="s">
        <v>395</v>
      </c>
      <c r="L11000" s="657" t="s">
        <v>530</v>
      </c>
      <c r="M11000" s="657" t="s">
        <v>454</v>
      </c>
      <c r="N11000" s="659">
        <v>13</v>
      </c>
      <c r="O11000" s="660">
        <v>1561.71</v>
      </c>
      <c r="P11000" s="659">
        <v>8424</v>
      </c>
      <c r="Q11000" t="str">
        <f t="shared" si="174"/>
        <v>2-Low Income Residential</v>
      </c>
    </row>
    <row r="11001" spans="1:17" x14ac:dyDescent="0.3">
      <c r="A11001" s="651">
        <v>5</v>
      </c>
      <c r="B11001" s="652" t="s">
        <v>241</v>
      </c>
      <c r="C11001" s="653">
        <v>2024</v>
      </c>
      <c r="D11001" s="653">
        <v>9</v>
      </c>
      <c r="E11001" s="652" t="s">
        <v>576</v>
      </c>
      <c r="F11001" s="662">
        <v>10</v>
      </c>
      <c r="G11001" s="652" t="s">
        <v>453</v>
      </c>
      <c r="H11001" s="662">
        <v>602</v>
      </c>
      <c r="I11001" s="652" t="s">
        <v>465</v>
      </c>
      <c r="J11001" s="652" t="s">
        <v>552</v>
      </c>
      <c r="K11001" s="652" t="s">
        <v>423</v>
      </c>
      <c r="L11001" s="652" t="s">
        <v>530</v>
      </c>
      <c r="M11001" s="652" t="s">
        <v>454</v>
      </c>
      <c r="N11001" s="654">
        <v>2</v>
      </c>
      <c r="O11001" s="655">
        <v>89.25</v>
      </c>
      <c r="P11001" s="654">
        <v>138</v>
      </c>
      <c r="Q11001" t="str">
        <f t="shared" si="174"/>
        <v>Street</v>
      </c>
    </row>
    <row r="11002" spans="1:17" x14ac:dyDescent="0.3">
      <c r="A11002" s="656">
        <v>5</v>
      </c>
      <c r="B11002" s="657" t="s">
        <v>241</v>
      </c>
      <c r="C11002" s="658">
        <v>2024</v>
      </c>
      <c r="D11002" s="658">
        <v>9</v>
      </c>
      <c r="E11002" s="657" t="s">
        <v>576</v>
      </c>
      <c r="F11002" s="673">
        <v>10</v>
      </c>
      <c r="G11002" s="657" t="s">
        <v>453</v>
      </c>
      <c r="H11002" s="673">
        <v>603</v>
      </c>
      <c r="I11002" s="657" t="s">
        <v>467</v>
      </c>
      <c r="J11002" s="657" t="s">
        <v>552</v>
      </c>
      <c r="K11002" s="657" t="s">
        <v>423</v>
      </c>
      <c r="L11002" s="657" t="s">
        <v>530</v>
      </c>
      <c r="M11002" s="657" t="s">
        <v>454</v>
      </c>
      <c r="N11002" s="659">
        <v>22</v>
      </c>
      <c r="O11002" s="660">
        <v>451.45</v>
      </c>
      <c r="P11002" s="659">
        <v>790</v>
      </c>
      <c r="Q11002" t="str">
        <f t="shared" si="174"/>
        <v>Street</v>
      </c>
    </row>
    <row r="11003" spans="1:17" x14ac:dyDescent="0.3">
      <c r="A11003" s="651">
        <v>5</v>
      </c>
      <c r="B11003" s="652" t="s">
        <v>241</v>
      </c>
      <c r="C11003" s="653">
        <v>2024</v>
      </c>
      <c r="D11003" s="653">
        <v>9</v>
      </c>
      <c r="E11003" s="652" t="s">
        <v>576</v>
      </c>
      <c r="F11003" s="662">
        <v>10</v>
      </c>
      <c r="G11003" s="652" t="s">
        <v>453</v>
      </c>
      <c r="H11003" s="662">
        <v>616</v>
      </c>
      <c r="I11003" s="652" t="s">
        <v>422</v>
      </c>
      <c r="J11003" s="652" t="s">
        <v>552</v>
      </c>
      <c r="K11003" s="652" t="s">
        <v>423</v>
      </c>
      <c r="L11003" s="652" t="s">
        <v>531</v>
      </c>
      <c r="M11003" s="652" t="s">
        <v>455</v>
      </c>
      <c r="N11003" s="654">
        <v>5</v>
      </c>
      <c r="O11003" s="655">
        <v>203.94</v>
      </c>
      <c r="P11003" s="654">
        <v>704</v>
      </c>
      <c r="Q11003" t="str">
        <f t="shared" si="174"/>
        <v>Street</v>
      </c>
    </row>
    <row r="11004" spans="1:17" x14ac:dyDescent="0.3">
      <c r="A11004" s="656">
        <v>5</v>
      </c>
      <c r="B11004" s="657" t="s">
        <v>241</v>
      </c>
      <c r="C11004" s="658">
        <v>2024</v>
      </c>
      <c r="D11004" s="658">
        <v>9</v>
      </c>
      <c r="E11004" s="657" t="s">
        <v>576</v>
      </c>
      <c r="F11004" s="673">
        <v>10</v>
      </c>
      <c r="G11004" s="657" t="s">
        <v>453</v>
      </c>
      <c r="H11004" s="673">
        <v>903</v>
      </c>
      <c r="I11004" s="657" t="s">
        <v>400</v>
      </c>
      <c r="J11004" s="657" t="s">
        <v>547</v>
      </c>
      <c r="K11004" s="657" t="s">
        <v>386</v>
      </c>
      <c r="L11004" s="657" t="s">
        <v>531</v>
      </c>
      <c r="M11004" s="657" t="s">
        <v>455</v>
      </c>
      <c r="N11004" s="659">
        <v>40500</v>
      </c>
      <c r="O11004" s="660">
        <v>3821033.89</v>
      </c>
      <c r="P11004" s="659">
        <v>21605571</v>
      </c>
      <c r="Q11004" t="str">
        <f t="shared" si="174"/>
        <v>1-Residential</v>
      </c>
    </row>
    <row r="11005" spans="1:17" x14ac:dyDescent="0.3">
      <c r="A11005" s="651">
        <v>5</v>
      </c>
      <c r="B11005" s="652" t="s">
        <v>241</v>
      </c>
      <c r="C11005" s="653">
        <v>2024</v>
      </c>
      <c r="D11005" s="653">
        <v>9</v>
      </c>
      <c r="E11005" s="652" t="s">
        <v>576</v>
      </c>
      <c r="F11005" s="662">
        <v>10</v>
      </c>
      <c r="G11005" s="652" t="s">
        <v>453</v>
      </c>
      <c r="H11005" s="662">
        <v>905</v>
      </c>
      <c r="I11005" s="652" t="s">
        <v>403</v>
      </c>
      <c r="J11005" s="652" t="s">
        <v>549</v>
      </c>
      <c r="K11005" s="652" t="s">
        <v>395</v>
      </c>
      <c r="L11005" s="652" t="s">
        <v>531</v>
      </c>
      <c r="M11005" s="652" t="s">
        <v>455</v>
      </c>
      <c r="N11005" s="654">
        <v>6873</v>
      </c>
      <c r="O11005" s="655">
        <v>188207.46</v>
      </c>
      <c r="P11005" s="654">
        <v>3596719</v>
      </c>
      <c r="Q11005" t="str">
        <f t="shared" si="174"/>
        <v>2-Low Income Residential</v>
      </c>
    </row>
    <row r="11006" spans="1:17" x14ac:dyDescent="0.3">
      <c r="A11006" s="656">
        <v>5</v>
      </c>
      <c r="B11006" s="657" t="s">
        <v>241</v>
      </c>
      <c r="C11006" s="658">
        <v>2024</v>
      </c>
      <c r="D11006" s="658">
        <v>9</v>
      </c>
      <c r="E11006" s="657" t="s">
        <v>576</v>
      </c>
      <c r="F11006" s="673">
        <v>10</v>
      </c>
      <c r="G11006" s="657" t="s">
        <v>453</v>
      </c>
      <c r="H11006" s="673">
        <v>950</v>
      </c>
      <c r="I11006" s="657" t="s">
        <v>405</v>
      </c>
      <c r="J11006" s="657" t="s">
        <v>548</v>
      </c>
      <c r="K11006" s="657" t="s">
        <v>392</v>
      </c>
      <c r="L11006" s="657" t="s">
        <v>531</v>
      </c>
      <c r="M11006" s="657" t="s">
        <v>455</v>
      </c>
      <c r="N11006" s="659">
        <v>16</v>
      </c>
      <c r="O11006" s="660">
        <v>2327.6799999999998</v>
      </c>
      <c r="P11006" s="659">
        <v>16439</v>
      </c>
      <c r="Q11006" t="str">
        <f t="shared" si="174"/>
        <v>3-Small C&amp;I</v>
      </c>
    </row>
    <row r="11007" spans="1:17" x14ac:dyDescent="0.3">
      <c r="A11007" s="651">
        <v>5</v>
      </c>
      <c r="B11007" s="652" t="s">
        <v>241</v>
      </c>
      <c r="C11007" s="653">
        <v>2024</v>
      </c>
      <c r="D11007" s="653">
        <v>9</v>
      </c>
      <c r="E11007" s="652" t="s">
        <v>576</v>
      </c>
      <c r="F11007" s="662">
        <v>60</v>
      </c>
      <c r="G11007" s="652" t="s">
        <v>456</v>
      </c>
      <c r="H11007" s="662">
        <v>600</v>
      </c>
      <c r="I11007" s="652" t="s">
        <v>482</v>
      </c>
      <c r="J11007" s="652" t="s">
        <v>559</v>
      </c>
      <c r="K11007" s="652" t="s">
        <v>448</v>
      </c>
      <c r="L11007" s="652" t="s">
        <v>535</v>
      </c>
      <c r="M11007" s="652" t="s">
        <v>513</v>
      </c>
      <c r="N11007" s="654">
        <v>4</v>
      </c>
      <c r="O11007" s="655">
        <v>203.67</v>
      </c>
      <c r="P11007" s="654">
        <v>447</v>
      </c>
      <c r="Q11007" t="str">
        <f t="shared" si="174"/>
        <v>Street</v>
      </c>
    </row>
    <row r="11008" spans="1:17" x14ac:dyDescent="0.3">
      <c r="A11008" s="656">
        <v>5</v>
      </c>
      <c r="B11008" s="657" t="s">
        <v>241</v>
      </c>
      <c r="C11008" s="658">
        <v>2024</v>
      </c>
      <c r="D11008" s="658">
        <v>9</v>
      </c>
      <c r="E11008" s="657" t="s">
        <v>576</v>
      </c>
      <c r="F11008" s="673">
        <v>60</v>
      </c>
      <c r="G11008" s="657" t="s">
        <v>456</v>
      </c>
      <c r="H11008" s="673">
        <v>601</v>
      </c>
      <c r="I11008" s="657" t="s">
        <v>484</v>
      </c>
      <c r="J11008" s="657" t="s">
        <v>559</v>
      </c>
      <c r="K11008" s="657" t="s">
        <v>448</v>
      </c>
      <c r="L11008" s="657" t="s">
        <v>535</v>
      </c>
      <c r="M11008" s="657" t="s">
        <v>513</v>
      </c>
      <c r="N11008" s="659">
        <v>24</v>
      </c>
      <c r="O11008" s="660">
        <v>1230.21</v>
      </c>
      <c r="P11008" s="659">
        <v>1519</v>
      </c>
      <c r="Q11008" t="str">
        <f t="shared" si="174"/>
        <v>Street</v>
      </c>
    </row>
    <row r="11009" spans="1:17" x14ac:dyDescent="0.3">
      <c r="A11009" s="651">
        <v>5</v>
      </c>
      <c r="B11009" s="652" t="s">
        <v>241</v>
      </c>
      <c r="C11009" s="653">
        <v>2024</v>
      </c>
      <c r="D11009" s="653">
        <v>9</v>
      </c>
      <c r="E11009" s="652" t="s">
        <v>576</v>
      </c>
      <c r="F11009" s="662">
        <v>60</v>
      </c>
      <c r="G11009" s="652" t="s">
        <v>456</v>
      </c>
      <c r="H11009" s="662">
        <v>615</v>
      </c>
      <c r="I11009" s="652" t="s">
        <v>447</v>
      </c>
      <c r="J11009" s="652" t="s">
        <v>559</v>
      </c>
      <c r="K11009" s="652" t="s">
        <v>448</v>
      </c>
      <c r="L11009" s="652" t="s">
        <v>532</v>
      </c>
      <c r="M11009" s="652" t="s">
        <v>457</v>
      </c>
      <c r="N11009" s="654">
        <v>54</v>
      </c>
      <c r="O11009" s="655">
        <v>9665.3700000000008</v>
      </c>
      <c r="P11009" s="654">
        <v>11733</v>
      </c>
      <c r="Q11009" t="str">
        <f t="shared" si="174"/>
        <v>Street</v>
      </c>
    </row>
    <row r="11010" spans="1:17" x14ac:dyDescent="0.3">
      <c r="A11010" s="656">
        <v>5</v>
      </c>
      <c r="B11010" s="657" t="s">
        <v>241</v>
      </c>
      <c r="C11010" s="658">
        <v>2024</v>
      </c>
      <c r="D11010" s="658">
        <v>9</v>
      </c>
      <c r="E11010" s="657" t="s">
        <v>576</v>
      </c>
      <c r="F11010" s="673">
        <v>60</v>
      </c>
      <c r="G11010" s="657" t="s">
        <v>456</v>
      </c>
      <c r="H11010" s="673">
        <v>621</v>
      </c>
      <c r="I11010" s="657" t="s">
        <v>425</v>
      </c>
      <c r="J11010" s="657" t="s">
        <v>557</v>
      </c>
      <c r="K11010" s="657" t="s">
        <v>426</v>
      </c>
      <c r="L11010" s="657" t="s">
        <v>532</v>
      </c>
      <c r="M11010" s="657" t="s">
        <v>457</v>
      </c>
      <c r="N11010" s="659">
        <v>1</v>
      </c>
      <c r="O11010" s="660">
        <v>8.17</v>
      </c>
      <c r="P11010" s="659">
        <v>8</v>
      </c>
      <c r="Q11010" t="str">
        <f t="shared" si="174"/>
        <v>3-Small C&amp;I</v>
      </c>
    </row>
    <row r="11011" spans="1:17" x14ac:dyDescent="0.3">
      <c r="A11011" s="651">
        <v>5</v>
      </c>
      <c r="B11011" s="652" t="s">
        <v>241</v>
      </c>
      <c r="C11011" s="653">
        <v>2024</v>
      </c>
      <c r="D11011" s="653">
        <v>9</v>
      </c>
      <c r="E11011" s="652" t="s">
        <v>576</v>
      </c>
      <c r="F11011" s="662">
        <v>60</v>
      </c>
      <c r="G11011" s="652" t="s">
        <v>456</v>
      </c>
      <c r="H11011" s="662">
        <v>624</v>
      </c>
      <c r="I11011" s="652" t="s">
        <v>451</v>
      </c>
      <c r="J11011" s="652" t="s">
        <v>563</v>
      </c>
      <c r="K11011" s="652" t="s">
        <v>452</v>
      </c>
      <c r="L11011" s="652" t="s">
        <v>532</v>
      </c>
      <c r="M11011" s="652" t="s">
        <v>457</v>
      </c>
      <c r="N11011" s="654">
        <v>4</v>
      </c>
      <c r="O11011" s="655">
        <v>83.59</v>
      </c>
      <c r="P11011" s="654">
        <v>367</v>
      </c>
      <c r="Q11011" t="str">
        <f t="shared" si="174"/>
        <v>Street</v>
      </c>
    </row>
    <row r="11012" spans="1:17" x14ac:dyDescent="0.3">
      <c r="A11012" s="656">
        <v>5</v>
      </c>
      <c r="B11012" s="657" t="s">
        <v>241</v>
      </c>
      <c r="C11012" s="658">
        <v>2024</v>
      </c>
      <c r="D11012" s="658">
        <v>9</v>
      </c>
      <c r="E11012" s="657" t="s">
        <v>576</v>
      </c>
      <c r="F11012" s="673">
        <v>71</v>
      </c>
      <c r="G11012" s="657" t="s">
        <v>456</v>
      </c>
      <c r="H11012" s="673">
        <v>1</v>
      </c>
      <c r="I11012" s="657" t="s">
        <v>385</v>
      </c>
      <c r="J11012" s="657" t="s">
        <v>547</v>
      </c>
      <c r="K11012" s="657" t="s">
        <v>386</v>
      </c>
      <c r="L11012" s="657" t="s">
        <v>536</v>
      </c>
      <c r="M11012" s="657" t="s">
        <v>514</v>
      </c>
      <c r="N11012" s="659">
        <v>1</v>
      </c>
      <c r="O11012" s="660">
        <v>7</v>
      </c>
      <c r="P11012" s="659">
        <v>0</v>
      </c>
      <c r="Q11012" t="str">
        <f t="shared" si="174"/>
        <v>1-Residential</v>
      </c>
    </row>
    <row r="11013" spans="1:17" x14ac:dyDescent="0.3">
      <c r="A11013" s="651">
        <v>5</v>
      </c>
      <c r="B11013" s="652" t="s">
        <v>241</v>
      </c>
      <c r="C11013" s="653">
        <v>2024</v>
      </c>
      <c r="D11013" s="653">
        <v>9</v>
      </c>
      <c r="E11013" s="652" t="s">
        <v>576</v>
      </c>
      <c r="F11013" s="662">
        <v>72</v>
      </c>
      <c r="G11013" s="652" t="s">
        <v>456</v>
      </c>
      <c r="H11013" s="662">
        <v>1</v>
      </c>
      <c r="I11013" s="652" t="s">
        <v>385</v>
      </c>
      <c r="J11013" s="652" t="s">
        <v>547</v>
      </c>
      <c r="K11013" s="652" t="s">
        <v>386</v>
      </c>
      <c r="L11013" s="652" t="s">
        <v>537</v>
      </c>
      <c r="M11013" s="652" t="s">
        <v>515</v>
      </c>
      <c r="N11013" s="654">
        <v>1</v>
      </c>
      <c r="O11013" s="655">
        <v>163</v>
      </c>
      <c r="P11013" s="654">
        <v>466</v>
      </c>
      <c r="Q11013" t="str">
        <f t="shared" si="174"/>
        <v>1-Residential</v>
      </c>
    </row>
    <row r="11014" spans="1:17" x14ac:dyDescent="0.3">
      <c r="A11014" s="656">
        <v>5</v>
      </c>
      <c r="B11014" s="657" t="s">
        <v>241</v>
      </c>
      <c r="C11014" s="658">
        <v>2024</v>
      </c>
      <c r="D11014" s="658">
        <v>9</v>
      </c>
      <c r="E11014" s="657" t="s">
        <v>576</v>
      </c>
      <c r="F11014" s="673">
        <v>72</v>
      </c>
      <c r="G11014" s="657" t="s">
        <v>456</v>
      </c>
      <c r="H11014" s="673">
        <v>5</v>
      </c>
      <c r="I11014" s="657" t="s">
        <v>391</v>
      </c>
      <c r="J11014" s="657" t="s">
        <v>548</v>
      </c>
      <c r="K11014" s="657" t="s">
        <v>392</v>
      </c>
      <c r="L11014" s="657" t="s">
        <v>537</v>
      </c>
      <c r="M11014" s="657" t="s">
        <v>515</v>
      </c>
      <c r="N11014" s="659">
        <v>1</v>
      </c>
      <c r="O11014" s="660">
        <v>5016.41</v>
      </c>
      <c r="P11014" s="659">
        <v>17718</v>
      </c>
      <c r="Q11014" t="str">
        <f t="shared" si="174"/>
        <v>3-Small C&amp;I</v>
      </c>
    </row>
    <row r="11015" spans="1:17" x14ac:dyDescent="0.3">
      <c r="A11015" s="651">
        <v>5</v>
      </c>
      <c r="B11015" s="652" t="s">
        <v>241</v>
      </c>
      <c r="C11015" s="653">
        <v>2024</v>
      </c>
      <c r="D11015" s="653">
        <v>9</v>
      </c>
      <c r="E11015" s="652" t="s">
        <v>576</v>
      </c>
      <c r="F11015" s="662">
        <v>75</v>
      </c>
      <c r="G11015" s="652" t="s">
        <v>456</v>
      </c>
      <c r="H11015" s="662">
        <v>710</v>
      </c>
      <c r="I11015" s="652" t="s">
        <v>432</v>
      </c>
      <c r="J11015" s="652" t="s">
        <v>312</v>
      </c>
      <c r="K11015" s="652" t="s">
        <v>462</v>
      </c>
      <c r="L11015" s="652" t="s">
        <v>312</v>
      </c>
      <c r="M11015" s="652" t="s">
        <v>463</v>
      </c>
      <c r="N11015" s="654">
        <v>1</v>
      </c>
      <c r="O11015" s="655">
        <v>7469.04</v>
      </c>
      <c r="P11015" s="654">
        <v>84700</v>
      </c>
      <c r="Q11015" t="str">
        <f t="shared" si="174"/>
        <v>OTHER</v>
      </c>
    </row>
    <row r="11016" spans="1:17" x14ac:dyDescent="0.3">
      <c r="A11016" s="656">
        <v>5</v>
      </c>
      <c r="B11016" s="657" t="s">
        <v>241</v>
      </c>
      <c r="C11016" s="658">
        <v>2024</v>
      </c>
      <c r="D11016" s="658">
        <v>9</v>
      </c>
      <c r="E11016" s="657" t="s">
        <v>576</v>
      </c>
      <c r="F11016" s="673">
        <v>75</v>
      </c>
      <c r="G11016" s="657" t="s">
        <v>456</v>
      </c>
      <c r="H11016" s="673">
        <v>950</v>
      </c>
      <c r="I11016" s="657" t="s">
        <v>405</v>
      </c>
      <c r="J11016" s="657" t="s">
        <v>548</v>
      </c>
      <c r="K11016" s="657" t="s">
        <v>392</v>
      </c>
      <c r="L11016" s="657" t="s">
        <v>539</v>
      </c>
      <c r="M11016" s="657" t="s">
        <v>463</v>
      </c>
      <c r="N11016" s="659">
        <v>7</v>
      </c>
      <c r="O11016" s="660">
        <v>2946.92</v>
      </c>
      <c r="P11016" s="659">
        <v>21800</v>
      </c>
      <c r="Q11016" t="str">
        <f t="shared" si="174"/>
        <v>3-Small C&amp;I</v>
      </c>
    </row>
    <row r="11017" spans="1:17" x14ac:dyDescent="0.3">
      <c r="A11017" s="651">
        <v>5</v>
      </c>
      <c r="B11017" s="652" t="s">
        <v>241</v>
      </c>
      <c r="C11017" s="653">
        <v>2024</v>
      </c>
      <c r="D11017" s="653">
        <v>9</v>
      </c>
      <c r="E11017" s="652" t="s">
        <v>576</v>
      </c>
      <c r="F11017" s="662">
        <v>75</v>
      </c>
      <c r="G11017" s="652" t="s">
        <v>456</v>
      </c>
      <c r="H11017" s="662">
        <v>954</v>
      </c>
      <c r="I11017" s="652" t="s">
        <v>438</v>
      </c>
      <c r="J11017" s="652" t="s">
        <v>554</v>
      </c>
      <c r="K11017" s="652" t="s">
        <v>420</v>
      </c>
      <c r="L11017" s="652" t="s">
        <v>539</v>
      </c>
      <c r="M11017" s="652" t="s">
        <v>463</v>
      </c>
      <c r="N11017" s="654">
        <v>1</v>
      </c>
      <c r="O11017" s="655">
        <v>3963.12</v>
      </c>
      <c r="P11017" s="654">
        <v>32550</v>
      </c>
      <c r="Q11017" t="str">
        <f t="shared" si="174"/>
        <v>4-Medium C&amp;I</v>
      </c>
    </row>
    <row r="11018" spans="1:17" x14ac:dyDescent="0.3">
      <c r="A11018" s="656">
        <v>5</v>
      </c>
      <c r="B11018" s="657" t="s">
        <v>241</v>
      </c>
      <c r="C11018" s="658">
        <v>2024</v>
      </c>
      <c r="D11018" s="658">
        <v>9</v>
      </c>
      <c r="E11018" s="657" t="s">
        <v>576</v>
      </c>
      <c r="F11018" s="673">
        <v>77</v>
      </c>
      <c r="G11018" s="657" t="s">
        <v>456</v>
      </c>
      <c r="H11018" s="673">
        <v>5</v>
      </c>
      <c r="I11018" s="657" t="s">
        <v>391</v>
      </c>
      <c r="J11018" s="657" t="s">
        <v>548</v>
      </c>
      <c r="K11018" s="657" t="s">
        <v>392</v>
      </c>
      <c r="L11018" s="657" t="s">
        <v>540</v>
      </c>
      <c r="M11018" s="657" t="s">
        <v>517</v>
      </c>
      <c r="N11018" s="659">
        <v>2</v>
      </c>
      <c r="O11018" s="660">
        <v>4250.3100000000004</v>
      </c>
      <c r="P11018" s="659">
        <v>14361</v>
      </c>
      <c r="Q11018" t="str">
        <f t="shared" si="174"/>
        <v>3-Small C&amp;I</v>
      </c>
    </row>
    <row r="11019" spans="1:17" x14ac:dyDescent="0.3">
      <c r="A11019" s="651">
        <v>5</v>
      </c>
      <c r="B11019" s="652" t="s">
        <v>241</v>
      </c>
      <c r="C11019" s="653">
        <v>2024</v>
      </c>
      <c r="D11019" s="653">
        <v>9</v>
      </c>
      <c r="E11019" s="652" t="s">
        <v>576</v>
      </c>
      <c r="F11019" s="662">
        <v>77</v>
      </c>
      <c r="G11019" s="652" t="s">
        <v>456</v>
      </c>
      <c r="H11019" s="662">
        <v>18</v>
      </c>
      <c r="I11019" s="652" t="s">
        <v>419</v>
      </c>
      <c r="J11019" s="652" t="s">
        <v>554</v>
      </c>
      <c r="K11019" s="652" t="s">
        <v>420</v>
      </c>
      <c r="L11019" s="652" t="s">
        <v>540</v>
      </c>
      <c r="M11019" s="652" t="s">
        <v>517</v>
      </c>
      <c r="N11019" s="654">
        <v>1</v>
      </c>
      <c r="O11019" s="655">
        <v>4070.34</v>
      </c>
      <c r="P11019" s="654">
        <v>17200</v>
      </c>
      <c r="Q11019" t="str">
        <f t="shared" si="174"/>
        <v>4-Medium C&amp;I</v>
      </c>
    </row>
    <row r="11020" spans="1:17" x14ac:dyDescent="0.3">
      <c r="A11020" s="656">
        <v>5</v>
      </c>
      <c r="B11020" s="657" t="s">
        <v>241</v>
      </c>
      <c r="C11020" s="658">
        <v>2024</v>
      </c>
      <c r="D11020" s="658">
        <v>9</v>
      </c>
      <c r="E11020" s="657" t="s">
        <v>576</v>
      </c>
      <c r="F11020" s="673">
        <v>77</v>
      </c>
      <c r="G11020" s="657" t="s">
        <v>456</v>
      </c>
      <c r="H11020" s="673">
        <v>950</v>
      </c>
      <c r="I11020" s="657" t="s">
        <v>405</v>
      </c>
      <c r="J11020" s="657" t="s">
        <v>548</v>
      </c>
      <c r="K11020" s="657" t="s">
        <v>392</v>
      </c>
      <c r="L11020" s="657" t="s">
        <v>541</v>
      </c>
      <c r="M11020" s="657" t="s">
        <v>463</v>
      </c>
      <c r="N11020" s="659">
        <v>1</v>
      </c>
      <c r="O11020" s="660">
        <v>454.92</v>
      </c>
      <c r="P11020" s="659">
        <v>3296</v>
      </c>
      <c r="Q11020" t="str">
        <f t="shared" si="174"/>
        <v>3-Small C&amp;I</v>
      </c>
    </row>
    <row r="11021" spans="1:17" x14ac:dyDescent="0.3">
      <c r="A11021" s="651">
        <v>5</v>
      </c>
      <c r="B11021" s="652" t="s">
        <v>241</v>
      </c>
      <c r="C11021" s="653">
        <v>2024</v>
      </c>
      <c r="D11021" s="653">
        <v>9</v>
      </c>
      <c r="E11021" s="652" t="s">
        <v>576</v>
      </c>
      <c r="F11021" s="662">
        <v>79</v>
      </c>
      <c r="G11021" s="652" t="s">
        <v>456</v>
      </c>
      <c r="H11021" s="662">
        <v>153</v>
      </c>
      <c r="I11021" s="652" t="s">
        <v>520</v>
      </c>
      <c r="J11021" s="652" t="s">
        <v>279</v>
      </c>
      <c r="K11021" s="652" t="s">
        <v>521</v>
      </c>
      <c r="L11021" s="652" t="s">
        <v>542</v>
      </c>
      <c r="M11021" s="652" t="s">
        <v>518</v>
      </c>
      <c r="N11021" s="654">
        <v>16</v>
      </c>
      <c r="O11021" s="655">
        <v>3027.88</v>
      </c>
      <c r="P11021" s="654">
        <v>3537705</v>
      </c>
      <c r="Q11021" t="str">
        <f t="shared" si="174"/>
        <v>OTHER</v>
      </c>
    </row>
    <row r="11022" spans="1:17" x14ac:dyDescent="0.3">
      <c r="A11022" s="656">
        <v>5</v>
      </c>
      <c r="B11022" s="657" t="s">
        <v>241</v>
      </c>
      <c r="C11022" s="658">
        <v>2024</v>
      </c>
      <c r="D11022" s="658">
        <v>9</v>
      </c>
      <c r="E11022" s="657" t="s">
        <v>576</v>
      </c>
      <c r="F11022" s="673">
        <v>79</v>
      </c>
      <c r="G11022" s="657" t="s">
        <v>456</v>
      </c>
      <c r="H11022" s="673">
        <v>710</v>
      </c>
      <c r="I11022" s="657" t="s">
        <v>432</v>
      </c>
      <c r="J11022" s="657" t="s">
        <v>558</v>
      </c>
      <c r="K11022" s="657" t="s">
        <v>430</v>
      </c>
      <c r="L11022" s="657" t="s">
        <v>543</v>
      </c>
      <c r="M11022" s="657" t="s">
        <v>522</v>
      </c>
      <c r="N11022" s="659">
        <v>1</v>
      </c>
      <c r="O11022" s="660">
        <v>3168.1</v>
      </c>
      <c r="P11022" s="659">
        <v>36880</v>
      </c>
      <c r="Q11022" t="str">
        <f t="shared" ref="Q11022:Q11085" si="175">VLOOKUP(TRIM(J11022),S:T,2,FALSE)</f>
        <v>5-Large C&amp;I</v>
      </c>
    </row>
    <row r="11023" spans="1:17" x14ac:dyDescent="0.3">
      <c r="A11023" s="651">
        <v>5</v>
      </c>
      <c r="B11023" s="652" t="s">
        <v>241</v>
      </c>
      <c r="C11023" s="653">
        <v>2024</v>
      </c>
      <c r="D11023" s="653">
        <v>9</v>
      </c>
      <c r="E11023" s="652" t="s">
        <v>576</v>
      </c>
      <c r="F11023" s="662">
        <v>79</v>
      </c>
      <c r="G11023" s="652" t="s">
        <v>456</v>
      </c>
      <c r="H11023" s="662">
        <v>950</v>
      </c>
      <c r="I11023" s="652" t="s">
        <v>405</v>
      </c>
      <c r="J11023" s="652" t="s">
        <v>548</v>
      </c>
      <c r="K11023" s="652" t="s">
        <v>392</v>
      </c>
      <c r="L11023" s="652" t="s">
        <v>543</v>
      </c>
      <c r="M11023" s="652" t="s">
        <v>522</v>
      </c>
      <c r="N11023" s="654">
        <v>81</v>
      </c>
      <c r="O11023" s="655">
        <v>8630.99</v>
      </c>
      <c r="P11023" s="654">
        <v>58535</v>
      </c>
      <c r="Q11023" t="str">
        <f t="shared" si="175"/>
        <v>3-Small C&amp;I</v>
      </c>
    </row>
    <row r="11024" spans="1:17" x14ac:dyDescent="0.3">
      <c r="A11024" s="656">
        <v>5</v>
      </c>
      <c r="B11024" s="657" t="s">
        <v>241</v>
      </c>
      <c r="C11024" s="658">
        <v>2024</v>
      </c>
      <c r="D11024" s="658">
        <v>9</v>
      </c>
      <c r="E11024" s="657" t="s">
        <v>576</v>
      </c>
      <c r="F11024" s="673">
        <v>79</v>
      </c>
      <c r="G11024" s="657" t="s">
        <v>456</v>
      </c>
      <c r="H11024" s="673">
        <v>951</v>
      </c>
      <c r="I11024" s="657" t="s">
        <v>434</v>
      </c>
      <c r="J11024" s="657" t="s">
        <v>553</v>
      </c>
      <c r="K11024" s="657" t="s">
        <v>412</v>
      </c>
      <c r="L11024" s="657" t="s">
        <v>543</v>
      </c>
      <c r="M11024" s="657" t="s">
        <v>522</v>
      </c>
      <c r="N11024" s="659">
        <v>7</v>
      </c>
      <c r="O11024" s="660">
        <v>425.62</v>
      </c>
      <c r="P11024" s="659">
        <v>2844</v>
      </c>
      <c r="Q11024" t="str">
        <f t="shared" si="175"/>
        <v>3-Small C&amp;I</v>
      </c>
    </row>
    <row r="11025" spans="1:17" x14ac:dyDescent="0.3">
      <c r="A11025" s="651">
        <v>5</v>
      </c>
      <c r="B11025" s="652" t="s">
        <v>241</v>
      </c>
      <c r="C11025" s="653">
        <v>2024</v>
      </c>
      <c r="D11025" s="653">
        <v>9</v>
      </c>
      <c r="E11025" s="652" t="s">
        <v>576</v>
      </c>
      <c r="F11025" s="662">
        <v>79</v>
      </c>
      <c r="G11025" s="652" t="s">
        <v>456</v>
      </c>
      <c r="H11025" s="662">
        <v>954</v>
      </c>
      <c r="I11025" s="652" t="s">
        <v>438</v>
      </c>
      <c r="J11025" s="652" t="s">
        <v>554</v>
      </c>
      <c r="K11025" s="652" t="s">
        <v>420</v>
      </c>
      <c r="L11025" s="652" t="s">
        <v>543</v>
      </c>
      <c r="M11025" s="652" t="s">
        <v>522</v>
      </c>
      <c r="N11025" s="654">
        <v>4</v>
      </c>
      <c r="O11025" s="655">
        <v>3242.35</v>
      </c>
      <c r="P11025" s="654">
        <v>31060</v>
      </c>
      <c r="Q11025" t="str">
        <f t="shared" si="175"/>
        <v>4-Medium C&amp;I</v>
      </c>
    </row>
    <row r="11026" spans="1:17" x14ac:dyDescent="0.3">
      <c r="A11026">
        <v>4</v>
      </c>
      <c r="B11026" t="s">
        <v>249</v>
      </c>
      <c r="C11026">
        <v>2024</v>
      </c>
      <c r="D11026">
        <v>10</v>
      </c>
      <c r="E11026" t="s">
        <v>577</v>
      </c>
      <c r="F11026" s="431">
        <v>1</v>
      </c>
      <c r="G11026" t="s">
        <v>383</v>
      </c>
      <c r="H11026" t="s">
        <v>384</v>
      </c>
      <c r="I11026" t="s">
        <v>385</v>
      </c>
      <c r="J11026" t="s">
        <v>547</v>
      </c>
      <c r="K11026" t="s">
        <v>386</v>
      </c>
      <c r="L11026" t="s">
        <v>523</v>
      </c>
      <c r="M11026" t="s">
        <v>387</v>
      </c>
      <c r="N11026">
        <v>1849</v>
      </c>
      <c r="O11026">
        <v>517191.84</v>
      </c>
      <c r="P11026">
        <v>1483647</v>
      </c>
      <c r="Q11026" t="str">
        <f t="shared" si="175"/>
        <v>1-Residential</v>
      </c>
    </row>
    <row r="11027" spans="1:17" x14ac:dyDescent="0.3">
      <c r="A11027">
        <v>4</v>
      </c>
      <c r="B11027" t="s">
        <v>249</v>
      </c>
      <c r="C11027">
        <v>2024</v>
      </c>
      <c r="D11027">
        <v>10</v>
      </c>
      <c r="E11027" t="s">
        <v>577</v>
      </c>
      <c r="F11027" s="431">
        <v>1</v>
      </c>
      <c r="G11027" t="s">
        <v>383</v>
      </c>
      <c r="H11027" t="s">
        <v>388</v>
      </c>
      <c r="I11027" t="s">
        <v>389</v>
      </c>
      <c r="J11027" t="s">
        <v>547</v>
      </c>
      <c r="K11027" t="s">
        <v>386</v>
      </c>
      <c r="L11027" t="s">
        <v>523</v>
      </c>
      <c r="M11027" t="s">
        <v>387</v>
      </c>
      <c r="N11027">
        <v>2</v>
      </c>
      <c r="O11027">
        <v>946.11</v>
      </c>
      <c r="P11027">
        <v>2887</v>
      </c>
      <c r="Q11027" t="str">
        <f t="shared" si="175"/>
        <v>1-Residential</v>
      </c>
    </row>
    <row r="11028" spans="1:17" x14ac:dyDescent="0.3">
      <c r="A11028">
        <v>4</v>
      </c>
      <c r="B11028" t="s">
        <v>249</v>
      </c>
      <c r="C11028">
        <v>2024</v>
      </c>
      <c r="D11028">
        <v>10</v>
      </c>
      <c r="E11028" t="s">
        <v>577</v>
      </c>
      <c r="F11028" s="431">
        <v>1</v>
      </c>
      <c r="G11028" t="s">
        <v>383</v>
      </c>
      <c r="H11028" t="s">
        <v>390</v>
      </c>
      <c r="I11028" t="s">
        <v>391</v>
      </c>
      <c r="J11028" t="s">
        <v>548</v>
      </c>
      <c r="K11028" t="s">
        <v>392</v>
      </c>
      <c r="L11028" t="s">
        <v>523</v>
      </c>
      <c r="M11028" t="s">
        <v>387</v>
      </c>
      <c r="N11028">
        <v>16</v>
      </c>
      <c r="O11028">
        <v>2355.5300000000002</v>
      </c>
      <c r="P11028">
        <v>7780</v>
      </c>
      <c r="Q11028" t="str">
        <f t="shared" si="175"/>
        <v>3-Small C&amp;I</v>
      </c>
    </row>
    <row r="11029" spans="1:17" x14ac:dyDescent="0.3">
      <c r="A11029">
        <v>4</v>
      </c>
      <c r="B11029" t="s">
        <v>249</v>
      </c>
      <c r="C11029">
        <v>2024</v>
      </c>
      <c r="D11029">
        <v>10</v>
      </c>
      <c r="E11029" t="s">
        <v>577</v>
      </c>
      <c r="F11029" s="431">
        <v>1</v>
      </c>
      <c r="G11029" t="s">
        <v>383</v>
      </c>
      <c r="H11029" t="s">
        <v>393</v>
      </c>
      <c r="I11029" t="s">
        <v>394</v>
      </c>
      <c r="J11029" t="s">
        <v>549</v>
      </c>
      <c r="K11029" t="s">
        <v>395</v>
      </c>
      <c r="L11029" t="s">
        <v>523</v>
      </c>
      <c r="M11029" t="s">
        <v>387</v>
      </c>
      <c r="N11029">
        <v>39</v>
      </c>
      <c r="O11029">
        <v>5034.1099999999997</v>
      </c>
      <c r="P11029">
        <v>22940</v>
      </c>
      <c r="Q11029" t="str">
        <f t="shared" si="175"/>
        <v>2-Low Income Residential</v>
      </c>
    </row>
    <row r="11030" spans="1:17" x14ac:dyDescent="0.3">
      <c r="A11030">
        <v>4</v>
      </c>
      <c r="B11030" t="s">
        <v>249</v>
      </c>
      <c r="C11030">
        <v>2024</v>
      </c>
      <c r="D11030">
        <v>10</v>
      </c>
      <c r="E11030" t="s">
        <v>577</v>
      </c>
      <c r="F11030" s="431">
        <v>1</v>
      </c>
      <c r="G11030" t="s">
        <v>383</v>
      </c>
      <c r="H11030" t="s">
        <v>396</v>
      </c>
      <c r="I11030" t="s">
        <v>397</v>
      </c>
      <c r="J11030" t="s">
        <v>551</v>
      </c>
      <c r="K11030" t="s">
        <v>398</v>
      </c>
      <c r="L11030" t="s">
        <v>523</v>
      </c>
      <c r="M11030" t="s">
        <v>387</v>
      </c>
      <c r="N11030">
        <v>4</v>
      </c>
      <c r="O11030">
        <v>523.59</v>
      </c>
      <c r="P11030">
        <v>1696</v>
      </c>
      <c r="Q11030" t="str">
        <f t="shared" si="175"/>
        <v>3-Small C&amp;I</v>
      </c>
    </row>
    <row r="11031" spans="1:17" x14ac:dyDescent="0.3">
      <c r="A11031">
        <v>4</v>
      </c>
      <c r="B11031" t="s">
        <v>249</v>
      </c>
      <c r="C11031">
        <v>2024</v>
      </c>
      <c r="D11031">
        <v>10</v>
      </c>
      <c r="E11031" t="s">
        <v>577</v>
      </c>
      <c r="F11031" s="431">
        <v>1</v>
      </c>
      <c r="G11031" t="s">
        <v>383</v>
      </c>
      <c r="H11031" t="s">
        <v>399</v>
      </c>
      <c r="I11031" t="s">
        <v>400</v>
      </c>
      <c r="J11031" t="s">
        <v>547</v>
      </c>
      <c r="K11031" t="s">
        <v>386</v>
      </c>
      <c r="L11031" t="s">
        <v>524</v>
      </c>
      <c r="M11031" t="s">
        <v>401</v>
      </c>
      <c r="N11031">
        <v>10549</v>
      </c>
      <c r="O11031">
        <v>1480643.11</v>
      </c>
      <c r="P11031">
        <v>7963370</v>
      </c>
      <c r="Q11031" t="str">
        <f t="shared" si="175"/>
        <v>1-Residential</v>
      </c>
    </row>
    <row r="11032" spans="1:17" x14ac:dyDescent="0.3">
      <c r="A11032">
        <v>4</v>
      </c>
      <c r="B11032" t="s">
        <v>249</v>
      </c>
      <c r="C11032">
        <v>2024</v>
      </c>
      <c r="D11032">
        <v>10</v>
      </c>
      <c r="E11032" t="s">
        <v>577</v>
      </c>
      <c r="F11032" s="431">
        <v>1</v>
      </c>
      <c r="G11032" t="s">
        <v>383</v>
      </c>
      <c r="H11032" t="s">
        <v>402</v>
      </c>
      <c r="I11032" t="s">
        <v>403</v>
      </c>
      <c r="J11032" t="s">
        <v>549</v>
      </c>
      <c r="K11032" t="s">
        <v>395</v>
      </c>
      <c r="L11032" t="s">
        <v>524</v>
      </c>
      <c r="M11032" t="s">
        <v>401</v>
      </c>
      <c r="N11032">
        <v>125</v>
      </c>
      <c r="O11032">
        <v>5304.69</v>
      </c>
      <c r="P11032">
        <v>74796</v>
      </c>
      <c r="Q11032" t="str">
        <f t="shared" si="175"/>
        <v>2-Low Income Residential</v>
      </c>
    </row>
    <row r="11033" spans="1:17" x14ac:dyDescent="0.3">
      <c r="A11033">
        <v>4</v>
      </c>
      <c r="B11033" t="s">
        <v>249</v>
      </c>
      <c r="C11033">
        <v>2024</v>
      </c>
      <c r="D11033">
        <v>10</v>
      </c>
      <c r="E11033" t="s">
        <v>577</v>
      </c>
      <c r="F11033" s="431">
        <v>1</v>
      </c>
      <c r="G11033" t="s">
        <v>383</v>
      </c>
      <c r="H11033" t="s">
        <v>404</v>
      </c>
      <c r="I11033" t="s">
        <v>405</v>
      </c>
      <c r="J11033" t="s">
        <v>548</v>
      </c>
      <c r="K11033" t="s">
        <v>392</v>
      </c>
      <c r="L11033" t="s">
        <v>524</v>
      </c>
      <c r="M11033" t="s">
        <v>401</v>
      </c>
      <c r="N11033">
        <v>37</v>
      </c>
      <c r="O11033">
        <v>3009.2</v>
      </c>
      <c r="P11033">
        <v>22452</v>
      </c>
      <c r="Q11033" t="str">
        <f t="shared" si="175"/>
        <v>3-Small C&amp;I</v>
      </c>
    </row>
    <row r="11034" spans="1:17" x14ac:dyDescent="0.3">
      <c r="A11034">
        <v>4</v>
      </c>
      <c r="B11034" t="s">
        <v>249</v>
      </c>
      <c r="C11034">
        <v>2024</v>
      </c>
      <c r="D11034">
        <v>10</v>
      </c>
      <c r="E11034" t="s">
        <v>577</v>
      </c>
      <c r="F11034" s="431">
        <v>1</v>
      </c>
      <c r="G11034" t="s">
        <v>383</v>
      </c>
      <c r="H11034" t="s">
        <v>406</v>
      </c>
      <c r="I11034" t="s">
        <v>407</v>
      </c>
      <c r="J11034" t="s">
        <v>551</v>
      </c>
      <c r="K11034" t="s">
        <v>398</v>
      </c>
      <c r="L11034" t="s">
        <v>524</v>
      </c>
      <c r="M11034" t="s">
        <v>401</v>
      </c>
      <c r="N11034">
        <v>3</v>
      </c>
      <c r="O11034">
        <v>192.88</v>
      </c>
      <c r="P11034">
        <v>1190</v>
      </c>
      <c r="Q11034" t="str">
        <f t="shared" si="175"/>
        <v>3-Small C&amp;I</v>
      </c>
    </row>
    <row r="11035" spans="1:17" x14ac:dyDescent="0.3">
      <c r="A11035">
        <v>4</v>
      </c>
      <c r="B11035" t="s">
        <v>249</v>
      </c>
      <c r="C11035">
        <v>2024</v>
      </c>
      <c r="D11035">
        <v>10</v>
      </c>
      <c r="E11035" t="s">
        <v>577</v>
      </c>
      <c r="F11035" s="431">
        <v>3</v>
      </c>
      <c r="G11035" t="s">
        <v>408</v>
      </c>
      <c r="H11035" t="s">
        <v>384</v>
      </c>
      <c r="I11035" t="s">
        <v>385</v>
      </c>
      <c r="J11035" t="s">
        <v>547</v>
      </c>
      <c r="K11035" t="s">
        <v>386</v>
      </c>
      <c r="L11035" t="s">
        <v>525</v>
      </c>
      <c r="M11035" t="s">
        <v>409</v>
      </c>
      <c r="N11035">
        <v>10</v>
      </c>
      <c r="O11035">
        <v>2104.36</v>
      </c>
      <c r="P11035">
        <v>5993</v>
      </c>
      <c r="Q11035" t="str">
        <f t="shared" si="175"/>
        <v>1-Residential</v>
      </c>
    </row>
    <row r="11036" spans="1:17" x14ac:dyDescent="0.3">
      <c r="A11036">
        <v>4</v>
      </c>
      <c r="B11036" t="s">
        <v>249</v>
      </c>
      <c r="C11036">
        <v>2024</v>
      </c>
      <c r="D11036">
        <v>10</v>
      </c>
      <c r="E11036" t="s">
        <v>577</v>
      </c>
      <c r="F11036" s="431">
        <v>3</v>
      </c>
      <c r="G11036" t="s">
        <v>408</v>
      </c>
      <c r="H11036" t="s">
        <v>390</v>
      </c>
      <c r="I11036" t="s">
        <v>391</v>
      </c>
      <c r="J11036" t="s">
        <v>548</v>
      </c>
      <c r="K11036" t="s">
        <v>392</v>
      </c>
      <c r="L11036" t="s">
        <v>525</v>
      </c>
      <c r="M11036" t="s">
        <v>409</v>
      </c>
      <c r="N11036">
        <v>176</v>
      </c>
      <c r="O11036">
        <v>33984.19</v>
      </c>
      <c r="P11036">
        <v>116959</v>
      </c>
      <c r="Q11036" t="str">
        <f t="shared" si="175"/>
        <v>3-Small C&amp;I</v>
      </c>
    </row>
    <row r="11037" spans="1:17" x14ac:dyDescent="0.3">
      <c r="A11037">
        <v>4</v>
      </c>
      <c r="B11037" t="s">
        <v>249</v>
      </c>
      <c r="C11037">
        <v>2024</v>
      </c>
      <c r="D11037">
        <v>10</v>
      </c>
      <c r="E11037" t="s">
        <v>577</v>
      </c>
      <c r="F11037" s="431">
        <v>3</v>
      </c>
      <c r="G11037" t="s">
        <v>408</v>
      </c>
      <c r="H11037" t="s">
        <v>396</v>
      </c>
      <c r="I11037" t="s">
        <v>397</v>
      </c>
      <c r="J11037" t="s">
        <v>551</v>
      </c>
      <c r="K11037" t="s">
        <v>398</v>
      </c>
      <c r="L11037" t="s">
        <v>525</v>
      </c>
      <c r="M11037" t="s">
        <v>409</v>
      </c>
      <c r="N11037">
        <v>30</v>
      </c>
      <c r="O11037">
        <v>3476.93</v>
      </c>
      <c r="P11037">
        <v>11146</v>
      </c>
      <c r="Q11037" t="str">
        <f t="shared" si="175"/>
        <v>3-Small C&amp;I</v>
      </c>
    </row>
    <row r="11038" spans="1:17" x14ac:dyDescent="0.3">
      <c r="A11038">
        <v>4</v>
      </c>
      <c r="B11038" t="s">
        <v>249</v>
      </c>
      <c r="C11038">
        <v>2024</v>
      </c>
      <c r="D11038">
        <v>10</v>
      </c>
      <c r="E11038" t="s">
        <v>577</v>
      </c>
      <c r="F11038" s="431">
        <v>3</v>
      </c>
      <c r="G11038" t="s">
        <v>408</v>
      </c>
      <c r="H11038" t="s">
        <v>418</v>
      </c>
      <c r="I11038" t="s">
        <v>419</v>
      </c>
      <c r="J11038" t="s">
        <v>554</v>
      </c>
      <c r="K11038" t="s">
        <v>420</v>
      </c>
      <c r="L11038" t="s">
        <v>525</v>
      </c>
      <c r="M11038" t="s">
        <v>409</v>
      </c>
      <c r="N11038">
        <v>5</v>
      </c>
      <c r="O11038">
        <v>10200.4</v>
      </c>
      <c r="P11038">
        <v>43155</v>
      </c>
      <c r="Q11038" t="str">
        <f t="shared" si="175"/>
        <v>4-Medium C&amp;I</v>
      </c>
    </row>
    <row r="11039" spans="1:17" x14ac:dyDescent="0.3">
      <c r="A11039">
        <v>4</v>
      </c>
      <c r="B11039" t="s">
        <v>249</v>
      </c>
      <c r="C11039">
        <v>2024</v>
      </c>
      <c r="D11039">
        <v>10</v>
      </c>
      <c r="E11039" t="s">
        <v>577</v>
      </c>
      <c r="F11039" s="431">
        <v>3</v>
      </c>
      <c r="G11039" t="s">
        <v>408</v>
      </c>
      <c r="H11039" t="s">
        <v>421</v>
      </c>
      <c r="I11039" t="s">
        <v>422</v>
      </c>
      <c r="J11039" t="s">
        <v>552</v>
      </c>
      <c r="K11039" t="s">
        <v>423</v>
      </c>
      <c r="L11039" t="s">
        <v>524</v>
      </c>
      <c r="M11039" t="s">
        <v>401</v>
      </c>
      <c r="N11039">
        <v>1</v>
      </c>
      <c r="O11039">
        <v>10.9</v>
      </c>
      <c r="P11039">
        <v>22</v>
      </c>
      <c r="Q11039" t="str">
        <f t="shared" si="175"/>
        <v>Street</v>
      </c>
    </row>
    <row r="11040" spans="1:17" x14ac:dyDescent="0.3">
      <c r="A11040">
        <v>4</v>
      </c>
      <c r="B11040" t="s">
        <v>249</v>
      </c>
      <c r="C11040">
        <v>2024</v>
      </c>
      <c r="D11040">
        <v>10</v>
      </c>
      <c r="E11040" t="s">
        <v>577</v>
      </c>
      <c r="F11040" s="431">
        <v>3</v>
      </c>
      <c r="G11040" t="s">
        <v>408</v>
      </c>
      <c r="H11040" t="s">
        <v>424</v>
      </c>
      <c r="I11040" t="s">
        <v>425</v>
      </c>
      <c r="J11040" t="s">
        <v>557</v>
      </c>
      <c r="K11040" t="s">
        <v>426</v>
      </c>
      <c r="L11040" t="s">
        <v>526</v>
      </c>
      <c r="M11040" t="s">
        <v>427</v>
      </c>
      <c r="N11040">
        <v>8</v>
      </c>
      <c r="O11040">
        <v>206.6</v>
      </c>
      <c r="P11040">
        <v>1084</v>
      </c>
      <c r="Q11040" t="str">
        <f t="shared" si="175"/>
        <v>3-Small C&amp;I</v>
      </c>
    </row>
    <row r="11041" spans="1:17" x14ac:dyDescent="0.3">
      <c r="A11041">
        <v>4</v>
      </c>
      <c r="B11041" t="s">
        <v>249</v>
      </c>
      <c r="C11041">
        <v>2024</v>
      </c>
      <c r="D11041">
        <v>10</v>
      </c>
      <c r="E11041" t="s">
        <v>577</v>
      </c>
      <c r="F11041" s="431">
        <v>3</v>
      </c>
      <c r="G11041" t="s">
        <v>408</v>
      </c>
      <c r="H11041" t="s">
        <v>431</v>
      </c>
      <c r="I11041" t="s">
        <v>432</v>
      </c>
      <c r="J11041" t="s">
        <v>558</v>
      </c>
      <c r="K11041" t="s">
        <v>430</v>
      </c>
      <c r="L11041" t="s">
        <v>526</v>
      </c>
      <c r="M11041" t="s">
        <v>427</v>
      </c>
      <c r="N11041">
        <v>10</v>
      </c>
      <c r="O11041">
        <v>116230.93</v>
      </c>
      <c r="P11041">
        <v>1211533</v>
      </c>
      <c r="Q11041" t="str">
        <f t="shared" si="175"/>
        <v>5-Large C&amp;I</v>
      </c>
    </row>
    <row r="11042" spans="1:17" x14ac:dyDescent="0.3">
      <c r="A11042">
        <v>4</v>
      </c>
      <c r="B11042" t="s">
        <v>249</v>
      </c>
      <c r="C11042">
        <v>2024</v>
      </c>
      <c r="D11042">
        <v>10</v>
      </c>
      <c r="E11042" t="s">
        <v>577</v>
      </c>
      <c r="F11042" s="431">
        <v>3</v>
      </c>
      <c r="G11042" t="s">
        <v>408</v>
      </c>
      <c r="H11042" t="s">
        <v>399</v>
      </c>
      <c r="I11042" t="s">
        <v>400</v>
      </c>
      <c r="J11042" t="s">
        <v>547</v>
      </c>
      <c r="K11042" t="s">
        <v>386</v>
      </c>
      <c r="L11042" t="s">
        <v>526</v>
      </c>
      <c r="M11042" t="s">
        <v>427</v>
      </c>
      <c r="N11042">
        <v>28</v>
      </c>
      <c r="O11042">
        <v>3312.26</v>
      </c>
      <c r="P11042">
        <v>17657</v>
      </c>
      <c r="Q11042" t="str">
        <f t="shared" si="175"/>
        <v>1-Residential</v>
      </c>
    </row>
    <row r="11043" spans="1:17" x14ac:dyDescent="0.3">
      <c r="A11043">
        <v>4</v>
      </c>
      <c r="B11043" t="s">
        <v>249</v>
      </c>
      <c r="C11043">
        <v>2024</v>
      </c>
      <c r="D11043">
        <v>10</v>
      </c>
      <c r="E11043" t="s">
        <v>577</v>
      </c>
      <c r="F11043" s="431">
        <v>3</v>
      </c>
      <c r="G11043" t="s">
        <v>408</v>
      </c>
      <c r="H11043" t="s">
        <v>404</v>
      </c>
      <c r="I11043" t="s">
        <v>405</v>
      </c>
      <c r="J11043" t="s">
        <v>548</v>
      </c>
      <c r="K11043" t="s">
        <v>392</v>
      </c>
      <c r="L11043" t="s">
        <v>526</v>
      </c>
      <c r="M11043" t="s">
        <v>427</v>
      </c>
      <c r="N11043">
        <v>1279</v>
      </c>
      <c r="O11043">
        <v>267807.32</v>
      </c>
      <c r="P11043">
        <v>1912818</v>
      </c>
      <c r="Q11043" t="str">
        <f t="shared" si="175"/>
        <v>3-Small C&amp;I</v>
      </c>
    </row>
    <row r="11044" spans="1:17" x14ac:dyDescent="0.3">
      <c r="A11044">
        <v>4</v>
      </c>
      <c r="B11044" t="s">
        <v>249</v>
      </c>
      <c r="C11044">
        <v>2024</v>
      </c>
      <c r="D11044">
        <v>10</v>
      </c>
      <c r="E11044" t="s">
        <v>577</v>
      </c>
      <c r="F11044" s="431">
        <v>3</v>
      </c>
      <c r="G11044" t="s">
        <v>408</v>
      </c>
      <c r="H11044" t="s">
        <v>433</v>
      </c>
      <c r="I11044" t="s">
        <v>434</v>
      </c>
      <c r="J11044" t="s">
        <v>553</v>
      </c>
      <c r="K11044" t="s">
        <v>412</v>
      </c>
      <c r="L11044" t="s">
        <v>526</v>
      </c>
      <c r="M11044" t="s">
        <v>427</v>
      </c>
      <c r="N11044">
        <v>7</v>
      </c>
      <c r="O11044">
        <v>278.64</v>
      </c>
      <c r="P11044">
        <v>1664</v>
      </c>
      <c r="Q11044" t="str">
        <f t="shared" si="175"/>
        <v>3-Small C&amp;I</v>
      </c>
    </row>
    <row r="11045" spans="1:17" x14ac:dyDescent="0.3">
      <c r="A11045">
        <v>4</v>
      </c>
      <c r="B11045" t="s">
        <v>249</v>
      </c>
      <c r="C11045">
        <v>2024</v>
      </c>
      <c r="D11045">
        <v>10</v>
      </c>
      <c r="E11045" t="s">
        <v>577</v>
      </c>
      <c r="F11045" s="431">
        <v>3</v>
      </c>
      <c r="G11045" t="s">
        <v>408</v>
      </c>
      <c r="H11045" t="s">
        <v>435</v>
      </c>
      <c r="I11045" t="s">
        <v>436</v>
      </c>
      <c r="J11045" t="s">
        <v>550</v>
      </c>
      <c r="K11045" t="s">
        <v>415</v>
      </c>
      <c r="L11045" t="s">
        <v>526</v>
      </c>
      <c r="M11045" t="s">
        <v>427</v>
      </c>
      <c r="N11045">
        <v>11</v>
      </c>
      <c r="O11045">
        <v>608.65</v>
      </c>
      <c r="P11045">
        <v>4115</v>
      </c>
      <c r="Q11045" t="str">
        <f t="shared" si="175"/>
        <v>3-Small C&amp;I</v>
      </c>
    </row>
    <row r="11046" spans="1:17" x14ac:dyDescent="0.3">
      <c r="A11046">
        <v>4</v>
      </c>
      <c r="B11046" t="s">
        <v>249</v>
      </c>
      <c r="C11046">
        <v>2024</v>
      </c>
      <c r="D11046">
        <v>10</v>
      </c>
      <c r="E11046" t="s">
        <v>577</v>
      </c>
      <c r="F11046" s="431">
        <v>3</v>
      </c>
      <c r="G11046" t="s">
        <v>408</v>
      </c>
      <c r="H11046" t="s">
        <v>406</v>
      </c>
      <c r="I11046" t="s">
        <v>407</v>
      </c>
      <c r="J11046" t="s">
        <v>551</v>
      </c>
      <c r="K11046" t="s">
        <v>398</v>
      </c>
      <c r="L11046" t="s">
        <v>526</v>
      </c>
      <c r="M11046" t="s">
        <v>427</v>
      </c>
      <c r="N11046">
        <v>64</v>
      </c>
      <c r="O11046">
        <v>4772.0600000000004</v>
      </c>
      <c r="P11046">
        <v>33436</v>
      </c>
      <c r="Q11046" t="str">
        <f t="shared" si="175"/>
        <v>3-Small C&amp;I</v>
      </c>
    </row>
    <row r="11047" spans="1:17" x14ac:dyDescent="0.3">
      <c r="A11047">
        <v>4</v>
      </c>
      <c r="B11047" t="s">
        <v>249</v>
      </c>
      <c r="C11047">
        <v>2024</v>
      </c>
      <c r="D11047">
        <v>10</v>
      </c>
      <c r="E11047" t="s">
        <v>577</v>
      </c>
      <c r="F11047" s="431">
        <v>3</v>
      </c>
      <c r="G11047" t="s">
        <v>408</v>
      </c>
      <c r="H11047" t="s">
        <v>437</v>
      </c>
      <c r="I11047" t="s">
        <v>438</v>
      </c>
      <c r="J11047" t="s">
        <v>554</v>
      </c>
      <c r="K11047" t="s">
        <v>420</v>
      </c>
      <c r="L11047" t="s">
        <v>526</v>
      </c>
      <c r="M11047" t="s">
        <v>427</v>
      </c>
      <c r="N11047">
        <v>66</v>
      </c>
      <c r="O11047">
        <v>178955.81</v>
      </c>
      <c r="P11047">
        <v>1521028</v>
      </c>
      <c r="Q11047" t="str">
        <f t="shared" si="175"/>
        <v>4-Medium C&amp;I</v>
      </c>
    </row>
    <row r="11048" spans="1:17" x14ac:dyDescent="0.3">
      <c r="A11048">
        <v>4</v>
      </c>
      <c r="B11048" t="s">
        <v>249</v>
      </c>
      <c r="C11048">
        <v>2024</v>
      </c>
      <c r="D11048">
        <v>10</v>
      </c>
      <c r="E11048" t="s">
        <v>577</v>
      </c>
      <c r="F11048" s="431">
        <v>3</v>
      </c>
      <c r="G11048" t="s">
        <v>408</v>
      </c>
      <c r="H11048" t="s">
        <v>439</v>
      </c>
      <c r="I11048" t="s">
        <v>440</v>
      </c>
      <c r="J11048" t="s">
        <v>556</v>
      </c>
      <c r="K11048" t="s">
        <v>441</v>
      </c>
      <c r="L11048" t="s">
        <v>526</v>
      </c>
      <c r="M11048" t="s">
        <v>427</v>
      </c>
      <c r="N11048">
        <v>1</v>
      </c>
      <c r="O11048">
        <v>3474.97</v>
      </c>
      <c r="P11048">
        <v>2895</v>
      </c>
      <c r="Q11048" t="str">
        <f t="shared" si="175"/>
        <v>4-Medium C&amp;I</v>
      </c>
    </row>
    <row r="11049" spans="1:17" x14ac:dyDescent="0.3">
      <c r="A11049">
        <v>4</v>
      </c>
      <c r="B11049" t="s">
        <v>249</v>
      </c>
      <c r="C11049">
        <v>2024</v>
      </c>
      <c r="D11049">
        <v>10</v>
      </c>
      <c r="E11049" t="s">
        <v>577</v>
      </c>
      <c r="F11049" s="431">
        <v>5</v>
      </c>
      <c r="G11049" t="s">
        <v>442</v>
      </c>
      <c r="H11049" t="s">
        <v>418</v>
      </c>
      <c r="I11049" t="s">
        <v>419</v>
      </c>
      <c r="J11049" t="s">
        <v>554</v>
      </c>
      <c r="K11049" t="s">
        <v>420</v>
      </c>
      <c r="L11049" t="s">
        <v>527</v>
      </c>
      <c r="M11049" t="s">
        <v>443</v>
      </c>
      <c r="N11049">
        <v>1</v>
      </c>
      <c r="O11049">
        <v>420.44</v>
      </c>
      <c r="P11049">
        <v>1560</v>
      </c>
      <c r="Q11049" t="str">
        <f t="shared" si="175"/>
        <v>4-Medium C&amp;I</v>
      </c>
    </row>
    <row r="11050" spans="1:17" x14ac:dyDescent="0.3">
      <c r="A11050">
        <v>4</v>
      </c>
      <c r="B11050" t="s">
        <v>249</v>
      </c>
      <c r="C11050">
        <v>2024</v>
      </c>
      <c r="D11050">
        <v>10</v>
      </c>
      <c r="E11050" t="s">
        <v>577</v>
      </c>
      <c r="F11050" s="431">
        <v>5</v>
      </c>
      <c r="G11050" t="s">
        <v>442</v>
      </c>
      <c r="H11050" t="s">
        <v>431</v>
      </c>
      <c r="I11050" t="s">
        <v>432</v>
      </c>
      <c r="J11050" t="s">
        <v>558</v>
      </c>
      <c r="K11050" t="s">
        <v>430</v>
      </c>
      <c r="L11050" t="s">
        <v>528</v>
      </c>
      <c r="M11050" t="s">
        <v>444</v>
      </c>
      <c r="N11050">
        <v>1</v>
      </c>
      <c r="O11050">
        <v>5844.71</v>
      </c>
      <c r="P11050">
        <v>51887</v>
      </c>
      <c r="Q11050" t="str">
        <f t="shared" si="175"/>
        <v>5-Large C&amp;I</v>
      </c>
    </row>
    <row r="11051" spans="1:17" x14ac:dyDescent="0.3">
      <c r="A11051">
        <v>4</v>
      </c>
      <c r="B11051" t="s">
        <v>249</v>
      </c>
      <c r="C11051">
        <v>2024</v>
      </c>
      <c r="D11051">
        <v>10</v>
      </c>
      <c r="E11051" t="s">
        <v>577</v>
      </c>
      <c r="F11051" s="431">
        <v>5</v>
      </c>
      <c r="G11051" t="s">
        <v>442</v>
      </c>
      <c r="H11051" t="s">
        <v>404</v>
      </c>
      <c r="I11051" t="s">
        <v>405</v>
      </c>
      <c r="J11051" t="s">
        <v>548</v>
      </c>
      <c r="K11051" t="s">
        <v>392</v>
      </c>
      <c r="L11051" t="s">
        <v>528</v>
      </c>
      <c r="M11051" t="s">
        <v>444</v>
      </c>
      <c r="N11051">
        <v>2</v>
      </c>
      <c r="O11051">
        <v>42.23</v>
      </c>
      <c r="P11051">
        <v>165</v>
      </c>
      <c r="Q11051" t="str">
        <f t="shared" si="175"/>
        <v>3-Small C&amp;I</v>
      </c>
    </row>
    <row r="11052" spans="1:17" x14ac:dyDescent="0.3">
      <c r="A11052">
        <v>4</v>
      </c>
      <c r="B11052" t="s">
        <v>249</v>
      </c>
      <c r="C11052">
        <v>2024</v>
      </c>
      <c r="D11052">
        <v>10</v>
      </c>
      <c r="E11052" t="s">
        <v>577</v>
      </c>
      <c r="F11052" s="431">
        <v>6</v>
      </c>
      <c r="G11052" t="s">
        <v>445</v>
      </c>
      <c r="H11052" t="s">
        <v>446</v>
      </c>
      <c r="I11052" t="s">
        <v>447</v>
      </c>
      <c r="J11052" t="s">
        <v>559</v>
      </c>
      <c r="K11052" t="s">
        <v>448</v>
      </c>
      <c r="L11052" t="s">
        <v>529</v>
      </c>
      <c r="M11052" t="s">
        <v>449</v>
      </c>
      <c r="N11052">
        <v>1</v>
      </c>
      <c r="O11052">
        <v>7378.63</v>
      </c>
      <c r="P11052">
        <v>16381</v>
      </c>
      <c r="Q11052" t="str">
        <f t="shared" si="175"/>
        <v>Street</v>
      </c>
    </row>
    <row r="11053" spans="1:17" x14ac:dyDescent="0.3">
      <c r="A11053">
        <v>4</v>
      </c>
      <c r="B11053" t="s">
        <v>249</v>
      </c>
      <c r="C11053">
        <v>2024</v>
      </c>
      <c r="D11053">
        <v>10</v>
      </c>
      <c r="E11053" t="s">
        <v>577</v>
      </c>
      <c r="F11053" s="431">
        <v>6</v>
      </c>
      <c r="G11053" t="s">
        <v>445</v>
      </c>
      <c r="H11053" t="s">
        <v>450</v>
      </c>
      <c r="I11053" t="s">
        <v>451</v>
      </c>
      <c r="J11053" t="s">
        <v>563</v>
      </c>
      <c r="K11053" t="s">
        <v>452</v>
      </c>
      <c r="L11053" t="s">
        <v>529</v>
      </c>
      <c r="M11053" t="s">
        <v>449</v>
      </c>
      <c r="N11053">
        <v>2</v>
      </c>
      <c r="O11053">
        <v>1594.64</v>
      </c>
      <c r="P11053">
        <v>6889</v>
      </c>
      <c r="Q11053" t="str">
        <f t="shared" si="175"/>
        <v>Street</v>
      </c>
    </row>
    <row r="11054" spans="1:17" x14ac:dyDescent="0.3">
      <c r="A11054">
        <v>4</v>
      </c>
      <c r="B11054" t="s">
        <v>249</v>
      </c>
      <c r="C11054">
        <v>2024</v>
      </c>
      <c r="D11054">
        <v>10</v>
      </c>
      <c r="E11054" t="s">
        <v>577</v>
      </c>
      <c r="F11054" s="431">
        <v>10</v>
      </c>
      <c r="G11054" t="s">
        <v>453</v>
      </c>
      <c r="H11054" t="s">
        <v>384</v>
      </c>
      <c r="I11054" t="s">
        <v>385</v>
      </c>
      <c r="J11054" t="s">
        <v>547</v>
      </c>
      <c r="K11054" t="s">
        <v>386</v>
      </c>
      <c r="L11054" t="s">
        <v>530</v>
      </c>
      <c r="M11054" t="s">
        <v>454</v>
      </c>
      <c r="N11054">
        <v>20</v>
      </c>
      <c r="O11054">
        <v>3160.79</v>
      </c>
      <c r="P11054">
        <v>8905</v>
      </c>
      <c r="Q11054" t="str">
        <f t="shared" si="175"/>
        <v>1-Residential</v>
      </c>
    </row>
    <row r="11055" spans="1:17" x14ac:dyDescent="0.3">
      <c r="A11055">
        <v>4</v>
      </c>
      <c r="B11055" t="s">
        <v>249</v>
      </c>
      <c r="C11055">
        <v>2024</v>
      </c>
      <c r="D11055">
        <v>10</v>
      </c>
      <c r="E11055" t="s">
        <v>577</v>
      </c>
      <c r="F11055" s="431">
        <v>10</v>
      </c>
      <c r="G11055" t="s">
        <v>453</v>
      </c>
      <c r="H11055" t="s">
        <v>399</v>
      </c>
      <c r="I11055" t="s">
        <v>400</v>
      </c>
      <c r="J11055" t="s">
        <v>547</v>
      </c>
      <c r="K11055" t="s">
        <v>386</v>
      </c>
      <c r="L11055" t="s">
        <v>531</v>
      </c>
      <c r="M11055" t="s">
        <v>455</v>
      </c>
      <c r="N11055">
        <v>141</v>
      </c>
      <c r="O11055">
        <v>16723.509999999998</v>
      </c>
      <c r="P11055">
        <v>87929</v>
      </c>
      <c r="Q11055" t="str">
        <f t="shared" si="175"/>
        <v>1-Residential</v>
      </c>
    </row>
    <row r="11056" spans="1:17" x14ac:dyDescent="0.3">
      <c r="A11056">
        <v>4</v>
      </c>
      <c r="B11056" t="s">
        <v>249</v>
      </c>
      <c r="C11056">
        <v>2024</v>
      </c>
      <c r="D11056">
        <v>10</v>
      </c>
      <c r="E11056" t="s">
        <v>577</v>
      </c>
      <c r="F11056" s="431">
        <v>10</v>
      </c>
      <c r="G11056" t="s">
        <v>453</v>
      </c>
      <c r="H11056" t="s">
        <v>402</v>
      </c>
      <c r="I11056" t="s">
        <v>403</v>
      </c>
      <c r="J11056" t="s">
        <v>549</v>
      </c>
      <c r="K11056" t="s">
        <v>395</v>
      </c>
      <c r="L11056" t="s">
        <v>531</v>
      </c>
      <c r="M11056" t="s">
        <v>455</v>
      </c>
      <c r="N11056">
        <v>8</v>
      </c>
      <c r="O11056">
        <v>322.44</v>
      </c>
      <c r="P11056">
        <v>4244</v>
      </c>
      <c r="Q11056" t="str">
        <f t="shared" si="175"/>
        <v>2-Low Income Residential</v>
      </c>
    </row>
    <row r="11057" spans="1:17" x14ac:dyDescent="0.3">
      <c r="A11057">
        <v>4</v>
      </c>
      <c r="B11057" t="s">
        <v>249</v>
      </c>
      <c r="C11057">
        <v>2024</v>
      </c>
      <c r="D11057">
        <v>10</v>
      </c>
      <c r="E11057" t="s">
        <v>577</v>
      </c>
      <c r="F11057" s="431">
        <v>60</v>
      </c>
      <c r="G11057" t="s">
        <v>456</v>
      </c>
      <c r="H11057" t="s">
        <v>446</v>
      </c>
      <c r="I11057" t="s">
        <v>447</v>
      </c>
      <c r="J11057" t="s">
        <v>559</v>
      </c>
      <c r="K11057" t="s">
        <v>448</v>
      </c>
      <c r="L11057" t="s">
        <v>532</v>
      </c>
      <c r="M11057" t="s">
        <v>457</v>
      </c>
      <c r="N11057">
        <v>1</v>
      </c>
      <c r="O11057">
        <v>13.86</v>
      </c>
      <c r="P11057">
        <v>31</v>
      </c>
      <c r="Q11057" t="str">
        <f t="shared" si="175"/>
        <v>Street</v>
      </c>
    </row>
    <row r="11058" spans="1:17" x14ac:dyDescent="0.3">
      <c r="A11058">
        <v>4</v>
      </c>
      <c r="B11058" t="s">
        <v>249</v>
      </c>
      <c r="C11058">
        <v>2024</v>
      </c>
      <c r="D11058">
        <v>10</v>
      </c>
      <c r="E11058" t="s">
        <v>577</v>
      </c>
      <c r="F11058" s="431">
        <v>60</v>
      </c>
      <c r="G11058" t="s">
        <v>456</v>
      </c>
      <c r="H11058" t="s">
        <v>450</v>
      </c>
      <c r="I11058" t="s">
        <v>451</v>
      </c>
      <c r="J11058" t="s">
        <v>563</v>
      </c>
      <c r="K11058" t="s">
        <v>452</v>
      </c>
      <c r="L11058" t="s">
        <v>532</v>
      </c>
      <c r="M11058" t="s">
        <v>457</v>
      </c>
      <c r="N11058">
        <v>2</v>
      </c>
      <c r="O11058">
        <v>34.700000000000003</v>
      </c>
      <c r="P11058">
        <v>141</v>
      </c>
      <c r="Q11058" t="str">
        <f t="shared" si="175"/>
        <v>Street</v>
      </c>
    </row>
    <row r="11059" spans="1:17" x14ac:dyDescent="0.3">
      <c r="A11059">
        <v>5</v>
      </c>
      <c r="B11059" t="s">
        <v>241</v>
      </c>
      <c r="C11059">
        <v>2024</v>
      </c>
      <c r="D11059">
        <v>10</v>
      </c>
      <c r="E11059" t="s">
        <v>577</v>
      </c>
      <c r="F11059" s="431">
        <v>1</v>
      </c>
      <c r="G11059" t="s">
        <v>383</v>
      </c>
      <c r="H11059" t="s">
        <v>384</v>
      </c>
      <c r="I11059" t="s">
        <v>385</v>
      </c>
      <c r="J11059" t="s">
        <v>547</v>
      </c>
      <c r="K11059" t="s">
        <v>386</v>
      </c>
      <c r="L11059" t="s">
        <v>523</v>
      </c>
      <c r="M11059" t="s">
        <v>387</v>
      </c>
      <c r="N11059">
        <v>377014</v>
      </c>
      <c r="O11059">
        <v>50347369.590000004</v>
      </c>
      <c r="P11059">
        <v>145148891</v>
      </c>
      <c r="Q11059" t="str">
        <f t="shared" si="175"/>
        <v>1-Residential</v>
      </c>
    </row>
    <row r="11060" spans="1:17" x14ac:dyDescent="0.3">
      <c r="A11060">
        <v>5</v>
      </c>
      <c r="B11060" t="s">
        <v>241</v>
      </c>
      <c r="C11060">
        <v>2024</v>
      </c>
      <c r="D11060">
        <v>10</v>
      </c>
      <c r="E11060" t="s">
        <v>577</v>
      </c>
      <c r="F11060" s="431">
        <v>1</v>
      </c>
      <c r="G11060" t="s">
        <v>383</v>
      </c>
      <c r="H11060" t="s">
        <v>388</v>
      </c>
      <c r="I11060" t="s">
        <v>389</v>
      </c>
      <c r="J11060" t="s">
        <v>547</v>
      </c>
      <c r="K11060" t="s">
        <v>386</v>
      </c>
      <c r="L11060" t="s">
        <v>523</v>
      </c>
      <c r="M11060" t="s">
        <v>387</v>
      </c>
      <c r="N11060">
        <v>272</v>
      </c>
      <c r="O11060">
        <v>34349.81</v>
      </c>
      <c r="P11060">
        <v>102830</v>
      </c>
      <c r="Q11060" t="str">
        <f t="shared" si="175"/>
        <v>1-Residential</v>
      </c>
    </row>
    <row r="11061" spans="1:17" x14ac:dyDescent="0.3">
      <c r="A11061">
        <v>5</v>
      </c>
      <c r="B11061" t="s">
        <v>241</v>
      </c>
      <c r="C11061">
        <v>2024</v>
      </c>
      <c r="D11061">
        <v>10</v>
      </c>
      <c r="E11061" t="s">
        <v>577</v>
      </c>
      <c r="F11061" s="431">
        <v>1</v>
      </c>
      <c r="G11061" t="s">
        <v>383</v>
      </c>
      <c r="H11061" t="s">
        <v>390</v>
      </c>
      <c r="I11061" t="s">
        <v>391</v>
      </c>
      <c r="J11061" t="s">
        <v>548</v>
      </c>
      <c r="K11061" t="s">
        <v>392</v>
      </c>
      <c r="L11061" t="s">
        <v>523</v>
      </c>
      <c r="M11061" t="s">
        <v>387</v>
      </c>
      <c r="N11061">
        <v>1057</v>
      </c>
      <c r="O11061">
        <v>-70668.03</v>
      </c>
      <c r="P11061">
        <v>641417</v>
      </c>
      <c r="Q11061" t="str">
        <f t="shared" si="175"/>
        <v>3-Small C&amp;I</v>
      </c>
    </row>
    <row r="11062" spans="1:17" x14ac:dyDescent="0.3">
      <c r="A11062">
        <v>5</v>
      </c>
      <c r="B11062" t="s">
        <v>241</v>
      </c>
      <c r="C11062">
        <v>2024</v>
      </c>
      <c r="D11062">
        <v>10</v>
      </c>
      <c r="E11062" t="s">
        <v>577</v>
      </c>
      <c r="F11062" s="431">
        <v>1</v>
      </c>
      <c r="G11062" t="s">
        <v>383</v>
      </c>
      <c r="H11062" t="s">
        <v>393</v>
      </c>
      <c r="I11062" t="s">
        <v>394</v>
      </c>
      <c r="J11062" t="s">
        <v>549</v>
      </c>
      <c r="K11062" t="s">
        <v>395</v>
      </c>
      <c r="L11062" t="s">
        <v>523</v>
      </c>
      <c r="M11062" t="s">
        <v>387</v>
      </c>
      <c r="N11062">
        <v>60386</v>
      </c>
      <c r="O11062">
        <v>5517079.6799999997</v>
      </c>
      <c r="P11062">
        <v>25145311</v>
      </c>
      <c r="Q11062" t="str">
        <f t="shared" si="175"/>
        <v>2-Low Income Residential</v>
      </c>
    </row>
    <row r="11063" spans="1:17" x14ac:dyDescent="0.3">
      <c r="A11063">
        <v>5</v>
      </c>
      <c r="B11063" t="s">
        <v>241</v>
      </c>
      <c r="C11063">
        <v>2024</v>
      </c>
      <c r="D11063">
        <v>10</v>
      </c>
      <c r="E11063" t="s">
        <v>577</v>
      </c>
      <c r="F11063" s="431">
        <v>1</v>
      </c>
      <c r="G11063" t="s">
        <v>383</v>
      </c>
      <c r="H11063" t="s">
        <v>458</v>
      </c>
      <c r="I11063" t="s">
        <v>459</v>
      </c>
      <c r="J11063" t="s">
        <v>549</v>
      </c>
      <c r="K11063" t="s">
        <v>395</v>
      </c>
      <c r="L11063" t="s">
        <v>523</v>
      </c>
      <c r="M11063" t="s">
        <v>387</v>
      </c>
      <c r="N11063">
        <v>118</v>
      </c>
      <c r="O11063">
        <v>9781.51</v>
      </c>
      <c r="P11063">
        <v>46267</v>
      </c>
      <c r="Q11063" t="str">
        <f t="shared" si="175"/>
        <v>2-Low Income Residential</v>
      </c>
    </row>
    <row r="11064" spans="1:17" x14ac:dyDescent="0.3">
      <c r="A11064">
        <v>5</v>
      </c>
      <c r="B11064" t="s">
        <v>241</v>
      </c>
      <c r="C11064">
        <v>2024</v>
      </c>
      <c r="D11064">
        <v>10</v>
      </c>
      <c r="E11064" t="s">
        <v>577</v>
      </c>
      <c r="F11064" s="431">
        <v>1</v>
      </c>
      <c r="G11064" t="s">
        <v>383</v>
      </c>
      <c r="H11064" t="s">
        <v>396</v>
      </c>
      <c r="I11064" t="s">
        <v>397</v>
      </c>
      <c r="J11064" t="s">
        <v>550</v>
      </c>
      <c r="K11064" t="s">
        <v>415</v>
      </c>
      <c r="L11064" t="s">
        <v>523</v>
      </c>
      <c r="M11064" t="s">
        <v>387</v>
      </c>
      <c r="N11064">
        <v>996</v>
      </c>
      <c r="O11064">
        <v>67990.210000000006</v>
      </c>
      <c r="P11064">
        <v>214107</v>
      </c>
      <c r="Q11064" t="str">
        <f t="shared" si="175"/>
        <v>3-Small C&amp;I</v>
      </c>
    </row>
    <row r="11065" spans="1:17" x14ac:dyDescent="0.3">
      <c r="A11065">
        <v>5</v>
      </c>
      <c r="B11065" t="s">
        <v>241</v>
      </c>
      <c r="C11065">
        <v>2024</v>
      </c>
      <c r="D11065">
        <v>10</v>
      </c>
      <c r="E11065" t="s">
        <v>577</v>
      </c>
      <c r="F11065" s="431">
        <v>1</v>
      </c>
      <c r="G11065" t="s">
        <v>383</v>
      </c>
      <c r="H11065" t="s">
        <v>416</v>
      </c>
      <c r="I11065" t="s">
        <v>417</v>
      </c>
      <c r="J11065" t="s">
        <v>548</v>
      </c>
      <c r="K11065" t="s">
        <v>392</v>
      </c>
      <c r="L11065" t="s">
        <v>523</v>
      </c>
      <c r="M11065" t="s">
        <v>387</v>
      </c>
      <c r="N11065">
        <v>9</v>
      </c>
      <c r="O11065">
        <v>-28694.7</v>
      </c>
      <c r="P11065">
        <v>3661</v>
      </c>
      <c r="Q11065" t="str">
        <f t="shared" si="175"/>
        <v>3-Small C&amp;I</v>
      </c>
    </row>
    <row r="11066" spans="1:17" x14ac:dyDescent="0.3">
      <c r="A11066">
        <v>5</v>
      </c>
      <c r="B11066" t="s">
        <v>241</v>
      </c>
      <c r="C11066">
        <v>2024</v>
      </c>
      <c r="D11066">
        <v>10</v>
      </c>
      <c r="E11066" t="s">
        <v>577</v>
      </c>
      <c r="F11066" s="431">
        <v>1</v>
      </c>
      <c r="G11066" t="s">
        <v>383</v>
      </c>
      <c r="H11066" t="s">
        <v>464</v>
      </c>
      <c r="I11066" t="s">
        <v>465</v>
      </c>
      <c r="J11066" t="s">
        <v>552</v>
      </c>
      <c r="K11066" t="s">
        <v>423</v>
      </c>
      <c r="L11066" t="s">
        <v>523</v>
      </c>
      <c r="M11066" t="s">
        <v>387</v>
      </c>
      <c r="N11066">
        <v>133</v>
      </c>
      <c r="O11066">
        <v>7121.8</v>
      </c>
      <c r="P11066">
        <v>13496</v>
      </c>
      <c r="Q11066" t="str">
        <f t="shared" si="175"/>
        <v>Street</v>
      </c>
    </row>
    <row r="11067" spans="1:17" x14ac:dyDescent="0.3">
      <c r="A11067">
        <v>5</v>
      </c>
      <c r="B11067" t="s">
        <v>241</v>
      </c>
      <c r="C11067">
        <v>2024</v>
      </c>
      <c r="D11067">
        <v>10</v>
      </c>
      <c r="E11067" t="s">
        <v>577</v>
      </c>
      <c r="F11067" s="431">
        <v>1</v>
      </c>
      <c r="G11067" t="s">
        <v>383</v>
      </c>
      <c r="H11067" t="s">
        <v>466</v>
      </c>
      <c r="I11067" t="s">
        <v>467</v>
      </c>
      <c r="J11067" t="s">
        <v>552</v>
      </c>
      <c r="K11067" t="s">
        <v>423</v>
      </c>
      <c r="L11067" t="s">
        <v>523</v>
      </c>
      <c r="M11067" t="s">
        <v>387</v>
      </c>
      <c r="N11067">
        <v>408</v>
      </c>
      <c r="O11067">
        <v>15784.12</v>
      </c>
      <c r="P11067">
        <v>31975</v>
      </c>
      <c r="Q11067" t="str">
        <f t="shared" si="175"/>
        <v>Street</v>
      </c>
    </row>
    <row r="11068" spans="1:17" x14ac:dyDescent="0.3">
      <c r="A11068">
        <v>5</v>
      </c>
      <c r="B11068" t="s">
        <v>241</v>
      </c>
      <c r="C11068">
        <v>2024</v>
      </c>
      <c r="D11068">
        <v>10</v>
      </c>
      <c r="E11068" t="s">
        <v>577</v>
      </c>
      <c r="F11068" s="431">
        <v>1</v>
      </c>
      <c r="G11068" t="s">
        <v>383</v>
      </c>
      <c r="H11068" t="s">
        <v>421</v>
      </c>
      <c r="I11068" t="s">
        <v>422</v>
      </c>
      <c r="J11068" t="s">
        <v>552</v>
      </c>
      <c r="K11068" t="s">
        <v>423</v>
      </c>
      <c r="L11068" t="s">
        <v>524</v>
      </c>
      <c r="M11068" t="s">
        <v>401</v>
      </c>
      <c r="N11068">
        <v>720</v>
      </c>
      <c r="O11068">
        <v>28433.759999999998</v>
      </c>
      <c r="P11068">
        <v>72290</v>
      </c>
      <c r="Q11068" t="str">
        <f t="shared" si="175"/>
        <v>Street</v>
      </c>
    </row>
    <row r="11069" spans="1:17" x14ac:dyDescent="0.3">
      <c r="A11069">
        <v>5</v>
      </c>
      <c r="B11069" t="s">
        <v>241</v>
      </c>
      <c r="C11069">
        <v>2024</v>
      </c>
      <c r="D11069">
        <v>10</v>
      </c>
      <c r="E11069" t="s">
        <v>577</v>
      </c>
      <c r="F11069" s="431">
        <v>1</v>
      </c>
      <c r="G11069" t="s">
        <v>383</v>
      </c>
      <c r="H11069" t="s">
        <v>424</v>
      </c>
      <c r="I11069" t="s">
        <v>425</v>
      </c>
      <c r="J11069" t="s">
        <v>312</v>
      </c>
      <c r="K11069" t="s">
        <v>462</v>
      </c>
      <c r="L11069" t="s">
        <v>312</v>
      </c>
      <c r="M11069" t="s">
        <v>463</v>
      </c>
      <c r="N11069">
        <v>1</v>
      </c>
      <c r="O11069">
        <v>13.51</v>
      </c>
      <c r="P11069">
        <v>48</v>
      </c>
      <c r="Q11069" t="str">
        <f t="shared" si="175"/>
        <v>OTHER</v>
      </c>
    </row>
    <row r="11070" spans="1:17" x14ac:dyDescent="0.3">
      <c r="A11070">
        <v>5</v>
      </c>
      <c r="B11070" t="s">
        <v>241</v>
      </c>
      <c r="C11070">
        <v>2024</v>
      </c>
      <c r="D11070">
        <v>10</v>
      </c>
      <c r="E11070" t="s">
        <v>577</v>
      </c>
      <c r="F11070" s="431">
        <v>1</v>
      </c>
      <c r="G11070" t="s">
        <v>383</v>
      </c>
      <c r="H11070" t="s">
        <v>399</v>
      </c>
      <c r="I11070" t="s">
        <v>400</v>
      </c>
      <c r="J11070" t="s">
        <v>547</v>
      </c>
      <c r="K11070" t="s">
        <v>386</v>
      </c>
      <c r="L11070" t="s">
        <v>524</v>
      </c>
      <c r="M11070" t="s">
        <v>401</v>
      </c>
      <c r="N11070">
        <v>585095</v>
      </c>
      <c r="O11070">
        <v>48820030.200000003</v>
      </c>
      <c r="P11070">
        <v>262493172</v>
      </c>
      <c r="Q11070" t="str">
        <f t="shared" si="175"/>
        <v>1-Residential</v>
      </c>
    </row>
    <row r="11071" spans="1:17" x14ac:dyDescent="0.3">
      <c r="A11071">
        <v>5</v>
      </c>
      <c r="B11071" t="s">
        <v>241</v>
      </c>
      <c r="C11071">
        <v>2024</v>
      </c>
      <c r="D11071">
        <v>10</v>
      </c>
      <c r="E11071" t="s">
        <v>577</v>
      </c>
      <c r="F11071" s="431">
        <v>1</v>
      </c>
      <c r="G11071" t="s">
        <v>383</v>
      </c>
      <c r="H11071" t="s">
        <v>402</v>
      </c>
      <c r="I11071" t="s">
        <v>403</v>
      </c>
      <c r="J11071" t="s">
        <v>549</v>
      </c>
      <c r="K11071" t="s">
        <v>395</v>
      </c>
      <c r="L11071" t="s">
        <v>524</v>
      </c>
      <c r="M11071" t="s">
        <v>401</v>
      </c>
      <c r="N11071">
        <v>88460</v>
      </c>
      <c r="O11071">
        <v>2181248.11</v>
      </c>
      <c r="P11071">
        <v>37933335</v>
      </c>
      <c r="Q11071" t="str">
        <f t="shared" si="175"/>
        <v>2-Low Income Residential</v>
      </c>
    </row>
    <row r="11072" spans="1:17" x14ac:dyDescent="0.3">
      <c r="A11072">
        <v>5</v>
      </c>
      <c r="B11072" t="s">
        <v>241</v>
      </c>
      <c r="C11072">
        <v>2024</v>
      </c>
      <c r="D11072">
        <v>10</v>
      </c>
      <c r="E11072" t="s">
        <v>577</v>
      </c>
      <c r="F11072" s="431">
        <v>1</v>
      </c>
      <c r="G11072" t="s">
        <v>383</v>
      </c>
      <c r="H11072" t="s">
        <v>404</v>
      </c>
      <c r="I11072" t="s">
        <v>405</v>
      </c>
      <c r="J11072" t="s">
        <v>548</v>
      </c>
      <c r="K11072" t="s">
        <v>392</v>
      </c>
      <c r="L11072" t="s">
        <v>524</v>
      </c>
      <c r="M11072" t="s">
        <v>401</v>
      </c>
      <c r="N11072">
        <v>1351</v>
      </c>
      <c r="O11072">
        <v>-78845.440000000002</v>
      </c>
      <c r="P11072">
        <v>701717</v>
      </c>
      <c r="Q11072" t="str">
        <f t="shared" si="175"/>
        <v>3-Small C&amp;I</v>
      </c>
    </row>
    <row r="11073" spans="1:17" x14ac:dyDescent="0.3">
      <c r="A11073">
        <v>5</v>
      </c>
      <c r="B11073" t="s">
        <v>241</v>
      </c>
      <c r="C11073">
        <v>2024</v>
      </c>
      <c r="D11073">
        <v>10</v>
      </c>
      <c r="E11073" t="s">
        <v>577</v>
      </c>
      <c r="F11073" s="431">
        <v>1</v>
      </c>
      <c r="G11073" t="s">
        <v>383</v>
      </c>
      <c r="H11073" t="s">
        <v>406</v>
      </c>
      <c r="I11073" t="s">
        <v>407</v>
      </c>
      <c r="J11073" t="s">
        <v>551</v>
      </c>
      <c r="K11073" t="s">
        <v>398</v>
      </c>
      <c r="L11073" t="s">
        <v>524</v>
      </c>
      <c r="M11073" t="s">
        <v>401</v>
      </c>
      <c r="N11073">
        <v>1179</v>
      </c>
      <c r="O11073">
        <v>55151.73</v>
      </c>
      <c r="P11073">
        <v>340536</v>
      </c>
      <c r="Q11073" t="str">
        <f t="shared" si="175"/>
        <v>3-Small C&amp;I</v>
      </c>
    </row>
    <row r="11074" spans="1:17" x14ac:dyDescent="0.3">
      <c r="A11074">
        <v>5</v>
      </c>
      <c r="B11074" t="s">
        <v>241</v>
      </c>
      <c r="C11074">
        <v>2024</v>
      </c>
      <c r="D11074">
        <v>10</v>
      </c>
      <c r="E11074" t="s">
        <v>577</v>
      </c>
      <c r="F11074" s="431">
        <v>3</v>
      </c>
      <c r="G11074" t="s">
        <v>408</v>
      </c>
      <c r="H11074" t="s">
        <v>384</v>
      </c>
      <c r="I11074" t="s">
        <v>385</v>
      </c>
      <c r="J11074" t="s">
        <v>547</v>
      </c>
      <c r="K11074" t="s">
        <v>386</v>
      </c>
      <c r="L11074" t="s">
        <v>525</v>
      </c>
      <c r="M11074" t="s">
        <v>409</v>
      </c>
      <c r="N11074">
        <v>897</v>
      </c>
      <c r="O11074">
        <v>245975.46</v>
      </c>
      <c r="P11074">
        <v>715239</v>
      </c>
      <c r="Q11074" t="str">
        <f t="shared" si="175"/>
        <v>1-Residential</v>
      </c>
    </row>
    <row r="11075" spans="1:17" x14ac:dyDescent="0.3">
      <c r="A11075">
        <v>5</v>
      </c>
      <c r="B11075" t="s">
        <v>241</v>
      </c>
      <c r="C11075">
        <v>2024</v>
      </c>
      <c r="D11075">
        <v>10</v>
      </c>
      <c r="E11075" t="s">
        <v>577</v>
      </c>
      <c r="F11075" s="431">
        <v>3</v>
      </c>
      <c r="G11075" t="s">
        <v>408</v>
      </c>
      <c r="H11075" t="s">
        <v>388</v>
      </c>
      <c r="I11075" t="s">
        <v>389</v>
      </c>
      <c r="J11075" t="s">
        <v>547</v>
      </c>
      <c r="K11075" t="s">
        <v>386</v>
      </c>
      <c r="L11075" t="s">
        <v>525</v>
      </c>
      <c r="M11075" t="s">
        <v>409</v>
      </c>
      <c r="N11075">
        <v>1</v>
      </c>
      <c r="O11075">
        <v>7.28</v>
      </c>
      <c r="P11075">
        <v>2</v>
      </c>
      <c r="Q11075" t="str">
        <f t="shared" si="175"/>
        <v>1-Residential</v>
      </c>
    </row>
    <row r="11076" spans="1:17" x14ac:dyDescent="0.3">
      <c r="A11076">
        <v>5</v>
      </c>
      <c r="B11076" t="s">
        <v>241</v>
      </c>
      <c r="C11076">
        <v>2024</v>
      </c>
      <c r="D11076">
        <v>10</v>
      </c>
      <c r="E11076" t="s">
        <v>577</v>
      </c>
      <c r="F11076" s="431">
        <v>3</v>
      </c>
      <c r="G11076" t="s">
        <v>408</v>
      </c>
      <c r="H11076" t="s">
        <v>390</v>
      </c>
      <c r="I11076" t="s">
        <v>391</v>
      </c>
      <c r="J11076" t="s">
        <v>548</v>
      </c>
      <c r="K11076" t="s">
        <v>392</v>
      </c>
      <c r="L11076" t="s">
        <v>525</v>
      </c>
      <c r="M11076" t="s">
        <v>409</v>
      </c>
      <c r="N11076">
        <v>31974</v>
      </c>
      <c r="O11076">
        <v>-3416759.38</v>
      </c>
      <c r="P11076">
        <v>32437299</v>
      </c>
      <c r="Q11076" t="str">
        <f t="shared" si="175"/>
        <v>3-Small C&amp;I</v>
      </c>
    </row>
    <row r="11077" spans="1:17" x14ac:dyDescent="0.3">
      <c r="A11077">
        <v>5</v>
      </c>
      <c r="B11077" t="s">
        <v>241</v>
      </c>
      <c r="C11077">
        <v>2024</v>
      </c>
      <c r="D11077">
        <v>10</v>
      </c>
      <c r="E11077" t="s">
        <v>577</v>
      </c>
      <c r="F11077" s="431">
        <v>3</v>
      </c>
      <c r="G11077" t="s">
        <v>408</v>
      </c>
      <c r="H11077" t="s">
        <v>393</v>
      </c>
      <c r="I11077" t="s">
        <v>394</v>
      </c>
      <c r="J11077" t="s">
        <v>549</v>
      </c>
      <c r="K11077" t="s">
        <v>395</v>
      </c>
      <c r="L11077" t="s">
        <v>525</v>
      </c>
      <c r="M11077" t="s">
        <v>409</v>
      </c>
      <c r="N11077">
        <v>2</v>
      </c>
      <c r="O11077">
        <v>250.68</v>
      </c>
      <c r="P11077">
        <v>1146</v>
      </c>
      <c r="Q11077" t="str">
        <f t="shared" si="175"/>
        <v>2-Low Income Residential</v>
      </c>
    </row>
    <row r="11078" spans="1:17" x14ac:dyDescent="0.3">
      <c r="A11078">
        <v>5</v>
      </c>
      <c r="B11078" t="s">
        <v>241</v>
      </c>
      <c r="C11078">
        <v>2024</v>
      </c>
      <c r="D11078">
        <v>10</v>
      </c>
      <c r="E11078" t="s">
        <v>577</v>
      </c>
      <c r="F11078" s="431">
        <v>3</v>
      </c>
      <c r="G11078" t="s">
        <v>408</v>
      </c>
      <c r="H11078" t="s">
        <v>410</v>
      </c>
      <c r="I11078" t="s">
        <v>411</v>
      </c>
      <c r="J11078" t="s">
        <v>553</v>
      </c>
      <c r="K11078" t="s">
        <v>412</v>
      </c>
      <c r="L11078" t="s">
        <v>525</v>
      </c>
      <c r="M11078" t="s">
        <v>409</v>
      </c>
      <c r="N11078">
        <v>235</v>
      </c>
      <c r="O11078">
        <v>20025.259999999998</v>
      </c>
      <c r="P11078">
        <v>65313</v>
      </c>
      <c r="Q11078" t="str">
        <f t="shared" si="175"/>
        <v>3-Small C&amp;I</v>
      </c>
    </row>
    <row r="11079" spans="1:17" x14ac:dyDescent="0.3">
      <c r="A11079">
        <v>5</v>
      </c>
      <c r="B11079" t="s">
        <v>241</v>
      </c>
      <c r="C11079">
        <v>2024</v>
      </c>
      <c r="D11079">
        <v>10</v>
      </c>
      <c r="E11079" t="s">
        <v>577</v>
      </c>
      <c r="F11079" s="431">
        <v>3</v>
      </c>
      <c r="G11079" t="s">
        <v>408</v>
      </c>
      <c r="H11079" t="s">
        <v>413</v>
      </c>
      <c r="I11079" t="s">
        <v>414</v>
      </c>
      <c r="J11079" t="s">
        <v>550</v>
      </c>
      <c r="K11079" t="s">
        <v>415</v>
      </c>
      <c r="L11079" t="s">
        <v>525</v>
      </c>
      <c r="M11079" t="s">
        <v>409</v>
      </c>
      <c r="N11079">
        <v>318</v>
      </c>
      <c r="O11079">
        <v>-725413.77</v>
      </c>
      <c r="P11079">
        <v>430206</v>
      </c>
      <c r="Q11079" t="str">
        <f t="shared" si="175"/>
        <v>3-Small C&amp;I</v>
      </c>
    </row>
    <row r="11080" spans="1:17" x14ac:dyDescent="0.3">
      <c r="A11080">
        <v>5</v>
      </c>
      <c r="B11080" t="s">
        <v>241</v>
      </c>
      <c r="C11080">
        <v>2024</v>
      </c>
      <c r="D11080">
        <v>10</v>
      </c>
      <c r="E11080" t="s">
        <v>577</v>
      </c>
      <c r="F11080" s="431">
        <v>3</v>
      </c>
      <c r="G11080" t="s">
        <v>408</v>
      </c>
      <c r="H11080" t="s">
        <v>396</v>
      </c>
      <c r="I11080" t="s">
        <v>397</v>
      </c>
      <c r="J11080" t="s">
        <v>550</v>
      </c>
      <c r="K11080" t="s">
        <v>415</v>
      </c>
      <c r="L11080" t="s">
        <v>525</v>
      </c>
      <c r="M11080" t="s">
        <v>409</v>
      </c>
      <c r="N11080">
        <v>16760</v>
      </c>
      <c r="O11080">
        <v>907225.12</v>
      </c>
      <c r="P11080">
        <v>4239713</v>
      </c>
      <c r="Q11080" t="str">
        <f t="shared" si="175"/>
        <v>3-Small C&amp;I</v>
      </c>
    </row>
    <row r="11081" spans="1:17" x14ac:dyDescent="0.3">
      <c r="A11081">
        <v>5</v>
      </c>
      <c r="B11081" t="s">
        <v>241</v>
      </c>
      <c r="C11081">
        <v>2024</v>
      </c>
      <c r="D11081">
        <v>10</v>
      </c>
      <c r="E11081" t="s">
        <v>577</v>
      </c>
      <c r="F11081" s="431">
        <v>3</v>
      </c>
      <c r="G11081" t="s">
        <v>408</v>
      </c>
      <c r="H11081" t="s">
        <v>416</v>
      </c>
      <c r="I11081" t="s">
        <v>417</v>
      </c>
      <c r="J11081" t="s">
        <v>548</v>
      </c>
      <c r="K11081" t="s">
        <v>392</v>
      </c>
      <c r="L11081" t="s">
        <v>525</v>
      </c>
      <c r="M11081" t="s">
        <v>409</v>
      </c>
      <c r="N11081">
        <v>128</v>
      </c>
      <c r="O11081">
        <v>-17775.18</v>
      </c>
      <c r="P11081">
        <v>83547</v>
      </c>
      <c r="Q11081" t="str">
        <f t="shared" si="175"/>
        <v>3-Small C&amp;I</v>
      </c>
    </row>
    <row r="11082" spans="1:17" x14ac:dyDescent="0.3">
      <c r="A11082">
        <v>5</v>
      </c>
      <c r="B11082" t="s">
        <v>241</v>
      </c>
      <c r="C11082">
        <v>2024</v>
      </c>
      <c r="D11082">
        <v>10</v>
      </c>
      <c r="E11082" t="s">
        <v>577</v>
      </c>
      <c r="F11082" s="431">
        <v>3</v>
      </c>
      <c r="G11082" t="s">
        <v>408</v>
      </c>
      <c r="H11082" t="s">
        <v>468</v>
      </c>
      <c r="I11082" t="s">
        <v>469</v>
      </c>
      <c r="J11082" t="s">
        <v>554</v>
      </c>
      <c r="K11082" t="s">
        <v>420</v>
      </c>
      <c r="L11082" t="s">
        <v>525</v>
      </c>
      <c r="M11082" t="s">
        <v>409</v>
      </c>
      <c r="N11082">
        <v>39</v>
      </c>
      <c r="O11082">
        <v>104017.63</v>
      </c>
      <c r="P11082">
        <v>436516</v>
      </c>
      <c r="Q11082" t="str">
        <f t="shared" si="175"/>
        <v>4-Medium C&amp;I</v>
      </c>
    </row>
    <row r="11083" spans="1:17" x14ac:dyDescent="0.3">
      <c r="A11083">
        <v>5</v>
      </c>
      <c r="B11083" t="s">
        <v>241</v>
      </c>
      <c r="C11083">
        <v>2024</v>
      </c>
      <c r="D11083">
        <v>10</v>
      </c>
      <c r="E11083" t="s">
        <v>577</v>
      </c>
      <c r="F11083" s="431">
        <v>3</v>
      </c>
      <c r="G11083" t="s">
        <v>408</v>
      </c>
      <c r="H11083" t="s">
        <v>572</v>
      </c>
      <c r="I11083" t="s">
        <v>573</v>
      </c>
      <c r="J11083" t="s">
        <v>550</v>
      </c>
      <c r="K11083" t="s">
        <v>415</v>
      </c>
      <c r="L11083" t="s">
        <v>525</v>
      </c>
      <c r="M11083" t="s">
        <v>409</v>
      </c>
      <c r="N11083">
        <v>1</v>
      </c>
      <c r="O11083">
        <v>10.53</v>
      </c>
      <c r="P11083">
        <v>0</v>
      </c>
      <c r="Q11083" t="str">
        <f t="shared" si="175"/>
        <v>3-Small C&amp;I</v>
      </c>
    </row>
    <row r="11084" spans="1:17" x14ac:dyDescent="0.3">
      <c r="A11084">
        <v>5</v>
      </c>
      <c r="B11084" t="s">
        <v>241</v>
      </c>
      <c r="C11084">
        <v>2024</v>
      </c>
      <c r="D11084">
        <v>10</v>
      </c>
      <c r="E11084" t="s">
        <v>577</v>
      </c>
      <c r="F11084" s="431">
        <v>3</v>
      </c>
      <c r="G11084" t="s">
        <v>408</v>
      </c>
      <c r="H11084" t="s">
        <v>460</v>
      </c>
      <c r="I11084" t="s">
        <v>461</v>
      </c>
      <c r="J11084" t="s">
        <v>551</v>
      </c>
      <c r="K11084" t="s">
        <v>398</v>
      </c>
      <c r="L11084" t="s">
        <v>525</v>
      </c>
      <c r="M11084" t="s">
        <v>409</v>
      </c>
      <c r="N11084">
        <v>66</v>
      </c>
      <c r="O11084">
        <v>787.19</v>
      </c>
      <c r="P11084">
        <v>10312</v>
      </c>
      <c r="Q11084" t="str">
        <f t="shared" si="175"/>
        <v>3-Small C&amp;I</v>
      </c>
    </row>
    <row r="11085" spans="1:17" x14ac:dyDescent="0.3">
      <c r="A11085">
        <v>5</v>
      </c>
      <c r="B11085" t="s">
        <v>241</v>
      </c>
      <c r="C11085">
        <v>2024</v>
      </c>
      <c r="D11085">
        <v>10</v>
      </c>
      <c r="E11085" t="s">
        <v>577</v>
      </c>
      <c r="F11085" s="431">
        <v>3</v>
      </c>
      <c r="G11085" t="s">
        <v>408</v>
      </c>
      <c r="H11085" t="s">
        <v>470</v>
      </c>
      <c r="I11085" t="s">
        <v>471</v>
      </c>
      <c r="J11085" t="s">
        <v>555</v>
      </c>
      <c r="K11085" t="s">
        <v>472</v>
      </c>
      <c r="L11085" t="s">
        <v>525</v>
      </c>
      <c r="M11085" t="s">
        <v>409</v>
      </c>
      <c r="N11085">
        <v>1</v>
      </c>
      <c r="O11085">
        <v>6283.34</v>
      </c>
      <c r="P11085">
        <v>22560</v>
      </c>
      <c r="Q11085" t="str">
        <f t="shared" si="175"/>
        <v>4-Medium C&amp;I</v>
      </c>
    </row>
    <row r="11086" spans="1:17" x14ac:dyDescent="0.3">
      <c r="A11086">
        <v>5</v>
      </c>
      <c r="B11086" t="s">
        <v>241</v>
      </c>
      <c r="C11086">
        <v>2024</v>
      </c>
      <c r="D11086">
        <v>10</v>
      </c>
      <c r="E11086" t="s">
        <v>577</v>
      </c>
      <c r="F11086" s="431">
        <v>3</v>
      </c>
      <c r="G11086" t="s">
        <v>408</v>
      </c>
      <c r="H11086" t="s">
        <v>418</v>
      </c>
      <c r="I11086" t="s">
        <v>419</v>
      </c>
      <c r="J11086" t="s">
        <v>554</v>
      </c>
      <c r="K11086" t="s">
        <v>420</v>
      </c>
      <c r="L11086" t="s">
        <v>525</v>
      </c>
      <c r="M11086" t="s">
        <v>409</v>
      </c>
      <c r="N11086">
        <v>1156</v>
      </c>
      <c r="O11086">
        <v>4085000.09</v>
      </c>
      <c r="P11086">
        <v>17979944</v>
      </c>
      <c r="Q11086" t="str">
        <f t="shared" ref="Q11086:Q11149" si="176">VLOOKUP(TRIM(J11086),S:T,2,FALSE)</f>
        <v>4-Medium C&amp;I</v>
      </c>
    </row>
    <row r="11087" spans="1:17" x14ac:dyDescent="0.3">
      <c r="A11087">
        <v>5</v>
      </c>
      <c r="B11087" t="s">
        <v>241</v>
      </c>
      <c r="C11087">
        <v>2024</v>
      </c>
      <c r="D11087">
        <v>10</v>
      </c>
      <c r="E11087" t="s">
        <v>577</v>
      </c>
      <c r="F11087" s="431">
        <v>3</v>
      </c>
      <c r="G11087" t="s">
        <v>408</v>
      </c>
      <c r="H11087" t="s">
        <v>473</v>
      </c>
      <c r="I11087" t="s">
        <v>474</v>
      </c>
      <c r="J11087" t="s">
        <v>556</v>
      </c>
      <c r="K11087" t="s">
        <v>441</v>
      </c>
      <c r="L11087" t="s">
        <v>525</v>
      </c>
      <c r="M11087" t="s">
        <v>409</v>
      </c>
      <c r="N11087">
        <v>23</v>
      </c>
      <c r="O11087">
        <v>59703.95</v>
      </c>
      <c r="P11087">
        <v>259483</v>
      </c>
      <c r="Q11087" t="str">
        <f t="shared" si="176"/>
        <v>4-Medium C&amp;I</v>
      </c>
    </row>
    <row r="11088" spans="1:17" x14ac:dyDescent="0.3">
      <c r="A11088">
        <v>5</v>
      </c>
      <c r="B11088" t="s">
        <v>241</v>
      </c>
      <c r="C11088">
        <v>2024</v>
      </c>
      <c r="D11088">
        <v>10</v>
      </c>
      <c r="E11088" t="s">
        <v>577</v>
      </c>
      <c r="F11088" s="431">
        <v>3</v>
      </c>
      <c r="G11088" t="s">
        <v>408</v>
      </c>
      <c r="H11088" t="s">
        <v>475</v>
      </c>
      <c r="I11088" t="s">
        <v>476</v>
      </c>
      <c r="J11088" t="s">
        <v>555</v>
      </c>
      <c r="K11088" t="s">
        <v>472</v>
      </c>
      <c r="L11088" t="s">
        <v>525</v>
      </c>
      <c r="M11088" t="s">
        <v>409</v>
      </c>
      <c r="N11088">
        <v>31</v>
      </c>
      <c r="O11088">
        <v>56393.2</v>
      </c>
      <c r="P11088">
        <v>248683</v>
      </c>
      <c r="Q11088" t="str">
        <f t="shared" si="176"/>
        <v>4-Medium C&amp;I</v>
      </c>
    </row>
    <row r="11089" spans="1:17" x14ac:dyDescent="0.3">
      <c r="A11089">
        <v>5</v>
      </c>
      <c r="B11089" t="s">
        <v>241</v>
      </c>
      <c r="C11089">
        <v>2024</v>
      </c>
      <c r="D11089">
        <v>10</v>
      </c>
      <c r="E11089" t="s">
        <v>577</v>
      </c>
      <c r="F11089" s="431">
        <v>3</v>
      </c>
      <c r="G11089" t="s">
        <v>408</v>
      </c>
      <c r="H11089" t="s">
        <v>464</v>
      </c>
      <c r="I11089" t="s">
        <v>465</v>
      </c>
      <c r="J11089" t="s">
        <v>552</v>
      </c>
      <c r="K11089" t="s">
        <v>423</v>
      </c>
      <c r="L11089" t="s">
        <v>525</v>
      </c>
      <c r="M11089" t="s">
        <v>409</v>
      </c>
      <c r="N11089">
        <v>655</v>
      </c>
      <c r="O11089">
        <v>96541.440000000002</v>
      </c>
      <c r="P11089">
        <v>216409</v>
      </c>
      <c r="Q11089" t="str">
        <f t="shared" si="176"/>
        <v>Street</v>
      </c>
    </row>
    <row r="11090" spans="1:17" x14ac:dyDescent="0.3">
      <c r="A11090">
        <v>5</v>
      </c>
      <c r="B11090" t="s">
        <v>241</v>
      </c>
      <c r="C11090">
        <v>2024</v>
      </c>
      <c r="D11090">
        <v>10</v>
      </c>
      <c r="E11090" t="s">
        <v>577</v>
      </c>
      <c r="F11090" s="431">
        <v>3</v>
      </c>
      <c r="G11090" t="s">
        <v>408</v>
      </c>
      <c r="H11090" t="s">
        <v>466</v>
      </c>
      <c r="I11090" t="s">
        <v>467</v>
      </c>
      <c r="J11090" t="s">
        <v>552</v>
      </c>
      <c r="K11090" t="s">
        <v>423</v>
      </c>
      <c r="L11090" t="s">
        <v>525</v>
      </c>
      <c r="M11090" t="s">
        <v>409</v>
      </c>
      <c r="N11090">
        <v>1091</v>
      </c>
      <c r="O11090">
        <v>127670.66</v>
      </c>
      <c r="P11090">
        <v>302932</v>
      </c>
      <c r="Q11090" t="str">
        <f t="shared" si="176"/>
        <v>Street</v>
      </c>
    </row>
    <row r="11091" spans="1:17" x14ac:dyDescent="0.3">
      <c r="A11091">
        <v>5</v>
      </c>
      <c r="B11091" t="s">
        <v>241</v>
      </c>
      <c r="C11091">
        <v>2024</v>
      </c>
      <c r="D11091">
        <v>10</v>
      </c>
      <c r="E11091" t="s">
        <v>577</v>
      </c>
      <c r="F11091" s="431">
        <v>3</v>
      </c>
      <c r="G11091" t="s">
        <v>408</v>
      </c>
      <c r="H11091" t="s">
        <v>421</v>
      </c>
      <c r="I11091" t="s">
        <v>422</v>
      </c>
      <c r="J11091" t="s">
        <v>552</v>
      </c>
      <c r="K11091" t="s">
        <v>423</v>
      </c>
      <c r="L11091" t="s">
        <v>526</v>
      </c>
      <c r="M11091" t="s">
        <v>427</v>
      </c>
      <c r="N11091">
        <v>3720</v>
      </c>
      <c r="O11091">
        <v>374225.93</v>
      </c>
      <c r="P11091">
        <v>1240837</v>
      </c>
      <c r="Q11091" t="str">
        <f t="shared" si="176"/>
        <v>Street</v>
      </c>
    </row>
    <row r="11092" spans="1:17" x14ac:dyDescent="0.3">
      <c r="A11092">
        <v>5</v>
      </c>
      <c r="B11092" t="s">
        <v>241</v>
      </c>
      <c r="C11092">
        <v>2024</v>
      </c>
      <c r="D11092">
        <v>10</v>
      </c>
      <c r="E11092" t="s">
        <v>577</v>
      </c>
      <c r="F11092" s="431">
        <v>3</v>
      </c>
      <c r="G11092" t="s">
        <v>408</v>
      </c>
      <c r="H11092" t="s">
        <v>424</v>
      </c>
      <c r="I11092" t="s">
        <v>425</v>
      </c>
      <c r="J11092" t="s">
        <v>557</v>
      </c>
      <c r="K11092" t="s">
        <v>426</v>
      </c>
      <c r="L11092" t="s">
        <v>526</v>
      </c>
      <c r="M11092" t="s">
        <v>427</v>
      </c>
      <c r="N11092">
        <v>5</v>
      </c>
      <c r="O11092">
        <v>767.42</v>
      </c>
      <c r="P11092">
        <v>5538</v>
      </c>
      <c r="Q11092" t="str">
        <f t="shared" si="176"/>
        <v>3-Small C&amp;I</v>
      </c>
    </row>
    <row r="11093" spans="1:17" x14ac:dyDescent="0.3">
      <c r="A11093">
        <v>5</v>
      </c>
      <c r="B11093" t="s">
        <v>241</v>
      </c>
      <c r="C11093">
        <v>2024</v>
      </c>
      <c r="D11093">
        <v>10</v>
      </c>
      <c r="E11093" t="s">
        <v>577</v>
      </c>
      <c r="F11093" s="431">
        <v>3</v>
      </c>
      <c r="G11093" t="s">
        <v>408</v>
      </c>
      <c r="H11093" t="s">
        <v>428</v>
      </c>
      <c r="I11093" t="s">
        <v>429</v>
      </c>
      <c r="J11093" t="s">
        <v>558</v>
      </c>
      <c r="K11093" t="s">
        <v>430</v>
      </c>
      <c r="L11093" t="s">
        <v>525</v>
      </c>
      <c r="M11093" t="s">
        <v>409</v>
      </c>
      <c r="N11093">
        <v>128</v>
      </c>
      <c r="O11093">
        <v>1908062.99</v>
      </c>
      <c r="P11093">
        <v>10628928</v>
      </c>
      <c r="Q11093" t="str">
        <f t="shared" si="176"/>
        <v>5-Large C&amp;I</v>
      </c>
    </row>
    <row r="11094" spans="1:17" x14ac:dyDescent="0.3">
      <c r="A11094">
        <v>5</v>
      </c>
      <c r="B11094" t="s">
        <v>241</v>
      </c>
      <c r="C11094">
        <v>2024</v>
      </c>
      <c r="D11094">
        <v>10</v>
      </c>
      <c r="E11094" t="s">
        <v>577</v>
      </c>
      <c r="F11094" s="431">
        <v>3</v>
      </c>
      <c r="G11094" t="s">
        <v>408</v>
      </c>
      <c r="H11094" t="s">
        <v>431</v>
      </c>
      <c r="I11094" t="s">
        <v>432</v>
      </c>
      <c r="J11094" t="s">
        <v>558</v>
      </c>
      <c r="K11094" t="s">
        <v>430</v>
      </c>
      <c r="L11094" t="s">
        <v>526</v>
      </c>
      <c r="M11094" t="s">
        <v>427</v>
      </c>
      <c r="N11094">
        <v>2101</v>
      </c>
      <c r="O11094">
        <v>28181100.52</v>
      </c>
      <c r="P11094">
        <v>329625334</v>
      </c>
      <c r="Q11094" t="str">
        <f t="shared" si="176"/>
        <v>5-Large C&amp;I</v>
      </c>
    </row>
    <row r="11095" spans="1:17" x14ac:dyDescent="0.3">
      <c r="A11095">
        <v>5</v>
      </c>
      <c r="B11095" t="s">
        <v>241</v>
      </c>
      <c r="C11095">
        <v>2024</v>
      </c>
      <c r="D11095">
        <v>10</v>
      </c>
      <c r="E11095" t="s">
        <v>577</v>
      </c>
      <c r="F11095" s="431">
        <v>3</v>
      </c>
      <c r="G11095" t="s">
        <v>408</v>
      </c>
      <c r="H11095" t="s">
        <v>399</v>
      </c>
      <c r="I11095" t="s">
        <v>400</v>
      </c>
      <c r="J11095" t="s">
        <v>547</v>
      </c>
      <c r="K11095" t="s">
        <v>386</v>
      </c>
      <c r="L11095" t="s">
        <v>526</v>
      </c>
      <c r="M11095" t="s">
        <v>427</v>
      </c>
      <c r="N11095">
        <v>1462</v>
      </c>
      <c r="O11095">
        <v>404494.47</v>
      </c>
      <c r="P11095">
        <v>2294085</v>
      </c>
      <c r="Q11095" t="str">
        <f t="shared" si="176"/>
        <v>1-Residential</v>
      </c>
    </row>
    <row r="11096" spans="1:17" x14ac:dyDescent="0.3">
      <c r="A11096">
        <v>5</v>
      </c>
      <c r="B11096" t="s">
        <v>241</v>
      </c>
      <c r="C11096">
        <v>2024</v>
      </c>
      <c r="D11096">
        <v>10</v>
      </c>
      <c r="E11096" t="s">
        <v>577</v>
      </c>
      <c r="F11096" s="431">
        <v>3</v>
      </c>
      <c r="G11096" t="s">
        <v>408</v>
      </c>
      <c r="H11096" t="s">
        <v>402</v>
      </c>
      <c r="I11096" t="s">
        <v>403</v>
      </c>
      <c r="J11096" t="s">
        <v>312</v>
      </c>
      <c r="K11096" t="s">
        <v>462</v>
      </c>
      <c r="L11096" t="s">
        <v>312</v>
      </c>
      <c r="M11096" t="s">
        <v>463</v>
      </c>
      <c r="N11096">
        <v>7</v>
      </c>
      <c r="O11096">
        <v>190.03</v>
      </c>
      <c r="P11096">
        <v>3362</v>
      </c>
      <c r="Q11096" t="str">
        <f t="shared" si="176"/>
        <v>OTHER</v>
      </c>
    </row>
    <row r="11097" spans="1:17" x14ac:dyDescent="0.3">
      <c r="A11097">
        <v>5</v>
      </c>
      <c r="B11097" t="s">
        <v>241</v>
      </c>
      <c r="C11097">
        <v>2024</v>
      </c>
      <c r="D11097">
        <v>10</v>
      </c>
      <c r="E11097" t="s">
        <v>577</v>
      </c>
      <c r="F11097" s="431">
        <v>3</v>
      </c>
      <c r="G11097" t="s">
        <v>408</v>
      </c>
      <c r="H11097" t="s">
        <v>404</v>
      </c>
      <c r="I11097" t="s">
        <v>405</v>
      </c>
      <c r="J11097" t="s">
        <v>548</v>
      </c>
      <c r="K11097" t="s">
        <v>392</v>
      </c>
      <c r="L11097" t="s">
        <v>526</v>
      </c>
      <c r="M11097" t="s">
        <v>427</v>
      </c>
      <c r="N11097">
        <v>70598</v>
      </c>
      <c r="O11097">
        <v>7178205.4299999997</v>
      </c>
      <c r="P11097">
        <v>117779034</v>
      </c>
      <c r="Q11097" t="str">
        <f t="shared" si="176"/>
        <v>3-Small C&amp;I</v>
      </c>
    </row>
    <row r="11098" spans="1:17" x14ac:dyDescent="0.3">
      <c r="A11098">
        <v>5</v>
      </c>
      <c r="B11098" t="s">
        <v>241</v>
      </c>
      <c r="C11098">
        <v>2024</v>
      </c>
      <c r="D11098">
        <v>10</v>
      </c>
      <c r="E11098" t="s">
        <v>577</v>
      </c>
      <c r="F11098" s="431">
        <v>3</v>
      </c>
      <c r="G11098" t="s">
        <v>408</v>
      </c>
      <c r="H11098" t="s">
        <v>433</v>
      </c>
      <c r="I11098" t="s">
        <v>434</v>
      </c>
      <c r="J11098" t="s">
        <v>553</v>
      </c>
      <c r="K11098" t="s">
        <v>412</v>
      </c>
      <c r="L11098" t="s">
        <v>526</v>
      </c>
      <c r="M11098" t="s">
        <v>427</v>
      </c>
      <c r="N11098">
        <v>1338</v>
      </c>
      <c r="O11098">
        <v>65273.15</v>
      </c>
      <c r="P11098">
        <v>419092</v>
      </c>
      <c r="Q11098" t="str">
        <f t="shared" si="176"/>
        <v>3-Small C&amp;I</v>
      </c>
    </row>
    <row r="11099" spans="1:17" x14ac:dyDescent="0.3">
      <c r="A11099">
        <v>5</v>
      </c>
      <c r="B11099" t="s">
        <v>241</v>
      </c>
      <c r="C11099">
        <v>2024</v>
      </c>
      <c r="D11099">
        <v>10</v>
      </c>
      <c r="E11099" t="s">
        <v>577</v>
      </c>
      <c r="F11099" s="431">
        <v>3</v>
      </c>
      <c r="G11099" t="s">
        <v>408</v>
      </c>
      <c r="H11099" t="s">
        <v>435</v>
      </c>
      <c r="I11099" t="s">
        <v>436</v>
      </c>
      <c r="J11099" t="s">
        <v>550</v>
      </c>
      <c r="K11099" t="s">
        <v>415</v>
      </c>
      <c r="L11099" t="s">
        <v>526</v>
      </c>
      <c r="M11099" t="s">
        <v>427</v>
      </c>
      <c r="N11099">
        <v>610</v>
      </c>
      <c r="O11099">
        <v>-1068.05</v>
      </c>
      <c r="P11099">
        <v>1298377</v>
      </c>
      <c r="Q11099" t="str">
        <f t="shared" si="176"/>
        <v>3-Small C&amp;I</v>
      </c>
    </row>
    <row r="11100" spans="1:17" x14ac:dyDescent="0.3">
      <c r="A11100">
        <v>5</v>
      </c>
      <c r="B11100" t="s">
        <v>241</v>
      </c>
      <c r="C11100">
        <v>2024</v>
      </c>
      <c r="D11100">
        <v>10</v>
      </c>
      <c r="E11100" t="s">
        <v>577</v>
      </c>
      <c r="F11100" s="431">
        <v>3</v>
      </c>
      <c r="G11100" t="s">
        <v>408</v>
      </c>
      <c r="H11100" t="s">
        <v>406</v>
      </c>
      <c r="I11100" t="s">
        <v>407</v>
      </c>
      <c r="J11100" t="s">
        <v>551</v>
      </c>
      <c r="K11100" t="s">
        <v>398</v>
      </c>
      <c r="L11100" t="s">
        <v>526</v>
      </c>
      <c r="M11100" t="s">
        <v>427</v>
      </c>
      <c r="N11100">
        <v>24342</v>
      </c>
      <c r="O11100">
        <v>1177987.93</v>
      </c>
      <c r="P11100">
        <v>8814072</v>
      </c>
      <c r="Q11100" t="str">
        <f t="shared" si="176"/>
        <v>3-Small C&amp;I</v>
      </c>
    </row>
    <row r="11101" spans="1:17" x14ac:dyDescent="0.3">
      <c r="A11101">
        <v>5</v>
      </c>
      <c r="B11101" t="s">
        <v>241</v>
      </c>
      <c r="C11101">
        <v>2024</v>
      </c>
      <c r="D11101">
        <v>10</v>
      </c>
      <c r="E11101" t="s">
        <v>577</v>
      </c>
      <c r="F11101" s="431">
        <v>3</v>
      </c>
      <c r="G11101" t="s">
        <v>408</v>
      </c>
      <c r="H11101" t="s">
        <v>437</v>
      </c>
      <c r="I11101" t="s">
        <v>438</v>
      </c>
      <c r="J11101" t="s">
        <v>554</v>
      </c>
      <c r="K11101" t="s">
        <v>420</v>
      </c>
      <c r="L11101" t="s">
        <v>526</v>
      </c>
      <c r="M11101" t="s">
        <v>427</v>
      </c>
      <c r="N11101">
        <v>7925</v>
      </c>
      <c r="O11101">
        <v>18277386.719999999</v>
      </c>
      <c r="P11101">
        <v>159582772</v>
      </c>
      <c r="Q11101" t="str">
        <f t="shared" si="176"/>
        <v>4-Medium C&amp;I</v>
      </c>
    </row>
    <row r="11102" spans="1:17" x14ac:dyDescent="0.3">
      <c r="A11102">
        <v>5</v>
      </c>
      <c r="B11102" t="s">
        <v>241</v>
      </c>
      <c r="C11102">
        <v>2024</v>
      </c>
      <c r="D11102">
        <v>10</v>
      </c>
      <c r="E11102" t="s">
        <v>577</v>
      </c>
      <c r="F11102" s="431">
        <v>3</v>
      </c>
      <c r="G11102" t="s">
        <v>408</v>
      </c>
      <c r="H11102" t="s">
        <v>439</v>
      </c>
      <c r="I11102" t="s">
        <v>440</v>
      </c>
      <c r="J11102" t="s">
        <v>554</v>
      </c>
      <c r="K11102" t="s">
        <v>420</v>
      </c>
      <c r="L11102" t="s">
        <v>526</v>
      </c>
      <c r="M11102" t="s">
        <v>427</v>
      </c>
      <c r="N11102">
        <v>338</v>
      </c>
      <c r="O11102">
        <v>649404.38</v>
      </c>
      <c r="P11102">
        <v>5814535</v>
      </c>
      <c r="Q11102" t="str">
        <f t="shared" si="176"/>
        <v>4-Medium C&amp;I</v>
      </c>
    </row>
    <row r="11103" spans="1:17" x14ac:dyDescent="0.3">
      <c r="A11103">
        <v>5</v>
      </c>
      <c r="B11103" t="s">
        <v>241</v>
      </c>
      <c r="C11103">
        <v>2024</v>
      </c>
      <c r="D11103">
        <v>10</v>
      </c>
      <c r="E11103" t="s">
        <v>577</v>
      </c>
      <c r="F11103" s="431">
        <v>3</v>
      </c>
      <c r="G11103" t="s">
        <v>408</v>
      </c>
      <c r="H11103" t="s">
        <v>479</v>
      </c>
      <c r="I11103" t="s">
        <v>480</v>
      </c>
      <c r="J11103" t="s">
        <v>554</v>
      </c>
      <c r="K11103" t="s">
        <v>420</v>
      </c>
      <c r="L11103" t="s">
        <v>526</v>
      </c>
      <c r="M11103" t="s">
        <v>427</v>
      </c>
      <c r="N11103">
        <v>231</v>
      </c>
      <c r="O11103">
        <v>429503.13</v>
      </c>
      <c r="P11103">
        <v>3803092</v>
      </c>
      <c r="Q11103" t="str">
        <f t="shared" si="176"/>
        <v>4-Medium C&amp;I</v>
      </c>
    </row>
    <row r="11104" spans="1:17" x14ac:dyDescent="0.3">
      <c r="A11104">
        <v>5</v>
      </c>
      <c r="B11104" t="s">
        <v>241</v>
      </c>
      <c r="C11104">
        <v>2024</v>
      </c>
      <c r="D11104">
        <v>10</v>
      </c>
      <c r="E11104" t="s">
        <v>577</v>
      </c>
      <c r="F11104" s="431">
        <v>5</v>
      </c>
      <c r="G11104" t="s">
        <v>442</v>
      </c>
      <c r="H11104" t="s">
        <v>390</v>
      </c>
      <c r="I11104" t="s">
        <v>391</v>
      </c>
      <c r="J11104" t="s">
        <v>548</v>
      </c>
      <c r="K11104" t="s">
        <v>392</v>
      </c>
      <c r="L11104" t="s">
        <v>527</v>
      </c>
      <c r="M11104" t="s">
        <v>443</v>
      </c>
      <c r="N11104">
        <v>685</v>
      </c>
      <c r="O11104">
        <v>186432.26</v>
      </c>
      <c r="P11104">
        <v>1045472</v>
      </c>
      <c r="Q11104" t="str">
        <f t="shared" si="176"/>
        <v>3-Small C&amp;I</v>
      </c>
    </row>
    <row r="11105" spans="1:17" x14ac:dyDescent="0.3">
      <c r="A11105">
        <v>5</v>
      </c>
      <c r="B11105" t="s">
        <v>241</v>
      </c>
      <c r="C11105">
        <v>2024</v>
      </c>
      <c r="D11105">
        <v>10</v>
      </c>
      <c r="E11105" t="s">
        <v>577</v>
      </c>
      <c r="F11105" s="431">
        <v>5</v>
      </c>
      <c r="G11105" t="s">
        <v>442</v>
      </c>
      <c r="H11105" t="s">
        <v>410</v>
      </c>
      <c r="I11105" t="s">
        <v>411</v>
      </c>
      <c r="J11105" t="s">
        <v>553</v>
      </c>
      <c r="K11105" t="s">
        <v>412</v>
      </c>
      <c r="L11105" t="s">
        <v>527</v>
      </c>
      <c r="M11105" t="s">
        <v>443</v>
      </c>
      <c r="N11105">
        <v>1</v>
      </c>
      <c r="O11105">
        <v>89.38</v>
      </c>
      <c r="P11105">
        <v>292</v>
      </c>
      <c r="Q11105" t="str">
        <f t="shared" si="176"/>
        <v>3-Small C&amp;I</v>
      </c>
    </row>
    <row r="11106" spans="1:17" x14ac:dyDescent="0.3">
      <c r="A11106">
        <v>5</v>
      </c>
      <c r="B11106" t="s">
        <v>241</v>
      </c>
      <c r="C11106">
        <v>2024</v>
      </c>
      <c r="D11106">
        <v>10</v>
      </c>
      <c r="E11106" t="s">
        <v>577</v>
      </c>
      <c r="F11106" s="431">
        <v>5</v>
      </c>
      <c r="G11106" t="s">
        <v>442</v>
      </c>
      <c r="H11106" t="s">
        <v>416</v>
      </c>
      <c r="I11106" t="s">
        <v>417</v>
      </c>
      <c r="J11106" t="s">
        <v>548</v>
      </c>
      <c r="K11106" t="s">
        <v>392</v>
      </c>
      <c r="L11106" t="s">
        <v>527</v>
      </c>
      <c r="M11106" t="s">
        <v>443</v>
      </c>
      <c r="N11106">
        <v>1</v>
      </c>
      <c r="O11106">
        <v>26.33</v>
      </c>
      <c r="P11106">
        <v>65</v>
      </c>
      <c r="Q11106" t="str">
        <f t="shared" si="176"/>
        <v>3-Small C&amp;I</v>
      </c>
    </row>
    <row r="11107" spans="1:17" x14ac:dyDescent="0.3">
      <c r="A11107">
        <v>5</v>
      </c>
      <c r="B11107" t="s">
        <v>241</v>
      </c>
      <c r="C11107">
        <v>2024</v>
      </c>
      <c r="D11107">
        <v>10</v>
      </c>
      <c r="E11107" t="s">
        <v>577</v>
      </c>
      <c r="F11107" s="431">
        <v>5</v>
      </c>
      <c r="G11107" t="s">
        <v>442</v>
      </c>
      <c r="H11107" t="s">
        <v>468</v>
      </c>
      <c r="I11107" t="s">
        <v>469</v>
      </c>
      <c r="J11107" t="s">
        <v>554</v>
      </c>
      <c r="K11107" t="s">
        <v>420</v>
      </c>
      <c r="L11107" t="s">
        <v>527</v>
      </c>
      <c r="M11107" t="s">
        <v>443</v>
      </c>
      <c r="N11107">
        <v>2</v>
      </c>
      <c r="O11107">
        <v>1625</v>
      </c>
      <c r="P11107">
        <v>6360</v>
      </c>
      <c r="Q11107" t="str">
        <f t="shared" si="176"/>
        <v>4-Medium C&amp;I</v>
      </c>
    </row>
    <row r="11108" spans="1:17" x14ac:dyDescent="0.3">
      <c r="A11108">
        <v>5</v>
      </c>
      <c r="B11108" t="s">
        <v>241</v>
      </c>
      <c r="C11108">
        <v>2024</v>
      </c>
      <c r="D11108">
        <v>10</v>
      </c>
      <c r="E11108" t="s">
        <v>577</v>
      </c>
      <c r="F11108" s="431">
        <v>5</v>
      </c>
      <c r="G11108" t="s">
        <v>442</v>
      </c>
      <c r="H11108" t="s">
        <v>418</v>
      </c>
      <c r="I11108" t="s">
        <v>419</v>
      </c>
      <c r="J11108" t="s">
        <v>554</v>
      </c>
      <c r="K11108" t="s">
        <v>420</v>
      </c>
      <c r="L11108" t="s">
        <v>527</v>
      </c>
      <c r="M11108" t="s">
        <v>443</v>
      </c>
      <c r="N11108">
        <v>116</v>
      </c>
      <c r="O11108">
        <v>567927.22</v>
      </c>
      <c r="P11108">
        <v>2442634</v>
      </c>
      <c r="Q11108" t="str">
        <f t="shared" si="176"/>
        <v>4-Medium C&amp;I</v>
      </c>
    </row>
    <row r="11109" spans="1:17" x14ac:dyDescent="0.3">
      <c r="A11109">
        <v>5</v>
      </c>
      <c r="B11109" t="s">
        <v>241</v>
      </c>
      <c r="C11109">
        <v>2024</v>
      </c>
      <c r="D11109">
        <v>10</v>
      </c>
      <c r="E11109" t="s">
        <v>577</v>
      </c>
      <c r="F11109" s="431">
        <v>5</v>
      </c>
      <c r="G11109" t="s">
        <v>442</v>
      </c>
      <c r="H11109" t="s">
        <v>464</v>
      </c>
      <c r="I11109" t="s">
        <v>465</v>
      </c>
      <c r="J11109" t="s">
        <v>552</v>
      </c>
      <c r="K11109" t="s">
        <v>423</v>
      </c>
      <c r="L11109" t="s">
        <v>527</v>
      </c>
      <c r="M11109" t="s">
        <v>443</v>
      </c>
      <c r="N11109">
        <v>17</v>
      </c>
      <c r="O11109">
        <v>3346.15</v>
      </c>
      <c r="P11109">
        <v>7758</v>
      </c>
      <c r="Q11109" t="str">
        <f t="shared" si="176"/>
        <v>Street</v>
      </c>
    </row>
    <row r="11110" spans="1:17" x14ac:dyDescent="0.3">
      <c r="A11110">
        <v>5</v>
      </c>
      <c r="B11110" t="s">
        <v>241</v>
      </c>
      <c r="C11110">
        <v>2024</v>
      </c>
      <c r="D11110">
        <v>10</v>
      </c>
      <c r="E11110" t="s">
        <v>577</v>
      </c>
      <c r="F11110" s="431">
        <v>5</v>
      </c>
      <c r="G11110" t="s">
        <v>442</v>
      </c>
      <c r="H11110" t="s">
        <v>466</v>
      </c>
      <c r="I11110" t="s">
        <v>467</v>
      </c>
      <c r="J11110" t="s">
        <v>552</v>
      </c>
      <c r="K11110" t="s">
        <v>423</v>
      </c>
      <c r="L11110" t="s">
        <v>527</v>
      </c>
      <c r="M11110" t="s">
        <v>443</v>
      </c>
      <c r="N11110">
        <v>30</v>
      </c>
      <c r="O11110">
        <v>4800.04</v>
      </c>
      <c r="P11110">
        <v>11708</v>
      </c>
      <c r="Q11110" t="str">
        <f t="shared" si="176"/>
        <v>Street</v>
      </c>
    </row>
    <row r="11111" spans="1:17" x14ac:dyDescent="0.3">
      <c r="A11111">
        <v>5</v>
      </c>
      <c r="B11111" t="s">
        <v>241</v>
      </c>
      <c r="C11111">
        <v>2024</v>
      </c>
      <c r="D11111">
        <v>10</v>
      </c>
      <c r="E11111" t="s">
        <v>577</v>
      </c>
      <c r="F11111" s="431">
        <v>5</v>
      </c>
      <c r="G11111" t="s">
        <v>442</v>
      </c>
      <c r="H11111" t="s">
        <v>421</v>
      </c>
      <c r="I11111" t="s">
        <v>422</v>
      </c>
      <c r="J11111" t="s">
        <v>552</v>
      </c>
      <c r="K11111" t="s">
        <v>423</v>
      </c>
      <c r="L11111" t="s">
        <v>528</v>
      </c>
      <c r="M11111" t="s">
        <v>444</v>
      </c>
      <c r="N11111">
        <v>118</v>
      </c>
      <c r="O11111">
        <v>19244.7</v>
      </c>
      <c r="P11111">
        <v>66011</v>
      </c>
      <c r="Q11111" t="str">
        <f t="shared" si="176"/>
        <v>Street</v>
      </c>
    </row>
    <row r="11112" spans="1:17" x14ac:dyDescent="0.3">
      <c r="A11112">
        <v>5</v>
      </c>
      <c r="B11112" t="s">
        <v>241</v>
      </c>
      <c r="C11112">
        <v>2024</v>
      </c>
      <c r="D11112">
        <v>10</v>
      </c>
      <c r="E11112" t="s">
        <v>577</v>
      </c>
      <c r="F11112" s="431">
        <v>5</v>
      </c>
      <c r="G11112" t="s">
        <v>442</v>
      </c>
      <c r="H11112" t="s">
        <v>477</v>
      </c>
      <c r="I11112" t="s">
        <v>478</v>
      </c>
      <c r="J11112" t="s">
        <v>558</v>
      </c>
      <c r="K11112" t="s">
        <v>430</v>
      </c>
      <c r="L11112" t="s">
        <v>527</v>
      </c>
      <c r="M11112" t="s">
        <v>443</v>
      </c>
      <c r="N11112">
        <v>1</v>
      </c>
      <c r="O11112">
        <v>2017.31</v>
      </c>
      <c r="P11112">
        <v>7600</v>
      </c>
      <c r="Q11112" t="str">
        <f t="shared" si="176"/>
        <v>5-Large C&amp;I</v>
      </c>
    </row>
    <row r="11113" spans="1:17" x14ac:dyDescent="0.3">
      <c r="A11113">
        <v>5</v>
      </c>
      <c r="B11113" t="s">
        <v>241</v>
      </c>
      <c r="C11113">
        <v>2024</v>
      </c>
      <c r="D11113">
        <v>10</v>
      </c>
      <c r="E11113" t="s">
        <v>577</v>
      </c>
      <c r="F11113" s="431">
        <v>5</v>
      </c>
      <c r="G11113" t="s">
        <v>442</v>
      </c>
      <c r="H11113" t="s">
        <v>428</v>
      </c>
      <c r="I11113" t="s">
        <v>429</v>
      </c>
      <c r="J11113" t="s">
        <v>558</v>
      </c>
      <c r="K11113" t="s">
        <v>430</v>
      </c>
      <c r="L11113" t="s">
        <v>527</v>
      </c>
      <c r="M11113" t="s">
        <v>443</v>
      </c>
      <c r="N11113">
        <v>44</v>
      </c>
      <c r="O11113">
        <v>376045.72</v>
      </c>
      <c r="P11113">
        <v>1852463</v>
      </c>
      <c r="Q11113" t="str">
        <f t="shared" si="176"/>
        <v>5-Large C&amp;I</v>
      </c>
    </row>
    <row r="11114" spans="1:17" x14ac:dyDescent="0.3">
      <c r="A11114">
        <v>5</v>
      </c>
      <c r="B11114" t="s">
        <v>241</v>
      </c>
      <c r="C11114">
        <v>2024</v>
      </c>
      <c r="D11114">
        <v>10</v>
      </c>
      <c r="E11114" t="s">
        <v>577</v>
      </c>
      <c r="F11114" s="431">
        <v>5</v>
      </c>
      <c r="G11114" t="s">
        <v>442</v>
      </c>
      <c r="H11114" t="s">
        <v>431</v>
      </c>
      <c r="I11114" t="s">
        <v>432</v>
      </c>
      <c r="J11114" t="s">
        <v>558</v>
      </c>
      <c r="K11114" t="s">
        <v>430</v>
      </c>
      <c r="L11114" t="s">
        <v>528</v>
      </c>
      <c r="M11114" t="s">
        <v>444</v>
      </c>
      <c r="N11114">
        <v>617</v>
      </c>
      <c r="O11114">
        <v>13895227.369999999</v>
      </c>
      <c r="P11114">
        <v>165544145</v>
      </c>
      <c r="Q11114" t="str">
        <f t="shared" si="176"/>
        <v>5-Large C&amp;I</v>
      </c>
    </row>
    <row r="11115" spans="1:17" x14ac:dyDescent="0.3">
      <c r="A11115">
        <v>5</v>
      </c>
      <c r="B11115" t="s">
        <v>241</v>
      </c>
      <c r="C11115">
        <v>2024</v>
      </c>
      <c r="D11115">
        <v>10</v>
      </c>
      <c r="E11115" t="s">
        <v>577</v>
      </c>
      <c r="F11115" s="431">
        <v>5</v>
      </c>
      <c r="G11115" t="s">
        <v>442</v>
      </c>
      <c r="H11115" t="s">
        <v>404</v>
      </c>
      <c r="I11115" t="s">
        <v>405</v>
      </c>
      <c r="J11115" t="s">
        <v>548</v>
      </c>
      <c r="K11115" t="s">
        <v>392</v>
      </c>
      <c r="L11115" t="s">
        <v>528</v>
      </c>
      <c r="M11115" t="s">
        <v>444</v>
      </c>
      <c r="N11115">
        <v>1510</v>
      </c>
      <c r="O11115">
        <v>486437.85</v>
      </c>
      <c r="P11115">
        <v>3593798</v>
      </c>
      <c r="Q11115" t="str">
        <f t="shared" si="176"/>
        <v>3-Small C&amp;I</v>
      </c>
    </row>
    <row r="11116" spans="1:17" x14ac:dyDescent="0.3">
      <c r="A11116">
        <v>5</v>
      </c>
      <c r="B11116" t="s">
        <v>241</v>
      </c>
      <c r="C11116">
        <v>2024</v>
      </c>
      <c r="D11116">
        <v>10</v>
      </c>
      <c r="E11116" t="s">
        <v>577</v>
      </c>
      <c r="F11116" s="431">
        <v>5</v>
      </c>
      <c r="G11116" t="s">
        <v>442</v>
      </c>
      <c r="H11116" t="s">
        <v>433</v>
      </c>
      <c r="I11116" t="s">
        <v>434</v>
      </c>
      <c r="J11116" t="s">
        <v>553</v>
      </c>
      <c r="K11116" t="s">
        <v>412</v>
      </c>
      <c r="L11116" t="s">
        <v>528</v>
      </c>
      <c r="M11116" t="s">
        <v>444</v>
      </c>
      <c r="N11116">
        <v>1</v>
      </c>
      <c r="O11116">
        <v>47.3</v>
      </c>
      <c r="P11116">
        <v>300</v>
      </c>
      <c r="Q11116" t="str">
        <f t="shared" si="176"/>
        <v>3-Small C&amp;I</v>
      </c>
    </row>
    <row r="11117" spans="1:17" x14ac:dyDescent="0.3">
      <c r="A11117">
        <v>5</v>
      </c>
      <c r="B11117" t="s">
        <v>241</v>
      </c>
      <c r="C11117">
        <v>2024</v>
      </c>
      <c r="D11117">
        <v>10</v>
      </c>
      <c r="E11117" t="s">
        <v>577</v>
      </c>
      <c r="F11117" s="431">
        <v>5</v>
      </c>
      <c r="G11117" t="s">
        <v>442</v>
      </c>
      <c r="H11117" t="s">
        <v>437</v>
      </c>
      <c r="I11117" t="s">
        <v>438</v>
      </c>
      <c r="J11117" t="s">
        <v>554</v>
      </c>
      <c r="K11117" t="s">
        <v>420</v>
      </c>
      <c r="L11117" t="s">
        <v>528</v>
      </c>
      <c r="M11117" t="s">
        <v>444</v>
      </c>
      <c r="N11117">
        <v>520</v>
      </c>
      <c r="O11117">
        <v>1670123.25</v>
      </c>
      <c r="P11117">
        <v>13684640</v>
      </c>
      <c r="Q11117" t="str">
        <f t="shared" si="176"/>
        <v>4-Medium C&amp;I</v>
      </c>
    </row>
    <row r="11118" spans="1:17" x14ac:dyDescent="0.3">
      <c r="A11118">
        <v>5</v>
      </c>
      <c r="B11118" t="s">
        <v>241</v>
      </c>
      <c r="C11118">
        <v>2024</v>
      </c>
      <c r="D11118">
        <v>10</v>
      </c>
      <c r="E11118" t="s">
        <v>577</v>
      </c>
      <c r="F11118" s="431">
        <v>6</v>
      </c>
      <c r="G11118" t="s">
        <v>445</v>
      </c>
      <c r="H11118" t="s">
        <v>390</v>
      </c>
      <c r="I11118" t="s">
        <v>391</v>
      </c>
      <c r="J11118" t="s">
        <v>548</v>
      </c>
      <c r="K11118" t="s">
        <v>392</v>
      </c>
      <c r="L11118" t="s">
        <v>534</v>
      </c>
      <c r="M11118" t="s">
        <v>296</v>
      </c>
      <c r="N11118">
        <v>5</v>
      </c>
      <c r="O11118">
        <v>331.35</v>
      </c>
      <c r="P11118">
        <v>1005</v>
      </c>
      <c r="Q11118" t="str">
        <f t="shared" si="176"/>
        <v>3-Small C&amp;I</v>
      </c>
    </row>
    <row r="11119" spans="1:17" x14ac:dyDescent="0.3">
      <c r="A11119">
        <v>5</v>
      </c>
      <c r="B11119" t="s">
        <v>241</v>
      </c>
      <c r="C11119">
        <v>2024</v>
      </c>
      <c r="D11119">
        <v>10</v>
      </c>
      <c r="E11119" t="s">
        <v>577</v>
      </c>
      <c r="F11119" s="431">
        <v>6</v>
      </c>
      <c r="G11119" t="s">
        <v>445</v>
      </c>
      <c r="H11119" t="s">
        <v>481</v>
      </c>
      <c r="I11119" t="s">
        <v>482</v>
      </c>
      <c r="J11119" t="s">
        <v>559</v>
      </c>
      <c r="K11119" t="s">
        <v>448</v>
      </c>
      <c r="L11119" t="s">
        <v>534</v>
      </c>
      <c r="M11119" t="s">
        <v>296</v>
      </c>
      <c r="N11119">
        <v>57</v>
      </c>
      <c r="O11119">
        <v>14666.92</v>
      </c>
      <c r="P11119">
        <v>25670</v>
      </c>
      <c r="Q11119" t="str">
        <f t="shared" si="176"/>
        <v>Street</v>
      </c>
    </row>
    <row r="11120" spans="1:17" x14ac:dyDescent="0.3">
      <c r="A11120">
        <v>5</v>
      </c>
      <c r="B11120" t="s">
        <v>241</v>
      </c>
      <c r="C11120">
        <v>2024</v>
      </c>
      <c r="D11120">
        <v>10</v>
      </c>
      <c r="E11120" t="s">
        <v>577</v>
      </c>
      <c r="F11120" s="431">
        <v>6</v>
      </c>
      <c r="G11120" t="s">
        <v>445</v>
      </c>
      <c r="H11120" t="s">
        <v>483</v>
      </c>
      <c r="I11120" t="s">
        <v>484</v>
      </c>
      <c r="J11120" t="s">
        <v>559</v>
      </c>
      <c r="K11120" t="s">
        <v>448</v>
      </c>
      <c r="L11120" t="s">
        <v>534</v>
      </c>
      <c r="M11120" t="s">
        <v>296</v>
      </c>
      <c r="N11120">
        <v>74</v>
      </c>
      <c r="O11120">
        <v>42823.79</v>
      </c>
      <c r="P11120">
        <v>65670</v>
      </c>
      <c r="Q11120" t="str">
        <f t="shared" si="176"/>
        <v>Street</v>
      </c>
    </row>
    <row r="11121" spans="1:17" x14ac:dyDescent="0.3">
      <c r="A11121">
        <v>5</v>
      </c>
      <c r="B11121" t="s">
        <v>241</v>
      </c>
      <c r="C11121">
        <v>2024</v>
      </c>
      <c r="D11121">
        <v>10</v>
      </c>
      <c r="E11121" t="s">
        <v>577</v>
      </c>
      <c r="F11121" s="431">
        <v>6</v>
      </c>
      <c r="G11121" t="s">
        <v>445</v>
      </c>
      <c r="H11121" t="s">
        <v>464</v>
      </c>
      <c r="I11121" t="s">
        <v>465</v>
      </c>
      <c r="J11121" t="s">
        <v>552</v>
      </c>
      <c r="K11121" t="s">
        <v>423</v>
      </c>
      <c r="L11121" t="s">
        <v>534</v>
      </c>
      <c r="M11121" t="s">
        <v>296</v>
      </c>
      <c r="N11121">
        <v>238</v>
      </c>
      <c r="O11121">
        <v>26914.94</v>
      </c>
      <c r="P11121">
        <v>57175</v>
      </c>
      <c r="Q11121" t="str">
        <f t="shared" si="176"/>
        <v>Street</v>
      </c>
    </row>
    <row r="11122" spans="1:17" x14ac:dyDescent="0.3">
      <c r="A11122">
        <v>5</v>
      </c>
      <c r="B11122" t="s">
        <v>241</v>
      </c>
      <c r="C11122">
        <v>2024</v>
      </c>
      <c r="D11122">
        <v>10</v>
      </c>
      <c r="E11122" t="s">
        <v>577</v>
      </c>
      <c r="F11122" s="431">
        <v>6</v>
      </c>
      <c r="G11122" t="s">
        <v>445</v>
      </c>
      <c r="H11122" t="s">
        <v>466</v>
      </c>
      <c r="I11122" t="s">
        <v>467</v>
      </c>
      <c r="J11122" t="s">
        <v>552</v>
      </c>
      <c r="K11122" t="s">
        <v>423</v>
      </c>
      <c r="L11122" t="s">
        <v>534</v>
      </c>
      <c r="M11122" t="s">
        <v>296</v>
      </c>
      <c r="N11122">
        <v>488</v>
      </c>
      <c r="O11122">
        <v>55069.599999999999</v>
      </c>
      <c r="P11122">
        <v>108420</v>
      </c>
      <c r="Q11122" t="str">
        <f t="shared" si="176"/>
        <v>Street</v>
      </c>
    </row>
    <row r="11123" spans="1:17" x14ac:dyDescent="0.3">
      <c r="A11123">
        <v>5</v>
      </c>
      <c r="B11123" t="s">
        <v>241</v>
      </c>
      <c r="C11123">
        <v>2024</v>
      </c>
      <c r="D11123">
        <v>10</v>
      </c>
      <c r="E11123" t="s">
        <v>577</v>
      </c>
      <c r="F11123" s="431">
        <v>6</v>
      </c>
      <c r="G11123" t="s">
        <v>445</v>
      </c>
      <c r="H11123" t="s">
        <v>485</v>
      </c>
      <c r="I11123" t="s">
        <v>486</v>
      </c>
      <c r="J11123" t="s">
        <v>560</v>
      </c>
      <c r="K11123" t="s">
        <v>487</v>
      </c>
      <c r="L11123" t="s">
        <v>534</v>
      </c>
      <c r="M11123" t="s">
        <v>296</v>
      </c>
      <c r="N11123">
        <v>1</v>
      </c>
      <c r="O11123">
        <v>612.87</v>
      </c>
      <c r="P11123">
        <v>738</v>
      </c>
      <c r="Q11123" t="str">
        <f t="shared" si="176"/>
        <v>Street</v>
      </c>
    </row>
    <row r="11124" spans="1:17" x14ac:dyDescent="0.3">
      <c r="A11124">
        <v>5</v>
      </c>
      <c r="B11124" t="s">
        <v>241</v>
      </c>
      <c r="C11124">
        <v>2024</v>
      </c>
      <c r="D11124">
        <v>10</v>
      </c>
      <c r="E11124" t="s">
        <v>577</v>
      </c>
      <c r="F11124" s="431">
        <v>6</v>
      </c>
      <c r="G11124" t="s">
        <v>445</v>
      </c>
      <c r="H11124" t="s">
        <v>488</v>
      </c>
      <c r="I11124" t="s">
        <v>489</v>
      </c>
      <c r="J11124" t="s">
        <v>560</v>
      </c>
      <c r="K11124" t="s">
        <v>487</v>
      </c>
      <c r="L11124" t="s">
        <v>534</v>
      </c>
      <c r="M11124" t="s">
        <v>296</v>
      </c>
      <c r="N11124">
        <v>1</v>
      </c>
      <c r="O11124">
        <v>266.70999999999998</v>
      </c>
      <c r="P11124">
        <v>563</v>
      </c>
      <c r="Q11124" t="str">
        <f t="shared" si="176"/>
        <v>Street</v>
      </c>
    </row>
    <row r="11125" spans="1:17" x14ac:dyDescent="0.3">
      <c r="A11125">
        <v>5</v>
      </c>
      <c r="B11125" t="s">
        <v>241</v>
      </c>
      <c r="C11125">
        <v>2024</v>
      </c>
      <c r="D11125">
        <v>10</v>
      </c>
      <c r="E11125" t="s">
        <v>577</v>
      </c>
      <c r="F11125" s="431">
        <v>6</v>
      </c>
      <c r="G11125" t="s">
        <v>445</v>
      </c>
      <c r="H11125" t="s">
        <v>490</v>
      </c>
      <c r="I11125" t="s">
        <v>491</v>
      </c>
      <c r="J11125" t="s">
        <v>561</v>
      </c>
      <c r="K11125" t="s">
        <v>462</v>
      </c>
      <c r="L11125" t="s">
        <v>534</v>
      </c>
      <c r="M11125" t="s">
        <v>296</v>
      </c>
      <c r="N11125">
        <v>47</v>
      </c>
      <c r="O11125">
        <v>29662.79</v>
      </c>
      <c r="P11125">
        <v>101505</v>
      </c>
      <c r="Q11125" t="str">
        <f t="shared" si="176"/>
        <v>Street</v>
      </c>
    </row>
    <row r="11126" spans="1:17" x14ac:dyDescent="0.3">
      <c r="A11126">
        <v>5</v>
      </c>
      <c r="B11126" t="s">
        <v>241</v>
      </c>
      <c r="C11126">
        <v>2024</v>
      </c>
      <c r="D11126">
        <v>10</v>
      </c>
      <c r="E11126" t="s">
        <v>577</v>
      </c>
      <c r="F11126" s="431">
        <v>6</v>
      </c>
      <c r="G11126" t="s">
        <v>445</v>
      </c>
      <c r="H11126" t="s">
        <v>492</v>
      </c>
      <c r="I11126" t="s">
        <v>493</v>
      </c>
      <c r="J11126" t="s">
        <v>561</v>
      </c>
      <c r="K11126" t="s">
        <v>462</v>
      </c>
      <c r="L11126" t="s">
        <v>534</v>
      </c>
      <c r="M11126" t="s">
        <v>296</v>
      </c>
      <c r="N11126">
        <v>8</v>
      </c>
      <c r="O11126">
        <v>674.49</v>
      </c>
      <c r="P11126">
        <v>2525</v>
      </c>
      <c r="Q11126" t="str">
        <f t="shared" si="176"/>
        <v>Street</v>
      </c>
    </row>
    <row r="11127" spans="1:17" x14ac:dyDescent="0.3">
      <c r="A11127">
        <v>5</v>
      </c>
      <c r="B11127" t="s">
        <v>241</v>
      </c>
      <c r="C11127">
        <v>2024</v>
      </c>
      <c r="D11127">
        <v>10</v>
      </c>
      <c r="E11127" t="s">
        <v>577</v>
      </c>
      <c r="F11127" s="431">
        <v>6</v>
      </c>
      <c r="G11127" t="s">
        <v>445</v>
      </c>
      <c r="H11127" t="s">
        <v>494</v>
      </c>
      <c r="I11127" t="s">
        <v>495</v>
      </c>
      <c r="J11127" t="s">
        <v>557</v>
      </c>
      <c r="K11127" t="s">
        <v>426</v>
      </c>
      <c r="L11127" t="s">
        <v>534</v>
      </c>
      <c r="M11127" t="s">
        <v>296</v>
      </c>
      <c r="N11127">
        <v>1</v>
      </c>
      <c r="O11127">
        <v>12</v>
      </c>
      <c r="P11127">
        <v>16</v>
      </c>
      <c r="Q11127" t="str">
        <f t="shared" si="176"/>
        <v>3-Small C&amp;I</v>
      </c>
    </row>
    <row r="11128" spans="1:17" x14ac:dyDescent="0.3">
      <c r="A11128">
        <v>5</v>
      </c>
      <c r="B11128" t="s">
        <v>241</v>
      </c>
      <c r="C11128">
        <v>2024</v>
      </c>
      <c r="D11128">
        <v>10</v>
      </c>
      <c r="E11128" t="s">
        <v>577</v>
      </c>
      <c r="F11128" s="431">
        <v>6</v>
      </c>
      <c r="G11128" t="s">
        <v>445</v>
      </c>
      <c r="H11128" t="s">
        <v>496</v>
      </c>
      <c r="I11128" t="s">
        <v>497</v>
      </c>
      <c r="J11128" t="s">
        <v>557</v>
      </c>
      <c r="K11128" t="s">
        <v>426</v>
      </c>
      <c r="L11128" t="s">
        <v>534</v>
      </c>
      <c r="M11128" t="s">
        <v>296</v>
      </c>
      <c r="N11128">
        <v>6</v>
      </c>
      <c r="O11128">
        <v>247.71</v>
      </c>
      <c r="P11128">
        <v>793</v>
      </c>
      <c r="Q11128" t="str">
        <f t="shared" si="176"/>
        <v>3-Small C&amp;I</v>
      </c>
    </row>
    <row r="11129" spans="1:17" x14ac:dyDescent="0.3">
      <c r="A11129">
        <v>5</v>
      </c>
      <c r="B11129" t="s">
        <v>241</v>
      </c>
      <c r="C11129">
        <v>2024</v>
      </c>
      <c r="D11129">
        <v>10</v>
      </c>
      <c r="E11129" t="s">
        <v>577</v>
      </c>
      <c r="F11129" s="431">
        <v>6</v>
      </c>
      <c r="G11129" t="s">
        <v>445</v>
      </c>
      <c r="H11129" t="s">
        <v>446</v>
      </c>
      <c r="I11129" t="s">
        <v>447</v>
      </c>
      <c r="J11129" t="s">
        <v>559</v>
      </c>
      <c r="K11129" t="s">
        <v>448</v>
      </c>
      <c r="L11129" t="s">
        <v>529</v>
      </c>
      <c r="M11129" t="s">
        <v>449</v>
      </c>
      <c r="N11129">
        <v>560</v>
      </c>
      <c r="O11129">
        <v>598187.72</v>
      </c>
      <c r="P11129">
        <v>971149</v>
      </c>
      <c r="Q11129" t="str">
        <f t="shared" si="176"/>
        <v>Street</v>
      </c>
    </row>
    <row r="11130" spans="1:17" x14ac:dyDescent="0.3">
      <c r="A11130">
        <v>5</v>
      </c>
      <c r="B11130" t="s">
        <v>241</v>
      </c>
      <c r="C11130">
        <v>2024</v>
      </c>
      <c r="D11130">
        <v>10</v>
      </c>
      <c r="E11130" t="s">
        <v>577</v>
      </c>
      <c r="F11130" s="431">
        <v>6</v>
      </c>
      <c r="G11130" t="s">
        <v>445</v>
      </c>
      <c r="H11130" t="s">
        <v>421</v>
      </c>
      <c r="I11130" t="s">
        <v>422</v>
      </c>
      <c r="J11130" t="s">
        <v>552</v>
      </c>
      <c r="K11130" t="s">
        <v>423</v>
      </c>
      <c r="L11130" t="s">
        <v>529</v>
      </c>
      <c r="M11130" t="s">
        <v>449</v>
      </c>
      <c r="N11130">
        <v>1083</v>
      </c>
      <c r="O11130">
        <v>95452.479999999996</v>
      </c>
      <c r="P11130">
        <v>305380</v>
      </c>
      <c r="Q11130" t="str">
        <f t="shared" si="176"/>
        <v>Street</v>
      </c>
    </row>
    <row r="11131" spans="1:17" x14ac:dyDescent="0.3">
      <c r="A11131">
        <v>5</v>
      </c>
      <c r="B11131" t="s">
        <v>241</v>
      </c>
      <c r="C11131">
        <v>2024</v>
      </c>
      <c r="D11131">
        <v>10</v>
      </c>
      <c r="E11131" t="s">
        <v>577</v>
      </c>
      <c r="F11131" s="431">
        <v>6</v>
      </c>
      <c r="G11131" t="s">
        <v>445</v>
      </c>
      <c r="H11131" t="s">
        <v>498</v>
      </c>
      <c r="I11131" t="s">
        <v>499</v>
      </c>
      <c r="J11131" t="s">
        <v>562</v>
      </c>
      <c r="K11131" t="s">
        <v>500</v>
      </c>
      <c r="L11131" t="s">
        <v>529</v>
      </c>
      <c r="M11131" t="s">
        <v>449</v>
      </c>
      <c r="N11131">
        <v>5</v>
      </c>
      <c r="O11131">
        <v>10058.98</v>
      </c>
      <c r="P11131">
        <v>37158</v>
      </c>
      <c r="Q11131" t="str">
        <f t="shared" si="176"/>
        <v>Street</v>
      </c>
    </row>
    <row r="11132" spans="1:17" x14ac:dyDescent="0.3">
      <c r="A11132">
        <v>5</v>
      </c>
      <c r="B11132" t="s">
        <v>241</v>
      </c>
      <c r="C11132">
        <v>2024</v>
      </c>
      <c r="D11132">
        <v>10</v>
      </c>
      <c r="E11132" t="s">
        <v>577</v>
      </c>
      <c r="F11132" s="431">
        <v>6</v>
      </c>
      <c r="G11132" t="s">
        <v>445</v>
      </c>
      <c r="H11132" t="s">
        <v>501</v>
      </c>
      <c r="I11132" t="s">
        <v>502</v>
      </c>
      <c r="J11132" t="s">
        <v>560</v>
      </c>
      <c r="K11132" t="s">
        <v>487</v>
      </c>
      <c r="L11132" t="s">
        <v>529</v>
      </c>
      <c r="M11132" t="s">
        <v>449</v>
      </c>
      <c r="N11132">
        <v>8</v>
      </c>
      <c r="O11132">
        <v>16716.46</v>
      </c>
      <c r="P11132">
        <v>44517</v>
      </c>
      <c r="Q11132" t="str">
        <f t="shared" si="176"/>
        <v>Street</v>
      </c>
    </row>
    <row r="11133" spans="1:17" x14ac:dyDescent="0.3">
      <c r="A11133">
        <v>5</v>
      </c>
      <c r="B11133" t="s">
        <v>241</v>
      </c>
      <c r="C11133">
        <v>2024</v>
      </c>
      <c r="D11133">
        <v>10</v>
      </c>
      <c r="E11133" t="s">
        <v>577</v>
      </c>
      <c r="F11133" s="431">
        <v>6</v>
      </c>
      <c r="G11133" t="s">
        <v>445</v>
      </c>
      <c r="H11133" t="s">
        <v>503</v>
      </c>
      <c r="I11133" t="s">
        <v>504</v>
      </c>
      <c r="J11133" t="s">
        <v>561</v>
      </c>
      <c r="K11133" t="s">
        <v>462</v>
      </c>
      <c r="L11133" t="s">
        <v>529</v>
      </c>
      <c r="M11133" t="s">
        <v>449</v>
      </c>
      <c r="N11133">
        <v>464</v>
      </c>
      <c r="O11133">
        <v>360561.43</v>
      </c>
      <c r="P11133">
        <v>2503427</v>
      </c>
      <c r="Q11133" t="str">
        <f t="shared" si="176"/>
        <v>Street</v>
      </c>
    </row>
    <row r="11134" spans="1:17" x14ac:dyDescent="0.3">
      <c r="A11134">
        <v>5</v>
      </c>
      <c r="B11134" t="s">
        <v>241</v>
      </c>
      <c r="C11134">
        <v>2024</v>
      </c>
      <c r="D11134">
        <v>10</v>
      </c>
      <c r="E11134" t="s">
        <v>577</v>
      </c>
      <c r="F11134" s="431">
        <v>6</v>
      </c>
      <c r="G11134" t="s">
        <v>445</v>
      </c>
      <c r="H11134" t="s">
        <v>424</v>
      </c>
      <c r="I11134" t="s">
        <v>425</v>
      </c>
      <c r="J11134" t="s">
        <v>557</v>
      </c>
      <c r="K11134" t="s">
        <v>426</v>
      </c>
      <c r="L11134" t="s">
        <v>529</v>
      </c>
      <c r="M11134" t="s">
        <v>449</v>
      </c>
      <c r="N11134">
        <v>17</v>
      </c>
      <c r="O11134">
        <v>342.38</v>
      </c>
      <c r="P11134">
        <v>1629</v>
      </c>
      <c r="Q11134" t="str">
        <f t="shared" si="176"/>
        <v>3-Small C&amp;I</v>
      </c>
    </row>
    <row r="11135" spans="1:17" x14ac:dyDescent="0.3">
      <c r="A11135">
        <v>5</v>
      </c>
      <c r="B11135" t="s">
        <v>241</v>
      </c>
      <c r="C11135">
        <v>2024</v>
      </c>
      <c r="D11135">
        <v>10</v>
      </c>
      <c r="E11135" t="s">
        <v>577</v>
      </c>
      <c r="F11135" s="431">
        <v>6</v>
      </c>
      <c r="G11135" t="s">
        <v>445</v>
      </c>
      <c r="H11135" t="s">
        <v>505</v>
      </c>
      <c r="I11135" t="s">
        <v>506</v>
      </c>
      <c r="J11135" t="s">
        <v>563</v>
      </c>
      <c r="K11135" t="s">
        <v>452</v>
      </c>
      <c r="L11135" t="s">
        <v>534</v>
      </c>
      <c r="M11135" t="s">
        <v>296</v>
      </c>
      <c r="N11135">
        <v>1</v>
      </c>
      <c r="O11135">
        <v>1919.88</v>
      </c>
      <c r="P11135">
        <v>6140</v>
      </c>
      <c r="Q11135" t="str">
        <f t="shared" si="176"/>
        <v>Street</v>
      </c>
    </row>
    <row r="11136" spans="1:17" x14ac:dyDescent="0.3">
      <c r="A11136">
        <v>5</v>
      </c>
      <c r="B11136" t="s">
        <v>241</v>
      </c>
      <c r="C11136">
        <v>2024</v>
      </c>
      <c r="D11136">
        <v>10</v>
      </c>
      <c r="E11136" t="s">
        <v>577</v>
      </c>
      <c r="F11136" s="431">
        <v>6</v>
      </c>
      <c r="G11136" t="s">
        <v>445</v>
      </c>
      <c r="H11136" t="s">
        <v>450</v>
      </c>
      <c r="I11136" t="s">
        <v>451</v>
      </c>
      <c r="J11136" t="s">
        <v>563</v>
      </c>
      <c r="K11136" t="s">
        <v>452</v>
      </c>
      <c r="L11136" t="s">
        <v>529</v>
      </c>
      <c r="M11136" t="s">
        <v>449</v>
      </c>
      <c r="N11136">
        <v>10</v>
      </c>
      <c r="O11136">
        <v>900.25</v>
      </c>
      <c r="P11136">
        <v>4197</v>
      </c>
      <c r="Q11136" t="str">
        <f t="shared" si="176"/>
        <v>Street</v>
      </c>
    </row>
    <row r="11137" spans="1:17" x14ac:dyDescent="0.3">
      <c r="A11137">
        <v>5</v>
      </c>
      <c r="B11137" t="s">
        <v>241</v>
      </c>
      <c r="C11137">
        <v>2024</v>
      </c>
      <c r="D11137">
        <v>10</v>
      </c>
      <c r="E11137" t="s">
        <v>577</v>
      </c>
      <c r="F11137" s="431">
        <v>6</v>
      </c>
      <c r="G11137" t="s">
        <v>445</v>
      </c>
      <c r="H11137" t="s">
        <v>509</v>
      </c>
      <c r="I11137" t="s">
        <v>510</v>
      </c>
      <c r="J11137" t="s">
        <v>564</v>
      </c>
      <c r="K11137" t="s">
        <v>462</v>
      </c>
      <c r="L11137" t="s">
        <v>534</v>
      </c>
      <c r="M11137" t="s">
        <v>296</v>
      </c>
      <c r="N11137">
        <v>1</v>
      </c>
      <c r="O11137">
        <v>464.56</v>
      </c>
      <c r="P11137">
        <v>175</v>
      </c>
      <c r="Q11137" t="str">
        <f t="shared" si="176"/>
        <v>Street</v>
      </c>
    </row>
    <row r="11138" spans="1:17" x14ac:dyDescent="0.3">
      <c r="A11138">
        <v>5</v>
      </c>
      <c r="B11138" t="s">
        <v>241</v>
      </c>
      <c r="C11138">
        <v>2024</v>
      </c>
      <c r="D11138">
        <v>10</v>
      </c>
      <c r="E11138" t="s">
        <v>577</v>
      </c>
      <c r="F11138" s="431">
        <v>6</v>
      </c>
      <c r="G11138" t="s">
        <v>445</v>
      </c>
      <c r="H11138" t="s">
        <v>511</v>
      </c>
      <c r="I11138" t="s">
        <v>512</v>
      </c>
      <c r="J11138" t="s">
        <v>564</v>
      </c>
      <c r="K11138" t="s">
        <v>462</v>
      </c>
      <c r="L11138" t="s">
        <v>529</v>
      </c>
      <c r="M11138" t="s">
        <v>449</v>
      </c>
      <c r="N11138">
        <v>4</v>
      </c>
      <c r="O11138">
        <v>3069.32</v>
      </c>
      <c r="P11138">
        <v>720</v>
      </c>
      <c r="Q11138" t="str">
        <f t="shared" si="176"/>
        <v>Street</v>
      </c>
    </row>
    <row r="11139" spans="1:17" x14ac:dyDescent="0.3">
      <c r="A11139">
        <v>5</v>
      </c>
      <c r="B11139" t="s">
        <v>241</v>
      </c>
      <c r="C11139">
        <v>2024</v>
      </c>
      <c r="D11139">
        <v>10</v>
      </c>
      <c r="E11139" t="s">
        <v>577</v>
      </c>
      <c r="F11139" s="431">
        <v>6</v>
      </c>
      <c r="G11139" t="s">
        <v>445</v>
      </c>
      <c r="H11139" t="s">
        <v>404</v>
      </c>
      <c r="I11139" t="s">
        <v>405</v>
      </c>
      <c r="J11139" t="s">
        <v>548</v>
      </c>
      <c r="K11139" t="s">
        <v>392</v>
      </c>
      <c r="L11139" t="s">
        <v>529</v>
      </c>
      <c r="M11139" t="s">
        <v>449</v>
      </c>
      <c r="N11139">
        <v>29</v>
      </c>
      <c r="O11139">
        <v>779.87</v>
      </c>
      <c r="P11139">
        <v>3761</v>
      </c>
      <c r="Q11139" t="str">
        <f t="shared" si="176"/>
        <v>3-Small C&amp;I</v>
      </c>
    </row>
    <row r="11140" spans="1:17" x14ac:dyDescent="0.3">
      <c r="A11140">
        <v>5</v>
      </c>
      <c r="B11140" t="s">
        <v>241</v>
      </c>
      <c r="C11140">
        <v>2024</v>
      </c>
      <c r="D11140">
        <v>10</v>
      </c>
      <c r="E11140" t="s">
        <v>577</v>
      </c>
      <c r="F11140" s="431">
        <v>10</v>
      </c>
      <c r="G11140" t="s">
        <v>453</v>
      </c>
      <c r="H11140" t="s">
        <v>384</v>
      </c>
      <c r="I11140" t="s">
        <v>385</v>
      </c>
      <c r="J11140" t="s">
        <v>547</v>
      </c>
      <c r="K11140" t="s">
        <v>386</v>
      </c>
      <c r="L11140" t="s">
        <v>530</v>
      </c>
      <c r="M11140" t="s">
        <v>454</v>
      </c>
      <c r="N11140">
        <v>26154</v>
      </c>
      <c r="O11140">
        <v>3684448.73</v>
      </c>
      <c r="P11140">
        <v>10663262</v>
      </c>
      <c r="Q11140" t="str">
        <f t="shared" si="176"/>
        <v>1-Residential</v>
      </c>
    </row>
    <row r="11141" spans="1:17" x14ac:dyDescent="0.3">
      <c r="A11141">
        <v>5</v>
      </c>
      <c r="B11141" t="s">
        <v>241</v>
      </c>
      <c r="C11141">
        <v>2024</v>
      </c>
      <c r="D11141">
        <v>10</v>
      </c>
      <c r="E11141" t="s">
        <v>577</v>
      </c>
      <c r="F11141" s="431">
        <v>10</v>
      </c>
      <c r="G11141" t="s">
        <v>453</v>
      </c>
      <c r="H11141" t="s">
        <v>388</v>
      </c>
      <c r="I11141" t="s">
        <v>389</v>
      </c>
      <c r="J11141" t="s">
        <v>547</v>
      </c>
      <c r="K11141" t="s">
        <v>386</v>
      </c>
      <c r="L11141" t="s">
        <v>530</v>
      </c>
      <c r="M11141" t="s">
        <v>454</v>
      </c>
      <c r="N11141">
        <v>17</v>
      </c>
      <c r="O11141">
        <v>2733.37</v>
      </c>
      <c r="P11141">
        <v>8420</v>
      </c>
      <c r="Q11141" t="str">
        <f t="shared" si="176"/>
        <v>1-Residential</v>
      </c>
    </row>
    <row r="11142" spans="1:17" x14ac:dyDescent="0.3">
      <c r="A11142">
        <v>5</v>
      </c>
      <c r="B11142" t="s">
        <v>241</v>
      </c>
      <c r="C11142">
        <v>2024</v>
      </c>
      <c r="D11142">
        <v>10</v>
      </c>
      <c r="E11142" t="s">
        <v>577</v>
      </c>
      <c r="F11142" s="431">
        <v>10</v>
      </c>
      <c r="G11142" t="s">
        <v>453</v>
      </c>
      <c r="H11142" t="s">
        <v>390</v>
      </c>
      <c r="I11142" t="s">
        <v>391</v>
      </c>
      <c r="J11142" t="s">
        <v>548</v>
      </c>
      <c r="K11142" t="s">
        <v>392</v>
      </c>
      <c r="L11142" t="s">
        <v>530</v>
      </c>
      <c r="M11142" t="s">
        <v>454</v>
      </c>
      <c r="N11142">
        <v>11</v>
      </c>
      <c r="O11142">
        <v>1498.67</v>
      </c>
      <c r="P11142">
        <v>4922</v>
      </c>
      <c r="Q11142" t="str">
        <f t="shared" si="176"/>
        <v>3-Small C&amp;I</v>
      </c>
    </row>
    <row r="11143" spans="1:17" x14ac:dyDescent="0.3">
      <c r="A11143">
        <v>5</v>
      </c>
      <c r="B11143" t="s">
        <v>241</v>
      </c>
      <c r="C11143">
        <v>2024</v>
      </c>
      <c r="D11143">
        <v>10</v>
      </c>
      <c r="E11143" t="s">
        <v>577</v>
      </c>
      <c r="F11143" s="431">
        <v>10</v>
      </c>
      <c r="G11143" t="s">
        <v>453</v>
      </c>
      <c r="H11143" t="s">
        <v>393</v>
      </c>
      <c r="I11143" t="s">
        <v>394</v>
      </c>
      <c r="J11143" t="s">
        <v>549</v>
      </c>
      <c r="K11143" t="s">
        <v>395</v>
      </c>
      <c r="L11143" t="s">
        <v>530</v>
      </c>
      <c r="M11143" t="s">
        <v>454</v>
      </c>
      <c r="N11143">
        <v>5048</v>
      </c>
      <c r="O11143">
        <v>509839.46</v>
      </c>
      <c r="P11143">
        <v>2334086</v>
      </c>
      <c r="Q11143" t="str">
        <f t="shared" si="176"/>
        <v>2-Low Income Residential</v>
      </c>
    </row>
    <row r="11144" spans="1:17" x14ac:dyDescent="0.3">
      <c r="A11144">
        <v>5</v>
      </c>
      <c r="B11144" t="s">
        <v>241</v>
      </c>
      <c r="C11144">
        <v>2024</v>
      </c>
      <c r="D11144">
        <v>10</v>
      </c>
      <c r="E11144" t="s">
        <v>577</v>
      </c>
      <c r="F11144" s="431">
        <v>10</v>
      </c>
      <c r="G11144" t="s">
        <v>453</v>
      </c>
      <c r="H11144" t="s">
        <v>458</v>
      </c>
      <c r="I11144" t="s">
        <v>459</v>
      </c>
      <c r="J11144" t="s">
        <v>549</v>
      </c>
      <c r="K11144" t="s">
        <v>395</v>
      </c>
      <c r="L11144" t="s">
        <v>530</v>
      </c>
      <c r="M11144" t="s">
        <v>454</v>
      </c>
      <c r="N11144">
        <v>11</v>
      </c>
      <c r="O11144">
        <v>677.52</v>
      </c>
      <c r="P11144">
        <v>3744</v>
      </c>
      <c r="Q11144" t="str">
        <f t="shared" si="176"/>
        <v>2-Low Income Residential</v>
      </c>
    </row>
    <row r="11145" spans="1:17" x14ac:dyDescent="0.3">
      <c r="A11145">
        <v>5</v>
      </c>
      <c r="B11145" t="s">
        <v>241</v>
      </c>
      <c r="C11145">
        <v>2024</v>
      </c>
      <c r="D11145">
        <v>10</v>
      </c>
      <c r="E11145" t="s">
        <v>577</v>
      </c>
      <c r="F11145" s="431">
        <v>10</v>
      </c>
      <c r="G11145" t="s">
        <v>453</v>
      </c>
      <c r="H11145" t="s">
        <v>464</v>
      </c>
      <c r="I11145" t="s">
        <v>465</v>
      </c>
      <c r="J11145" t="s">
        <v>552</v>
      </c>
      <c r="K11145" t="s">
        <v>423</v>
      </c>
      <c r="L11145" t="s">
        <v>530</v>
      </c>
      <c r="M11145" t="s">
        <v>454</v>
      </c>
      <c r="N11145">
        <v>2</v>
      </c>
      <c r="O11145">
        <v>90.95</v>
      </c>
      <c r="P11145">
        <v>152</v>
      </c>
      <c r="Q11145" t="str">
        <f t="shared" si="176"/>
        <v>Street</v>
      </c>
    </row>
    <row r="11146" spans="1:17" x14ac:dyDescent="0.3">
      <c r="A11146">
        <v>5</v>
      </c>
      <c r="B11146" t="s">
        <v>241</v>
      </c>
      <c r="C11146">
        <v>2024</v>
      </c>
      <c r="D11146">
        <v>10</v>
      </c>
      <c r="E11146" t="s">
        <v>577</v>
      </c>
      <c r="F11146" s="431">
        <v>10</v>
      </c>
      <c r="G11146" t="s">
        <v>453</v>
      </c>
      <c r="H11146" t="s">
        <v>466</v>
      </c>
      <c r="I11146" t="s">
        <v>467</v>
      </c>
      <c r="J11146" t="s">
        <v>552</v>
      </c>
      <c r="K11146" t="s">
        <v>423</v>
      </c>
      <c r="L11146" t="s">
        <v>530</v>
      </c>
      <c r="M11146" t="s">
        <v>454</v>
      </c>
      <c r="N11146">
        <v>22</v>
      </c>
      <c r="O11146">
        <v>454.08</v>
      </c>
      <c r="P11146">
        <v>863</v>
      </c>
      <c r="Q11146" t="str">
        <f t="shared" si="176"/>
        <v>Street</v>
      </c>
    </row>
    <row r="11147" spans="1:17" x14ac:dyDescent="0.3">
      <c r="A11147">
        <v>5</v>
      </c>
      <c r="B11147" t="s">
        <v>241</v>
      </c>
      <c r="C11147">
        <v>2024</v>
      </c>
      <c r="D11147">
        <v>10</v>
      </c>
      <c r="E11147" t="s">
        <v>577</v>
      </c>
      <c r="F11147" s="431">
        <v>10</v>
      </c>
      <c r="G11147" t="s">
        <v>453</v>
      </c>
      <c r="H11147" t="s">
        <v>421</v>
      </c>
      <c r="I11147" t="s">
        <v>422</v>
      </c>
      <c r="J11147" t="s">
        <v>552</v>
      </c>
      <c r="K11147" t="s">
        <v>423</v>
      </c>
      <c r="L11147" t="s">
        <v>531</v>
      </c>
      <c r="M11147" t="s">
        <v>455</v>
      </c>
      <c r="N11147">
        <v>5</v>
      </c>
      <c r="O11147">
        <v>206.28</v>
      </c>
      <c r="P11147">
        <v>772</v>
      </c>
      <c r="Q11147" t="str">
        <f t="shared" si="176"/>
        <v>Street</v>
      </c>
    </row>
    <row r="11148" spans="1:17" x14ac:dyDescent="0.3">
      <c r="A11148">
        <v>5</v>
      </c>
      <c r="B11148" t="s">
        <v>241</v>
      </c>
      <c r="C11148">
        <v>2024</v>
      </c>
      <c r="D11148">
        <v>10</v>
      </c>
      <c r="E11148" t="s">
        <v>577</v>
      </c>
      <c r="F11148" s="431">
        <v>10</v>
      </c>
      <c r="G11148" t="s">
        <v>453</v>
      </c>
      <c r="H11148" t="s">
        <v>399</v>
      </c>
      <c r="I11148" t="s">
        <v>400</v>
      </c>
      <c r="J11148" t="s">
        <v>547</v>
      </c>
      <c r="K11148" t="s">
        <v>386</v>
      </c>
      <c r="L11148" t="s">
        <v>531</v>
      </c>
      <c r="M11148" t="s">
        <v>455</v>
      </c>
      <c r="N11148">
        <v>41152</v>
      </c>
      <c r="O11148">
        <v>3641833.35</v>
      </c>
      <c r="P11148">
        <v>19768855</v>
      </c>
      <c r="Q11148" t="str">
        <f t="shared" si="176"/>
        <v>1-Residential</v>
      </c>
    </row>
    <row r="11149" spans="1:17" x14ac:dyDescent="0.3">
      <c r="A11149">
        <v>5</v>
      </c>
      <c r="B11149" t="s">
        <v>241</v>
      </c>
      <c r="C11149">
        <v>2024</v>
      </c>
      <c r="D11149">
        <v>10</v>
      </c>
      <c r="E11149" t="s">
        <v>577</v>
      </c>
      <c r="F11149" s="431">
        <v>10</v>
      </c>
      <c r="G11149" t="s">
        <v>453</v>
      </c>
      <c r="H11149" t="s">
        <v>402</v>
      </c>
      <c r="I11149" t="s">
        <v>403</v>
      </c>
      <c r="J11149" t="s">
        <v>549</v>
      </c>
      <c r="K11149" t="s">
        <v>395</v>
      </c>
      <c r="L11149" t="s">
        <v>531</v>
      </c>
      <c r="M11149" t="s">
        <v>455</v>
      </c>
      <c r="N11149">
        <v>6978</v>
      </c>
      <c r="O11149">
        <v>187612.28</v>
      </c>
      <c r="P11149">
        <v>3311963</v>
      </c>
      <c r="Q11149" t="str">
        <f t="shared" si="176"/>
        <v>2-Low Income Residential</v>
      </c>
    </row>
    <row r="11150" spans="1:17" x14ac:dyDescent="0.3">
      <c r="A11150">
        <v>5</v>
      </c>
      <c r="B11150" t="s">
        <v>241</v>
      </c>
      <c r="C11150">
        <v>2024</v>
      </c>
      <c r="D11150">
        <v>10</v>
      </c>
      <c r="E11150" t="s">
        <v>577</v>
      </c>
      <c r="F11150" s="431">
        <v>10</v>
      </c>
      <c r="G11150" t="s">
        <v>453</v>
      </c>
      <c r="H11150" t="s">
        <v>404</v>
      </c>
      <c r="I11150" t="s">
        <v>405</v>
      </c>
      <c r="J11150" t="s">
        <v>548</v>
      </c>
      <c r="K11150" t="s">
        <v>392</v>
      </c>
      <c r="L11150" t="s">
        <v>531</v>
      </c>
      <c r="M11150" t="s">
        <v>455</v>
      </c>
      <c r="N11150">
        <v>16</v>
      </c>
      <c r="O11150">
        <v>2226.1799999999998</v>
      </c>
      <c r="P11150">
        <v>15566</v>
      </c>
      <c r="Q11150" t="str">
        <f t="shared" ref="Q11150:Q11168" si="177">VLOOKUP(TRIM(J11150),S:T,2,FALSE)</f>
        <v>3-Small C&amp;I</v>
      </c>
    </row>
    <row r="11151" spans="1:17" x14ac:dyDescent="0.3">
      <c r="A11151">
        <v>5</v>
      </c>
      <c r="B11151" t="s">
        <v>241</v>
      </c>
      <c r="C11151">
        <v>2024</v>
      </c>
      <c r="D11151">
        <v>10</v>
      </c>
      <c r="E11151" t="s">
        <v>577</v>
      </c>
      <c r="F11151" s="431">
        <v>60</v>
      </c>
      <c r="G11151" t="s">
        <v>456</v>
      </c>
      <c r="H11151" t="s">
        <v>481</v>
      </c>
      <c r="I11151" t="s">
        <v>482</v>
      </c>
      <c r="J11151" t="s">
        <v>559</v>
      </c>
      <c r="K11151" t="s">
        <v>448</v>
      </c>
      <c r="L11151" t="s">
        <v>535</v>
      </c>
      <c r="M11151" t="s">
        <v>513</v>
      </c>
      <c r="N11151">
        <v>4</v>
      </c>
      <c r="O11151">
        <v>211.53</v>
      </c>
      <c r="P11151">
        <v>491</v>
      </c>
      <c r="Q11151" t="str">
        <f t="shared" si="177"/>
        <v>Street</v>
      </c>
    </row>
    <row r="11152" spans="1:17" x14ac:dyDescent="0.3">
      <c r="A11152">
        <v>5</v>
      </c>
      <c r="B11152" t="s">
        <v>241</v>
      </c>
      <c r="C11152">
        <v>2024</v>
      </c>
      <c r="D11152">
        <v>10</v>
      </c>
      <c r="E11152" t="s">
        <v>577</v>
      </c>
      <c r="F11152" s="431">
        <v>60</v>
      </c>
      <c r="G11152" t="s">
        <v>456</v>
      </c>
      <c r="H11152" t="s">
        <v>483</v>
      </c>
      <c r="I11152" t="s">
        <v>484</v>
      </c>
      <c r="J11152" t="s">
        <v>559</v>
      </c>
      <c r="K11152" t="s">
        <v>448</v>
      </c>
      <c r="L11152" t="s">
        <v>535</v>
      </c>
      <c r="M11152" t="s">
        <v>513</v>
      </c>
      <c r="N11152">
        <v>23</v>
      </c>
      <c r="O11152">
        <v>1175.8</v>
      </c>
      <c r="P11152">
        <v>1559</v>
      </c>
      <c r="Q11152" t="str">
        <f t="shared" si="177"/>
        <v>Street</v>
      </c>
    </row>
    <row r="11153" spans="1:17" x14ac:dyDescent="0.3">
      <c r="A11153">
        <v>5</v>
      </c>
      <c r="B11153" t="s">
        <v>241</v>
      </c>
      <c r="C11153">
        <v>2024</v>
      </c>
      <c r="D11153">
        <v>10</v>
      </c>
      <c r="E11153" t="s">
        <v>577</v>
      </c>
      <c r="F11153" s="431">
        <v>60</v>
      </c>
      <c r="G11153" t="s">
        <v>456</v>
      </c>
      <c r="H11153" t="s">
        <v>446</v>
      </c>
      <c r="I11153" t="s">
        <v>447</v>
      </c>
      <c r="J11153" t="s">
        <v>559</v>
      </c>
      <c r="K11153" t="s">
        <v>448</v>
      </c>
      <c r="L11153" t="s">
        <v>532</v>
      </c>
      <c r="M11153" t="s">
        <v>457</v>
      </c>
      <c r="N11153">
        <v>54</v>
      </c>
      <c r="O11153">
        <v>9691.77</v>
      </c>
      <c r="P11153">
        <v>13426</v>
      </c>
      <c r="Q11153" t="str">
        <f t="shared" si="177"/>
        <v>Street</v>
      </c>
    </row>
    <row r="11154" spans="1:17" x14ac:dyDescent="0.3">
      <c r="A11154">
        <v>5</v>
      </c>
      <c r="B11154" t="s">
        <v>241</v>
      </c>
      <c r="C11154">
        <v>2024</v>
      </c>
      <c r="D11154">
        <v>10</v>
      </c>
      <c r="E11154" t="s">
        <v>577</v>
      </c>
      <c r="F11154" s="431">
        <v>60</v>
      </c>
      <c r="G11154" t="s">
        <v>456</v>
      </c>
      <c r="H11154" t="s">
        <v>424</v>
      </c>
      <c r="I11154" t="s">
        <v>425</v>
      </c>
      <c r="J11154" t="s">
        <v>557</v>
      </c>
      <c r="K11154" t="s">
        <v>426</v>
      </c>
      <c r="L11154" t="s">
        <v>532</v>
      </c>
      <c r="M11154" t="s">
        <v>457</v>
      </c>
      <c r="N11154">
        <v>1</v>
      </c>
      <c r="O11154">
        <v>8.31</v>
      </c>
      <c r="P11154">
        <v>9</v>
      </c>
      <c r="Q11154" t="str">
        <f t="shared" si="177"/>
        <v>3-Small C&amp;I</v>
      </c>
    </row>
    <row r="11155" spans="1:17" x14ac:dyDescent="0.3">
      <c r="A11155">
        <v>5</v>
      </c>
      <c r="B11155" t="s">
        <v>241</v>
      </c>
      <c r="C11155">
        <v>2024</v>
      </c>
      <c r="D11155">
        <v>10</v>
      </c>
      <c r="E11155" t="s">
        <v>577</v>
      </c>
      <c r="F11155" s="431">
        <v>60</v>
      </c>
      <c r="G11155" t="s">
        <v>456</v>
      </c>
      <c r="H11155" t="s">
        <v>450</v>
      </c>
      <c r="I11155" t="s">
        <v>451</v>
      </c>
      <c r="J11155" t="s">
        <v>563</v>
      </c>
      <c r="K11155" t="s">
        <v>452</v>
      </c>
      <c r="L11155" t="s">
        <v>532</v>
      </c>
      <c r="M11155" t="s">
        <v>457</v>
      </c>
      <c r="N11155">
        <v>4</v>
      </c>
      <c r="O11155">
        <v>85.49</v>
      </c>
      <c r="P11155">
        <v>402</v>
      </c>
      <c r="Q11155" t="str">
        <f t="shared" si="177"/>
        <v>Street</v>
      </c>
    </row>
    <row r="11156" spans="1:17" x14ac:dyDescent="0.3">
      <c r="A11156">
        <v>5</v>
      </c>
      <c r="B11156" t="s">
        <v>241</v>
      </c>
      <c r="C11156">
        <v>2024</v>
      </c>
      <c r="D11156">
        <v>10</v>
      </c>
      <c r="E11156" t="s">
        <v>577</v>
      </c>
      <c r="F11156" s="431">
        <v>71</v>
      </c>
      <c r="G11156" t="s">
        <v>456</v>
      </c>
      <c r="H11156" t="s">
        <v>384</v>
      </c>
      <c r="I11156" t="s">
        <v>385</v>
      </c>
      <c r="J11156" t="s">
        <v>547</v>
      </c>
      <c r="K11156" t="s">
        <v>386</v>
      </c>
      <c r="L11156" t="s">
        <v>536</v>
      </c>
      <c r="M11156" t="s">
        <v>514</v>
      </c>
      <c r="N11156">
        <v>1</v>
      </c>
      <c r="O11156">
        <v>7</v>
      </c>
      <c r="P11156">
        <v>0</v>
      </c>
      <c r="Q11156" t="str">
        <f t="shared" si="177"/>
        <v>1-Residential</v>
      </c>
    </row>
    <row r="11157" spans="1:17" x14ac:dyDescent="0.3">
      <c r="A11157">
        <v>5</v>
      </c>
      <c r="B11157" t="s">
        <v>241</v>
      </c>
      <c r="C11157">
        <v>2024</v>
      </c>
      <c r="D11157">
        <v>10</v>
      </c>
      <c r="E11157" t="s">
        <v>577</v>
      </c>
      <c r="F11157" s="431">
        <v>72</v>
      </c>
      <c r="G11157" t="s">
        <v>456</v>
      </c>
      <c r="H11157" t="s">
        <v>384</v>
      </c>
      <c r="I11157" t="s">
        <v>385</v>
      </c>
      <c r="J11157" t="s">
        <v>547</v>
      </c>
      <c r="K11157" t="s">
        <v>386</v>
      </c>
      <c r="L11157" t="s">
        <v>537</v>
      </c>
      <c r="M11157" t="s">
        <v>515</v>
      </c>
      <c r="N11157">
        <v>1</v>
      </c>
      <c r="O11157">
        <v>161.71</v>
      </c>
      <c r="P11157">
        <v>462</v>
      </c>
      <c r="Q11157" t="str">
        <f t="shared" si="177"/>
        <v>1-Residential</v>
      </c>
    </row>
    <row r="11158" spans="1:17" x14ac:dyDescent="0.3">
      <c r="A11158">
        <v>5</v>
      </c>
      <c r="B11158" t="s">
        <v>241</v>
      </c>
      <c r="C11158">
        <v>2024</v>
      </c>
      <c r="D11158">
        <v>10</v>
      </c>
      <c r="E11158" t="s">
        <v>577</v>
      </c>
      <c r="F11158" s="431">
        <v>75</v>
      </c>
      <c r="G11158" t="s">
        <v>456</v>
      </c>
      <c r="H11158" t="s">
        <v>418</v>
      </c>
      <c r="I11158" t="s">
        <v>419</v>
      </c>
      <c r="J11158" t="s">
        <v>554</v>
      </c>
      <c r="K11158" t="s">
        <v>420</v>
      </c>
      <c r="L11158" t="s">
        <v>538</v>
      </c>
      <c r="M11158" t="s">
        <v>516</v>
      </c>
      <c r="N11158">
        <v>1</v>
      </c>
      <c r="O11158">
        <v>5487.79</v>
      </c>
      <c r="P11158">
        <v>23360</v>
      </c>
      <c r="Q11158" t="str">
        <f t="shared" si="177"/>
        <v>4-Medium C&amp;I</v>
      </c>
    </row>
    <row r="11159" spans="1:17" x14ac:dyDescent="0.3">
      <c r="A11159">
        <v>5</v>
      </c>
      <c r="B11159" t="s">
        <v>241</v>
      </c>
      <c r="C11159">
        <v>2024</v>
      </c>
      <c r="D11159">
        <v>10</v>
      </c>
      <c r="E11159" t="s">
        <v>577</v>
      </c>
      <c r="F11159" s="431">
        <v>75</v>
      </c>
      <c r="G11159" t="s">
        <v>456</v>
      </c>
      <c r="H11159" t="s">
        <v>431</v>
      </c>
      <c r="I11159" t="s">
        <v>432</v>
      </c>
      <c r="J11159" t="s">
        <v>312</v>
      </c>
      <c r="K11159" t="s">
        <v>462</v>
      </c>
      <c r="L11159" t="s">
        <v>312</v>
      </c>
      <c r="M11159" t="s">
        <v>463</v>
      </c>
      <c r="N11159">
        <v>1</v>
      </c>
      <c r="O11159">
        <v>5786.23</v>
      </c>
      <c r="P11159">
        <v>60900</v>
      </c>
      <c r="Q11159" t="str">
        <f t="shared" si="177"/>
        <v>OTHER</v>
      </c>
    </row>
    <row r="11160" spans="1:17" x14ac:dyDescent="0.3">
      <c r="A11160">
        <v>5</v>
      </c>
      <c r="B11160" t="s">
        <v>241</v>
      </c>
      <c r="C11160">
        <v>2024</v>
      </c>
      <c r="D11160">
        <v>10</v>
      </c>
      <c r="E11160" t="s">
        <v>577</v>
      </c>
      <c r="F11160" s="431">
        <v>75</v>
      </c>
      <c r="G11160" t="s">
        <v>456</v>
      </c>
      <c r="H11160" t="s">
        <v>404</v>
      </c>
      <c r="I11160" t="s">
        <v>405</v>
      </c>
      <c r="J11160" t="s">
        <v>548</v>
      </c>
      <c r="K11160" t="s">
        <v>392</v>
      </c>
      <c r="L11160" t="s">
        <v>539</v>
      </c>
      <c r="M11160" t="s">
        <v>463</v>
      </c>
      <c r="N11160">
        <v>6</v>
      </c>
      <c r="O11160">
        <v>2208.06</v>
      </c>
      <c r="P11160">
        <v>16200</v>
      </c>
      <c r="Q11160" t="str">
        <f t="shared" si="177"/>
        <v>3-Small C&amp;I</v>
      </c>
    </row>
    <row r="11161" spans="1:17" x14ac:dyDescent="0.3">
      <c r="A11161">
        <v>5</v>
      </c>
      <c r="B11161" t="s">
        <v>241</v>
      </c>
      <c r="C11161">
        <v>2024</v>
      </c>
      <c r="D11161">
        <v>10</v>
      </c>
      <c r="E11161" t="s">
        <v>577</v>
      </c>
      <c r="F11161" s="431">
        <v>75</v>
      </c>
      <c r="G11161" t="s">
        <v>456</v>
      </c>
      <c r="H11161" t="s">
        <v>437</v>
      </c>
      <c r="I11161" t="s">
        <v>438</v>
      </c>
      <c r="J11161" t="s">
        <v>554</v>
      </c>
      <c r="K11161" t="s">
        <v>420</v>
      </c>
      <c r="L11161" t="s">
        <v>539</v>
      </c>
      <c r="M11161" t="s">
        <v>463</v>
      </c>
      <c r="N11161">
        <v>2</v>
      </c>
      <c r="O11161">
        <v>3785.66</v>
      </c>
      <c r="P11161">
        <v>33250</v>
      </c>
      <c r="Q11161" t="str">
        <f t="shared" si="177"/>
        <v>4-Medium C&amp;I</v>
      </c>
    </row>
    <row r="11162" spans="1:17" x14ac:dyDescent="0.3">
      <c r="A11162">
        <v>5</v>
      </c>
      <c r="B11162" t="s">
        <v>241</v>
      </c>
      <c r="C11162">
        <v>2024</v>
      </c>
      <c r="D11162">
        <v>10</v>
      </c>
      <c r="E11162" t="s">
        <v>577</v>
      </c>
      <c r="F11162" s="431">
        <v>77</v>
      </c>
      <c r="G11162" t="s">
        <v>456</v>
      </c>
      <c r="H11162" t="s">
        <v>390</v>
      </c>
      <c r="I11162" t="s">
        <v>391</v>
      </c>
      <c r="J11162" t="s">
        <v>548</v>
      </c>
      <c r="K11162" t="s">
        <v>392</v>
      </c>
      <c r="L11162" t="s">
        <v>540</v>
      </c>
      <c r="M11162" t="s">
        <v>517</v>
      </c>
      <c r="N11162">
        <v>2</v>
      </c>
      <c r="O11162">
        <v>2687.54</v>
      </c>
      <c r="P11162">
        <v>9510</v>
      </c>
      <c r="Q11162" t="str">
        <f t="shared" si="177"/>
        <v>3-Small C&amp;I</v>
      </c>
    </row>
    <row r="11163" spans="1:17" x14ac:dyDescent="0.3">
      <c r="A11163">
        <v>5</v>
      </c>
      <c r="B11163" t="s">
        <v>241</v>
      </c>
      <c r="C11163">
        <v>2024</v>
      </c>
      <c r="D11163">
        <v>10</v>
      </c>
      <c r="E11163" t="s">
        <v>577</v>
      </c>
      <c r="F11163" s="431">
        <v>77</v>
      </c>
      <c r="G11163" t="s">
        <v>456</v>
      </c>
      <c r="H11163" t="s">
        <v>404</v>
      </c>
      <c r="I11163" t="s">
        <v>405</v>
      </c>
      <c r="J11163" t="s">
        <v>548</v>
      </c>
      <c r="K11163" t="s">
        <v>392</v>
      </c>
      <c r="L11163" t="s">
        <v>541</v>
      </c>
      <c r="M11163" t="s">
        <v>463</v>
      </c>
      <c r="N11163">
        <v>1</v>
      </c>
      <c r="O11163">
        <v>172.33</v>
      </c>
      <c r="P11163">
        <v>1230</v>
      </c>
      <c r="Q11163" t="str">
        <f t="shared" si="177"/>
        <v>3-Small C&amp;I</v>
      </c>
    </row>
    <row r="11164" spans="1:17" x14ac:dyDescent="0.3">
      <c r="A11164">
        <v>5</v>
      </c>
      <c r="B11164" t="s">
        <v>241</v>
      </c>
      <c r="C11164">
        <v>2024</v>
      </c>
      <c r="D11164">
        <v>10</v>
      </c>
      <c r="E11164" t="s">
        <v>577</v>
      </c>
      <c r="F11164" s="431">
        <v>79</v>
      </c>
      <c r="G11164" t="s">
        <v>456</v>
      </c>
      <c r="H11164" t="s">
        <v>519</v>
      </c>
      <c r="I11164" t="s">
        <v>520</v>
      </c>
      <c r="J11164" t="s">
        <v>279</v>
      </c>
      <c r="K11164" t="s">
        <v>521</v>
      </c>
      <c r="L11164" t="s">
        <v>542</v>
      </c>
      <c r="M11164" t="s">
        <v>518</v>
      </c>
      <c r="N11164">
        <v>17</v>
      </c>
      <c r="O11164">
        <v>2679.97</v>
      </c>
      <c r="P11164">
        <v>2081821</v>
      </c>
      <c r="Q11164" t="str">
        <f t="shared" si="177"/>
        <v>OTHER</v>
      </c>
    </row>
    <row r="11165" spans="1:17" x14ac:dyDescent="0.3">
      <c r="A11165">
        <v>5</v>
      </c>
      <c r="B11165" t="s">
        <v>241</v>
      </c>
      <c r="C11165">
        <v>2024</v>
      </c>
      <c r="D11165">
        <v>10</v>
      </c>
      <c r="E11165" t="s">
        <v>577</v>
      </c>
      <c r="F11165" s="431">
        <v>79</v>
      </c>
      <c r="G11165" t="s">
        <v>456</v>
      </c>
      <c r="H11165" t="s">
        <v>431</v>
      </c>
      <c r="I11165" t="s">
        <v>432</v>
      </c>
      <c r="J11165" t="s">
        <v>558</v>
      </c>
      <c r="K11165" t="s">
        <v>430</v>
      </c>
      <c r="L11165" t="s">
        <v>543</v>
      </c>
      <c r="M11165" t="s">
        <v>522</v>
      </c>
      <c r="N11165">
        <v>1</v>
      </c>
      <c r="O11165">
        <v>3123.91</v>
      </c>
      <c r="P11165">
        <v>35965</v>
      </c>
      <c r="Q11165" t="str">
        <f t="shared" si="177"/>
        <v>5-Large C&amp;I</v>
      </c>
    </row>
    <row r="11166" spans="1:17" x14ac:dyDescent="0.3">
      <c r="A11166">
        <v>5</v>
      </c>
      <c r="B11166" t="s">
        <v>241</v>
      </c>
      <c r="C11166">
        <v>2024</v>
      </c>
      <c r="D11166">
        <v>10</v>
      </c>
      <c r="E11166" t="s">
        <v>577</v>
      </c>
      <c r="F11166" s="431">
        <v>79</v>
      </c>
      <c r="G11166" t="s">
        <v>456</v>
      </c>
      <c r="H11166" t="s">
        <v>404</v>
      </c>
      <c r="I11166" t="s">
        <v>405</v>
      </c>
      <c r="J11166" t="s">
        <v>548</v>
      </c>
      <c r="K11166" t="s">
        <v>392</v>
      </c>
      <c r="L11166" t="s">
        <v>543</v>
      </c>
      <c r="M11166" t="s">
        <v>522</v>
      </c>
      <c r="N11166">
        <v>81</v>
      </c>
      <c r="O11166">
        <v>2711.39</v>
      </c>
      <c r="P11166">
        <v>14539</v>
      </c>
      <c r="Q11166" t="str">
        <f t="shared" si="177"/>
        <v>3-Small C&amp;I</v>
      </c>
    </row>
    <row r="11167" spans="1:17" x14ac:dyDescent="0.3">
      <c r="A11167">
        <v>5</v>
      </c>
      <c r="B11167" t="s">
        <v>241</v>
      </c>
      <c r="C11167">
        <v>2024</v>
      </c>
      <c r="D11167">
        <v>10</v>
      </c>
      <c r="E11167" t="s">
        <v>577</v>
      </c>
      <c r="F11167" s="431">
        <v>79</v>
      </c>
      <c r="G11167" t="s">
        <v>456</v>
      </c>
      <c r="H11167" t="s">
        <v>433</v>
      </c>
      <c r="I11167" t="s">
        <v>434</v>
      </c>
      <c r="J11167" t="s">
        <v>553</v>
      </c>
      <c r="K11167" t="s">
        <v>412</v>
      </c>
      <c r="L11167" t="s">
        <v>543</v>
      </c>
      <c r="M11167" t="s">
        <v>522</v>
      </c>
      <c r="N11167">
        <v>7</v>
      </c>
      <c r="O11167">
        <v>427.15</v>
      </c>
      <c r="P11167">
        <v>2844</v>
      </c>
      <c r="Q11167" t="str">
        <f t="shared" si="177"/>
        <v>3-Small C&amp;I</v>
      </c>
    </row>
    <row r="11168" spans="1:17" x14ac:dyDescent="0.3">
      <c r="A11168">
        <v>5</v>
      </c>
      <c r="B11168" t="s">
        <v>241</v>
      </c>
      <c r="C11168">
        <v>2024</v>
      </c>
      <c r="D11168">
        <v>10</v>
      </c>
      <c r="E11168" t="s">
        <v>577</v>
      </c>
      <c r="F11168" s="431">
        <v>79</v>
      </c>
      <c r="G11168" t="s">
        <v>456</v>
      </c>
      <c r="H11168" t="s">
        <v>437</v>
      </c>
      <c r="I11168" t="s">
        <v>438</v>
      </c>
      <c r="J11168" t="s">
        <v>554</v>
      </c>
      <c r="K11168" t="s">
        <v>420</v>
      </c>
      <c r="L11168" t="s">
        <v>543</v>
      </c>
      <c r="M11168" t="s">
        <v>522</v>
      </c>
      <c r="N11168">
        <v>3</v>
      </c>
      <c r="O11168">
        <v>6457.57</v>
      </c>
      <c r="P11168">
        <v>58240</v>
      </c>
      <c r="Q11168" t="str">
        <f t="shared" si="177"/>
        <v>4-Medium C&amp;I</v>
      </c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3005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33203125" customWidth="1"/>
    <col min="2" max="2" width="7.6640625" bestFit="1" customWidth="1"/>
    <col min="3" max="3" width="7" bestFit="1" customWidth="1"/>
    <col min="4" max="4" width="7.6640625" bestFit="1" customWidth="1"/>
    <col min="5" max="5" width="14.33203125" bestFit="1" customWidth="1"/>
    <col min="6" max="6" width="18.6640625" bestFit="1" customWidth="1"/>
    <col min="7" max="7" width="22.33203125" bestFit="1" customWidth="1"/>
    <col min="8" max="8" width="12.6640625" bestFit="1" customWidth="1"/>
    <col min="9" max="9" width="11.6640625" bestFit="1" customWidth="1"/>
    <col min="10" max="10" width="14.5546875" bestFit="1" customWidth="1"/>
    <col min="11" max="11" width="13.6640625" customWidth="1"/>
    <col min="12" max="12" width="25.6640625" customWidth="1"/>
    <col min="13" max="13" width="2.6640625" style="144" customWidth="1"/>
    <col min="15" max="15" width="25.5546875" customWidth="1"/>
    <col min="16" max="16" width="2.6640625" style="144" customWidth="1"/>
    <col min="17" max="17" width="34" bestFit="1" customWidth="1"/>
    <col min="18" max="18" width="21.109375" bestFit="1" customWidth="1"/>
    <col min="19" max="19" width="12.109375" bestFit="1" customWidth="1"/>
    <col min="20" max="20" width="14.44140625" bestFit="1" customWidth="1"/>
    <col min="21" max="23" width="9.6640625" bestFit="1" customWidth="1"/>
    <col min="24" max="26" width="10.6640625" bestFit="1" customWidth="1"/>
    <col min="27" max="29" width="9.6640625" bestFit="1" customWidth="1"/>
    <col min="30" max="30" width="10.6640625" bestFit="1" customWidth="1"/>
    <col min="31" max="32" width="10" bestFit="1" customWidth="1"/>
    <col min="33" max="33" width="9.33203125" bestFit="1" customWidth="1"/>
    <col min="34" max="34" width="12.33203125" bestFit="1" customWidth="1"/>
    <col min="35" max="35" width="12" bestFit="1" customWidth="1"/>
  </cols>
  <sheetData>
    <row r="1" spans="1:21" x14ac:dyDescent="0.3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5" t="s">
        <v>591</v>
      </c>
      <c r="U1" s="199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2" t="s">
        <v>582</v>
      </c>
      <c r="R2" s="2">
        <v>2024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2" t="s">
        <v>15</v>
      </c>
      <c r="R3" s="2">
        <v>10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2" t="s">
        <v>592</v>
      </c>
      <c r="R5" s="142" t="s">
        <v>197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2" t="s">
        <v>199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1">
        <v>39882632.770000003</v>
      </c>
      <c r="S7" s="431">
        <v>945454.11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1">
        <v>6385786.9699999997</v>
      </c>
      <c r="S8" s="431">
        <v>10284.120000000001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1">
        <v>13988172.48</v>
      </c>
      <c r="S9" s="431">
        <v>239053.59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1">
        <v>17960653.190000001</v>
      </c>
      <c r="S10" s="431">
        <v>172225.52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1">
        <v>26656870.629999999</v>
      </c>
      <c r="S11" s="431">
        <v>127440.12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2">
        <v>126617.97</v>
      </c>
      <c r="G2060">
        <v>-430.52</v>
      </c>
      <c r="H2060">
        <v>0</v>
      </c>
      <c r="I2060">
        <v>0</v>
      </c>
      <c r="J2060">
        <v>0</v>
      </c>
      <c r="K2060" s="422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2">
        <v>2659.48</v>
      </c>
      <c r="G2064">
        <v>-9.0399999999999991</v>
      </c>
      <c r="H2064">
        <v>0</v>
      </c>
      <c r="I2064">
        <v>0</v>
      </c>
      <c r="J2064">
        <v>0</v>
      </c>
      <c r="K2064" s="422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2">
        <v>87227.7</v>
      </c>
      <c r="G2065">
        <v>-104.65</v>
      </c>
      <c r="H2065">
        <v>0</v>
      </c>
      <c r="I2065">
        <v>0</v>
      </c>
      <c r="J2065">
        <v>0</v>
      </c>
      <c r="K2065" s="422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2">
        <v>98019.5</v>
      </c>
      <c r="G2067">
        <v>-117.63</v>
      </c>
      <c r="H2067">
        <v>0</v>
      </c>
      <c r="I2067">
        <v>0</v>
      </c>
      <c r="J2067">
        <v>0</v>
      </c>
      <c r="K2067" s="422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2">
        <v>726220.95</v>
      </c>
      <c r="G2068" s="422">
        <v>-9803.1200000000008</v>
      </c>
      <c r="H2068">
        <v>0</v>
      </c>
      <c r="I2068">
        <v>0</v>
      </c>
      <c r="J2068">
        <v>0</v>
      </c>
      <c r="K2068" s="422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2">
        <v>11204.61</v>
      </c>
      <c r="G2069">
        <v>-151.31</v>
      </c>
      <c r="H2069">
        <v>0</v>
      </c>
      <c r="I2069">
        <v>0</v>
      </c>
      <c r="J2069">
        <v>0</v>
      </c>
      <c r="K2069" s="422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2">
        <v>1625.31</v>
      </c>
      <c r="G2070">
        <v>-5.52</v>
      </c>
      <c r="H2070">
        <v>0</v>
      </c>
      <c r="I2070">
        <v>0</v>
      </c>
      <c r="J2070">
        <v>0</v>
      </c>
      <c r="K2070" s="422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2">
        <v>2027.11</v>
      </c>
      <c r="G2073">
        <v>-2.4300000000000002</v>
      </c>
      <c r="H2073">
        <v>0</v>
      </c>
      <c r="I2073">
        <v>0</v>
      </c>
      <c r="J2073">
        <v>0</v>
      </c>
      <c r="K2073" s="422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2">
        <v>11175917.24</v>
      </c>
      <c r="G2075" s="422">
        <v>-37942.9</v>
      </c>
      <c r="H2075">
        <v>0</v>
      </c>
      <c r="I2075">
        <v>0</v>
      </c>
      <c r="J2075">
        <v>0</v>
      </c>
      <c r="K2075" s="422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2">
        <v>11652.16</v>
      </c>
      <c r="G2077">
        <v>-39.64</v>
      </c>
      <c r="H2077">
        <v>0</v>
      </c>
      <c r="I2077">
        <v>0</v>
      </c>
      <c r="J2077">
        <v>0</v>
      </c>
      <c r="K2077" s="422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2">
        <v>255113.62</v>
      </c>
      <c r="G2078">
        <v>-867.36</v>
      </c>
      <c r="H2078">
        <v>0</v>
      </c>
      <c r="I2078">
        <v>0</v>
      </c>
      <c r="J2078">
        <v>0</v>
      </c>
      <c r="K2078" s="422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2">
        <v>1499530.36</v>
      </c>
      <c r="G2079" s="422">
        <v>-5097.96</v>
      </c>
      <c r="H2079">
        <v>0</v>
      </c>
      <c r="I2079">
        <v>0</v>
      </c>
      <c r="J2079">
        <v>0</v>
      </c>
      <c r="K2079" s="422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2">
        <v>13906210.859999999</v>
      </c>
      <c r="G2080" s="422">
        <v>-16686.97</v>
      </c>
      <c r="H2080">
        <v>0</v>
      </c>
      <c r="I2080">
        <v>0</v>
      </c>
      <c r="J2080">
        <v>0</v>
      </c>
      <c r="K2080" s="422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2">
        <v>820701.61</v>
      </c>
      <c r="G2081">
        <v>-984.8</v>
      </c>
      <c r="H2081">
        <v>0</v>
      </c>
      <c r="I2081">
        <v>0</v>
      </c>
      <c r="J2081">
        <v>0</v>
      </c>
      <c r="K2081" s="422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2">
        <v>490988.81</v>
      </c>
      <c r="G2082">
        <v>-589.17999999999995</v>
      </c>
      <c r="H2082">
        <v>0</v>
      </c>
      <c r="I2082">
        <v>0</v>
      </c>
      <c r="J2082">
        <v>0</v>
      </c>
      <c r="K2082" s="422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2">
        <v>26557676.02</v>
      </c>
      <c r="G2083" s="422">
        <v>-31869.46</v>
      </c>
      <c r="H2083">
        <v>0</v>
      </c>
      <c r="I2083">
        <v>0</v>
      </c>
      <c r="J2083">
        <v>0</v>
      </c>
      <c r="K2083" s="422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2">
        <v>49982229.689999998</v>
      </c>
      <c r="G2084" s="422">
        <v>-674987.67</v>
      </c>
      <c r="H2084">
        <v>0</v>
      </c>
      <c r="I2084">
        <v>0</v>
      </c>
      <c r="J2084">
        <v>0</v>
      </c>
      <c r="K2084" s="422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2">
        <v>8944269.6999999993</v>
      </c>
      <c r="G2085" s="422">
        <v>-120827.26</v>
      </c>
      <c r="H2085">
        <v>0</v>
      </c>
      <c r="I2085">
        <v>0</v>
      </c>
      <c r="J2085">
        <v>0</v>
      </c>
      <c r="K2085" s="422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2">
        <v>109973.18</v>
      </c>
      <c r="G2086">
        <v>-374.14</v>
      </c>
      <c r="H2086">
        <v>0</v>
      </c>
      <c r="I2086">
        <v>0</v>
      </c>
      <c r="J2086">
        <v>0</v>
      </c>
      <c r="K2086" s="422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2">
        <v>3608.56</v>
      </c>
      <c r="G2087">
        <v>-12.27</v>
      </c>
      <c r="H2087">
        <v>0</v>
      </c>
      <c r="I2087">
        <v>0</v>
      </c>
      <c r="J2087">
        <v>0</v>
      </c>
      <c r="K2087" s="422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2">
        <v>219886.32</v>
      </c>
      <c r="G2090">
        <v>-749.12</v>
      </c>
      <c r="H2090">
        <v>0</v>
      </c>
      <c r="I2090">
        <v>0</v>
      </c>
      <c r="J2090">
        <v>0</v>
      </c>
      <c r="K2090" s="422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2">
        <v>253524.28</v>
      </c>
      <c r="G2091">
        <v>-861.83</v>
      </c>
      <c r="H2091">
        <v>0</v>
      </c>
      <c r="I2091">
        <v>0</v>
      </c>
      <c r="J2091">
        <v>0</v>
      </c>
      <c r="K2091" s="422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2">
        <v>646139.26</v>
      </c>
      <c r="G2093" s="422">
        <v>-2196.4699999999998</v>
      </c>
      <c r="H2093">
        <v>0</v>
      </c>
      <c r="I2093">
        <v>0</v>
      </c>
      <c r="J2093">
        <v>0</v>
      </c>
      <c r="K2093" s="422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2">
        <v>2175</v>
      </c>
      <c r="G2094">
        <v>-7.38</v>
      </c>
      <c r="H2094">
        <v>0</v>
      </c>
      <c r="I2094">
        <v>0</v>
      </c>
      <c r="J2094">
        <v>0</v>
      </c>
      <c r="K2094" s="422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2">
        <v>3365.33</v>
      </c>
      <c r="G2095">
        <v>-11.45</v>
      </c>
      <c r="H2095">
        <v>0</v>
      </c>
      <c r="I2095">
        <v>0</v>
      </c>
      <c r="J2095">
        <v>0</v>
      </c>
      <c r="K2095" s="422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2">
        <v>74600.52</v>
      </c>
      <c r="G2096">
        <v>-253.84</v>
      </c>
      <c r="H2096">
        <v>0</v>
      </c>
      <c r="I2096">
        <v>0</v>
      </c>
      <c r="J2096">
        <v>0</v>
      </c>
      <c r="K2096" s="422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2">
        <v>776598.78</v>
      </c>
      <c r="G2097">
        <v>-931.99</v>
      </c>
      <c r="H2097">
        <v>0</v>
      </c>
      <c r="I2097">
        <v>0</v>
      </c>
      <c r="J2097">
        <v>0</v>
      </c>
      <c r="K2097" s="422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2">
        <v>24464.39</v>
      </c>
      <c r="G2098">
        <v>-29.36</v>
      </c>
      <c r="H2098">
        <v>0</v>
      </c>
      <c r="I2098">
        <v>0</v>
      </c>
      <c r="J2098">
        <v>0</v>
      </c>
      <c r="K2098" s="422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2">
        <v>23778.080000000002</v>
      </c>
      <c r="G2099">
        <v>-28.53</v>
      </c>
      <c r="H2099">
        <v>0</v>
      </c>
      <c r="I2099">
        <v>0</v>
      </c>
      <c r="J2099">
        <v>0</v>
      </c>
      <c r="K2099" s="422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2">
        <v>1145383.43</v>
      </c>
      <c r="G2100" s="422">
        <v>-1374.46</v>
      </c>
      <c r="H2100">
        <v>0</v>
      </c>
      <c r="I2100">
        <v>0</v>
      </c>
      <c r="J2100">
        <v>0</v>
      </c>
      <c r="K2100" s="422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2">
        <v>2411145.44</v>
      </c>
      <c r="G2101" s="422">
        <v>-32610.61</v>
      </c>
      <c r="H2101">
        <v>0</v>
      </c>
      <c r="I2101">
        <v>0</v>
      </c>
      <c r="J2101">
        <v>0</v>
      </c>
      <c r="K2101" s="422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2">
        <v>527035.86</v>
      </c>
      <c r="G2102" s="422">
        <v>-7134.51</v>
      </c>
      <c r="H2102">
        <v>0</v>
      </c>
      <c r="I2102">
        <v>0</v>
      </c>
      <c r="J2102">
        <v>0</v>
      </c>
      <c r="K2102" s="422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">
      <c r="A2376">
        <v>2023</v>
      </c>
      <c r="B2376">
        <v>9</v>
      </c>
      <c r="C2376" s="426">
        <v>4</v>
      </c>
      <c r="D2376" s="426">
        <v>201</v>
      </c>
      <c r="E2376" s="426" t="s">
        <v>248</v>
      </c>
      <c r="F2376" s="427">
        <v>175561.21</v>
      </c>
      <c r="G2376" s="427">
        <v>-4617.3</v>
      </c>
      <c r="H2376" s="427">
        <v>0</v>
      </c>
      <c r="I2376" s="427">
        <v>0</v>
      </c>
      <c r="J2376" s="427">
        <v>0</v>
      </c>
      <c r="K2376" s="427">
        <v>170943.91</v>
      </c>
      <c r="L2376" t="str">
        <f t="shared" si="55"/>
        <v>3-Small C&amp;I</v>
      </c>
      <c r="M2376"/>
      <c r="O2376" s="144"/>
      <c r="P2376"/>
    </row>
    <row r="2377" spans="1:16" x14ac:dyDescent="0.3">
      <c r="A2377">
        <v>2023</v>
      </c>
      <c r="B2377">
        <v>9</v>
      </c>
      <c r="C2377" s="426">
        <v>4</v>
      </c>
      <c r="D2377" s="426">
        <v>201</v>
      </c>
      <c r="E2377" s="426" t="s">
        <v>253</v>
      </c>
      <c r="F2377" s="427">
        <v>110.74</v>
      </c>
      <c r="G2377" s="427">
        <v>-2.93</v>
      </c>
      <c r="H2377" s="427">
        <v>0</v>
      </c>
      <c r="I2377" s="427">
        <v>0</v>
      </c>
      <c r="J2377" s="427">
        <v>0</v>
      </c>
      <c r="K2377" s="427">
        <v>107.81</v>
      </c>
      <c r="L2377" t="str">
        <f t="shared" ref="L2377:L2440" si="56">VLOOKUP(E2377,N:O,2,FALSE)</f>
        <v>3-Small C&amp;I</v>
      </c>
      <c r="M2377"/>
      <c r="O2377" s="144"/>
      <c r="P2377"/>
    </row>
    <row r="2378" spans="1:16" x14ac:dyDescent="0.3">
      <c r="A2378">
        <v>2023</v>
      </c>
      <c r="B2378">
        <v>9</v>
      </c>
      <c r="C2378" s="426">
        <v>4</v>
      </c>
      <c r="D2378" s="426">
        <v>201</v>
      </c>
      <c r="E2378" s="426" t="s">
        <v>255</v>
      </c>
      <c r="F2378" s="427">
        <v>32.97</v>
      </c>
      <c r="G2378" s="427">
        <v>-0.87</v>
      </c>
      <c r="H2378" s="427">
        <v>0</v>
      </c>
      <c r="I2378" s="427">
        <v>0</v>
      </c>
      <c r="J2378" s="427">
        <v>0</v>
      </c>
      <c r="K2378" s="427">
        <v>32.1</v>
      </c>
      <c r="L2378" t="str">
        <f t="shared" si="56"/>
        <v>3-Small C&amp;I</v>
      </c>
      <c r="M2378"/>
      <c r="O2378" s="144"/>
      <c r="P2378"/>
    </row>
    <row r="2379" spans="1:16" x14ac:dyDescent="0.3">
      <c r="A2379">
        <v>2023</v>
      </c>
      <c r="B2379">
        <v>9</v>
      </c>
      <c r="C2379" s="426">
        <v>4</v>
      </c>
      <c r="D2379" s="426">
        <v>201</v>
      </c>
      <c r="E2379" s="426" t="s">
        <v>260</v>
      </c>
      <c r="F2379" s="427">
        <v>439.12</v>
      </c>
      <c r="G2379" s="427">
        <v>-11.54</v>
      </c>
      <c r="H2379" s="427">
        <v>0</v>
      </c>
      <c r="I2379" s="427">
        <v>0</v>
      </c>
      <c r="J2379" s="427">
        <v>0</v>
      </c>
      <c r="K2379" s="427">
        <v>427.58</v>
      </c>
      <c r="L2379" t="str">
        <f t="shared" si="56"/>
        <v>3-Small C&amp;I</v>
      </c>
      <c r="M2379"/>
      <c r="O2379" s="144"/>
      <c r="P2379"/>
    </row>
    <row r="2380" spans="1:16" x14ac:dyDescent="0.3">
      <c r="A2380">
        <v>2023</v>
      </c>
      <c r="B2380">
        <v>9</v>
      </c>
      <c r="C2380" s="426">
        <v>4</v>
      </c>
      <c r="D2380" s="426">
        <v>201</v>
      </c>
      <c r="E2380" s="426" t="s">
        <v>266</v>
      </c>
      <c r="F2380" s="427">
        <v>3213.93</v>
      </c>
      <c r="G2380" s="427">
        <v>-84.51</v>
      </c>
      <c r="H2380" s="427">
        <v>0</v>
      </c>
      <c r="I2380" s="427">
        <v>0</v>
      </c>
      <c r="J2380" s="427">
        <v>0</v>
      </c>
      <c r="K2380" s="427">
        <v>3129.42</v>
      </c>
      <c r="L2380" t="str">
        <f t="shared" si="56"/>
        <v>3-Small C&amp;I</v>
      </c>
      <c r="M2380"/>
      <c r="O2380" s="144"/>
      <c r="P2380"/>
    </row>
    <row r="2381" spans="1:16" x14ac:dyDescent="0.3">
      <c r="A2381">
        <v>2023</v>
      </c>
      <c r="B2381">
        <v>9</v>
      </c>
      <c r="C2381" s="426">
        <v>4</v>
      </c>
      <c r="D2381" s="426">
        <v>201</v>
      </c>
      <c r="E2381" s="426" t="s">
        <v>268</v>
      </c>
      <c r="F2381" s="427">
        <v>112710.5</v>
      </c>
      <c r="G2381" s="427">
        <v>-439.58</v>
      </c>
      <c r="H2381" s="427">
        <v>0</v>
      </c>
      <c r="I2381" s="427">
        <v>0</v>
      </c>
      <c r="J2381" s="427">
        <v>0</v>
      </c>
      <c r="K2381" s="427">
        <v>112270.92</v>
      </c>
      <c r="L2381" t="str">
        <f t="shared" si="56"/>
        <v>4-Medium C&amp;I</v>
      </c>
      <c r="M2381"/>
      <c r="O2381" s="144"/>
      <c r="P2381"/>
    </row>
    <row r="2382" spans="1:16" x14ac:dyDescent="0.3">
      <c r="A2382">
        <v>2023</v>
      </c>
      <c r="B2382">
        <v>9</v>
      </c>
      <c r="C2382" s="426">
        <v>4</v>
      </c>
      <c r="D2382" s="426">
        <v>201</v>
      </c>
      <c r="E2382" s="426" t="s">
        <v>271</v>
      </c>
      <c r="F2382" s="427">
        <v>141.08000000000001</v>
      </c>
      <c r="G2382" s="427">
        <v>-0.55000000000000004</v>
      </c>
      <c r="H2382" s="427">
        <v>0</v>
      </c>
      <c r="I2382" s="427">
        <v>0</v>
      </c>
      <c r="J2382" s="427">
        <v>0</v>
      </c>
      <c r="K2382" s="427">
        <v>140.53</v>
      </c>
      <c r="L2382" t="str">
        <f t="shared" si="56"/>
        <v>4-Medium C&amp;I</v>
      </c>
      <c r="M2382"/>
      <c r="O2382" s="144"/>
      <c r="P2382"/>
    </row>
    <row r="2383" spans="1:16" x14ac:dyDescent="0.3">
      <c r="A2383">
        <v>2023</v>
      </c>
      <c r="B2383">
        <v>9</v>
      </c>
      <c r="C2383" s="426">
        <v>4</v>
      </c>
      <c r="D2383" s="426">
        <v>201</v>
      </c>
      <c r="E2383" s="426" t="s">
        <v>593</v>
      </c>
      <c r="F2383" s="427">
        <v>107967.47</v>
      </c>
      <c r="G2383" s="427">
        <v>-421.07</v>
      </c>
      <c r="H2383" s="427">
        <v>0</v>
      </c>
      <c r="I2383" s="427">
        <v>0</v>
      </c>
      <c r="J2383" s="427">
        <v>0</v>
      </c>
      <c r="K2383" s="427">
        <v>107546.4</v>
      </c>
      <c r="L2383" t="str">
        <f t="shared" si="56"/>
        <v>5-Large C&amp;I</v>
      </c>
      <c r="M2383"/>
      <c r="O2383" s="144"/>
      <c r="P2383"/>
    </row>
    <row r="2384" spans="1:16" x14ac:dyDescent="0.3">
      <c r="A2384">
        <v>2023</v>
      </c>
      <c r="B2384">
        <v>9</v>
      </c>
      <c r="C2384" s="426">
        <v>4</v>
      </c>
      <c r="D2384" s="426">
        <v>201</v>
      </c>
      <c r="E2384" s="426" t="s">
        <v>245</v>
      </c>
      <c r="F2384" s="427">
        <v>1087414.8799999999</v>
      </c>
      <c r="G2384" s="427">
        <v>-21635.55</v>
      </c>
      <c r="H2384" s="427">
        <v>0</v>
      </c>
      <c r="I2384" s="427">
        <v>0</v>
      </c>
      <c r="J2384" s="427">
        <v>0</v>
      </c>
      <c r="K2384" s="427">
        <v>1065779.33</v>
      </c>
      <c r="L2384" t="str">
        <f t="shared" si="56"/>
        <v>1-Residential</v>
      </c>
      <c r="M2384"/>
      <c r="O2384" s="144"/>
      <c r="P2384"/>
    </row>
    <row r="2385" spans="1:16" x14ac:dyDescent="0.3">
      <c r="A2385">
        <v>2023</v>
      </c>
      <c r="B2385">
        <v>9</v>
      </c>
      <c r="C2385" s="426">
        <v>4</v>
      </c>
      <c r="D2385" s="426">
        <v>201</v>
      </c>
      <c r="E2385" s="426" t="s">
        <v>257</v>
      </c>
      <c r="F2385" s="427">
        <v>8445.93</v>
      </c>
      <c r="G2385" s="427">
        <v>-171.23</v>
      </c>
      <c r="H2385" s="427">
        <v>0</v>
      </c>
      <c r="I2385" s="427">
        <v>0</v>
      </c>
      <c r="J2385" s="427">
        <v>0</v>
      </c>
      <c r="K2385" s="427">
        <v>8274.7000000000007</v>
      </c>
      <c r="L2385" t="str">
        <f t="shared" si="56"/>
        <v>2-Low Income Residential</v>
      </c>
      <c r="M2385"/>
      <c r="O2385" s="144"/>
      <c r="P2385"/>
    </row>
    <row r="2386" spans="1:16" x14ac:dyDescent="0.3">
      <c r="A2386">
        <v>2023</v>
      </c>
      <c r="B2386">
        <v>9</v>
      </c>
      <c r="C2386" s="426">
        <v>4</v>
      </c>
      <c r="D2386" s="426">
        <v>201</v>
      </c>
      <c r="E2386" s="426" t="s">
        <v>290</v>
      </c>
      <c r="F2386" s="427">
        <v>1322.51</v>
      </c>
      <c r="G2386" s="427">
        <v>-34.79</v>
      </c>
      <c r="H2386" s="427">
        <v>0</v>
      </c>
      <c r="I2386" s="427">
        <v>0</v>
      </c>
      <c r="J2386" s="427">
        <v>0</v>
      </c>
      <c r="K2386" s="427">
        <v>1287.72</v>
      </c>
      <c r="L2386" t="str">
        <f t="shared" si="56"/>
        <v>Street</v>
      </c>
      <c r="M2386"/>
      <c r="O2386" s="144"/>
      <c r="P2386"/>
    </row>
    <row r="2387" spans="1:16" x14ac:dyDescent="0.3">
      <c r="A2387">
        <v>2023</v>
      </c>
      <c r="B2387">
        <v>9</v>
      </c>
      <c r="C2387" s="426">
        <v>4</v>
      </c>
      <c r="D2387" s="426">
        <v>201</v>
      </c>
      <c r="E2387" s="426" t="s">
        <v>301</v>
      </c>
      <c r="F2387" s="427">
        <v>568.54</v>
      </c>
      <c r="G2387" s="427">
        <v>-14.96</v>
      </c>
      <c r="H2387" s="427">
        <v>0</v>
      </c>
      <c r="I2387" s="427">
        <v>0</v>
      </c>
      <c r="J2387" s="427">
        <v>0</v>
      </c>
      <c r="K2387" s="427">
        <v>553.58000000000004</v>
      </c>
      <c r="L2387" t="str">
        <f t="shared" si="56"/>
        <v>Street</v>
      </c>
      <c r="M2387"/>
      <c r="O2387" s="144"/>
      <c r="P2387"/>
    </row>
    <row r="2388" spans="1:16" x14ac:dyDescent="0.3">
      <c r="A2388">
        <v>2023</v>
      </c>
      <c r="B2388">
        <v>9</v>
      </c>
      <c r="C2388" s="426">
        <v>4</v>
      </c>
      <c r="D2388" s="426">
        <v>201</v>
      </c>
      <c r="E2388" s="426" t="s">
        <v>305</v>
      </c>
      <c r="F2388" s="427">
        <v>2.1</v>
      </c>
      <c r="G2388" s="427">
        <v>-0.06</v>
      </c>
      <c r="H2388" s="427">
        <v>0</v>
      </c>
      <c r="I2388" s="427">
        <v>0</v>
      </c>
      <c r="J2388" s="427">
        <v>0</v>
      </c>
      <c r="K2388" s="427">
        <v>2.04</v>
      </c>
      <c r="L2388" t="str">
        <f t="shared" si="56"/>
        <v>Street</v>
      </c>
      <c r="M2388"/>
      <c r="O2388" s="144"/>
      <c r="P2388"/>
    </row>
    <row r="2389" spans="1:16" x14ac:dyDescent="0.3">
      <c r="A2389">
        <v>2023</v>
      </c>
      <c r="B2389">
        <v>9</v>
      </c>
      <c r="C2389" s="426">
        <v>4</v>
      </c>
      <c r="D2389" s="426">
        <v>201</v>
      </c>
      <c r="E2389" s="426" t="s">
        <v>248</v>
      </c>
      <c r="F2389" s="427">
        <v>79389.94</v>
      </c>
      <c r="G2389" s="427">
        <v>-2087.9899999999998</v>
      </c>
      <c r="H2389" s="427">
        <v>0</v>
      </c>
      <c r="I2389" s="427">
        <v>0</v>
      </c>
      <c r="J2389" s="427">
        <v>0</v>
      </c>
      <c r="K2389" s="427">
        <v>77301.95</v>
      </c>
      <c r="L2389" t="str">
        <f t="shared" si="56"/>
        <v>3-Small C&amp;I</v>
      </c>
      <c r="M2389"/>
      <c r="O2389" s="144"/>
      <c r="P2389"/>
    </row>
    <row r="2390" spans="1:16" x14ac:dyDescent="0.3">
      <c r="A2390">
        <v>2023</v>
      </c>
      <c r="B2390">
        <v>9</v>
      </c>
      <c r="C2390" s="426">
        <v>4</v>
      </c>
      <c r="D2390" s="426">
        <v>201</v>
      </c>
      <c r="E2390" s="426" t="s">
        <v>260</v>
      </c>
      <c r="F2390" s="427">
        <v>194.8</v>
      </c>
      <c r="G2390" s="427">
        <v>-5.12</v>
      </c>
      <c r="H2390" s="427">
        <v>0</v>
      </c>
      <c r="I2390" s="427">
        <v>0</v>
      </c>
      <c r="J2390" s="427">
        <v>0</v>
      </c>
      <c r="K2390" s="427">
        <v>189.68</v>
      </c>
      <c r="L2390" t="str">
        <f t="shared" si="56"/>
        <v>3-Small C&amp;I</v>
      </c>
      <c r="M2390"/>
      <c r="O2390" s="144"/>
      <c r="P2390"/>
    </row>
    <row r="2391" spans="1:16" x14ac:dyDescent="0.3">
      <c r="A2391">
        <v>2023</v>
      </c>
      <c r="B2391">
        <v>9</v>
      </c>
      <c r="C2391" s="426">
        <v>4</v>
      </c>
      <c r="D2391" s="426">
        <v>201</v>
      </c>
      <c r="E2391" s="426" t="s">
        <v>266</v>
      </c>
      <c r="F2391" s="427">
        <v>659.83</v>
      </c>
      <c r="G2391" s="427">
        <v>-17.350000000000001</v>
      </c>
      <c r="H2391" s="427">
        <v>0</v>
      </c>
      <c r="I2391" s="427">
        <v>0</v>
      </c>
      <c r="J2391" s="427">
        <v>0</v>
      </c>
      <c r="K2391" s="427">
        <v>642.48</v>
      </c>
      <c r="L2391" t="str">
        <f t="shared" si="56"/>
        <v>3-Small C&amp;I</v>
      </c>
      <c r="M2391"/>
      <c r="O2391" s="144"/>
      <c r="P2391"/>
    </row>
    <row r="2392" spans="1:16" x14ac:dyDescent="0.3">
      <c r="A2392">
        <v>2023</v>
      </c>
      <c r="B2392">
        <v>9</v>
      </c>
      <c r="C2392" s="426">
        <v>4</v>
      </c>
      <c r="D2392" s="426">
        <v>201</v>
      </c>
      <c r="E2392" s="426" t="s">
        <v>268</v>
      </c>
      <c r="F2392" s="427">
        <v>70315.149999999994</v>
      </c>
      <c r="G2392" s="427">
        <v>-274.22000000000003</v>
      </c>
      <c r="H2392" s="427">
        <v>0</v>
      </c>
      <c r="I2392" s="427">
        <v>0</v>
      </c>
      <c r="J2392" s="427">
        <v>0</v>
      </c>
      <c r="K2392" s="427">
        <v>70040.929999999993</v>
      </c>
      <c r="L2392" t="str">
        <f t="shared" si="56"/>
        <v>4-Medium C&amp;I</v>
      </c>
      <c r="M2392"/>
      <c r="O2392" s="144"/>
      <c r="P2392"/>
    </row>
    <row r="2393" spans="1:16" x14ac:dyDescent="0.3">
      <c r="A2393">
        <v>2023</v>
      </c>
      <c r="B2393">
        <v>9</v>
      </c>
      <c r="C2393" s="426">
        <v>4</v>
      </c>
      <c r="D2393" s="426">
        <v>201</v>
      </c>
      <c r="E2393" s="426" t="s">
        <v>245</v>
      </c>
      <c r="F2393" s="427">
        <v>168592.17</v>
      </c>
      <c r="G2393" s="427">
        <v>-3355.03</v>
      </c>
      <c r="H2393" s="427">
        <v>0</v>
      </c>
      <c r="I2393" s="427">
        <v>0</v>
      </c>
      <c r="J2393" s="427">
        <v>0</v>
      </c>
      <c r="K2393" s="427">
        <v>165237.14000000001</v>
      </c>
      <c r="L2393" t="str">
        <f t="shared" si="56"/>
        <v>1-Residential</v>
      </c>
      <c r="M2393"/>
      <c r="O2393" s="144"/>
      <c r="P2393"/>
    </row>
    <row r="2394" spans="1:16" x14ac:dyDescent="0.3">
      <c r="A2394">
        <v>2023</v>
      </c>
      <c r="B2394">
        <v>9</v>
      </c>
      <c r="C2394" s="426">
        <v>4</v>
      </c>
      <c r="D2394" s="426">
        <v>201</v>
      </c>
      <c r="E2394" s="426" t="s">
        <v>257</v>
      </c>
      <c r="F2394" s="427">
        <v>79.55</v>
      </c>
      <c r="G2394" s="427">
        <v>-1.58</v>
      </c>
      <c r="H2394" s="427">
        <v>0</v>
      </c>
      <c r="I2394" s="427">
        <v>0</v>
      </c>
      <c r="J2394" s="427">
        <v>0</v>
      </c>
      <c r="K2394" s="427">
        <v>77.97</v>
      </c>
      <c r="L2394" t="str">
        <f t="shared" si="56"/>
        <v>2-Low Income Residential</v>
      </c>
      <c r="M2394"/>
      <c r="O2394" s="144"/>
      <c r="P2394"/>
    </row>
    <row r="2395" spans="1:16" x14ac:dyDescent="0.3">
      <c r="A2395">
        <v>2023</v>
      </c>
      <c r="B2395">
        <v>9</v>
      </c>
      <c r="C2395" s="428">
        <v>5</v>
      </c>
      <c r="D2395" s="428">
        <v>201</v>
      </c>
      <c r="E2395" s="428" t="s">
        <v>248</v>
      </c>
      <c r="F2395" s="429">
        <v>11627110.6</v>
      </c>
      <c r="G2395" s="429">
        <v>-305056.02</v>
      </c>
      <c r="H2395" s="429">
        <v>0</v>
      </c>
      <c r="I2395" s="429">
        <v>0</v>
      </c>
      <c r="J2395" s="429">
        <v>0</v>
      </c>
      <c r="K2395" s="429">
        <v>11322054.58</v>
      </c>
      <c r="L2395" t="str">
        <f t="shared" si="56"/>
        <v>3-Small C&amp;I</v>
      </c>
      <c r="M2395"/>
      <c r="O2395" s="144"/>
      <c r="P2395"/>
    </row>
    <row r="2396" spans="1:16" x14ac:dyDescent="0.3">
      <c r="A2396">
        <v>2023</v>
      </c>
      <c r="B2396">
        <v>9</v>
      </c>
      <c r="C2396" s="428">
        <v>5</v>
      </c>
      <c r="D2396" s="428">
        <v>201</v>
      </c>
      <c r="E2396" s="428" t="s">
        <v>253</v>
      </c>
      <c r="F2396" s="429">
        <v>682.66</v>
      </c>
      <c r="G2396" s="429">
        <v>-17.96</v>
      </c>
      <c r="H2396" s="429">
        <v>0</v>
      </c>
      <c r="I2396" s="429">
        <v>0</v>
      </c>
      <c r="J2396" s="429">
        <v>0</v>
      </c>
      <c r="K2396" s="429">
        <v>664.7</v>
      </c>
      <c r="L2396" t="str">
        <f t="shared" si="56"/>
        <v>3-Small C&amp;I</v>
      </c>
      <c r="M2396"/>
      <c r="O2396" s="144"/>
      <c r="P2396"/>
    </row>
    <row r="2397" spans="1:16" x14ac:dyDescent="0.3">
      <c r="A2397">
        <v>2023</v>
      </c>
      <c r="B2397">
        <v>9</v>
      </c>
      <c r="C2397" s="428">
        <v>5</v>
      </c>
      <c r="D2397" s="428">
        <v>201</v>
      </c>
      <c r="E2397" s="428" t="s">
        <v>255</v>
      </c>
      <c r="F2397" s="429">
        <v>12373.39</v>
      </c>
      <c r="G2397" s="429">
        <v>-325</v>
      </c>
      <c r="H2397" s="429">
        <v>0</v>
      </c>
      <c r="I2397" s="429">
        <v>0</v>
      </c>
      <c r="J2397" s="429">
        <v>0</v>
      </c>
      <c r="K2397" s="429">
        <v>12048.39</v>
      </c>
      <c r="L2397" t="str">
        <f t="shared" si="56"/>
        <v>3-Small C&amp;I</v>
      </c>
      <c r="M2397"/>
      <c r="O2397" s="144"/>
      <c r="P2397"/>
    </row>
    <row r="2398" spans="1:16" x14ac:dyDescent="0.3">
      <c r="A2398">
        <v>2023</v>
      </c>
      <c r="B2398">
        <v>9</v>
      </c>
      <c r="C2398" s="428">
        <v>5</v>
      </c>
      <c r="D2398" s="428">
        <v>201</v>
      </c>
      <c r="E2398" s="428" t="s">
        <v>260</v>
      </c>
      <c r="F2398" s="429">
        <v>148871.60999999999</v>
      </c>
      <c r="G2398" s="429">
        <v>-3914.58</v>
      </c>
      <c r="H2398" s="429">
        <v>0</v>
      </c>
      <c r="I2398" s="429">
        <v>0</v>
      </c>
      <c r="J2398" s="429">
        <v>0</v>
      </c>
      <c r="K2398" s="429">
        <v>144957.03</v>
      </c>
      <c r="L2398" t="str">
        <f t="shared" si="56"/>
        <v>3-Small C&amp;I</v>
      </c>
      <c r="M2398"/>
      <c r="O2398" s="144"/>
      <c r="P2398"/>
    </row>
    <row r="2399" spans="1:16" x14ac:dyDescent="0.3">
      <c r="A2399">
        <v>2023</v>
      </c>
      <c r="B2399">
        <v>9</v>
      </c>
      <c r="C2399" s="428">
        <v>5</v>
      </c>
      <c r="D2399" s="428">
        <v>201</v>
      </c>
      <c r="E2399" s="428" t="s">
        <v>266</v>
      </c>
      <c r="F2399" s="429">
        <v>967205.88</v>
      </c>
      <c r="G2399" s="429">
        <v>-25449.48</v>
      </c>
      <c r="H2399" s="429">
        <v>0</v>
      </c>
      <c r="I2399" s="429">
        <v>0</v>
      </c>
      <c r="J2399" s="429">
        <v>0</v>
      </c>
      <c r="K2399" s="429">
        <v>941756.4</v>
      </c>
      <c r="L2399" t="str">
        <f t="shared" si="56"/>
        <v>3-Small C&amp;I</v>
      </c>
      <c r="M2399"/>
      <c r="O2399" s="144"/>
      <c r="P2399"/>
    </row>
    <row r="2400" spans="1:16" x14ac:dyDescent="0.3">
      <c r="A2400">
        <v>2023</v>
      </c>
      <c r="B2400">
        <v>9</v>
      </c>
      <c r="C2400" s="428">
        <v>5</v>
      </c>
      <c r="D2400" s="428">
        <v>201</v>
      </c>
      <c r="E2400" s="428" t="s">
        <v>268</v>
      </c>
      <c r="F2400" s="429">
        <v>14994445.199999999</v>
      </c>
      <c r="G2400" s="429">
        <v>-58580.14</v>
      </c>
      <c r="H2400" s="429">
        <v>0</v>
      </c>
      <c r="I2400" s="429">
        <v>0</v>
      </c>
      <c r="J2400" s="429">
        <v>0</v>
      </c>
      <c r="K2400" s="429">
        <v>14935865.060000001</v>
      </c>
      <c r="L2400" t="str">
        <f t="shared" si="56"/>
        <v>4-Medium C&amp;I</v>
      </c>
      <c r="M2400"/>
      <c r="O2400" s="144"/>
      <c r="P2400"/>
    </row>
    <row r="2401" spans="1:16" x14ac:dyDescent="0.3">
      <c r="A2401">
        <v>2023</v>
      </c>
      <c r="B2401">
        <v>9</v>
      </c>
      <c r="C2401" s="428">
        <v>5</v>
      </c>
      <c r="D2401" s="428">
        <v>201</v>
      </c>
      <c r="E2401" s="428" t="s">
        <v>271</v>
      </c>
      <c r="F2401" s="429">
        <v>669885.22</v>
      </c>
      <c r="G2401" s="429">
        <v>-2598.9699999999998</v>
      </c>
      <c r="H2401" s="429">
        <v>0</v>
      </c>
      <c r="I2401" s="429">
        <v>0</v>
      </c>
      <c r="J2401" s="429">
        <v>0</v>
      </c>
      <c r="K2401" s="429">
        <v>667286.25</v>
      </c>
      <c r="L2401" t="str">
        <f t="shared" si="56"/>
        <v>4-Medium C&amp;I</v>
      </c>
      <c r="M2401"/>
      <c r="O2401" s="144"/>
      <c r="P2401"/>
    </row>
    <row r="2402" spans="1:16" x14ac:dyDescent="0.3">
      <c r="A2402">
        <v>2023</v>
      </c>
      <c r="B2402">
        <v>9</v>
      </c>
      <c r="C2402" s="428">
        <v>5</v>
      </c>
      <c r="D2402" s="428">
        <v>201</v>
      </c>
      <c r="E2402" s="428" t="s">
        <v>274</v>
      </c>
      <c r="F2402" s="429">
        <v>465207.84</v>
      </c>
      <c r="G2402" s="429">
        <v>-1814.28</v>
      </c>
      <c r="H2402" s="429">
        <v>0</v>
      </c>
      <c r="I2402" s="429">
        <v>0</v>
      </c>
      <c r="J2402" s="429">
        <v>0</v>
      </c>
      <c r="K2402" s="429">
        <v>463393.56</v>
      </c>
      <c r="L2402" t="str">
        <f t="shared" si="56"/>
        <v>4-Medium C&amp;I</v>
      </c>
      <c r="M2402"/>
      <c r="O2402" s="144"/>
      <c r="P2402"/>
    </row>
    <row r="2403" spans="1:16" x14ac:dyDescent="0.3">
      <c r="A2403">
        <v>2023</v>
      </c>
      <c r="B2403">
        <v>9</v>
      </c>
      <c r="C2403" s="428">
        <v>5</v>
      </c>
      <c r="D2403" s="428">
        <v>201</v>
      </c>
      <c r="E2403" s="428" t="s">
        <v>593</v>
      </c>
      <c r="F2403" s="429">
        <v>28947672.77</v>
      </c>
      <c r="G2403" s="429">
        <v>-112400.99</v>
      </c>
      <c r="H2403" s="429">
        <v>0</v>
      </c>
      <c r="I2403" s="429">
        <v>0</v>
      </c>
      <c r="J2403" s="429">
        <v>0</v>
      </c>
      <c r="K2403" s="429">
        <v>28835271.780000001</v>
      </c>
      <c r="L2403" t="str">
        <f t="shared" si="56"/>
        <v>5-Large C&amp;I</v>
      </c>
      <c r="M2403"/>
      <c r="O2403" s="144"/>
      <c r="P2403"/>
    </row>
    <row r="2404" spans="1:16" x14ac:dyDescent="0.3">
      <c r="A2404">
        <v>2023</v>
      </c>
      <c r="B2404">
        <v>9</v>
      </c>
      <c r="C2404" s="428">
        <v>5</v>
      </c>
      <c r="D2404" s="428">
        <v>201</v>
      </c>
      <c r="E2404" s="428" t="s">
        <v>245</v>
      </c>
      <c r="F2404" s="429">
        <v>47614863.359999999</v>
      </c>
      <c r="G2404" s="429">
        <v>-947442.4</v>
      </c>
      <c r="H2404" s="429">
        <v>0</v>
      </c>
      <c r="I2404" s="429">
        <v>0</v>
      </c>
      <c r="J2404" s="429">
        <v>0</v>
      </c>
      <c r="K2404" s="429">
        <v>46667420.960000001</v>
      </c>
      <c r="L2404" t="str">
        <f t="shared" si="56"/>
        <v>1-Residential</v>
      </c>
      <c r="M2404"/>
      <c r="O2404" s="144"/>
      <c r="P2404"/>
    </row>
    <row r="2405" spans="1:16" x14ac:dyDescent="0.3">
      <c r="A2405">
        <v>2023</v>
      </c>
      <c r="B2405">
        <v>9</v>
      </c>
      <c r="C2405" s="428">
        <v>5</v>
      </c>
      <c r="D2405" s="428">
        <v>201</v>
      </c>
      <c r="E2405" s="428" t="s">
        <v>257</v>
      </c>
      <c r="F2405" s="429">
        <v>7401890.1900000004</v>
      </c>
      <c r="G2405" s="429">
        <v>-147032.63</v>
      </c>
      <c r="H2405" s="429">
        <v>0</v>
      </c>
      <c r="I2405" s="429">
        <v>0</v>
      </c>
      <c r="J2405" s="429">
        <v>0</v>
      </c>
      <c r="K2405" s="429">
        <v>7254857.5599999996</v>
      </c>
      <c r="L2405" t="str">
        <f t="shared" si="56"/>
        <v>2-Low Income Residential</v>
      </c>
      <c r="M2405"/>
      <c r="O2405" s="144"/>
      <c r="P2405"/>
    </row>
    <row r="2406" spans="1:16" x14ac:dyDescent="0.3">
      <c r="A2406">
        <v>2023</v>
      </c>
      <c r="B2406">
        <v>9</v>
      </c>
      <c r="C2406" s="428">
        <v>5</v>
      </c>
      <c r="D2406" s="428">
        <v>201</v>
      </c>
      <c r="E2406" s="428" t="s">
        <v>290</v>
      </c>
      <c r="F2406" s="429">
        <v>89082.65</v>
      </c>
      <c r="G2406" s="429">
        <v>-2342.9299999999998</v>
      </c>
      <c r="H2406" s="429">
        <v>0</v>
      </c>
      <c r="I2406" s="429">
        <v>0</v>
      </c>
      <c r="J2406" s="429">
        <v>0</v>
      </c>
      <c r="K2406" s="429">
        <v>86739.72</v>
      </c>
      <c r="L2406" t="str">
        <f t="shared" si="56"/>
        <v>Street</v>
      </c>
      <c r="M2406"/>
      <c r="O2406" s="144"/>
      <c r="P2406"/>
    </row>
    <row r="2407" spans="1:16" x14ac:dyDescent="0.3">
      <c r="A2407">
        <v>2023</v>
      </c>
      <c r="B2407">
        <v>9</v>
      </c>
      <c r="C2407" s="428">
        <v>5</v>
      </c>
      <c r="D2407" s="428">
        <v>201</v>
      </c>
      <c r="E2407" s="428" t="s">
        <v>595</v>
      </c>
      <c r="F2407" s="429">
        <v>3506.99</v>
      </c>
      <c r="G2407" s="429">
        <v>-92.24</v>
      </c>
      <c r="H2407" s="429">
        <v>0</v>
      </c>
      <c r="I2407" s="429">
        <v>0</v>
      </c>
      <c r="J2407" s="429">
        <v>0</v>
      </c>
      <c r="K2407" s="429">
        <v>3414.75</v>
      </c>
      <c r="L2407" t="str">
        <f t="shared" si="56"/>
        <v>Street</v>
      </c>
      <c r="M2407"/>
      <c r="O2407" s="144"/>
      <c r="P2407"/>
    </row>
    <row r="2408" spans="1:16" x14ac:dyDescent="0.3">
      <c r="A2408">
        <v>2023</v>
      </c>
      <c r="B2408">
        <v>9</v>
      </c>
      <c r="C2408" s="428">
        <v>5</v>
      </c>
      <c r="D2408" s="428">
        <v>201</v>
      </c>
      <c r="E2408" s="428" t="s">
        <v>297</v>
      </c>
      <c r="F2408" s="429">
        <v>472.35</v>
      </c>
      <c r="G2408" s="429">
        <v>-12.42</v>
      </c>
      <c r="H2408" s="429">
        <v>0</v>
      </c>
      <c r="I2408" s="429">
        <v>0</v>
      </c>
      <c r="J2408" s="429">
        <v>0</v>
      </c>
      <c r="K2408" s="429">
        <v>459.93</v>
      </c>
      <c r="L2408" t="str">
        <f t="shared" si="56"/>
        <v>Street</v>
      </c>
      <c r="M2408"/>
      <c r="O2408" s="144"/>
      <c r="P2408"/>
    </row>
    <row r="2409" spans="1:16" x14ac:dyDescent="0.3">
      <c r="A2409">
        <v>2023</v>
      </c>
      <c r="B2409">
        <v>9</v>
      </c>
      <c r="C2409" s="428">
        <v>5</v>
      </c>
      <c r="D2409" s="428">
        <v>201</v>
      </c>
      <c r="E2409" s="428" t="s">
        <v>301</v>
      </c>
      <c r="F2409" s="429">
        <v>422.45</v>
      </c>
      <c r="G2409" s="429">
        <v>-11.12</v>
      </c>
      <c r="H2409" s="429">
        <v>0</v>
      </c>
      <c r="I2409" s="429">
        <v>0</v>
      </c>
      <c r="J2409" s="429">
        <v>0</v>
      </c>
      <c r="K2409" s="429">
        <v>411.33</v>
      </c>
      <c r="L2409" t="str">
        <f t="shared" si="56"/>
        <v>Street</v>
      </c>
      <c r="M2409"/>
      <c r="O2409" s="144"/>
      <c r="P2409"/>
    </row>
    <row r="2410" spans="1:16" x14ac:dyDescent="0.3">
      <c r="A2410">
        <v>2023</v>
      </c>
      <c r="B2410">
        <v>9</v>
      </c>
      <c r="C2410" s="428">
        <v>5</v>
      </c>
      <c r="D2410" s="428">
        <v>201</v>
      </c>
      <c r="E2410" s="428" t="s">
        <v>305</v>
      </c>
      <c r="F2410" s="429">
        <v>162000.19</v>
      </c>
      <c r="G2410" s="429">
        <v>-4276.1499999999996</v>
      </c>
      <c r="H2410" s="429">
        <v>0</v>
      </c>
      <c r="I2410" s="429">
        <v>0</v>
      </c>
      <c r="J2410" s="429">
        <v>0</v>
      </c>
      <c r="K2410" s="429">
        <v>157724.04</v>
      </c>
      <c r="L2410" t="str">
        <f t="shared" si="56"/>
        <v>Street</v>
      </c>
      <c r="M2410"/>
      <c r="O2410" s="144"/>
      <c r="P2410"/>
    </row>
    <row r="2411" spans="1:16" x14ac:dyDescent="0.3">
      <c r="A2411">
        <v>2023</v>
      </c>
      <c r="B2411">
        <v>9</v>
      </c>
      <c r="C2411" s="428">
        <v>5</v>
      </c>
      <c r="D2411" s="428">
        <v>201</v>
      </c>
      <c r="E2411" s="428" t="s">
        <v>596</v>
      </c>
      <c r="F2411" s="429">
        <v>211354.69</v>
      </c>
      <c r="G2411" s="429">
        <v>-5558.61</v>
      </c>
      <c r="H2411" s="429">
        <v>0</v>
      </c>
      <c r="I2411" s="429">
        <v>0</v>
      </c>
      <c r="J2411" s="429">
        <v>0</v>
      </c>
      <c r="K2411" s="429">
        <v>205796.08</v>
      </c>
      <c r="L2411" t="str">
        <f t="shared" si="56"/>
        <v>Street</v>
      </c>
      <c r="M2411"/>
      <c r="O2411" s="144"/>
      <c r="P2411"/>
    </row>
    <row r="2412" spans="1:16" x14ac:dyDescent="0.3">
      <c r="A2412">
        <v>2023</v>
      </c>
      <c r="B2412">
        <v>9</v>
      </c>
      <c r="C2412" s="428">
        <v>5</v>
      </c>
      <c r="D2412" s="428">
        <v>201</v>
      </c>
      <c r="E2412" s="428" t="s">
        <v>310</v>
      </c>
      <c r="F2412" s="429">
        <v>44.51</v>
      </c>
      <c r="G2412" s="429">
        <v>-1.17</v>
      </c>
      <c r="H2412" s="429">
        <v>0</v>
      </c>
      <c r="I2412" s="429">
        <v>0</v>
      </c>
      <c r="J2412" s="429">
        <v>0</v>
      </c>
      <c r="K2412" s="429">
        <v>43.34</v>
      </c>
      <c r="L2412" t="str">
        <f t="shared" si="56"/>
        <v>Street</v>
      </c>
      <c r="M2412"/>
      <c r="O2412" s="144"/>
      <c r="P2412"/>
    </row>
    <row r="2413" spans="1:16" x14ac:dyDescent="0.3">
      <c r="A2413">
        <v>2023</v>
      </c>
      <c r="B2413">
        <v>9</v>
      </c>
      <c r="C2413" s="428">
        <v>5</v>
      </c>
      <c r="D2413" s="428">
        <v>201</v>
      </c>
      <c r="E2413" s="428" t="s">
        <v>248</v>
      </c>
      <c r="F2413" s="429">
        <v>1243619.48</v>
      </c>
      <c r="G2413" s="429">
        <v>-32767.79</v>
      </c>
      <c r="H2413" s="429">
        <v>0</v>
      </c>
      <c r="I2413" s="429">
        <v>0</v>
      </c>
      <c r="J2413" s="429">
        <v>0</v>
      </c>
      <c r="K2413" s="429">
        <v>1210851.69</v>
      </c>
      <c r="L2413" t="str">
        <f t="shared" si="56"/>
        <v>3-Small C&amp;I</v>
      </c>
      <c r="M2413"/>
      <c r="O2413" s="144"/>
      <c r="P2413"/>
    </row>
    <row r="2414" spans="1:16" x14ac:dyDescent="0.3">
      <c r="A2414">
        <v>2023</v>
      </c>
      <c r="B2414">
        <v>9</v>
      </c>
      <c r="C2414" s="428">
        <v>5</v>
      </c>
      <c r="D2414" s="428">
        <v>201</v>
      </c>
      <c r="E2414" s="428" t="s">
        <v>255</v>
      </c>
      <c r="F2414" s="429">
        <v>2444.9699999999998</v>
      </c>
      <c r="G2414" s="429">
        <v>-64.25</v>
      </c>
      <c r="H2414" s="429">
        <v>0</v>
      </c>
      <c r="I2414" s="429">
        <v>0</v>
      </c>
      <c r="J2414" s="429">
        <v>0</v>
      </c>
      <c r="K2414" s="429">
        <v>2380.7199999999998</v>
      </c>
      <c r="L2414" t="str">
        <f t="shared" si="56"/>
        <v>3-Small C&amp;I</v>
      </c>
      <c r="M2414"/>
      <c r="O2414" s="144"/>
      <c r="P2414"/>
    </row>
    <row r="2415" spans="1:16" x14ac:dyDescent="0.3">
      <c r="A2415">
        <v>2023</v>
      </c>
      <c r="B2415">
        <v>9</v>
      </c>
      <c r="C2415" s="428">
        <v>5</v>
      </c>
      <c r="D2415" s="428">
        <v>201</v>
      </c>
      <c r="E2415" s="428" t="s">
        <v>260</v>
      </c>
      <c r="F2415" s="429">
        <v>8050.88</v>
      </c>
      <c r="G2415" s="429">
        <v>-211.74</v>
      </c>
      <c r="H2415" s="429">
        <v>0</v>
      </c>
      <c r="I2415" s="429">
        <v>0</v>
      </c>
      <c r="J2415" s="429">
        <v>0</v>
      </c>
      <c r="K2415" s="429">
        <v>7839.14</v>
      </c>
      <c r="L2415" t="str">
        <f t="shared" si="56"/>
        <v>3-Small C&amp;I</v>
      </c>
      <c r="M2415"/>
      <c r="O2415" s="144"/>
      <c r="P2415"/>
    </row>
    <row r="2416" spans="1:16" x14ac:dyDescent="0.3">
      <c r="A2416">
        <v>2023</v>
      </c>
      <c r="B2416">
        <v>9</v>
      </c>
      <c r="C2416" s="428">
        <v>5</v>
      </c>
      <c r="D2416" s="428">
        <v>201</v>
      </c>
      <c r="E2416" s="428" t="s">
        <v>266</v>
      </c>
      <c r="F2416" s="429">
        <v>105683.28</v>
      </c>
      <c r="G2416" s="429">
        <v>-2718.17</v>
      </c>
      <c r="H2416" s="429">
        <v>0</v>
      </c>
      <c r="I2416" s="429">
        <v>0</v>
      </c>
      <c r="J2416" s="429">
        <v>0</v>
      </c>
      <c r="K2416" s="429">
        <v>102965.11</v>
      </c>
      <c r="L2416" t="str">
        <f t="shared" si="56"/>
        <v>3-Small C&amp;I</v>
      </c>
      <c r="M2416"/>
      <c r="O2416" s="144"/>
      <c r="P2416"/>
    </row>
    <row r="2417" spans="1:16" x14ac:dyDescent="0.3">
      <c r="A2417">
        <v>2023</v>
      </c>
      <c r="B2417">
        <v>9</v>
      </c>
      <c r="C2417" s="428">
        <v>5</v>
      </c>
      <c r="D2417" s="428">
        <v>201</v>
      </c>
      <c r="E2417" s="428" t="s">
        <v>268</v>
      </c>
      <c r="F2417" s="429">
        <v>1334527.47</v>
      </c>
      <c r="G2417" s="429">
        <v>-5180.58</v>
      </c>
      <c r="H2417" s="429">
        <v>0</v>
      </c>
      <c r="I2417" s="429">
        <v>0</v>
      </c>
      <c r="J2417" s="429">
        <v>0</v>
      </c>
      <c r="K2417" s="429">
        <v>1329346.8899999999</v>
      </c>
      <c r="L2417" t="str">
        <f t="shared" si="56"/>
        <v>4-Medium C&amp;I</v>
      </c>
      <c r="M2417"/>
      <c r="O2417" s="144"/>
      <c r="P2417"/>
    </row>
    <row r="2418" spans="1:16" x14ac:dyDescent="0.3">
      <c r="A2418">
        <v>2023</v>
      </c>
      <c r="B2418">
        <v>9</v>
      </c>
      <c r="C2418" s="428">
        <v>5</v>
      </c>
      <c r="D2418" s="428">
        <v>201</v>
      </c>
      <c r="E2418" s="428" t="s">
        <v>271</v>
      </c>
      <c r="F2418" s="429">
        <v>46580.1</v>
      </c>
      <c r="G2418" s="429">
        <v>-181.64</v>
      </c>
      <c r="H2418" s="429">
        <v>0</v>
      </c>
      <c r="I2418" s="429">
        <v>0</v>
      </c>
      <c r="J2418" s="429">
        <v>0</v>
      </c>
      <c r="K2418" s="429">
        <v>46398.46</v>
      </c>
      <c r="L2418" t="str">
        <f t="shared" si="56"/>
        <v>4-Medium C&amp;I</v>
      </c>
      <c r="M2418"/>
      <c r="O2418" s="144"/>
      <c r="P2418"/>
    </row>
    <row r="2419" spans="1:16" x14ac:dyDescent="0.3">
      <c r="A2419">
        <v>2023</v>
      </c>
      <c r="B2419">
        <v>9</v>
      </c>
      <c r="C2419" s="428">
        <v>5</v>
      </c>
      <c r="D2419" s="428">
        <v>201</v>
      </c>
      <c r="E2419" s="428" t="s">
        <v>274</v>
      </c>
      <c r="F2419" s="429">
        <v>30829.83</v>
      </c>
      <c r="G2419" s="429">
        <v>-120.24</v>
      </c>
      <c r="H2419" s="429">
        <v>0</v>
      </c>
      <c r="I2419" s="429">
        <v>0</v>
      </c>
      <c r="J2419" s="429">
        <v>0</v>
      </c>
      <c r="K2419" s="429">
        <v>30709.59</v>
      </c>
      <c r="L2419" t="str">
        <f t="shared" si="56"/>
        <v>4-Medium C&amp;I</v>
      </c>
      <c r="M2419"/>
      <c r="O2419" s="144"/>
      <c r="P2419"/>
    </row>
    <row r="2420" spans="1:16" x14ac:dyDescent="0.3">
      <c r="A2420">
        <v>2023</v>
      </c>
      <c r="B2420">
        <v>9</v>
      </c>
      <c r="C2420" s="428">
        <v>5</v>
      </c>
      <c r="D2420" s="428">
        <v>201</v>
      </c>
      <c r="E2420" s="428" t="s">
        <v>593</v>
      </c>
      <c r="F2420" s="429">
        <v>2959589.19</v>
      </c>
      <c r="G2420" s="429">
        <v>-11542.35</v>
      </c>
      <c r="H2420" s="429">
        <v>0</v>
      </c>
      <c r="I2420" s="429">
        <v>0</v>
      </c>
      <c r="J2420" s="429">
        <v>0</v>
      </c>
      <c r="K2420" s="429">
        <v>2948046.84</v>
      </c>
      <c r="L2420" t="str">
        <f t="shared" si="56"/>
        <v>5-Large C&amp;I</v>
      </c>
      <c r="M2420"/>
      <c r="O2420" s="144"/>
      <c r="P2420"/>
    </row>
    <row r="2421" spans="1:16" x14ac:dyDescent="0.3">
      <c r="A2421">
        <v>2023</v>
      </c>
      <c r="B2421">
        <v>9</v>
      </c>
      <c r="C2421" s="428">
        <v>5</v>
      </c>
      <c r="D2421" s="428">
        <v>201</v>
      </c>
      <c r="E2421" s="428" t="s">
        <v>245</v>
      </c>
      <c r="F2421" s="429">
        <v>4054852.31</v>
      </c>
      <c r="G2421" s="429">
        <v>-80670.98</v>
      </c>
      <c r="H2421" s="429">
        <v>0</v>
      </c>
      <c r="I2421" s="429">
        <v>0</v>
      </c>
      <c r="J2421" s="429">
        <v>0</v>
      </c>
      <c r="K2421" s="429">
        <v>3974181.33</v>
      </c>
      <c r="L2421" t="str">
        <f t="shared" si="56"/>
        <v>1-Residential</v>
      </c>
      <c r="M2421"/>
      <c r="O2421" s="144"/>
      <c r="P2421"/>
    </row>
    <row r="2422" spans="1:16" x14ac:dyDescent="0.3">
      <c r="A2422">
        <v>2023</v>
      </c>
      <c r="B2422">
        <v>9</v>
      </c>
      <c r="C2422" s="428">
        <v>5</v>
      </c>
      <c r="D2422" s="428">
        <v>201</v>
      </c>
      <c r="E2422" s="428" t="s">
        <v>257</v>
      </c>
      <c r="F2422" s="429">
        <v>545323.71</v>
      </c>
      <c r="G2422" s="429">
        <v>-10825.53</v>
      </c>
      <c r="H2422" s="429">
        <v>0</v>
      </c>
      <c r="I2422" s="429">
        <v>0</v>
      </c>
      <c r="J2422" s="429">
        <v>0</v>
      </c>
      <c r="K2422" s="429">
        <v>534498.18000000005</v>
      </c>
      <c r="L2422" t="str">
        <f t="shared" si="56"/>
        <v>2-Low Income Residential</v>
      </c>
      <c r="M2422"/>
      <c r="O2422" s="144"/>
      <c r="P2422"/>
    </row>
    <row r="2423" spans="1:16" x14ac:dyDescent="0.3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68" si="58">VLOOKUP(E2505,N:O,2,FALSE)</f>
        <v>Street</v>
      </c>
    </row>
    <row r="2506" spans="1:12" x14ac:dyDescent="0.3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  <row r="2517" spans="1:12" x14ac:dyDescent="0.3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x14ac:dyDescent="0.3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</v>
      </c>
      <c r="L2518" t="str">
        <f t="shared" si="58"/>
        <v>3-Small C&amp;I</v>
      </c>
    </row>
    <row r="2519" spans="1:12" x14ac:dyDescent="0.3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32.97</v>
      </c>
      <c r="G2519">
        <v>-0.87</v>
      </c>
      <c r="H2519">
        <v>0</v>
      </c>
      <c r="I2519">
        <v>0</v>
      </c>
      <c r="J2519">
        <v>0</v>
      </c>
      <c r="K2519">
        <v>32.1</v>
      </c>
      <c r="L2519" t="str">
        <f t="shared" si="58"/>
        <v>3-Small C&amp;I</v>
      </c>
    </row>
    <row r="2520" spans="1:12" x14ac:dyDescent="0.3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x14ac:dyDescent="0.3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</v>
      </c>
      <c r="G2521">
        <v>-82.21</v>
      </c>
      <c r="H2521">
        <v>0</v>
      </c>
      <c r="I2521">
        <v>0</v>
      </c>
      <c r="J2521">
        <v>0</v>
      </c>
      <c r="K2521">
        <v>3043.13</v>
      </c>
      <c r="L2521" t="str">
        <f t="shared" si="58"/>
        <v>3-Small C&amp;I</v>
      </c>
    </row>
    <row r="2522" spans="1:12" x14ac:dyDescent="0.3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</v>
      </c>
      <c r="G2522">
        <v>-356.52</v>
      </c>
      <c r="H2522">
        <v>0</v>
      </c>
      <c r="I2522">
        <v>0</v>
      </c>
      <c r="J2522">
        <v>0</v>
      </c>
      <c r="K2522">
        <v>91057.05</v>
      </c>
      <c r="L2522" t="str">
        <f t="shared" si="58"/>
        <v>4-Medium C&amp;I</v>
      </c>
    </row>
    <row r="2523" spans="1:12" x14ac:dyDescent="0.3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</v>
      </c>
      <c r="H2523">
        <v>0</v>
      </c>
      <c r="I2523">
        <v>0</v>
      </c>
      <c r="J2523">
        <v>0</v>
      </c>
      <c r="K2523">
        <v>99717.74</v>
      </c>
      <c r="L2523" t="str">
        <f t="shared" si="58"/>
        <v>5-Large C&amp;I</v>
      </c>
    </row>
    <row r="2524" spans="1:12" x14ac:dyDescent="0.3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769231.44</v>
      </c>
      <c r="G2524">
        <v>-15308.17</v>
      </c>
      <c r="H2524">
        <v>0</v>
      </c>
      <c r="I2524">
        <v>0</v>
      </c>
      <c r="J2524">
        <v>0</v>
      </c>
      <c r="K2524">
        <v>753923.27</v>
      </c>
      <c r="L2524" t="str">
        <f t="shared" si="58"/>
        <v>1-Residential</v>
      </c>
    </row>
    <row r="2525" spans="1:12" x14ac:dyDescent="0.3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x14ac:dyDescent="0.3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</v>
      </c>
      <c r="H2526">
        <v>0</v>
      </c>
      <c r="I2526">
        <v>0</v>
      </c>
      <c r="J2526">
        <v>0</v>
      </c>
      <c r="K2526">
        <v>1747.82</v>
      </c>
      <c r="L2526" t="str">
        <f t="shared" si="58"/>
        <v>Street</v>
      </c>
    </row>
    <row r="2527" spans="1:12" x14ac:dyDescent="0.3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</v>
      </c>
      <c r="G2527">
        <v>-20.3</v>
      </c>
      <c r="H2527">
        <v>0</v>
      </c>
      <c r="I2527">
        <v>0</v>
      </c>
      <c r="J2527">
        <v>0</v>
      </c>
      <c r="K2527">
        <v>751.43</v>
      </c>
      <c r="L2527" t="str">
        <f t="shared" si="58"/>
        <v>Street</v>
      </c>
    </row>
    <row r="2528" spans="1:12" x14ac:dyDescent="0.3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-7.0000000000000007E-2</v>
      </c>
      <c r="H2528">
        <v>0</v>
      </c>
      <c r="I2528">
        <v>0</v>
      </c>
      <c r="J2528">
        <v>0</v>
      </c>
      <c r="K2528">
        <v>2.7</v>
      </c>
      <c r="L2528" t="str">
        <f t="shared" si="58"/>
        <v>Street</v>
      </c>
    </row>
    <row r="2529" spans="1:12" x14ac:dyDescent="0.3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74.36</v>
      </c>
      <c r="G2529">
        <v>-1.48</v>
      </c>
      <c r="H2529">
        <v>0</v>
      </c>
      <c r="I2529">
        <v>0</v>
      </c>
      <c r="J2529">
        <v>0</v>
      </c>
      <c r="K2529">
        <v>72.88</v>
      </c>
      <c r="L2529" t="str">
        <f t="shared" si="58"/>
        <v>1-Residential</v>
      </c>
    </row>
    <row r="2530" spans="1:12" x14ac:dyDescent="0.3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x14ac:dyDescent="0.3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</v>
      </c>
      <c r="G2531">
        <v>-23.68</v>
      </c>
      <c r="H2531">
        <v>0</v>
      </c>
      <c r="I2531">
        <v>0</v>
      </c>
      <c r="J2531">
        <v>0</v>
      </c>
      <c r="K2531">
        <v>877.15</v>
      </c>
      <c r="L2531" t="str">
        <f t="shared" si="58"/>
        <v>3-Small C&amp;I</v>
      </c>
    </row>
    <row r="2532" spans="1:12" x14ac:dyDescent="0.3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</v>
      </c>
      <c r="L2532" t="str">
        <f t="shared" si="58"/>
        <v>3-Small C&amp;I</v>
      </c>
    </row>
    <row r="2533" spans="1:12" x14ac:dyDescent="0.3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-6077.03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x14ac:dyDescent="0.3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-34959.71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x14ac:dyDescent="0.3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x14ac:dyDescent="0.3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842578.34</v>
      </c>
      <c r="G2536">
        <v>-3286.02</v>
      </c>
      <c r="H2536">
        <v>0</v>
      </c>
      <c r="I2536">
        <v>0</v>
      </c>
      <c r="J2536">
        <v>0</v>
      </c>
      <c r="K2536">
        <v>839292.32</v>
      </c>
      <c r="L2536" t="str">
        <f t="shared" si="58"/>
        <v>4-Medium C&amp;I</v>
      </c>
    </row>
    <row r="2537" spans="1:12" x14ac:dyDescent="0.3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</v>
      </c>
      <c r="G2537">
        <v>-1574.15</v>
      </c>
      <c r="H2537">
        <v>0</v>
      </c>
      <c r="I2537">
        <v>0</v>
      </c>
      <c r="J2537">
        <v>0</v>
      </c>
      <c r="K2537">
        <v>402074.68</v>
      </c>
      <c r="L2537" t="str">
        <f t="shared" si="58"/>
        <v>4-Medium C&amp;I</v>
      </c>
    </row>
    <row r="2538" spans="1:12" x14ac:dyDescent="0.3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x14ac:dyDescent="0.3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-954242.1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x14ac:dyDescent="0.3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x14ac:dyDescent="0.3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-3300.74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x14ac:dyDescent="0.3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</v>
      </c>
      <c r="H2542">
        <v>0</v>
      </c>
      <c r="I2542">
        <v>0</v>
      </c>
      <c r="J2542">
        <v>0</v>
      </c>
      <c r="K2542">
        <v>4636.95</v>
      </c>
      <c r="L2542" t="str">
        <f t="shared" si="58"/>
        <v>Street</v>
      </c>
    </row>
    <row r="2543" spans="1:12" x14ac:dyDescent="0.3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641.03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x14ac:dyDescent="0.3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x14ac:dyDescent="0.3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</v>
      </c>
      <c r="G2545">
        <v>-5948.59</v>
      </c>
      <c r="H2545">
        <v>0</v>
      </c>
      <c r="I2545">
        <v>0</v>
      </c>
      <c r="J2545">
        <v>0</v>
      </c>
      <c r="K2545">
        <v>220253.89</v>
      </c>
      <c r="L2545" t="str">
        <f t="shared" si="58"/>
        <v>Street</v>
      </c>
    </row>
    <row r="2546" spans="1:12" x14ac:dyDescent="0.3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-7674.4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x14ac:dyDescent="0.3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60.33</v>
      </c>
      <c r="G2547">
        <v>-1.58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x14ac:dyDescent="0.3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740521.46</v>
      </c>
      <c r="L2548" t="str">
        <f t="shared" si="58"/>
        <v>3-Small C&amp;I</v>
      </c>
    </row>
    <row r="2549" spans="1:12" x14ac:dyDescent="0.3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</v>
      </c>
      <c r="G2549">
        <v>-56.24</v>
      </c>
      <c r="H2549">
        <v>0</v>
      </c>
      <c r="I2549">
        <v>0</v>
      </c>
      <c r="J2549">
        <v>0</v>
      </c>
      <c r="K2549">
        <v>2084.41</v>
      </c>
      <c r="L2549" t="str">
        <f t="shared" si="58"/>
        <v>3-Small C&amp;I</v>
      </c>
    </row>
    <row r="2550" spans="1:12" x14ac:dyDescent="0.3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</v>
      </c>
      <c r="G2550">
        <v>-51.46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x14ac:dyDescent="0.3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x14ac:dyDescent="0.3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732231.83</v>
      </c>
      <c r="G2552">
        <v>-2849.15</v>
      </c>
      <c r="H2552">
        <v>0</v>
      </c>
      <c r="I2552">
        <v>0</v>
      </c>
      <c r="J2552">
        <v>0</v>
      </c>
      <c r="K2552">
        <v>729382.68</v>
      </c>
      <c r="L2552" t="str">
        <f t="shared" si="58"/>
        <v>4-Medium C&amp;I</v>
      </c>
    </row>
    <row r="2553" spans="1:12" x14ac:dyDescent="0.3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31797.21</v>
      </c>
      <c r="G2553">
        <v>-124.01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x14ac:dyDescent="0.3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6610.08</v>
      </c>
      <c r="G2554">
        <v>-25.78</v>
      </c>
      <c r="H2554">
        <v>0</v>
      </c>
      <c r="I2554">
        <v>0</v>
      </c>
      <c r="J2554">
        <v>0</v>
      </c>
      <c r="K2554">
        <v>6584.3</v>
      </c>
      <c r="L2554" t="str">
        <f t="shared" si="58"/>
        <v>4-Medium C&amp;I</v>
      </c>
    </row>
    <row r="2555" spans="1:12" x14ac:dyDescent="0.3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</v>
      </c>
      <c r="G2555">
        <v>-6572.38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x14ac:dyDescent="0.3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</v>
      </c>
      <c r="G2556">
        <v>-60075.11</v>
      </c>
      <c r="H2556">
        <v>0</v>
      </c>
      <c r="I2556">
        <v>0</v>
      </c>
      <c r="J2556">
        <v>0</v>
      </c>
      <c r="K2556">
        <v>2959582.38</v>
      </c>
      <c r="L2556" t="str">
        <f t="shared" si="58"/>
        <v>1-Residential</v>
      </c>
    </row>
    <row r="2557" spans="1:12" x14ac:dyDescent="0.3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</v>
      </c>
      <c r="G2557">
        <v>-10126.85</v>
      </c>
      <c r="H2557">
        <v>0</v>
      </c>
      <c r="I2557">
        <v>0</v>
      </c>
      <c r="J2557">
        <v>0</v>
      </c>
      <c r="K2557">
        <v>498844.97</v>
      </c>
      <c r="L2557" t="str">
        <f t="shared" si="58"/>
        <v>2-Low Income Residential</v>
      </c>
    </row>
    <row r="2558" spans="1:12" x14ac:dyDescent="0.3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</v>
      </c>
      <c r="G2558">
        <v>-4416.33</v>
      </c>
      <c r="H2558">
        <v>0</v>
      </c>
      <c r="I2558">
        <v>0</v>
      </c>
      <c r="J2558">
        <v>0</v>
      </c>
      <c r="K2558">
        <v>163504.99</v>
      </c>
      <c r="L2558" t="str">
        <f t="shared" si="58"/>
        <v>3-Small C&amp;I</v>
      </c>
    </row>
    <row r="2559" spans="1:12" x14ac:dyDescent="0.3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-4.3</v>
      </c>
      <c r="H2559">
        <v>0</v>
      </c>
      <c r="I2559">
        <v>0</v>
      </c>
      <c r="J2559">
        <v>0</v>
      </c>
      <c r="K2559">
        <v>159.01</v>
      </c>
      <c r="L2559" t="str">
        <f t="shared" si="58"/>
        <v>3-Small C&amp;I</v>
      </c>
    </row>
    <row r="2560" spans="1:12" x14ac:dyDescent="0.3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32.97</v>
      </c>
      <c r="G2560">
        <v>-0.87</v>
      </c>
      <c r="H2560">
        <v>0</v>
      </c>
      <c r="I2560">
        <v>0</v>
      </c>
      <c r="J2560">
        <v>0</v>
      </c>
      <c r="K2560">
        <v>32.1</v>
      </c>
      <c r="L2560" t="str">
        <f t="shared" si="58"/>
        <v>3-Small C&amp;I</v>
      </c>
    </row>
    <row r="2561" spans="1:12" x14ac:dyDescent="0.3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x14ac:dyDescent="0.3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3466.95</v>
      </c>
      <c r="G2562">
        <v>-91.16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x14ac:dyDescent="0.3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137994.9</v>
      </c>
      <c r="G2563">
        <v>-538.14</v>
      </c>
      <c r="H2563">
        <v>0</v>
      </c>
      <c r="I2563">
        <v>0</v>
      </c>
      <c r="J2563">
        <v>0</v>
      </c>
      <c r="K2563">
        <v>137456.76</v>
      </c>
      <c r="L2563" t="str">
        <f t="shared" si="58"/>
        <v>4-Medium C&amp;I</v>
      </c>
    </row>
    <row r="2564" spans="1:12" x14ac:dyDescent="0.3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</v>
      </c>
      <c r="G2564">
        <v>-543.51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x14ac:dyDescent="0.3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959037.7</v>
      </c>
      <c r="G2565">
        <v>-19083.93</v>
      </c>
      <c r="H2565">
        <v>0</v>
      </c>
      <c r="I2565">
        <v>0</v>
      </c>
      <c r="J2565">
        <v>0</v>
      </c>
      <c r="K2565">
        <v>939953.77</v>
      </c>
      <c r="L2565" t="str">
        <f t="shared" si="58"/>
        <v>1-Residential</v>
      </c>
    </row>
    <row r="2566" spans="1:12" x14ac:dyDescent="0.3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13833.39</v>
      </c>
      <c r="G2566">
        <v>-275.27999999999997</v>
      </c>
      <c r="H2566">
        <v>0</v>
      </c>
      <c r="I2566">
        <v>0</v>
      </c>
      <c r="J2566">
        <v>0</v>
      </c>
      <c r="K2566">
        <v>13558.11</v>
      </c>
      <c r="L2566" t="str">
        <f t="shared" si="58"/>
        <v>2-Low Income Residential</v>
      </c>
    </row>
    <row r="2567" spans="1:12" x14ac:dyDescent="0.3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2318.12</v>
      </c>
      <c r="G2567">
        <v>-60.96</v>
      </c>
      <c r="H2567">
        <v>0</v>
      </c>
      <c r="I2567">
        <v>0</v>
      </c>
      <c r="J2567">
        <v>0</v>
      </c>
      <c r="K2567">
        <v>2257.16</v>
      </c>
      <c r="L2567" t="str">
        <f t="shared" si="58"/>
        <v>Street</v>
      </c>
    </row>
    <row r="2568" spans="1:12" x14ac:dyDescent="0.3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-26.11</v>
      </c>
      <c r="H2568">
        <v>0</v>
      </c>
      <c r="I2568">
        <v>0</v>
      </c>
      <c r="J2568">
        <v>0</v>
      </c>
      <c r="K2568">
        <v>966.76</v>
      </c>
      <c r="L2568" t="str">
        <f t="shared" si="58"/>
        <v>Street</v>
      </c>
    </row>
    <row r="2569" spans="1:12" x14ac:dyDescent="0.3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</v>
      </c>
      <c r="G2569">
        <v>-0.08</v>
      </c>
      <c r="H2569">
        <v>0</v>
      </c>
      <c r="I2569">
        <v>0</v>
      </c>
      <c r="J2569">
        <v>0</v>
      </c>
      <c r="K2569">
        <v>3.02</v>
      </c>
      <c r="L2569" t="str">
        <f t="shared" ref="L2569:L2632" si="59">VLOOKUP(E2569,N:O,2,FALSE)</f>
        <v>Street</v>
      </c>
    </row>
    <row r="2570" spans="1:12" x14ac:dyDescent="0.3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-955.91</v>
      </c>
      <c r="H2570">
        <v>0</v>
      </c>
      <c r="I2570">
        <v>0</v>
      </c>
      <c r="J2570">
        <v>0</v>
      </c>
      <c r="K2570">
        <v>35388.71</v>
      </c>
      <c r="L2570" t="str">
        <f t="shared" si="59"/>
        <v>3-Small C&amp;I</v>
      </c>
    </row>
    <row r="2571" spans="1:12" x14ac:dyDescent="0.3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</v>
      </c>
      <c r="G2571">
        <v>-2.2200000000000002</v>
      </c>
      <c r="H2571">
        <v>0</v>
      </c>
      <c r="I2571">
        <v>0</v>
      </c>
      <c r="J2571">
        <v>0</v>
      </c>
      <c r="K2571">
        <v>82.34</v>
      </c>
      <c r="L2571" t="str">
        <f t="shared" si="59"/>
        <v>3-Small C&amp;I</v>
      </c>
    </row>
    <row r="2572" spans="1:12" x14ac:dyDescent="0.3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</v>
      </c>
      <c r="G2572">
        <v>-19.23</v>
      </c>
      <c r="H2572">
        <v>0</v>
      </c>
      <c r="I2572">
        <v>0</v>
      </c>
      <c r="J2572">
        <v>0</v>
      </c>
      <c r="K2572">
        <v>712.35</v>
      </c>
      <c r="L2572" t="str">
        <f t="shared" si="59"/>
        <v>3-Small C&amp;I</v>
      </c>
    </row>
    <row r="2573" spans="1:12" x14ac:dyDescent="0.3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37333.14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x14ac:dyDescent="0.3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x14ac:dyDescent="0.3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443.82</v>
      </c>
      <c r="G2575">
        <v>-8.83</v>
      </c>
      <c r="H2575">
        <v>0</v>
      </c>
      <c r="I2575">
        <v>0</v>
      </c>
      <c r="J2575">
        <v>0</v>
      </c>
      <c r="K2575">
        <v>434.99</v>
      </c>
      <c r="L2575" t="str">
        <f t="shared" si="59"/>
        <v>2-Low Income Residential</v>
      </c>
    </row>
    <row r="2576" spans="1:12" x14ac:dyDescent="0.3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x14ac:dyDescent="0.3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</v>
      </c>
      <c r="H2577">
        <v>0</v>
      </c>
      <c r="I2577">
        <v>0</v>
      </c>
      <c r="J2577">
        <v>0</v>
      </c>
      <c r="K2577">
        <v>930.03</v>
      </c>
      <c r="L2577" t="str">
        <f t="shared" si="59"/>
        <v>3-Small C&amp;I</v>
      </c>
    </row>
    <row r="2578" spans="1:12" x14ac:dyDescent="0.3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</v>
      </c>
      <c r="G2578">
        <v>-329.18</v>
      </c>
      <c r="H2578">
        <v>0</v>
      </c>
      <c r="I2578">
        <v>0</v>
      </c>
      <c r="J2578">
        <v>0</v>
      </c>
      <c r="K2578">
        <v>12187.61</v>
      </c>
      <c r="L2578" t="str">
        <f t="shared" si="59"/>
        <v>3-Small C&amp;I</v>
      </c>
    </row>
    <row r="2579" spans="1:12" x14ac:dyDescent="0.3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</v>
      </c>
      <c r="G2579">
        <v>-7164.82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x14ac:dyDescent="0.3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x14ac:dyDescent="0.3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-62658.03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x14ac:dyDescent="0.3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-3754.7</v>
      </c>
      <c r="H2582">
        <v>0</v>
      </c>
      <c r="I2582">
        <v>0</v>
      </c>
      <c r="J2582">
        <v>0</v>
      </c>
      <c r="K2582">
        <v>958968.43</v>
      </c>
      <c r="L2582" t="str">
        <f t="shared" si="59"/>
        <v>4-Medium C&amp;I</v>
      </c>
    </row>
    <row r="2583" spans="1:12" x14ac:dyDescent="0.3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</v>
      </c>
      <c r="L2583" t="str">
        <f t="shared" si="59"/>
        <v>4-Medium C&amp;I</v>
      </c>
    </row>
    <row r="2584" spans="1:12" x14ac:dyDescent="0.3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x14ac:dyDescent="0.3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x14ac:dyDescent="0.3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-182545.43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x14ac:dyDescent="0.3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-3736.7</v>
      </c>
      <c r="H2587">
        <v>0</v>
      </c>
      <c r="I2587">
        <v>0</v>
      </c>
      <c r="J2587">
        <v>0</v>
      </c>
      <c r="K2587">
        <v>138341.1</v>
      </c>
      <c r="L2587" t="str">
        <f t="shared" si="59"/>
        <v>Street</v>
      </c>
    </row>
    <row r="2588" spans="1:12" x14ac:dyDescent="0.3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6028.15</v>
      </c>
      <c r="G2588">
        <v>-158.54</v>
      </c>
      <c r="H2588">
        <v>0</v>
      </c>
      <c r="I2588">
        <v>0</v>
      </c>
      <c r="J2588">
        <v>0</v>
      </c>
      <c r="K2588">
        <v>5869.61</v>
      </c>
      <c r="L2588" t="str">
        <f t="shared" si="59"/>
        <v>Street</v>
      </c>
    </row>
    <row r="2589" spans="1:12" x14ac:dyDescent="0.3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</v>
      </c>
      <c r="G2589">
        <v>-18.88</v>
      </c>
      <c r="H2589">
        <v>0</v>
      </c>
      <c r="I2589">
        <v>0</v>
      </c>
      <c r="J2589">
        <v>0</v>
      </c>
      <c r="K2589">
        <v>698.61</v>
      </c>
      <c r="L2589" t="str">
        <f t="shared" si="59"/>
        <v>Street</v>
      </c>
    </row>
    <row r="2590" spans="1:12" x14ac:dyDescent="0.3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</v>
      </c>
      <c r="G2590">
        <v>-19.38</v>
      </c>
      <c r="H2590">
        <v>0</v>
      </c>
      <c r="I2590">
        <v>0</v>
      </c>
      <c r="J2590">
        <v>0</v>
      </c>
      <c r="K2590">
        <v>717.94</v>
      </c>
      <c r="L2590" t="str">
        <f t="shared" si="59"/>
        <v>Street</v>
      </c>
    </row>
    <row r="2591" spans="1:12" x14ac:dyDescent="0.3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</v>
      </c>
      <c r="H2591">
        <v>0</v>
      </c>
      <c r="I2591">
        <v>0</v>
      </c>
      <c r="J2591">
        <v>0</v>
      </c>
      <c r="K2591">
        <v>256504.26</v>
      </c>
      <c r="L2591" t="str">
        <f t="shared" si="59"/>
        <v>Street</v>
      </c>
    </row>
    <row r="2592" spans="1:12" x14ac:dyDescent="0.3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x14ac:dyDescent="0.3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</v>
      </c>
      <c r="H2593">
        <v>0</v>
      </c>
      <c r="I2593">
        <v>0</v>
      </c>
      <c r="J2593">
        <v>0</v>
      </c>
      <c r="K2593">
        <v>67.17</v>
      </c>
      <c r="L2593" t="str">
        <f t="shared" si="59"/>
        <v>Street</v>
      </c>
    </row>
    <row r="2594" spans="1:12" x14ac:dyDescent="0.3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x14ac:dyDescent="0.3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2799.14</v>
      </c>
      <c r="G2595">
        <v>-73.55</v>
      </c>
      <c r="H2595">
        <v>0</v>
      </c>
      <c r="I2595">
        <v>0</v>
      </c>
      <c r="J2595">
        <v>0</v>
      </c>
      <c r="K2595">
        <v>2725.59</v>
      </c>
      <c r="L2595" t="str">
        <f t="shared" si="59"/>
        <v>3-Small C&amp;I</v>
      </c>
    </row>
    <row r="2596" spans="1:12" x14ac:dyDescent="0.3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x14ac:dyDescent="0.3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-3664.62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x14ac:dyDescent="0.3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-4951.78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x14ac:dyDescent="0.3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</v>
      </c>
      <c r="G2599">
        <v>-210.71</v>
      </c>
      <c r="H2599">
        <v>0</v>
      </c>
      <c r="I2599">
        <v>0</v>
      </c>
      <c r="J2599">
        <v>0</v>
      </c>
      <c r="K2599">
        <v>53821.02</v>
      </c>
      <c r="L2599" t="str">
        <f t="shared" si="59"/>
        <v>4-Medium C&amp;I</v>
      </c>
    </row>
    <row r="2600" spans="1:12" x14ac:dyDescent="0.3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13581.63</v>
      </c>
      <c r="G2600">
        <v>-52.97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x14ac:dyDescent="0.3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x14ac:dyDescent="0.3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x14ac:dyDescent="0.3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</v>
      </c>
      <c r="G2603">
        <v>-16871.759999999998</v>
      </c>
      <c r="H2603">
        <v>0</v>
      </c>
      <c r="I2603">
        <v>0</v>
      </c>
      <c r="J2603">
        <v>0</v>
      </c>
      <c r="K2603">
        <v>831189.79</v>
      </c>
      <c r="L2603" t="str">
        <f t="shared" si="59"/>
        <v>2-Low Income Residential</v>
      </c>
    </row>
    <row r="2604" spans="1:12" x14ac:dyDescent="0.3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-1.9</v>
      </c>
      <c r="H2604">
        <v>0</v>
      </c>
      <c r="I2604">
        <v>0</v>
      </c>
      <c r="J2604">
        <v>0</v>
      </c>
      <c r="K2604">
        <v>70.28</v>
      </c>
      <c r="L2604" t="str">
        <f t="shared" si="59"/>
        <v>Street</v>
      </c>
    </row>
    <row r="2605" spans="1:12" x14ac:dyDescent="0.3">
      <c r="A2605">
        <v>2024</v>
      </c>
      <c r="B2605">
        <v>2</v>
      </c>
      <c r="C2605">
        <v>4</v>
      </c>
      <c r="D2605">
        <v>201</v>
      </c>
      <c r="E2605" t="s">
        <v>248</v>
      </c>
      <c r="F2605">
        <v>143169.35</v>
      </c>
      <c r="G2605">
        <v>-3765.38</v>
      </c>
      <c r="H2605">
        <v>0</v>
      </c>
      <c r="I2605">
        <v>0</v>
      </c>
      <c r="J2605">
        <v>0</v>
      </c>
      <c r="K2605">
        <v>139403.97</v>
      </c>
      <c r="L2605" t="str">
        <f t="shared" si="59"/>
        <v>3-Small C&amp;I</v>
      </c>
    </row>
    <row r="2606" spans="1:12" x14ac:dyDescent="0.3">
      <c r="A2606">
        <v>2024</v>
      </c>
      <c r="B2606">
        <v>2</v>
      </c>
      <c r="C2606">
        <v>4</v>
      </c>
      <c r="D2606">
        <v>201</v>
      </c>
      <c r="E2606" t="s">
        <v>253</v>
      </c>
      <c r="F2606">
        <v>155.9</v>
      </c>
      <c r="G2606">
        <v>-4.09</v>
      </c>
      <c r="H2606">
        <v>0</v>
      </c>
      <c r="I2606">
        <v>0</v>
      </c>
      <c r="J2606">
        <v>0</v>
      </c>
      <c r="K2606">
        <v>151.81</v>
      </c>
      <c r="L2606" t="str">
        <f t="shared" si="59"/>
        <v>3-Small C&amp;I</v>
      </c>
    </row>
    <row r="2607" spans="1:12" x14ac:dyDescent="0.3">
      <c r="A2607">
        <v>2024</v>
      </c>
      <c r="B2607">
        <v>2</v>
      </c>
      <c r="C2607">
        <v>4</v>
      </c>
      <c r="D2607">
        <v>201</v>
      </c>
      <c r="E2607" t="s">
        <v>255</v>
      </c>
      <c r="F2607">
        <v>32.97</v>
      </c>
      <c r="G2607">
        <v>-0.87</v>
      </c>
      <c r="H2607">
        <v>0</v>
      </c>
      <c r="I2607">
        <v>0</v>
      </c>
      <c r="J2607">
        <v>0</v>
      </c>
      <c r="K2607">
        <v>32.1</v>
      </c>
      <c r="L2607" t="str">
        <f t="shared" si="59"/>
        <v>3-Small C&amp;I</v>
      </c>
    </row>
    <row r="2608" spans="1:12" x14ac:dyDescent="0.3">
      <c r="A2608">
        <v>2024</v>
      </c>
      <c r="B2608">
        <v>2</v>
      </c>
      <c r="C2608">
        <v>4</v>
      </c>
      <c r="D2608">
        <v>201</v>
      </c>
      <c r="E2608" t="s">
        <v>260</v>
      </c>
      <c r="F2608">
        <v>288.04000000000002</v>
      </c>
      <c r="G2608">
        <v>-7.58</v>
      </c>
      <c r="H2608">
        <v>0</v>
      </c>
      <c r="I2608">
        <v>0</v>
      </c>
      <c r="J2608">
        <v>0</v>
      </c>
      <c r="K2608">
        <v>280.45999999999998</v>
      </c>
      <c r="L2608" t="str">
        <f t="shared" si="59"/>
        <v>3-Small C&amp;I</v>
      </c>
    </row>
    <row r="2609" spans="1:12" x14ac:dyDescent="0.3">
      <c r="A2609">
        <v>2024</v>
      </c>
      <c r="B2609">
        <v>2</v>
      </c>
      <c r="C2609">
        <v>4</v>
      </c>
      <c r="D2609">
        <v>201</v>
      </c>
      <c r="E2609" t="s">
        <v>266</v>
      </c>
      <c r="F2609">
        <v>2629.11</v>
      </c>
      <c r="G2609">
        <v>-69.16</v>
      </c>
      <c r="H2609">
        <v>0</v>
      </c>
      <c r="I2609">
        <v>0</v>
      </c>
      <c r="J2609">
        <v>0</v>
      </c>
      <c r="K2609">
        <v>2559.9499999999998</v>
      </c>
      <c r="L2609" t="str">
        <f t="shared" si="59"/>
        <v>3-Small C&amp;I</v>
      </c>
    </row>
    <row r="2610" spans="1:12" x14ac:dyDescent="0.3">
      <c r="A2610">
        <v>2024</v>
      </c>
      <c r="B2610">
        <v>2</v>
      </c>
      <c r="C2610">
        <v>4</v>
      </c>
      <c r="D2610">
        <v>201</v>
      </c>
      <c r="E2610" t="s">
        <v>268</v>
      </c>
      <c r="F2610">
        <v>105210.47</v>
      </c>
      <c r="G2610">
        <v>-410.32</v>
      </c>
      <c r="H2610">
        <v>0</v>
      </c>
      <c r="I2610">
        <v>0</v>
      </c>
      <c r="J2610">
        <v>0</v>
      </c>
      <c r="K2610">
        <v>104800.15</v>
      </c>
      <c r="L2610" t="str">
        <f t="shared" si="59"/>
        <v>4-Medium C&amp;I</v>
      </c>
    </row>
    <row r="2611" spans="1:12" x14ac:dyDescent="0.3">
      <c r="A2611">
        <v>2024</v>
      </c>
      <c r="B2611">
        <v>2</v>
      </c>
      <c r="C2611">
        <v>4</v>
      </c>
      <c r="D2611">
        <v>201</v>
      </c>
      <c r="E2611" t="s">
        <v>593</v>
      </c>
      <c r="F2611">
        <v>111455.03</v>
      </c>
      <c r="G2611">
        <v>-434.67</v>
      </c>
      <c r="H2611">
        <v>0</v>
      </c>
      <c r="I2611">
        <v>0</v>
      </c>
      <c r="J2611">
        <v>0</v>
      </c>
      <c r="K2611">
        <v>111020.36</v>
      </c>
      <c r="L2611" t="str">
        <f t="shared" si="59"/>
        <v>5-Large C&amp;I</v>
      </c>
    </row>
    <row r="2612" spans="1:12" x14ac:dyDescent="0.3">
      <c r="A2612">
        <v>2024</v>
      </c>
      <c r="B2612">
        <v>2</v>
      </c>
      <c r="C2612">
        <v>4</v>
      </c>
      <c r="D2612">
        <v>201</v>
      </c>
      <c r="E2612" t="s">
        <v>245</v>
      </c>
      <c r="F2612">
        <v>845961.91</v>
      </c>
      <c r="G2612">
        <v>-16834.740000000002</v>
      </c>
      <c r="H2612">
        <v>0</v>
      </c>
      <c r="I2612">
        <v>0</v>
      </c>
      <c r="J2612">
        <v>0</v>
      </c>
      <c r="K2612">
        <v>829127.17</v>
      </c>
      <c r="L2612" t="str">
        <f t="shared" si="59"/>
        <v>1-Residential</v>
      </c>
    </row>
    <row r="2613" spans="1:12" x14ac:dyDescent="0.3">
      <c r="A2613">
        <v>2024</v>
      </c>
      <c r="B2613">
        <v>2</v>
      </c>
      <c r="C2613">
        <v>4</v>
      </c>
      <c r="D2613">
        <v>201</v>
      </c>
      <c r="E2613" t="s">
        <v>257</v>
      </c>
      <c r="F2613">
        <v>14282.94</v>
      </c>
      <c r="G2613">
        <v>-284.20999999999998</v>
      </c>
      <c r="H2613">
        <v>0</v>
      </c>
      <c r="I2613">
        <v>0</v>
      </c>
      <c r="J2613">
        <v>0</v>
      </c>
      <c r="K2613">
        <v>13998.73</v>
      </c>
      <c r="L2613" t="str">
        <f t="shared" si="59"/>
        <v>2-Low Income Residential</v>
      </c>
    </row>
    <row r="2614" spans="1:12" x14ac:dyDescent="0.3">
      <c r="A2614">
        <v>2024</v>
      </c>
      <c r="B2614">
        <v>2</v>
      </c>
      <c r="C2614">
        <v>4</v>
      </c>
      <c r="D2614">
        <v>201</v>
      </c>
      <c r="E2614" t="s">
        <v>290</v>
      </c>
      <c r="F2614">
        <v>1857.81</v>
      </c>
      <c r="G2614">
        <v>-48.86</v>
      </c>
      <c r="H2614">
        <v>0</v>
      </c>
      <c r="I2614">
        <v>0</v>
      </c>
      <c r="J2614">
        <v>0</v>
      </c>
      <c r="K2614">
        <v>1808.95</v>
      </c>
      <c r="L2614" t="str">
        <f t="shared" si="59"/>
        <v>Street</v>
      </c>
    </row>
    <row r="2615" spans="1:12" x14ac:dyDescent="0.3">
      <c r="A2615">
        <v>2024</v>
      </c>
      <c r="B2615">
        <v>2</v>
      </c>
      <c r="C2615">
        <v>4</v>
      </c>
      <c r="D2615">
        <v>201</v>
      </c>
      <c r="E2615" t="s">
        <v>301</v>
      </c>
      <c r="F2615">
        <v>795.68</v>
      </c>
      <c r="G2615">
        <v>-20.92</v>
      </c>
      <c r="H2615">
        <v>0</v>
      </c>
      <c r="I2615">
        <v>0</v>
      </c>
      <c r="J2615">
        <v>0</v>
      </c>
      <c r="K2615">
        <v>774.76</v>
      </c>
      <c r="L2615" t="str">
        <f t="shared" si="59"/>
        <v>Street</v>
      </c>
    </row>
    <row r="2616" spans="1:12" x14ac:dyDescent="0.3">
      <c r="A2616">
        <v>2024</v>
      </c>
      <c r="B2616">
        <v>2</v>
      </c>
      <c r="C2616">
        <v>4</v>
      </c>
      <c r="D2616">
        <v>201</v>
      </c>
      <c r="E2616" t="s">
        <v>305</v>
      </c>
      <c r="F2616">
        <v>2.4300000000000002</v>
      </c>
      <c r="G2616">
        <v>-0.06</v>
      </c>
      <c r="H2616">
        <v>0</v>
      </c>
      <c r="I2616">
        <v>0</v>
      </c>
      <c r="J2616">
        <v>0</v>
      </c>
      <c r="K2616">
        <v>2.37</v>
      </c>
      <c r="L2616" t="str">
        <f t="shared" si="59"/>
        <v>Street</v>
      </c>
    </row>
    <row r="2617" spans="1:12" x14ac:dyDescent="0.3">
      <c r="A2617">
        <v>2024</v>
      </c>
      <c r="B2617">
        <v>2</v>
      </c>
      <c r="C2617">
        <v>4</v>
      </c>
      <c r="D2617">
        <v>201</v>
      </c>
      <c r="E2617" t="s">
        <v>248</v>
      </c>
      <c r="F2617">
        <v>76223.23</v>
      </c>
      <c r="G2617">
        <v>-2004.71</v>
      </c>
      <c r="H2617">
        <v>0</v>
      </c>
      <c r="I2617">
        <v>0</v>
      </c>
      <c r="J2617">
        <v>0</v>
      </c>
      <c r="K2617">
        <v>74218.52</v>
      </c>
      <c r="L2617" t="str">
        <f t="shared" si="59"/>
        <v>3-Small C&amp;I</v>
      </c>
    </row>
    <row r="2618" spans="1:12" x14ac:dyDescent="0.3">
      <c r="A2618">
        <v>2024</v>
      </c>
      <c r="B2618">
        <v>2</v>
      </c>
      <c r="C2618">
        <v>4</v>
      </c>
      <c r="D2618">
        <v>201</v>
      </c>
      <c r="E2618" t="s">
        <v>260</v>
      </c>
      <c r="F2618">
        <v>96.96</v>
      </c>
      <c r="G2618">
        <v>-2.5499999999999998</v>
      </c>
      <c r="H2618">
        <v>0</v>
      </c>
      <c r="I2618">
        <v>0</v>
      </c>
      <c r="J2618">
        <v>0</v>
      </c>
      <c r="K2618">
        <v>94.41</v>
      </c>
      <c r="L2618" t="str">
        <f t="shared" si="59"/>
        <v>3-Small C&amp;I</v>
      </c>
    </row>
    <row r="2619" spans="1:12" x14ac:dyDescent="0.3">
      <c r="A2619">
        <v>2024</v>
      </c>
      <c r="B2619">
        <v>2</v>
      </c>
      <c r="C2619">
        <v>4</v>
      </c>
      <c r="D2619">
        <v>201</v>
      </c>
      <c r="E2619" t="s">
        <v>266</v>
      </c>
      <c r="F2619">
        <v>927.17</v>
      </c>
      <c r="G2619">
        <v>-24.38</v>
      </c>
      <c r="H2619">
        <v>0</v>
      </c>
      <c r="I2619">
        <v>0</v>
      </c>
      <c r="J2619">
        <v>0</v>
      </c>
      <c r="K2619">
        <v>902.79</v>
      </c>
      <c r="L2619" t="str">
        <f t="shared" si="59"/>
        <v>3-Small C&amp;I</v>
      </c>
    </row>
    <row r="2620" spans="1:12" x14ac:dyDescent="0.3">
      <c r="A2620">
        <v>2024</v>
      </c>
      <c r="B2620">
        <v>2</v>
      </c>
      <c r="C2620">
        <v>4</v>
      </c>
      <c r="D2620">
        <v>201</v>
      </c>
      <c r="E2620" t="s">
        <v>268</v>
      </c>
      <c r="F2620">
        <v>51986.35</v>
      </c>
      <c r="G2620">
        <v>-202.75</v>
      </c>
      <c r="H2620">
        <v>0</v>
      </c>
      <c r="I2620">
        <v>0</v>
      </c>
      <c r="J2620">
        <v>0</v>
      </c>
      <c r="K2620">
        <v>51783.6</v>
      </c>
      <c r="L2620" t="str">
        <f t="shared" si="59"/>
        <v>4-Medium C&amp;I</v>
      </c>
    </row>
    <row r="2621" spans="1:12" x14ac:dyDescent="0.3">
      <c r="A2621">
        <v>2024</v>
      </c>
      <c r="B2621">
        <v>2</v>
      </c>
      <c r="C2621">
        <v>4</v>
      </c>
      <c r="D2621">
        <v>201</v>
      </c>
      <c r="E2621" t="s">
        <v>245</v>
      </c>
      <c r="F2621">
        <v>229082.05</v>
      </c>
      <c r="G2621">
        <v>-4558.6000000000004</v>
      </c>
      <c r="H2621">
        <v>0</v>
      </c>
      <c r="I2621">
        <v>0</v>
      </c>
      <c r="J2621">
        <v>0</v>
      </c>
      <c r="K2621">
        <v>224523.45</v>
      </c>
      <c r="L2621" t="str">
        <f t="shared" si="59"/>
        <v>1-Residential</v>
      </c>
    </row>
    <row r="2622" spans="1:12" x14ac:dyDescent="0.3">
      <c r="A2622">
        <v>2024</v>
      </c>
      <c r="B2622">
        <v>2</v>
      </c>
      <c r="C2622">
        <v>4</v>
      </c>
      <c r="D2622">
        <v>201</v>
      </c>
      <c r="E2622" t="s">
        <v>257</v>
      </c>
      <c r="F2622">
        <v>2182.39</v>
      </c>
      <c r="G2622">
        <v>-43.44</v>
      </c>
      <c r="H2622">
        <v>0</v>
      </c>
      <c r="I2622">
        <v>0</v>
      </c>
      <c r="J2622">
        <v>0</v>
      </c>
      <c r="K2622">
        <v>2138.9499999999998</v>
      </c>
      <c r="L2622" t="str">
        <f t="shared" si="59"/>
        <v>2-Low Income Residential</v>
      </c>
    </row>
    <row r="2623" spans="1:12" x14ac:dyDescent="0.3">
      <c r="A2623">
        <v>2024</v>
      </c>
      <c r="B2623">
        <v>2</v>
      </c>
      <c r="C2623">
        <v>5</v>
      </c>
      <c r="D2623">
        <v>201</v>
      </c>
      <c r="E2623" t="s">
        <v>248</v>
      </c>
      <c r="F2623">
        <v>12261744.52</v>
      </c>
      <c r="G2623">
        <v>-321847.96000000002</v>
      </c>
      <c r="H2623">
        <v>0</v>
      </c>
      <c r="I2623">
        <v>0</v>
      </c>
      <c r="J2623">
        <v>0</v>
      </c>
      <c r="K2623">
        <v>11939896.560000001</v>
      </c>
      <c r="L2623" t="str">
        <f t="shared" si="59"/>
        <v>3-Small C&amp;I</v>
      </c>
    </row>
    <row r="2624" spans="1:12" x14ac:dyDescent="0.3">
      <c r="A2624">
        <v>2024</v>
      </c>
      <c r="B2624">
        <v>2</v>
      </c>
      <c r="C2624">
        <v>5</v>
      </c>
      <c r="D2624">
        <v>201</v>
      </c>
      <c r="E2624" t="s">
        <v>253</v>
      </c>
      <c r="F2624">
        <v>1034.67</v>
      </c>
      <c r="G2624">
        <v>-27.23</v>
      </c>
      <c r="H2624">
        <v>0</v>
      </c>
      <c r="I2624">
        <v>0</v>
      </c>
      <c r="J2624">
        <v>0</v>
      </c>
      <c r="K2624">
        <v>1007.44</v>
      </c>
      <c r="L2624" t="str">
        <f t="shared" si="59"/>
        <v>3-Small C&amp;I</v>
      </c>
    </row>
    <row r="2625" spans="1:12" x14ac:dyDescent="0.3">
      <c r="A2625">
        <v>2024</v>
      </c>
      <c r="B2625">
        <v>2</v>
      </c>
      <c r="C2625">
        <v>5</v>
      </c>
      <c r="D2625">
        <v>201</v>
      </c>
      <c r="E2625" t="s">
        <v>255</v>
      </c>
      <c r="F2625">
        <v>11800.6</v>
      </c>
      <c r="G2625">
        <v>-310.43</v>
      </c>
      <c r="H2625">
        <v>0</v>
      </c>
      <c r="I2625">
        <v>0</v>
      </c>
      <c r="J2625">
        <v>0</v>
      </c>
      <c r="K2625">
        <v>11490.17</v>
      </c>
      <c r="L2625" t="str">
        <f t="shared" si="59"/>
        <v>3-Small C&amp;I</v>
      </c>
    </row>
    <row r="2626" spans="1:12" x14ac:dyDescent="0.3">
      <c r="A2626">
        <v>2024</v>
      </c>
      <c r="B2626">
        <v>2</v>
      </c>
      <c r="C2626">
        <v>5</v>
      </c>
      <c r="D2626">
        <v>201</v>
      </c>
      <c r="E2626" t="s">
        <v>260</v>
      </c>
      <c r="F2626">
        <v>261836.27</v>
      </c>
      <c r="G2626">
        <v>-6850.93</v>
      </c>
      <c r="H2626">
        <v>0</v>
      </c>
      <c r="I2626">
        <v>0</v>
      </c>
      <c r="J2626">
        <v>0</v>
      </c>
      <c r="K2626">
        <v>254985.34</v>
      </c>
      <c r="L2626" t="str">
        <f t="shared" si="59"/>
        <v>3-Small C&amp;I</v>
      </c>
    </row>
    <row r="2627" spans="1:12" x14ac:dyDescent="0.3">
      <c r="A2627">
        <v>2024</v>
      </c>
      <c r="B2627">
        <v>2</v>
      </c>
      <c r="C2627">
        <v>5</v>
      </c>
      <c r="D2627">
        <v>201</v>
      </c>
      <c r="E2627" t="s">
        <v>266</v>
      </c>
      <c r="F2627">
        <v>1667976.49</v>
      </c>
      <c r="G2627">
        <v>-43743.31</v>
      </c>
      <c r="H2627">
        <v>0</v>
      </c>
      <c r="I2627">
        <v>0</v>
      </c>
      <c r="J2627">
        <v>0</v>
      </c>
      <c r="K2627">
        <v>1624233.18</v>
      </c>
      <c r="L2627" t="str">
        <f t="shared" si="59"/>
        <v>3-Small C&amp;I</v>
      </c>
    </row>
    <row r="2628" spans="1:12" x14ac:dyDescent="0.3">
      <c r="A2628">
        <v>2024</v>
      </c>
      <c r="B2628">
        <v>2</v>
      </c>
      <c r="C2628">
        <v>5</v>
      </c>
      <c r="D2628">
        <v>201</v>
      </c>
      <c r="E2628" t="s">
        <v>268</v>
      </c>
      <c r="F2628">
        <v>16232144</v>
      </c>
      <c r="G2628">
        <v>-63208.77</v>
      </c>
      <c r="H2628">
        <v>0</v>
      </c>
      <c r="I2628">
        <v>0</v>
      </c>
      <c r="J2628">
        <v>0</v>
      </c>
      <c r="K2628">
        <v>16168935.23</v>
      </c>
      <c r="L2628" t="str">
        <f t="shared" si="59"/>
        <v>4-Medium C&amp;I</v>
      </c>
    </row>
    <row r="2629" spans="1:12" x14ac:dyDescent="0.3">
      <c r="A2629">
        <v>2024</v>
      </c>
      <c r="B2629">
        <v>2</v>
      </c>
      <c r="C2629">
        <v>5</v>
      </c>
      <c r="D2629">
        <v>201</v>
      </c>
      <c r="E2629" t="s">
        <v>271</v>
      </c>
      <c r="F2629">
        <v>888972.09</v>
      </c>
      <c r="G2629">
        <v>-3467.03</v>
      </c>
      <c r="H2629">
        <v>0</v>
      </c>
      <c r="I2629">
        <v>0</v>
      </c>
      <c r="J2629">
        <v>0</v>
      </c>
      <c r="K2629">
        <v>885505.06</v>
      </c>
      <c r="L2629" t="str">
        <f t="shared" si="59"/>
        <v>4-Medium C&amp;I</v>
      </c>
    </row>
    <row r="2630" spans="1:12" x14ac:dyDescent="0.3">
      <c r="A2630">
        <v>2024</v>
      </c>
      <c r="B2630">
        <v>2</v>
      </c>
      <c r="C2630">
        <v>5</v>
      </c>
      <c r="D2630">
        <v>201</v>
      </c>
      <c r="E2630" t="s">
        <v>274</v>
      </c>
      <c r="F2630">
        <v>538999.80000000005</v>
      </c>
      <c r="G2630">
        <v>-2088</v>
      </c>
      <c r="H2630">
        <v>0</v>
      </c>
      <c r="I2630">
        <v>0</v>
      </c>
      <c r="J2630">
        <v>0</v>
      </c>
      <c r="K2630">
        <v>536911.80000000005</v>
      </c>
      <c r="L2630" t="str">
        <f t="shared" si="59"/>
        <v>4-Medium C&amp;I</v>
      </c>
    </row>
    <row r="2631" spans="1:12" x14ac:dyDescent="0.3">
      <c r="A2631">
        <v>2024</v>
      </c>
      <c r="B2631">
        <v>2</v>
      </c>
      <c r="C2631">
        <v>5</v>
      </c>
      <c r="D2631">
        <v>201</v>
      </c>
      <c r="E2631" t="s">
        <v>593</v>
      </c>
      <c r="F2631">
        <v>26540273.59</v>
      </c>
      <c r="G2631">
        <v>-103397.15</v>
      </c>
      <c r="H2631">
        <v>0</v>
      </c>
      <c r="I2631">
        <v>0</v>
      </c>
      <c r="J2631">
        <v>0</v>
      </c>
      <c r="K2631">
        <v>26436876.440000001</v>
      </c>
      <c r="L2631" t="str">
        <f t="shared" si="59"/>
        <v>5-Large C&amp;I</v>
      </c>
    </row>
    <row r="2632" spans="1:12" x14ac:dyDescent="0.3">
      <c r="A2632">
        <v>2024</v>
      </c>
      <c r="B2632">
        <v>2</v>
      </c>
      <c r="C2632">
        <v>5</v>
      </c>
      <c r="D2632">
        <v>201</v>
      </c>
      <c r="E2632" t="s">
        <v>245</v>
      </c>
      <c r="F2632">
        <v>52581936.060000002</v>
      </c>
      <c r="G2632">
        <v>-1046413.37</v>
      </c>
      <c r="H2632">
        <v>0</v>
      </c>
      <c r="I2632">
        <v>0</v>
      </c>
      <c r="J2632">
        <v>0</v>
      </c>
      <c r="K2632">
        <v>51535522.689999998</v>
      </c>
      <c r="L2632" t="str">
        <f t="shared" si="59"/>
        <v>1-Residential</v>
      </c>
    </row>
    <row r="2633" spans="1:12" x14ac:dyDescent="0.3">
      <c r="A2633">
        <v>2024</v>
      </c>
      <c r="B2633">
        <v>2</v>
      </c>
      <c r="C2633">
        <v>5</v>
      </c>
      <c r="D2633">
        <v>201</v>
      </c>
      <c r="E2633" t="s">
        <v>257</v>
      </c>
      <c r="F2633">
        <v>8504357.8699999992</v>
      </c>
      <c r="G2633">
        <v>-169222.89</v>
      </c>
      <c r="H2633">
        <v>0</v>
      </c>
      <c r="I2633">
        <v>0</v>
      </c>
      <c r="J2633">
        <v>0</v>
      </c>
      <c r="K2633">
        <v>8335134.9800000004</v>
      </c>
      <c r="L2633" t="str">
        <f t="shared" ref="L2633:L2696" si="60">VLOOKUP(E2633,N:O,2,FALSE)</f>
        <v>2-Low Income Residential</v>
      </c>
    </row>
    <row r="2634" spans="1:12" x14ac:dyDescent="0.3">
      <c r="A2634">
        <v>2024</v>
      </c>
      <c r="B2634">
        <v>2</v>
      </c>
      <c r="C2634">
        <v>5</v>
      </c>
      <c r="D2634">
        <v>201</v>
      </c>
      <c r="E2634" t="s">
        <v>290</v>
      </c>
      <c r="F2634">
        <v>112922.57</v>
      </c>
      <c r="G2634">
        <v>-2969.83</v>
      </c>
      <c r="H2634">
        <v>0</v>
      </c>
      <c r="I2634">
        <v>0</v>
      </c>
      <c r="J2634">
        <v>0</v>
      </c>
      <c r="K2634">
        <v>109952.74</v>
      </c>
      <c r="L2634" t="str">
        <f t="shared" si="60"/>
        <v>Street</v>
      </c>
    </row>
    <row r="2635" spans="1:12" x14ac:dyDescent="0.3">
      <c r="A2635">
        <v>2024</v>
      </c>
      <c r="B2635">
        <v>2</v>
      </c>
      <c r="C2635">
        <v>5</v>
      </c>
      <c r="D2635">
        <v>201</v>
      </c>
      <c r="E2635" t="s">
        <v>595</v>
      </c>
      <c r="F2635">
        <v>4830.8500000000004</v>
      </c>
      <c r="G2635">
        <v>-127.05</v>
      </c>
      <c r="H2635">
        <v>0</v>
      </c>
      <c r="I2635">
        <v>0</v>
      </c>
      <c r="J2635">
        <v>0</v>
      </c>
      <c r="K2635">
        <v>4703.8</v>
      </c>
      <c r="L2635" t="str">
        <f t="shared" si="60"/>
        <v>Street</v>
      </c>
    </row>
    <row r="2636" spans="1:12" x14ac:dyDescent="0.3">
      <c r="A2636">
        <v>2024</v>
      </c>
      <c r="B2636">
        <v>2</v>
      </c>
      <c r="C2636">
        <v>5</v>
      </c>
      <c r="D2636">
        <v>201</v>
      </c>
      <c r="E2636" t="s">
        <v>297</v>
      </c>
      <c r="F2636">
        <v>580.44000000000005</v>
      </c>
      <c r="G2636">
        <v>-15.26</v>
      </c>
      <c r="H2636">
        <v>0</v>
      </c>
      <c r="I2636">
        <v>0</v>
      </c>
      <c r="J2636">
        <v>0</v>
      </c>
      <c r="K2636">
        <v>565.17999999999995</v>
      </c>
      <c r="L2636" t="str">
        <f t="shared" si="60"/>
        <v>Street</v>
      </c>
    </row>
    <row r="2637" spans="1:12" x14ac:dyDescent="0.3">
      <c r="A2637">
        <v>2024</v>
      </c>
      <c r="B2637">
        <v>2</v>
      </c>
      <c r="C2637">
        <v>5</v>
      </c>
      <c r="D2637">
        <v>201</v>
      </c>
      <c r="E2637" t="s">
        <v>301</v>
      </c>
      <c r="F2637">
        <v>590.78</v>
      </c>
      <c r="G2637">
        <v>-15.55</v>
      </c>
      <c r="H2637">
        <v>0</v>
      </c>
      <c r="I2637">
        <v>0</v>
      </c>
      <c r="J2637">
        <v>0</v>
      </c>
      <c r="K2637">
        <v>575.23</v>
      </c>
      <c r="L2637" t="str">
        <f t="shared" si="60"/>
        <v>Street</v>
      </c>
    </row>
    <row r="2638" spans="1:12" x14ac:dyDescent="0.3">
      <c r="A2638">
        <v>2024</v>
      </c>
      <c r="B2638">
        <v>2</v>
      </c>
      <c r="C2638">
        <v>5</v>
      </c>
      <c r="D2638">
        <v>201</v>
      </c>
      <c r="E2638" t="s">
        <v>305</v>
      </c>
      <c r="F2638">
        <v>210547.4</v>
      </c>
      <c r="G2638">
        <v>-5542.55</v>
      </c>
      <c r="H2638">
        <v>0</v>
      </c>
      <c r="I2638">
        <v>0</v>
      </c>
      <c r="J2638">
        <v>0</v>
      </c>
      <c r="K2638">
        <v>205004.85</v>
      </c>
      <c r="L2638" t="str">
        <f t="shared" si="60"/>
        <v>Street</v>
      </c>
    </row>
    <row r="2639" spans="1:12" x14ac:dyDescent="0.3">
      <c r="A2639">
        <v>2024</v>
      </c>
      <c r="B2639">
        <v>2</v>
      </c>
      <c r="C2639">
        <v>5</v>
      </c>
      <c r="D2639">
        <v>201</v>
      </c>
      <c r="E2639" t="s">
        <v>596</v>
      </c>
      <c r="F2639">
        <v>261903.14</v>
      </c>
      <c r="G2639">
        <v>-6888.1</v>
      </c>
      <c r="H2639">
        <v>0</v>
      </c>
      <c r="I2639">
        <v>0</v>
      </c>
      <c r="J2639">
        <v>0</v>
      </c>
      <c r="K2639">
        <v>255015.04000000001</v>
      </c>
      <c r="L2639" t="str">
        <f t="shared" si="60"/>
        <v>Street</v>
      </c>
    </row>
    <row r="2640" spans="1:12" x14ac:dyDescent="0.3">
      <c r="A2640">
        <v>2024</v>
      </c>
      <c r="B2640">
        <v>2</v>
      </c>
      <c r="C2640">
        <v>5</v>
      </c>
      <c r="D2640">
        <v>201</v>
      </c>
      <c r="E2640" t="s">
        <v>310</v>
      </c>
      <c r="F2640">
        <v>54.75</v>
      </c>
      <c r="G2640">
        <v>-1.44</v>
      </c>
      <c r="H2640">
        <v>0</v>
      </c>
      <c r="I2640">
        <v>0</v>
      </c>
      <c r="J2640">
        <v>0</v>
      </c>
      <c r="K2640">
        <v>53.31</v>
      </c>
      <c r="L2640" t="str">
        <f t="shared" si="60"/>
        <v>Street</v>
      </c>
    </row>
    <row r="2641" spans="1:12" x14ac:dyDescent="0.3">
      <c r="A2641">
        <v>2024</v>
      </c>
      <c r="B2641">
        <v>2</v>
      </c>
      <c r="C2641">
        <v>5</v>
      </c>
      <c r="D2641">
        <v>201</v>
      </c>
      <c r="E2641" t="s">
        <v>248</v>
      </c>
      <c r="F2641">
        <v>756168.02</v>
      </c>
      <c r="G2641">
        <v>-19851.05</v>
      </c>
      <c r="H2641">
        <v>0</v>
      </c>
      <c r="I2641">
        <v>0</v>
      </c>
      <c r="J2641">
        <v>0</v>
      </c>
      <c r="K2641">
        <v>736316.97</v>
      </c>
      <c r="L2641" t="str">
        <f t="shared" si="60"/>
        <v>3-Small C&amp;I</v>
      </c>
    </row>
    <row r="2642" spans="1:12" x14ac:dyDescent="0.3">
      <c r="A2642">
        <v>2024</v>
      </c>
      <c r="B2642">
        <v>2</v>
      </c>
      <c r="C2642">
        <v>5</v>
      </c>
      <c r="D2642">
        <v>201</v>
      </c>
      <c r="E2642" t="s">
        <v>255</v>
      </c>
      <c r="F2642">
        <v>2778.37</v>
      </c>
      <c r="G2642">
        <v>-72.989999999999995</v>
      </c>
      <c r="H2642">
        <v>0</v>
      </c>
      <c r="I2642">
        <v>0</v>
      </c>
      <c r="J2642">
        <v>0</v>
      </c>
      <c r="K2642">
        <v>2705.38</v>
      </c>
      <c r="L2642" t="str">
        <f t="shared" si="60"/>
        <v>3-Small C&amp;I</v>
      </c>
    </row>
    <row r="2643" spans="1:12" x14ac:dyDescent="0.3">
      <c r="A2643">
        <v>2024</v>
      </c>
      <c r="B2643">
        <v>2</v>
      </c>
      <c r="C2643">
        <v>5</v>
      </c>
      <c r="D2643">
        <v>201</v>
      </c>
      <c r="E2643" t="s">
        <v>260</v>
      </c>
      <c r="F2643">
        <v>34114.519999999997</v>
      </c>
      <c r="G2643">
        <v>-897.2</v>
      </c>
      <c r="H2643">
        <v>0</v>
      </c>
      <c r="I2643">
        <v>0</v>
      </c>
      <c r="J2643">
        <v>0</v>
      </c>
      <c r="K2643">
        <v>33217.32</v>
      </c>
      <c r="L2643" t="str">
        <f t="shared" si="60"/>
        <v>3-Small C&amp;I</v>
      </c>
    </row>
    <row r="2644" spans="1:12" x14ac:dyDescent="0.3">
      <c r="A2644">
        <v>2024</v>
      </c>
      <c r="B2644">
        <v>2</v>
      </c>
      <c r="C2644">
        <v>5</v>
      </c>
      <c r="D2644">
        <v>201</v>
      </c>
      <c r="E2644" t="s">
        <v>266</v>
      </c>
      <c r="F2644">
        <v>62465.29</v>
      </c>
      <c r="G2644">
        <v>-1641.14</v>
      </c>
      <c r="H2644">
        <v>0</v>
      </c>
      <c r="I2644">
        <v>0</v>
      </c>
      <c r="J2644">
        <v>0</v>
      </c>
      <c r="K2644">
        <v>60824.15</v>
      </c>
      <c r="L2644" t="str">
        <f t="shared" si="60"/>
        <v>3-Small C&amp;I</v>
      </c>
    </row>
    <row r="2645" spans="1:12" x14ac:dyDescent="0.3">
      <c r="A2645">
        <v>2024</v>
      </c>
      <c r="B2645">
        <v>2</v>
      </c>
      <c r="C2645">
        <v>5</v>
      </c>
      <c r="D2645">
        <v>201</v>
      </c>
      <c r="E2645" t="s">
        <v>268</v>
      </c>
      <c r="F2645">
        <v>962639.06</v>
      </c>
      <c r="G2645">
        <v>-3754.3</v>
      </c>
      <c r="H2645">
        <v>0</v>
      </c>
      <c r="I2645">
        <v>0</v>
      </c>
      <c r="J2645">
        <v>0</v>
      </c>
      <c r="K2645">
        <v>958884.76</v>
      </c>
      <c r="L2645" t="str">
        <f t="shared" si="60"/>
        <v>4-Medium C&amp;I</v>
      </c>
    </row>
    <row r="2646" spans="1:12" x14ac:dyDescent="0.3">
      <c r="A2646">
        <v>2024</v>
      </c>
      <c r="B2646">
        <v>2</v>
      </c>
      <c r="C2646">
        <v>5</v>
      </c>
      <c r="D2646">
        <v>201</v>
      </c>
      <c r="E2646" t="s">
        <v>271</v>
      </c>
      <c r="F2646">
        <v>50513.919999999998</v>
      </c>
      <c r="G2646">
        <v>-197.01</v>
      </c>
      <c r="H2646">
        <v>0</v>
      </c>
      <c r="I2646">
        <v>0</v>
      </c>
      <c r="J2646">
        <v>0</v>
      </c>
      <c r="K2646">
        <v>50316.91</v>
      </c>
      <c r="L2646" t="str">
        <f t="shared" si="60"/>
        <v>4-Medium C&amp;I</v>
      </c>
    </row>
    <row r="2647" spans="1:12" x14ac:dyDescent="0.3">
      <c r="A2647">
        <v>2024</v>
      </c>
      <c r="B2647">
        <v>2</v>
      </c>
      <c r="C2647">
        <v>5</v>
      </c>
      <c r="D2647">
        <v>201</v>
      </c>
      <c r="E2647" t="s">
        <v>274</v>
      </c>
      <c r="F2647">
        <v>17274.03</v>
      </c>
      <c r="G2647">
        <v>-67.37</v>
      </c>
      <c r="H2647">
        <v>0</v>
      </c>
      <c r="I2647">
        <v>0</v>
      </c>
      <c r="J2647">
        <v>0</v>
      </c>
      <c r="K2647">
        <v>17206.66</v>
      </c>
      <c r="L2647" t="str">
        <f t="shared" si="60"/>
        <v>4-Medium C&amp;I</v>
      </c>
    </row>
    <row r="2648" spans="1:12" x14ac:dyDescent="0.3">
      <c r="A2648">
        <v>2024</v>
      </c>
      <c r="B2648">
        <v>2</v>
      </c>
      <c r="C2648">
        <v>5</v>
      </c>
      <c r="D2648">
        <v>201</v>
      </c>
      <c r="E2648" t="s">
        <v>593</v>
      </c>
      <c r="F2648">
        <v>2129623.4</v>
      </c>
      <c r="G2648">
        <v>-8301.9</v>
      </c>
      <c r="H2648">
        <v>0</v>
      </c>
      <c r="I2648">
        <v>0</v>
      </c>
      <c r="J2648">
        <v>0</v>
      </c>
      <c r="K2648">
        <v>2121321.5</v>
      </c>
      <c r="L2648" t="str">
        <f t="shared" si="60"/>
        <v>5-Large C&amp;I</v>
      </c>
    </row>
    <row r="2649" spans="1:12" x14ac:dyDescent="0.3">
      <c r="A2649">
        <v>2024</v>
      </c>
      <c r="B2649">
        <v>2</v>
      </c>
      <c r="C2649">
        <v>5</v>
      </c>
      <c r="D2649">
        <v>201</v>
      </c>
      <c r="E2649" t="s">
        <v>245</v>
      </c>
      <c r="F2649">
        <v>3104914.82</v>
      </c>
      <c r="G2649">
        <v>-61768.9</v>
      </c>
      <c r="H2649">
        <v>0</v>
      </c>
      <c r="I2649">
        <v>0</v>
      </c>
      <c r="J2649">
        <v>0</v>
      </c>
      <c r="K2649">
        <v>3043145.92</v>
      </c>
      <c r="L2649" t="str">
        <f t="shared" si="60"/>
        <v>1-Residential</v>
      </c>
    </row>
    <row r="2650" spans="1:12" x14ac:dyDescent="0.3">
      <c r="A2650">
        <v>2024</v>
      </c>
      <c r="B2650">
        <v>2</v>
      </c>
      <c r="C2650">
        <v>5</v>
      </c>
      <c r="D2650">
        <v>201</v>
      </c>
      <c r="E2650" t="s">
        <v>257</v>
      </c>
      <c r="F2650">
        <v>355930.74</v>
      </c>
      <c r="G2650">
        <v>-7083.55</v>
      </c>
      <c r="H2650">
        <v>0</v>
      </c>
      <c r="I2650">
        <v>0</v>
      </c>
      <c r="J2650">
        <v>0</v>
      </c>
      <c r="K2650">
        <v>348847.19</v>
      </c>
      <c r="L2650" t="str">
        <f t="shared" si="60"/>
        <v>2-Low Income Residential</v>
      </c>
    </row>
    <row r="2651" spans="1:12" x14ac:dyDescent="0.3">
      <c r="A2651">
        <v>2024</v>
      </c>
      <c r="B2651">
        <v>3</v>
      </c>
      <c r="C2651">
        <v>4</v>
      </c>
      <c r="D2651">
        <v>201</v>
      </c>
      <c r="E2651" t="s">
        <v>248</v>
      </c>
      <c r="F2651">
        <v>94384.12</v>
      </c>
      <c r="G2651">
        <v>-2481.75</v>
      </c>
      <c r="H2651">
        <v>0</v>
      </c>
      <c r="I2651">
        <v>0</v>
      </c>
      <c r="J2651">
        <v>0</v>
      </c>
      <c r="K2651">
        <v>91902.37</v>
      </c>
      <c r="L2651" t="str">
        <f t="shared" si="60"/>
        <v>3-Small C&amp;I</v>
      </c>
    </row>
    <row r="2652" spans="1:12" x14ac:dyDescent="0.3">
      <c r="A2652">
        <v>2024</v>
      </c>
      <c r="B2652">
        <v>3</v>
      </c>
      <c r="C2652">
        <v>4</v>
      </c>
      <c r="D2652">
        <v>201</v>
      </c>
      <c r="E2652" t="s">
        <v>253</v>
      </c>
      <c r="F2652">
        <v>138.43</v>
      </c>
      <c r="G2652">
        <v>-3.66</v>
      </c>
      <c r="H2652">
        <v>0</v>
      </c>
      <c r="I2652">
        <v>0</v>
      </c>
      <c r="J2652">
        <v>0</v>
      </c>
      <c r="K2652">
        <v>134.77000000000001</v>
      </c>
      <c r="L2652" t="str">
        <f t="shared" si="60"/>
        <v>3-Small C&amp;I</v>
      </c>
    </row>
    <row r="2653" spans="1:12" x14ac:dyDescent="0.3">
      <c r="A2653">
        <v>2024</v>
      </c>
      <c r="B2653">
        <v>3</v>
      </c>
      <c r="C2653">
        <v>4</v>
      </c>
      <c r="D2653">
        <v>201</v>
      </c>
      <c r="E2653" t="s">
        <v>255</v>
      </c>
      <c r="F2653">
        <v>32.97</v>
      </c>
      <c r="G2653">
        <v>-0.87</v>
      </c>
      <c r="H2653">
        <v>0</v>
      </c>
      <c r="I2653">
        <v>0</v>
      </c>
      <c r="J2653">
        <v>0</v>
      </c>
      <c r="K2653">
        <v>32.1</v>
      </c>
      <c r="L2653" t="str">
        <f t="shared" si="60"/>
        <v>3-Small C&amp;I</v>
      </c>
    </row>
    <row r="2654" spans="1:12" x14ac:dyDescent="0.3">
      <c r="A2654">
        <v>2024</v>
      </c>
      <c r="B2654">
        <v>3</v>
      </c>
      <c r="C2654">
        <v>4</v>
      </c>
      <c r="D2654">
        <v>201</v>
      </c>
      <c r="E2654" t="s">
        <v>260</v>
      </c>
      <c r="F2654">
        <v>-79.45</v>
      </c>
      <c r="G2654">
        <v>2.1</v>
      </c>
      <c r="H2654">
        <v>0</v>
      </c>
      <c r="I2654">
        <v>0</v>
      </c>
      <c r="J2654">
        <v>0</v>
      </c>
      <c r="K2654">
        <v>-77.349999999999994</v>
      </c>
      <c r="L2654" t="str">
        <f t="shared" si="60"/>
        <v>3-Small C&amp;I</v>
      </c>
    </row>
    <row r="2655" spans="1:12" x14ac:dyDescent="0.3">
      <c r="A2655">
        <v>2024</v>
      </c>
      <c r="B2655">
        <v>3</v>
      </c>
      <c r="C2655">
        <v>4</v>
      </c>
      <c r="D2655">
        <v>201</v>
      </c>
      <c r="E2655" t="s">
        <v>266</v>
      </c>
      <c r="F2655">
        <v>3834.34</v>
      </c>
      <c r="G2655">
        <v>-100.83</v>
      </c>
      <c r="H2655">
        <v>0</v>
      </c>
      <c r="I2655">
        <v>0</v>
      </c>
      <c r="J2655">
        <v>0</v>
      </c>
      <c r="K2655">
        <v>3733.51</v>
      </c>
      <c r="L2655" t="str">
        <f t="shared" si="60"/>
        <v>3-Small C&amp;I</v>
      </c>
    </row>
    <row r="2656" spans="1:12" x14ac:dyDescent="0.3">
      <c r="A2656">
        <v>2024</v>
      </c>
      <c r="B2656">
        <v>3</v>
      </c>
      <c r="C2656">
        <v>4</v>
      </c>
      <c r="D2656">
        <v>201</v>
      </c>
      <c r="E2656" t="s">
        <v>268</v>
      </c>
      <c r="F2656">
        <v>98880.7</v>
      </c>
      <c r="G2656">
        <v>-385.64</v>
      </c>
      <c r="H2656">
        <v>0</v>
      </c>
      <c r="I2656">
        <v>0</v>
      </c>
      <c r="J2656">
        <v>0</v>
      </c>
      <c r="K2656">
        <v>98495.06</v>
      </c>
      <c r="L2656" t="str">
        <f t="shared" si="60"/>
        <v>4-Medium C&amp;I</v>
      </c>
    </row>
    <row r="2657" spans="1:12" x14ac:dyDescent="0.3">
      <c r="A2657">
        <v>2024</v>
      </c>
      <c r="B2657">
        <v>3</v>
      </c>
      <c r="C2657">
        <v>4</v>
      </c>
      <c r="D2657">
        <v>201</v>
      </c>
      <c r="E2657" t="s">
        <v>593</v>
      </c>
      <c r="F2657">
        <v>110082.42</v>
      </c>
      <c r="G2657">
        <v>-429.32</v>
      </c>
      <c r="H2657">
        <v>0</v>
      </c>
      <c r="I2657">
        <v>0</v>
      </c>
      <c r="J2657">
        <v>0</v>
      </c>
      <c r="K2657">
        <v>109653.1</v>
      </c>
      <c r="L2657" t="str">
        <f t="shared" si="60"/>
        <v>5-Large C&amp;I</v>
      </c>
    </row>
    <row r="2658" spans="1:12" x14ac:dyDescent="0.3">
      <c r="A2658">
        <v>2024</v>
      </c>
      <c r="B2658">
        <v>3</v>
      </c>
      <c r="C2658">
        <v>4</v>
      </c>
      <c r="D2658">
        <v>201</v>
      </c>
      <c r="E2658" t="s">
        <v>245</v>
      </c>
      <c r="F2658">
        <v>645662.73</v>
      </c>
      <c r="G2658">
        <v>-12848.89</v>
      </c>
      <c r="H2658">
        <v>0</v>
      </c>
      <c r="I2658">
        <v>0</v>
      </c>
      <c r="J2658">
        <v>0</v>
      </c>
      <c r="K2658">
        <v>632813.84</v>
      </c>
      <c r="L2658" t="str">
        <f t="shared" si="60"/>
        <v>1-Residential</v>
      </c>
    </row>
    <row r="2659" spans="1:12" x14ac:dyDescent="0.3">
      <c r="A2659">
        <v>2024</v>
      </c>
      <c r="B2659">
        <v>3</v>
      </c>
      <c r="C2659">
        <v>4</v>
      </c>
      <c r="D2659">
        <v>201</v>
      </c>
      <c r="E2659" t="s">
        <v>257</v>
      </c>
      <c r="F2659">
        <v>11544.84</v>
      </c>
      <c r="G2659">
        <v>-229.72</v>
      </c>
      <c r="H2659">
        <v>0</v>
      </c>
      <c r="I2659">
        <v>0</v>
      </c>
      <c r="J2659">
        <v>0</v>
      </c>
      <c r="K2659">
        <v>11315.12</v>
      </c>
      <c r="L2659" t="str">
        <f t="shared" si="60"/>
        <v>2-Low Income Residential</v>
      </c>
    </row>
    <row r="2660" spans="1:12" x14ac:dyDescent="0.3">
      <c r="A2660">
        <v>2024</v>
      </c>
      <c r="B2660">
        <v>3</v>
      </c>
      <c r="C2660">
        <v>4</v>
      </c>
      <c r="D2660">
        <v>201</v>
      </c>
      <c r="E2660" t="s">
        <v>290</v>
      </c>
      <c r="F2660">
        <v>1700.47</v>
      </c>
      <c r="G2660">
        <v>-44.72</v>
      </c>
      <c r="H2660">
        <v>0</v>
      </c>
      <c r="I2660">
        <v>0</v>
      </c>
      <c r="J2660">
        <v>0</v>
      </c>
      <c r="K2660">
        <v>1655.75</v>
      </c>
      <c r="L2660" t="str">
        <f t="shared" si="60"/>
        <v>Street</v>
      </c>
    </row>
    <row r="2661" spans="1:12" x14ac:dyDescent="0.3">
      <c r="A2661">
        <v>2024</v>
      </c>
      <c r="B2661">
        <v>3</v>
      </c>
      <c r="C2661">
        <v>4</v>
      </c>
      <c r="D2661">
        <v>201</v>
      </c>
      <c r="E2661" t="s">
        <v>301</v>
      </c>
      <c r="F2661">
        <v>728.3</v>
      </c>
      <c r="G2661">
        <v>-19.149999999999999</v>
      </c>
      <c r="H2661">
        <v>0</v>
      </c>
      <c r="I2661">
        <v>0</v>
      </c>
      <c r="J2661">
        <v>0</v>
      </c>
      <c r="K2661">
        <v>709.15</v>
      </c>
      <c r="L2661" t="str">
        <f t="shared" si="60"/>
        <v>Street</v>
      </c>
    </row>
    <row r="2662" spans="1:12" x14ac:dyDescent="0.3">
      <c r="A2662">
        <v>2024</v>
      </c>
      <c r="B2662">
        <v>3</v>
      </c>
      <c r="C2662">
        <v>4</v>
      </c>
      <c r="D2662">
        <v>201</v>
      </c>
      <c r="E2662" t="s">
        <v>305</v>
      </c>
      <c r="F2662">
        <v>2.3199999999999998</v>
      </c>
      <c r="G2662">
        <v>-0.06</v>
      </c>
      <c r="H2662">
        <v>0</v>
      </c>
      <c r="I2662">
        <v>0</v>
      </c>
      <c r="J2662">
        <v>0</v>
      </c>
      <c r="K2662">
        <v>2.2599999999999998</v>
      </c>
      <c r="L2662" t="str">
        <f t="shared" si="60"/>
        <v>Street</v>
      </c>
    </row>
    <row r="2663" spans="1:12" x14ac:dyDescent="0.3">
      <c r="A2663">
        <v>2024</v>
      </c>
      <c r="B2663">
        <v>3</v>
      </c>
      <c r="C2663">
        <v>4</v>
      </c>
      <c r="D2663">
        <v>201</v>
      </c>
      <c r="E2663" t="s">
        <v>245</v>
      </c>
      <c r="F2663">
        <v>430.87</v>
      </c>
      <c r="G2663">
        <v>-8.57</v>
      </c>
      <c r="H2663">
        <v>0</v>
      </c>
      <c r="I2663">
        <v>0</v>
      </c>
      <c r="J2663">
        <v>0</v>
      </c>
      <c r="K2663">
        <v>422.3</v>
      </c>
      <c r="L2663" t="str">
        <f t="shared" si="60"/>
        <v>1-Residential</v>
      </c>
    </row>
    <row r="2664" spans="1:12" x14ac:dyDescent="0.3">
      <c r="A2664">
        <v>2024</v>
      </c>
      <c r="B2664">
        <v>3</v>
      </c>
      <c r="C2664">
        <v>5</v>
      </c>
      <c r="D2664">
        <v>201</v>
      </c>
      <c r="E2664" t="s">
        <v>248</v>
      </c>
      <c r="F2664">
        <v>12463973.109999999</v>
      </c>
      <c r="G2664">
        <v>-327159.83</v>
      </c>
      <c r="H2664">
        <v>0</v>
      </c>
      <c r="I2664">
        <v>0</v>
      </c>
      <c r="J2664">
        <v>0</v>
      </c>
      <c r="K2664">
        <v>12136813.279999999</v>
      </c>
      <c r="L2664" t="str">
        <f t="shared" si="60"/>
        <v>3-Small C&amp;I</v>
      </c>
    </row>
    <row r="2665" spans="1:12" x14ac:dyDescent="0.3">
      <c r="A2665">
        <v>2024</v>
      </c>
      <c r="B2665">
        <v>3</v>
      </c>
      <c r="C2665">
        <v>5</v>
      </c>
      <c r="D2665">
        <v>201</v>
      </c>
      <c r="E2665" t="s">
        <v>253</v>
      </c>
      <c r="F2665">
        <v>776.32</v>
      </c>
      <c r="G2665">
        <v>-20.41</v>
      </c>
      <c r="H2665">
        <v>0</v>
      </c>
      <c r="I2665">
        <v>0</v>
      </c>
      <c r="J2665">
        <v>0</v>
      </c>
      <c r="K2665">
        <v>755.91</v>
      </c>
      <c r="L2665" t="str">
        <f t="shared" si="60"/>
        <v>3-Small C&amp;I</v>
      </c>
    </row>
    <row r="2666" spans="1:12" x14ac:dyDescent="0.3">
      <c r="A2666">
        <v>2024</v>
      </c>
      <c r="B2666">
        <v>3</v>
      </c>
      <c r="C2666">
        <v>5</v>
      </c>
      <c r="D2666">
        <v>201</v>
      </c>
      <c r="E2666" t="s">
        <v>255</v>
      </c>
      <c r="F2666">
        <v>11624.45</v>
      </c>
      <c r="G2666">
        <v>-304.33999999999997</v>
      </c>
      <c r="H2666">
        <v>0</v>
      </c>
      <c r="I2666">
        <v>0</v>
      </c>
      <c r="J2666">
        <v>0</v>
      </c>
      <c r="K2666">
        <v>11320.11</v>
      </c>
      <c r="L2666" t="str">
        <f t="shared" si="60"/>
        <v>3-Small C&amp;I</v>
      </c>
    </row>
    <row r="2667" spans="1:12" x14ac:dyDescent="0.3">
      <c r="A2667">
        <v>2024</v>
      </c>
      <c r="B2667">
        <v>3</v>
      </c>
      <c r="C2667">
        <v>5</v>
      </c>
      <c r="D2667">
        <v>201</v>
      </c>
      <c r="E2667" t="s">
        <v>260</v>
      </c>
      <c r="F2667">
        <v>237924.99</v>
      </c>
      <c r="G2667">
        <v>-6242.6</v>
      </c>
      <c r="H2667">
        <v>0</v>
      </c>
      <c r="I2667">
        <v>0</v>
      </c>
      <c r="J2667">
        <v>0</v>
      </c>
      <c r="K2667">
        <v>231682.39</v>
      </c>
      <c r="L2667" t="str">
        <f t="shared" si="60"/>
        <v>3-Small C&amp;I</v>
      </c>
    </row>
    <row r="2668" spans="1:12" x14ac:dyDescent="0.3">
      <c r="A2668">
        <v>2024</v>
      </c>
      <c r="B2668">
        <v>3</v>
      </c>
      <c r="C2668">
        <v>5</v>
      </c>
      <c r="D2668">
        <v>201</v>
      </c>
      <c r="E2668" t="s">
        <v>266</v>
      </c>
      <c r="F2668">
        <v>1628437.73</v>
      </c>
      <c r="G2668">
        <v>-42798.61</v>
      </c>
      <c r="H2668">
        <v>0</v>
      </c>
      <c r="I2668">
        <v>0</v>
      </c>
      <c r="J2668">
        <v>0</v>
      </c>
      <c r="K2668">
        <v>1585639.12</v>
      </c>
      <c r="L2668" t="str">
        <f t="shared" si="60"/>
        <v>3-Small C&amp;I</v>
      </c>
    </row>
    <row r="2669" spans="1:12" x14ac:dyDescent="0.3">
      <c r="A2669">
        <v>2024</v>
      </c>
      <c r="B2669">
        <v>3</v>
      </c>
      <c r="C2669">
        <v>5</v>
      </c>
      <c r="D2669">
        <v>201</v>
      </c>
      <c r="E2669" t="s">
        <v>268</v>
      </c>
      <c r="F2669">
        <v>15493550.58</v>
      </c>
      <c r="G2669">
        <v>-60234.69</v>
      </c>
      <c r="H2669">
        <v>0</v>
      </c>
      <c r="I2669">
        <v>0</v>
      </c>
      <c r="J2669">
        <v>0</v>
      </c>
      <c r="K2669">
        <v>15433315.890000001</v>
      </c>
      <c r="L2669" t="str">
        <f t="shared" si="60"/>
        <v>4-Medium C&amp;I</v>
      </c>
    </row>
    <row r="2670" spans="1:12" x14ac:dyDescent="0.3">
      <c r="A2670">
        <v>2024</v>
      </c>
      <c r="B2670">
        <v>3</v>
      </c>
      <c r="C2670">
        <v>5</v>
      </c>
      <c r="D2670">
        <v>201</v>
      </c>
      <c r="E2670" t="s">
        <v>271</v>
      </c>
      <c r="F2670">
        <v>708182.5</v>
      </c>
      <c r="G2670">
        <v>-2756.39</v>
      </c>
      <c r="H2670">
        <v>0</v>
      </c>
      <c r="I2670">
        <v>0</v>
      </c>
      <c r="J2670">
        <v>0</v>
      </c>
      <c r="K2670">
        <v>705426.11</v>
      </c>
      <c r="L2670" t="str">
        <f t="shared" si="60"/>
        <v>4-Medium C&amp;I</v>
      </c>
    </row>
    <row r="2671" spans="1:12" x14ac:dyDescent="0.3">
      <c r="A2671">
        <v>2024</v>
      </c>
      <c r="B2671">
        <v>3</v>
      </c>
      <c r="C2671">
        <v>5</v>
      </c>
      <c r="D2671">
        <v>201</v>
      </c>
      <c r="E2671" t="s">
        <v>274</v>
      </c>
      <c r="F2671">
        <v>504569.58</v>
      </c>
      <c r="G2671">
        <v>-1967.93</v>
      </c>
      <c r="H2671">
        <v>0</v>
      </c>
      <c r="I2671">
        <v>0</v>
      </c>
      <c r="J2671">
        <v>0</v>
      </c>
      <c r="K2671">
        <v>502601.65</v>
      </c>
      <c r="L2671" t="str">
        <f t="shared" si="60"/>
        <v>4-Medium C&amp;I</v>
      </c>
    </row>
    <row r="2672" spans="1:12" x14ac:dyDescent="0.3">
      <c r="A2672">
        <v>2024</v>
      </c>
      <c r="B2672">
        <v>3</v>
      </c>
      <c r="C2672">
        <v>5</v>
      </c>
      <c r="D2672">
        <v>201</v>
      </c>
      <c r="E2672" t="s">
        <v>593</v>
      </c>
      <c r="F2672">
        <v>27376082.239999998</v>
      </c>
      <c r="G2672">
        <v>-106644.83</v>
      </c>
      <c r="H2672">
        <v>0</v>
      </c>
      <c r="I2672">
        <v>0</v>
      </c>
      <c r="J2672">
        <v>0</v>
      </c>
      <c r="K2672">
        <v>27269437.41</v>
      </c>
      <c r="L2672" t="str">
        <f t="shared" si="60"/>
        <v>5-Large C&amp;I</v>
      </c>
    </row>
    <row r="2673" spans="1:12" x14ac:dyDescent="0.3">
      <c r="A2673">
        <v>2024</v>
      </c>
      <c r="B2673">
        <v>3</v>
      </c>
      <c r="C2673">
        <v>5</v>
      </c>
      <c r="D2673">
        <v>201</v>
      </c>
      <c r="E2673" t="s">
        <v>245</v>
      </c>
      <c r="F2673">
        <v>48773438.280000001</v>
      </c>
      <c r="G2673">
        <v>-970412.03</v>
      </c>
      <c r="H2673">
        <v>0</v>
      </c>
      <c r="I2673">
        <v>0</v>
      </c>
      <c r="J2673">
        <v>0</v>
      </c>
      <c r="K2673">
        <v>47803026.25</v>
      </c>
      <c r="L2673" t="str">
        <f t="shared" si="60"/>
        <v>1-Residential</v>
      </c>
    </row>
    <row r="2674" spans="1:12" x14ac:dyDescent="0.3">
      <c r="A2674">
        <v>2024</v>
      </c>
      <c r="B2674">
        <v>3</v>
      </c>
      <c r="C2674">
        <v>5</v>
      </c>
      <c r="D2674">
        <v>201</v>
      </c>
      <c r="E2674" t="s">
        <v>257</v>
      </c>
      <c r="F2674">
        <v>8368388.9500000002</v>
      </c>
      <c r="G2674">
        <v>-166534.45000000001</v>
      </c>
      <c r="H2674">
        <v>0</v>
      </c>
      <c r="I2674">
        <v>0</v>
      </c>
      <c r="J2674">
        <v>0</v>
      </c>
      <c r="K2674">
        <v>8201854.5</v>
      </c>
      <c r="L2674" t="str">
        <f t="shared" si="60"/>
        <v>2-Low Income Residential</v>
      </c>
    </row>
    <row r="2675" spans="1:12" x14ac:dyDescent="0.3">
      <c r="A2675">
        <v>2024</v>
      </c>
      <c r="B2675">
        <v>3</v>
      </c>
      <c r="C2675">
        <v>5</v>
      </c>
      <c r="D2675">
        <v>201</v>
      </c>
      <c r="E2675" t="s">
        <v>290</v>
      </c>
      <c r="F2675">
        <v>103352.9</v>
      </c>
      <c r="G2675">
        <v>-2714.21</v>
      </c>
      <c r="H2675">
        <v>0</v>
      </c>
      <c r="I2675">
        <v>0</v>
      </c>
      <c r="J2675">
        <v>0</v>
      </c>
      <c r="K2675">
        <v>100638.69</v>
      </c>
      <c r="L2675" t="str">
        <f t="shared" si="60"/>
        <v>Street</v>
      </c>
    </row>
    <row r="2676" spans="1:12" x14ac:dyDescent="0.3">
      <c r="A2676">
        <v>2024</v>
      </c>
      <c r="B2676">
        <v>3</v>
      </c>
      <c r="C2676">
        <v>5</v>
      </c>
      <c r="D2676">
        <v>201</v>
      </c>
      <c r="E2676" t="s">
        <v>595</v>
      </c>
      <c r="F2676">
        <v>4408.29</v>
      </c>
      <c r="G2676">
        <v>-115.94</v>
      </c>
      <c r="H2676">
        <v>0</v>
      </c>
      <c r="I2676">
        <v>0</v>
      </c>
      <c r="J2676">
        <v>0</v>
      </c>
      <c r="K2676">
        <v>4292.3500000000004</v>
      </c>
      <c r="L2676" t="str">
        <f t="shared" si="60"/>
        <v>Street</v>
      </c>
    </row>
    <row r="2677" spans="1:12" x14ac:dyDescent="0.3">
      <c r="A2677">
        <v>2024</v>
      </c>
      <c r="B2677">
        <v>3</v>
      </c>
      <c r="C2677">
        <v>5</v>
      </c>
      <c r="D2677">
        <v>201</v>
      </c>
      <c r="E2677" t="s">
        <v>297</v>
      </c>
      <c r="F2677">
        <v>531.37</v>
      </c>
      <c r="G2677">
        <v>-13.98</v>
      </c>
      <c r="H2677">
        <v>0</v>
      </c>
      <c r="I2677">
        <v>0</v>
      </c>
      <c r="J2677">
        <v>0</v>
      </c>
      <c r="K2677">
        <v>517.39</v>
      </c>
      <c r="L2677" t="str">
        <f t="shared" si="60"/>
        <v>Street</v>
      </c>
    </row>
    <row r="2678" spans="1:12" x14ac:dyDescent="0.3">
      <c r="A2678">
        <v>2024</v>
      </c>
      <c r="B2678">
        <v>3</v>
      </c>
      <c r="C2678">
        <v>5</v>
      </c>
      <c r="D2678">
        <v>201</v>
      </c>
      <c r="E2678" t="s">
        <v>301</v>
      </c>
      <c r="F2678">
        <v>541.4</v>
      </c>
      <c r="G2678">
        <v>-14.25</v>
      </c>
      <c r="H2678">
        <v>0</v>
      </c>
      <c r="I2678">
        <v>0</v>
      </c>
      <c r="J2678">
        <v>0</v>
      </c>
      <c r="K2678">
        <v>527.15</v>
      </c>
      <c r="L2678" t="str">
        <f t="shared" si="60"/>
        <v>Street</v>
      </c>
    </row>
    <row r="2679" spans="1:12" x14ac:dyDescent="0.3">
      <c r="A2679">
        <v>2024</v>
      </c>
      <c r="B2679">
        <v>3</v>
      </c>
      <c r="C2679">
        <v>5</v>
      </c>
      <c r="D2679">
        <v>201</v>
      </c>
      <c r="E2679" t="s">
        <v>305</v>
      </c>
      <c r="F2679">
        <v>195565.72</v>
      </c>
      <c r="G2679">
        <v>-5144.01</v>
      </c>
      <c r="H2679">
        <v>0</v>
      </c>
      <c r="I2679">
        <v>0</v>
      </c>
      <c r="J2679">
        <v>0</v>
      </c>
      <c r="K2679">
        <v>190421.71</v>
      </c>
      <c r="L2679" t="str">
        <f t="shared" si="60"/>
        <v>Street</v>
      </c>
    </row>
    <row r="2680" spans="1:12" x14ac:dyDescent="0.3">
      <c r="A2680">
        <v>2024</v>
      </c>
      <c r="B2680">
        <v>3</v>
      </c>
      <c r="C2680">
        <v>5</v>
      </c>
      <c r="D2680">
        <v>201</v>
      </c>
      <c r="E2680" t="s">
        <v>596</v>
      </c>
      <c r="F2680">
        <v>238100.15</v>
      </c>
      <c r="G2680">
        <v>-6250.32</v>
      </c>
      <c r="H2680">
        <v>0</v>
      </c>
      <c r="I2680">
        <v>0</v>
      </c>
      <c r="J2680">
        <v>0</v>
      </c>
      <c r="K2680">
        <v>231849.83</v>
      </c>
      <c r="L2680" t="str">
        <f t="shared" si="60"/>
        <v>Street</v>
      </c>
    </row>
    <row r="2681" spans="1:12" x14ac:dyDescent="0.3">
      <c r="A2681">
        <v>2024</v>
      </c>
      <c r="B2681">
        <v>3</v>
      </c>
      <c r="C2681">
        <v>5</v>
      </c>
      <c r="D2681">
        <v>201</v>
      </c>
      <c r="E2681" t="s">
        <v>310</v>
      </c>
      <c r="F2681">
        <v>51.06</v>
      </c>
      <c r="G2681">
        <v>-1.35</v>
      </c>
      <c r="H2681">
        <v>0</v>
      </c>
      <c r="I2681">
        <v>0</v>
      </c>
      <c r="J2681">
        <v>0</v>
      </c>
      <c r="K2681">
        <v>49.71</v>
      </c>
      <c r="L2681" t="str">
        <f t="shared" si="60"/>
        <v>Street</v>
      </c>
    </row>
    <row r="2682" spans="1:12" x14ac:dyDescent="0.3">
      <c r="A2682">
        <v>2024</v>
      </c>
      <c r="B2682">
        <v>3</v>
      </c>
      <c r="C2682">
        <v>5</v>
      </c>
      <c r="D2682">
        <v>201</v>
      </c>
      <c r="E2682" t="s">
        <v>248</v>
      </c>
      <c r="F2682">
        <v>585087.63</v>
      </c>
      <c r="G2682">
        <v>-15338.02</v>
      </c>
      <c r="H2682">
        <v>0</v>
      </c>
      <c r="I2682">
        <v>0</v>
      </c>
      <c r="J2682">
        <v>0</v>
      </c>
      <c r="K2682">
        <v>569749.61</v>
      </c>
      <c r="L2682" t="str">
        <f t="shared" si="60"/>
        <v>3-Small C&amp;I</v>
      </c>
    </row>
    <row r="2683" spans="1:12" x14ac:dyDescent="0.3">
      <c r="A2683">
        <v>2024</v>
      </c>
      <c r="B2683">
        <v>3</v>
      </c>
      <c r="C2683">
        <v>5</v>
      </c>
      <c r="D2683">
        <v>201</v>
      </c>
      <c r="E2683" t="s">
        <v>255</v>
      </c>
      <c r="F2683">
        <v>2461.92</v>
      </c>
      <c r="G2683">
        <v>-64.69</v>
      </c>
      <c r="H2683">
        <v>0</v>
      </c>
      <c r="I2683">
        <v>0</v>
      </c>
      <c r="J2683">
        <v>0</v>
      </c>
      <c r="K2683">
        <v>2397.23</v>
      </c>
      <c r="L2683" t="str">
        <f t="shared" si="60"/>
        <v>3-Small C&amp;I</v>
      </c>
    </row>
    <row r="2684" spans="1:12" x14ac:dyDescent="0.3">
      <c r="A2684">
        <v>2024</v>
      </c>
      <c r="B2684">
        <v>3</v>
      </c>
      <c r="C2684">
        <v>5</v>
      </c>
      <c r="D2684">
        <v>201</v>
      </c>
      <c r="E2684" t="s">
        <v>260</v>
      </c>
      <c r="F2684">
        <v>8418.2099999999991</v>
      </c>
      <c r="G2684">
        <v>-221.39</v>
      </c>
      <c r="H2684">
        <v>0</v>
      </c>
      <c r="I2684">
        <v>0</v>
      </c>
      <c r="J2684">
        <v>0</v>
      </c>
      <c r="K2684">
        <v>8196.82</v>
      </c>
      <c r="L2684" t="str">
        <f t="shared" si="60"/>
        <v>3-Small C&amp;I</v>
      </c>
    </row>
    <row r="2685" spans="1:12" x14ac:dyDescent="0.3">
      <c r="A2685">
        <v>2024</v>
      </c>
      <c r="B2685">
        <v>3</v>
      </c>
      <c r="C2685">
        <v>5</v>
      </c>
      <c r="D2685">
        <v>201</v>
      </c>
      <c r="E2685" t="s">
        <v>266</v>
      </c>
      <c r="F2685">
        <v>65188.78</v>
      </c>
      <c r="G2685">
        <v>-1712.7</v>
      </c>
      <c r="H2685">
        <v>0</v>
      </c>
      <c r="I2685">
        <v>0</v>
      </c>
      <c r="J2685">
        <v>0</v>
      </c>
      <c r="K2685">
        <v>63476.08</v>
      </c>
      <c r="L2685" t="str">
        <f t="shared" si="60"/>
        <v>3-Small C&amp;I</v>
      </c>
    </row>
    <row r="2686" spans="1:12" x14ac:dyDescent="0.3">
      <c r="A2686">
        <v>2024</v>
      </c>
      <c r="B2686">
        <v>3</v>
      </c>
      <c r="C2686">
        <v>5</v>
      </c>
      <c r="D2686">
        <v>201</v>
      </c>
      <c r="E2686" t="s">
        <v>268</v>
      </c>
      <c r="F2686">
        <v>588092.73</v>
      </c>
      <c r="G2686">
        <v>-2274.89</v>
      </c>
      <c r="H2686">
        <v>0</v>
      </c>
      <c r="I2686">
        <v>0</v>
      </c>
      <c r="J2686">
        <v>0</v>
      </c>
      <c r="K2686">
        <v>585817.84</v>
      </c>
      <c r="L2686" t="str">
        <f t="shared" si="60"/>
        <v>4-Medium C&amp;I</v>
      </c>
    </row>
    <row r="2687" spans="1:12" x14ac:dyDescent="0.3">
      <c r="A2687">
        <v>2024</v>
      </c>
      <c r="B2687">
        <v>3</v>
      </c>
      <c r="C2687">
        <v>5</v>
      </c>
      <c r="D2687">
        <v>201</v>
      </c>
      <c r="E2687" t="s">
        <v>271</v>
      </c>
      <c r="F2687">
        <v>21383</v>
      </c>
      <c r="G2687">
        <v>-83.41</v>
      </c>
      <c r="H2687">
        <v>0</v>
      </c>
      <c r="I2687">
        <v>0</v>
      </c>
      <c r="J2687">
        <v>0</v>
      </c>
      <c r="K2687">
        <v>21299.59</v>
      </c>
      <c r="L2687" t="str">
        <f t="shared" si="60"/>
        <v>4-Medium C&amp;I</v>
      </c>
    </row>
    <row r="2688" spans="1:12" x14ac:dyDescent="0.3">
      <c r="A2688">
        <v>2024</v>
      </c>
      <c r="B2688">
        <v>3</v>
      </c>
      <c r="C2688">
        <v>5</v>
      </c>
      <c r="D2688">
        <v>201</v>
      </c>
      <c r="E2688" t="s">
        <v>274</v>
      </c>
      <c r="F2688">
        <v>24480.79</v>
      </c>
      <c r="G2688">
        <v>-95.47</v>
      </c>
      <c r="H2688">
        <v>0</v>
      </c>
      <c r="I2688">
        <v>0</v>
      </c>
      <c r="J2688">
        <v>0</v>
      </c>
      <c r="K2688">
        <v>24385.32</v>
      </c>
      <c r="L2688" t="str">
        <f t="shared" si="60"/>
        <v>4-Medium C&amp;I</v>
      </c>
    </row>
    <row r="2689" spans="1:12" x14ac:dyDescent="0.3">
      <c r="A2689">
        <v>2024</v>
      </c>
      <c r="B2689">
        <v>3</v>
      </c>
      <c r="C2689">
        <v>5</v>
      </c>
      <c r="D2689">
        <v>201</v>
      </c>
      <c r="E2689" t="s">
        <v>593</v>
      </c>
      <c r="F2689">
        <v>1483657.74</v>
      </c>
      <c r="G2689">
        <v>-5786.26</v>
      </c>
      <c r="H2689">
        <v>0</v>
      </c>
      <c r="I2689">
        <v>0</v>
      </c>
      <c r="J2689">
        <v>0</v>
      </c>
      <c r="K2689">
        <v>1477871.48</v>
      </c>
      <c r="L2689" t="str">
        <f t="shared" si="60"/>
        <v>5-Large C&amp;I</v>
      </c>
    </row>
    <row r="2690" spans="1:12" x14ac:dyDescent="0.3">
      <c r="A2690">
        <v>2024</v>
      </c>
      <c r="B2690">
        <v>3</v>
      </c>
      <c r="C2690">
        <v>5</v>
      </c>
      <c r="D2690">
        <v>201</v>
      </c>
      <c r="E2690" t="s">
        <v>245</v>
      </c>
      <c r="F2690">
        <v>2070824.97</v>
      </c>
      <c r="G2690">
        <v>-41207.019999999997</v>
      </c>
      <c r="H2690">
        <v>0</v>
      </c>
      <c r="I2690">
        <v>0</v>
      </c>
      <c r="J2690">
        <v>0</v>
      </c>
      <c r="K2690">
        <v>2029617.95</v>
      </c>
      <c r="L2690" t="str">
        <f t="shared" si="60"/>
        <v>1-Residential</v>
      </c>
    </row>
    <row r="2691" spans="1:12" x14ac:dyDescent="0.3">
      <c r="A2691">
        <v>2024</v>
      </c>
      <c r="B2691">
        <v>3</v>
      </c>
      <c r="C2691">
        <v>5</v>
      </c>
      <c r="D2691">
        <v>201</v>
      </c>
      <c r="E2691" t="s">
        <v>257</v>
      </c>
      <c r="F2691">
        <v>245776.03</v>
      </c>
      <c r="G2691">
        <v>-4893.8599999999997</v>
      </c>
      <c r="H2691">
        <v>0</v>
      </c>
      <c r="I2691">
        <v>0</v>
      </c>
      <c r="J2691">
        <v>0</v>
      </c>
      <c r="K2691">
        <v>240882.17</v>
      </c>
      <c r="L2691" t="str">
        <f t="shared" si="60"/>
        <v>2-Low Income Residential</v>
      </c>
    </row>
    <row r="2692" spans="1:12" x14ac:dyDescent="0.3">
      <c r="A2692">
        <v>2024</v>
      </c>
      <c r="B2692">
        <v>4</v>
      </c>
      <c r="C2692">
        <v>4</v>
      </c>
      <c r="D2692">
        <v>201</v>
      </c>
      <c r="E2692" t="s">
        <v>248</v>
      </c>
      <c r="F2692">
        <v>158258.1</v>
      </c>
      <c r="G2692">
        <v>-4162.1400000000003</v>
      </c>
      <c r="H2692">
        <v>0</v>
      </c>
      <c r="I2692">
        <v>0</v>
      </c>
      <c r="J2692">
        <v>0</v>
      </c>
      <c r="K2692">
        <v>154095.96</v>
      </c>
      <c r="L2692" t="str">
        <f t="shared" si="60"/>
        <v>3-Small C&amp;I</v>
      </c>
    </row>
    <row r="2693" spans="1:12" x14ac:dyDescent="0.3">
      <c r="A2693">
        <v>2024</v>
      </c>
      <c r="B2693">
        <v>4</v>
      </c>
      <c r="C2693">
        <v>4</v>
      </c>
      <c r="D2693">
        <v>201</v>
      </c>
      <c r="E2693" t="s">
        <v>253</v>
      </c>
      <c r="F2693">
        <v>140.63</v>
      </c>
      <c r="G2693">
        <v>-3.7</v>
      </c>
      <c r="H2693">
        <v>0</v>
      </c>
      <c r="I2693">
        <v>0</v>
      </c>
      <c r="J2693">
        <v>0</v>
      </c>
      <c r="K2693">
        <v>136.93</v>
      </c>
      <c r="L2693" t="str">
        <f t="shared" si="60"/>
        <v>3-Small C&amp;I</v>
      </c>
    </row>
    <row r="2694" spans="1:12" x14ac:dyDescent="0.3">
      <c r="A2694">
        <v>2024</v>
      </c>
      <c r="B2694">
        <v>4</v>
      </c>
      <c r="C2694">
        <v>4</v>
      </c>
      <c r="D2694">
        <v>201</v>
      </c>
      <c r="E2694" t="s">
        <v>255</v>
      </c>
      <c r="F2694">
        <v>32.97</v>
      </c>
      <c r="G2694">
        <v>-0.87</v>
      </c>
      <c r="H2694">
        <v>0</v>
      </c>
      <c r="I2694">
        <v>0</v>
      </c>
      <c r="J2694">
        <v>0</v>
      </c>
      <c r="K2694">
        <v>32.1</v>
      </c>
      <c r="L2694" t="str">
        <f t="shared" si="60"/>
        <v>3-Small C&amp;I</v>
      </c>
    </row>
    <row r="2695" spans="1:12" x14ac:dyDescent="0.3">
      <c r="A2695">
        <v>2024</v>
      </c>
      <c r="B2695">
        <v>4</v>
      </c>
      <c r="C2695">
        <v>4</v>
      </c>
      <c r="D2695">
        <v>201</v>
      </c>
      <c r="E2695" t="s">
        <v>260</v>
      </c>
      <c r="F2695">
        <v>308.62</v>
      </c>
      <c r="G2695">
        <v>-8.1199999999999992</v>
      </c>
      <c r="H2695">
        <v>0</v>
      </c>
      <c r="I2695">
        <v>0</v>
      </c>
      <c r="J2695">
        <v>0</v>
      </c>
      <c r="K2695">
        <v>300.5</v>
      </c>
      <c r="L2695" t="str">
        <f t="shared" si="60"/>
        <v>3-Small C&amp;I</v>
      </c>
    </row>
    <row r="2696" spans="1:12" x14ac:dyDescent="0.3">
      <c r="A2696">
        <v>2024</v>
      </c>
      <c r="B2696">
        <v>4</v>
      </c>
      <c r="C2696">
        <v>4</v>
      </c>
      <c r="D2696">
        <v>201</v>
      </c>
      <c r="E2696" t="s">
        <v>266</v>
      </c>
      <c r="F2696">
        <v>3690.37</v>
      </c>
      <c r="G2696">
        <v>-97.08</v>
      </c>
      <c r="H2696">
        <v>0</v>
      </c>
      <c r="I2696">
        <v>0</v>
      </c>
      <c r="J2696">
        <v>0</v>
      </c>
      <c r="K2696">
        <v>3593.29</v>
      </c>
      <c r="L2696" t="str">
        <f t="shared" si="60"/>
        <v>3-Small C&amp;I</v>
      </c>
    </row>
    <row r="2697" spans="1:12" x14ac:dyDescent="0.3">
      <c r="A2697">
        <v>2024</v>
      </c>
      <c r="B2697">
        <v>4</v>
      </c>
      <c r="C2697">
        <v>4</v>
      </c>
      <c r="D2697">
        <v>201</v>
      </c>
      <c r="E2697" t="s">
        <v>268</v>
      </c>
      <c r="F2697">
        <v>132499.14000000001</v>
      </c>
      <c r="G2697">
        <v>-516.71</v>
      </c>
      <c r="H2697">
        <v>0</v>
      </c>
      <c r="I2697">
        <v>0</v>
      </c>
      <c r="J2697">
        <v>0</v>
      </c>
      <c r="K2697">
        <v>131982.43</v>
      </c>
      <c r="L2697" t="str">
        <f t="shared" ref="L2697:L2760" si="61">VLOOKUP(E2697,N:O,2,FALSE)</f>
        <v>4-Medium C&amp;I</v>
      </c>
    </row>
    <row r="2698" spans="1:12" x14ac:dyDescent="0.3">
      <c r="A2698">
        <v>2024</v>
      </c>
      <c r="B2698">
        <v>4</v>
      </c>
      <c r="C2698">
        <v>4</v>
      </c>
      <c r="D2698">
        <v>201</v>
      </c>
      <c r="E2698" t="s">
        <v>593</v>
      </c>
      <c r="F2698">
        <v>148754.1</v>
      </c>
      <c r="G2698">
        <v>-580.16</v>
      </c>
      <c r="H2698">
        <v>0</v>
      </c>
      <c r="I2698">
        <v>0</v>
      </c>
      <c r="J2698">
        <v>0</v>
      </c>
      <c r="K2698">
        <v>148173.94</v>
      </c>
      <c r="L2698" t="str">
        <f t="shared" si="61"/>
        <v>5-Large C&amp;I</v>
      </c>
    </row>
    <row r="2699" spans="1:12" x14ac:dyDescent="0.3">
      <c r="A2699">
        <v>2024</v>
      </c>
      <c r="B2699">
        <v>4</v>
      </c>
      <c r="C2699">
        <v>4</v>
      </c>
      <c r="D2699">
        <v>201</v>
      </c>
      <c r="E2699" t="s">
        <v>245</v>
      </c>
      <c r="F2699">
        <v>836691.26</v>
      </c>
      <c r="G2699">
        <v>-16649.810000000001</v>
      </c>
      <c r="H2699">
        <v>0</v>
      </c>
      <c r="I2699">
        <v>0</v>
      </c>
      <c r="J2699">
        <v>0</v>
      </c>
      <c r="K2699">
        <v>820041.45</v>
      </c>
      <c r="L2699" t="str">
        <f t="shared" si="61"/>
        <v>1-Residential</v>
      </c>
    </row>
    <row r="2700" spans="1:12" x14ac:dyDescent="0.3">
      <c r="A2700">
        <v>2024</v>
      </c>
      <c r="B2700">
        <v>4</v>
      </c>
      <c r="C2700">
        <v>4</v>
      </c>
      <c r="D2700">
        <v>201</v>
      </c>
      <c r="E2700" t="s">
        <v>257</v>
      </c>
      <c r="F2700">
        <v>12327.8</v>
      </c>
      <c r="G2700">
        <v>-245.34</v>
      </c>
      <c r="H2700">
        <v>0</v>
      </c>
      <c r="I2700">
        <v>0</v>
      </c>
      <c r="J2700">
        <v>0</v>
      </c>
      <c r="K2700">
        <v>12082.46</v>
      </c>
      <c r="L2700" t="str">
        <f t="shared" si="61"/>
        <v>2-Low Income Residential</v>
      </c>
    </row>
    <row r="2701" spans="1:12" x14ac:dyDescent="0.3">
      <c r="A2701">
        <v>2024</v>
      </c>
      <c r="B2701">
        <v>4</v>
      </c>
      <c r="C2701">
        <v>4</v>
      </c>
      <c r="D2701">
        <v>201</v>
      </c>
      <c r="E2701" t="s">
        <v>290</v>
      </c>
      <c r="F2701">
        <v>1731.67</v>
      </c>
      <c r="G2701">
        <v>-45.54</v>
      </c>
      <c r="H2701">
        <v>0</v>
      </c>
      <c r="I2701">
        <v>0</v>
      </c>
      <c r="J2701">
        <v>0</v>
      </c>
      <c r="K2701">
        <v>1686.13</v>
      </c>
      <c r="L2701" t="str">
        <f t="shared" si="61"/>
        <v>Street</v>
      </c>
    </row>
    <row r="2702" spans="1:12" x14ac:dyDescent="0.3">
      <c r="A2702">
        <v>2024</v>
      </c>
      <c r="B2702">
        <v>4</v>
      </c>
      <c r="C2702">
        <v>4</v>
      </c>
      <c r="D2702">
        <v>201</v>
      </c>
      <c r="E2702" t="s">
        <v>301</v>
      </c>
      <c r="F2702">
        <v>741.8</v>
      </c>
      <c r="G2702">
        <v>-19.510000000000002</v>
      </c>
      <c r="H2702">
        <v>0</v>
      </c>
      <c r="I2702">
        <v>0</v>
      </c>
      <c r="J2702">
        <v>0</v>
      </c>
      <c r="K2702">
        <v>722.29</v>
      </c>
      <c r="L2702" t="str">
        <f t="shared" si="61"/>
        <v>Street</v>
      </c>
    </row>
    <row r="2703" spans="1:12" x14ac:dyDescent="0.3">
      <c r="A2703">
        <v>2024</v>
      </c>
      <c r="B2703">
        <v>4</v>
      </c>
      <c r="C2703">
        <v>4</v>
      </c>
      <c r="D2703">
        <v>201</v>
      </c>
      <c r="E2703" t="s">
        <v>305</v>
      </c>
      <c r="F2703">
        <v>2.3199999999999998</v>
      </c>
      <c r="G2703">
        <v>-0.06</v>
      </c>
      <c r="H2703">
        <v>0</v>
      </c>
      <c r="I2703">
        <v>0</v>
      </c>
      <c r="J2703">
        <v>0</v>
      </c>
      <c r="K2703">
        <v>2.2599999999999998</v>
      </c>
      <c r="L2703" t="str">
        <f t="shared" si="61"/>
        <v>Street</v>
      </c>
    </row>
    <row r="2704" spans="1:12" x14ac:dyDescent="0.3">
      <c r="A2704">
        <v>2024</v>
      </c>
      <c r="B2704">
        <v>4</v>
      </c>
      <c r="C2704">
        <v>4</v>
      </c>
      <c r="D2704">
        <v>201</v>
      </c>
      <c r="E2704" t="s">
        <v>248</v>
      </c>
      <c r="F2704">
        <v>-1927.52</v>
      </c>
      <c r="G2704">
        <v>50.72</v>
      </c>
      <c r="H2704">
        <v>0</v>
      </c>
      <c r="I2704">
        <v>0</v>
      </c>
      <c r="J2704">
        <v>0</v>
      </c>
      <c r="K2704">
        <v>-1876.8</v>
      </c>
      <c r="L2704" t="str">
        <f t="shared" si="61"/>
        <v>3-Small C&amp;I</v>
      </c>
    </row>
    <row r="2705" spans="1:12" x14ac:dyDescent="0.3">
      <c r="A2705">
        <v>2024</v>
      </c>
      <c r="B2705">
        <v>4</v>
      </c>
      <c r="C2705">
        <v>4</v>
      </c>
      <c r="D2705">
        <v>201</v>
      </c>
      <c r="E2705" t="s">
        <v>593</v>
      </c>
      <c r="F2705">
        <v>13286.9</v>
      </c>
      <c r="G2705">
        <v>-51.82</v>
      </c>
      <c r="H2705">
        <v>0</v>
      </c>
      <c r="I2705">
        <v>0</v>
      </c>
      <c r="J2705">
        <v>0</v>
      </c>
      <c r="K2705">
        <v>13235.08</v>
      </c>
      <c r="L2705" t="str">
        <f t="shared" si="61"/>
        <v>5-Large C&amp;I</v>
      </c>
    </row>
    <row r="2706" spans="1:12" x14ac:dyDescent="0.3">
      <c r="A2706">
        <v>2024</v>
      </c>
      <c r="B2706">
        <v>4</v>
      </c>
      <c r="C2706">
        <v>4</v>
      </c>
      <c r="D2706">
        <v>201</v>
      </c>
      <c r="E2706" t="s">
        <v>245</v>
      </c>
      <c r="F2706">
        <v>616.79999999999995</v>
      </c>
      <c r="G2706">
        <v>-12.28</v>
      </c>
      <c r="H2706">
        <v>0</v>
      </c>
      <c r="I2706">
        <v>0</v>
      </c>
      <c r="J2706">
        <v>0</v>
      </c>
      <c r="K2706">
        <v>604.52</v>
      </c>
      <c r="L2706" t="str">
        <f t="shared" si="61"/>
        <v>1-Residential</v>
      </c>
    </row>
    <row r="2707" spans="1:12" x14ac:dyDescent="0.3">
      <c r="A2707">
        <v>2024</v>
      </c>
      <c r="B2707">
        <v>4</v>
      </c>
      <c r="C2707">
        <v>5</v>
      </c>
      <c r="D2707">
        <v>201</v>
      </c>
      <c r="E2707" t="s">
        <v>248</v>
      </c>
      <c r="F2707">
        <v>12173732.1</v>
      </c>
      <c r="G2707">
        <v>-319470.92</v>
      </c>
      <c r="H2707">
        <v>0</v>
      </c>
      <c r="I2707">
        <v>0</v>
      </c>
      <c r="J2707">
        <v>0</v>
      </c>
      <c r="K2707">
        <v>11854261.18</v>
      </c>
      <c r="L2707" t="str">
        <f t="shared" si="61"/>
        <v>3-Small C&amp;I</v>
      </c>
    </row>
    <row r="2708" spans="1:12" x14ac:dyDescent="0.3">
      <c r="A2708">
        <v>2024</v>
      </c>
      <c r="B2708">
        <v>4</v>
      </c>
      <c r="C2708">
        <v>5</v>
      </c>
      <c r="D2708">
        <v>201</v>
      </c>
      <c r="E2708" t="s">
        <v>253</v>
      </c>
      <c r="F2708">
        <v>696.44</v>
      </c>
      <c r="G2708">
        <v>-18.3</v>
      </c>
      <c r="H2708">
        <v>0</v>
      </c>
      <c r="I2708">
        <v>0</v>
      </c>
      <c r="J2708">
        <v>0</v>
      </c>
      <c r="K2708">
        <v>678.14</v>
      </c>
      <c r="L2708" t="str">
        <f t="shared" si="61"/>
        <v>3-Small C&amp;I</v>
      </c>
    </row>
    <row r="2709" spans="1:12" x14ac:dyDescent="0.3">
      <c r="A2709">
        <v>2024</v>
      </c>
      <c r="B2709">
        <v>4</v>
      </c>
      <c r="C2709">
        <v>5</v>
      </c>
      <c r="D2709">
        <v>201</v>
      </c>
      <c r="E2709" t="s">
        <v>255</v>
      </c>
      <c r="F2709">
        <v>13524.16</v>
      </c>
      <c r="G2709">
        <v>-355.01</v>
      </c>
      <c r="H2709">
        <v>0</v>
      </c>
      <c r="I2709">
        <v>0</v>
      </c>
      <c r="J2709">
        <v>0</v>
      </c>
      <c r="K2709">
        <v>13169.15</v>
      </c>
      <c r="L2709" t="str">
        <f t="shared" si="61"/>
        <v>3-Small C&amp;I</v>
      </c>
    </row>
    <row r="2710" spans="1:12" x14ac:dyDescent="0.3">
      <c r="A2710">
        <v>2024</v>
      </c>
      <c r="B2710">
        <v>4</v>
      </c>
      <c r="C2710">
        <v>5</v>
      </c>
      <c r="D2710">
        <v>201</v>
      </c>
      <c r="E2710" t="s">
        <v>260</v>
      </c>
      <c r="F2710">
        <v>228183.76</v>
      </c>
      <c r="G2710">
        <v>-6001.27</v>
      </c>
      <c r="H2710">
        <v>0</v>
      </c>
      <c r="I2710">
        <v>0</v>
      </c>
      <c r="J2710">
        <v>0</v>
      </c>
      <c r="K2710">
        <v>222182.49</v>
      </c>
      <c r="L2710" t="str">
        <f t="shared" si="61"/>
        <v>3-Small C&amp;I</v>
      </c>
    </row>
    <row r="2711" spans="1:12" x14ac:dyDescent="0.3">
      <c r="A2711">
        <v>2024</v>
      </c>
      <c r="B2711">
        <v>4</v>
      </c>
      <c r="C2711">
        <v>5</v>
      </c>
      <c r="D2711">
        <v>201</v>
      </c>
      <c r="E2711" t="s">
        <v>266</v>
      </c>
      <c r="F2711">
        <v>1454522.01</v>
      </c>
      <c r="G2711">
        <v>-38265.25</v>
      </c>
      <c r="H2711">
        <v>0</v>
      </c>
      <c r="I2711">
        <v>0</v>
      </c>
      <c r="J2711">
        <v>0</v>
      </c>
      <c r="K2711">
        <v>1416256.76</v>
      </c>
      <c r="L2711" t="str">
        <f t="shared" si="61"/>
        <v>3-Small C&amp;I</v>
      </c>
    </row>
    <row r="2712" spans="1:12" x14ac:dyDescent="0.3">
      <c r="A2712">
        <v>2024</v>
      </c>
      <c r="B2712">
        <v>4</v>
      </c>
      <c r="C2712">
        <v>5</v>
      </c>
      <c r="D2712">
        <v>201</v>
      </c>
      <c r="E2712" t="s">
        <v>268</v>
      </c>
      <c r="F2712">
        <v>15343015.57</v>
      </c>
      <c r="G2712">
        <v>-59680.39</v>
      </c>
      <c r="H2712">
        <v>0</v>
      </c>
      <c r="I2712">
        <v>0</v>
      </c>
      <c r="J2712">
        <v>0</v>
      </c>
      <c r="K2712">
        <v>15283335.18</v>
      </c>
      <c r="L2712" t="str">
        <f t="shared" si="61"/>
        <v>4-Medium C&amp;I</v>
      </c>
    </row>
    <row r="2713" spans="1:12" x14ac:dyDescent="0.3">
      <c r="A2713">
        <v>2024</v>
      </c>
      <c r="B2713">
        <v>4</v>
      </c>
      <c r="C2713">
        <v>5</v>
      </c>
      <c r="D2713">
        <v>201</v>
      </c>
      <c r="E2713" t="s">
        <v>271</v>
      </c>
      <c r="F2713">
        <v>791415.32</v>
      </c>
      <c r="G2713">
        <v>-3086.45</v>
      </c>
      <c r="H2713">
        <v>0</v>
      </c>
      <c r="I2713">
        <v>0</v>
      </c>
      <c r="J2713">
        <v>0</v>
      </c>
      <c r="K2713">
        <v>788328.87</v>
      </c>
      <c r="L2713" t="str">
        <f t="shared" si="61"/>
        <v>4-Medium C&amp;I</v>
      </c>
    </row>
    <row r="2714" spans="1:12" x14ac:dyDescent="0.3">
      <c r="A2714">
        <v>2024</v>
      </c>
      <c r="B2714">
        <v>4</v>
      </c>
      <c r="C2714">
        <v>5</v>
      </c>
      <c r="D2714">
        <v>201</v>
      </c>
      <c r="E2714" t="s">
        <v>274</v>
      </c>
      <c r="F2714">
        <v>438595.01</v>
      </c>
      <c r="G2714">
        <v>-1710.51</v>
      </c>
      <c r="H2714">
        <v>0</v>
      </c>
      <c r="I2714">
        <v>0</v>
      </c>
      <c r="J2714">
        <v>0</v>
      </c>
      <c r="K2714">
        <v>436884.5</v>
      </c>
      <c r="L2714" t="str">
        <f t="shared" si="61"/>
        <v>4-Medium C&amp;I</v>
      </c>
    </row>
    <row r="2715" spans="1:12" x14ac:dyDescent="0.3">
      <c r="A2715">
        <v>2024</v>
      </c>
      <c r="B2715">
        <v>4</v>
      </c>
      <c r="C2715">
        <v>5</v>
      </c>
      <c r="D2715">
        <v>201</v>
      </c>
      <c r="E2715" t="s">
        <v>593</v>
      </c>
      <c r="F2715">
        <v>27048300.280000001</v>
      </c>
      <c r="G2715">
        <v>-105488.25</v>
      </c>
      <c r="H2715">
        <v>0</v>
      </c>
      <c r="I2715">
        <v>0</v>
      </c>
      <c r="J2715">
        <v>0</v>
      </c>
      <c r="K2715">
        <v>26942812.030000001</v>
      </c>
      <c r="L2715" t="str">
        <f t="shared" si="61"/>
        <v>5-Large C&amp;I</v>
      </c>
    </row>
    <row r="2716" spans="1:12" x14ac:dyDescent="0.3">
      <c r="A2716">
        <v>2024</v>
      </c>
      <c r="B2716">
        <v>4</v>
      </c>
      <c r="C2716">
        <v>5</v>
      </c>
      <c r="D2716">
        <v>201</v>
      </c>
      <c r="E2716" t="s">
        <v>245</v>
      </c>
      <c r="F2716">
        <v>45489941.640000001</v>
      </c>
      <c r="G2716">
        <v>-905073.51</v>
      </c>
      <c r="H2716">
        <v>0</v>
      </c>
      <c r="I2716">
        <v>0</v>
      </c>
      <c r="J2716">
        <v>0</v>
      </c>
      <c r="K2716">
        <v>44584868.130000003</v>
      </c>
      <c r="L2716" t="str">
        <f t="shared" si="61"/>
        <v>1-Residential</v>
      </c>
    </row>
    <row r="2717" spans="1:12" x14ac:dyDescent="0.3">
      <c r="A2717">
        <v>2024</v>
      </c>
      <c r="B2717">
        <v>4</v>
      </c>
      <c r="C2717">
        <v>5</v>
      </c>
      <c r="D2717">
        <v>201</v>
      </c>
      <c r="E2717" t="s">
        <v>257</v>
      </c>
      <c r="F2717">
        <v>7669792.2999999998</v>
      </c>
      <c r="G2717">
        <v>-152632.4</v>
      </c>
      <c r="H2717">
        <v>0</v>
      </c>
      <c r="I2717">
        <v>0</v>
      </c>
      <c r="J2717">
        <v>0</v>
      </c>
      <c r="K2717">
        <v>7517159.9000000004</v>
      </c>
      <c r="L2717" t="str">
        <f t="shared" si="61"/>
        <v>2-Low Income Residential</v>
      </c>
    </row>
    <row r="2718" spans="1:12" x14ac:dyDescent="0.3">
      <c r="A2718">
        <v>2024</v>
      </c>
      <c r="B2718">
        <v>4</v>
      </c>
      <c r="C2718">
        <v>5</v>
      </c>
      <c r="D2718">
        <v>201</v>
      </c>
      <c r="E2718" t="s">
        <v>290</v>
      </c>
      <c r="F2718">
        <v>105688.51</v>
      </c>
      <c r="G2718">
        <v>-2779.65</v>
      </c>
      <c r="H2718">
        <v>0</v>
      </c>
      <c r="I2718">
        <v>0</v>
      </c>
      <c r="J2718">
        <v>0</v>
      </c>
      <c r="K2718">
        <v>102908.86</v>
      </c>
      <c r="L2718" t="str">
        <f t="shared" si="61"/>
        <v>Street</v>
      </c>
    </row>
    <row r="2719" spans="1:12" x14ac:dyDescent="0.3">
      <c r="A2719">
        <v>2024</v>
      </c>
      <c r="B2719">
        <v>4</v>
      </c>
      <c r="C2719">
        <v>5</v>
      </c>
      <c r="D2719">
        <v>201</v>
      </c>
      <c r="E2719" t="s">
        <v>595</v>
      </c>
      <c r="F2719">
        <v>4489.84</v>
      </c>
      <c r="G2719">
        <v>-118.08</v>
      </c>
      <c r="H2719">
        <v>0</v>
      </c>
      <c r="I2719">
        <v>0</v>
      </c>
      <c r="J2719">
        <v>0</v>
      </c>
      <c r="K2719">
        <v>4371.76</v>
      </c>
      <c r="L2719" t="str">
        <f t="shared" si="61"/>
        <v>Street</v>
      </c>
    </row>
    <row r="2720" spans="1:12" x14ac:dyDescent="0.3">
      <c r="A2720">
        <v>2024</v>
      </c>
      <c r="B2720">
        <v>4</v>
      </c>
      <c r="C2720">
        <v>5</v>
      </c>
      <c r="D2720">
        <v>201</v>
      </c>
      <c r="E2720" t="s">
        <v>297</v>
      </c>
      <c r="F2720">
        <v>541.1</v>
      </c>
      <c r="G2720">
        <v>-14.23</v>
      </c>
      <c r="H2720">
        <v>0</v>
      </c>
      <c r="I2720">
        <v>0</v>
      </c>
      <c r="J2720">
        <v>0</v>
      </c>
      <c r="K2720">
        <v>526.87</v>
      </c>
      <c r="L2720" t="str">
        <f t="shared" si="61"/>
        <v>Street</v>
      </c>
    </row>
    <row r="2721" spans="1:12" x14ac:dyDescent="0.3">
      <c r="A2721">
        <v>2024</v>
      </c>
      <c r="B2721">
        <v>4</v>
      </c>
      <c r="C2721">
        <v>5</v>
      </c>
      <c r="D2721">
        <v>201</v>
      </c>
      <c r="E2721" t="s">
        <v>301</v>
      </c>
      <c r="F2721">
        <v>551.16999999999996</v>
      </c>
      <c r="G2721">
        <v>-14.51</v>
      </c>
      <c r="H2721">
        <v>0</v>
      </c>
      <c r="I2721">
        <v>0</v>
      </c>
      <c r="J2721">
        <v>0</v>
      </c>
      <c r="K2721">
        <v>536.66</v>
      </c>
      <c r="L2721" t="str">
        <f t="shared" si="61"/>
        <v>Street</v>
      </c>
    </row>
    <row r="2722" spans="1:12" x14ac:dyDescent="0.3">
      <c r="A2722">
        <v>2024</v>
      </c>
      <c r="B2722">
        <v>4</v>
      </c>
      <c r="C2722">
        <v>5</v>
      </c>
      <c r="D2722">
        <v>201</v>
      </c>
      <c r="E2722" t="s">
        <v>305</v>
      </c>
      <c r="F2722">
        <v>196229.59</v>
      </c>
      <c r="G2722">
        <v>-5156.58</v>
      </c>
      <c r="H2722">
        <v>0</v>
      </c>
      <c r="I2722">
        <v>0</v>
      </c>
      <c r="J2722">
        <v>0</v>
      </c>
      <c r="K2722">
        <v>191073.01</v>
      </c>
      <c r="L2722" t="str">
        <f t="shared" si="61"/>
        <v>Street</v>
      </c>
    </row>
    <row r="2723" spans="1:12" x14ac:dyDescent="0.3">
      <c r="A2723">
        <v>2024</v>
      </c>
      <c r="B2723">
        <v>4</v>
      </c>
      <c r="C2723">
        <v>5</v>
      </c>
      <c r="D2723">
        <v>201</v>
      </c>
      <c r="E2723" t="s">
        <v>596</v>
      </c>
      <c r="F2723">
        <v>253031.38</v>
      </c>
      <c r="G2723">
        <v>-6487.62</v>
      </c>
      <c r="H2723">
        <v>0</v>
      </c>
      <c r="I2723">
        <v>0</v>
      </c>
      <c r="J2723">
        <v>0</v>
      </c>
      <c r="K2723">
        <v>246543.76</v>
      </c>
      <c r="L2723" t="str">
        <f t="shared" si="61"/>
        <v>Street</v>
      </c>
    </row>
    <row r="2724" spans="1:12" x14ac:dyDescent="0.3">
      <c r="A2724">
        <v>2024</v>
      </c>
      <c r="B2724">
        <v>4</v>
      </c>
      <c r="C2724">
        <v>5</v>
      </c>
      <c r="D2724">
        <v>201</v>
      </c>
      <c r="E2724" t="s">
        <v>310</v>
      </c>
      <c r="F2724">
        <v>52.19</v>
      </c>
      <c r="G2724">
        <v>-1.37</v>
      </c>
      <c r="H2724">
        <v>0</v>
      </c>
      <c r="I2724">
        <v>0</v>
      </c>
      <c r="J2724">
        <v>0</v>
      </c>
      <c r="K2724">
        <v>50.82</v>
      </c>
      <c r="L2724" t="str">
        <f t="shared" si="61"/>
        <v>Street</v>
      </c>
    </row>
    <row r="2725" spans="1:12" x14ac:dyDescent="0.3">
      <c r="A2725">
        <v>2024</v>
      </c>
      <c r="B2725">
        <v>4</v>
      </c>
      <c r="C2725">
        <v>5</v>
      </c>
      <c r="D2725">
        <v>201</v>
      </c>
      <c r="E2725" t="s">
        <v>248</v>
      </c>
      <c r="F2725">
        <v>839554.77</v>
      </c>
      <c r="G2725">
        <v>-22005.279999999999</v>
      </c>
      <c r="H2725">
        <v>0</v>
      </c>
      <c r="I2725">
        <v>0</v>
      </c>
      <c r="J2725">
        <v>0</v>
      </c>
      <c r="K2725">
        <v>817549.49</v>
      </c>
      <c r="L2725" t="str">
        <f t="shared" si="61"/>
        <v>3-Small C&amp;I</v>
      </c>
    </row>
    <row r="2726" spans="1:12" x14ac:dyDescent="0.3">
      <c r="A2726">
        <v>2024</v>
      </c>
      <c r="B2726">
        <v>4</v>
      </c>
      <c r="C2726">
        <v>5</v>
      </c>
      <c r="D2726">
        <v>201</v>
      </c>
      <c r="E2726" t="s">
        <v>255</v>
      </c>
      <c r="F2726">
        <v>2676.78</v>
      </c>
      <c r="G2726">
        <v>-70.33</v>
      </c>
      <c r="H2726">
        <v>0</v>
      </c>
      <c r="I2726">
        <v>0</v>
      </c>
      <c r="J2726">
        <v>0</v>
      </c>
      <c r="K2726">
        <v>2606.4499999999998</v>
      </c>
      <c r="L2726" t="str">
        <f t="shared" si="61"/>
        <v>3-Small C&amp;I</v>
      </c>
    </row>
    <row r="2727" spans="1:12" x14ac:dyDescent="0.3">
      <c r="A2727">
        <v>2024</v>
      </c>
      <c r="B2727">
        <v>4</v>
      </c>
      <c r="C2727">
        <v>5</v>
      </c>
      <c r="D2727">
        <v>201</v>
      </c>
      <c r="E2727" t="s">
        <v>260</v>
      </c>
      <c r="F2727">
        <v>7181.55</v>
      </c>
      <c r="G2727">
        <v>-188.88</v>
      </c>
      <c r="H2727">
        <v>0</v>
      </c>
      <c r="I2727">
        <v>0</v>
      </c>
      <c r="J2727">
        <v>0</v>
      </c>
      <c r="K2727">
        <v>6992.67</v>
      </c>
      <c r="L2727" t="str">
        <f t="shared" si="61"/>
        <v>3-Small C&amp;I</v>
      </c>
    </row>
    <row r="2728" spans="1:12" x14ac:dyDescent="0.3">
      <c r="A2728">
        <v>2024</v>
      </c>
      <c r="B2728">
        <v>4</v>
      </c>
      <c r="C2728">
        <v>5</v>
      </c>
      <c r="D2728">
        <v>201</v>
      </c>
      <c r="E2728" t="s">
        <v>266</v>
      </c>
      <c r="F2728">
        <v>96144.13</v>
      </c>
      <c r="G2728">
        <v>-2528.6</v>
      </c>
      <c r="H2728">
        <v>0</v>
      </c>
      <c r="I2728">
        <v>0</v>
      </c>
      <c r="J2728">
        <v>0</v>
      </c>
      <c r="K2728">
        <v>93615.53</v>
      </c>
      <c r="L2728" t="str">
        <f t="shared" si="61"/>
        <v>3-Small C&amp;I</v>
      </c>
    </row>
    <row r="2729" spans="1:12" x14ac:dyDescent="0.3">
      <c r="A2729">
        <v>2024</v>
      </c>
      <c r="B2729">
        <v>4</v>
      </c>
      <c r="C2729">
        <v>5</v>
      </c>
      <c r="D2729">
        <v>201</v>
      </c>
      <c r="E2729" t="s">
        <v>268</v>
      </c>
      <c r="F2729">
        <v>978414.39</v>
      </c>
      <c r="G2729">
        <v>-3815.85</v>
      </c>
      <c r="H2729">
        <v>0</v>
      </c>
      <c r="I2729">
        <v>0</v>
      </c>
      <c r="J2729">
        <v>0</v>
      </c>
      <c r="K2729">
        <v>974598.54</v>
      </c>
      <c r="L2729" t="str">
        <f t="shared" si="61"/>
        <v>4-Medium C&amp;I</v>
      </c>
    </row>
    <row r="2730" spans="1:12" x14ac:dyDescent="0.3">
      <c r="A2730">
        <v>2024</v>
      </c>
      <c r="B2730">
        <v>4</v>
      </c>
      <c r="C2730">
        <v>5</v>
      </c>
      <c r="D2730">
        <v>201</v>
      </c>
      <c r="E2730" t="s">
        <v>271</v>
      </c>
      <c r="F2730">
        <v>22944.63</v>
      </c>
      <c r="G2730">
        <v>-89.47</v>
      </c>
      <c r="H2730">
        <v>0</v>
      </c>
      <c r="I2730">
        <v>0</v>
      </c>
      <c r="J2730">
        <v>0</v>
      </c>
      <c r="K2730">
        <v>22855.16</v>
      </c>
      <c r="L2730" t="str">
        <f t="shared" si="61"/>
        <v>4-Medium C&amp;I</v>
      </c>
    </row>
    <row r="2731" spans="1:12" x14ac:dyDescent="0.3">
      <c r="A2731">
        <v>2024</v>
      </c>
      <c r="B2731">
        <v>4</v>
      </c>
      <c r="C2731">
        <v>5</v>
      </c>
      <c r="D2731">
        <v>201</v>
      </c>
      <c r="E2731" t="s">
        <v>274</v>
      </c>
      <c r="F2731">
        <v>11779.36</v>
      </c>
      <c r="G2731">
        <v>-45.93</v>
      </c>
      <c r="H2731">
        <v>0</v>
      </c>
      <c r="I2731">
        <v>0</v>
      </c>
      <c r="J2731">
        <v>0</v>
      </c>
      <c r="K2731">
        <v>11733.43</v>
      </c>
      <c r="L2731" t="str">
        <f t="shared" si="61"/>
        <v>4-Medium C&amp;I</v>
      </c>
    </row>
    <row r="2732" spans="1:12" x14ac:dyDescent="0.3">
      <c r="A2732">
        <v>2024</v>
      </c>
      <c r="B2732">
        <v>4</v>
      </c>
      <c r="C2732">
        <v>5</v>
      </c>
      <c r="D2732">
        <v>201</v>
      </c>
      <c r="E2732" t="s">
        <v>593</v>
      </c>
      <c r="F2732">
        <v>1741174.01</v>
      </c>
      <c r="G2732">
        <v>-6790.62</v>
      </c>
      <c r="H2732">
        <v>0</v>
      </c>
      <c r="I2732">
        <v>0</v>
      </c>
      <c r="J2732">
        <v>0</v>
      </c>
      <c r="K2732">
        <v>1734383.39</v>
      </c>
      <c r="L2732" t="str">
        <f t="shared" si="61"/>
        <v>5-Large C&amp;I</v>
      </c>
    </row>
    <row r="2733" spans="1:12" x14ac:dyDescent="0.3">
      <c r="A2733">
        <v>2024</v>
      </c>
      <c r="B2733">
        <v>4</v>
      </c>
      <c r="C2733">
        <v>5</v>
      </c>
      <c r="D2733">
        <v>201</v>
      </c>
      <c r="E2733" t="s">
        <v>245</v>
      </c>
      <c r="F2733">
        <v>2747412.23</v>
      </c>
      <c r="G2733">
        <v>-54732.18</v>
      </c>
      <c r="H2733">
        <v>0</v>
      </c>
      <c r="I2733">
        <v>0</v>
      </c>
      <c r="J2733">
        <v>0</v>
      </c>
      <c r="K2733">
        <v>2692680.05</v>
      </c>
      <c r="L2733" t="str">
        <f t="shared" si="61"/>
        <v>1-Residential</v>
      </c>
    </row>
    <row r="2734" spans="1:12" x14ac:dyDescent="0.3">
      <c r="A2734">
        <v>2024</v>
      </c>
      <c r="B2734">
        <v>4</v>
      </c>
      <c r="C2734">
        <v>5</v>
      </c>
      <c r="D2734">
        <v>201</v>
      </c>
      <c r="E2734" t="s">
        <v>257</v>
      </c>
      <c r="F2734">
        <v>427259.09</v>
      </c>
      <c r="G2734">
        <v>-8499.75</v>
      </c>
      <c r="H2734">
        <v>0</v>
      </c>
      <c r="I2734">
        <v>0</v>
      </c>
      <c r="J2734">
        <v>0</v>
      </c>
      <c r="K2734">
        <v>418759.34</v>
      </c>
      <c r="L2734" t="str">
        <f t="shared" si="61"/>
        <v>2-Low Income Residential</v>
      </c>
    </row>
    <row r="2735" spans="1:12" x14ac:dyDescent="0.3">
      <c r="A2735">
        <v>2024</v>
      </c>
      <c r="B2735">
        <v>4</v>
      </c>
      <c r="C2735">
        <v>5</v>
      </c>
      <c r="D2735">
        <v>201</v>
      </c>
      <c r="E2735" t="s">
        <v>596</v>
      </c>
      <c r="F2735">
        <v>254.16</v>
      </c>
      <c r="G2735">
        <v>-6.68</v>
      </c>
      <c r="H2735">
        <v>0</v>
      </c>
      <c r="I2735">
        <v>0</v>
      </c>
      <c r="J2735">
        <v>0</v>
      </c>
      <c r="K2735">
        <v>247.48</v>
      </c>
      <c r="L2735" t="str">
        <f t="shared" si="61"/>
        <v>Street</v>
      </c>
    </row>
    <row r="2736" spans="1:12" x14ac:dyDescent="0.3">
      <c r="A2736">
        <v>2024</v>
      </c>
      <c r="B2736">
        <v>5</v>
      </c>
      <c r="C2736">
        <v>4</v>
      </c>
      <c r="D2736">
        <v>201</v>
      </c>
      <c r="E2736" t="s">
        <v>248</v>
      </c>
      <c r="F2736">
        <v>165398.78</v>
      </c>
      <c r="G2736">
        <v>-5838.26</v>
      </c>
      <c r="H2736">
        <v>0</v>
      </c>
      <c r="I2736">
        <v>0</v>
      </c>
      <c r="J2736">
        <v>0</v>
      </c>
      <c r="K2736">
        <v>159560.51999999999</v>
      </c>
      <c r="L2736" t="str">
        <f t="shared" si="61"/>
        <v>3-Small C&amp;I</v>
      </c>
    </row>
    <row r="2737" spans="1:12" x14ac:dyDescent="0.3">
      <c r="A2737">
        <v>2024</v>
      </c>
      <c r="B2737">
        <v>5</v>
      </c>
      <c r="C2737">
        <v>4</v>
      </c>
      <c r="D2737">
        <v>201</v>
      </c>
      <c r="E2737" t="s">
        <v>253</v>
      </c>
      <c r="F2737">
        <v>115.85</v>
      </c>
      <c r="G2737">
        <v>-4.09</v>
      </c>
      <c r="H2737">
        <v>0</v>
      </c>
      <c r="I2737">
        <v>0</v>
      </c>
      <c r="J2737">
        <v>0</v>
      </c>
      <c r="K2737">
        <v>111.76</v>
      </c>
      <c r="L2737" t="str">
        <f t="shared" si="61"/>
        <v>3-Small C&amp;I</v>
      </c>
    </row>
    <row r="2738" spans="1:12" x14ac:dyDescent="0.3">
      <c r="A2738">
        <v>2024</v>
      </c>
      <c r="B2738">
        <v>5</v>
      </c>
      <c r="C2738">
        <v>4</v>
      </c>
      <c r="D2738">
        <v>201</v>
      </c>
      <c r="E2738" t="s">
        <v>255</v>
      </c>
      <c r="F2738">
        <v>32.97</v>
      </c>
      <c r="G2738">
        <v>-1.1599999999999999</v>
      </c>
      <c r="H2738">
        <v>0</v>
      </c>
      <c r="I2738">
        <v>0</v>
      </c>
      <c r="J2738">
        <v>0</v>
      </c>
      <c r="K2738">
        <v>31.81</v>
      </c>
      <c r="L2738" t="str">
        <f t="shared" si="61"/>
        <v>3-Small C&amp;I</v>
      </c>
    </row>
    <row r="2739" spans="1:12" x14ac:dyDescent="0.3">
      <c r="A2739">
        <v>2024</v>
      </c>
      <c r="B2739">
        <v>5</v>
      </c>
      <c r="C2739">
        <v>4</v>
      </c>
      <c r="D2739">
        <v>201</v>
      </c>
      <c r="E2739" t="s">
        <v>260</v>
      </c>
      <c r="F2739">
        <v>327.06</v>
      </c>
      <c r="G2739">
        <v>-11.54</v>
      </c>
      <c r="H2739">
        <v>0</v>
      </c>
      <c r="I2739">
        <v>0</v>
      </c>
      <c r="J2739">
        <v>0</v>
      </c>
      <c r="K2739">
        <v>315.52</v>
      </c>
      <c r="L2739" t="str">
        <f t="shared" si="61"/>
        <v>3-Small C&amp;I</v>
      </c>
    </row>
    <row r="2740" spans="1:12" x14ac:dyDescent="0.3">
      <c r="A2740">
        <v>2024</v>
      </c>
      <c r="B2740">
        <v>5</v>
      </c>
      <c r="C2740">
        <v>4</v>
      </c>
      <c r="D2740">
        <v>201</v>
      </c>
      <c r="E2740" t="s">
        <v>266</v>
      </c>
      <c r="F2740">
        <v>3796.32</v>
      </c>
      <c r="G2740">
        <v>-134.04</v>
      </c>
      <c r="H2740">
        <v>0</v>
      </c>
      <c r="I2740">
        <v>0</v>
      </c>
      <c r="J2740">
        <v>0</v>
      </c>
      <c r="K2740">
        <v>3662.28</v>
      </c>
      <c r="L2740" t="str">
        <f t="shared" si="61"/>
        <v>3-Small C&amp;I</v>
      </c>
    </row>
    <row r="2741" spans="1:12" x14ac:dyDescent="0.3">
      <c r="A2741">
        <v>2024</v>
      </c>
      <c r="B2741">
        <v>5</v>
      </c>
      <c r="C2741">
        <v>4</v>
      </c>
      <c r="D2741">
        <v>201</v>
      </c>
      <c r="E2741" t="s">
        <v>268</v>
      </c>
      <c r="F2741">
        <v>144771.32</v>
      </c>
      <c r="G2741">
        <v>-507.41</v>
      </c>
      <c r="H2741">
        <v>0</v>
      </c>
      <c r="I2741">
        <v>0</v>
      </c>
      <c r="J2741">
        <v>0</v>
      </c>
      <c r="K2741">
        <v>144263.91</v>
      </c>
      <c r="L2741" t="str">
        <f t="shared" si="61"/>
        <v>4-Medium C&amp;I</v>
      </c>
    </row>
    <row r="2742" spans="1:12" x14ac:dyDescent="0.3">
      <c r="A2742">
        <v>2024</v>
      </c>
      <c r="B2742">
        <v>5</v>
      </c>
      <c r="C2742">
        <v>4</v>
      </c>
      <c r="D2742">
        <v>201</v>
      </c>
      <c r="E2742" t="s">
        <v>593</v>
      </c>
      <c r="F2742">
        <v>103255.41</v>
      </c>
      <c r="G2742">
        <v>-361.39</v>
      </c>
      <c r="H2742">
        <v>0</v>
      </c>
      <c r="I2742">
        <v>0</v>
      </c>
      <c r="J2742">
        <v>0</v>
      </c>
      <c r="K2742">
        <v>102894.02</v>
      </c>
      <c r="L2742" t="str">
        <f t="shared" si="61"/>
        <v>5-Large C&amp;I</v>
      </c>
    </row>
    <row r="2743" spans="1:12" x14ac:dyDescent="0.3">
      <c r="A2743">
        <v>2024</v>
      </c>
      <c r="B2743">
        <v>5</v>
      </c>
      <c r="C2743">
        <v>4</v>
      </c>
      <c r="D2743">
        <v>201</v>
      </c>
      <c r="E2743" t="s">
        <v>245</v>
      </c>
      <c r="F2743">
        <v>802046.54</v>
      </c>
      <c r="G2743">
        <v>-23980.74</v>
      </c>
      <c r="H2743">
        <v>0</v>
      </c>
      <c r="I2743">
        <v>0</v>
      </c>
      <c r="J2743">
        <v>0</v>
      </c>
      <c r="K2743">
        <v>778065.8</v>
      </c>
      <c r="L2743" t="str">
        <f t="shared" si="61"/>
        <v>1-Residential</v>
      </c>
    </row>
    <row r="2744" spans="1:12" x14ac:dyDescent="0.3">
      <c r="A2744">
        <v>2024</v>
      </c>
      <c r="B2744">
        <v>5</v>
      </c>
      <c r="C2744">
        <v>4</v>
      </c>
      <c r="D2744">
        <v>201</v>
      </c>
      <c r="E2744" t="s">
        <v>257</v>
      </c>
      <c r="F2744">
        <v>10794.89</v>
      </c>
      <c r="G2744">
        <v>-322.77</v>
      </c>
      <c r="H2744">
        <v>0</v>
      </c>
      <c r="I2744">
        <v>0</v>
      </c>
      <c r="J2744">
        <v>0</v>
      </c>
      <c r="K2744">
        <v>10472.120000000001</v>
      </c>
      <c r="L2744" t="str">
        <f t="shared" si="61"/>
        <v>2-Low Income Residential</v>
      </c>
    </row>
    <row r="2745" spans="1:12" x14ac:dyDescent="0.3">
      <c r="A2745">
        <v>2024</v>
      </c>
      <c r="B2745">
        <v>5</v>
      </c>
      <c r="C2745">
        <v>4</v>
      </c>
      <c r="D2745">
        <v>201</v>
      </c>
      <c r="E2745" t="s">
        <v>290</v>
      </c>
      <c r="F2745">
        <v>1324.03</v>
      </c>
      <c r="G2745">
        <v>-46.74</v>
      </c>
      <c r="H2745">
        <v>0</v>
      </c>
      <c r="I2745">
        <v>0</v>
      </c>
      <c r="J2745">
        <v>0</v>
      </c>
      <c r="K2745">
        <v>1277.29</v>
      </c>
      <c r="L2745" t="str">
        <f t="shared" si="61"/>
        <v>Street</v>
      </c>
    </row>
    <row r="2746" spans="1:12" x14ac:dyDescent="0.3">
      <c r="A2746">
        <v>2024</v>
      </c>
      <c r="B2746">
        <v>5</v>
      </c>
      <c r="C2746">
        <v>4</v>
      </c>
      <c r="D2746">
        <v>201</v>
      </c>
      <c r="E2746" t="s">
        <v>301</v>
      </c>
      <c r="F2746">
        <v>567.07000000000005</v>
      </c>
      <c r="G2746">
        <v>-20.010000000000002</v>
      </c>
      <c r="H2746">
        <v>0</v>
      </c>
      <c r="I2746">
        <v>0</v>
      </c>
      <c r="J2746">
        <v>0</v>
      </c>
      <c r="K2746">
        <v>547.05999999999995</v>
      </c>
      <c r="L2746" t="str">
        <f t="shared" si="61"/>
        <v>Street</v>
      </c>
    </row>
    <row r="2747" spans="1:12" x14ac:dyDescent="0.3">
      <c r="A2747">
        <v>2024</v>
      </c>
      <c r="B2747">
        <v>5</v>
      </c>
      <c r="C2747">
        <v>4</v>
      </c>
      <c r="D2747">
        <v>201</v>
      </c>
      <c r="E2747" t="s">
        <v>305</v>
      </c>
      <c r="F2747">
        <v>1.77</v>
      </c>
      <c r="G2747">
        <v>-0.06</v>
      </c>
      <c r="H2747">
        <v>0</v>
      </c>
      <c r="I2747">
        <v>0</v>
      </c>
      <c r="J2747">
        <v>0</v>
      </c>
      <c r="K2747">
        <v>1.71</v>
      </c>
      <c r="L2747" t="str">
        <f t="shared" si="61"/>
        <v>Street</v>
      </c>
    </row>
    <row r="2748" spans="1:12" x14ac:dyDescent="0.3">
      <c r="A2748">
        <v>2024</v>
      </c>
      <c r="B2748">
        <v>5</v>
      </c>
      <c r="C2748">
        <v>4</v>
      </c>
      <c r="D2748">
        <v>201</v>
      </c>
      <c r="E2748" t="s">
        <v>248</v>
      </c>
      <c r="F2748">
        <v>47898.83</v>
      </c>
      <c r="G2748">
        <v>-1691.84</v>
      </c>
      <c r="H2748">
        <v>0</v>
      </c>
      <c r="I2748">
        <v>0</v>
      </c>
      <c r="J2748">
        <v>0</v>
      </c>
      <c r="K2748">
        <v>46206.99</v>
      </c>
      <c r="L2748" t="str">
        <f t="shared" si="61"/>
        <v>3-Small C&amp;I</v>
      </c>
    </row>
    <row r="2749" spans="1:12" x14ac:dyDescent="0.3">
      <c r="A2749">
        <v>2024</v>
      </c>
      <c r="B2749">
        <v>5</v>
      </c>
      <c r="C2749">
        <v>4</v>
      </c>
      <c r="D2749">
        <v>201</v>
      </c>
      <c r="E2749" t="s">
        <v>260</v>
      </c>
      <c r="F2749">
        <v>69.5</v>
      </c>
      <c r="G2749">
        <v>-2.4500000000000002</v>
      </c>
      <c r="H2749">
        <v>0</v>
      </c>
      <c r="I2749">
        <v>0</v>
      </c>
      <c r="J2749">
        <v>0</v>
      </c>
      <c r="K2749">
        <v>67.05</v>
      </c>
      <c r="L2749" t="str">
        <f t="shared" si="61"/>
        <v>3-Small C&amp;I</v>
      </c>
    </row>
    <row r="2750" spans="1:12" x14ac:dyDescent="0.3">
      <c r="A2750">
        <v>2024</v>
      </c>
      <c r="B2750">
        <v>5</v>
      </c>
      <c r="C2750">
        <v>4</v>
      </c>
      <c r="D2750">
        <v>201</v>
      </c>
      <c r="E2750" t="s">
        <v>266</v>
      </c>
      <c r="F2750">
        <v>444.97</v>
      </c>
      <c r="G2750">
        <v>-15.7</v>
      </c>
      <c r="H2750">
        <v>0</v>
      </c>
      <c r="I2750">
        <v>0</v>
      </c>
      <c r="J2750">
        <v>0</v>
      </c>
      <c r="K2750">
        <v>429.27</v>
      </c>
      <c r="L2750" t="str">
        <f t="shared" si="61"/>
        <v>3-Small C&amp;I</v>
      </c>
    </row>
    <row r="2751" spans="1:12" x14ac:dyDescent="0.3">
      <c r="A2751">
        <v>2024</v>
      </c>
      <c r="B2751">
        <v>5</v>
      </c>
      <c r="C2751">
        <v>4</v>
      </c>
      <c r="D2751">
        <v>201</v>
      </c>
      <c r="E2751" t="s">
        <v>268</v>
      </c>
      <c r="F2751">
        <v>41924.47</v>
      </c>
      <c r="G2751">
        <v>-146.74</v>
      </c>
      <c r="H2751">
        <v>0</v>
      </c>
      <c r="I2751">
        <v>0</v>
      </c>
      <c r="J2751">
        <v>0</v>
      </c>
      <c r="K2751">
        <v>41777.730000000003</v>
      </c>
      <c r="L2751" t="str">
        <f t="shared" si="61"/>
        <v>4-Medium C&amp;I</v>
      </c>
    </row>
    <row r="2752" spans="1:12" x14ac:dyDescent="0.3">
      <c r="A2752">
        <v>2024</v>
      </c>
      <c r="B2752">
        <v>5</v>
      </c>
      <c r="C2752">
        <v>4</v>
      </c>
      <c r="D2752">
        <v>201</v>
      </c>
      <c r="E2752" t="s">
        <v>245</v>
      </c>
      <c r="F2752">
        <v>89603.23</v>
      </c>
      <c r="G2752">
        <v>-2682.97</v>
      </c>
      <c r="H2752">
        <v>0</v>
      </c>
      <c r="I2752">
        <v>0</v>
      </c>
      <c r="J2752">
        <v>0</v>
      </c>
      <c r="K2752">
        <v>86920.26</v>
      </c>
      <c r="L2752" t="str">
        <f t="shared" si="61"/>
        <v>1-Residential</v>
      </c>
    </row>
    <row r="2753" spans="1:12" x14ac:dyDescent="0.3">
      <c r="A2753">
        <v>2024</v>
      </c>
      <c r="B2753">
        <v>5</v>
      </c>
      <c r="C2753">
        <v>4</v>
      </c>
      <c r="D2753">
        <v>201</v>
      </c>
      <c r="E2753" t="s">
        <v>257</v>
      </c>
      <c r="F2753">
        <v>228.82</v>
      </c>
      <c r="G2753">
        <v>-6.84</v>
      </c>
      <c r="H2753">
        <v>0</v>
      </c>
      <c r="I2753">
        <v>0</v>
      </c>
      <c r="J2753">
        <v>0</v>
      </c>
      <c r="K2753">
        <v>221.98</v>
      </c>
      <c r="L2753" t="str">
        <f t="shared" si="61"/>
        <v>2-Low Income Residential</v>
      </c>
    </row>
    <row r="2754" spans="1:12" x14ac:dyDescent="0.3">
      <c r="A2754">
        <v>2024</v>
      </c>
      <c r="B2754">
        <v>5</v>
      </c>
      <c r="C2754">
        <v>5</v>
      </c>
      <c r="D2754">
        <v>201</v>
      </c>
      <c r="E2754" t="s">
        <v>248</v>
      </c>
      <c r="F2754">
        <v>10875119.869999999</v>
      </c>
      <c r="G2754">
        <v>-380255</v>
      </c>
      <c r="H2754">
        <v>0</v>
      </c>
      <c r="I2754">
        <v>0</v>
      </c>
      <c r="J2754">
        <v>0</v>
      </c>
      <c r="K2754">
        <v>10494864.869999999</v>
      </c>
      <c r="L2754" t="str">
        <f t="shared" si="61"/>
        <v>3-Small C&amp;I</v>
      </c>
    </row>
    <row r="2755" spans="1:12" x14ac:dyDescent="0.3">
      <c r="A2755">
        <v>2024</v>
      </c>
      <c r="B2755">
        <v>5</v>
      </c>
      <c r="C2755">
        <v>5</v>
      </c>
      <c r="D2755">
        <v>201</v>
      </c>
      <c r="E2755" t="s">
        <v>253</v>
      </c>
      <c r="F2755">
        <v>585.61</v>
      </c>
      <c r="G2755">
        <v>-20.69</v>
      </c>
      <c r="H2755">
        <v>0</v>
      </c>
      <c r="I2755">
        <v>0</v>
      </c>
      <c r="J2755">
        <v>0</v>
      </c>
      <c r="K2755">
        <v>564.91999999999996</v>
      </c>
      <c r="L2755" t="str">
        <f t="shared" si="61"/>
        <v>3-Small C&amp;I</v>
      </c>
    </row>
    <row r="2756" spans="1:12" x14ac:dyDescent="0.3">
      <c r="A2756">
        <v>2024</v>
      </c>
      <c r="B2756">
        <v>5</v>
      </c>
      <c r="C2756">
        <v>5</v>
      </c>
      <c r="D2756">
        <v>201</v>
      </c>
      <c r="E2756" t="s">
        <v>255</v>
      </c>
      <c r="F2756">
        <v>13435.61</v>
      </c>
      <c r="G2756">
        <v>-472.6</v>
      </c>
      <c r="H2756">
        <v>0</v>
      </c>
      <c r="I2756">
        <v>0</v>
      </c>
      <c r="J2756">
        <v>0</v>
      </c>
      <c r="K2756">
        <v>12963.01</v>
      </c>
      <c r="L2756" t="str">
        <f t="shared" si="61"/>
        <v>3-Small C&amp;I</v>
      </c>
    </row>
    <row r="2757" spans="1:12" x14ac:dyDescent="0.3">
      <c r="A2757">
        <v>2024</v>
      </c>
      <c r="B2757">
        <v>5</v>
      </c>
      <c r="C2757">
        <v>5</v>
      </c>
      <c r="D2757">
        <v>201</v>
      </c>
      <c r="E2757" t="s">
        <v>260</v>
      </c>
      <c r="F2757">
        <v>170911.79</v>
      </c>
      <c r="G2757">
        <v>-6020.97</v>
      </c>
      <c r="H2757">
        <v>0</v>
      </c>
      <c r="I2757">
        <v>0</v>
      </c>
      <c r="J2757">
        <v>0</v>
      </c>
      <c r="K2757">
        <v>164890.82</v>
      </c>
      <c r="L2757" t="str">
        <f t="shared" si="61"/>
        <v>3-Small C&amp;I</v>
      </c>
    </row>
    <row r="2758" spans="1:12" x14ac:dyDescent="0.3">
      <c r="A2758">
        <v>2024</v>
      </c>
      <c r="B2758">
        <v>5</v>
      </c>
      <c r="C2758">
        <v>5</v>
      </c>
      <c r="D2758">
        <v>201</v>
      </c>
      <c r="E2758" t="s">
        <v>266</v>
      </c>
      <c r="F2758">
        <v>1202376.93</v>
      </c>
      <c r="G2758">
        <v>-41962.37</v>
      </c>
      <c r="H2758">
        <v>0</v>
      </c>
      <c r="I2758">
        <v>0</v>
      </c>
      <c r="J2758">
        <v>0</v>
      </c>
      <c r="K2758">
        <v>1160414.56</v>
      </c>
      <c r="L2758" t="str">
        <f t="shared" si="61"/>
        <v>3-Small C&amp;I</v>
      </c>
    </row>
    <row r="2759" spans="1:12" x14ac:dyDescent="0.3">
      <c r="A2759">
        <v>2024</v>
      </c>
      <c r="B2759">
        <v>5</v>
      </c>
      <c r="C2759">
        <v>5</v>
      </c>
      <c r="D2759">
        <v>201</v>
      </c>
      <c r="E2759" t="s">
        <v>268</v>
      </c>
      <c r="F2759">
        <v>13972847.880000001</v>
      </c>
      <c r="G2759">
        <v>-49231.28</v>
      </c>
      <c r="H2759">
        <v>0</v>
      </c>
      <c r="I2759">
        <v>0</v>
      </c>
      <c r="J2759">
        <v>0</v>
      </c>
      <c r="K2759">
        <v>13923616.6</v>
      </c>
      <c r="L2759" t="str">
        <f t="shared" si="61"/>
        <v>4-Medium C&amp;I</v>
      </c>
    </row>
    <row r="2760" spans="1:12" x14ac:dyDescent="0.3">
      <c r="A2760">
        <v>2024</v>
      </c>
      <c r="B2760">
        <v>5</v>
      </c>
      <c r="C2760">
        <v>5</v>
      </c>
      <c r="D2760">
        <v>201</v>
      </c>
      <c r="E2760" t="s">
        <v>271</v>
      </c>
      <c r="F2760">
        <v>575190.4</v>
      </c>
      <c r="G2760">
        <v>-2033.13</v>
      </c>
      <c r="H2760">
        <v>0</v>
      </c>
      <c r="I2760">
        <v>0</v>
      </c>
      <c r="J2760">
        <v>0</v>
      </c>
      <c r="K2760">
        <v>573157.27</v>
      </c>
      <c r="L2760" t="str">
        <f t="shared" si="61"/>
        <v>4-Medium C&amp;I</v>
      </c>
    </row>
    <row r="2761" spans="1:12" x14ac:dyDescent="0.3">
      <c r="A2761">
        <v>2024</v>
      </c>
      <c r="B2761">
        <v>5</v>
      </c>
      <c r="C2761">
        <v>5</v>
      </c>
      <c r="D2761">
        <v>201</v>
      </c>
      <c r="E2761" t="s">
        <v>274</v>
      </c>
      <c r="F2761">
        <v>417403.82</v>
      </c>
      <c r="G2761">
        <v>-1484.58</v>
      </c>
      <c r="H2761">
        <v>0</v>
      </c>
      <c r="I2761">
        <v>0</v>
      </c>
      <c r="J2761">
        <v>0</v>
      </c>
      <c r="K2761">
        <v>415919.24</v>
      </c>
      <c r="L2761" t="str">
        <f t="shared" ref="L2761:L2824" si="62">VLOOKUP(E2761,N:O,2,FALSE)</f>
        <v>4-Medium C&amp;I</v>
      </c>
    </row>
    <row r="2762" spans="1:12" x14ac:dyDescent="0.3">
      <c r="A2762">
        <v>2024</v>
      </c>
      <c r="B2762">
        <v>5</v>
      </c>
      <c r="C2762">
        <v>5</v>
      </c>
      <c r="D2762">
        <v>201</v>
      </c>
      <c r="E2762" t="s">
        <v>593</v>
      </c>
      <c r="F2762">
        <v>25959802.18</v>
      </c>
      <c r="G2762">
        <v>-91672.8</v>
      </c>
      <c r="H2762">
        <v>0</v>
      </c>
      <c r="I2762">
        <v>0</v>
      </c>
      <c r="J2762">
        <v>0</v>
      </c>
      <c r="K2762">
        <v>25868129.379999999</v>
      </c>
      <c r="L2762" t="str">
        <f t="shared" si="62"/>
        <v>5-Large C&amp;I</v>
      </c>
    </row>
    <row r="2763" spans="1:12" x14ac:dyDescent="0.3">
      <c r="A2763">
        <v>2024</v>
      </c>
      <c r="B2763">
        <v>5</v>
      </c>
      <c r="C2763">
        <v>5</v>
      </c>
      <c r="D2763">
        <v>201</v>
      </c>
      <c r="E2763" t="s">
        <v>245</v>
      </c>
      <c r="F2763">
        <v>38449156.009999998</v>
      </c>
      <c r="G2763">
        <v>-1141441.8500000001</v>
      </c>
      <c r="H2763">
        <v>0</v>
      </c>
      <c r="I2763">
        <v>0</v>
      </c>
      <c r="J2763">
        <v>0</v>
      </c>
      <c r="K2763">
        <v>37307714.159999996</v>
      </c>
      <c r="L2763" t="str">
        <f t="shared" si="62"/>
        <v>1-Residential</v>
      </c>
    </row>
    <row r="2764" spans="1:12" x14ac:dyDescent="0.3">
      <c r="A2764">
        <v>2024</v>
      </c>
      <c r="B2764">
        <v>5</v>
      </c>
      <c r="C2764">
        <v>5</v>
      </c>
      <c r="D2764">
        <v>201</v>
      </c>
      <c r="E2764" t="s">
        <v>257</v>
      </c>
      <c r="F2764">
        <v>6338855.2999999998</v>
      </c>
      <c r="G2764">
        <v>-188090.77</v>
      </c>
      <c r="H2764">
        <v>0</v>
      </c>
      <c r="I2764">
        <v>0</v>
      </c>
      <c r="J2764">
        <v>0</v>
      </c>
      <c r="K2764">
        <v>6150764.5300000003</v>
      </c>
      <c r="L2764" t="str">
        <f t="shared" si="62"/>
        <v>2-Low Income Residential</v>
      </c>
    </row>
    <row r="2765" spans="1:12" x14ac:dyDescent="0.3">
      <c r="A2765">
        <v>2024</v>
      </c>
      <c r="B2765">
        <v>5</v>
      </c>
      <c r="C2765">
        <v>5</v>
      </c>
      <c r="D2765">
        <v>201</v>
      </c>
      <c r="E2765" t="s">
        <v>290</v>
      </c>
      <c r="F2765">
        <v>79544.679999999993</v>
      </c>
      <c r="G2765">
        <v>-2807.82</v>
      </c>
      <c r="H2765">
        <v>0</v>
      </c>
      <c r="I2765">
        <v>0</v>
      </c>
      <c r="J2765">
        <v>0</v>
      </c>
      <c r="K2765">
        <v>76736.86</v>
      </c>
      <c r="L2765" t="str">
        <f t="shared" si="62"/>
        <v>Street</v>
      </c>
    </row>
    <row r="2766" spans="1:12" x14ac:dyDescent="0.3">
      <c r="A2766">
        <v>2024</v>
      </c>
      <c r="B2766">
        <v>5</v>
      </c>
      <c r="C2766">
        <v>5</v>
      </c>
      <c r="D2766">
        <v>201</v>
      </c>
      <c r="E2766" t="s">
        <v>595</v>
      </c>
      <c r="F2766">
        <v>3436.34</v>
      </c>
      <c r="G2766">
        <v>-121.31</v>
      </c>
      <c r="H2766">
        <v>0</v>
      </c>
      <c r="I2766">
        <v>0</v>
      </c>
      <c r="J2766">
        <v>0</v>
      </c>
      <c r="K2766">
        <v>3315.03</v>
      </c>
      <c r="L2766" t="str">
        <f t="shared" si="62"/>
        <v>Street</v>
      </c>
    </row>
    <row r="2767" spans="1:12" x14ac:dyDescent="0.3">
      <c r="A2767">
        <v>2024</v>
      </c>
      <c r="B2767">
        <v>5</v>
      </c>
      <c r="C2767">
        <v>5</v>
      </c>
      <c r="D2767">
        <v>201</v>
      </c>
      <c r="E2767" t="s">
        <v>297</v>
      </c>
      <c r="F2767">
        <v>409.59</v>
      </c>
      <c r="G2767">
        <v>-14.45</v>
      </c>
      <c r="H2767">
        <v>0</v>
      </c>
      <c r="I2767">
        <v>0</v>
      </c>
      <c r="J2767">
        <v>0</v>
      </c>
      <c r="K2767">
        <v>395.14</v>
      </c>
      <c r="L2767" t="str">
        <f t="shared" si="62"/>
        <v>Street</v>
      </c>
    </row>
    <row r="2768" spans="1:12" x14ac:dyDescent="0.3">
      <c r="A2768">
        <v>2024</v>
      </c>
      <c r="B2768">
        <v>5</v>
      </c>
      <c r="C2768">
        <v>5</v>
      </c>
      <c r="D2768">
        <v>201</v>
      </c>
      <c r="E2768" t="s">
        <v>301</v>
      </c>
      <c r="F2768">
        <v>421.43</v>
      </c>
      <c r="G2768">
        <v>-14.88</v>
      </c>
      <c r="H2768">
        <v>0</v>
      </c>
      <c r="I2768">
        <v>0</v>
      </c>
      <c r="J2768">
        <v>0</v>
      </c>
      <c r="K2768">
        <v>406.55</v>
      </c>
      <c r="L2768" t="str">
        <f t="shared" si="62"/>
        <v>Street</v>
      </c>
    </row>
    <row r="2769" spans="1:12" x14ac:dyDescent="0.3">
      <c r="A2769">
        <v>2024</v>
      </c>
      <c r="B2769">
        <v>5</v>
      </c>
      <c r="C2769">
        <v>5</v>
      </c>
      <c r="D2769">
        <v>201</v>
      </c>
      <c r="E2769" t="s">
        <v>305</v>
      </c>
      <c r="F2769">
        <v>162691.51999999999</v>
      </c>
      <c r="G2769">
        <v>-5594.33</v>
      </c>
      <c r="H2769">
        <v>0</v>
      </c>
      <c r="I2769">
        <v>0</v>
      </c>
      <c r="J2769">
        <v>0</v>
      </c>
      <c r="K2769">
        <v>157097.19</v>
      </c>
      <c r="L2769" t="str">
        <f t="shared" si="62"/>
        <v>Street</v>
      </c>
    </row>
    <row r="2770" spans="1:12" x14ac:dyDescent="0.3">
      <c r="A2770">
        <v>2024</v>
      </c>
      <c r="B2770">
        <v>5</v>
      </c>
      <c r="C2770">
        <v>5</v>
      </c>
      <c r="D2770">
        <v>201</v>
      </c>
      <c r="E2770" t="s">
        <v>596</v>
      </c>
      <c r="F2770">
        <v>207829.36</v>
      </c>
      <c r="G2770">
        <v>-7188.55</v>
      </c>
      <c r="H2770">
        <v>0</v>
      </c>
      <c r="I2770">
        <v>0</v>
      </c>
      <c r="J2770">
        <v>0</v>
      </c>
      <c r="K2770">
        <v>200640.81</v>
      </c>
      <c r="L2770" t="str">
        <f t="shared" si="62"/>
        <v>Street</v>
      </c>
    </row>
    <row r="2771" spans="1:12" x14ac:dyDescent="0.3">
      <c r="A2771">
        <v>2024</v>
      </c>
      <c r="B2771">
        <v>5</v>
      </c>
      <c r="C2771">
        <v>5</v>
      </c>
      <c r="D2771">
        <v>201</v>
      </c>
      <c r="E2771" t="s">
        <v>310</v>
      </c>
      <c r="F2771">
        <v>38.49</v>
      </c>
      <c r="G2771">
        <v>-1.36</v>
      </c>
      <c r="H2771">
        <v>0</v>
      </c>
      <c r="I2771">
        <v>0</v>
      </c>
      <c r="J2771">
        <v>0</v>
      </c>
      <c r="K2771">
        <v>37.130000000000003</v>
      </c>
      <c r="L2771" t="str">
        <f t="shared" si="62"/>
        <v>Street</v>
      </c>
    </row>
    <row r="2772" spans="1:12" x14ac:dyDescent="0.3">
      <c r="A2772">
        <v>2024</v>
      </c>
      <c r="B2772">
        <v>5</v>
      </c>
      <c r="C2772">
        <v>5</v>
      </c>
      <c r="D2772">
        <v>201</v>
      </c>
      <c r="E2772" t="s">
        <v>248</v>
      </c>
      <c r="F2772">
        <v>1219462.53</v>
      </c>
      <c r="G2772">
        <v>-42796.92</v>
      </c>
      <c r="H2772">
        <v>0</v>
      </c>
      <c r="I2772">
        <v>0</v>
      </c>
      <c r="J2772">
        <v>0</v>
      </c>
      <c r="K2772">
        <v>1176665.6100000001</v>
      </c>
      <c r="L2772" t="str">
        <f t="shared" si="62"/>
        <v>3-Small C&amp;I</v>
      </c>
    </row>
    <row r="2773" spans="1:12" x14ac:dyDescent="0.3">
      <c r="A2773">
        <v>2024</v>
      </c>
      <c r="B2773">
        <v>5</v>
      </c>
      <c r="C2773">
        <v>5</v>
      </c>
      <c r="D2773">
        <v>201</v>
      </c>
      <c r="E2773" t="s">
        <v>255</v>
      </c>
      <c r="F2773">
        <v>2942.3</v>
      </c>
      <c r="G2773">
        <v>-103.58</v>
      </c>
      <c r="H2773">
        <v>0</v>
      </c>
      <c r="I2773">
        <v>0</v>
      </c>
      <c r="J2773">
        <v>0</v>
      </c>
      <c r="K2773">
        <v>2838.72</v>
      </c>
      <c r="L2773" t="str">
        <f t="shared" si="62"/>
        <v>3-Small C&amp;I</v>
      </c>
    </row>
    <row r="2774" spans="1:12" x14ac:dyDescent="0.3">
      <c r="A2774">
        <v>2024</v>
      </c>
      <c r="B2774">
        <v>5</v>
      </c>
      <c r="C2774">
        <v>5</v>
      </c>
      <c r="D2774">
        <v>201</v>
      </c>
      <c r="E2774" t="s">
        <v>260</v>
      </c>
      <c r="F2774">
        <v>10070.08</v>
      </c>
      <c r="G2774">
        <v>-355.52</v>
      </c>
      <c r="H2774">
        <v>0</v>
      </c>
      <c r="I2774">
        <v>0</v>
      </c>
      <c r="J2774">
        <v>0</v>
      </c>
      <c r="K2774">
        <v>9714.56</v>
      </c>
      <c r="L2774" t="str">
        <f t="shared" si="62"/>
        <v>3-Small C&amp;I</v>
      </c>
    </row>
    <row r="2775" spans="1:12" x14ac:dyDescent="0.3">
      <c r="A2775">
        <v>2024</v>
      </c>
      <c r="B2775">
        <v>5</v>
      </c>
      <c r="C2775">
        <v>5</v>
      </c>
      <c r="D2775">
        <v>201</v>
      </c>
      <c r="E2775" t="s">
        <v>266</v>
      </c>
      <c r="F2775">
        <v>107901.53</v>
      </c>
      <c r="G2775">
        <v>-3775.68</v>
      </c>
      <c r="H2775">
        <v>0</v>
      </c>
      <c r="I2775">
        <v>0</v>
      </c>
      <c r="J2775">
        <v>0</v>
      </c>
      <c r="K2775">
        <v>104125.85</v>
      </c>
      <c r="L2775" t="str">
        <f t="shared" si="62"/>
        <v>3-Small C&amp;I</v>
      </c>
    </row>
    <row r="2776" spans="1:12" x14ac:dyDescent="0.3">
      <c r="A2776">
        <v>2024</v>
      </c>
      <c r="B2776">
        <v>5</v>
      </c>
      <c r="C2776">
        <v>5</v>
      </c>
      <c r="D2776">
        <v>201</v>
      </c>
      <c r="E2776" t="s">
        <v>268</v>
      </c>
      <c r="F2776">
        <v>1297542.3400000001</v>
      </c>
      <c r="G2776">
        <v>-4567.71</v>
      </c>
      <c r="H2776">
        <v>0</v>
      </c>
      <c r="I2776">
        <v>0</v>
      </c>
      <c r="J2776">
        <v>0</v>
      </c>
      <c r="K2776">
        <v>1292974.6299999999</v>
      </c>
      <c r="L2776" t="str">
        <f t="shared" si="62"/>
        <v>4-Medium C&amp;I</v>
      </c>
    </row>
    <row r="2777" spans="1:12" x14ac:dyDescent="0.3">
      <c r="A2777">
        <v>2024</v>
      </c>
      <c r="B2777">
        <v>5</v>
      </c>
      <c r="C2777">
        <v>5</v>
      </c>
      <c r="D2777">
        <v>201</v>
      </c>
      <c r="E2777" t="s">
        <v>271</v>
      </c>
      <c r="F2777">
        <v>39689.089999999997</v>
      </c>
      <c r="G2777">
        <v>-138.91</v>
      </c>
      <c r="H2777">
        <v>0</v>
      </c>
      <c r="I2777">
        <v>0</v>
      </c>
      <c r="J2777">
        <v>0</v>
      </c>
      <c r="K2777">
        <v>39550.18</v>
      </c>
      <c r="L2777" t="str">
        <f t="shared" si="62"/>
        <v>4-Medium C&amp;I</v>
      </c>
    </row>
    <row r="2778" spans="1:12" x14ac:dyDescent="0.3">
      <c r="A2778">
        <v>2024</v>
      </c>
      <c r="B2778">
        <v>5</v>
      </c>
      <c r="C2778">
        <v>5</v>
      </c>
      <c r="D2778">
        <v>201</v>
      </c>
      <c r="E2778" t="s">
        <v>274</v>
      </c>
      <c r="F2778">
        <v>37317.51</v>
      </c>
      <c r="G2778">
        <v>-132.76</v>
      </c>
      <c r="H2778">
        <v>0</v>
      </c>
      <c r="I2778">
        <v>0</v>
      </c>
      <c r="J2778">
        <v>0</v>
      </c>
      <c r="K2778">
        <v>37184.75</v>
      </c>
      <c r="L2778" t="str">
        <f t="shared" si="62"/>
        <v>4-Medium C&amp;I</v>
      </c>
    </row>
    <row r="2779" spans="1:12" x14ac:dyDescent="0.3">
      <c r="A2779">
        <v>2024</v>
      </c>
      <c r="B2779">
        <v>5</v>
      </c>
      <c r="C2779">
        <v>5</v>
      </c>
      <c r="D2779">
        <v>201</v>
      </c>
      <c r="E2779" t="s">
        <v>593</v>
      </c>
      <c r="F2779">
        <v>2724408.41</v>
      </c>
      <c r="G2779">
        <v>-9583.33</v>
      </c>
      <c r="H2779">
        <v>0</v>
      </c>
      <c r="I2779">
        <v>0</v>
      </c>
      <c r="J2779">
        <v>0</v>
      </c>
      <c r="K2779">
        <v>2714825.08</v>
      </c>
      <c r="L2779" t="str">
        <f t="shared" si="62"/>
        <v>5-Large C&amp;I</v>
      </c>
    </row>
    <row r="2780" spans="1:12" x14ac:dyDescent="0.3">
      <c r="A2780">
        <v>2024</v>
      </c>
      <c r="B2780">
        <v>6</v>
      </c>
      <c r="C2780">
        <v>4</v>
      </c>
      <c r="D2780">
        <v>201</v>
      </c>
      <c r="E2780" t="s">
        <v>248</v>
      </c>
      <c r="F2780">
        <v>131858.01</v>
      </c>
      <c r="G2780">
        <v>-4661.0600000000004</v>
      </c>
      <c r="H2780">
        <v>0</v>
      </c>
      <c r="I2780">
        <v>0</v>
      </c>
      <c r="J2780">
        <v>0</v>
      </c>
      <c r="K2780">
        <v>127196.95</v>
      </c>
      <c r="L2780" t="str">
        <f t="shared" si="62"/>
        <v>3-Small C&amp;I</v>
      </c>
    </row>
    <row r="2781" spans="1:12" x14ac:dyDescent="0.3">
      <c r="A2781">
        <v>2024</v>
      </c>
      <c r="B2781">
        <v>6</v>
      </c>
      <c r="C2781">
        <v>4</v>
      </c>
      <c r="D2781">
        <v>201</v>
      </c>
      <c r="E2781" t="s">
        <v>253</v>
      </c>
      <c r="F2781">
        <v>108.65</v>
      </c>
      <c r="G2781">
        <v>-3.82</v>
      </c>
      <c r="H2781">
        <v>0</v>
      </c>
      <c r="I2781">
        <v>0</v>
      </c>
      <c r="J2781">
        <v>0</v>
      </c>
      <c r="K2781">
        <v>104.83</v>
      </c>
      <c r="L2781" t="str">
        <f t="shared" si="62"/>
        <v>3-Small C&amp;I</v>
      </c>
    </row>
    <row r="2782" spans="1:12" x14ac:dyDescent="0.3">
      <c r="A2782">
        <v>2024</v>
      </c>
      <c r="B2782">
        <v>6</v>
      </c>
      <c r="C2782">
        <v>4</v>
      </c>
      <c r="D2782">
        <v>201</v>
      </c>
      <c r="E2782" t="s">
        <v>255</v>
      </c>
      <c r="F2782">
        <v>32.97</v>
      </c>
      <c r="G2782">
        <v>-1.1599999999999999</v>
      </c>
      <c r="H2782">
        <v>0</v>
      </c>
      <c r="I2782">
        <v>0</v>
      </c>
      <c r="J2782">
        <v>0</v>
      </c>
      <c r="K2782">
        <v>31.81</v>
      </c>
      <c r="L2782" t="str">
        <f t="shared" si="62"/>
        <v>3-Small C&amp;I</v>
      </c>
    </row>
    <row r="2783" spans="1:12" x14ac:dyDescent="0.3">
      <c r="A2783">
        <v>2024</v>
      </c>
      <c r="B2783">
        <v>6</v>
      </c>
      <c r="C2783">
        <v>4</v>
      </c>
      <c r="D2783">
        <v>201</v>
      </c>
      <c r="E2783" t="s">
        <v>260</v>
      </c>
      <c r="F2783">
        <v>252.18</v>
      </c>
      <c r="G2783">
        <v>-8.9</v>
      </c>
      <c r="H2783">
        <v>0</v>
      </c>
      <c r="I2783">
        <v>0</v>
      </c>
      <c r="J2783">
        <v>0</v>
      </c>
      <c r="K2783">
        <v>243.28</v>
      </c>
      <c r="L2783" t="str">
        <f t="shared" si="62"/>
        <v>3-Small C&amp;I</v>
      </c>
    </row>
    <row r="2784" spans="1:12" x14ac:dyDescent="0.3">
      <c r="A2784">
        <v>2024</v>
      </c>
      <c r="B2784">
        <v>6</v>
      </c>
      <c r="C2784">
        <v>4</v>
      </c>
      <c r="D2784">
        <v>201</v>
      </c>
      <c r="E2784" t="s">
        <v>266</v>
      </c>
      <c r="F2784">
        <v>2893.82</v>
      </c>
      <c r="G2784">
        <v>-102.1</v>
      </c>
      <c r="H2784">
        <v>0</v>
      </c>
      <c r="I2784">
        <v>0</v>
      </c>
      <c r="J2784">
        <v>0</v>
      </c>
      <c r="K2784">
        <v>2791.72</v>
      </c>
      <c r="L2784" t="str">
        <f t="shared" si="62"/>
        <v>3-Small C&amp;I</v>
      </c>
    </row>
    <row r="2785" spans="1:12" x14ac:dyDescent="0.3">
      <c r="A2785">
        <v>2024</v>
      </c>
      <c r="B2785">
        <v>6</v>
      </c>
      <c r="C2785">
        <v>4</v>
      </c>
      <c r="D2785">
        <v>201</v>
      </c>
      <c r="E2785" t="s">
        <v>268</v>
      </c>
      <c r="F2785">
        <v>105602.48</v>
      </c>
      <c r="G2785">
        <v>-369.6</v>
      </c>
      <c r="H2785">
        <v>0</v>
      </c>
      <c r="I2785">
        <v>0</v>
      </c>
      <c r="J2785">
        <v>0</v>
      </c>
      <c r="K2785">
        <v>105232.88</v>
      </c>
      <c r="L2785" t="str">
        <f t="shared" si="62"/>
        <v>4-Medium C&amp;I</v>
      </c>
    </row>
    <row r="2786" spans="1:12" x14ac:dyDescent="0.3">
      <c r="A2786">
        <v>2024</v>
      </c>
      <c r="B2786">
        <v>6</v>
      </c>
      <c r="C2786">
        <v>4</v>
      </c>
      <c r="D2786">
        <v>201</v>
      </c>
      <c r="E2786" t="s">
        <v>593</v>
      </c>
      <c r="F2786">
        <v>127264.17</v>
      </c>
      <c r="G2786">
        <v>-448.59</v>
      </c>
      <c r="H2786">
        <v>0</v>
      </c>
      <c r="I2786">
        <v>0</v>
      </c>
      <c r="J2786">
        <v>0</v>
      </c>
      <c r="K2786">
        <v>126815.58</v>
      </c>
      <c r="L2786" t="str">
        <f t="shared" si="62"/>
        <v>5-Large C&amp;I</v>
      </c>
    </row>
    <row r="2787" spans="1:12" x14ac:dyDescent="0.3">
      <c r="A2787">
        <v>2024</v>
      </c>
      <c r="B2787">
        <v>6</v>
      </c>
      <c r="C2787">
        <v>4</v>
      </c>
      <c r="D2787">
        <v>201</v>
      </c>
      <c r="E2787" t="s">
        <v>245</v>
      </c>
      <c r="F2787">
        <v>803229.22</v>
      </c>
      <c r="G2787">
        <v>-24017.29</v>
      </c>
      <c r="H2787">
        <v>0</v>
      </c>
      <c r="I2787">
        <v>0</v>
      </c>
      <c r="J2787">
        <v>0</v>
      </c>
      <c r="K2787">
        <v>779211.93</v>
      </c>
      <c r="L2787" t="str">
        <f t="shared" si="62"/>
        <v>1-Residential</v>
      </c>
    </row>
    <row r="2788" spans="1:12" x14ac:dyDescent="0.3">
      <c r="A2788">
        <v>2024</v>
      </c>
      <c r="B2788">
        <v>6</v>
      </c>
      <c r="C2788">
        <v>4</v>
      </c>
      <c r="D2788">
        <v>201</v>
      </c>
      <c r="E2788" t="s">
        <v>257</v>
      </c>
      <c r="F2788">
        <v>8667.57</v>
      </c>
      <c r="G2788">
        <v>-259.14</v>
      </c>
      <c r="H2788">
        <v>0</v>
      </c>
      <c r="I2788">
        <v>0</v>
      </c>
      <c r="J2788">
        <v>0</v>
      </c>
      <c r="K2788">
        <v>8408.43</v>
      </c>
      <c r="L2788" t="str">
        <f t="shared" si="62"/>
        <v>2-Low Income Residential</v>
      </c>
    </row>
    <row r="2789" spans="1:12" x14ac:dyDescent="0.3">
      <c r="A2789">
        <v>2024</v>
      </c>
      <c r="B2789">
        <v>6</v>
      </c>
      <c r="C2789">
        <v>4</v>
      </c>
      <c r="D2789">
        <v>201</v>
      </c>
      <c r="E2789" t="s">
        <v>290</v>
      </c>
      <c r="F2789">
        <v>1341.29</v>
      </c>
      <c r="G2789">
        <v>-47.35</v>
      </c>
      <c r="H2789">
        <v>0</v>
      </c>
      <c r="I2789">
        <v>0</v>
      </c>
      <c r="J2789">
        <v>0</v>
      </c>
      <c r="K2789">
        <v>1293.94</v>
      </c>
      <c r="L2789" t="str">
        <f t="shared" si="62"/>
        <v>Street</v>
      </c>
    </row>
    <row r="2790" spans="1:12" x14ac:dyDescent="0.3">
      <c r="A2790">
        <v>2024</v>
      </c>
      <c r="B2790">
        <v>6</v>
      </c>
      <c r="C2790">
        <v>4</v>
      </c>
      <c r="D2790">
        <v>201</v>
      </c>
      <c r="E2790" t="s">
        <v>301</v>
      </c>
      <c r="F2790">
        <v>574.26</v>
      </c>
      <c r="G2790">
        <v>-20.28</v>
      </c>
      <c r="H2790">
        <v>0</v>
      </c>
      <c r="I2790">
        <v>0</v>
      </c>
      <c r="J2790">
        <v>0</v>
      </c>
      <c r="K2790">
        <v>553.98</v>
      </c>
      <c r="L2790" t="str">
        <f t="shared" si="62"/>
        <v>Street</v>
      </c>
    </row>
    <row r="2791" spans="1:12" x14ac:dyDescent="0.3">
      <c r="A2791">
        <v>2024</v>
      </c>
      <c r="B2791">
        <v>6</v>
      </c>
      <c r="C2791">
        <v>4</v>
      </c>
      <c r="D2791">
        <v>201</v>
      </c>
      <c r="E2791" t="s">
        <v>305</v>
      </c>
      <c r="F2791">
        <v>1.77</v>
      </c>
      <c r="G2791">
        <v>-0.06</v>
      </c>
      <c r="H2791">
        <v>0</v>
      </c>
      <c r="I2791">
        <v>0</v>
      </c>
      <c r="J2791">
        <v>0</v>
      </c>
      <c r="K2791">
        <v>1.71</v>
      </c>
      <c r="L2791" t="str">
        <f t="shared" si="62"/>
        <v>Street</v>
      </c>
    </row>
    <row r="2792" spans="1:12" x14ac:dyDescent="0.3">
      <c r="A2792">
        <v>2024</v>
      </c>
      <c r="B2792">
        <v>6</v>
      </c>
      <c r="C2792">
        <v>4</v>
      </c>
      <c r="D2792">
        <v>201</v>
      </c>
      <c r="E2792" t="s">
        <v>248</v>
      </c>
      <c r="F2792">
        <v>102.57</v>
      </c>
      <c r="G2792">
        <v>-3.62</v>
      </c>
      <c r="H2792">
        <v>0</v>
      </c>
      <c r="I2792">
        <v>0</v>
      </c>
      <c r="J2792">
        <v>0</v>
      </c>
      <c r="K2792">
        <v>98.95</v>
      </c>
      <c r="L2792" t="str">
        <f t="shared" si="62"/>
        <v>3-Small C&amp;I</v>
      </c>
    </row>
    <row r="2793" spans="1:12" x14ac:dyDescent="0.3">
      <c r="A2793">
        <v>2024</v>
      </c>
      <c r="B2793">
        <v>6</v>
      </c>
      <c r="C2793">
        <v>4</v>
      </c>
      <c r="D2793">
        <v>201</v>
      </c>
      <c r="E2793" t="s">
        <v>245</v>
      </c>
      <c r="F2793">
        <v>105.45</v>
      </c>
      <c r="G2793">
        <v>-3.15</v>
      </c>
      <c r="H2793">
        <v>0</v>
      </c>
      <c r="I2793">
        <v>0</v>
      </c>
      <c r="J2793">
        <v>0</v>
      </c>
      <c r="K2793">
        <v>102.3</v>
      </c>
      <c r="L2793" t="str">
        <f t="shared" si="62"/>
        <v>1-Residential</v>
      </c>
    </row>
    <row r="2794" spans="1:12" x14ac:dyDescent="0.3">
      <c r="A2794">
        <v>2024</v>
      </c>
      <c r="B2794">
        <v>6</v>
      </c>
      <c r="C2794">
        <v>5</v>
      </c>
      <c r="D2794">
        <v>201</v>
      </c>
      <c r="E2794" t="s">
        <v>248</v>
      </c>
      <c r="F2794">
        <v>11674668.34</v>
      </c>
      <c r="G2794">
        <v>-410645.17</v>
      </c>
      <c r="H2794">
        <v>0</v>
      </c>
      <c r="I2794">
        <v>0</v>
      </c>
      <c r="J2794">
        <v>0</v>
      </c>
      <c r="K2794">
        <v>11264023.17</v>
      </c>
      <c r="L2794" t="str">
        <f t="shared" si="62"/>
        <v>3-Small C&amp;I</v>
      </c>
    </row>
    <row r="2795" spans="1:12" x14ac:dyDescent="0.3">
      <c r="A2795">
        <v>2024</v>
      </c>
      <c r="B2795">
        <v>6</v>
      </c>
      <c r="C2795">
        <v>5</v>
      </c>
      <c r="D2795">
        <v>201</v>
      </c>
      <c r="E2795" t="s">
        <v>253</v>
      </c>
      <c r="F2795">
        <v>526.15</v>
      </c>
      <c r="G2795">
        <v>-18.57</v>
      </c>
      <c r="H2795">
        <v>0</v>
      </c>
      <c r="I2795">
        <v>0</v>
      </c>
      <c r="J2795">
        <v>0</v>
      </c>
      <c r="K2795">
        <v>507.58</v>
      </c>
      <c r="L2795" t="str">
        <f t="shared" si="62"/>
        <v>3-Small C&amp;I</v>
      </c>
    </row>
    <row r="2796" spans="1:12" x14ac:dyDescent="0.3">
      <c r="A2796">
        <v>2024</v>
      </c>
      <c r="B2796">
        <v>6</v>
      </c>
      <c r="C2796">
        <v>5</v>
      </c>
      <c r="D2796">
        <v>201</v>
      </c>
      <c r="E2796" t="s">
        <v>255</v>
      </c>
      <c r="F2796">
        <v>13313.98</v>
      </c>
      <c r="G2796">
        <v>-469.89</v>
      </c>
      <c r="H2796">
        <v>0</v>
      </c>
      <c r="I2796">
        <v>0</v>
      </c>
      <c r="J2796">
        <v>0</v>
      </c>
      <c r="K2796">
        <v>12844.09</v>
      </c>
      <c r="L2796" t="str">
        <f t="shared" si="62"/>
        <v>3-Small C&amp;I</v>
      </c>
    </row>
    <row r="2797" spans="1:12" x14ac:dyDescent="0.3">
      <c r="A2797">
        <v>2024</v>
      </c>
      <c r="B2797">
        <v>6</v>
      </c>
      <c r="C2797">
        <v>5</v>
      </c>
      <c r="D2797">
        <v>201</v>
      </c>
      <c r="E2797" t="s">
        <v>260</v>
      </c>
      <c r="F2797">
        <v>149884.65</v>
      </c>
      <c r="G2797">
        <v>-5271.73</v>
      </c>
      <c r="H2797">
        <v>0</v>
      </c>
      <c r="I2797">
        <v>0</v>
      </c>
      <c r="J2797">
        <v>0</v>
      </c>
      <c r="K2797">
        <v>144612.92000000001</v>
      </c>
      <c r="L2797" t="str">
        <f t="shared" si="62"/>
        <v>3-Small C&amp;I</v>
      </c>
    </row>
    <row r="2798" spans="1:12" x14ac:dyDescent="0.3">
      <c r="A2798">
        <v>2024</v>
      </c>
      <c r="B2798">
        <v>6</v>
      </c>
      <c r="C2798">
        <v>5</v>
      </c>
      <c r="D2798">
        <v>201</v>
      </c>
      <c r="E2798" t="s">
        <v>266</v>
      </c>
      <c r="F2798">
        <v>1125362.01</v>
      </c>
      <c r="G2798">
        <v>-39512.720000000001</v>
      </c>
      <c r="H2798">
        <v>0</v>
      </c>
      <c r="I2798">
        <v>0</v>
      </c>
      <c r="J2798">
        <v>0</v>
      </c>
      <c r="K2798">
        <v>1085849.29</v>
      </c>
      <c r="L2798" t="str">
        <f t="shared" si="62"/>
        <v>3-Small C&amp;I</v>
      </c>
    </row>
    <row r="2799" spans="1:12" x14ac:dyDescent="0.3">
      <c r="A2799">
        <v>2024</v>
      </c>
      <c r="B2799">
        <v>6</v>
      </c>
      <c r="C2799">
        <v>5</v>
      </c>
      <c r="D2799">
        <v>201</v>
      </c>
      <c r="E2799" t="s">
        <v>268</v>
      </c>
      <c r="F2799">
        <v>14280860.76</v>
      </c>
      <c r="G2799">
        <v>-50075.88</v>
      </c>
      <c r="H2799">
        <v>0</v>
      </c>
      <c r="I2799">
        <v>0</v>
      </c>
      <c r="J2799">
        <v>0</v>
      </c>
      <c r="K2799">
        <v>14230784.880000001</v>
      </c>
      <c r="L2799" t="str">
        <f t="shared" si="62"/>
        <v>4-Medium C&amp;I</v>
      </c>
    </row>
    <row r="2800" spans="1:12" x14ac:dyDescent="0.3">
      <c r="A2800">
        <v>2024</v>
      </c>
      <c r="B2800">
        <v>6</v>
      </c>
      <c r="C2800">
        <v>5</v>
      </c>
      <c r="D2800">
        <v>201</v>
      </c>
      <c r="E2800" t="s">
        <v>271</v>
      </c>
      <c r="F2800">
        <v>519932.14</v>
      </c>
      <c r="G2800">
        <v>-1817.23</v>
      </c>
      <c r="H2800">
        <v>0</v>
      </c>
      <c r="I2800">
        <v>0</v>
      </c>
      <c r="J2800">
        <v>0</v>
      </c>
      <c r="K2800">
        <v>518114.91</v>
      </c>
      <c r="L2800" t="str">
        <f t="shared" si="62"/>
        <v>4-Medium C&amp;I</v>
      </c>
    </row>
    <row r="2801" spans="1:12" x14ac:dyDescent="0.3">
      <c r="A2801">
        <v>2024</v>
      </c>
      <c r="B2801">
        <v>6</v>
      </c>
      <c r="C2801">
        <v>5</v>
      </c>
      <c r="D2801">
        <v>201</v>
      </c>
      <c r="E2801" t="s">
        <v>274</v>
      </c>
      <c r="F2801">
        <v>356348.43</v>
      </c>
      <c r="G2801">
        <v>-1254.3599999999999</v>
      </c>
      <c r="H2801">
        <v>0</v>
      </c>
      <c r="I2801">
        <v>0</v>
      </c>
      <c r="J2801">
        <v>0</v>
      </c>
      <c r="K2801">
        <v>355094.07</v>
      </c>
      <c r="L2801" t="str">
        <f t="shared" si="62"/>
        <v>4-Medium C&amp;I</v>
      </c>
    </row>
    <row r="2802" spans="1:12" x14ac:dyDescent="0.3">
      <c r="A2802">
        <v>2024</v>
      </c>
      <c r="B2802">
        <v>6</v>
      </c>
      <c r="C2802">
        <v>5</v>
      </c>
      <c r="D2802">
        <v>201</v>
      </c>
      <c r="E2802" t="s">
        <v>593</v>
      </c>
      <c r="F2802">
        <v>27920278.23</v>
      </c>
      <c r="G2802">
        <v>-97705</v>
      </c>
      <c r="H2802">
        <v>0</v>
      </c>
      <c r="I2802">
        <v>0</v>
      </c>
      <c r="J2802">
        <v>0</v>
      </c>
      <c r="K2802">
        <v>27822573.23</v>
      </c>
      <c r="L2802" t="str">
        <f t="shared" si="62"/>
        <v>5-Large C&amp;I</v>
      </c>
    </row>
    <row r="2803" spans="1:12" x14ac:dyDescent="0.3">
      <c r="A2803">
        <v>2024</v>
      </c>
      <c r="B2803">
        <v>6</v>
      </c>
      <c r="C2803">
        <v>5</v>
      </c>
      <c r="D2803">
        <v>201</v>
      </c>
      <c r="E2803" t="s">
        <v>245</v>
      </c>
      <c r="F2803">
        <v>44388047.770000003</v>
      </c>
      <c r="G2803">
        <v>-1323884.06</v>
      </c>
      <c r="H2803">
        <v>0</v>
      </c>
      <c r="I2803">
        <v>0</v>
      </c>
      <c r="J2803">
        <v>0</v>
      </c>
      <c r="K2803">
        <v>43064163.710000001</v>
      </c>
      <c r="L2803" t="str">
        <f t="shared" si="62"/>
        <v>1-Residential</v>
      </c>
    </row>
    <row r="2804" spans="1:12" x14ac:dyDescent="0.3">
      <c r="A2804">
        <v>2024</v>
      </c>
      <c r="B2804">
        <v>6</v>
      </c>
      <c r="C2804">
        <v>5</v>
      </c>
      <c r="D2804">
        <v>201</v>
      </c>
      <c r="E2804" t="s">
        <v>257</v>
      </c>
      <c r="F2804">
        <v>6748759.7400000002</v>
      </c>
      <c r="G2804">
        <v>-201265.06</v>
      </c>
      <c r="H2804">
        <v>0</v>
      </c>
      <c r="I2804">
        <v>0</v>
      </c>
      <c r="J2804">
        <v>0</v>
      </c>
      <c r="K2804">
        <v>6547494.6799999997</v>
      </c>
      <c r="L2804" t="str">
        <f t="shared" si="62"/>
        <v>2-Low Income Residential</v>
      </c>
    </row>
    <row r="2805" spans="1:12" x14ac:dyDescent="0.3">
      <c r="A2805">
        <v>2024</v>
      </c>
      <c r="B2805">
        <v>6</v>
      </c>
      <c r="C2805">
        <v>5</v>
      </c>
      <c r="D2805">
        <v>201</v>
      </c>
      <c r="E2805" t="s">
        <v>290</v>
      </c>
      <c r="F2805">
        <v>79687.11</v>
      </c>
      <c r="G2805">
        <v>-2812.96</v>
      </c>
      <c r="H2805">
        <v>0</v>
      </c>
      <c r="I2805">
        <v>0</v>
      </c>
      <c r="J2805">
        <v>0</v>
      </c>
      <c r="K2805">
        <v>76874.149999999994</v>
      </c>
      <c r="L2805" t="str">
        <f t="shared" si="62"/>
        <v>Street</v>
      </c>
    </row>
    <row r="2806" spans="1:12" x14ac:dyDescent="0.3">
      <c r="A2806">
        <v>2024</v>
      </c>
      <c r="B2806">
        <v>6</v>
      </c>
      <c r="C2806">
        <v>5</v>
      </c>
      <c r="D2806">
        <v>201</v>
      </c>
      <c r="E2806" t="s">
        <v>595</v>
      </c>
      <c r="F2806">
        <v>3474.02</v>
      </c>
      <c r="G2806">
        <v>-122.63</v>
      </c>
      <c r="H2806">
        <v>0</v>
      </c>
      <c r="I2806">
        <v>0</v>
      </c>
      <c r="J2806">
        <v>0</v>
      </c>
      <c r="K2806">
        <v>3351.39</v>
      </c>
      <c r="L2806" t="str">
        <f t="shared" si="62"/>
        <v>Street</v>
      </c>
    </row>
    <row r="2807" spans="1:12" x14ac:dyDescent="0.3">
      <c r="A2807">
        <v>2024</v>
      </c>
      <c r="B2807">
        <v>6</v>
      </c>
      <c r="C2807">
        <v>5</v>
      </c>
      <c r="D2807">
        <v>201</v>
      </c>
      <c r="E2807" t="s">
        <v>297</v>
      </c>
      <c r="F2807">
        <v>415.04</v>
      </c>
      <c r="G2807">
        <v>-14.64</v>
      </c>
      <c r="H2807">
        <v>0</v>
      </c>
      <c r="I2807">
        <v>0</v>
      </c>
      <c r="J2807">
        <v>0</v>
      </c>
      <c r="K2807">
        <v>400.4</v>
      </c>
      <c r="L2807" t="str">
        <f t="shared" si="62"/>
        <v>Street</v>
      </c>
    </row>
    <row r="2808" spans="1:12" x14ac:dyDescent="0.3">
      <c r="A2808">
        <v>2024</v>
      </c>
      <c r="B2808">
        <v>6</v>
      </c>
      <c r="C2808">
        <v>5</v>
      </c>
      <c r="D2808">
        <v>201</v>
      </c>
      <c r="E2808" t="s">
        <v>301</v>
      </c>
      <c r="F2808">
        <v>426.87</v>
      </c>
      <c r="G2808">
        <v>-15.06</v>
      </c>
      <c r="H2808">
        <v>0</v>
      </c>
      <c r="I2808">
        <v>0</v>
      </c>
      <c r="J2808">
        <v>0</v>
      </c>
      <c r="K2808">
        <v>411.81</v>
      </c>
      <c r="L2808" t="str">
        <f t="shared" si="62"/>
        <v>Street</v>
      </c>
    </row>
    <row r="2809" spans="1:12" x14ac:dyDescent="0.3">
      <c r="A2809">
        <v>2024</v>
      </c>
      <c r="B2809">
        <v>6</v>
      </c>
      <c r="C2809">
        <v>5</v>
      </c>
      <c r="D2809">
        <v>201</v>
      </c>
      <c r="E2809" t="s">
        <v>305</v>
      </c>
      <c r="F2809">
        <v>158121.04</v>
      </c>
      <c r="G2809">
        <v>-5478.52</v>
      </c>
      <c r="H2809">
        <v>0</v>
      </c>
      <c r="I2809">
        <v>0</v>
      </c>
      <c r="J2809">
        <v>0</v>
      </c>
      <c r="K2809">
        <v>152642.51999999999</v>
      </c>
      <c r="L2809" t="str">
        <f t="shared" si="62"/>
        <v>Street</v>
      </c>
    </row>
    <row r="2810" spans="1:12" x14ac:dyDescent="0.3">
      <c r="A2810">
        <v>2024</v>
      </c>
      <c r="B2810">
        <v>6</v>
      </c>
      <c r="C2810">
        <v>5</v>
      </c>
      <c r="D2810">
        <v>201</v>
      </c>
      <c r="E2810" t="s">
        <v>596</v>
      </c>
      <c r="F2810">
        <v>194887.34</v>
      </c>
      <c r="G2810">
        <v>-6879.3</v>
      </c>
      <c r="H2810">
        <v>0</v>
      </c>
      <c r="I2810">
        <v>0</v>
      </c>
      <c r="J2810">
        <v>0</v>
      </c>
      <c r="K2810">
        <v>188008.04</v>
      </c>
      <c r="L2810" t="str">
        <f t="shared" si="62"/>
        <v>Street</v>
      </c>
    </row>
    <row r="2811" spans="1:12" x14ac:dyDescent="0.3">
      <c r="A2811">
        <v>2024</v>
      </c>
      <c r="B2811">
        <v>6</v>
      </c>
      <c r="C2811">
        <v>5</v>
      </c>
      <c r="D2811">
        <v>201</v>
      </c>
      <c r="E2811" t="s">
        <v>310</v>
      </c>
      <c r="F2811">
        <v>73.819999999999993</v>
      </c>
      <c r="G2811">
        <v>-2.61</v>
      </c>
      <c r="H2811">
        <v>0</v>
      </c>
      <c r="I2811">
        <v>0</v>
      </c>
      <c r="J2811">
        <v>0</v>
      </c>
      <c r="K2811">
        <v>71.209999999999994</v>
      </c>
      <c r="L2811" t="str">
        <f t="shared" si="62"/>
        <v>Street</v>
      </c>
    </row>
    <row r="2812" spans="1:12" x14ac:dyDescent="0.3">
      <c r="A2812">
        <v>2024</v>
      </c>
      <c r="B2812">
        <v>6</v>
      </c>
      <c r="C2812">
        <v>5</v>
      </c>
      <c r="D2812">
        <v>201</v>
      </c>
      <c r="E2812" t="s">
        <v>248</v>
      </c>
      <c r="F2812">
        <v>801359.18</v>
      </c>
      <c r="G2812">
        <v>-28234.79</v>
      </c>
      <c r="H2812">
        <v>0</v>
      </c>
      <c r="I2812">
        <v>0</v>
      </c>
      <c r="J2812">
        <v>0</v>
      </c>
      <c r="K2812">
        <v>773124.39</v>
      </c>
      <c r="L2812" t="str">
        <f t="shared" si="62"/>
        <v>3-Small C&amp;I</v>
      </c>
    </row>
    <row r="2813" spans="1:12" x14ac:dyDescent="0.3">
      <c r="A2813">
        <v>2024</v>
      </c>
      <c r="B2813">
        <v>6</v>
      </c>
      <c r="C2813">
        <v>5</v>
      </c>
      <c r="D2813">
        <v>201</v>
      </c>
      <c r="E2813" t="s">
        <v>255</v>
      </c>
      <c r="F2813">
        <v>2614.21</v>
      </c>
      <c r="G2813">
        <v>-92.28</v>
      </c>
      <c r="H2813">
        <v>0</v>
      </c>
      <c r="I2813">
        <v>0</v>
      </c>
      <c r="J2813">
        <v>0</v>
      </c>
      <c r="K2813">
        <v>2521.9299999999998</v>
      </c>
      <c r="L2813" t="str">
        <f t="shared" si="62"/>
        <v>3-Small C&amp;I</v>
      </c>
    </row>
    <row r="2814" spans="1:12" x14ac:dyDescent="0.3">
      <c r="A2814">
        <v>2024</v>
      </c>
      <c r="B2814">
        <v>6</v>
      </c>
      <c r="C2814">
        <v>5</v>
      </c>
      <c r="D2814">
        <v>201</v>
      </c>
      <c r="E2814" t="s">
        <v>260</v>
      </c>
      <c r="F2814">
        <v>14006.04</v>
      </c>
      <c r="G2814">
        <v>-494.4</v>
      </c>
      <c r="H2814">
        <v>0</v>
      </c>
      <c r="I2814">
        <v>0</v>
      </c>
      <c r="J2814">
        <v>0</v>
      </c>
      <c r="K2814">
        <v>13511.64</v>
      </c>
      <c r="L2814" t="str">
        <f t="shared" si="62"/>
        <v>3-Small C&amp;I</v>
      </c>
    </row>
    <row r="2815" spans="1:12" x14ac:dyDescent="0.3">
      <c r="A2815">
        <v>2024</v>
      </c>
      <c r="B2815">
        <v>6</v>
      </c>
      <c r="C2815">
        <v>5</v>
      </c>
      <c r="D2815">
        <v>201</v>
      </c>
      <c r="E2815" t="s">
        <v>266</v>
      </c>
      <c r="F2815">
        <v>63967.12</v>
      </c>
      <c r="G2815">
        <v>-2256.56</v>
      </c>
      <c r="H2815">
        <v>0</v>
      </c>
      <c r="I2815">
        <v>0</v>
      </c>
      <c r="J2815">
        <v>0</v>
      </c>
      <c r="K2815">
        <v>61710.559999999998</v>
      </c>
      <c r="L2815" t="str">
        <f t="shared" si="62"/>
        <v>3-Small C&amp;I</v>
      </c>
    </row>
    <row r="2816" spans="1:12" x14ac:dyDescent="0.3">
      <c r="A2816">
        <v>2024</v>
      </c>
      <c r="B2816">
        <v>6</v>
      </c>
      <c r="C2816">
        <v>5</v>
      </c>
      <c r="D2816">
        <v>201</v>
      </c>
      <c r="E2816" t="s">
        <v>268</v>
      </c>
      <c r="F2816">
        <v>796585.45</v>
      </c>
      <c r="G2816">
        <v>-2791.64</v>
      </c>
      <c r="H2816">
        <v>0</v>
      </c>
      <c r="I2816">
        <v>0</v>
      </c>
      <c r="J2816">
        <v>0</v>
      </c>
      <c r="K2816">
        <v>793793.81</v>
      </c>
      <c r="L2816" t="str">
        <f t="shared" si="62"/>
        <v>4-Medium C&amp;I</v>
      </c>
    </row>
    <row r="2817" spans="1:12" x14ac:dyDescent="0.3">
      <c r="A2817">
        <v>2024</v>
      </c>
      <c r="B2817">
        <v>6</v>
      </c>
      <c r="C2817">
        <v>5</v>
      </c>
      <c r="D2817">
        <v>201</v>
      </c>
      <c r="E2817" t="s">
        <v>271</v>
      </c>
      <c r="F2817">
        <v>33731.4</v>
      </c>
      <c r="G2817">
        <v>-118.04</v>
      </c>
      <c r="H2817">
        <v>0</v>
      </c>
      <c r="I2817">
        <v>0</v>
      </c>
      <c r="J2817">
        <v>0</v>
      </c>
      <c r="K2817">
        <v>33613.360000000001</v>
      </c>
      <c r="L2817" t="str">
        <f t="shared" si="62"/>
        <v>4-Medium C&amp;I</v>
      </c>
    </row>
    <row r="2818" spans="1:12" x14ac:dyDescent="0.3">
      <c r="A2818">
        <v>2024</v>
      </c>
      <c r="B2818">
        <v>6</v>
      </c>
      <c r="C2818">
        <v>5</v>
      </c>
      <c r="D2818">
        <v>201</v>
      </c>
      <c r="E2818" t="s">
        <v>274</v>
      </c>
      <c r="F2818">
        <v>12929.12</v>
      </c>
      <c r="G2818">
        <v>-46.14</v>
      </c>
      <c r="H2818">
        <v>0</v>
      </c>
      <c r="I2818">
        <v>0</v>
      </c>
      <c r="J2818">
        <v>0</v>
      </c>
      <c r="K2818">
        <v>12882.98</v>
      </c>
      <c r="L2818" t="str">
        <f t="shared" si="62"/>
        <v>4-Medium C&amp;I</v>
      </c>
    </row>
    <row r="2819" spans="1:12" x14ac:dyDescent="0.3">
      <c r="A2819">
        <v>2024</v>
      </c>
      <c r="B2819">
        <v>6</v>
      </c>
      <c r="C2819">
        <v>5</v>
      </c>
      <c r="D2819">
        <v>201</v>
      </c>
      <c r="E2819" t="s">
        <v>593</v>
      </c>
      <c r="F2819">
        <v>1364199.73</v>
      </c>
      <c r="G2819">
        <v>-4822.24</v>
      </c>
      <c r="H2819">
        <v>0</v>
      </c>
      <c r="I2819">
        <v>0</v>
      </c>
      <c r="J2819">
        <v>0</v>
      </c>
      <c r="K2819">
        <v>1359377.49</v>
      </c>
      <c r="L2819" t="str">
        <f t="shared" si="62"/>
        <v>5-Large C&amp;I</v>
      </c>
    </row>
    <row r="2820" spans="1:12" x14ac:dyDescent="0.3">
      <c r="A2820">
        <v>2024</v>
      </c>
      <c r="B2820">
        <v>6</v>
      </c>
      <c r="C2820">
        <v>5</v>
      </c>
      <c r="D2820">
        <v>201</v>
      </c>
      <c r="E2820" t="s">
        <v>245</v>
      </c>
      <c r="F2820">
        <v>2769246.42</v>
      </c>
      <c r="G2820">
        <v>-82680.399999999994</v>
      </c>
      <c r="H2820">
        <v>0</v>
      </c>
      <c r="I2820">
        <v>0</v>
      </c>
      <c r="J2820">
        <v>0</v>
      </c>
      <c r="K2820">
        <v>2686566.02</v>
      </c>
      <c r="L2820" t="str">
        <f t="shared" si="62"/>
        <v>1-Residential</v>
      </c>
    </row>
    <row r="2821" spans="1:12" x14ac:dyDescent="0.3">
      <c r="A2821">
        <v>2024</v>
      </c>
      <c r="B2821">
        <v>6</v>
      </c>
      <c r="C2821">
        <v>5</v>
      </c>
      <c r="D2821">
        <v>201</v>
      </c>
      <c r="E2821" t="s">
        <v>257</v>
      </c>
      <c r="F2821">
        <v>414491.85</v>
      </c>
      <c r="G2821">
        <v>-12368.33</v>
      </c>
      <c r="H2821">
        <v>0</v>
      </c>
      <c r="I2821">
        <v>0</v>
      </c>
      <c r="J2821">
        <v>0</v>
      </c>
      <c r="K2821">
        <v>402123.52000000002</v>
      </c>
      <c r="L2821" t="str">
        <f t="shared" si="62"/>
        <v>2-Low Income Residential</v>
      </c>
    </row>
    <row r="2822" spans="1:12" x14ac:dyDescent="0.3">
      <c r="A2822">
        <v>2024</v>
      </c>
      <c r="B2822">
        <v>7</v>
      </c>
      <c r="C2822">
        <v>4</v>
      </c>
      <c r="D2822">
        <v>201</v>
      </c>
      <c r="E2822" t="s">
        <v>248</v>
      </c>
      <c r="F2822">
        <v>246745.08</v>
      </c>
      <c r="G2822">
        <v>-8709.09</v>
      </c>
      <c r="H2822">
        <v>0</v>
      </c>
      <c r="I2822">
        <v>0</v>
      </c>
      <c r="J2822">
        <v>0</v>
      </c>
      <c r="K2822">
        <v>238035.99</v>
      </c>
      <c r="L2822" t="str">
        <f t="shared" si="62"/>
        <v>3-Small C&amp;I</v>
      </c>
    </row>
    <row r="2823" spans="1:12" x14ac:dyDescent="0.3">
      <c r="A2823">
        <v>2024</v>
      </c>
      <c r="B2823">
        <v>7</v>
      </c>
      <c r="C2823">
        <v>4</v>
      </c>
      <c r="D2823">
        <v>201</v>
      </c>
      <c r="E2823" t="s">
        <v>253</v>
      </c>
      <c r="F2823">
        <v>91.83</v>
      </c>
      <c r="G2823">
        <v>-3.25</v>
      </c>
      <c r="H2823">
        <v>0</v>
      </c>
      <c r="I2823">
        <v>0</v>
      </c>
      <c r="J2823">
        <v>0</v>
      </c>
      <c r="K2823">
        <v>88.58</v>
      </c>
      <c r="L2823" t="str">
        <f t="shared" si="62"/>
        <v>3-Small C&amp;I</v>
      </c>
    </row>
    <row r="2824" spans="1:12" x14ac:dyDescent="0.3">
      <c r="A2824">
        <v>2024</v>
      </c>
      <c r="B2824">
        <v>7</v>
      </c>
      <c r="C2824">
        <v>4</v>
      </c>
      <c r="D2824">
        <v>201</v>
      </c>
      <c r="E2824" t="s">
        <v>255</v>
      </c>
      <c r="F2824">
        <v>32.97</v>
      </c>
      <c r="G2824">
        <v>-1.1599999999999999</v>
      </c>
      <c r="H2824">
        <v>0</v>
      </c>
      <c r="I2824">
        <v>0</v>
      </c>
      <c r="J2824">
        <v>0</v>
      </c>
      <c r="K2824">
        <v>31.81</v>
      </c>
      <c r="L2824" t="str">
        <f t="shared" si="62"/>
        <v>3-Small C&amp;I</v>
      </c>
    </row>
    <row r="2825" spans="1:12" x14ac:dyDescent="0.3">
      <c r="A2825">
        <v>2024</v>
      </c>
      <c r="B2825">
        <v>7</v>
      </c>
      <c r="C2825">
        <v>4</v>
      </c>
      <c r="D2825">
        <v>201</v>
      </c>
      <c r="E2825" t="s">
        <v>260</v>
      </c>
      <c r="F2825">
        <v>481.01</v>
      </c>
      <c r="G2825">
        <v>-16.98</v>
      </c>
      <c r="H2825">
        <v>0</v>
      </c>
      <c r="I2825">
        <v>0</v>
      </c>
      <c r="J2825">
        <v>0</v>
      </c>
      <c r="K2825">
        <v>464.03</v>
      </c>
      <c r="L2825" t="str">
        <f t="shared" ref="L2825:L2888" si="63">VLOOKUP(E2825,N:O,2,FALSE)</f>
        <v>3-Small C&amp;I</v>
      </c>
    </row>
    <row r="2826" spans="1:12" x14ac:dyDescent="0.3">
      <c r="A2826">
        <v>2024</v>
      </c>
      <c r="B2826">
        <v>7</v>
      </c>
      <c r="C2826">
        <v>4</v>
      </c>
      <c r="D2826">
        <v>201</v>
      </c>
      <c r="E2826" t="s">
        <v>266</v>
      </c>
      <c r="F2826">
        <v>3067.81</v>
      </c>
      <c r="G2826">
        <v>-108.31</v>
      </c>
      <c r="H2826">
        <v>0</v>
      </c>
      <c r="I2826">
        <v>0</v>
      </c>
      <c r="J2826">
        <v>0</v>
      </c>
      <c r="K2826">
        <v>2959.5</v>
      </c>
      <c r="L2826" t="str">
        <f t="shared" si="63"/>
        <v>3-Small C&amp;I</v>
      </c>
    </row>
    <row r="2827" spans="1:12" x14ac:dyDescent="0.3">
      <c r="A2827">
        <v>2024</v>
      </c>
      <c r="B2827">
        <v>7</v>
      </c>
      <c r="C2827">
        <v>4</v>
      </c>
      <c r="D2827">
        <v>201</v>
      </c>
      <c r="E2827" t="s">
        <v>268</v>
      </c>
      <c r="F2827">
        <v>174645.73</v>
      </c>
      <c r="G2827">
        <v>-611.28</v>
      </c>
      <c r="H2827">
        <v>0</v>
      </c>
      <c r="I2827">
        <v>0</v>
      </c>
      <c r="J2827">
        <v>0</v>
      </c>
      <c r="K2827">
        <v>174034.45</v>
      </c>
      <c r="L2827" t="str">
        <f t="shared" si="63"/>
        <v>4-Medium C&amp;I</v>
      </c>
    </row>
    <row r="2828" spans="1:12" x14ac:dyDescent="0.3">
      <c r="A2828">
        <v>2024</v>
      </c>
      <c r="B2828">
        <v>7</v>
      </c>
      <c r="C2828">
        <v>4</v>
      </c>
      <c r="D2828">
        <v>201</v>
      </c>
      <c r="E2828" t="s">
        <v>593</v>
      </c>
      <c r="F2828">
        <v>211945.12</v>
      </c>
      <c r="G2828">
        <v>-741.81</v>
      </c>
      <c r="H2828">
        <v>0</v>
      </c>
      <c r="I2828">
        <v>0</v>
      </c>
      <c r="J2828">
        <v>0</v>
      </c>
      <c r="K2828">
        <v>211203.31</v>
      </c>
      <c r="L2828" t="str">
        <f t="shared" si="63"/>
        <v>5-Large C&amp;I</v>
      </c>
    </row>
    <row r="2829" spans="1:12" x14ac:dyDescent="0.3">
      <c r="A2829">
        <v>2024</v>
      </c>
      <c r="B2829">
        <v>7</v>
      </c>
      <c r="C2829">
        <v>4</v>
      </c>
      <c r="D2829">
        <v>201</v>
      </c>
      <c r="E2829" t="s">
        <v>245</v>
      </c>
      <c r="F2829">
        <v>1394561.1</v>
      </c>
      <c r="G2829">
        <v>-41720.620000000003</v>
      </c>
      <c r="H2829">
        <v>0</v>
      </c>
      <c r="I2829">
        <v>0</v>
      </c>
      <c r="J2829">
        <v>0</v>
      </c>
      <c r="K2829">
        <v>1352840.48</v>
      </c>
      <c r="L2829" t="str">
        <f t="shared" si="63"/>
        <v>1-Residential</v>
      </c>
    </row>
    <row r="2830" spans="1:12" x14ac:dyDescent="0.3">
      <c r="A2830">
        <v>2024</v>
      </c>
      <c r="B2830">
        <v>7</v>
      </c>
      <c r="C2830">
        <v>4</v>
      </c>
      <c r="D2830">
        <v>201</v>
      </c>
      <c r="E2830" t="s">
        <v>257</v>
      </c>
      <c r="F2830">
        <v>10927.81</v>
      </c>
      <c r="G2830">
        <v>-326.77</v>
      </c>
      <c r="H2830">
        <v>0</v>
      </c>
      <c r="I2830">
        <v>0</v>
      </c>
      <c r="J2830">
        <v>0</v>
      </c>
      <c r="K2830">
        <v>10601.04</v>
      </c>
      <c r="L2830" t="str">
        <f t="shared" si="63"/>
        <v>2-Low Income Residential</v>
      </c>
    </row>
    <row r="2831" spans="1:12" x14ac:dyDescent="0.3">
      <c r="A2831">
        <v>2024</v>
      </c>
      <c r="B2831">
        <v>7</v>
      </c>
      <c r="C2831">
        <v>4</v>
      </c>
      <c r="D2831">
        <v>201</v>
      </c>
      <c r="E2831" t="s">
        <v>290</v>
      </c>
      <c r="F2831">
        <v>1304.3399999999999</v>
      </c>
      <c r="G2831">
        <v>-46.05</v>
      </c>
      <c r="H2831">
        <v>0</v>
      </c>
      <c r="I2831">
        <v>0</v>
      </c>
      <c r="J2831">
        <v>0</v>
      </c>
      <c r="K2831">
        <v>1258.29</v>
      </c>
      <c r="L2831" t="str">
        <f t="shared" si="63"/>
        <v>Street</v>
      </c>
    </row>
    <row r="2832" spans="1:12" x14ac:dyDescent="0.3">
      <c r="A2832">
        <v>2024</v>
      </c>
      <c r="B2832">
        <v>7</v>
      </c>
      <c r="C2832">
        <v>4</v>
      </c>
      <c r="D2832">
        <v>201</v>
      </c>
      <c r="E2832" t="s">
        <v>301</v>
      </c>
      <c r="F2832">
        <v>558.66</v>
      </c>
      <c r="G2832">
        <v>-19.73</v>
      </c>
      <c r="H2832">
        <v>0</v>
      </c>
      <c r="I2832">
        <v>0</v>
      </c>
      <c r="J2832">
        <v>0</v>
      </c>
      <c r="K2832">
        <v>538.92999999999995</v>
      </c>
      <c r="L2832" t="str">
        <f t="shared" si="63"/>
        <v>Street</v>
      </c>
    </row>
    <row r="2833" spans="1:12" x14ac:dyDescent="0.3">
      <c r="A2833">
        <v>2024</v>
      </c>
      <c r="B2833">
        <v>7</v>
      </c>
      <c r="C2833">
        <v>4</v>
      </c>
      <c r="D2833">
        <v>201</v>
      </c>
      <c r="E2833" t="s">
        <v>305</v>
      </c>
      <c r="F2833">
        <v>1.77</v>
      </c>
      <c r="G2833">
        <v>-0.06</v>
      </c>
      <c r="H2833">
        <v>0</v>
      </c>
      <c r="I2833">
        <v>0</v>
      </c>
      <c r="J2833">
        <v>0</v>
      </c>
      <c r="K2833">
        <v>1.71</v>
      </c>
      <c r="L2833" t="str">
        <f t="shared" si="63"/>
        <v>Street</v>
      </c>
    </row>
    <row r="2834" spans="1:12" x14ac:dyDescent="0.3">
      <c r="A2834">
        <v>2024</v>
      </c>
      <c r="B2834">
        <v>7</v>
      </c>
      <c r="C2834">
        <v>4</v>
      </c>
      <c r="D2834">
        <v>201</v>
      </c>
      <c r="E2834" t="s">
        <v>248</v>
      </c>
      <c r="F2834">
        <v>206.14</v>
      </c>
      <c r="G2834">
        <v>-7.28</v>
      </c>
      <c r="H2834">
        <v>0</v>
      </c>
      <c r="I2834">
        <v>0</v>
      </c>
      <c r="J2834">
        <v>0</v>
      </c>
      <c r="K2834">
        <v>198.86</v>
      </c>
      <c r="L2834" t="str">
        <f t="shared" si="63"/>
        <v>3-Small C&amp;I</v>
      </c>
    </row>
    <row r="2835" spans="1:12" x14ac:dyDescent="0.3">
      <c r="A2835">
        <v>2024</v>
      </c>
      <c r="B2835">
        <v>7</v>
      </c>
      <c r="C2835">
        <v>4</v>
      </c>
      <c r="D2835">
        <v>201</v>
      </c>
      <c r="E2835" t="s">
        <v>266</v>
      </c>
      <c r="F2835">
        <v>67.05</v>
      </c>
      <c r="G2835">
        <v>-2.37</v>
      </c>
      <c r="H2835">
        <v>0</v>
      </c>
      <c r="I2835">
        <v>0</v>
      </c>
      <c r="J2835">
        <v>0</v>
      </c>
      <c r="K2835">
        <v>64.680000000000007</v>
      </c>
      <c r="L2835" t="str">
        <f t="shared" si="63"/>
        <v>3-Small C&amp;I</v>
      </c>
    </row>
    <row r="2836" spans="1:12" x14ac:dyDescent="0.3">
      <c r="A2836">
        <v>2024</v>
      </c>
      <c r="B2836">
        <v>7</v>
      </c>
      <c r="C2836">
        <v>4</v>
      </c>
      <c r="D2836">
        <v>201</v>
      </c>
      <c r="E2836" t="s">
        <v>245</v>
      </c>
      <c r="F2836">
        <v>-24.56</v>
      </c>
      <c r="G2836">
        <v>0.74</v>
      </c>
      <c r="H2836">
        <v>0</v>
      </c>
      <c r="I2836">
        <v>0</v>
      </c>
      <c r="J2836">
        <v>0</v>
      </c>
      <c r="K2836">
        <v>-23.82</v>
      </c>
      <c r="L2836" t="str">
        <f t="shared" si="63"/>
        <v>1-Residential</v>
      </c>
    </row>
    <row r="2837" spans="1:12" x14ac:dyDescent="0.3">
      <c r="A2837">
        <v>2024</v>
      </c>
      <c r="B2837">
        <v>7</v>
      </c>
      <c r="C2837">
        <v>5</v>
      </c>
      <c r="D2837">
        <v>201</v>
      </c>
      <c r="E2837" t="s">
        <v>248</v>
      </c>
      <c r="F2837">
        <v>16001513.039999999</v>
      </c>
      <c r="G2837">
        <v>-563772.32999999996</v>
      </c>
      <c r="H2837">
        <v>0</v>
      </c>
      <c r="I2837">
        <v>0</v>
      </c>
      <c r="J2837">
        <v>0</v>
      </c>
      <c r="K2837">
        <v>15437740.710000001</v>
      </c>
      <c r="L2837" t="str">
        <f t="shared" si="63"/>
        <v>3-Small C&amp;I</v>
      </c>
    </row>
    <row r="2838" spans="1:12" x14ac:dyDescent="0.3">
      <c r="A2838">
        <v>2024</v>
      </c>
      <c r="B2838">
        <v>7</v>
      </c>
      <c r="C2838">
        <v>5</v>
      </c>
      <c r="D2838">
        <v>201</v>
      </c>
      <c r="E2838" t="s">
        <v>253</v>
      </c>
      <c r="F2838">
        <v>541.87</v>
      </c>
      <c r="G2838">
        <v>-19.14</v>
      </c>
      <c r="H2838">
        <v>0</v>
      </c>
      <c r="I2838">
        <v>0</v>
      </c>
      <c r="J2838">
        <v>0</v>
      </c>
      <c r="K2838">
        <v>522.73</v>
      </c>
      <c r="L2838" t="str">
        <f t="shared" si="63"/>
        <v>3-Small C&amp;I</v>
      </c>
    </row>
    <row r="2839" spans="1:12" x14ac:dyDescent="0.3">
      <c r="A2839">
        <v>2024</v>
      </c>
      <c r="B2839">
        <v>7</v>
      </c>
      <c r="C2839">
        <v>5</v>
      </c>
      <c r="D2839">
        <v>201</v>
      </c>
      <c r="E2839" t="s">
        <v>255</v>
      </c>
      <c r="F2839">
        <v>14653.68</v>
      </c>
      <c r="G2839">
        <v>-517.19000000000005</v>
      </c>
      <c r="H2839">
        <v>0</v>
      </c>
      <c r="I2839">
        <v>0</v>
      </c>
      <c r="J2839">
        <v>0</v>
      </c>
      <c r="K2839">
        <v>14136.49</v>
      </c>
      <c r="L2839" t="str">
        <f t="shared" si="63"/>
        <v>3-Small C&amp;I</v>
      </c>
    </row>
    <row r="2840" spans="1:12" x14ac:dyDescent="0.3">
      <c r="A2840">
        <v>2024</v>
      </c>
      <c r="B2840">
        <v>7</v>
      </c>
      <c r="C2840">
        <v>5</v>
      </c>
      <c r="D2840">
        <v>201</v>
      </c>
      <c r="E2840" t="s">
        <v>260</v>
      </c>
      <c r="F2840">
        <v>185577.98</v>
      </c>
      <c r="G2840">
        <v>-6505.6</v>
      </c>
      <c r="H2840">
        <v>0</v>
      </c>
      <c r="I2840">
        <v>0</v>
      </c>
      <c r="J2840">
        <v>0</v>
      </c>
      <c r="K2840">
        <v>179072.38</v>
      </c>
      <c r="L2840" t="str">
        <f t="shared" si="63"/>
        <v>3-Small C&amp;I</v>
      </c>
    </row>
    <row r="2841" spans="1:12" x14ac:dyDescent="0.3">
      <c r="A2841">
        <v>2024</v>
      </c>
      <c r="B2841">
        <v>7</v>
      </c>
      <c r="C2841">
        <v>5</v>
      </c>
      <c r="D2841">
        <v>201</v>
      </c>
      <c r="E2841" t="s">
        <v>266</v>
      </c>
      <c r="F2841">
        <v>1296809.5900000001</v>
      </c>
      <c r="G2841">
        <v>-46126.07</v>
      </c>
      <c r="H2841">
        <v>0</v>
      </c>
      <c r="I2841">
        <v>0</v>
      </c>
      <c r="J2841">
        <v>0</v>
      </c>
      <c r="K2841">
        <v>1250683.52</v>
      </c>
      <c r="L2841" t="str">
        <f t="shared" si="63"/>
        <v>3-Small C&amp;I</v>
      </c>
    </row>
    <row r="2842" spans="1:12" x14ac:dyDescent="0.3">
      <c r="A2842">
        <v>2024</v>
      </c>
      <c r="B2842">
        <v>7</v>
      </c>
      <c r="C2842">
        <v>5</v>
      </c>
      <c r="D2842">
        <v>201</v>
      </c>
      <c r="E2842" t="s">
        <v>268</v>
      </c>
      <c r="F2842">
        <v>18427484.129999999</v>
      </c>
      <c r="G2842">
        <v>-64587.02</v>
      </c>
      <c r="H2842">
        <v>0</v>
      </c>
      <c r="I2842">
        <v>0</v>
      </c>
      <c r="J2842">
        <v>0</v>
      </c>
      <c r="K2842">
        <v>18362897.109999999</v>
      </c>
      <c r="L2842" t="str">
        <f t="shared" si="63"/>
        <v>4-Medium C&amp;I</v>
      </c>
    </row>
    <row r="2843" spans="1:12" x14ac:dyDescent="0.3">
      <c r="A2843">
        <v>2024</v>
      </c>
      <c r="B2843">
        <v>7</v>
      </c>
      <c r="C2843">
        <v>5</v>
      </c>
      <c r="D2843">
        <v>201</v>
      </c>
      <c r="E2843" t="s">
        <v>271</v>
      </c>
      <c r="F2843">
        <v>661966.72</v>
      </c>
      <c r="G2843">
        <v>-2309.9</v>
      </c>
      <c r="H2843">
        <v>0</v>
      </c>
      <c r="I2843">
        <v>0</v>
      </c>
      <c r="J2843">
        <v>0</v>
      </c>
      <c r="K2843">
        <v>659656.81999999995</v>
      </c>
      <c r="L2843" t="str">
        <f t="shared" si="63"/>
        <v>4-Medium C&amp;I</v>
      </c>
    </row>
    <row r="2844" spans="1:12" x14ac:dyDescent="0.3">
      <c r="A2844">
        <v>2024</v>
      </c>
      <c r="B2844">
        <v>7</v>
      </c>
      <c r="C2844">
        <v>5</v>
      </c>
      <c r="D2844">
        <v>201</v>
      </c>
      <c r="E2844" t="s">
        <v>274</v>
      </c>
      <c r="F2844">
        <v>509936.09</v>
      </c>
      <c r="G2844">
        <v>-1787.2</v>
      </c>
      <c r="H2844">
        <v>0</v>
      </c>
      <c r="I2844">
        <v>0</v>
      </c>
      <c r="J2844">
        <v>0</v>
      </c>
      <c r="K2844">
        <v>508148.89</v>
      </c>
      <c r="L2844" t="str">
        <f t="shared" si="63"/>
        <v>4-Medium C&amp;I</v>
      </c>
    </row>
    <row r="2845" spans="1:12" x14ac:dyDescent="0.3">
      <c r="A2845">
        <v>2024</v>
      </c>
      <c r="B2845">
        <v>7</v>
      </c>
      <c r="C2845">
        <v>5</v>
      </c>
      <c r="D2845">
        <v>201</v>
      </c>
      <c r="E2845" t="s">
        <v>593</v>
      </c>
      <c r="F2845">
        <v>32088190.780000001</v>
      </c>
      <c r="G2845">
        <v>-112394.43</v>
      </c>
      <c r="H2845">
        <v>0</v>
      </c>
      <c r="I2845">
        <v>0</v>
      </c>
      <c r="J2845">
        <v>0</v>
      </c>
      <c r="K2845">
        <v>31975796.350000001</v>
      </c>
      <c r="L2845" t="str">
        <f t="shared" si="63"/>
        <v>5-Large C&amp;I</v>
      </c>
    </row>
    <row r="2846" spans="1:12" x14ac:dyDescent="0.3">
      <c r="A2846">
        <v>2024</v>
      </c>
      <c r="B2846">
        <v>7</v>
      </c>
      <c r="C2846">
        <v>5</v>
      </c>
      <c r="D2846">
        <v>201</v>
      </c>
      <c r="E2846" t="s">
        <v>245</v>
      </c>
      <c r="F2846">
        <v>74136712.349999994</v>
      </c>
      <c r="G2846">
        <v>-2214183.5699999998</v>
      </c>
      <c r="H2846">
        <v>0</v>
      </c>
      <c r="I2846">
        <v>0</v>
      </c>
      <c r="J2846">
        <v>0</v>
      </c>
      <c r="K2846">
        <v>71922528.780000001</v>
      </c>
      <c r="L2846" t="str">
        <f t="shared" si="63"/>
        <v>1-Residential</v>
      </c>
    </row>
    <row r="2847" spans="1:12" x14ac:dyDescent="0.3">
      <c r="A2847">
        <v>2024</v>
      </c>
      <c r="B2847">
        <v>7</v>
      </c>
      <c r="C2847">
        <v>5</v>
      </c>
      <c r="D2847">
        <v>201</v>
      </c>
      <c r="E2847" t="s">
        <v>257</v>
      </c>
      <c r="F2847">
        <v>10585134.02</v>
      </c>
      <c r="G2847">
        <v>-316091.05</v>
      </c>
      <c r="H2847">
        <v>0</v>
      </c>
      <c r="I2847">
        <v>0</v>
      </c>
      <c r="J2847">
        <v>0</v>
      </c>
      <c r="K2847">
        <v>10269042.970000001</v>
      </c>
      <c r="L2847" t="str">
        <f t="shared" si="63"/>
        <v>2-Low Income Residential</v>
      </c>
    </row>
    <row r="2848" spans="1:12" x14ac:dyDescent="0.3">
      <c r="A2848">
        <v>2024</v>
      </c>
      <c r="B2848">
        <v>7</v>
      </c>
      <c r="C2848">
        <v>5</v>
      </c>
      <c r="D2848">
        <v>201</v>
      </c>
      <c r="E2848" t="s">
        <v>290</v>
      </c>
      <c r="F2848">
        <v>78393.149999999994</v>
      </c>
      <c r="G2848">
        <v>-2767.42</v>
      </c>
      <c r="H2848">
        <v>0</v>
      </c>
      <c r="I2848">
        <v>0</v>
      </c>
      <c r="J2848">
        <v>0</v>
      </c>
      <c r="K2848">
        <v>75625.73</v>
      </c>
      <c r="L2848" t="str">
        <f t="shared" si="63"/>
        <v>Street</v>
      </c>
    </row>
    <row r="2849" spans="1:12" x14ac:dyDescent="0.3">
      <c r="A2849">
        <v>2024</v>
      </c>
      <c r="B2849">
        <v>7</v>
      </c>
      <c r="C2849">
        <v>5</v>
      </c>
      <c r="D2849">
        <v>201</v>
      </c>
      <c r="E2849" t="s">
        <v>595</v>
      </c>
      <c r="F2849">
        <v>3375.71</v>
      </c>
      <c r="G2849">
        <v>-119.16</v>
      </c>
      <c r="H2849">
        <v>0</v>
      </c>
      <c r="I2849">
        <v>0</v>
      </c>
      <c r="J2849">
        <v>0</v>
      </c>
      <c r="K2849">
        <v>3256.55</v>
      </c>
      <c r="L2849" t="str">
        <f t="shared" si="63"/>
        <v>Street</v>
      </c>
    </row>
    <row r="2850" spans="1:12" x14ac:dyDescent="0.3">
      <c r="A2850">
        <v>2024</v>
      </c>
      <c r="B2850">
        <v>7</v>
      </c>
      <c r="C2850">
        <v>5</v>
      </c>
      <c r="D2850">
        <v>201</v>
      </c>
      <c r="E2850" t="s">
        <v>297</v>
      </c>
      <c r="F2850">
        <v>4358.99</v>
      </c>
      <c r="G2850">
        <v>-153.87</v>
      </c>
      <c r="H2850">
        <v>0</v>
      </c>
      <c r="I2850">
        <v>0</v>
      </c>
      <c r="J2850">
        <v>0</v>
      </c>
      <c r="K2850">
        <v>4205.12</v>
      </c>
      <c r="L2850" t="str">
        <f t="shared" si="63"/>
        <v>Street</v>
      </c>
    </row>
    <row r="2851" spans="1:12" x14ac:dyDescent="0.3">
      <c r="A2851">
        <v>2024</v>
      </c>
      <c r="B2851">
        <v>7</v>
      </c>
      <c r="C2851">
        <v>5</v>
      </c>
      <c r="D2851">
        <v>201</v>
      </c>
      <c r="E2851" t="s">
        <v>301</v>
      </c>
      <c r="F2851">
        <v>408.9</v>
      </c>
      <c r="G2851">
        <v>-14.44</v>
      </c>
      <c r="H2851">
        <v>0</v>
      </c>
      <c r="I2851">
        <v>0</v>
      </c>
      <c r="J2851">
        <v>0</v>
      </c>
      <c r="K2851">
        <v>394.46</v>
      </c>
      <c r="L2851" t="str">
        <f t="shared" si="63"/>
        <v>Street</v>
      </c>
    </row>
    <row r="2852" spans="1:12" x14ac:dyDescent="0.3">
      <c r="A2852">
        <v>2024</v>
      </c>
      <c r="B2852">
        <v>7</v>
      </c>
      <c r="C2852">
        <v>5</v>
      </c>
      <c r="D2852">
        <v>201</v>
      </c>
      <c r="E2852" t="s">
        <v>305</v>
      </c>
      <c r="F2852">
        <v>154933.24</v>
      </c>
      <c r="G2852">
        <v>-5460.05</v>
      </c>
      <c r="H2852">
        <v>0</v>
      </c>
      <c r="I2852">
        <v>0</v>
      </c>
      <c r="J2852">
        <v>0</v>
      </c>
      <c r="K2852">
        <v>149473.19</v>
      </c>
      <c r="L2852" t="str">
        <f t="shared" si="63"/>
        <v>Street</v>
      </c>
    </row>
    <row r="2853" spans="1:12" x14ac:dyDescent="0.3">
      <c r="A2853">
        <v>2024</v>
      </c>
      <c r="B2853">
        <v>7</v>
      </c>
      <c r="C2853">
        <v>5</v>
      </c>
      <c r="D2853">
        <v>201</v>
      </c>
      <c r="E2853" t="s">
        <v>596</v>
      </c>
      <c r="F2853">
        <v>206301.57</v>
      </c>
      <c r="G2853">
        <v>-7282.46</v>
      </c>
      <c r="H2853">
        <v>0</v>
      </c>
      <c r="I2853">
        <v>0</v>
      </c>
      <c r="J2853">
        <v>0</v>
      </c>
      <c r="K2853">
        <v>199019.11</v>
      </c>
      <c r="L2853" t="str">
        <f t="shared" si="63"/>
        <v>Street</v>
      </c>
    </row>
    <row r="2854" spans="1:12" x14ac:dyDescent="0.3">
      <c r="A2854">
        <v>2024</v>
      </c>
      <c r="B2854">
        <v>7</v>
      </c>
      <c r="C2854">
        <v>5</v>
      </c>
      <c r="D2854">
        <v>201</v>
      </c>
      <c r="E2854" t="s">
        <v>310</v>
      </c>
      <c r="F2854">
        <v>71.91</v>
      </c>
      <c r="G2854">
        <v>-2.5299999999999998</v>
      </c>
      <c r="H2854">
        <v>0</v>
      </c>
      <c r="I2854">
        <v>0</v>
      </c>
      <c r="J2854">
        <v>0</v>
      </c>
      <c r="K2854">
        <v>69.38</v>
      </c>
      <c r="L2854" t="str">
        <f t="shared" si="63"/>
        <v>Street</v>
      </c>
    </row>
    <row r="2855" spans="1:12" x14ac:dyDescent="0.3">
      <c r="A2855">
        <v>2024</v>
      </c>
      <c r="B2855">
        <v>7</v>
      </c>
      <c r="C2855">
        <v>5</v>
      </c>
      <c r="D2855">
        <v>201</v>
      </c>
      <c r="E2855" t="s">
        <v>248</v>
      </c>
      <c r="F2855">
        <v>908176.46</v>
      </c>
      <c r="G2855">
        <v>-31970.49</v>
      </c>
      <c r="H2855">
        <v>0</v>
      </c>
      <c r="I2855">
        <v>0</v>
      </c>
      <c r="J2855">
        <v>0</v>
      </c>
      <c r="K2855">
        <v>876205.97</v>
      </c>
      <c r="L2855" t="str">
        <f t="shared" si="63"/>
        <v>3-Small C&amp;I</v>
      </c>
    </row>
    <row r="2856" spans="1:12" x14ac:dyDescent="0.3">
      <c r="A2856">
        <v>2024</v>
      </c>
      <c r="B2856">
        <v>7</v>
      </c>
      <c r="C2856">
        <v>5</v>
      </c>
      <c r="D2856">
        <v>201</v>
      </c>
      <c r="E2856" t="s">
        <v>255</v>
      </c>
      <c r="F2856">
        <v>2647.45</v>
      </c>
      <c r="G2856">
        <v>-93.46</v>
      </c>
      <c r="H2856">
        <v>0</v>
      </c>
      <c r="I2856">
        <v>0</v>
      </c>
      <c r="J2856">
        <v>0</v>
      </c>
      <c r="K2856">
        <v>2553.9899999999998</v>
      </c>
      <c r="L2856" t="str">
        <f t="shared" si="63"/>
        <v>3-Small C&amp;I</v>
      </c>
    </row>
    <row r="2857" spans="1:12" x14ac:dyDescent="0.3">
      <c r="A2857">
        <v>2024</v>
      </c>
      <c r="B2857">
        <v>7</v>
      </c>
      <c r="C2857">
        <v>5</v>
      </c>
      <c r="D2857">
        <v>201</v>
      </c>
      <c r="E2857" t="s">
        <v>260</v>
      </c>
      <c r="F2857">
        <v>6908.34</v>
      </c>
      <c r="G2857">
        <v>-243.84</v>
      </c>
      <c r="H2857">
        <v>0</v>
      </c>
      <c r="I2857">
        <v>0</v>
      </c>
      <c r="J2857">
        <v>0</v>
      </c>
      <c r="K2857">
        <v>6664.5</v>
      </c>
      <c r="L2857" t="str">
        <f t="shared" si="63"/>
        <v>3-Small C&amp;I</v>
      </c>
    </row>
    <row r="2858" spans="1:12" x14ac:dyDescent="0.3">
      <c r="A2858">
        <v>2024</v>
      </c>
      <c r="B2858">
        <v>7</v>
      </c>
      <c r="C2858">
        <v>5</v>
      </c>
      <c r="D2858">
        <v>201</v>
      </c>
      <c r="E2858" t="s">
        <v>266</v>
      </c>
      <c r="F2858">
        <v>61322.52</v>
      </c>
      <c r="G2858">
        <v>-2165.59</v>
      </c>
      <c r="H2858">
        <v>0</v>
      </c>
      <c r="I2858">
        <v>0</v>
      </c>
      <c r="J2858">
        <v>0</v>
      </c>
      <c r="K2858">
        <v>59156.93</v>
      </c>
      <c r="L2858" t="str">
        <f t="shared" si="63"/>
        <v>3-Small C&amp;I</v>
      </c>
    </row>
    <row r="2859" spans="1:12" x14ac:dyDescent="0.3">
      <c r="A2859">
        <v>2024</v>
      </c>
      <c r="B2859">
        <v>7</v>
      </c>
      <c r="C2859">
        <v>5</v>
      </c>
      <c r="D2859">
        <v>201</v>
      </c>
      <c r="E2859" t="s">
        <v>268</v>
      </c>
      <c r="F2859">
        <v>975388.1</v>
      </c>
      <c r="G2859">
        <v>-3420.74</v>
      </c>
      <c r="H2859">
        <v>0</v>
      </c>
      <c r="I2859">
        <v>0</v>
      </c>
      <c r="J2859">
        <v>0</v>
      </c>
      <c r="K2859">
        <v>971967.36</v>
      </c>
      <c r="L2859" t="str">
        <f t="shared" si="63"/>
        <v>4-Medium C&amp;I</v>
      </c>
    </row>
    <row r="2860" spans="1:12" x14ac:dyDescent="0.3">
      <c r="A2860">
        <v>2024</v>
      </c>
      <c r="B2860">
        <v>7</v>
      </c>
      <c r="C2860">
        <v>5</v>
      </c>
      <c r="D2860">
        <v>201</v>
      </c>
      <c r="E2860" t="s">
        <v>271</v>
      </c>
      <c r="F2860">
        <v>22578.97</v>
      </c>
      <c r="G2860">
        <v>-79.03</v>
      </c>
      <c r="H2860">
        <v>0</v>
      </c>
      <c r="I2860">
        <v>0</v>
      </c>
      <c r="J2860">
        <v>0</v>
      </c>
      <c r="K2860">
        <v>22499.94</v>
      </c>
      <c r="L2860" t="str">
        <f t="shared" si="63"/>
        <v>4-Medium C&amp;I</v>
      </c>
    </row>
    <row r="2861" spans="1:12" x14ac:dyDescent="0.3">
      <c r="A2861">
        <v>2024</v>
      </c>
      <c r="B2861">
        <v>7</v>
      </c>
      <c r="C2861">
        <v>5</v>
      </c>
      <c r="D2861">
        <v>201</v>
      </c>
      <c r="E2861" t="s">
        <v>274</v>
      </c>
      <c r="F2861">
        <v>28896.37</v>
      </c>
      <c r="G2861">
        <v>-101.43</v>
      </c>
      <c r="H2861">
        <v>0</v>
      </c>
      <c r="I2861">
        <v>0</v>
      </c>
      <c r="J2861">
        <v>0</v>
      </c>
      <c r="K2861">
        <v>28794.94</v>
      </c>
      <c r="L2861" t="str">
        <f t="shared" si="63"/>
        <v>4-Medium C&amp;I</v>
      </c>
    </row>
    <row r="2862" spans="1:12" x14ac:dyDescent="0.3">
      <c r="A2862">
        <v>2024</v>
      </c>
      <c r="B2862">
        <v>7</v>
      </c>
      <c r="C2862">
        <v>5</v>
      </c>
      <c r="D2862">
        <v>201</v>
      </c>
      <c r="E2862" t="s">
        <v>593</v>
      </c>
      <c r="F2862">
        <v>1505378.89</v>
      </c>
      <c r="G2862">
        <v>-5262.69</v>
      </c>
      <c r="H2862">
        <v>0</v>
      </c>
      <c r="I2862">
        <v>0</v>
      </c>
      <c r="J2862">
        <v>0</v>
      </c>
      <c r="K2862">
        <v>1500116.2</v>
      </c>
      <c r="L2862" t="str">
        <f t="shared" si="63"/>
        <v>5-Large C&amp;I</v>
      </c>
    </row>
    <row r="2863" spans="1:12" x14ac:dyDescent="0.3">
      <c r="A2863">
        <v>2024</v>
      </c>
      <c r="B2863">
        <v>7</v>
      </c>
      <c r="C2863">
        <v>5</v>
      </c>
      <c r="D2863">
        <v>201</v>
      </c>
      <c r="E2863" t="s">
        <v>245</v>
      </c>
      <c r="F2863">
        <v>3356718.35</v>
      </c>
      <c r="G2863">
        <v>-100234.36</v>
      </c>
      <c r="H2863">
        <v>0</v>
      </c>
      <c r="I2863">
        <v>0</v>
      </c>
      <c r="J2863">
        <v>0</v>
      </c>
      <c r="K2863">
        <v>3256483.99</v>
      </c>
      <c r="L2863" t="str">
        <f t="shared" si="63"/>
        <v>1-Residential</v>
      </c>
    </row>
    <row r="2864" spans="1:12" x14ac:dyDescent="0.3">
      <c r="A2864">
        <v>2024</v>
      </c>
      <c r="B2864">
        <v>7</v>
      </c>
      <c r="C2864">
        <v>5</v>
      </c>
      <c r="D2864">
        <v>201</v>
      </c>
      <c r="E2864" t="s">
        <v>257</v>
      </c>
      <c r="F2864">
        <v>381389.53</v>
      </c>
      <c r="G2864">
        <v>-11380.18</v>
      </c>
      <c r="H2864">
        <v>0</v>
      </c>
      <c r="I2864">
        <v>0</v>
      </c>
      <c r="J2864">
        <v>0</v>
      </c>
      <c r="K2864">
        <v>370009.35</v>
      </c>
      <c r="L2864" t="str">
        <f t="shared" si="63"/>
        <v>2-Low Income Residential</v>
      </c>
    </row>
    <row r="2865" spans="1:12" x14ac:dyDescent="0.3">
      <c r="A2865">
        <v>2024</v>
      </c>
      <c r="B2865">
        <v>8</v>
      </c>
      <c r="C2865">
        <v>4</v>
      </c>
      <c r="D2865">
        <v>201</v>
      </c>
      <c r="E2865" t="s">
        <v>248</v>
      </c>
      <c r="F2865">
        <v>288046.83</v>
      </c>
      <c r="G2865">
        <v>-10165.17</v>
      </c>
      <c r="H2865">
        <v>0</v>
      </c>
      <c r="I2865">
        <v>0</v>
      </c>
      <c r="J2865">
        <v>0</v>
      </c>
      <c r="K2865">
        <v>277881.65999999997</v>
      </c>
      <c r="L2865" t="str">
        <f t="shared" si="63"/>
        <v>3-Small C&amp;I</v>
      </c>
    </row>
    <row r="2866" spans="1:12" x14ac:dyDescent="0.3">
      <c r="A2866">
        <v>2024</v>
      </c>
      <c r="B2866">
        <v>8</v>
      </c>
      <c r="C2866">
        <v>4</v>
      </c>
      <c r="D2866">
        <v>201</v>
      </c>
      <c r="E2866" t="s">
        <v>253</v>
      </c>
      <c r="F2866">
        <v>101.91</v>
      </c>
      <c r="G2866">
        <v>-3.6</v>
      </c>
      <c r="H2866">
        <v>0</v>
      </c>
      <c r="I2866">
        <v>0</v>
      </c>
      <c r="J2866">
        <v>0</v>
      </c>
      <c r="K2866">
        <v>98.31</v>
      </c>
      <c r="L2866" t="str">
        <f t="shared" si="63"/>
        <v>3-Small C&amp;I</v>
      </c>
    </row>
    <row r="2867" spans="1:12" x14ac:dyDescent="0.3">
      <c r="A2867">
        <v>2024</v>
      </c>
      <c r="B2867">
        <v>8</v>
      </c>
      <c r="C2867">
        <v>4</v>
      </c>
      <c r="D2867">
        <v>201</v>
      </c>
      <c r="E2867" t="s">
        <v>255</v>
      </c>
      <c r="F2867">
        <v>32.97</v>
      </c>
      <c r="G2867">
        <v>-1.1599999999999999</v>
      </c>
      <c r="H2867">
        <v>0</v>
      </c>
      <c r="I2867">
        <v>0</v>
      </c>
      <c r="J2867">
        <v>0</v>
      </c>
      <c r="K2867">
        <v>31.81</v>
      </c>
      <c r="L2867" t="str">
        <f t="shared" si="63"/>
        <v>3-Small C&amp;I</v>
      </c>
    </row>
    <row r="2868" spans="1:12" x14ac:dyDescent="0.3">
      <c r="A2868">
        <v>2024</v>
      </c>
      <c r="B2868">
        <v>8</v>
      </c>
      <c r="C2868">
        <v>4</v>
      </c>
      <c r="D2868">
        <v>201</v>
      </c>
      <c r="E2868" t="s">
        <v>260</v>
      </c>
      <c r="F2868">
        <v>555.12</v>
      </c>
      <c r="G2868">
        <v>-19.579999999999998</v>
      </c>
      <c r="H2868">
        <v>0</v>
      </c>
      <c r="I2868">
        <v>0</v>
      </c>
      <c r="J2868">
        <v>0</v>
      </c>
      <c r="K2868">
        <v>535.54</v>
      </c>
      <c r="L2868" t="str">
        <f t="shared" si="63"/>
        <v>3-Small C&amp;I</v>
      </c>
    </row>
    <row r="2869" spans="1:12" x14ac:dyDescent="0.3">
      <c r="A2869">
        <v>2024</v>
      </c>
      <c r="B2869">
        <v>8</v>
      </c>
      <c r="C2869">
        <v>4</v>
      </c>
      <c r="D2869">
        <v>201</v>
      </c>
      <c r="E2869" t="s">
        <v>266</v>
      </c>
      <c r="F2869">
        <v>3702.6</v>
      </c>
      <c r="G2869">
        <v>-130.69</v>
      </c>
      <c r="H2869">
        <v>0</v>
      </c>
      <c r="I2869">
        <v>0</v>
      </c>
      <c r="J2869">
        <v>0</v>
      </c>
      <c r="K2869">
        <v>3571.91</v>
      </c>
      <c r="L2869" t="str">
        <f t="shared" si="63"/>
        <v>3-Small C&amp;I</v>
      </c>
    </row>
    <row r="2870" spans="1:12" x14ac:dyDescent="0.3">
      <c r="A2870">
        <v>2024</v>
      </c>
      <c r="B2870">
        <v>8</v>
      </c>
      <c r="C2870">
        <v>4</v>
      </c>
      <c r="D2870">
        <v>201</v>
      </c>
      <c r="E2870" t="s">
        <v>268</v>
      </c>
      <c r="F2870">
        <v>214055.49</v>
      </c>
      <c r="G2870">
        <v>-749.21</v>
      </c>
      <c r="H2870">
        <v>0</v>
      </c>
      <c r="I2870">
        <v>0</v>
      </c>
      <c r="J2870">
        <v>0</v>
      </c>
      <c r="K2870">
        <v>213306.28</v>
      </c>
      <c r="L2870" t="str">
        <f t="shared" si="63"/>
        <v>4-Medium C&amp;I</v>
      </c>
    </row>
    <row r="2871" spans="1:12" x14ac:dyDescent="0.3">
      <c r="A2871">
        <v>2024</v>
      </c>
      <c r="B2871">
        <v>8</v>
      </c>
      <c r="C2871">
        <v>4</v>
      </c>
      <c r="D2871">
        <v>201</v>
      </c>
      <c r="E2871" t="s">
        <v>593</v>
      </c>
      <c r="F2871">
        <v>161091.22</v>
      </c>
      <c r="G2871">
        <v>-563.82000000000005</v>
      </c>
      <c r="H2871">
        <v>0</v>
      </c>
      <c r="I2871">
        <v>0</v>
      </c>
      <c r="J2871">
        <v>0</v>
      </c>
      <c r="K2871">
        <v>160527.4</v>
      </c>
      <c r="L2871" t="str">
        <f t="shared" si="63"/>
        <v>5-Large C&amp;I</v>
      </c>
    </row>
    <row r="2872" spans="1:12" x14ac:dyDescent="0.3">
      <c r="A2872">
        <v>2024</v>
      </c>
      <c r="B2872">
        <v>8</v>
      </c>
      <c r="C2872">
        <v>4</v>
      </c>
      <c r="D2872">
        <v>201</v>
      </c>
      <c r="E2872" t="s">
        <v>245</v>
      </c>
      <c r="F2872">
        <v>1597970.21</v>
      </c>
      <c r="G2872">
        <v>-47776.69</v>
      </c>
      <c r="H2872">
        <v>0</v>
      </c>
      <c r="I2872">
        <v>0</v>
      </c>
      <c r="J2872">
        <v>0</v>
      </c>
      <c r="K2872">
        <v>1550193.52</v>
      </c>
      <c r="L2872" t="str">
        <f t="shared" si="63"/>
        <v>1-Residential</v>
      </c>
    </row>
    <row r="2873" spans="1:12" x14ac:dyDescent="0.3">
      <c r="A2873">
        <v>2024</v>
      </c>
      <c r="B2873">
        <v>8</v>
      </c>
      <c r="C2873">
        <v>4</v>
      </c>
      <c r="D2873">
        <v>201</v>
      </c>
      <c r="E2873" t="s">
        <v>257</v>
      </c>
      <c r="F2873">
        <v>11330.83</v>
      </c>
      <c r="G2873">
        <v>-334.25</v>
      </c>
      <c r="H2873">
        <v>0</v>
      </c>
      <c r="I2873">
        <v>0</v>
      </c>
      <c r="J2873">
        <v>0</v>
      </c>
      <c r="K2873">
        <v>10996.58</v>
      </c>
      <c r="L2873" t="str">
        <f t="shared" si="63"/>
        <v>2-Low Income Residential</v>
      </c>
    </row>
    <row r="2874" spans="1:12" x14ac:dyDescent="0.3">
      <c r="A2874">
        <v>2024</v>
      </c>
      <c r="B2874">
        <v>8</v>
      </c>
      <c r="C2874">
        <v>4</v>
      </c>
      <c r="D2874">
        <v>201</v>
      </c>
      <c r="E2874" t="s">
        <v>290</v>
      </c>
      <c r="F2874">
        <v>1350.81</v>
      </c>
      <c r="G2874">
        <v>-47.68</v>
      </c>
      <c r="H2874">
        <v>0</v>
      </c>
      <c r="I2874">
        <v>0</v>
      </c>
      <c r="J2874">
        <v>0</v>
      </c>
      <c r="K2874">
        <v>1303.1300000000001</v>
      </c>
      <c r="L2874" t="str">
        <f t="shared" si="63"/>
        <v>Street</v>
      </c>
    </row>
    <row r="2875" spans="1:12" x14ac:dyDescent="0.3">
      <c r="A2875">
        <v>2024</v>
      </c>
      <c r="B2875">
        <v>8</v>
      </c>
      <c r="C2875">
        <v>4</v>
      </c>
      <c r="D2875">
        <v>201</v>
      </c>
      <c r="E2875" t="s">
        <v>301</v>
      </c>
      <c r="F2875">
        <v>578.58000000000004</v>
      </c>
      <c r="G2875">
        <v>-20.420000000000002</v>
      </c>
      <c r="H2875">
        <v>0</v>
      </c>
      <c r="I2875">
        <v>0</v>
      </c>
      <c r="J2875">
        <v>0</v>
      </c>
      <c r="K2875">
        <v>558.16</v>
      </c>
      <c r="L2875" t="str">
        <f t="shared" si="63"/>
        <v>Street</v>
      </c>
    </row>
    <row r="2876" spans="1:12" x14ac:dyDescent="0.3">
      <c r="A2876">
        <v>2024</v>
      </c>
      <c r="B2876">
        <v>8</v>
      </c>
      <c r="C2876">
        <v>4</v>
      </c>
      <c r="D2876">
        <v>201</v>
      </c>
      <c r="E2876" t="s">
        <v>305</v>
      </c>
      <c r="F2876">
        <v>1.77</v>
      </c>
      <c r="G2876">
        <v>-0.06</v>
      </c>
      <c r="H2876">
        <v>0</v>
      </c>
      <c r="I2876">
        <v>0</v>
      </c>
      <c r="J2876">
        <v>0</v>
      </c>
      <c r="K2876">
        <v>1.71</v>
      </c>
      <c r="L2876" t="str">
        <f t="shared" si="63"/>
        <v>Street</v>
      </c>
    </row>
    <row r="2877" spans="1:12" x14ac:dyDescent="0.3">
      <c r="A2877">
        <v>2024</v>
      </c>
      <c r="B2877">
        <v>8</v>
      </c>
      <c r="C2877">
        <v>4</v>
      </c>
      <c r="D2877">
        <v>201</v>
      </c>
      <c r="E2877" t="s">
        <v>248</v>
      </c>
      <c r="F2877">
        <v>85476.14</v>
      </c>
      <c r="G2877">
        <v>-3012.41</v>
      </c>
      <c r="H2877">
        <v>0</v>
      </c>
      <c r="I2877">
        <v>0</v>
      </c>
      <c r="J2877">
        <v>0</v>
      </c>
      <c r="K2877">
        <v>82463.73</v>
      </c>
      <c r="L2877" t="str">
        <f t="shared" si="63"/>
        <v>3-Small C&amp;I</v>
      </c>
    </row>
    <row r="2878" spans="1:12" x14ac:dyDescent="0.3">
      <c r="A2878">
        <v>2024</v>
      </c>
      <c r="B2878">
        <v>8</v>
      </c>
      <c r="C2878">
        <v>4</v>
      </c>
      <c r="D2878">
        <v>201</v>
      </c>
      <c r="E2878" t="s">
        <v>260</v>
      </c>
      <c r="F2878">
        <v>152.05000000000001</v>
      </c>
      <c r="G2878">
        <v>-5.37</v>
      </c>
      <c r="H2878">
        <v>0</v>
      </c>
      <c r="I2878">
        <v>0</v>
      </c>
      <c r="J2878">
        <v>0</v>
      </c>
      <c r="K2878">
        <v>146.68</v>
      </c>
      <c r="L2878" t="str">
        <f t="shared" si="63"/>
        <v>3-Small C&amp;I</v>
      </c>
    </row>
    <row r="2879" spans="1:12" x14ac:dyDescent="0.3">
      <c r="A2879">
        <v>2024</v>
      </c>
      <c r="B2879">
        <v>8</v>
      </c>
      <c r="C2879">
        <v>4</v>
      </c>
      <c r="D2879">
        <v>201</v>
      </c>
      <c r="E2879" t="s">
        <v>266</v>
      </c>
      <c r="F2879">
        <v>988.08</v>
      </c>
      <c r="G2879">
        <v>-34.880000000000003</v>
      </c>
      <c r="H2879">
        <v>0</v>
      </c>
      <c r="I2879">
        <v>0</v>
      </c>
      <c r="J2879">
        <v>0</v>
      </c>
      <c r="K2879">
        <v>953.2</v>
      </c>
      <c r="L2879" t="str">
        <f t="shared" si="63"/>
        <v>3-Small C&amp;I</v>
      </c>
    </row>
    <row r="2880" spans="1:12" x14ac:dyDescent="0.3">
      <c r="A2880">
        <v>2024</v>
      </c>
      <c r="B2880">
        <v>8</v>
      </c>
      <c r="C2880">
        <v>4</v>
      </c>
      <c r="D2880">
        <v>201</v>
      </c>
      <c r="E2880" t="s">
        <v>268</v>
      </c>
      <c r="F2880">
        <v>72076.490000000005</v>
      </c>
      <c r="G2880">
        <v>-252.26</v>
      </c>
      <c r="H2880">
        <v>0</v>
      </c>
      <c r="I2880">
        <v>0</v>
      </c>
      <c r="J2880">
        <v>0</v>
      </c>
      <c r="K2880">
        <v>71824.23</v>
      </c>
      <c r="L2880" t="str">
        <f t="shared" si="63"/>
        <v>4-Medium C&amp;I</v>
      </c>
    </row>
    <row r="2881" spans="1:12" x14ac:dyDescent="0.3">
      <c r="A2881">
        <v>2024</v>
      </c>
      <c r="B2881">
        <v>8</v>
      </c>
      <c r="C2881">
        <v>4</v>
      </c>
      <c r="D2881">
        <v>201</v>
      </c>
      <c r="E2881" t="s">
        <v>245</v>
      </c>
      <c r="F2881">
        <v>238707.36</v>
      </c>
      <c r="G2881">
        <v>-7137.24</v>
      </c>
      <c r="H2881">
        <v>0</v>
      </c>
      <c r="I2881">
        <v>0</v>
      </c>
      <c r="J2881">
        <v>0</v>
      </c>
      <c r="K2881">
        <v>231570.12</v>
      </c>
      <c r="L2881" t="str">
        <f t="shared" si="63"/>
        <v>1-Residential</v>
      </c>
    </row>
    <row r="2882" spans="1:12" x14ac:dyDescent="0.3">
      <c r="A2882">
        <v>2024</v>
      </c>
      <c r="B2882">
        <v>8</v>
      </c>
      <c r="C2882">
        <v>4</v>
      </c>
      <c r="D2882">
        <v>201</v>
      </c>
      <c r="E2882" t="s">
        <v>257</v>
      </c>
      <c r="F2882">
        <v>170.18</v>
      </c>
      <c r="G2882">
        <v>-5.09</v>
      </c>
      <c r="H2882">
        <v>0</v>
      </c>
      <c r="I2882">
        <v>0</v>
      </c>
      <c r="J2882">
        <v>0</v>
      </c>
      <c r="K2882">
        <v>165.09</v>
      </c>
      <c r="L2882" t="str">
        <f t="shared" si="63"/>
        <v>2-Low Income Residential</v>
      </c>
    </row>
    <row r="2883" spans="1:12" x14ac:dyDescent="0.3">
      <c r="A2883">
        <v>2024</v>
      </c>
      <c r="B2883">
        <v>8</v>
      </c>
      <c r="C2883">
        <v>5</v>
      </c>
      <c r="D2883">
        <v>201</v>
      </c>
      <c r="E2883" t="s">
        <v>248</v>
      </c>
      <c r="F2883">
        <v>15976410.17</v>
      </c>
      <c r="G2883">
        <v>-562251.15</v>
      </c>
      <c r="H2883">
        <v>0</v>
      </c>
      <c r="I2883">
        <v>0</v>
      </c>
      <c r="J2883">
        <v>0</v>
      </c>
      <c r="K2883">
        <v>15414159.02</v>
      </c>
      <c r="L2883" t="str">
        <f t="shared" si="63"/>
        <v>3-Small C&amp;I</v>
      </c>
    </row>
    <row r="2884" spans="1:12" x14ac:dyDescent="0.3">
      <c r="A2884">
        <v>2024</v>
      </c>
      <c r="B2884">
        <v>8</v>
      </c>
      <c r="C2884">
        <v>5</v>
      </c>
      <c r="D2884">
        <v>201</v>
      </c>
      <c r="E2884" t="s">
        <v>253</v>
      </c>
      <c r="F2884">
        <v>601.02</v>
      </c>
      <c r="G2884">
        <v>-21.22</v>
      </c>
      <c r="H2884">
        <v>0</v>
      </c>
      <c r="I2884">
        <v>0</v>
      </c>
      <c r="J2884">
        <v>0</v>
      </c>
      <c r="K2884">
        <v>579.79999999999995</v>
      </c>
      <c r="L2884" t="str">
        <f t="shared" si="63"/>
        <v>3-Small C&amp;I</v>
      </c>
    </row>
    <row r="2885" spans="1:12" x14ac:dyDescent="0.3">
      <c r="A2885">
        <v>2024</v>
      </c>
      <c r="B2885">
        <v>8</v>
      </c>
      <c r="C2885">
        <v>5</v>
      </c>
      <c r="D2885">
        <v>201</v>
      </c>
      <c r="E2885" t="s">
        <v>255</v>
      </c>
      <c r="F2885">
        <v>14640.67</v>
      </c>
      <c r="G2885">
        <v>-516.73</v>
      </c>
      <c r="H2885">
        <v>0</v>
      </c>
      <c r="I2885">
        <v>0</v>
      </c>
      <c r="J2885">
        <v>0</v>
      </c>
      <c r="K2885">
        <v>14123.94</v>
      </c>
      <c r="L2885" t="str">
        <f t="shared" si="63"/>
        <v>3-Small C&amp;I</v>
      </c>
    </row>
    <row r="2886" spans="1:12" x14ac:dyDescent="0.3">
      <c r="A2886">
        <v>2024</v>
      </c>
      <c r="B2886">
        <v>8</v>
      </c>
      <c r="C2886">
        <v>5</v>
      </c>
      <c r="D2886">
        <v>201</v>
      </c>
      <c r="E2886" t="s">
        <v>260</v>
      </c>
      <c r="F2886">
        <v>185295.44</v>
      </c>
      <c r="G2886">
        <v>-6540.53</v>
      </c>
      <c r="H2886">
        <v>0</v>
      </c>
      <c r="I2886">
        <v>0</v>
      </c>
      <c r="J2886">
        <v>0</v>
      </c>
      <c r="K2886">
        <v>178754.91</v>
      </c>
      <c r="L2886" t="str">
        <f t="shared" si="63"/>
        <v>3-Small C&amp;I</v>
      </c>
    </row>
    <row r="2887" spans="1:12" x14ac:dyDescent="0.3">
      <c r="A2887">
        <v>2024</v>
      </c>
      <c r="B2887">
        <v>8</v>
      </c>
      <c r="C2887">
        <v>5</v>
      </c>
      <c r="D2887">
        <v>201</v>
      </c>
      <c r="E2887" t="s">
        <v>266</v>
      </c>
      <c r="F2887">
        <v>1339745.68</v>
      </c>
      <c r="G2887">
        <v>-47226.48</v>
      </c>
      <c r="H2887">
        <v>0</v>
      </c>
      <c r="I2887">
        <v>0</v>
      </c>
      <c r="J2887">
        <v>0</v>
      </c>
      <c r="K2887">
        <v>1292519.2</v>
      </c>
      <c r="L2887" t="str">
        <f t="shared" si="63"/>
        <v>3-Small C&amp;I</v>
      </c>
    </row>
    <row r="2888" spans="1:12" x14ac:dyDescent="0.3">
      <c r="A2888">
        <v>2024</v>
      </c>
      <c r="B2888">
        <v>8</v>
      </c>
      <c r="C2888">
        <v>5</v>
      </c>
      <c r="D2888">
        <v>201</v>
      </c>
      <c r="E2888" t="s">
        <v>268</v>
      </c>
      <c r="F2888">
        <v>18844637.5</v>
      </c>
      <c r="G2888">
        <v>-66071.94</v>
      </c>
      <c r="H2888">
        <v>0</v>
      </c>
      <c r="I2888">
        <v>0</v>
      </c>
      <c r="J2888">
        <v>0</v>
      </c>
      <c r="K2888">
        <v>18778565.559999999</v>
      </c>
      <c r="L2888" t="str">
        <f t="shared" si="63"/>
        <v>4-Medium C&amp;I</v>
      </c>
    </row>
    <row r="2889" spans="1:12" x14ac:dyDescent="0.3">
      <c r="A2889">
        <v>2024</v>
      </c>
      <c r="B2889">
        <v>8</v>
      </c>
      <c r="C2889">
        <v>5</v>
      </c>
      <c r="D2889">
        <v>201</v>
      </c>
      <c r="E2889" t="s">
        <v>271</v>
      </c>
      <c r="F2889">
        <v>797608.4</v>
      </c>
      <c r="G2889">
        <v>-2804.5</v>
      </c>
      <c r="H2889">
        <v>0</v>
      </c>
      <c r="I2889">
        <v>0</v>
      </c>
      <c r="J2889">
        <v>0</v>
      </c>
      <c r="K2889">
        <v>794803.9</v>
      </c>
      <c r="L2889" t="str">
        <f t="shared" ref="L2889:L2952" si="64">VLOOKUP(E2889,N:O,2,FALSE)</f>
        <v>4-Medium C&amp;I</v>
      </c>
    </row>
    <row r="2890" spans="1:12" x14ac:dyDescent="0.3">
      <c r="A2890">
        <v>2024</v>
      </c>
      <c r="B2890">
        <v>8</v>
      </c>
      <c r="C2890">
        <v>5</v>
      </c>
      <c r="D2890">
        <v>201</v>
      </c>
      <c r="E2890" t="s">
        <v>274</v>
      </c>
      <c r="F2890">
        <v>593792.22</v>
      </c>
      <c r="G2890">
        <v>-2081.06</v>
      </c>
      <c r="H2890">
        <v>0</v>
      </c>
      <c r="I2890">
        <v>0</v>
      </c>
      <c r="J2890">
        <v>0</v>
      </c>
      <c r="K2890">
        <v>591711.16</v>
      </c>
      <c r="L2890" t="str">
        <f t="shared" si="64"/>
        <v>4-Medium C&amp;I</v>
      </c>
    </row>
    <row r="2891" spans="1:12" x14ac:dyDescent="0.3">
      <c r="A2891">
        <v>2024</v>
      </c>
      <c r="B2891">
        <v>8</v>
      </c>
      <c r="C2891">
        <v>5</v>
      </c>
      <c r="D2891">
        <v>201</v>
      </c>
      <c r="E2891" t="s">
        <v>593</v>
      </c>
      <c r="F2891">
        <v>34285691.630000003</v>
      </c>
      <c r="G2891">
        <v>-120292.71</v>
      </c>
      <c r="H2891">
        <v>0</v>
      </c>
      <c r="I2891">
        <v>0</v>
      </c>
      <c r="J2891">
        <v>0</v>
      </c>
      <c r="K2891">
        <v>34165398.920000002</v>
      </c>
      <c r="L2891" t="str">
        <f t="shared" si="64"/>
        <v>5-Large C&amp;I</v>
      </c>
    </row>
    <row r="2892" spans="1:12" x14ac:dyDescent="0.3">
      <c r="A2892">
        <v>2024</v>
      </c>
      <c r="B2892">
        <v>8</v>
      </c>
      <c r="C2892">
        <v>5</v>
      </c>
      <c r="D2892">
        <v>201</v>
      </c>
      <c r="E2892" t="s">
        <v>245</v>
      </c>
      <c r="F2892">
        <v>71634955.069999993</v>
      </c>
      <c r="G2892">
        <v>-2138929.7000000002</v>
      </c>
      <c r="H2892">
        <v>0</v>
      </c>
      <c r="I2892">
        <v>0</v>
      </c>
      <c r="J2892">
        <v>0</v>
      </c>
      <c r="K2892">
        <v>69496025.370000005</v>
      </c>
      <c r="L2892" t="str">
        <f t="shared" si="64"/>
        <v>1-Residential</v>
      </c>
    </row>
    <row r="2893" spans="1:12" x14ac:dyDescent="0.3">
      <c r="A2893">
        <v>2024</v>
      </c>
      <c r="B2893">
        <v>8</v>
      </c>
      <c r="C2893">
        <v>5</v>
      </c>
      <c r="D2893">
        <v>201</v>
      </c>
      <c r="E2893" t="s">
        <v>257</v>
      </c>
      <c r="F2893">
        <v>10616785.74</v>
      </c>
      <c r="G2893">
        <v>-316795.15999999997</v>
      </c>
      <c r="H2893">
        <v>0</v>
      </c>
      <c r="I2893">
        <v>0</v>
      </c>
      <c r="J2893">
        <v>0</v>
      </c>
      <c r="K2893">
        <v>10299990.58</v>
      </c>
      <c r="L2893" t="str">
        <f t="shared" si="64"/>
        <v>2-Low Income Residential</v>
      </c>
    </row>
    <row r="2894" spans="1:12" x14ac:dyDescent="0.3">
      <c r="A2894">
        <v>2024</v>
      </c>
      <c r="B2894">
        <v>8</v>
      </c>
      <c r="C2894">
        <v>5</v>
      </c>
      <c r="D2894">
        <v>201</v>
      </c>
      <c r="E2894" t="s">
        <v>290</v>
      </c>
      <c r="F2894">
        <v>81272.259999999995</v>
      </c>
      <c r="G2894">
        <v>-2868.84</v>
      </c>
      <c r="H2894">
        <v>0</v>
      </c>
      <c r="I2894">
        <v>0</v>
      </c>
      <c r="J2894">
        <v>0</v>
      </c>
      <c r="K2894">
        <v>78403.42</v>
      </c>
      <c r="L2894" t="str">
        <f t="shared" si="64"/>
        <v>Street</v>
      </c>
    </row>
    <row r="2895" spans="1:12" x14ac:dyDescent="0.3">
      <c r="A2895">
        <v>2024</v>
      </c>
      <c r="B2895">
        <v>8</v>
      </c>
      <c r="C2895">
        <v>5</v>
      </c>
      <c r="D2895">
        <v>201</v>
      </c>
      <c r="E2895" t="s">
        <v>595</v>
      </c>
      <c r="F2895">
        <v>3496.42</v>
      </c>
      <c r="G2895">
        <v>-123.42</v>
      </c>
      <c r="H2895">
        <v>0</v>
      </c>
      <c r="I2895">
        <v>0</v>
      </c>
      <c r="J2895">
        <v>0</v>
      </c>
      <c r="K2895">
        <v>3373</v>
      </c>
      <c r="L2895" t="str">
        <f t="shared" si="64"/>
        <v>Street</v>
      </c>
    </row>
    <row r="2896" spans="1:12" x14ac:dyDescent="0.3">
      <c r="A2896">
        <v>2024</v>
      </c>
      <c r="B2896">
        <v>8</v>
      </c>
      <c r="C2896">
        <v>5</v>
      </c>
      <c r="D2896">
        <v>201</v>
      </c>
      <c r="E2896" t="s">
        <v>297</v>
      </c>
      <c r="F2896">
        <v>4514.8</v>
      </c>
      <c r="G2896">
        <v>-159.38</v>
      </c>
      <c r="H2896">
        <v>0</v>
      </c>
      <c r="I2896">
        <v>0</v>
      </c>
      <c r="J2896">
        <v>0</v>
      </c>
      <c r="K2896">
        <v>4355.42</v>
      </c>
      <c r="L2896" t="str">
        <f t="shared" si="64"/>
        <v>Street</v>
      </c>
    </row>
    <row r="2897" spans="1:12" x14ac:dyDescent="0.3">
      <c r="A2897">
        <v>2024</v>
      </c>
      <c r="B2897">
        <v>8</v>
      </c>
      <c r="C2897">
        <v>5</v>
      </c>
      <c r="D2897">
        <v>201</v>
      </c>
      <c r="E2897" t="s">
        <v>301</v>
      </c>
      <c r="F2897">
        <v>423.4</v>
      </c>
      <c r="G2897">
        <v>-14.95</v>
      </c>
      <c r="H2897">
        <v>0</v>
      </c>
      <c r="I2897">
        <v>0</v>
      </c>
      <c r="J2897">
        <v>0</v>
      </c>
      <c r="K2897">
        <v>408.45</v>
      </c>
      <c r="L2897" t="str">
        <f t="shared" si="64"/>
        <v>Street</v>
      </c>
    </row>
    <row r="2898" spans="1:12" x14ac:dyDescent="0.3">
      <c r="A2898">
        <v>2024</v>
      </c>
      <c r="B2898">
        <v>8</v>
      </c>
      <c r="C2898">
        <v>5</v>
      </c>
      <c r="D2898">
        <v>201</v>
      </c>
      <c r="E2898" t="s">
        <v>305</v>
      </c>
      <c r="F2898">
        <v>161307.54</v>
      </c>
      <c r="G2898">
        <v>-5652.54</v>
      </c>
      <c r="H2898">
        <v>0</v>
      </c>
      <c r="I2898">
        <v>0</v>
      </c>
      <c r="J2898">
        <v>0</v>
      </c>
      <c r="K2898">
        <v>155655</v>
      </c>
      <c r="L2898" t="str">
        <f t="shared" si="64"/>
        <v>Street</v>
      </c>
    </row>
    <row r="2899" spans="1:12" x14ac:dyDescent="0.3">
      <c r="A2899">
        <v>2024</v>
      </c>
      <c r="B2899">
        <v>8</v>
      </c>
      <c r="C2899">
        <v>5</v>
      </c>
      <c r="D2899">
        <v>201</v>
      </c>
      <c r="E2899" t="s">
        <v>596</v>
      </c>
      <c r="F2899">
        <v>213458.55</v>
      </c>
      <c r="G2899">
        <v>-7535.12</v>
      </c>
      <c r="H2899">
        <v>0</v>
      </c>
      <c r="I2899">
        <v>0</v>
      </c>
      <c r="J2899">
        <v>0</v>
      </c>
      <c r="K2899">
        <v>205923.43</v>
      </c>
      <c r="L2899" t="str">
        <f t="shared" si="64"/>
        <v>Street</v>
      </c>
    </row>
    <row r="2900" spans="1:12" x14ac:dyDescent="0.3">
      <c r="A2900">
        <v>2024</v>
      </c>
      <c r="B2900">
        <v>8</v>
      </c>
      <c r="C2900">
        <v>5</v>
      </c>
      <c r="D2900">
        <v>201</v>
      </c>
      <c r="E2900" t="s">
        <v>310</v>
      </c>
      <c r="F2900">
        <v>74.38</v>
      </c>
      <c r="G2900">
        <v>-2.63</v>
      </c>
      <c r="H2900">
        <v>0</v>
      </c>
      <c r="I2900">
        <v>0</v>
      </c>
      <c r="J2900">
        <v>0</v>
      </c>
      <c r="K2900">
        <v>71.75</v>
      </c>
      <c r="L2900" t="str">
        <f t="shared" si="64"/>
        <v>Street</v>
      </c>
    </row>
    <row r="2901" spans="1:12" x14ac:dyDescent="0.3">
      <c r="A2901">
        <v>2024</v>
      </c>
      <c r="B2901">
        <v>8</v>
      </c>
      <c r="C2901">
        <v>5</v>
      </c>
      <c r="D2901">
        <v>201</v>
      </c>
      <c r="E2901" t="s">
        <v>248</v>
      </c>
      <c r="F2901">
        <v>1351291.89</v>
      </c>
      <c r="G2901">
        <v>-47507.26</v>
      </c>
      <c r="H2901">
        <v>0</v>
      </c>
      <c r="I2901">
        <v>0</v>
      </c>
      <c r="J2901">
        <v>0</v>
      </c>
      <c r="K2901">
        <v>1303784.6299999999</v>
      </c>
      <c r="L2901" t="str">
        <f t="shared" si="64"/>
        <v>3-Small C&amp;I</v>
      </c>
    </row>
    <row r="2902" spans="1:12" x14ac:dyDescent="0.3">
      <c r="A2902">
        <v>2024</v>
      </c>
      <c r="B2902">
        <v>8</v>
      </c>
      <c r="C2902">
        <v>5</v>
      </c>
      <c r="D2902">
        <v>201</v>
      </c>
      <c r="E2902" t="s">
        <v>255</v>
      </c>
      <c r="F2902">
        <v>2961.81</v>
      </c>
      <c r="G2902">
        <v>-104.55</v>
      </c>
      <c r="H2902">
        <v>0</v>
      </c>
      <c r="I2902">
        <v>0</v>
      </c>
      <c r="J2902">
        <v>0</v>
      </c>
      <c r="K2902">
        <v>2857.26</v>
      </c>
      <c r="L2902" t="str">
        <f t="shared" si="64"/>
        <v>3-Small C&amp;I</v>
      </c>
    </row>
    <row r="2903" spans="1:12" x14ac:dyDescent="0.3">
      <c r="A2903">
        <v>2024</v>
      </c>
      <c r="B2903">
        <v>8</v>
      </c>
      <c r="C2903">
        <v>5</v>
      </c>
      <c r="D2903">
        <v>201</v>
      </c>
      <c r="E2903" t="s">
        <v>260</v>
      </c>
      <c r="F2903">
        <v>7710.54</v>
      </c>
      <c r="G2903">
        <v>-272.2</v>
      </c>
      <c r="H2903">
        <v>0</v>
      </c>
      <c r="I2903">
        <v>0</v>
      </c>
      <c r="J2903">
        <v>0</v>
      </c>
      <c r="K2903">
        <v>7438.34</v>
      </c>
      <c r="L2903" t="str">
        <f t="shared" si="64"/>
        <v>3-Small C&amp;I</v>
      </c>
    </row>
    <row r="2904" spans="1:12" x14ac:dyDescent="0.3">
      <c r="A2904">
        <v>2024</v>
      </c>
      <c r="B2904">
        <v>8</v>
      </c>
      <c r="C2904">
        <v>5</v>
      </c>
      <c r="D2904">
        <v>201</v>
      </c>
      <c r="E2904" t="s">
        <v>266</v>
      </c>
      <c r="F2904">
        <v>83892.34</v>
      </c>
      <c r="G2904">
        <v>-2933.04</v>
      </c>
      <c r="H2904">
        <v>0</v>
      </c>
      <c r="I2904">
        <v>0</v>
      </c>
      <c r="J2904">
        <v>0</v>
      </c>
      <c r="K2904">
        <v>80959.3</v>
      </c>
      <c r="L2904" t="str">
        <f t="shared" si="64"/>
        <v>3-Small C&amp;I</v>
      </c>
    </row>
    <row r="2905" spans="1:12" x14ac:dyDescent="0.3">
      <c r="A2905">
        <v>2024</v>
      </c>
      <c r="B2905">
        <v>8</v>
      </c>
      <c r="C2905">
        <v>5</v>
      </c>
      <c r="D2905">
        <v>201</v>
      </c>
      <c r="E2905" t="s">
        <v>268</v>
      </c>
      <c r="F2905">
        <v>1351438.49</v>
      </c>
      <c r="G2905">
        <v>-4735.09</v>
      </c>
      <c r="H2905">
        <v>0</v>
      </c>
      <c r="I2905">
        <v>0</v>
      </c>
      <c r="J2905">
        <v>0</v>
      </c>
      <c r="K2905">
        <v>1346703.4</v>
      </c>
      <c r="L2905" t="str">
        <f t="shared" si="64"/>
        <v>4-Medium C&amp;I</v>
      </c>
    </row>
    <row r="2906" spans="1:12" x14ac:dyDescent="0.3">
      <c r="A2906">
        <v>2024</v>
      </c>
      <c r="B2906">
        <v>8</v>
      </c>
      <c r="C2906">
        <v>5</v>
      </c>
      <c r="D2906">
        <v>201</v>
      </c>
      <c r="E2906" t="s">
        <v>271</v>
      </c>
      <c r="F2906">
        <v>34422.230000000003</v>
      </c>
      <c r="G2906">
        <v>-120.49</v>
      </c>
      <c r="H2906">
        <v>0</v>
      </c>
      <c r="I2906">
        <v>0</v>
      </c>
      <c r="J2906">
        <v>0</v>
      </c>
      <c r="K2906">
        <v>34301.74</v>
      </c>
      <c r="L2906" t="str">
        <f t="shared" si="64"/>
        <v>4-Medium C&amp;I</v>
      </c>
    </row>
    <row r="2907" spans="1:12" x14ac:dyDescent="0.3">
      <c r="A2907">
        <v>2024</v>
      </c>
      <c r="B2907">
        <v>8</v>
      </c>
      <c r="C2907">
        <v>5</v>
      </c>
      <c r="D2907">
        <v>201</v>
      </c>
      <c r="E2907" t="s">
        <v>274</v>
      </c>
      <c r="F2907">
        <v>40859.96</v>
      </c>
      <c r="G2907">
        <v>-143</v>
      </c>
      <c r="H2907">
        <v>0</v>
      </c>
      <c r="I2907">
        <v>0</v>
      </c>
      <c r="J2907">
        <v>0</v>
      </c>
      <c r="K2907">
        <v>40716.959999999999</v>
      </c>
      <c r="L2907" t="str">
        <f t="shared" si="64"/>
        <v>4-Medium C&amp;I</v>
      </c>
    </row>
    <row r="2908" spans="1:12" x14ac:dyDescent="0.3">
      <c r="A2908">
        <v>2024</v>
      </c>
      <c r="B2908">
        <v>8</v>
      </c>
      <c r="C2908">
        <v>5</v>
      </c>
      <c r="D2908">
        <v>201</v>
      </c>
      <c r="E2908" t="s">
        <v>593</v>
      </c>
      <c r="F2908">
        <v>3567763.19</v>
      </c>
      <c r="G2908">
        <v>-12496.75</v>
      </c>
      <c r="H2908">
        <v>0</v>
      </c>
      <c r="I2908">
        <v>0</v>
      </c>
      <c r="J2908">
        <v>0</v>
      </c>
      <c r="K2908">
        <v>3555266.44</v>
      </c>
      <c r="L2908" t="str">
        <f t="shared" si="64"/>
        <v>5-Large C&amp;I</v>
      </c>
    </row>
    <row r="2909" spans="1:12" x14ac:dyDescent="0.3">
      <c r="A2909">
        <v>2024</v>
      </c>
      <c r="B2909">
        <v>8</v>
      </c>
      <c r="C2909">
        <v>5</v>
      </c>
      <c r="D2909">
        <v>201</v>
      </c>
      <c r="E2909" t="s">
        <v>245</v>
      </c>
      <c r="F2909">
        <v>4663104.5999999996</v>
      </c>
      <c r="G2909">
        <v>-139007.92000000001</v>
      </c>
      <c r="H2909">
        <v>0</v>
      </c>
      <c r="I2909">
        <v>0</v>
      </c>
      <c r="J2909">
        <v>0</v>
      </c>
      <c r="K2909">
        <v>4524096.68</v>
      </c>
      <c r="L2909" t="str">
        <f t="shared" si="64"/>
        <v>1-Residential</v>
      </c>
    </row>
    <row r="2910" spans="1:12" x14ac:dyDescent="0.3">
      <c r="A2910">
        <v>2024</v>
      </c>
      <c r="B2910">
        <v>8</v>
      </c>
      <c r="C2910">
        <v>5</v>
      </c>
      <c r="D2910">
        <v>201</v>
      </c>
      <c r="E2910" t="s">
        <v>257</v>
      </c>
      <c r="F2910">
        <v>527449.66</v>
      </c>
      <c r="G2910">
        <v>-15671.88</v>
      </c>
      <c r="H2910">
        <v>0</v>
      </c>
      <c r="I2910">
        <v>0</v>
      </c>
      <c r="J2910">
        <v>0</v>
      </c>
      <c r="K2910">
        <v>511777.78</v>
      </c>
      <c r="L2910" t="str">
        <f t="shared" si="64"/>
        <v>2-Low Income Residential</v>
      </c>
    </row>
    <row r="2911" spans="1:12" x14ac:dyDescent="0.3">
      <c r="A2911">
        <v>2024</v>
      </c>
      <c r="B2911">
        <v>8</v>
      </c>
      <c r="C2911">
        <v>5</v>
      </c>
      <c r="D2911">
        <v>201</v>
      </c>
      <c r="E2911" t="s">
        <v>305</v>
      </c>
      <c r="F2911">
        <v>874.48</v>
      </c>
      <c r="G2911">
        <v>-19.05</v>
      </c>
      <c r="H2911">
        <v>0</v>
      </c>
      <c r="I2911">
        <v>0</v>
      </c>
      <c r="J2911">
        <v>0</v>
      </c>
      <c r="K2911">
        <v>855.43</v>
      </c>
      <c r="L2911" t="str">
        <f t="shared" si="64"/>
        <v>Street</v>
      </c>
    </row>
    <row r="2912" spans="1:12" x14ac:dyDescent="0.3">
      <c r="A2912">
        <v>2024</v>
      </c>
      <c r="B2912">
        <v>9</v>
      </c>
      <c r="C2912">
        <v>4</v>
      </c>
      <c r="D2912">
        <v>201</v>
      </c>
      <c r="E2912" t="s">
        <v>248</v>
      </c>
      <c r="F2912">
        <v>177220.87</v>
      </c>
      <c r="G2912">
        <v>-6243.97</v>
      </c>
      <c r="H2912">
        <v>0</v>
      </c>
      <c r="I2912">
        <v>0</v>
      </c>
      <c r="J2912">
        <v>0</v>
      </c>
      <c r="K2912">
        <v>170976.9</v>
      </c>
      <c r="L2912" t="str">
        <f t="shared" si="64"/>
        <v>3-Small C&amp;I</v>
      </c>
    </row>
    <row r="2913" spans="1:12" x14ac:dyDescent="0.3">
      <c r="A2913">
        <v>2024</v>
      </c>
      <c r="B2913">
        <v>9</v>
      </c>
      <c r="C2913">
        <v>4</v>
      </c>
      <c r="D2913">
        <v>201</v>
      </c>
      <c r="E2913" t="s">
        <v>253</v>
      </c>
      <c r="F2913">
        <v>119.27</v>
      </c>
      <c r="G2913">
        <v>-4.2</v>
      </c>
      <c r="H2913">
        <v>0</v>
      </c>
      <c r="I2913">
        <v>0</v>
      </c>
      <c r="J2913">
        <v>0</v>
      </c>
      <c r="K2913">
        <v>115.07</v>
      </c>
      <c r="L2913" t="str">
        <f t="shared" si="64"/>
        <v>3-Small C&amp;I</v>
      </c>
    </row>
    <row r="2914" spans="1:12" x14ac:dyDescent="0.3">
      <c r="A2914">
        <v>2024</v>
      </c>
      <c r="B2914">
        <v>9</v>
      </c>
      <c r="C2914">
        <v>4</v>
      </c>
      <c r="D2914">
        <v>201</v>
      </c>
      <c r="E2914" t="s">
        <v>255</v>
      </c>
      <c r="F2914">
        <v>32.97</v>
      </c>
      <c r="G2914">
        <v>-1.1599999999999999</v>
      </c>
      <c r="H2914">
        <v>0</v>
      </c>
      <c r="I2914">
        <v>0</v>
      </c>
      <c r="J2914">
        <v>0</v>
      </c>
      <c r="K2914">
        <v>31.81</v>
      </c>
      <c r="L2914" t="str">
        <f t="shared" si="64"/>
        <v>3-Small C&amp;I</v>
      </c>
    </row>
    <row r="2915" spans="1:12" x14ac:dyDescent="0.3">
      <c r="A2915">
        <v>2024</v>
      </c>
      <c r="B2915">
        <v>9</v>
      </c>
      <c r="C2915">
        <v>4</v>
      </c>
      <c r="D2915">
        <v>201</v>
      </c>
      <c r="E2915" t="s">
        <v>260</v>
      </c>
      <c r="F2915">
        <v>354.73</v>
      </c>
      <c r="G2915">
        <v>-12.52</v>
      </c>
      <c r="H2915">
        <v>0</v>
      </c>
      <c r="I2915">
        <v>0</v>
      </c>
      <c r="J2915">
        <v>0</v>
      </c>
      <c r="K2915">
        <v>342.21</v>
      </c>
      <c r="L2915" t="str">
        <f t="shared" si="64"/>
        <v>3-Small C&amp;I</v>
      </c>
    </row>
    <row r="2916" spans="1:12" x14ac:dyDescent="0.3">
      <c r="A2916">
        <v>2024</v>
      </c>
      <c r="B2916">
        <v>9</v>
      </c>
      <c r="C2916">
        <v>4</v>
      </c>
      <c r="D2916">
        <v>201</v>
      </c>
      <c r="E2916" t="s">
        <v>266</v>
      </c>
      <c r="F2916">
        <v>2656.92</v>
      </c>
      <c r="G2916">
        <v>-93.81</v>
      </c>
      <c r="H2916">
        <v>0</v>
      </c>
      <c r="I2916">
        <v>0</v>
      </c>
      <c r="J2916">
        <v>0</v>
      </c>
      <c r="K2916">
        <v>2563.11</v>
      </c>
      <c r="L2916" t="str">
        <f t="shared" si="64"/>
        <v>3-Small C&amp;I</v>
      </c>
    </row>
    <row r="2917" spans="1:12" x14ac:dyDescent="0.3">
      <c r="A2917">
        <v>2024</v>
      </c>
      <c r="B2917">
        <v>9</v>
      </c>
      <c r="C2917">
        <v>4</v>
      </c>
      <c r="D2917">
        <v>201</v>
      </c>
      <c r="E2917" t="s">
        <v>268</v>
      </c>
      <c r="F2917">
        <v>118807.62</v>
      </c>
      <c r="G2917">
        <v>-415.81</v>
      </c>
      <c r="H2917">
        <v>0</v>
      </c>
      <c r="I2917">
        <v>0</v>
      </c>
      <c r="J2917">
        <v>0</v>
      </c>
      <c r="K2917">
        <v>118391.81</v>
      </c>
      <c r="L2917" t="str">
        <f t="shared" si="64"/>
        <v>4-Medium C&amp;I</v>
      </c>
    </row>
    <row r="2918" spans="1:12" x14ac:dyDescent="0.3">
      <c r="A2918">
        <v>2024</v>
      </c>
      <c r="B2918">
        <v>9</v>
      </c>
      <c r="C2918">
        <v>4</v>
      </c>
      <c r="D2918">
        <v>201</v>
      </c>
      <c r="E2918" t="s">
        <v>593</v>
      </c>
      <c r="F2918">
        <v>103192.61</v>
      </c>
      <c r="G2918">
        <v>-361.19</v>
      </c>
      <c r="H2918">
        <v>0</v>
      </c>
      <c r="I2918">
        <v>0</v>
      </c>
      <c r="J2918">
        <v>0</v>
      </c>
      <c r="K2918">
        <v>102831.42</v>
      </c>
      <c r="L2918" t="str">
        <f t="shared" si="64"/>
        <v>5-Large C&amp;I</v>
      </c>
    </row>
    <row r="2919" spans="1:12" x14ac:dyDescent="0.3">
      <c r="A2919">
        <v>2024</v>
      </c>
      <c r="B2919">
        <v>9</v>
      </c>
      <c r="C2919">
        <v>4</v>
      </c>
      <c r="D2919">
        <v>201</v>
      </c>
      <c r="E2919" t="s">
        <v>245</v>
      </c>
      <c r="F2919">
        <v>1098358.19</v>
      </c>
      <c r="G2919">
        <v>-32840.480000000003</v>
      </c>
      <c r="H2919">
        <v>0</v>
      </c>
      <c r="I2919">
        <v>0</v>
      </c>
      <c r="J2919">
        <v>0</v>
      </c>
      <c r="K2919">
        <v>1065517.71</v>
      </c>
      <c r="L2919" t="str">
        <f t="shared" si="64"/>
        <v>1-Residential</v>
      </c>
    </row>
    <row r="2920" spans="1:12" x14ac:dyDescent="0.3">
      <c r="A2920">
        <v>2024</v>
      </c>
      <c r="B2920">
        <v>9</v>
      </c>
      <c r="C2920">
        <v>4</v>
      </c>
      <c r="D2920">
        <v>201</v>
      </c>
      <c r="E2920" t="s">
        <v>257</v>
      </c>
      <c r="F2920">
        <v>9743.0499999999993</v>
      </c>
      <c r="G2920">
        <v>-291.43</v>
      </c>
      <c r="H2920">
        <v>0</v>
      </c>
      <c r="I2920">
        <v>0</v>
      </c>
      <c r="J2920">
        <v>0</v>
      </c>
      <c r="K2920">
        <v>9451.6200000000008</v>
      </c>
      <c r="L2920" t="str">
        <f t="shared" si="64"/>
        <v>2-Low Income Residential</v>
      </c>
    </row>
    <row r="2921" spans="1:12" x14ac:dyDescent="0.3">
      <c r="A2921">
        <v>2024</v>
      </c>
      <c r="B2921">
        <v>9</v>
      </c>
      <c r="C2921">
        <v>4</v>
      </c>
      <c r="D2921">
        <v>201</v>
      </c>
      <c r="E2921" t="s">
        <v>290</v>
      </c>
      <c r="F2921">
        <v>1654.33</v>
      </c>
      <c r="G2921">
        <v>-58.4</v>
      </c>
      <c r="H2921">
        <v>0</v>
      </c>
      <c r="I2921">
        <v>0</v>
      </c>
      <c r="J2921">
        <v>0</v>
      </c>
      <c r="K2921">
        <v>1595.93</v>
      </c>
      <c r="L2921" t="str">
        <f t="shared" si="64"/>
        <v>Street</v>
      </c>
    </row>
    <row r="2922" spans="1:12" x14ac:dyDescent="0.3">
      <c r="A2922">
        <v>2024</v>
      </c>
      <c r="B2922">
        <v>9</v>
      </c>
      <c r="C2922">
        <v>4</v>
      </c>
      <c r="D2922">
        <v>201</v>
      </c>
      <c r="E2922" t="s">
        <v>301</v>
      </c>
      <c r="F2922">
        <v>708.5</v>
      </c>
      <c r="G2922">
        <v>-25.01</v>
      </c>
      <c r="H2922">
        <v>0</v>
      </c>
      <c r="I2922">
        <v>0</v>
      </c>
      <c r="J2922">
        <v>0</v>
      </c>
      <c r="K2922">
        <v>683.49</v>
      </c>
      <c r="L2922" t="str">
        <f t="shared" si="64"/>
        <v>Street</v>
      </c>
    </row>
    <row r="2923" spans="1:12" x14ac:dyDescent="0.3">
      <c r="A2923">
        <v>2024</v>
      </c>
      <c r="B2923">
        <v>9</v>
      </c>
      <c r="C2923">
        <v>4</v>
      </c>
      <c r="D2923">
        <v>201</v>
      </c>
      <c r="E2923" t="s">
        <v>305</v>
      </c>
      <c r="F2923">
        <v>2.21</v>
      </c>
      <c r="G2923">
        <v>-0.08</v>
      </c>
      <c r="H2923">
        <v>0</v>
      </c>
      <c r="I2923">
        <v>0</v>
      </c>
      <c r="J2923">
        <v>0</v>
      </c>
      <c r="K2923">
        <v>2.13</v>
      </c>
      <c r="L2923" t="str">
        <f t="shared" si="64"/>
        <v>Street</v>
      </c>
    </row>
    <row r="2924" spans="1:12" x14ac:dyDescent="0.3">
      <c r="A2924">
        <v>2024</v>
      </c>
      <c r="B2924">
        <v>9</v>
      </c>
      <c r="C2924">
        <v>4</v>
      </c>
      <c r="D2924">
        <v>201</v>
      </c>
      <c r="E2924" t="s">
        <v>248</v>
      </c>
      <c r="F2924">
        <v>62252.03</v>
      </c>
      <c r="G2924">
        <v>-2197.54</v>
      </c>
      <c r="H2924">
        <v>0</v>
      </c>
      <c r="I2924">
        <v>0</v>
      </c>
      <c r="J2924">
        <v>0</v>
      </c>
      <c r="K2924">
        <v>60054.49</v>
      </c>
      <c r="L2924" t="str">
        <f t="shared" si="64"/>
        <v>3-Small C&amp;I</v>
      </c>
    </row>
    <row r="2925" spans="1:12" x14ac:dyDescent="0.3">
      <c r="A2925">
        <v>2024</v>
      </c>
      <c r="B2925">
        <v>9</v>
      </c>
      <c r="C2925">
        <v>4</v>
      </c>
      <c r="D2925">
        <v>201</v>
      </c>
      <c r="E2925" t="s">
        <v>260</v>
      </c>
      <c r="F2925">
        <v>119.26</v>
      </c>
      <c r="G2925">
        <v>-4.21</v>
      </c>
      <c r="H2925">
        <v>0</v>
      </c>
      <c r="I2925">
        <v>0</v>
      </c>
      <c r="J2925">
        <v>0</v>
      </c>
      <c r="K2925">
        <v>115.05</v>
      </c>
      <c r="L2925" t="str">
        <f t="shared" si="64"/>
        <v>3-Small C&amp;I</v>
      </c>
    </row>
    <row r="2926" spans="1:12" x14ac:dyDescent="0.3">
      <c r="A2926">
        <v>2024</v>
      </c>
      <c r="B2926">
        <v>9</v>
      </c>
      <c r="C2926">
        <v>4</v>
      </c>
      <c r="D2926">
        <v>201</v>
      </c>
      <c r="E2926" t="s">
        <v>266</v>
      </c>
      <c r="F2926">
        <v>829.68</v>
      </c>
      <c r="G2926">
        <v>-28.9</v>
      </c>
      <c r="H2926">
        <v>0</v>
      </c>
      <c r="I2926">
        <v>0</v>
      </c>
      <c r="J2926">
        <v>0</v>
      </c>
      <c r="K2926">
        <v>800.78</v>
      </c>
      <c r="L2926" t="str">
        <f t="shared" si="64"/>
        <v>3-Small C&amp;I</v>
      </c>
    </row>
    <row r="2927" spans="1:12" x14ac:dyDescent="0.3">
      <c r="A2927">
        <v>2024</v>
      </c>
      <c r="B2927">
        <v>9</v>
      </c>
      <c r="C2927">
        <v>4</v>
      </c>
      <c r="D2927">
        <v>201</v>
      </c>
      <c r="E2927" t="s">
        <v>268</v>
      </c>
      <c r="F2927">
        <v>58171.13</v>
      </c>
      <c r="G2927">
        <v>-203.62</v>
      </c>
      <c r="H2927">
        <v>0</v>
      </c>
      <c r="I2927">
        <v>0</v>
      </c>
      <c r="J2927">
        <v>0</v>
      </c>
      <c r="K2927">
        <v>57967.51</v>
      </c>
      <c r="L2927" t="str">
        <f t="shared" si="64"/>
        <v>4-Medium C&amp;I</v>
      </c>
    </row>
    <row r="2928" spans="1:12" x14ac:dyDescent="0.3">
      <c r="A2928">
        <v>2024</v>
      </c>
      <c r="B2928">
        <v>9</v>
      </c>
      <c r="C2928">
        <v>4</v>
      </c>
      <c r="D2928">
        <v>201</v>
      </c>
      <c r="E2928" t="s">
        <v>245</v>
      </c>
      <c r="F2928">
        <v>157212.64000000001</v>
      </c>
      <c r="G2928">
        <v>-4700.63</v>
      </c>
      <c r="H2928">
        <v>0</v>
      </c>
      <c r="I2928">
        <v>0</v>
      </c>
      <c r="J2928">
        <v>0</v>
      </c>
      <c r="K2928">
        <v>152512.01</v>
      </c>
      <c r="L2928" t="str">
        <f t="shared" si="64"/>
        <v>1-Residential</v>
      </c>
    </row>
    <row r="2929" spans="1:12" x14ac:dyDescent="0.3">
      <c r="A2929">
        <v>2024</v>
      </c>
      <c r="B2929">
        <v>9</v>
      </c>
      <c r="C2929">
        <v>4</v>
      </c>
      <c r="D2929">
        <v>201</v>
      </c>
      <c r="E2929" t="s">
        <v>257</v>
      </c>
      <c r="F2929">
        <v>145.83000000000001</v>
      </c>
      <c r="G2929">
        <v>-4.37</v>
      </c>
      <c r="H2929">
        <v>0</v>
      </c>
      <c r="I2929">
        <v>0</v>
      </c>
      <c r="J2929">
        <v>0</v>
      </c>
      <c r="K2929">
        <v>141.46</v>
      </c>
      <c r="L2929" t="str">
        <f t="shared" si="64"/>
        <v>2-Low Income Residential</v>
      </c>
    </row>
    <row r="2930" spans="1:12" x14ac:dyDescent="0.3">
      <c r="A2930">
        <v>2024</v>
      </c>
      <c r="B2930">
        <v>9</v>
      </c>
      <c r="C2930">
        <v>5</v>
      </c>
      <c r="D2930">
        <v>201</v>
      </c>
      <c r="E2930" t="s">
        <v>248</v>
      </c>
      <c r="F2930">
        <v>12683323.43</v>
      </c>
      <c r="G2930">
        <v>-446911.57</v>
      </c>
      <c r="H2930">
        <v>0</v>
      </c>
      <c r="I2930">
        <v>0</v>
      </c>
      <c r="J2930">
        <v>0</v>
      </c>
      <c r="K2930">
        <v>12236411.859999999</v>
      </c>
      <c r="L2930" t="str">
        <f t="shared" si="64"/>
        <v>3-Small C&amp;I</v>
      </c>
    </row>
    <row r="2931" spans="1:12" x14ac:dyDescent="0.3">
      <c r="A2931">
        <v>2024</v>
      </c>
      <c r="B2931">
        <v>9</v>
      </c>
      <c r="C2931">
        <v>5</v>
      </c>
      <c r="D2931">
        <v>201</v>
      </c>
      <c r="E2931" t="s">
        <v>253</v>
      </c>
      <c r="F2931">
        <v>677.6</v>
      </c>
      <c r="G2931">
        <v>-23.92</v>
      </c>
      <c r="H2931">
        <v>0</v>
      </c>
      <c r="I2931">
        <v>0</v>
      </c>
      <c r="J2931">
        <v>0</v>
      </c>
      <c r="K2931">
        <v>653.67999999999995</v>
      </c>
      <c r="L2931" t="str">
        <f t="shared" si="64"/>
        <v>3-Small C&amp;I</v>
      </c>
    </row>
    <row r="2932" spans="1:12" x14ac:dyDescent="0.3">
      <c r="A2932">
        <v>2024</v>
      </c>
      <c r="B2932">
        <v>9</v>
      </c>
      <c r="C2932">
        <v>5</v>
      </c>
      <c r="D2932">
        <v>201</v>
      </c>
      <c r="E2932" t="s">
        <v>255</v>
      </c>
      <c r="F2932">
        <v>14422.45</v>
      </c>
      <c r="G2932">
        <v>-509.04</v>
      </c>
      <c r="H2932">
        <v>0</v>
      </c>
      <c r="I2932">
        <v>0</v>
      </c>
      <c r="J2932">
        <v>0</v>
      </c>
      <c r="K2932">
        <v>13913.41</v>
      </c>
      <c r="L2932" t="str">
        <f t="shared" si="64"/>
        <v>3-Small C&amp;I</v>
      </c>
    </row>
    <row r="2933" spans="1:12" x14ac:dyDescent="0.3">
      <c r="A2933">
        <v>2024</v>
      </c>
      <c r="B2933">
        <v>9</v>
      </c>
      <c r="C2933">
        <v>5</v>
      </c>
      <c r="D2933">
        <v>201</v>
      </c>
      <c r="E2933" t="s">
        <v>260</v>
      </c>
      <c r="F2933">
        <v>154096.81</v>
      </c>
      <c r="G2933">
        <v>-5426.51</v>
      </c>
      <c r="H2933">
        <v>0</v>
      </c>
      <c r="I2933">
        <v>0</v>
      </c>
      <c r="J2933">
        <v>0</v>
      </c>
      <c r="K2933">
        <v>148670.29999999999</v>
      </c>
      <c r="L2933" t="str">
        <f t="shared" si="64"/>
        <v>3-Small C&amp;I</v>
      </c>
    </row>
    <row r="2934" spans="1:12" x14ac:dyDescent="0.3">
      <c r="A2934">
        <v>2024</v>
      </c>
      <c r="B2934">
        <v>9</v>
      </c>
      <c r="C2934">
        <v>5</v>
      </c>
      <c r="D2934">
        <v>201</v>
      </c>
      <c r="E2934" t="s">
        <v>266</v>
      </c>
      <c r="F2934">
        <v>1182317.6100000001</v>
      </c>
      <c r="G2934">
        <v>-41645.370000000003</v>
      </c>
      <c r="H2934">
        <v>0</v>
      </c>
      <c r="I2934">
        <v>0</v>
      </c>
      <c r="J2934">
        <v>0</v>
      </c>
      <c r="K2934">
        <v>1140672.24</v>
      </c>
      <c r="L2934" t="str">
        <f t="shared" si="64"/>
        <v>3-Small C&amp;I</v>
      </c>
    </row>
    <row r="2935" spans="1:12" x14ac:dyDescent="0.3">
      <c r="A2935">
        <v>2024</v>
      </c>
      <c r="B2935">
        <v>9</v>
      </c>
      <c r="C2935">
        <v>5</v>
      </c>
      <c r="D2935">
        <v>201</v>
      </c>
      <c r="E2935" t="s">
        <v>268</v>
      </c>
      <c r="F2935">
        <v>15432029.48</v>
      </c>
      <c r="G2935">
        <v>-54066.78</v>
      </c>
      <c r="H2935">
        <v>0</v>
      </c>
      <c r="I2935">
        <v>0</v>
      </c>
      <c r="J2935">
        <v>0</v>
      </c>
      <c r="K2935">
        <v>15377962.699999999</v>
      </c>
      <c r="L2935" t="str">
        <f t="shared" si="64"/>
        <v>4-Medium C&amp;I</v>
      </c>
    </row>
    <row r="2936" spans="1:12" x14ac:dyDescent="0.3">
      <c r="A2936">
        <v>2024</v>
      </c>
      <c r="B2936">
        <v>9</v>
      </c>
      <c r="C2936">
        <v>5</v>
      </c>
      <c r="D2936">
        <v>201</v>
      </c>
      <c r="E2936" t="s">
        <v>271</v>
      </c>
      <c r="F2936">
        <v>662554.02</v>
      </c>
      <c r="G2936">
        <v>-2319.41</v>
      </c>
      <c r="H2936">
        <v>0</v>
      </c>
      <c r="I2936">
        <v>0</v>
      </c>
      <c r="J2936">
        <v>0</v>
      </c>
      <c r="K2936">
        <v>660234.61</v>
      </c>
      <c r="L2936" t="str">
        <f t="shared" si="64"/>
        <v>4-Medium C&amp;I</v>
      </c>
    </row>
    <row r="2937" spans="1:12" x14ac:dyDescent="0.3">
      <c r="A2937">
        <v>2024</v>
      </c>
      <c r="B2937">
        <v>9</v>
      </c>
      <c r="C2937">
        <v>5</v>
      </c>
      <c r="D2937">
        <v>201</v>
      </c>
      <c r="E2937" t="s">
        <v>274</v>
      </c>
      <c r="F2937">
        <v>424968.3</v>
      </c>
      <c r="G2937">
        <v>-1488.1</v>
      </c>
      <c r="H2937">
        <v>0</v>
      </c>
      <c r="I2937">
        <v>0</v>
      </c>
      <c r="J2937">
        <v>0</v>
      </c>
      <c r="K2937">
        <v>423480.2</v>
      </c>
      <c r="L2937" t="str">
        <f t="shared" si="64"/>
        <v>4-Medium C&amp;I</v>
      </c>
    </row>
    <row r="2938" spans="1:12" x14ac:dyDescent="0.3">
      <c r="A2938">
        <v>2024</v>
      </c>
      <c r="B2938">
        <v>9</v>
      </c>
      <c r="C2938">
        <v>5</v>
      </c>
      <c r="D2938">
        <v>201</v>
      </c>
      <c r="E2938" t="s">
        <v>593</v>
      </c>
      <c r="F2938">
        <v>28212263</v>
      </c>
      <c r="G2938">
        <v>-98825.46</v>
      </c>
      <c r="H2938">
        <v>0</v>
      </c>
      <c r="I2938">
        <v>0</v>
      </c>
      <c r="J2938">
        <v>0</v>
      </c>
      <c r="K2938">
        <v>28113437.539999999</v>
      </c>
      <c r="L2938" t="str">
        <f t="shared" si="64"/>
        <v>5-Large C&amp;I</v>
      </c>
    </row>
    <row r="2939" spans="1:12" x14ac:dyDescent="0.3">
      <c r="A2939">
        <v>2024</v>
      </c>
      <c r="B2939">
        <v>9</v>
      </c>
      <c r="C2939">
        <v>5</v>
      </c>
      <c r="D2939">
        <v>201</v>
      </c>
      <c r="E2939" t="s">
        <v>245</v>
      </c>
      <c r="F2939">
        <v>48261715.259999998</v>
      </c>
      <c r="G2939">
        <v>-1440324.93</v>
      </c>
      <c r="H2939">
        <v>0</v>
      </c>
      <c r="I2939">
        <v>0</v>
      </c>
      <c r="J2939">
        <v>0</v>
      </c>
      <c r="K2939">
        <v>46821390.329999998</v>
      </c>
      <c r="L2939" t="str">
        <f t="shared" si="64"/>
        <v>1-Residential</v>
      </c>
    </row>
    <row r="2940" spans="1:12" x14ac:dyDescent="0.3">
      <c r="A2940">
        <v>2024</v>
      </c>
      <c r="B2940">
        <v>9</v>
      </c>
      <c r="C2940">
        <v>5</v>
      </c>
      <c r="D2940">
        <v>201</v>
      </c>
      <c r="E2940" t="s">
        <v>257</v>
      </c>
      <c r="F2940">
        <v>7444686.4699999997</v>
      </c>
      <c r="G2940">
        <v>-222022.52</v>
      </c>
      <c r="H2940">
        <v>0</v>
      </c>
      <c r="I2940">
        <v>0</v>
      </c>
      <c r="J2940">
        <v>0</v>
      </c>
      <c r="K2940">
        <v>7222663.9500000002</v>
      </c>
      <c r="L2940" t="str">
        <f t="shared" si="64"/>
        <v>2-Low Income Residential</v>
      </c>
    </row>
    <row r="2941" spans="1:12" x14ac:dyDescent="0.3">
      <c r="A2941">
        <v>2024</v>
      </c>
      <c r="B2941">
        <v>9</v>
      </c>
      <c r="C2941">
        <v>5</v>
      </c>
      <c r="D2941">
        <v>201</v>
      </c>
      <c r="E2941" t="s">
        <v>290</v>
      </c>
      <c r="F2941">
        <v>98879.15</v>
      </c>
      <c r="G2941">
        <v>-3490.43</v>
      </c>
      <c r="H2941">
        <v>0</v>
      </c>
      <c r="I2941">
        <v>0</v>
      </c>
      <c r="J2941">
        <v>0</v>
      </c>
      <c r="K2941">
        <v>95388.72</v>
      </c>
      <c r="L2941" t="str">
        <f t="shared" si="64"/>
        <v>Street</v>
      </c>
    </row>
    <row r="2942" spans="1:12" x14ac:dyDescent="0.3">
      <c r="A2942">
        <v>2024</v>
      </c>
      <c r="B2942">
        <v>9</v>
      </c>
      <c r="C2942">
        <v>5</v>
      </c>
      <c r="D2942">
        <v>201</v>
      </c>
      <c r="E2942" t="s">
        <v>595</v>
      </c>
      <c r="F2942">
        <v>4282.4399999999996</v>
      </c>
      <c r="G2942">
        <v>-151.18</v>
      </c>
      <c r="H2942">
        <v>0</v>
      </c>
      <c r="I2942">
        <v>0</v>
      </c>
      <c r="J2942">
        <v>0</v>
      </c>
      <c r="K2942">
        <v>4131.26</v>
      </c>
      <c r="L2942" t="str">
        <f t="shared" si="64"/>
        <v>Street</v>
      </c>
    </row>
    <row r="2943" spans="1:12" x14ac:dyDescent="0.3">
      <c r="A2943">
        <v>2024</v>
      </c>
      <c r="B2943">
        <v>9</v>
      </c>
      <c r="C2943">
        <v>5</v>
      </c>
      <c r="D2943">
        <v>201</v>
      </c>
      <c r="E2943" t="s">
        <v>297</v>
      </c>
      <c r="F2943">
        <v>5529.53</v>
      </c>
      <c r="G2943">
        <v>-195.2</v>
      </c>
      <c r="H2943">
        <v>0</v>
      </c>
      <c r="I2943">
        <v>0</v>
      </c>
      <c r="J2943">
        <v>0</v>
      </c>
      <c r="K2943">
        <v>5334.33</v>
      </c>
      <c r="L2943" t="str">
        <f t="shared" si="64"/>
        <v>Street</v>
      </c>
    </row>
    <row r="2944" spans="1:12" x14ac:dyDescent="0.3">
      <c r="A2944">
        <v>2024</v>
      </c>
      <c r="B2944">
        <v>9</v>
      </c>
      <c r="C2944">
        <v>5</v>
      </c>
      <c r="D2944">
        <v>201</v>
      </c>
      <c r="E2944" t="s">
        <v>301</v>
      </c>
      <c r="F2944">
        <v>519.04</v>
      </c>
      <c r="G2944">
        <v>-18.309999999999999</v>
      </c>
      <c r="H2944">
        <v>0</v>
      </c>
      <c r="I2944">
        <v>0</v>
      </c>
      <c r="J2944">
        <v>0</v>
      </c>
      <c r="K2944">
        <v>500.73</v>
      </c>
      <c r="L2944" t="str">
        <f t="shared" si="64"/>
        <v>Street</v>
      </c>
    </row>
    <row r="2945" spans="1:12" x14ac:dyDescent="0.3">
      <c r="A2945">
        <v>2024</v>
      </c>
      <c r="B2945">
        <v>9</v>
      </c>
      <c r="C2945">
        <v>5</v>
      </c>
      <c r="D2945">
        <v>201</v>
      </c>
      <c r="E2945" t="s">
        <v>305</v>
      </c>
      <c r="F2945">
        <v>195853.54</v>
      </c>
      <c r="G2945">
        <v>-6898.47</v>
      </c>
      <c r="H2945">
        <v>0</v>
      </c>
      <c r="I2945">
        <v>0</v>
      </c>
      <c r="J2945">
        <v>0</v>
      </c>
      <c r="K2945">
        <v>188955.07</v>
      </c>
      <c r="L2945" t="str">
        <f t="shared" si="64"/>
        <v>Street</v>
      </c>
    </row>
    <row r="2946" spans="1:12" x14ac:dyDescent="0.3">
      <c r="A2946">
        <v>2024</v>
      </c>
      <c r="B2946">
        <v>9</v>
      </c>
      <c r="C2946">
        <v>5</v>
      </c>
      <c r="D2946">
        <v>201</v>
      </c>
      <c r="E2946" t="s">
        <v>596</v>
      </c>
      <c r="F2946">
        <v>261999.3</v>
      </c>
      <c r="G2946">
        <v>-9248.6</v>
      </c>
      <c r="H2946">
        <v>0</v>
      </c>
      <c r="I2946">
        <v>0</v>
      </c>
      <c r="J2946">
        <v>0</v>
      </c>
      <c r="K2946">
        <v>252750.7</v>
      </c>
      <c r="L2946" t="str">
        <f t="shared" si="64"/>
        <v>Street</v>
      </c>
    </row>
    <row r="2947" spans="1:12" x14ac:dyDescent="0.3">
      <c r="A2947">
        <v>2024</v>
      </c>
      <c r="B2947">
        <v>9</v>
      </c>
      <c r="C2947">
        <v>5</v>
      </c>
      <c r="D2947">
        <v>201</v>
      </c>
      <c r="E2947" t="s">
        <v>310</v>
      </c>
      <c r="F2947">
        <v>90.86</v>
      </c>
      <c r="G2947">
        <v>-3.21</v>
      </c>
      <c r="H2947">
        <v>0</v>
      </c>
      <c r="I2947">
        <v>0</v>
      </c>
      <c r="J2947">
        <v>0</v>
      </c>
      <c r="K2947">
        <v>87.65</v>
      </c>
      <c r="L2947" t="str">
        <f t="shared" si="64"/>
        <v>Street</v>
      </c>
    </row>
    <row r="2948" spans="1:12" x14ac:dyDescent="0.3">
      <c r="A2948">
        <v>2024</v>
      </c>
      <c r="B2948">
        <v>9</v>
      </c>
      <c r="C2948">
        <v>5</v>
      </c>
      <c r="D2948">
        <v>201</v>
      </c>
      <c r="E2948" t="s">
        <v>248</v>
      </c>
      <c r="F2948">
        <v>1289263.73</v>
      </c>
      <c r="G2948">
        <v>-45368.07</v>
      </c>
      <c r="H2948">
        <v>0</v>
      </c>
      <c r="I2948">
        <v>0</v>
      </c>
      <c r="J2948">
        <v>0</v>
      </c>
      <c r="K2948">
        <v>1243895.6599999999</v>
      </c>
      <c r="L2948" t="str">
        <f t="shared" si="64"/>
        <v>3-Small C&amp;I</v>
      </c>
    </row>
    <row r="2949" spans="1:12" x14ac:dyDescent="0.3">
      <c r="A2949">
        <v>2024</v>
      </c>
      <c r="B2949">
        <v>9</v>
      </c>
      <c r="C2949">
        <v>5</v>
      </c>
      <c r="D2949">
        <v>201</v>
      </c>
      <c r="E2949" t="s">
        <v>255</v>
      </c>
      <c r="F2949">
        <v>2794.03</v>
      </c>
      <c r="G2949">
        <v>-98.63</v>
      </c>
      <c r="H2949">
        <v>0</v>
      </c>
      <c r="I2949">
        <v>0</v>
      </c>
      <c r="J2949">
        <v>0</v>
      </c>
      <c r="K2949">
        <v>2695.4</v>
      </c>
      <c r="L2949" t="str">
        <f t="shared" si="64"/>
        <v>3-Small C&amp;I</v>
      </c>
    </row>
    <row r="2950" spans="1:12" x14ac:dyDescent="0.3">
      <c r="A2950">
        <v>2024</v>
      </c>
      <c r="B2950">
        <v>9</v>
      </c>
      <c r="C2950">
        <v>5</v>
      </c>
      <c r="D2950">
        <v>201</v>
      </c>
      <c r="E2950" t="s">
        <v>260</v>
      </c>
      <c r="F2950">
        <v>5548.39</v>
      </c>
      <c r="G2950">
        <v>-195.87</v>
      </c>
      <c r="H2950">
        <v>0</v>
      </c>
      <c r="I2950">
        <v>0</v>
      </c>
      <c r="J2950">
        <v>0</v>
      </c>
      <c r="K2950">
        <v>5352.52</v>
      </c>
      <c r="L2950" t="str">
        <f t="shared" si="64"/>
        <v>3-Small C&amp;I</v>
      </c>
    </row>
    <row r="2951" spans="1:12" x14ac:dyDescent="0.3">
      <c r="A2951">
        <v>2024</v>
      </c>
      <c r="B2951">
        <v>9</v>
      </c>
      <c r="C2951">
        <v>5</v>
      </c>
      <c r="D2951">
        <v>201</v>
      </c>
      <c r="E2951" t="s">
        <v>266</v>
      </c>
      <c r="F2951">
        <v>86997.04</v>
      </c>
      <c r="G2951">
        <v>-3054.03</v>
      </c>
      <c r="H2951">
        <v>0</v>
      </c>
      <c r="I2951">
        <v>0</v>
      </c>
      <c r="J2951">
        <v>0</v>
      </c>
      <c r="K2951">
        <v>83943.01</v>
      </c>
      <c r="L2951" t="str">
        <f t="shared" si="64"/>
        <v>3-Small C&amp;I</v>
      </c>
    </row>
    <row r="2952" spans="1:12" x14ac:dyDescent="0.3">
      <c r="A2952">
        <v>2024</v>
      </c>
      <c r="B2952">
        <v>9</v>
      </c>
      <c r="C2952">
        <v>5</v>
      </c>
      <c r="D2952">
        <v>201</v>
      </c>
      <c r="E2952" t="s">
        <v>268</v>
      </c>
      <c r="F2952">
        <v>1568445.26</v>
      </c>
      <c r="G2952">
        <v>-5495.46</v>
      </c>
      <c r="H2952">
        <v>0</v>
      </c>
      <c r="I2952">
        <v>0</v>
      </c>
      <c r="J2952">
        <v>0</v>
      </c>
      <c r="K2952">
        <v>1562949.8</v>
      </c>
      <c r="L2952" t="str">
        <f t="shared" si="64"/>
        <v>4-Medium C&amp;I</v>
      </c>
    </row>
    <row r="2953" spans="1:12" x14ac:dyDescent="0.3">
      <c r="A2953">
        <v>2024</v>
      </c>
      <c r="B2953">
        <v>9</v>
      </c>
      <c r="C2953">
        <v>5</v>
      </c>
      <c r="D2953">
        <v>201</v>
      </c>
      <c r="E2953" t="s">
        <v>271</v>
      </c>
      <c r="F2953">
        <v>64560.73</v>
      </c>
      <c r="G2953">
        <v>-225.99</v>
      </c>
      <c r="H2953">
        <v>0</v>
      </c>
      <c r="I2953">
        <v>0</v>
      </c>
      <c r="J2953">
        <v>0</v>
      </c>
      <c r="K2953">
        <v>64334.74</v>
      </c>
      <c r="L2953" t="str">
        <f t="shared" ref="L2953:L3005" si="65">VLOOKUP(E2953,N:O,2,FALSE)</f>
        <v>4-Medium C&amp;I</v>
      </c>
    </row>
    <row r="2954" spans="1:12" x14ac:dyDescent="0.3">
      <c r="A2954">
        <v>2024</v>
      </c>
      <c r="B2954">
        <v>9</v>
      </c>
      <c r="C2954">
        <v>5</v>
      </c>
      <c r="D2954">
        <v>201</v>
      </c>
      <c r="E2954" t="s">
        <v>274</v>
      </c>
      <c r="F2954">
        <v>33194.230000000003</v>
      </c>
      <c r="G2954">
        <v>-116.18</v>
      </c>
      <c r="H2954">
        <v>0</v>
      </c>
      <c r="I2954">
        <v>0</v>
      </c>
      <c r="J2954">
        <v>0</v>
      </c>
      <c r="K2954">
        <v>33078.050000000003</v>
      </c>
      <c r="L2954" t="str">
        <f t="shared" si="65"/>
        <v>4-Medium C&amp;I</v>
      </c>
    </row>
    <row r="2955" spans="1:12" x14ac:dyDescent="0.3">
      <c r="A2955">
        <v>2024</v>
      </c>
      <c r="B2955">
        <v>9</v>
      </c>
      <c r="C2955">
        <v>5</v>
      </c>
      <c r="D2955">
        <v>201</v>
      </c>
      <c r="E2955" t="s">
        <v>593</v>
      </c>
      <c r="F2955">
        <v>2734204.75</v>
      </c>
      <c r="G2955">
        <v>-9577.86</v>
      </c>
      <c r="H2955">
        <v>0</v>
      </c>
      <c r="I2955">
        <v>0</v>
      </c>
      <c r="J2955">
        <v>0</v>
      </c>
      <c r="K2955">
        <v>2724626.89</v>
      </c>
      <c r="L2955" t="str">
        <f t="shared" si="65"/>
        <v>5-Large C&amp;I</v>
      </c>
    </row>
    <row r="2956" spans="1:12" x14ac:dyDescent="0.3">
      <c r="A2956">
        <v>2024</v>
      </c>
      <c r="B2956">
        <v>9</v>
      </c>
      <c r="C2956">
        <v>5</v>
      </c>
      <c r="D2956">
        <v>201</v>
      </c>
      <c r="E2956" t="s">
        <v>245</v>
      </c>
      <c r="F2956">
        <v>4122933.36</v>
      </c>
      <c r="G2956">
        <v>-123025.62</v>
      </c>
      <c r="H2956">
        <v>0</v>
      </c>
      <c r="I2956">
        <v>0</v>
      </c>
      <c r="J2956">
        <v>0</v>
      </c>
      <c r="K2956">
        <v>3999907.74</v>
      </c>
      <c r="L2956" t="str">
        <f t="shared" si="65"/>
        <v>1-Residential</v>
      </c>
    </row>
    <row r="2957" spans="1:12" x14ac:dyDescent="0.3">
      <c r="A2957">
        <v>2024</v>
      </c>
      <c r="B2957">
        <v>9</v>
      </c>
      <c r="C2957">
        <v>5</v>
      </c>
      <c r="D2957">
        <v>201</v>
      </c>
      <c r="E2957" t="s">
        <v>257</v>
      </c>
      <c r="F2957">
        <v>497895.29</v>
      </c>
      <c r="G2957">
        <v>-14867.3</v>
      </c>
      <c r="H2957">
        <v>0</v>
      </c>
      <c r="I2957">
        <v>0</v>
      </c>
      <c r="J2957">
        <v>0</v>
      </c>
      <c r="K2957">
        <v>483027.99</v>
      </c>
      <c r="L2957" t="str">
        <f t="shared" si="65"/>
        <v>2-Low Income Residential</v>
      </c>
    </row>
    <row r="2958" spans="1:12" x14ac:dyDescent="0.3">
      <c r="A2958">
        <v>2024</v>
      </c>
      <c r="B2958">
        <v>9</v>
      </c>
      <c r="C2958">
        <v>5</v>
      </c>
      <c r="D2958">
        <v>201</v>
      </c>
      <c r="E2958" t="s">
        <v>305</v>
      </c>
      <c r="F2958">
        <v>-3809.11</v>
      </c>
      <c r="G2958">
        <v>70.42</v>
      </c>
      <c r="H2958">
        <v>0</v>
      </c>
      <c r="I2958">
        <v>0</v>
      </c>
      <c r="J2958">
        <v>0</v>
      </c>
      <c r="K2958">
        <v>-3738.69</v>
      </c>
      <c r="L2958" t="str">
        <f t="shared" si="65"/>
        <v>Street</v>
      </c>
    </row>
    <row r="2959" spans="1:12" x14ac:dyDescent="0.3">
      <c r="A2959">
        <v>2024</v>
      </c>
      <c r="B2959">
        <v>10</v>
      </c>
      <c r="C2959">
        <v>4</v>
      </c>
      <c r="D2959">
        <v>201</v>
      </c>
      <c r="E2959" t="s">
        <v>248</v>
      </c>
      <c r="F2959">
        <v>146485.21</v>
      </c>
      <c r="G2959">
        <v>-5175.7700000000004</v>
      </c>
      <c r="H2959">
        <v>0</v>
      </c>
      <c r="I2959">
        <v>0</v>
      </c>
      <c r="J2959">
        <v>0</v>
      </c>
      <c r="K2959">
        <v>141309.44</v>
      </c>
      <c r="L2959" t="str">
        <f t="shared" si="65"/>
        <v>3-Small C&amp;I</v>
      </c>
    </row>
    <row r="2960" spans="1:12" x14ac:dyDescent="0.3">
      <c r="A2960">
        <v>2024</v>
      </c>
      <c r="B2960">
        <v>10</v>
      </c>
      <c r="C2960">
        <v>4</v>
      </c>
      <c r="D2960">
        <v>201</v>
      </c>
      <c r="E2960" t="s">
        <v>253</v>
      </c>
      <c r="F2960">
        <v>119.93</v>
      </c>
      <c r="G2960">
        <v>-4.22</v>
      </c>
      <c r="H2960">
        <v>0</v>
      </c>
      <c r="I2960">
        <v>0</v>
      </c>
      <c r="J2960">
        <v>0</v>
      </c>
      <c r="K2960">
        <v>115.71</v>
      </c>
      <c r="L2960" t="str">
        <f t="shared" si="65"/>
        <v>3-Small C&amp;I</v>
      </c>
    </row>
    <row r="2961" spans="1:12" x14ac:dyDescent="0.3">
      <c r="A2961">
        <v>2024</v>
      </c>
      <c r="B2961">
        <v>10</v>
      </c>
      <c r="C2961">
        <v>4</v>
      </c>
      <c r="D2961">
        <v>201</v>
      </c>
      <c r="E2961" t="s">
        <v>255</v>
      </c>
      <c r="F2961">
        <v>32.97</v>
      </c>
      <c r="G2961">
        <v>-1.1599999999999999</v>
      </c>
      <c r="H2961">
        <v>0</v>
      </c>
      <c r="I2961">
        <v>0</v>
      </c>
      <c r="J2961">
        <v>0</v>
      </c>
      <c r="K2961">
        <v>31.81</v>
      </c>
      <c r="L2961" t="str">
        <f t="shared" si="65"/>
        <v>3-Small C&amp;I</v>
      </c>
    </row>
    <row r="2962" spans="1:12" x14ac:dyDescent="0.3">
      <c r="A2962">
        <v>2024</v>
      </c>
      <c r="B2962">
        <v>10</v>
      </c>
      <c r="C2962">
        <v>4</v>
      </c>
      <c r="D2962">
        <v>201</v>
      </c>
      <c r="E2962" t="s">
        <v>260</v>
      </c>
      <c r="F2962">
        <v>310.49</v>
      </c>
      <c r="G2962">
        <v>-10.96</v>
      </c>
      <c r="H2962">
        <v>0</v>
      </c>
      <c r="I2962">
        <v>0</v>
      </c>
      <c r="J2962">
        <v>0</v>
      </c>
      <c r="K2962">
        <v>299.52999999999997</v>
      </c>
      <c r="L2962" t="str">
        <f t="shared" si="65"/>
        <v>3-Small C&amp;I</v>
      </c>
    </row>
    <row r="2963" spans="1:12" x14ac:dyDescent="0.3">
      <c r="A2963">
        <v>2024</v>
      </c>
      <c r="B2963">
        <v>10</v>
      </c>
      <c r="C2963">
        <v>4</v>
      </c>
      <c r="D2963">
        <v>201</v>
      </c>
      <c r="E2963" t="s">
        <v>266</v>
      </c>
      <c r="F2963">
        <v>3007.23</v>
      </c>
      <c r="G2963">
        <v>-106.15</v>
      </c>
      <c r="H2963">
        <v>0</v>
      </c>
      <c r="I2963">
        <v>0</v>
      </c>
      <c r="J2963">
        <v>0</v>
      </c>
      <c r="K2963">
        <v>2901.08</v>
      </c>
      <c r="L2963" t="str">
        <f t="shared" si="65"/>
        <v>3-Small C&amp;I</v>
      </c>
    </row>
    <row r="2964" spans="1:12" x14ac:dyDescent="0.3">
      <c r="A2964">
        <v>2024</v>
      </c>
      <c r="B2964">
        <v>10</v>
      </c>
      <c r="C2964">
        <v>4</v>
      </c>
      <c r="D2964">
        <v>201</v>
      </c>
      <c r="E2964" t="s">
        <v>268</v>
      </c>
      <c r="F2964">
        <v>104338.23</v>
      </c>
      <c r="G2964">
        <v>-365.16</v>
      </c>
      <c r="H2964">
        <v>0</v>
      </c>
      <c r="I2964">
        <v>0</v>
      </c>
      <c r="J2964">
        <v>0</v>
      </c>
      <c r="K2964">
        <v>103973.07</v>
      </c>
      <c r="L2964" t="str">
        <f t="shared" si="65"/>
        <v>4-Medium C&amp;I</v>
      </c>
    </row>
    <row r="2965" spans="1:12" x14ac:dyDescent="0.3">
      <c r="A2965">
        <v>2024</v>
      </c>
      <c r="B2965">
        <v>10</v>
      </c>
      <c r="C2965">
        <v>4</v>
      </c>
      <c r="D2965">
        <v>201</v>
      </c>
      <c r="E2965" t="s">
        <v>271</v>
      </c>
      <c r="F2965">
        <v>320.33</v>
      </c>
      <c r="G2965">
        <v>-1.1299999999999999</v>
      </c>
      <c r="H2965">
        <v>0</v>
      </c>
      <c r="I2965">
        <v>0</v>
      </c>
      <c r="J2965">
        <v>0</v>
      </c>
      <c r="K2965">
        <v>319.2</v>
      </c>
      <c r="L2965" t="str">
        <f t="shared" si="65"/>
        <v>4-Medium C&amp;I</v>
      </c>
    </row>
    <row r="2966" spans="1:12" x14ac:dyDescent="0.3">
      <c r="A2966">
        <v>2024</v>
      </c>
      <c r="B2966">
        <v>10</v>
      </c>
      <c r="C2966">
        <v>4</v>
      </c>
      <c r="D2966">
        <v>201</v>
      </c>
      <c r="E2966" t="s">
        <v>593</v>
      </c>
      <c r="F2966">
        <v>127440.12</v>
      </c>
      <c r="G2966">
        <v>-446.03</v>
      </c>
      <c r="H2966">
        <v>0</v>
      </c>
      <c r="I2966">
        <v>0</v>
      </c>
      <c r="J2966">
        <v>0</v>
      </c>
      <c r="K2966">
        <v>126994.09</v>
      </c>
      <c r="L2966" t="str">
        <f t="shared" si="65"/>
        <v>5-Large C&amp;I</v>
      </c>
    </row>
    <row r="2967" spans="1:12" x14ac:dyDescent="0.3">
      <c r="A2967">
        <v>2024</v>
      </c>
      <c r="B2967">
        <v>10</v>
      </c>
      <c r="C2967">
        <v>4</v>
      </c>
      <c r="D2967">
        <v>201</v>
      </c>
      <c r="E2967" t="s">
        <v>245</v>
      </c>
      <c r="F2967">
        <v>752943.59</v>
      </c>
      <c r="G2967">
        <v>-22507.040000000001</v>
      </c>
      <c r="H2967">
        <v>0</v>
      </c>
      <c r="I2967">
        <v>0</v>
      </c>
      <c r="J2967">
        <v>0</v>
      </c>
      <c r="K2967">
        <v>730436.55</v>
      </c>
      <c r="L2967" t="str">
        <f t="shared" si="65"/>
        <v>1-Residential</v>
      </c>
    </row>
    <row r="2968" spans="1:12" x14ac:dyDescent="0.3">
      <c r="A2968">
        <v>2024</v>
      </c>
      <c r="B2968">
        <v>10</v>
      </c>
      <c r="C2968">
        <v>4</v>
      </c>
      <c r="D2968">
        <v>201</v>
      </c>
      <c r="E2968" t="s">
        <v>257</v>
      </c>
      <c r="F2968">
        <v>8990.6200000000008</v>
      </c>
      <c r="G2968">
        <v>-268.82</v>
      </c>
      <c r="H2968">
        <v>0</v>
      </c>
      <c r="I2968">
        <v>0</v>
      </c>
      <c r="J2968">
        <v>0</v>
      </c>
      <c r="K2968">
        <v>8721.7999999999993</v>
      </c>
      <c r="L2968" t="str">
        <f t="shared" si="65"/>
        <v>2-Low Income Residential</v>
      </c>
    </row>
    <row r="2969" spans="1:12" x14ac:dyDescent="0.3">
      <c r="A2969">
        <v>2024</v>
      </c>
      <c r="B2969">
        <v>10</v>
      </c>
      <c r="C2969">
        <v>4</v>
      </c>
      <c r="D2969">
        <v>201</v>
      </c>
      <c r="E2969" t="s">
        <v>290</v>
      </c>
      <c r="F2969">
        <v>1815.99</v>
      </c>
      <c r="G2969">
        <v>-64.099999999999994</v>
      </c>
      <c r="H2969">
        <v>0</v>
      </c>
      <c r="I2969">
        <v>0</v>
      </c>
      <c r="J2969">
        <v>0</v>
      </c>
      <c r="K2969">
        <v>1751.89</v>
      </c>
      <c r="L2969" t="str">
        <f t="shared" si="65"/>
        <v>Street</v>
      </c>
    </row>
    <row r="2970" spans="1:12" x14ac:dyDescent="0.3">
      <c r="A2970">
        <v>2024</v>
      </c>
      <c r="B2970">
        <v>10</v>
      </c>
      <c r="C2970">
        <v>4</v>
      </c>
      <c r="D2970">
        <v>201</v>
      </c>
      <c r="E2970" t="s">
        <v>301</v>
      </c>
      <c r="F2970">
        <v>777.87</v>
      </c>
      <c r="G2970">
        <v>-27.46</v>
      </c>
      <c r="H2970">
        <v>0</v>
      </c>
      <c r="I2970">
        <v>0</v>
      </c>
      <c r="J2970">
        <v>0</v>
      </c>
      <c r="K2970">
        <v>750.41</v>
      </c>
      <c r="L2970" t="str">
        <f t="shared" si="65"/>
        <v>Street</v>
      </c>
    </row>
    <row r="2971" spans="1:12" x14ac:dyDescent="0.3">
      <c r="A2971">
        <v>2024</v>
      </c>
      <c r="B2971">
        <v>10</v>
      </c>
      <c r="C2971">
        <v>4</v>
      </c>
      <c r="D2971">
        <v>201</v>
      </c>
      <c r="E2971" t="s">
        <v>305</v>
      </c>
      <c r="F2971">
        <v>2.4300000000000002</v>
      </c>
      <c r="G2971">
        <v>-0.09</v>
      </c>
      <c r="H2971">
        <v>0</v>
      </c>
      <c r="I2971">
        <v>0</v>
      </c>
      <c r="J2971">
        <v>0</v>
      </c>
      <c r="K2971">
        <v>2.34</v>
      </c>
      <c r="L2971" t="str">
        <f t="shared" si="65"/>
        <v>Street</v>
      </c>
    </row>
    <row r="2972" spans="1:12" x14ac:dyDescent="0.3">
      <c r="A2972">
        <v>2024</v>
      </c>
      <c r="B2972">
        <v>10</v>
      </c>
      <c r="C2972">
        <v>4</v>
      </c>
      <c r="D2972">
        <v>201</v>
      </c>
      <c r="E2972" t="s">
        <v>248</v>
      </c>
      <c r="F2972">
        <v>87825.21</v>
      </c>
      <c r="G2972">
        <v>-3100.1</v>
      </c>
      <c r="H2972">
        <v>0</v>
      </c>
      <c r="I2972">
        <v>0</v>
      </c>
      <c r="J2972">
        <v>0</v>
      </c>
      <c r="K2972">
        <v>84725.11</v>
      </c>
      <c r="L2972" t="str">
        <f t="shared" si="65"/>
        <v>3-Small C&amp;I</v>
      </c>
    </row>
    <row r="2973" spans="1:12" x14ac:dyDescent="0.3">
      <c r="A2973">
        <v>2024</v>
      </c>
      <c r="B2973">
        <v>10</v>
      </c>
      <c r="C2973">
        <v>4</v>
      </c>
      <c r="D2973">
        <v>201</v>
      </c>
      <c r="E2973" t="s">
        <v>253</v>
      </c>
      <c r="F2973">
        <v>143.5</v>
      </c>
      <c r="G2973">
        <v>-5.09</v>
      </c>
      <c r="H2973">
        <v>0</v>
      </c>
      <c r="I2973">
        <v>0</v>
      </c>
      <c r="J2973">
        <v>0</v>
      </c>
      <c r="K2973">
        <v>138.41</v>
      </c>
      <c r="L2973" t="str">
        <f t="shared" si="65"/>
        <v>3-Small C&amp;I</v>
      </c>
    </row>
    <row r="2974" spans="1:12" x14ac:dyDescent="0.3">
      <c r="A2974">
        <v>2024</v>
      </c>
      <c r="B2974">
        <v>10</v>
      </c>
      <c r="C2974">
        <v>4</v>
      </c>
      <c r="D2974">
        <v>201</v>
      </c>
      <c r="E2974" t="s">
        <v>260</v>
      </c>
      <c r="F2974">
        <v>95.22</v>
      </c>
      <c r="G2974">
        <v>-3.37</v>
      </c>
      <c r="H2974">
        <v>0</v>
      </c>
      <c r="I2974">
        <v>0</v>
      </c>
      <c r="J2974">
        <v>0</v>
      </c>
      <c r="K2974">
        <v>91.85</v>
      </c>
      <c r="L2974" t="str">
        <f t="shared" si="65"/>
        <v>3-Small C&amp;I</v>
      </c>
    </row>
    <row r="2975" spans="1:12" x14ac:dyDescent="0.3">
      <c r="A2975">
        <v>2024</v>
      </c>
      <c r="B2975">
        <v>10</v>
      </c>
      <c r="C2975">
        <v>4</v>
      </c>
      <c r="D2975">
        <v>201</v>
      </c>
      <c r="E2975" t="s">
        <v>266</v>
      </c>
      <c r="F2975">
        <v>1033.83</v>
      </c>
      <c r="G2975">
        <v>-36.5</v>
      </c>
      <c r="H2975">
        <v>0</v>
      </c>
      <c r="I2975">
        <v>0</v>
      </c>
      <c r="J2975">
        <v>0</v>
      </c>
      <c r="K2975">
        <v>997.33</v>
      </c>
      <c r="L2975" t="str">
        <f t="shared" si="65"/>
        <v>3-Small C&amp;I</v>
      </c>
    </row>
    <row r="2976" spans="1:12" x14ac:dyDescent="0.3">
      <c r="A2976">
        <v>2024</v>
      </c>
      <c r="B2976">
        <v>10</v>
      </c>
      <c r="C2976">
        <v>4</v>
      </c>
      <c r="D2976">
        <v>201</v>
      </c>
      <c r="E2976" t="s">
        <v>268</v>
      </c>
      <c r="F2976">
        <v>66649.009999999995</v>
      </c>
      <c r="G2976">
        <v>-233.26</v>
      </c>
      <c r="H2976">
        <v>0</v>
      </c>
      <c r="I2976">
        <v>0</v>
      </c>
      <c r="J2976">
        <v>0</v>
      </c>
      <c r="K2976">
        <v>66415.75</v>
      </c>
      <c r="L2976" t="str">
        <f t="shared" si="65"/>
        <v>4-Medium C&amp;I</v>
      </c>
    </row>
    <row r="2977" spans="1:12" x14ac:dyDescent="0.3">
      <c r="A2977">
        <v>2024</v>
      </c>
      <c r="B2977">
        <v>10</v>
      </c>
      <c r="C2977">
        <v>4</v>
      </c>
      <c r="D2977">
        <v>201</v>
      </c>
      <c r="E2977" t="s">
        <v>271</v>
      </c>
      <c r="F2977">
        <v>917.95</v>
      </c>
      <c r="G2977">
        <v>-3.22</v>
      </c>
      <c r="H2977">
        <v>0</v>
      </c>
      <c r="I2977">
        <v>0</v>
      </c>
      <c r="J2977">
        <v>0</v>
      </c>
      <c r="K2977">
        <v>914.73</v>
      </c>
      <c r="L2977" t="str">
        <f t="shared" si="65"/>
        <v>4-Medium C&amp;I</v>
      </c>
    </row>
    <row r="2978" spans="1:12" x14ac:dyDescent="0.3">
      <c r="A2978">
        <v>2024</v>
      </c>
      <c r="B2978">
        <v>10</v>
      </c>
      <c r="C2978">
        <v>4</v>
      </c>
      <c r="D2978">
        <v>201</v>
      </c>
      <c r="E2978" t="s">
        <v>245</v>
      </c>
      <c r="F2978">
        <v>192510.52</v>
      </c>
      <c r="G2978">
        <v>-5756.06</v>
      </c>
      <c r="H2978">
        <v>0</v>
      </c>
      <c r="I2978">
        <v>0</v>
      </c>
      <c r="J2978">
        <v>0</v>
      </c>
      <c r="K2978">
        <v>186754.46</v>
      </c>
      <c r="L2978" t="str">
        <f t="shared" si="65"/>
        <v>1-Residential</v>
      </c>
    </row>
    <row r="2979" spans="1:12" x14ac:dyDescent="0.3">
      <c r="A2979">
        <v>2024</v>
      </c>
      <c r="B2979">
        <v>10</v>
      </c>
      <c r="C2979">
        <v>4</v>
      </c>
      <c r="D2979">
        <v>201</v>
      </c>
      <c r="E2979" t="s">
        <v>257</v>
      </c>
      <c r="F2979">
        <v>1293.5</v>
      </c>
      <c r="G2979">
        <v>-38.68</v>
      </c>
      <c r="H2979">
        <v>0</v>
      </c>
      <c r="I2979">
        <v>0</v>
      </c>
      <c r="J2979">
        <v>0</v>
      </c>
      <c r="K2979">
        <v>1254.82</v>
      </c>
      <c r="L2979" t="str">
        <f t="shared" si="65"/>
        <v>2-Low Income Residential</v>
      </c>
    </row>
    <row r="2980" spans="1:12" x14ac:dyDescent="0.3">
      <c r="A2980">
        <v>2024</v>
      </c>
      <c r="B2980">
        <v>10</v>
      </c>
      <c r="C2980">
        <v>5</v>
      </c>
      <c r="D2980">
        <v>201</v>
      </c>
      <c r="E2980" t="s">
        <v>248</v>
      </c>
      <c r="F2980">
        <v>13841076.26</v>
      </c>
      <c r="G2980">
        <v>-487525.22</v>
      </c>
      <c r="H2980">
        <v>0</v>
      </c>
      <c r="I2980">
        <v>0</v>
      </c>
      <c r="J2980">
        <v>0</v>
      </c>
      <c r="K2980">
        <v>13353551.039999999</v>
      </c>
      <c r="L2980" t="str">
        <f t="shared" si="65"/>
        <v>3-Small C&amp;I</v>
      </c>
    </row>
    <row r="2981" spans="1:12" x14ac:dyDescent="0.3">
      <c r="A2981">
        <v>2024</v>
      </c>
      <c r="B2981">
        <v>10</v>
      </c>
      <c r="C2981">
        <v>5</v>
      </c>
      <c r="D2981">
        <v>201</v>
      </c>
      <c r="E2981" t="s">
        <v>253</v>
      </c>
      <c r="F2981">
        <v>779.36</v>
      </c>
      <c r="G2981">
        <v>-27.52</v>
      </c>
      <c r="H2981">
        <v>0</v>
      </c>
      <c r="I2981">
        <v>0</v>
      </c>
      <c r="J2981">
        <v>0</v>
      </c>
      <c r="K2981">
        <v>751.84</v>
      </c>
      <c r="L2981" t="str">
        <f t="shared" si="65"/>
        <v>3-Small C&amp;I</v>
      </c>
    </row>
    <row r="2982" spans="1:12" x14ac:dyDescent="0.3">
      <c r="A2982">
        <v>2024</v>
      </c>
      <c r="B2982">
        <v>10</v>
      </c>
      <c r="C2982">
        <v>5</v>
      </c>
      <c r="D2982">
        <v>201</v>
      </c>
      <c r="E2982" t="s">
        <v>255</v>
      </c>
      <c r="F2982">
        <v>14429.87</v>
      </c>
      <c r="G2982">
        <v>-509.3</v>
      </c>
      <c r="H2982">
        <v>0</v>
      </c>
      <c r="I2982">
        <v>0</v>
      </c>
      <c r="J2982">
        <v>0</v>
      </c>
      <c r="K2982">
        <v>13920.57</v>
      </c>
      <c r="L2982" t="str">
        <f t="shared" si="65"/>
        <v>3-Small C&amp;I</v>
      </c>
    </row>
    <row r="2983" spans="1:12" x14ac:dyDescent="0.3">
      <c r="A2983">
        <v>2024</v>
      </c>
      <c r="B2983">
        <v>10</v>
      </c>
      <c r="C2983">
        <v>5</v>
      </c>
      <c r="D2983">
        <v>201</v>
      </c>
      <c r="E2983" t="s">
        <v>260</v>
      </c>
      <c r="F2983">
        <v>155602.03</v>
      </c>
      <c r="G2983">
        <v>-5467.08</v>
      </c>
      <c r="H2983">
        <v>0</v>
      </c>
      <c r="I2983">
        <v>0</v>
      </c>
      <c r="J2983">
        <v>0</v>
      </c>
      <c r="K2983">
        <v>150134.95000000001</v>
      </c>
      <c r="L2983" t="str">
        <f t="shared" si="65"/>
        <v>3-Small C&amp;I</v>
      </c>
    </row>
    <row r="2984" spans="1:12" x14ac:dyDescent="0.3">
      <c r="A2984">
        <v>2024</v>
      </c>
      <c r="B2984">
        <v>10</v>
      </c>
      <c r="C2984">
        <v>5</v>
      </c>
      <c r="D2984">
        <v>201</v>
      </c>
      <c r="E2984" t="s">
        <v>266</v>
      </c>
      <c r="F2984">
        <v>1155346.21</v>
      </c>
      <c r="G2984">
        <v>-40516.04</v>
      </c>
      <c r="H2984">
        <v>0</v>
      </c>
      <c r="I2984">
        <v>0</v>
      </c>
      <c r="J2984">
        <v>0</v>
      </c>
      <c r="K2984">
        <v>1114830.17</v>
      </c>
      <c r="L2984" t="str">
        <f t="shared" si="65"/>
        <v>3-Small C&amp;I</v>
      </c>
    </row>
    <row r="2985" spans="1:12" x14ac:dyDescent="0.3">
      <c r="A2985">
        <v>2024</v>
      </c>
      <c r="B2985">
        <v>10</v>
      </c>
      <c r="C2985">
        <v>5</v>
      </c>
      <c r="D2985">
        <v>201</v>
      </c>
      <c r="E2985" t="s">
        <v>268</v>
      </c>
      <c r="F2985">
        <v>15043047.960000001</v>
      </c>
      <c r="G2985">
        <v>-52663.22</v>
      </c>
      <c r="H2985">
        <v>0</v>
      </c>
      <c r="I2985">
        <v>0</v>
      </c>
      <c r="J2985">
        <v>0</v>
      </c>
      <c r="K2985">
        <v>14990384.74</v>
      </c>
      <c r="L2985" t="str">
        <f t="shared" si="65"/>
        <v>4-Medium C&amp;I</v>
      </c>
    </row>
    <row r="2986" spans="1:12" x14ac:dyDescent="0.3">
      <c r="A2986">
        <v>2024</v>
      </c>
      <c r="B2986">
        <v>10</v>
      </c>
      <c r="C2986">
        <v>5</v>
      </c>
      <c r="D2986">
        <v>201</v>
      </c>
      <c r="E2986" t="s">
        <v>271</v>
      </c>
      <c r="F2986">
        <v>605049.44999999995</v>
      </c>
      <c r="G2986">
        <v>-2119.7199999999998</v>
      </c>
      <c r="H2986">
        <v>0</v>
      </c>
      <c r="I2986">
        <v>0</v>
      </c>
      <c r="J2986">
        <v>0</v>
      </c>
      <c r="K2986">
        <v>602929.73</v>
      </c>
      <c r="L2986" t="str">
        <f t="shared" si="65"/>
        <v>4-Medium C&amp;I</v>
      </c>
    </row>
    <row r="2987" spans="1:12" x14ac:dyDescent="0.3">
      <c r="A2987">
        <v>2024</v>
      </c>
      <c r="B2987">
        <v>10</v>
      </c>
      <c r="C2987">
        <v>5</v>
      </c>
      <c r="D2987">
        <v>201</v>
      </c>
      <c r="E2987" t="s">
        <v>274</v>
      </c>
      <c r="F2987">
        <v>396167.13</v>
      </c>
      <c r="G2987">
        <v>-1386.57</v>
      </c>
      <c r="H2987">
        <v>0</v>
      </c>
      <c r="I2987">
        <v>0</v>
      </c>
      <c r="J2987">
        <v>0</v>
      </c>
      <c r="K2987">
        <v>394780.56</v>
      </c>
      <c r="L2987" t="str">
        <f t="shared" si="65"/>
        <v>4-Medium C&amp;I</v>
      </c>
    </row>
    <row r="2988" spans="1:12" x14ac:dyDescent="0.3">
      <c r="A2988">
        <v>2024</v>
      </c>
      <c r="B2988">
        <v>10</v>
      </c>
      <c r="C2988">
        <v>5</v>
      </c>
      <c r="D2988">
        <v>201</v>
      </c>
      <c r="E2988" t="s">
        <v>593</v>
      </c>
      <c r="F2988">
        <v>26656870.629999999</v>
      </c>
      <c r="G2988">
        <v>-93327.76</v>
      </c>
      <c r="H2988">
        <v>0</v>
      </c>
      <c r="I2988">
        <v>0</v>
      </c>
      <c r="J2988">
        <v>0</v>
      </c>
      <c r="K2988">
        <v>26563542.870000001</v>
      </c>
      <c r="L2988" t="str">
        <f t="shared" si="65"/>
        <v>5-Large C&amp;I</v>
      </c>
    </row>
    <row r="2989" spans="1:12" x14ac:dyDescent="0.3">
      <c r="A2989">
        <v>2024</v>
      </c>
      <c r="B2989">
        <v>10</v>
      </c>
      <c r="C2989">
        <v>5</v>
      </c>
      <c r="D2989">
        <v>201</v>
      </c>
      <c r="E2989" t="s">
        <v>245</v>
      </c>
      <c r="F2989">
        <v>39882632.770000003</v>
      </c>
      <c r="G2989">
        <v>-1189779.1000000001</v>
      </c>
      <c r="H2989">
        <v>0</v>
      </c>
      <c r="I2989">
        <v>0</v>
      </c>
      <c r="J2989">
        <v>0</v>
      </c>
      <c r="K2989">
        <v>38692853.670000002</v>
      </c>
      <c r="L2989" t="str">
        <f t="shared" si="65"/>
        <v>1-Residential</v>
      </c>
    </row>
    <row r="2990" spans="1:12" x14ac:dyDescent="0.3">
      <c r="A2990">
        <v>2024</v>
      </c>
      <c r="B2990">
        <v>10</v>
      </c>
      <c r="C2990">
        <v>5</v>
      </c>
      <c r="D2990">
        <v>201</v>
      </c>
      <c r="E2990" t="s">
        <v>257</v>
      </c>
      <c r="F2990">
        <v>6385786.9699999997</v>
      </c>
      <c r="G2990">
        <v>-190544.66</v>
      </c>
      <c r="H2990">
        <v>0</v>
      </c>
      <c r="I2990">
        <v>0</v>
      </c>
      <c r="J2990">
        <v>0</v>
      </c>
      <c r="K2990">
        <v>6195242.3099999996</v>
      </c>
      <c r="L2990" t="str">
        <f t="shared" si="65"/>
        <v>2-Low Income Residential</v>
      </c>
    </row>
    <row r="2991" spans="1:12" x14ac:dyDescent="0.3">
      <c r="A2991">
        <v>2024</v>
      </c>
      <c r="B2991">
        <v>10</v>
      </c>
      <c r="C2991">
        <v>5</v>
      </c>
      <c r="D2991">
        <v>201</v>
      </c>
      <c r="E2991" t="s">
        <v>290</v>
      </c>
      <c r="F2991">
        <v>108866.36</v>
      </c>
      <c r="G2991">
        <v>-3842.95</v>
      </c>
      <c r="H2991">
        <v>0</v>
      </c>
      <c r="I2991">
        <v>0</v>
      </c>
      <c r="J2991">
        <v>0</v>
      </c>
      <c r="K2991">
        <v>105023.41</v>
      </c>
      <c r="L2991" t="str">
        <f t="shared" si="65"/>
        <v>Street</v>
      </c>
    </row>
    <row r="2992" spans="1:12" x14ac:dyDescent="0.3">
      <c r="A2992">
        <v>2024</v>
      </c>
      <c r="B2992">
        <v>10</v>
      </c>
      <c r="C2992">
        <v>5</v>
      </c>
      <c r="D2992">
        <v>201</v>
      </c>
      <c r="E2992" t="s">
        <v>595</v>
      </c>
      <c r="F2992">
        <v>4696.33</v>
      </c>
      <c r="G2992">
        <v>-165.78</v>
      </c>
      <c r="H2992">
        <v>0</v>
      </c>
      <c r="I2992">
        <v>0</v>
      </c>
      <c r="J2992">
        <v>0</v>
      </c>
      <c r="K2992">
        <v>4530.55</v>
      </c>
      <c r="L2992" t="str">
        <f t="shared" si="65"/>
        <v>Street</v>
      </c>
    </row>
    <row r="2993" spans="1:12" x14ac:dyDescent="0.3">
      <c r="A2993">
        <v>2024</v>
      </c>
      <c r="B2993">
        <v>10</v>
      </c>
      <c r="C2993">
        <v>5</v>
      </c>
      <c r="D2993">
        <v>201</v>
      </c>
      <c r="E2993" t="s">
        <v>297</v>
      </c>
      <c r="F2993">
        <v>6069.58</v>
      </c>
      <c r="G2993">
        <v>-214.24</v>
      </c>
      <c r="H2993">
        <v>0</v>
      </c>
      <c r="I2993">
        <v>0</v>
      </c>
      <c r="J2993">
        <v>0</v>
      </c>
      <c r="K2993">
        <v>5855.34</v>
      </c>
      <c r="L2993" t="str">
        <f t="shared" si="65"/>
        <v>Street</v>
      </c>
    </row>
    <row r="2994" spans="1:12" x14ac:dyDescent="0.3">
      <c r="A2994">
        <v>2024</v>
      </c>
      <c r="B2994">
        <v>10</v>
      </c>
      <c r="C2994">
        <v>5</v>
      </c>
      <c r="D2994">
        <v>201</v>
      </c>
      <c r="E2994" t="s">
        <v>301</v>
      </c>
      <c r="F2994">
        <v>569.73</v>
      </c>
      <c r="G2994">
        <v>-20.100000000000001</v>
      </c>
      <c r="H2994">
        <v>0</v>
      </c>
      <c r="I2994">
        <v>0</v>
      </c>
      <c r="J2994">
        <v>0</v>
      </c>
      <c r="K2994">
        <v>549.63</v>
      </c>
      <c r="L2994" t="str">
        <f t="shared" si="65"/>
        <v>Street</v>
      </c>
    </row>
    <row r="2995" spans="1:12" x14ac:dyDescent="0.3">
      <c r="A2995">
        <v>2024</v>
      </c>
      <c r="B2995">
        <v>10</v>
      </c>
      <c r="C2995">
        <v>5</v>
      </c>
      <c r="D2995">
        <v>201</v>
      </c>
      <c r="E2995" t="s">
        <v>305</v>
      </c>
      <c r="F2995">
        <v>215102.33</v>
      </c>
      <c r="G2995">
        <v>-7584.6</v>
      </c>
      <c r="H2995">
        <v>0</v>
      </c>
      <c r="I2995">
        <v>0</v>
      </c>
      <c r="J2995">
        <v>0</v>
      </c>
      <c r="K2995">
        <v>207517.73</v>
      </c>
      <c r="L2995" t="str">
        <f t="shared" si="65"/>
        <v>Street</v>
      </c>
    </row>
    <row r="2996" spans="1:12" x14ac:dyDescent="0.3">
      <c r="A2996">
        <v>2024</v>
      </c>
      <c r="B2996">
        <v>10</v>
      </c>
      <c r="C2996">
        <v>5</v>
      </c>
      <c r="D2996">
        <v>201</v>
      </c>
      <c r="E2996" t="s">
        <v>596</v>
      </c>
      <c r="F2996">
        <v>287698.3</v>
      </c>
      <c r="G2996">
        <v>-10155.64</v>
      </c>
      <c r="H2996">
        <v>0</v>
      </c>
      <c r="I2996">
        <v>0</v>
      </c>
      <c r="J2996">
        <v>0</v>
      </c>
      <c r="K2996">
        <v>277542.65999999997</v>
      </c>
      <c r="L2996" t="str">
        <f t="shared" si="65"/>
        <v>Street</v>
      </c>
    </row>
    <row r="2997" spans="1:12" x14ac:dyDescent="0.3">
      <c r="A2997">
        <v>2024</v>
      </c>
      <c r="B2997">
        <v>10</v>
      </c>
      <c r="C2997">
        <v>5</v>
      </c>
      <c r="D2997">
        <v>201</v>
      </c>
      <c r="E2997" t="s">
        <v>310</v>
      </c>
      <c r="F2997">
        <v>99.55</v>
      </c>
      <c r="G2997">
        <v>-3.51</v>
      </c>
      <c r="H2997">
        <v>0</v>
      </c>
      <c r="I2997">
        <v>0</v>
      </c>
      <c r="J2997">
        <v>0</v>
      </c>
      <c r="K2997">
        <v>96.04</v>
      </c>
      <c r="L2997" t="str">
        <f t="shared" si="65"/>
        <v>Street</v>
      </c>
    </row>
    <row r="2998" spans="1:12" x14ac:dyDescent="0.3">
      <c r="A2998">
        <v>2024</v>
      </c>
      <c r="B2998">
        <v>10</v>
      </c>
      <c r="C2998">
        <v>5</v>
      </c>
      <c r="D2998">
        <v>201</v>
      </c>
      <c r="E2998" t="s">
        <v>248</v>
      </c>
      <c r="F2998">
        <v>-1325826.95</v>
      </c>
      <c r="G2998">
        <v>46994.57</v>
      </c>
      <c r="H2998">
        <v>0</v>
      </c>
      <c r="I2998">
        <v>0</v>
      </c>
      <c r="J2998">
        <v>0</v>
      </c>
      <c r="K2998">
        <v>-1278832.3799999999</v>
      </c>
      <c r="L2998" t="str">
        <f t="shared" si="65"/>
        <v>3-Small C&amp;I</v>
      </c>
    </row>
    <row r="2999" spans="1:12" x14ac:dyDescent="0.3">
      <c r="A2999">
        <v>2024</v>
      </c>
      <c r="B2999">
        <v>10</v>
      </c>
      <c r="C2999">
        <v>5</v>
      </c>
      <c r="D2999">
        <v>201</v>
      </c>
      <c r="E2999" t="s">
        <v>253</v>
      </c>
      <c r="F2999">
        <v>450.52</v>
      </c>
      <c r="G2999">
        <v>-15.9</v>
      </c>
      <c r="H2999">
        <v>0</v>
      </c>
      <c r="I2999">
        <v>0</v>
      </c>
      <c r="J2999">
        <v>0</v>
      </c>
      <c r="K2999">
        <v>434.62</v>
      </c>
      <c r="L2999" t="str">
        <f t="shared" si="65"/>
        <v>3-Small C&amp;I</v>
      </c>
    </row>
    <row r="3000" spans="1:12" x14ac:dyDescent="0.3">
      <c r="A3000">
        <v>2024</v>
      </c>
      <c r="B3000">
        <v>10</v>
      </c>
      <c r="C3000">
        <v>5</v>
      </c>
      <c r="D3000">
        <v>201</v>
      </c>
      <c r="E3000" t="s">
        <v>255</v>
      </c>
      <c r="F3000">
        <v>3101.68</v>
      </c>
      <c r="G3000">
        <v>-109.5</v>
      </c>
      <c r="H3000">
        <v>0</v>
      </c>
      <c r="I3000">
        <v>0</v>
      </c>
      <c r="J3000">
        <v>0</v>
      </c>
      <c r="K3000">
        <v>2992.18</v>
      </c>
      <c r="L3000" t="str">
        <f t="shared" si="65"/>
        <v>3-Small C&amp;I</v>
      </c>
    </row>
    <row r="3001" spans="1:12" x14ac:dyDescent="0.3">
      <c r="A3001">
        <v>2024</v>
      </c>
      <c r="B3001">
        <v>10</v>
      </c>
      <c r="C3001">
        <v>5</v>
      </c>
      <c r="D3001">
        <v>201</v>
      </c>
      <c r="E3001" t="s">
        <v>260</v>
      </c>
      <c r="F3001">
        <v>16680.060000000001</v>
      </c>
      <c r="G3001">
        <v>-588.84</v>
      </c>
      <c r="H3001">
        <v>0</v>
      </c>
      <c r="I3001">
        <v>0</v>
      </c>
      <c r="J3001">
        <v>0</v>
      </c>
      <c r="K3001">
        <v>16091.22</v>
      </c>
      <c r="L3001" t="str">
        <f t="shared" si="65"/>
        <v>3-Small C&amp;I</v>
      </c>
    </row>
    <row r="3002" spans="1:12" x14ac:dyDescent="0.3">
      <c r="A3002">
        <v>2024</v>
      </c>
      <c r="B3002">
        <v>10</v>
      </c>
      <c r="C3002">
        <v>5</v>
      </c>
      <c r="D3002">
        <v>201</v>
      </c>
      <c r="E3002" t="s">
        <v>266</v>
      </c>
      <c r="F3002">
        <v>126533.44</v>
      </c>
      <c r="G3002">
        <v>-4452.54</v>
      </c>
      <c r="H3002">
        <v>0</v>
      </c>
      <c r="I3002">
        <v>0</v>
      </c>
      <c r="J3002">
        <v>0</v>
      </c>
      <c r="K3002">
        <v>122080.9</v>
      </c>
      <c r="L3002" t="str">
        <f t="shared" si="65"/>
        <v>3-Small C&amp;I</v>
      </c>
    </row>
    <row r="3003" spans="1:12" x14ac:dyDescent="0.3">
      <c r="A3003">
        <v>2024</v>
      </c>
      <c r="B3003">
        <v>10</v>
      </c>
      <c r="C3003">
        <v>5</v>
      </c>
      <c r="D3003">
        <v>201</v>
      </c>
      <c r="E3003" t="s">
        <v>268</v>
      </c>
      <c r="F3003">
        <v>1830760.21</v>
      </c>
      <c r="G3003">
        <v>-6414.19</v>
      </c>
      <c r="H3003">
        <v>0</v>
      </c>
      <c r="I3003">
        <v>0</v>
      </c>
      <c r="J3003">
        <v>0</v>
      </c>
      <c r="K3003">
        <v>1824346.02</v>
      </c>
      <c r="L3003" t="str">
        <f t="shared" si="65"/>
        <v>4-Medium C&amp;I</v>
      </c>
    </row>
    <row r="3004" spans="1:12" x14ac:dyDescent="0.3">
      <c r="A3004">
        <v>2024</v>
      </c>
      <c r="B3004">
        <v>10</v>
      </c>
      <c r="C3004">
        <v>5</v>
      </c>
      <c r="D3004">
        <v>201</v>
      </c>
      <c r="E3004" t="s">
        <v>271</v>
      </c>
      <c r="F3004">
        <v>45329.81</v>
      </c>
      <c r="G3004">
        <v>-158.68</v>
      </c>
      <c r="H3004">
        <v>0</v>
      </c>
      <c r="I3004">
        <v>0</v>
      </c>
      <c r="J3004">
        <v>0</v>
      </c>
      <c r="K3004">
        <v>45171.13</v>
      </c>
      <c r="L3004" t="str">
        <f t="shared" si="65"/>
        <v>4-Medium C&amp;I</v>
      </c>
    </row>
    <row r="3005" spans="1:12" x14ac:dyDescent="0.3">
      <c r="A3005">
        <v>2024</v>
      </c>
      <c r="B3005">
        <v>10</v>
      </c>
      <c r="C3005">
        <v>5</v>
      </c>
      <c r="D3005">
        <v>201</v>
      </c>
      <c r="E3005" t="s">
        <v>274</v>
      </c>
      <c r="F3005">
        <v>40298.629999999997</v>
      </c>
      <c r="G3005">
        <v>-141.04</v>
      </c>
      <c r="H3005">
        <v>0</v>
      </c>
      <c r="I3005">
        <v>0</v>
      </c>
      <c r="J3005">
        <v>0</v>
      </c>
      <c r="K3005">
        <v>40157.589999999997</v>
      </c>
      <c r="L3005" t="str">
        <f t="shared" si="65"/>
        <v>4-Medium C&amp;I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6640625" customWidth="1"/>
    <col min="4" max="4" width="24.6640625" customWidth="1"/>
    <col min="5" max="5" width="12.44140625" customWidth="1"/>
    <col min="7" max="7" width="26.33203125" bestFit="1" customWidth="1"/>
    <col min="8" max="8" width="15.33203125" bestFit="1" customWidth="1"/>
    <col min="9" max="9" width="10.6640625" bestFit="1" customWidth="1"/>
    <col min="10" max="10" width="14.332031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">
      <c r="A2" t="s">
        <v>212</v>
      </c>
      <c r="B2" s="141">
        <v>44345</v>
      </c>
      <c r="C2">
        <v>4</v>
      </c>
      <c r="D2" t="s">
        <v>195</v>
      </c>
      <c r="E2">
        <v>1941839.41</v>
      </c>
    </row>
    <row r="3" spans="1:14" x14ac:dyDescent="0.3">
      <c r="A3" t="s">
        <v>212</v>
      </c>
      <c r="B3" s="141">
        <v>44345</v>
      </c>
      <c r="C3">
        <v>4</v>
      </c>
      <c r="D3" t="s">
        <v>198</v>
      </c>
      <c r="E3">
        <v>23224.52</v>
      </c>
    </row>
    <row r="4" spans="1:14" x14ac:dyDescent="0.3">
      <c r="A4" t="s">
        <v>212</v>
      </c>
      <c r="B4" s="141">
        <v>44345</v>
      </c>
      <c r="C4">
        <v>4</v>
      </c>
      <c r="D4" t="s">
        <v>200</v>
      </c>
      <c r="E4">
        <v>417131.37</v>
      </c>
      <c r="G4" s="142" t="s">
        <v>196</v>
      </c>
      <c r="H4" s="142" t="s">
        <v>197</v>
      </c>
    </row>
    <row r="5" spans="1:14" x14ac:dyDescent="0.3">
      <c r="A5" t="s">
        <v>212</v>
      </c>
      <c r="B5" s="141">
        <v>44345</v>
      </c>
      <c r="C5">
        <v>4</v>
      </c>
      <c r="D5" t="s">
        <v>201</v>
      </c>
      <c r="E5">
        <v>373828.13</v>
      </c>
      <c r="H5" s="141">
        <v>44345</v>
      </c>
    </row>
    <row r="6" spans="1:14" x14ac:dyDescent="0.3">
      <c r="A6" t="s">
        <v>212</v>
      </c>
      <c r="B6" s="141">
        <v>44345</v>
      </c>
      <c r="C6">
        <v>4</v>
      </c>
      <c r="D6" t="s">
        <v>202</v>
      </c>
      <c r="E6">
        <v>218919.09</v>
      </c>
      <c r="G6" s="142" t="s">
        <v>199</v>
      </c>
      <c r="H6">
        <v>5</v>
      </c>
      <c r="I6">
        <v>4</v>
      </c>
    </row>
    <row r="7" spans="1:14" x14ac:dyDescent="0.3">
      <c r="A7" t="s">
        <v>212</v>
      </c>
      <c r="B7" s="141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">
      <c r="A8" t="s">
        <v>212</v>
      </c>
      <c r="B8" s="141">
        <v>44345</v>
      </c>
      <c r="C8">
        <v>5</v>
      </c>
      <c r="D8" t="s">
        <v>195</v>
      </c>
      <c r="E8">
        <v>123599232.31</v>
      </c>
      <c r="G8" s="143" t="s">
        <v>195</v>
      </c>
      <c r="H8">
        <v>123599232.31</v>
      </c>
      <c r="I8">
        <v>1941839.41</v>
      </c>
    </row>
    <row r="9" spans="1:14" x14ac:dyDescent="0.3">
      <c r="A9" t="s">
        <v>212</v>
      </c>
      <c r="B9" s="141">
        <v>44345</v>
      </c>
      <c r="C9">
        <v>5</v>
      </c>
      <c r="D9" t="s">
        <v>198</v>
      </c>
      <c r="E9">
        <v>12473724.859999999</v>
      </c>
      <c r="G9" s="143" t="s">
        <v>198</v>
      </c>
      <c r="H9">
        <v>12473724.859999999</v>
      </c>
      <c r="I9">
        <v>23224.52</v>
      </c>
    </row>
    <row r="10" spans="1:14" x14ac:dyDescent="0.3">
      <c r="A10" t="s">
        <v>212</v>
      </c>
      <c r="B10" s="141">
        <v>44345</v>
      </c>
      <c r="C10">
        <v>5</v>
      </c>
      <c r="D10" t="s">
        <v>200</v>
      </c>
      <c r="E10">
        <v>34575545.359999999</v>
      </c>
      <c r="G10" s="143" t="s">
        <v>200</v>
      </c>
      <c r="H10">
        <v>34575545.359999999</v>
      </c>
      <c r="I10">
        <v>417131.37</v>
      </c>
    </row>
    <row r="11" spans="1:14" x14ac:dyDescent="0.3">
      <c r="A11" t="s">
        <v>212</v>
      </c>
      <c r="B11" s="141">
        <v>44345</v>
      </c>
      <c r="C11">
        <v>5</v>
      </c>
      <c r="D11" t="s">
        <v>201</v>
      </c>
      <c r="E11">
        <v>35124742.450000003</v>
      </c>
      <c r="G11" s="143" t="s">
        <v>201</v>
      </c>
      <c r="H11">
        <v>35124742.450000003</v>
      </c>
      <c r="I11">
        <v>373828.13</v>
      </c>
    </row>
    <row r="12" spans="1:14" x14ac:dyDescent="0.3">
      <c r="A12" t="s">
        <v>212</v>
      </c>
      <c r="B12" s="141">
        <v>44345</v>
      </c>
      <c r="C12">
        <v>5</v>
      </c>
      <c r="D12" t="s">
        <v>202</v>
      </c>
      <c r="E12">
        <v>55131284.229999997</v>
      </c>
      <c r="G12" s="143" t="s">
        <v>202</v>
      </c>
      <c r="H12">
        <v>55131284.229999997</v>
      </c>
      <c r="I12">
        <v>218919.09</v>
      </c>
    </row>
    <row r="13" spans="1:14" x14ac:dyDescent="0.3">
      <c r="A13" t="s">
        <v>212</v>
      </c>
      <c r="B13" s="141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">
      <c r="A14" t="s">
        <v>213</v>
      </c>
      <c r="B14" s="141">
        <v>44345</v>
      </c>
      <c r="C14">
        <v>4</v>
      </c>
      <c r="D14" t="s">
        <v>195</v>
      </c>
      <c r="E14">
        <v>1987169.46</v>
      </c>
      <c r="G14" s="143" t="s">
        <v>195</v>
      </c>
      <c r="H14">
        <v>132549259.68000001</v>
      </c>
      <c r="I14">
        <v>1987169.46</v>
      </c>
    </row>
    <row r="15" spans="1:14" x14ac:dyDescent="0.3">
      <c r="A15" t="s">
        <v>213</v>
      </c>
      <c r="B15" s="141">
        <v>44345</v>
      </c>
      <c r="C15">
        <v>4</v>
      </c>
      <c r="D15" t="s">
        <v>198</v>
      </c>
      <c r="E15">
        <v>23012.51</v>
      </c>
      <c r="G15" s="143" t="s">
        <v>198</v>
      </c>
      <c r="H15">
        <v>11685321.99</v>
      </c>
      <c r="I15">
        <v>23012.51</v>
      </c>
    </row>
    <row r="16" spans="1:14" x14ac:dyDescent="0.3">
      <c r="A16" t="s">
        <v>213</v>
      </c>
      <c r="B16" s="141">
        <v>44345</v>
      </c>
      <c r="C16">
        <v>4</v>
      </c>
      <c r="D16" t="s">
        <v>200</v>
      </c>
      <c r="E16">
        <v>393430.83</v>
      </c>
      <c r="G16" s="143" t="s">
        <v>200</v>
      </c>
      <c r="H16">
        <v>33781900.049999997</v>
      </c>
      <c r="I16">
        <v>393430.83</v>
      </c>
    </row>
    <row r="17" spans="1:9" x14ac:dyDescent="0.3">
      <c r="A17" t="s">
        <v>213</v>
      </c>
      <c r="B17" s="141">
        <v>44345</v>
      </c>
      <c r="C17">
        <v>4</v>
      </c>
      <c r="D17" t="s">
        <v>201</v>
      </c>
      <c r="E17">
        <v>201393.59</v>
      </c>
      <c r="G17" s="143" t="s">
        <v>201</v>
      </c>
      <c r="H17">
        <v>31841942.300000001</v>
      </c>
      <c r="I17">
        <v>201393.59</v>
      </c>
    </row>
    <row r="18" spans="1:9" x14ac:dyDescent="0.3">
      <c r="A18" t="s">
        <v>213</v>
      </c>
      <c r="B18" s="141">
        <v>44345</v>
      </c>
      <c r="C18">
        <v>4</v>
      </c>
      <c r="D18" t="s">
        <v>202</v>
      </c>
      <c r="E18">
        <v>111373.68</v>
      </c>
      <c r="G18" s="143" t="s">
        <v>202</v>
      </c>
      <c r="H18">
        <v>50794039.450000003</v>
      </c>
      <c r="I18">
        <v>111373.68</v>
      </c>
    </row>
    <row r="19" spans="1:9" x14ac:dyDescent="0.3">
      <c r="A19" t="s">
        <v>213</v>
      </c>
      <c r="B19" s="141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">
      <c r="A20" t="s">
        <v>213</v>
      </c>
      <c r="B20" s="141">
        <v>44345</v>
      </c>
      <c r="C20">
        <v>5</v>
      </c>
      <c r="D20" t="s">
        <v>195</v>
      </c>
      <c r="E20">
        <v>132549259.68000001</v>
      </c>
      <c r="G20" s="143" t="s">
        <v>195</v>
      </c>
      <c r="H20">
        <v>930755</v>
      </c>
      <c r="I20">
        <v>11553</v>
      </c>
    </row>
    <row r="21" spans="1:9" x14ac:dyDescent="0.3">
      <c r="A21" t="s">
        <v>213</v>
      </c>
      <c r="B21" s="141">
        <v>44345</v>
      </c>
      <c r="C21">
        <v>5</v>
      </c>
      <c r="D21" t="s">
        <v>198</v>
      </c>
      <c r="E21">
        <v>11685321.99</v>
      </c>
      <c r="G21" s="143" t="s">
        <v>198</v>
      </c>
      <c r="H21">
        <v>131398</v>
      </c>
      <c r="I21">
        <v>199</v>
      </c>
    </row>
    <row r="22" spans="1:9" x14ac:dyDescent="0.3">
      <c r="A22" t="s">
        <v>213</v>
      </c>
      <c r="B22" s="141">
        <v>44345</v>
      </c>
      <c r="C22">
        <v>5</v>
      </c>
      <c r="D22" t="s">
        <v>200</v>
      </c>
      <c r="E22">
        <v>33781900.049999997</v>
      </c>
      <c r="G22" s="143" t="s">
        <v>200</v>
      </c>
      <c r="H22">
        <v>161133</v>
      </c>
      <c r="I22">
        <v>1823</v>
      </c>
    </row>
    <row r="23" spans="1:9" x14ac:dyDescent="0.3">
      <c r="A23" t="s">
        <v>213</v>
      </c>
      <c r="B23" s="141">
        <v>44345</v>
      </c>
      <c r="C23">
        <v>5</v>
      </c>
      <c r="D23" t="s">
        <v>201</v>
      </c>
      <c r="E23">
        <v>31841942.300000001</v>
      </c>
      <c r="G23" s="143" t="s">
        <v>201</v>
      </c>
      <c r="H23">
        <v>17564</v>
      </c>
      <c r="I23">
        <v>125</v>
      </c>
    </row>
    <row r="24" spans="1:9" x14ac:dyDescent="0.3">
      <c r="A24" t="s">
        <v>213</v>
      </c>
      <c r="B24" s="141">
        <v>44345</v>
      </c>
      <c r="C24">
        <v>5</v>
      </c>
      <c r="D24" t="s">
        <v>202</v>
      </c>
      <c r="E24">
        <v>50794039.450000003</v>
      </c>
      <c r="G24" s="143" t="s">
        <v>202</v>
      </c>
      <c r="H24">
        <v>6127</v>
      </c>
      <c r="I24">
        <v>10</v>
      </c>
    </row>
    <row r="25" spans="1:9" x14ac:dyDescent="0.3">
      <c r="A25" t="s">
        <v>213</v>
      </c>
      <c r="B25" s="141">
        <v>44345</v>
      </c>
      <c r="C25">
        <v>5</v>
      </c>
      <c r="D25" t="s">
        <v>203</v>
      </c>
      <c r="E25">
        <v>1246129.83</v>
      </c>
    </row>
    <row r="26" spans="1:9" x14ac:dyDescent="0.3">
      <c r="A26" t="s">
        <v>214</v>
      </c>
      <c r="B26" s="141">
        <v>44345</v>
      </c>
      <c r="C26">
        <v>4</v>
      </c>
      <c r="D26" t="s">
        <v>195</v>
      </c>
      <c r="E26">
        <v>11553</v>
      </c>
    </row>
    <row r="27" spans="1:9" x14ac:dyDescent="0.3">
      <c r="A27" t="s">
        <v>214</v>
      </c>
      <c r="B27" s="141">
        <v>44345</v>
      </c>
      <c r="C27">
        <v>4</v>
      </c>
      <c r="D27" t="s">
        <v>198</v>
      </c>
      <c r="E27">
        <v>199</v>
      </c>
    </row>
    <row r="28" spans="1:9" x14ac:dyDescent="0.3">
      <c r="A28" t="s">
        <v>214</v>
      </c>
      <c r="B28" s="141">
        <v>44345</v>
      </c>
      <c r="C28">
        <v>4</v>
      </c>
      <c r="D28" t="s">
        <v>200</v>
      </c>
      <c r="E28">
        <v>1823</v>
      </c>
    </row>
    <row r="29" spans="1:9" x14ac:dyDescent="0.3">
      <c r="A29" t="s">
        <v>214</v>
      </c>
      <c r="B29" s="141">
        <v>44345</v>
      </c>
      <c r="C29">
        <v>4</v>
      </c>
      <c r="D29" t="s">
        <v>201</v>
      </c>
      <c r="E29">
        <v>125</v>
      </c>
    </row>
    <row r="30" spans="1:9" x14ac:dyDescent="0.3">
      <c r="A30" t="s">
        <v>214</v>
      </c>
      <c r="B30" s="141">
        <v>44345</v>
      </c>
      <c r="C30">
        <v>4</v>
      </c>
      <c r="D30" t="s">
        <v>202</v>
      </c>
      <c r="E30">
        <v>10</v>
      </c>
    </row>
    <row r="31" spans="1:9" x14ac:dyDescent="0.3">
      <c r="A31" t="s">
        <v>214</v>
      </c>
      <c r="B31" s="141">
        <v>44345</v>
      </c>
      <c r="C31">
        <v>4</v>
      </c>
      <c r="D31" t="s">
        <v>203</v>
      </c>
      <c r="E31">
        <v>165</v>
      </c>
    </row>
    <row r="32" spans="1:9" x14ac:dyDescent="0.3">
      <c r="A32" t="s">
        <v>214</v>
      </c>
      <c r="B32" s="141">
        <v>44345</v>
      </c>
      <c r="C32">
        <v>5</v>
      </c>
      <c r="D32" t="s">
        <v>195</v>
      </c>
      <c r="E32">
        <v>930755</v>
      </c>
    </row>
    <row r="33" spans="1:5" x14ac:dyDescent="0.3">
      <c r="A33" t="s">
        <v>214</v>
      </c>
      <c r="B33" s="141">
        <v>44345</v>
      </c>
      <c r="C33">
        <v>5</v>
      </c>
      <c r="D33" t="s">
        <v>198</v>
      </c>
      <c r="E33">
        <v>131398</v>
      </c>
    </row>
    <row r="34" spans="1:5" x14ac:dyDescent="0.3">
      <c r="A34" t="s">
        <v>214</v>
      </c>
      <c r="B34" s="141">
        <v>44345</v>
      </c>
      <c r="C34">
        <v>5</v>
      </c>
      <c r="D34" t="s">
        <v>200</v>
      </c>
      <c r="E34">
        <v>161133</v>
      </c>
    </row>
    <row r="35" spans="1:5" x14ac:dyDescent="0.3">
      <c r="A35" t="s">
        <v>214</v>
      </c>
      <c r="B35" s="141">
        <v>44345</v>
      </c>
      <c r="C35">
        <v>5</v>
      </c>
      <c r="D35" t="s">
        <v>201</v>
      </c>
      <c r="E35">
        <v>17564</v>
      </c>
    </row>
    <row r="36" spans="1:5" x14ac:dyDescent="0.3">
      <c r="A36" t="s">
        <v>214</v>
      </c>
      <c r="B36" s="141">
        <v>44345</v>
      </c>
      <c r="C36">
        <v>5</v>
      </c>
      <c r="D36" t="s">
        <v>202</v>
      </c>
      <c r="E36">
        <v>6127</v>
      </c>
    </row>
    <row r="37" spans="1:5" x14ac:dyDescent="0.3">
      <c r="A37" t="s">
        <v>214</v>
      </c>
      <c r="B37" s="141">
        <v>44345</v>
      </c>
      <c r="C37">
        <v>5</v>
      </c>
      <c r="D37" t="s">
        <v>203</v>
      </c>
      <c r="E37">
        <v>23960</v>
      </c>
    </row>
    <row r="38" spans="1:5" x14ac:dyDescent="0.3">
      <c r="B38" s="141"/>
    </row>
    <row r="39" spans="1:5" x14ac:dyDescent="0.3">
      <c r="B39" s="141"/>
    </row>
    <row r="40" spans="1:5" x14ac:dyDescent="0.3">
      <c r="B40" s="141"/>
    </row>
    <row r="41" spans="1:5" x14ac:dyDescent="0.3">
      <c r="B41" s="141"/>
    </row>
    <row r="42" spans="1:5" x14ac:dyDescent="0.3">
      <c r="B42" s="141"/>
    </row>
    <row r="43" spans="1:5" x14ac:dyDescent="0.3">
      <c r="B43" s="141"/>
    </row>
    <row r="44" spans="1:5" x14ac:dyDescent="0.3">
      <c r="B44" s="141"/>
    </row>
    <row r="45" spans="1:5" x14ac:dyDescent="0.3">
      <c r="B45" s="141"/>
    </row>
    <row r="46" spans="1:5" x14ac:dyDescent="0.3">
      <c r="B46" s="141"/>
    </row>
    <row r="47" spans="1:5" x14ac:dyDescent="0.3">
      <c r="B47" s="141"/>
    </row>
    <row r="48" spans="1:5" x14ac:dyDescent="0.3">
      <c r="B48" s="141"/>
    </row>
    <row r="49" spans="2:2" x14ac:dyDescent="0.3">
      <c r="B49" s="141"/>
    </row>
    <row r="50" spans="2:2" x14ac:dyDescent="0.3">
      <c r="B50" s="141"/>
    </row>
    <row r="51" spans="2:2" x14ac:dyDescent="0.3">
      <c r="B51" s="141"/>
    </row>
    <row r="52" spans="2:2" x14ac:dyDescent="0.3">
      <c r="B52" s="141"/>
    </row>
    <row r="53" spans="2:2" x14ac:dyDescent="0.3">
      <c r="B53" s="141"/>
    </row>
    <row r="54" spans="2:2" x14ac:dyDescent="0.3">
      <c r="B54" s="141"/>
    </row>
    <row r="55" spans="2:2" x14ac:dyDescent="0.3">
      <c r="B55" s="141"/>
    </row>
    <row r="56" spans="2:2" x14ac:dyDescent="0.3">
      <c r="B56" s="141"/>
    </row>
    <row r="57" spans="2:2" x14ac:dyDescent="0.3">
      <c r="B57" s="141"/>
    </row>
    <row r="58" spans="2:2" x14ac:dyDescent="0.3">
      <c r="B58" s="141"/>
    </row>
    <row r="59" spans="2:2" x14ac:dyDescent="0.3">
      <c r="B59" s="141"/>
    </row>
    <row r="60" spans="2:2" x14ac:dyDescent="0.3">
      <c r="B60" s="141"/>
    </row>
    <row r="61" spans="2:2" x14ac:dyDescent="0.3">
      <c r="B61" s="141"/>
    </row>
    <row r="62" spans="2:2" x14ac:dyDescent="0.3">
      <c r="B62" s="141"/>
    </row>
    <row r="63" spans="2:2" x14ac:dyDescent="0.3">
      <c r="B63" s="141"/>
    </row>
    <row r="64" spans="2:2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6640625" customWidth="1"/>
    <col min="4" max="4" width="16.44140625" customWidth="1"/>
    <col min="5" max="5" width="11.44140625" customWidth="1"/>
    <col min="8" max="8" width="26.33203125" bestFit="1" customWidth="1"/>
    <col min="9" max="9" width="15.33203125" bestFit="1" customWidth="1"/>
    <col min="10" max="10" width="11.6640625" bestFit="1" customWidth="1"/>
    <col min="11" max="11" width="14.33203125" bestFit="1" customWidth="1"/>
    <col min="12" max="29" width="11.6640625" bestFit="1" customWidth="1"/>
  </cols>
  <sheetData>
    <row r="1" spans="1:10" s="1" customFormat="1" x14ac:dyDescent="0.3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">
      <c r="A2" t="s">
        <v>221</v>
      </c>
      <c r="B2" s="141">
        <v>44345</v>
      </c>
      <c r="C2" t="s">
        <v>181</v>
      </c>
      <c r="D2" t="s">
        <v>688</v>
      </c>
      <c r="E2">
        <v>25683955</v>
      </c>
    </row>
    <row r="3" spans="1:10" x14ac:dyDescent="0.3">
      <c r="A3" t="s">
        <v>221</v>
      </c>
      <c r="B3" s="141">
        <v>44345</v>
      </c>
      <c r="C3" t="s">
        <v>181</v>
      </c>
      <c r="D3" t="s">
        <v>689</v>
      </c>
      <c r="E3">
        <v>3050400</v>
      </c>
    </row>
    <row r="4" spans="1:10" x14ac:dyDescent="0.3">
      <c r="A4" t="s">
        <v>221</v>
      </c>
      <c r="B4" s="141">
        <v>44345</v>
      </c>
      <c r="C4" t="s">
        <v>181</v>
      </c>
      <c r="D4" t="s">
        <v>200</v>
      </c>
      <c r="E4">
        <v>3637967</v>
      </c>
      <c r="H4" s="142" t="s">
        <v>196</v>
      </c>
      <c r="I4" s="142" t="s">
        <v>197</v>
      </c>
    </row>
    <row r="5" spans="1:10" x14ac:dyDescent="0.3">
      <c r="A5" t="s">
        <v>221</v>
      </c>
      <c r="B5" s="141">
        <v>44345</v>
      </c>
      <c r="C5" t="s">
        <v>181</v>
      </c>
      <c r="D5" t="s">
        <v>201</v>
      </c>
      <c r="E5">
        <v>5104222</v>
      </c>
      <c r="I5" s="141">
        <v>44345</v>
      </c>
    </row>
    <row r="6" spans="1:10" x14ac:dyDescent="0.3">
      <c r="A6" t="s">
        <v>221</v>
      </c>
      <c r="B6" s="141">
        <v>44345</v>
      </c>
      <c r="C6" t="s">
        <v>181</v>
      </c>
      <c r="D6" t="s">
        <v>202</v>
      </c>
      <c r="E6">
        <v>32677296</v>
      </c>
      <c r="H6" s="142" t="s">
        <v>199</v>
      </c>
      <c r="I6" t="s">
        <v>181</v>
      </c>
      <c r="J6" t="s">
        <v>186</v>
      </c>
    </row>
    <row r="7" spans="1:10" x14ac:dyDescent="0.3">
      <c r="A7" t="s">
        <v>221</v>
      </c>
      <c r="B7" s="141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">
      <c r="A8" t="s">
        <v>221</v>
      </c>
      <c r="B8" s="141">
        <v>44345</v>
      </c>
      <c r="C8" t="s">
        <v>186</v>
      </c>
      <c r="D8" t="s">
        <v>688</v>
      </c>
      <c r="E8">
        <v>8463156</v>
      </c>
      <c r="H8" s="143" t="s">
        <v>688</v>
      </c>
      <c r="I8">
        <v>25683955</v>
      </c>
      <c r="J8">
        <v>8463156</v>
      </c>
    </row>
    <row r="9" spans="1:10" x14ac:dyDescent="0.3">
      <c r="A9" t="s">
        <v>221</v>
      </c>
      <c r="B9" s="141">
        <v>44345</v>
      </c>
      <c r="C9" t="s">
        <v>186</v>
      </c>
      <c r="D9" t="s">
        <v>689</v>
      </c>
      <c r="E9">
        <v>651980</v>
      </c>
      <c r="H9" s="143" t="s">
        <v>689</v>
      </c>
      <c r="I9">
        <v>3050400</v>
      </c>
      <c r="J9">
        <v>651980</v>
      </c>
    </row>
    <row r="10" spans="1:10" x14ac:dyDescent="0.3">
      <c r="A10" t="s">
        <v>221</v>
      </c>
      <c r="B10" s="141">
        <v>44345</v>
      </c>
      <c r="C10" t="s">
        <v>186</v>
      </c>
      <c r="D10" t="s">
        <v>200</v>
      </c>
      <c r="E10">
        <v>2670084</v>
      </c>
      <c r="H10" s="143" t="s">
        <v>200</v>
      </c>
      <c r="I10">
        <v>3637967</v>
      </c>
      <c r="J10">
        <v>2670084</v>
      </c>
    </row>
    <row r="11" spans="1:10" x14ac:dyDescent="0.3">
      <c r="A11" t="s">
        <v>221</v>
      </c>
      <c r="B11" s="141">
        <v>44345</v>
      </c>
      <c r="C11" t="s">
        <v>186</v>
      </c>
      <c r="D11" t="s">
        <v>201</v>
      </c>
      <c r="E11">
        <v>1786556</v>
      </c>
      <c r="H11" s="143" t="s">
        <v>201</v>
      </c>
      <c r="I11">
        <v>5104222</v>
      </c>
      <c r="J11">
        <v>1786556</v>
      </c>
    </row>
    <row r="12" spans="1:10" x14ac:dyDescent="0.3">
      <c r="A12" t="s">
        <v>221</v>
      </c>
      <c r="B12" s="141">
        <v>44345</v>
      </c>
      <c r="C12" t="s">
        <v>186</v>
      </c>
      <c r="D12" t="s">
        <v>202</v>
      </c>
      <c r="E12">
        <v>3110569</v>
      </c>
      <c r="H12" s="143" t="s">
        <v>202</v>
      </c>
      <c r="I12">
        <v>32677296</v>
      </c>
      <c r="J12">
        <v>3110569</v>
      </c>
    </row>
    <row r="13" spans="1:10" x14ac:dyDescent="0.3">
      <c r="A13" t="s">
        <v>222</v>
      </c>
      <c r="B13" s="141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">
      <c r="A14" t="s">
        <v>222</v>
      </c>
      <c r="B14" s="141">
        <v>44345</v>
      </c>
      <c r="C14" t="s">
        <v>181</v>
      </c>
      <c r="D14" t="s">
        <v>689</v>
      </c>
      <c r="E14">
        <v>4690360.75</v>
      </c>
      <c r="H14" s="143" t="s">
        <v>688</v>
      </c>
      <c r="I14">
        <v>39959031</v>
      </c>
      <c r="J14">
        <v>11886151.67</v>
      </c>
    </row>
    <row r="15" spans="1:10" x14ac:dyDescent="0.3">
      <c r="A15" t="s">
        <v>222</v>
      </c>
      <c r="B15" s="141">
        <v>44345</v>
      </c>
      <c r="C15" t="s">
        <v>181</v>
      </c>
      <c r="D15" t="s">
        <v>200</v>
      </c>
      <c r="E15">
        <v>4517754.09</v>
      </c>
      <c r="H15" s="143" t="s">
        <v>689</v>
      </c>
      <c r="I15">
        <v>4690360.75</v>
      </c>
      <c r="J15">
        <v>907643.83</v>
      </c>
    </row>
    <row r="16" spans="1:10" x14ac:dyDescent="0.3">
      <c r="A16" t="s">
        <v>222</v>
      </c>
      <c r="B16" s="141">
        <v>44345</v>
      </c>
      <c r="C16" t="s">
        <v>181</v>
      </c>
      <c r="D16" t="s">
        <v>201</v>
      </c>
      <c r="E16">
        <v>5100819.4000000004</v>
      </c>
      <c r="H16" s="143" t="s">
        <v>200</v>
      </c>
      <c r="I16">
        <v>4517754.09</v>
      </c>
      <c r="J16">
        <v>2536072.59</v>
      </c>
    </row>
    <row r="17" spans="1:10" x14ac:dyDescent="0.3">
      <c r="A17" t="s">
        <v>222</v>
      </c>
      <c r="B17" s="141">
        <v>44345</v>
      </c>
      <c r="C17" t="s">
        <v>181</v>
      </c>
      <c r="D17" t="s">
        <v>202</v>
      </c>
      <c r="E17">
        <v>20215253.18</v>
      </c>
      <c r="H17" s="143" t="s">
        <v>201</v>
      </c>
      <c r="I17">
        <v>5100819.4000000004</v>
      </c>
      <c r="J17">
        <v>1069890.3799999999</v>
      </c>
    </row>
    <row r="18" spans="1:10" x14ac:dyDescent="0.3">
      <c r="A18" t="s">
        <v>222</v>
      </c>
      <c r="B18" s="141">
        <v>44345</v>
      </c>
      <c r="C18" t="s">
        <v>181</v>
      </c>
      <c r="D18" t="s">
        <v>220</v>
      </c>
      <c r="E18">
        <v>13821.51</v>
      </c>
      <c r="H18" s="143" t="s">
        <v>202</v>
      </c>
      <c r="I18">
        <v>20215253.18</v>
      </c>
      <c r="J18">
        <v>1189426.82</v>
      </c>
    </row>
    <row r="19" spans="1:10" x14ac:dyDescent="0.3">
      <c r="A19" t="s">
        <v>222</v>
      </c>
      <c r="B19" s="141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">
      <c r="A20" t="s">
        <v>222</v>
      </c>
      <c r="B20" s="141">
        <v>44345</v>
      </c>
      <c r="C20" t="s">
        <v>186</v>
      </c>
      <c r="D20" t="s">
        <v>689</v>
      </c>
      <c r="E20">
        <v>907643.83</v>
      </c>
      <c r="H20" s="143" t="s">
        <v>688</v>
      </c>
      <c r="I20">
        <v>454443.42</v>
      </c>
      <c r="J20">
        <v>98050.22</v>
      </c>
    </row>
    <row r="21" spans="1:10" x14ac:dyDescent="0.3">
      <c r="A21" t="s">
        <v>222</v>
      </c>
      <c r="B21" s="141">
        <v>44345</v>
      </c>
      <c r="C21" t="s">
        <v>186</v>
      </c>
      <c r="D21" t="s">
        <v>200</v>
      </c>
      <c r="E21">
        <v>2536072.59</v>
      </c>
      <c r="H21" s="143" t="s">
        <v>689</v>
      </c>
      <c r="I21">
        <v>79908.929999999993</v>
      </c>
      <c r="J21">
        <v>10044</v>
      </c>
    </row>
    <row r="22" spans="1:10" x14ac:dyDescent="0.3">
      <c r="A22" t="s">
        <v>222</v>
      </c>
      <c r="B22" s="141">
        <v>44345</v>
      </c>
      <c r="C22" t="s">
        <v>186</v>
      </c>
      <c r="D22" t="s">
        <v>201</v>
      </c>
      <c r="E22">
        <v>1069890.3799999999</v>
      </c>
      <c r="H22" s="143" t="s">
        <v>200</v>
      </c>
      <c r="I22">
        <v>153379.25</v>
      </c>
      <c r="J22">
        <v>76795.95</v>
      </c>
    </row>
    <row r="23" spans="1:10" x14ac:dyDescent="0.3">
      <c r="A23" t="s">
        <v>222</v>
      </c>
      <c r="B23" s="141">
        <v>44345</v>
      </c>
      <c r="C23" t="s">
        <v>186</v>
      </c>
      <c r="D23" t="s">
        <v>202</v>
      </c>
      <c r="E23">
        <v>1189426.82</v>
      </c>
      <c r="H23" s="143" t="s">
        <v>201</v>
      </c>
      <c r="I23">
        <v>253929.43</v>
      </c>
      <c r="J23">
        <v>31940</v>
      </c>
    </row>
    <row r="24" spans="1:10" x14ac:dyDescent="0.3">
      <c r="A24" t="s">
        <v>223</v>
      </c>
      <c r="B24" s="141">
        <v>44345</v>
      </c>
      <c r="C24" t="s">
        <v>181</v>
      </c>
      <c r="D24" t="s">
        <v>688</v>
      </c>
      <c r="E24">
        <v>454443.42</v>
      </c>
      <c r="H24" s="143" t="s">
        <v>202</v>
      </c>
      <c r="I24">
        <v>818142.82</v>
      </c>
      <c r="J24">
        <v>8709.9599999999991</v>
      </c>
    </row>
    <row r="25" spans="1:10" x14ac:dyDescent="0.3">
      <c r="A25" t="s">
        <v>223</v>
      </c>
      <c r="B25" s="141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">
      <c r="A26" t="s">
        <v>223</v>
      </c>
      <c r="B26" s="141">
        <v>44345</v>
      </c>
      <c r="C26" t="s">
        <v>181</v>
      </c>
      <c r="D26" t="s">
        <v>200</v>
      </c>
      <c r="E26">
        <v>153379.25</v>
      </c>
      <c r="H26" s="143" t="s">
        <v>688</v>
      </c>
      <c r="I26">
        <v>61285579.329999998</v>
      </c>
      <c r="J26">
        <v>16613544.529999999</v>
      </c>
    </row>
    <row r="27" spans="1:10" x14ac:dyDescent="0.3">
      <c r="A27" t="s">
        <v>223</v>
      </c>
      <c r="B27" s="141">
        <v>44345</v>
      </c>
      <c r="C27" t="s">
        <v>181</v>
      </c>
      <c r="D27" t="s">
        <v>201</v>
      </c>
      <c r="E27">
        <v>253929.43</v>
      </c>
      <c r="H27" s="143" t="s">
        <v>689</v>
      </c>
      <c r="I27">
        <v>5411576.5700000003</v>
      </c>
      <c r="J27">
        <v>968021.03</v>
      </c>
    </row>
    <row r="28" spans="1:10" x14ac:dyDescent="0.3">
      <c r="A28" t="s">
        <v>223</v>
      </c>
      <c r="B28" s="141">
        <v>44345</v>
      </c>
      <c r="C28" t="s">
        <v>181</v>
      </c>
      <c r="D28" t="s">
        <v>202</v>
      </c>
      <c r="E28">
        <v>818142.82</v>
      </c>
      <c r="H28" s="143" t="s">
        <v>200</v>
      </c>
      <c r="I28">
        <v>6915971.6500000004</v>
      </c>
      <c r="J28">
        <v>3717526.37</v>
      </c>
    </row>
    <row r="29" spans="1:10" x14ac:dyDescent="0.3">
      <c r="A29" t="s">
        <v>223</v>
      </c>
      <c r="B29" s="141">
        <v>44345</v>
      </c>
      <c r="C29" t="s">
        <v>186</v>
      </c>
      <c r="D29" t="s">
        <v>688</v>
      </c>
      <c r="E29">
        <v>98050.22</v>
      </c>
      <c r="H29" s="143" t="s">
        <v>201</v>
      </c>
      <c r="I29">
        <v>7549319.6799999997</v>
      </c>
      <c r="J29">
        <v>1578136.76</v>
      </c>
    </row>
    <row r="30" spans="1:10" x14ac:dyDescent="0.3">
      <c r="A30" t="s">
        <v>223</v>
      </c>
      <c r="B30" s="141">
        <v>44345</v>
      </c>
      <c r="C30" t="s">
        <v>186</v>
      </c>
      <c r="D30" t="s">
        <v>689</v>
      </c>
      <c r="E30">
        <v>10044</v>
      </c>
      <c r="H30" s="143" t="s">
        <v>202</v>
      </c>
      <c r="I30">
        <v>31350231.890000001</v>
      </c>
      <c r="J30">
        <v>1045863.98</v>
      </c>
    </row>
    <row r="31" spans="1:10" x14ac:dyDescent="0.3">
      <c r="A31" t="s">
        <v>223</v>
      </c>
      <c r="B31" s="141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">
      <c r="A32" t="s">
        <v>223</v>
      </c>
      <c r="B32" s="141">
        <v>44345</v>
      </c>
      <c r="C32" t="s">
        <v>186</v>
      </c>
      <c r="D32" t="s">
        <v>201</v>
      </c>
      <c r="E32">
        <v>31940</v>
      </c>
      <c r="H32" s="143" t="s">
        <v>688</v>
      </c>
      <c r="I32">
        <v>511022</v>
      </c>
      <c r="J32">
        <v>163565</v>
      </c>
    </row>
    <row r="33" spans="1:10" x14ac:dyDescent="0.3">
      <c r="A33" t="s">
        <v>223</v>
      </c>
      <c r="B33" s="141">
        <v>44345</v>
      </c>
      <c r="C33" t="s">
        <v>186</v>
      </c>
      <c r="D33" t="s">
        <v>202</v>
      </c>
      <c r="E33">
        <v>8709.9599999999991</v>
      </c>
      <c r="H33" s="143" t="s">
        <v>689</v>
      </c>
      <c r="I33">
        <v>43611</v>
      </c>
      <c r="J33">
        <v>8885</v>
      </c>
    </row>
    <row r="34" spans="1:10" x14ac:dyDescent="0.3">
      <c r="A34" t="s">
        <v>213</v>
      </c>
      <c r="B34" s="141">
        <v>44345</v>
      </c>
      <c r="C34" t="s">
        <v>181</v>
      </c>
      <c r="D34" t="s">
        <v>688</v>
      </c>
      <c r="E34">
        <v>61285579.329999998</v>
      </c>
      <c r="H34" s="143" t="s">
        <v>200</v>
      </c>
      <c r="I34">
        <v>31949</v>
      </c>
      <c r="J34">
        <v>16631</v>
      </c>
    </row>
    <row r="35" spans="1:10" x14ac:dyDescent="0.3">
      <c r="A35" t="s">
        <v>213</v>
      </c>
      <c r="B35" s="141">
        <v>44345</v>
      </c>
      <c r="C35" t="s">
        <v>181</v>
      </c>
      <c r="D35" t="s">
        <v>689</v>
      </c>
      <c r="E35">
        <v>5411576.5700000003</v>
      </c>
      <c r="H35" s="143" t="s">
        <v>201</v>
      </c>
      <c r="I35">
        <v>11851</v>
      </c>
      <c r="J35">
        <v>586</v>
      </c>
    </row>
    <row r="36" spans="1:10" x14ac:dyDescent="0.3">
      <c r="A36" t="s">
        <v>213</v>
      </c>
      <c r="B36" s="141">
        <v>44345</v>
      </c>
      <c r="C36" t="s">
        <v>181</v>
      </c>
      <c r="D36" t="s">
        <v>200</v>
      </c>
      <c r="E36">
        <v>6915971.6500000004</v>
      </c>
      <c r="H36" s="143" t="s">
        <v>202</v>
      </c>
      <c r="I36">
        <v>9128</v>
      </c>
      <c r="J36">
        <v>106</v>
      </c>
    </row>
    <row r="37" spans="1:10" x14ac:dyDescent="0.3">
      <c r="A37" t="s">
        <v>213</v>
      </c>
      <c r="B37" s="141">
        <v>44345</v>
      </c>
      <c r="C37" t="s">
        <v>181</v>
      </c>
      <c r="D37" t="s">
        <v>201</v>
      </c>
      <c r="E37">
        <v>7549319.6799999997</v>
      </c>
    </row>
    <row r="38" spans="1:10" x14ac:dyDescent="0.3">
      <c r="A38" t="s">
        <v>213</v>
      </c>
      <c r="B38" s="141">
        <v>44345</v>
      </c>
      <c r="C38" t="s">
        <v>181</v>
      </c>
      <c r="D38" t="s">
        <v>202</v>
      </c>
      <c r="E38">
        <v>31350231.890000001</v>
      </c>
    </row>
    <row r="39" spans="1:10" x14ac:dyDescent="0.3">
      <c r="A39" t="s">
        <v>213</v>
      </c>
      <c r="B39" s="141">
        <v>44345</v>
      </c>
      <c r="C39" t="s">
        <v>181</v>
      </c>
      <c r="D39" t="s">
        <v>220</v>
      </c>
      <c r="E39">
        <v>543.15</v>
      </c>
    </row>
    <row r="40" spans="1:10" x14ac:dyDescent="0.3">
      <c r="A40" t="s">
        <v>213</v>
      </c>
      <c r="B40" s="141">
        <v>44345</v>
      </c>
      <c r="C40" t="s">
        <v>186</v>
      </c>
      <c r="D40" t="s">
        <v>688</v>
      </c>
      <c r="E40">
        <v>16613544.529999999</v>
      </c>
    </row>
    <row r="41" spans="1:10" x14ac:dyDescent="0.3">
      <c r="A41" t="s">
        <v>213</v>
      </c>
      <c r="B41" s="141">
        <v>44345</v>
      </c>
      <c r="C41" t="s">
        <v>186</v>
      </c>
      <c r="D41" t="s">
        <v>689</v>
      </c>
      <c r="E41">
        <v>968021.03</v>
      </c>
    </row>
    <row r="42" spans="1:10" x14ac:dyDescent="0.3">
      <c r="A42" t="s">
        <v>213</v>
      </c>
      <c r="B42" s="141">
        <v>44345</v>
      </c>
      <c r="C42" t="s">
        <v>186</v>
      </c>
      <c r="D42" t="s">
        <v>200</v>
      </c>
      <c r="E42">
        <v>3717526.37</v>
      </c>
    </row>
    <row r="43" spans="1:10" x14ac:dyDescent="0.3">
      <c r="A43" t="s">
        <v>213</v>
      </c>
      <c r="B43" s="141">
        <v>44345</v>
      </c>
      <c r="C43" t="s">
        <v>186</v>
      </c>
      <c r="D43" t="s">
        <v>201</v>
      </c>
      <c r="E43">
        <v>1578136.76</v>
      </c>
    </row>
    <row r="44" spans="1:10" x14ac:dyDescent="0.3">
      <c r="A44" t="s">
        <v>213</v>
      </c>
      <c r="B44" s="141">
        <v>44345</v>
      </c>
      <c r="C44" t="s">
        <v>186</v>
      </c>
      <c r="D44" t="s">
        <v>202</v>
      </c>
      <c r="E44">
        <v>1045863.98</v>
      </c>
    </row>
    <row r="45" spans="1:10" x14ac:dyDescent="0.3">
      <c r="A45" t="s">
        <v>214</v>
      </c>
      <c r="B45" s="141">
        <v>44345</v>
      </c>
      <c r="C45" t="s">
        <v>181</v>
      </c>
      <c r="D45" t="s">
        <v>688</v>
      </c>
      <c r="E45">
        <v>511022</v>
      </c>
    </row>
    <row r="46" spans="1:10" x14ac:dyDescent="0.3">
      <c r="A46" t="s">
        <v>214</v>
      </c>
      <c r="B46" s="141">
        <v>44345</v>
      </c>
      <c r="C46" t="s">
        <v>181</v>
      </c>
      <c r="D46" t="s">
        <v>689</v>
      </c>
      <c r="E46">
        <v>43611</v>
      </c>
    </row>
    <row r="47" spans="1:10" x14ac:dyDescent="0.3">
      <c r="A47" t="s">
        <v>214</v>
      </c>
      <c r="B47" s="141">
        <v>44345</v>
      </c>
      <c r="C47" t="s">
        <v>181</v>
      </c>
      <c r="D47" t="s">
        <v>200</v>
      </c>
      <c r="E47">
        <v>31949</v>
      </c>
    </row>
    <row r="48" spans="1:10" x14ac:dyDescent="0.3">
      <c r="A48" t="s">
        <v>214</v>
      </c>
      <c r="B48" s="141">
        <v>44345</v>
      </c>
      <c r="C48" t="s">
        <v>181</v>
      </c>
      <c r="D48" t="s">
        <v>201</v>
      </c>
      <c r="E48">
        <v>11851</v>
      </c>
    </row>
    <row r="49" spans="1:5" x14ac:dyDescent="0.3">
      <c r="A49" t="s">
        <v>214</v>
      </c>
      <c r="B49" s="141">
        <v>44345</v>
      </c>
      <c r="C49" t="s">
        <v>181</v>
      </c>
      <c r="D49" t="s">
        <v>202</v>
      </c>
      <c r="E49">
        <v>9128</v>
      </c>
    </row>
    <row r="50" spans="1:5" x14ac:dyDescent="0.3">
      <c r="A50" t="s">
        <v>214</v>
      </c>
      <c r="B50" s="141">
        <v>44345</v>
      </c>
      <c r="C50" t="s">
        <v>181</v>
      </c>
      <c r="D50" t="s">
        <v>220</v>
      </c>
      <c r="E50">
        <v>1</v>
      </c>
    </row>
    <row r="51" spans="1:5" x14ac:dyDescent="0.3">
      <c r="A51" t="s">
        <v>214</v>
      </c>
      <c r="B51" s="141">
        <v>44345</v>
      </c>
      <c r="C51" t="s">
        <v>186</v>
      </c>
      <c r="D51" t="s">
        <v>688</v>
      </c>
      <c r="E51">
        <v>163565</v>
      </c>
    </row>
    <row r="52" spans="1:5" x14ac:dyDescent="0.3">
      <c r="A52" t="s">
        <v>214</v>
      </c>
      <c r="B52" s="141">
        <v>44345</v>
      </c>
      <c r="C52" t="s">
        <v>186</v>
      </c>
      <c r="D52" t="s">
        <v>689</v>
      </c>
      <c r="E52">
        <v>8885</v>
      </c>
    </row>
    <row r="53" spans="1:5" x14ac:dyDescent="0.3">
      <c r="A53" t="s">
        <v>214</v>
      </c>
      <c r="B53" s="141">
        <v>44345</v>
      </c>
      <c r="C53" t="s">
        <v>186</v>
      </c>
      <c r="D53" t="s">
        <v>200</v>
      </c>
      <c r="E53">
        <v>16631</v>
      </c>
    </row>
    <row r="54" spans="1:5" x14ac:dyDescent="0.3">
      <c r="A54" t="s">
        <v>214</v>
      </c>
      <c r="B54" s="141">
        <v>44345</v>
      </c>
      <c r="C54" t="s">
        <v>186</v>
      </c>
      <c r="D54" t="s">
        <v>201</v>
      </c>
      <c r="E54">
        <v>586</v>
      </c>
    </row>
    <row r="55" spans="1:5" x14ac:dyDescent="0.3">
      <c r="A55" t="s">
        <v>214</v>
      </c>
      <c r="B55" s="141">
        <v>44345</v>
      </c>
      <c r="C55" t="s">
        <v>186</v>
      </c>
      <c r="D55" t="s">
        <v>202</v>
      </c>
      <c r="E55">
        <v>106</v>
      </c>
    </row>
    <row r="56" spans="1:5" x14ac:dyDescent="0.3">
      <c r="B56" s="141"/>
    </row>
    <row r="57" spans="1:5" x14ac:dyDescent="0.3">
      <c r="B57" s="141"/>
    </row>
    <row r="58" spans="1:5" x14ac:dyDescent="0.3">
      <c r="B58" s="141"/>
    </row>
    <row r="59" spans="1:5" x14ac:dyDescent="0.3">
      <c r="B59" s="141"/>
    </row>
    <row r="60" spans="1:5" x14ac:dyDescent="0.3">
      <c r="B60" s="141"/>
    </row>
    <row r="61" spans="1:5" x14ac:dyDescent="0.3">
      <c r="B61" s="141"/>
    </row>
    <row r="62" spans="1:5" x14ac:dyDescent="0.3">
      <c r="B62" s="141"/>
    </row>
    <row r="63" spans="1:5" x14ac:dyDescent="0.3">
      <c r="B63" s="141"/>
    </row>
    <row r="64" spans="1:5" x14ac:dyDescent="0.3">
      <c r="B64" s="141"/>
    </row>
    <row r="65" spans="2:2" x14ac:dyDescent="0.3">
      <c r="B65" s="141"/>
    </row>
    <row r="66" spans="2:2" x14ac:dyDescent="0.3">
      <c r="B66" s="141"/>
    </row>
    <row r="67" spans="2:2" x14ac:dyDescent="0.3">
      <c r="B67" s="141"/>
    </row>
    <row r="68" spans="2:2" x14ac:dyDescent="0.3">
      <c r="B68" s="141"/>
    </row>
    <row r="69" spans="2:2" x14ac:dyDescent="0.3">
      <c r="B69" s="141"/>
    </row>
    <row r="70" spans="2:2" x14ac:dyDescent="0.3">
      <c r="B70" s="141"/>
    </row>
    <row r="71" spans="2:2" x14ac:dyDescent="0.3">
      <c r="B71" s="141"/>
    </row>
    <row r="72" spans="2:2" x14ac:dyDescent="0.3">
      <c r="B72" s="141"/>
    </row>
    <row r="73" spans="2:2" x14ac:dyDescent="0.3">
      <c r="B73" s="141"/>
    </row>
    <row r="74" spans="2:2" x14ac:dyDescent="0.3">
      <c r="B74" s="141"/>
    </row>
    <row r="75" spans="2:2" x14ac:dyDescent="0.3">
      <c r="B75" s="141"/>
    </row>
    <row r="76" spans="2:2" x14ac:dyDescent="0.3">
      <c r="B76" s="141"/>
    </row>
    <row r="77" spans="2:2" x14ac:dyDescent="0.3">
      <c r="B77" s="141"/>
    </row>
    <row r="78" spans="2:2" x14ac:dyDescent="0.3">
      <c r="B78" s="141"/>
    </row>
    <row r="79" spans="2:2" x14ac:dyDescent="0.3">
      <c r="B79" s="141"/>
    </row>
    <row r="80" spans="2:2" x14ac:dyDescent="0.3">
      <c r="B80" s="141"/>
    </row>
    <row r="81" spans="2:2" x14ac:dyDescent="0.3">
      <c r="B81" s="141"/>
    </row>
    <row r="82" spans="2:2" x14ac:dyDescent="0.3">
      <c r="B82" s="141"/>
    </row>
    <row r="83" spans="2:2" x14ac:dyDescent="0.3">
      <c r="B83" s="141"/>
    </row>
    <row r="84" spans="2:2" x14ac:dyDescent="0.3">
      <c r="B84" s="141"/>
    </row>
    <row r="85" spans="2:2" x14ac:dyDescent="0.3">
      <c r="B85" s="141"/>
    </row>
    <row r="86" spans="2:2" x14ac:dyDescent="0.3">
      <c r="B86" s="141"/>
    </row>
    <row r="87" spans="2:2" x14ac:dyDescent="0.3">
      <c r="B87" s="141"/>
    </row>
    <row r="88" spans="2:2" x14ac:dyDescent="0.3">
      <c r="B88" s="141"/>
    </row>
    <row r="89" spans="2:2" x14ac:dyDescent="0.3">
      <c r="B89" s="141"/>
    </row>
    <row r="90" spans="2:2" x14ac:dyDescent="0.3">
      <c r="B90" s="141"/>
    </row>
    <row r="91" spans="2:2" x14ac:dyDescent="0.3">
      <c r="B91" s="141"/>
    </row>
    <row r="92" spans="2:2" x14ac:dyDescent="0.3">
      <c r="B92" s="141"/>
    </row>
    <row r="93" spans="2:2" x14ac:dyDescent="0.3">
      <c r="B93" s="141"/>
    </row>
    <row r="94" spans="2:2" x14ac:dyDescent="0.3">
      <c r="B94" s="141"/>
    </row>
    <row r="95" spans="2:2" x14ac:dyDescent="0.3">
      <c r="B95" s="141"/>
    </row>
    <row r="96" spans="2:2" x14ac:dyDescent="0.3">
      <c r="B96" s="141"/>
    </row>
    <row r="97" spans="2:2" x14ac:dyDescent="0.3">
      <c r="B97" s="141"/>
    </row>
    <row r="98" spans="2:2" x14ac:dyDescent="0.3">
      <c r="B98" s="141"/>
    </row>
    <row r="99" spans="2:2" x14ac:dyDescent="0.3">
      <c r="B99" s="141"/>
    </row>
    <row r="100" spans="2:2" x14ac:dyDescent="0.3">
      <c r="B100" s="141"/>
    </row>
    <row r="101" spans="2:2" x14ac:dyDescent="0.3">
      <c r="B101" s="141"/>
    </row>
    <row r="102" spans="2:2" x14ac:dyDescent="0.3">
      <c r="B102" s="141"/>
    </row>
    <row r="103" spans="2:2" x14ac:dyDescent="0.3">
      <c r="B103" s="141"/>
    </row>
    <row r="104" spans="2:2" x14ac:dyDescent="0.3">
      <c r="B104" s="141"/>
    </row>
    <row r="105" spans="2:2" x14ac:dyDescent="0.3">
      <c r="B105" s="141"/>
    </row>
    <row r="106" spans="2:2" x14ac:dyDescent="0.3">
      <c r="B106" s="141"/>
    </row>
    <row r="107" spans="2:2" x14ac:dyDescent="0.3">
      <c r="B107" s="141"/>
    </row>
    <row r="108" spans="2:2" x14ac:dyDescent="0.3">
      <c r="B108" s="141"/>
    </row>
    <row r="109" spans="2:2" x14ac:dyDescent="0.3">
      <c r="B109" s="141"/>
    </row>
    <row r="110" spans="2:2" x14ac:dyDescent="0.3">
      <c r="B110" s="141"/>
    </row>
    <row r="111" spans="2:2" x14ac:dyDescent="0.3">
      <c r="B111" s="141"/>
    </row>
    <row r="112" spans="2:2" x14ac:dyDescent="0.3">
      <c r="B112" s="141"/>
    </row>
    <row r="113" spans="2:2" x14ac:dyDescent="0.3">
      <c r="B113" s="141"/>
    </row>
    <row r="114" spans="2:2" x14ac:dyDescent="0.3">
      <c r="B114" s="141"/>
    </row>
    <row r="115" spans="2:2" x14ac:dyDescent="0.3">
      <c r="B115" s="141"/>
    </row>
    <row r="116" spans="2:2" x14ac:dyDescent="0.3">
      <c r="B116" s="141"/>
    </row>
    <row r="117" spans="2:2" x14ac:dyDescent="0.3">
      <c r="B117" s="141"/>
    </row>
    <row r="118" spans="2:2" x14ac:dyDescent="0.3">
      <c r="B118" s="141"/>
    </row>
    <row r="119" spans="2:2" x14ac:dyDescent="0.3">
      <c r="B119" s="141"/>
    </row>
    <row r="120" spans="2:2" x14ac:dyDescent="0.3">
      <c r="B120" s="141"/>
    </row>
    <row r="121" spans="2:2" x14ac:dyDescent="0.3">
      <c r="B121" s="141"/>
    </row>
    <row r="122" spans="2:2" x14ac:dyDescent="0.3">
      <c r="B122" s="141"/>
    </row>
    <row r="123" spans="2:2" x14ac:dyDescent="0.3">
      <c r="B123" s="141"/>
    </row>
    <row r="124" spans="2:2" x14ac:dyDescent="0.3">
      <c r="B124" s="141"/>
    </row>
    <row r="125" spans="2:2" x14ac:dyDescent="0.3">
      <c r="B125" s="141"/>
    </row>
    <row r="126" spans="2:2" x14ac:dyDescent="0.3">
      <c r="B126" s="141"/>
    </row>
    <row r="127" spans="2:2" x14ac:dyDescent="0.3">
      <c r="B127" s="141"/>
    </row>
    <row r="128" spans="2:2" x14ac:dyDescent="0.3">
      <c r="B128" s="141"/>
    </row>
    <row r="129" spans="2:2" x14ac:dyDescent="0.3">
      <c r="B129" s="141"/>
    </row>
    <row r="130" spans="2:2" x14ac:dyDescent="0.3">
      <c r="B130" s="141"/>
    </row>
    <row r="131" spans="2:2" x14ac:dyDescent="0.3">
      <c r="B131" s="141"/>
    </row>
    <row r="132" spans="2:2" x14ac:dyDescent="0.3">
      <c r="B132" s="141"/>
    </row>
    <row r="133" spans="2:2" x14ac:dyDescent="0.3">
      <c r="B133" s="141"/>
    </row>
    <row r="134" spans="2:2" x14ac:dyDescent="0.3">
      <c r="B134" s="141"/>
    </row>
    <row r="135" spans="2:2" x14ac:dyDescent="0.3">
      <c r="B135" s="141"/>
    </row>
    <row r="136" spans="2:2" x14ac:dyDescent="0.3">
      <c r="B136" s="141"/>
    </row>
    <row r="137" spans="2:2" x14ac:dyDescent="0.3">
      <c r="B137" s="141"/>
    </row>
    <row r="138" spans="2:2" x14ac:dyDescent="0.3">
      <c r="B138" s="141"/>
    </row>
    <row r="139" spans="2:2" x14ac:dyDescent="0.3">
      <c r="B139" s="141"/>
    </row>
    <row r="140" spans="2:2" x14ac:dyDescent="0.3">
      <c r="B140" s="141"/>
    </row>
    <row r="141" spans="2:2" x14ac:dyDescent="0.3">
      <c r="B141" s="141"/>
    </row>
    <row r="142" spans="2:2" x14ac:dyDescent="0.3">
      <c r="B142" s="141"/>
    </row>
    <row r="143" spans="2:2" x14ac:dyDescent="0.3">
      <c r="B143" s="141"/>
    </row>
    <row r="144" spans="2:2" x14ac:dyDescent="0.3">
      <c r="B144" s="141"/>
    </row>
    <row r="145" spans="2:2" x14ac:dyDescent="0.3">
      <c r="B145" s="141"/>
    </row>
    <row r="146" spans="2:2" x14ac:dyDescent="0.3">
      <c r="B146" s="141"/>
    </row>
    <row r="147" spans="2:2" x14ac:dyDescent="0.3">
      <c r="B147" s="141"/>
    </row>
    <row r="148" spans="2:2" x14ac:dyDescent="0.3">
      <c r="B148" s="141"/>
    </row>
    <row r="149" spans="2:2" x14ac:dyDescent="0.3">
      <c r="B149" s="141"/>
    </row>
    <row r="150" spans="2:2" x14ac:dyDescent="0.3">
      <c r="B150" s="141"/>
    </row>
    <row r="151" spans="2:2" x14ac:dyDescent="0.3">
      <c r="B151" s="141"/>
    </row>
    <row r="152" spans="2:2" x14ac:dyDescent="0.3">
      <c r="B152" s="141"/>
    </row>
    <row r="153" spans="2:2" x14ac:dyDescent="0.3">
      <c r="B153" s="141"/>
    </row>
    <row r="154" spans="2:2" x14ac:dyDescent="0.3">
      <c r="B154" s="141"/>
    </row>
    <row r="155" spans="2:2" x14ac:dyDescent="0.3">
      <c r="B155" s="141"/>
    </row>
    <row r="156" spans="2:2" x14ac:dyDescent="0.3">
      <c r="B156" s="141"/>
    </row>
    <row r="157" spans="2:2" x14ac:dyDescent="0.3">
      <c r="B157" s="141"/>
    </row>
    <row r="158" spans="2:2" x14ac:dyDescent="0.3">
      <c r="B158" s="141"/>
    </row>
    <row r="159" spans="2:2" x14ac:dyDescent="0.3">
      <c r="B159" s="141"/>
    </row>
    <row r="160" spans="2:2" x14ac:dyDescent="0.3">
      <c r="B160" s="141"/>
    </row>
    <row r="161" spans="2:2" x14ac:dyDescent="0.3">
      <c r="B161" s="141"/>
    </row>
    <row r="162" spans="2:2" x14ac:dyDescent="0.3">
      <c r="B162" s="141"/>
    </row>
    <row r="163" spans="2:2" x14ac:dyDescent="0.3">
      <c r="B163" s="141"/>
    </row>
    <row r="164" spans="2:2" x14ac:dyDescent="0.3">
      <c r="B164" s="141"/>
    </row>
    <row r="165" spans="2:2" x14ac:dyDescent="0.3">
      <c r="B165" s="141"/>
    </row>
    <row r="166" spans="2:2" x14ac:dyDescent="0.3">
      <c r="B166" s="141"/>
    </row>
    <row r="167" spans="2:2" x14ac:dyDescent="0.3">
      <c r="B167" s="141"/>
    </row>
    <row r="168" spans="2:2" x14ac:dyDescent="0.3">
      <c r="B168" s="141"/>
    </row>
    <row r="169" spans="2:2" x14ac:dyDescent="0.3">
      <c r="B169" s="141"/>
    </row>
    <row r="170" spans="2:2" x14ac:dyDescent="0.3">
      <c r="B170" s="141"/>
    </row>
    <row r="171" spans="2:2" x14ac:dyDescent="0.3">
      <c r="B171" s="141"/>
    </row>
    <row r="172" spans="2:2" x14ac:dyDescent="0.3">
      <c r="B172" s="141"/>
    </row>
    <row r="173" spans="2:2" x14ac:dyDescent="0.3">
      <c r="B173" s="141"/>
    </row>
    <row r="174" spans="2:2" x14ac:dyDescent="0.3">
      <c r="B174" s="141"/>
    </row>
    <row r="175" spans="2:2" x14ac:dyDescent="0.3">
      <c r="B175" s="141"/>
    </row>
    <row r="176" spans="2:2" x14ac:dyDescent="0.3">
      <c r="B176" s="141"/>
    </row>
    <row r="177" spans="2:2" x14ac:dyDescent="0.3">
      <c r="B177" s="141"/>
    </row>
    <row r="178" spans="2:2" x14ac:dyDescent="0.3">
      <c r="B178" s="141"/>
    </row>
    <row r="179" spans="2:2" x14ac:dyDescent="0.3">
      <c r="B179" s="141"/>
    </row>
    <row r="180" spans="2:2" x14ac:dyDescent="0.3">
      <c r="B180" s="141"/>
    </row>
    <row r="181" spans="2:2" x14ac:dyDescent="0.3">
      <c r="B181" s="141"/>
    </row>
    <row r="182" spans="2:2" x14ac:dyDescent="0.3">
      <c r="B182" s="141"/>
    </row>
    <row r="183" spans="2:2" x14ac:dyDescent="0.3">
      <c r="B183" s="141"/>
    </row>
    <row r="184" spans="2:2" x14ac:dyDescent="0.3">
      <c r="B184" s="141"/>
    </row>
    <row r="185" spans="2:2" x14ac:dyDescent="0.3">
      <c r="B185" s="141"/>
    </row>
    <row r="186" spans="2:2" x14ac:dyDescent="0.3">
      <c r="B186" s="141"/>
    </row>
    <row r="187" spans="2:2" x14ac:dyDescent="0.3">
      <c r="B187" s="141"/>
    </row>
    <row r="188" spans="2:2" x14ac:dyDescent="0.3">
      <c r="B188" s="141"/>
    </row>
    <row r="189" spans="2:2" x14ac:dyDescent="0.3">
      <c r="B189" s="141"/>
    </row>
    <row r="190" spans="2:2" x14ac:dyDescent="0.3">
      <c r="B190" s="141"/>
    </row>
    <row r="191" spans="2:2" x14ac:dyDescent="0.3">
      <c r="B191" s="141"/>
    </row>
    <row r="192" spans="2:2" x14ac:dyDescent="0.3">
      <c r="B192" s="141"/>
    </row>
    <row r="193" spans="2:2" x14ac:dyDescent="0.3">
      <c r="B193" s="141"/>
    </row>
    <row r="194" spans="2:2" x14ac:dyDescent="0.3">
      <c r="B194" s="141"/>
    </row>
    <row r="195" spans="2:2" x14ac:dyDescent="0.3">
      <c r="B195" s="141"/>
    </row>
    <row r="196" spans="2:2" x14ac:dyDescent="0.3">
      <c r="B196" s="141"/>
    </row>
    <row r="197" spans="2:2" x14ac:dyDescent="0.3">
      <c r="B197" s="141"/>
    </row>
    <row r="198" spans="2:2" x14ac:dyDescent="0.3">
      <c r="B198" s="141"/>
    </row>
    <row r="199" spans="2:2" x14ac:dyDescent="0.3">
      <c r="B199" s="141"/>
    </row>
    <row r="200" spans="2:2" x14ac:dyDescent="0.3">
      <c r="B200" s="141"/>
    </row>
    <row r="201" spans="2:2" x14ac:dyDescent="0.3">
      <c r="B201" s="141"/>
    </row>
    <row r="202" spans="2:2" x14ac:dyDescent="0.3">
      <c r="B202" s="141"/>
    </row>
    <row r="203" spans="2:2" x14ac:dyDescent="0.3">
      <c r="B203" s="141"/>
    </row>
    <row r="204" spans="2:2" x14ac:dyDescent="0.3">
      <c r="B204" s="141"/>
    </row>
    <row r="205" spans="2:2" x14ac:dyDescent="0.3">
      <c r="B205" s="141"/>
    </row>
    <row r="206" spans="2:2" x14ac:dyDescent="0.3">
      <c r="B206" s="141"/>
    </row>
    <row r="207" spans="2:2" x14ac:dyDescent="0.3">
      <c r="B207" s="141"/>
    </row>
    <row r="208" spans="2:2" x14ac:dyDescent="0.3">
      <c r="B208" s="141"/>
    </row>
    <row r="209" spans="2:2" x14ac:dyDescent="0.3">
      <c r="B209" s="141"/>
    </row>
    <row r="210" spans="2:2" x14ac:dyDescent="0.3">
      <c r="B210" s="141"/>
    </row>
    <row r="211" spans="2:2" x14ac:dyDescent="0.3">
      <c r="B211" s="141"/>
    </row>
    <row r="212" spans="2:2" x14ac:dyDescent="0.3">
      <c r="B212" s="141"/>
    </row>
    <row r="213" spans="2:2" x14ac:dyDescent="0.3">
      <c r="B213" s="141"/>
    </row>
    <row r="214" spans="2:2" x14ac:dyDescent="0.3">
      <c r="B214" s="141"/>
    </row>
    <row r="215" spans="2:2" x14ac:dyDescent="0.3">
      <c r="B215" s="141"/>
    </row>
    <row r="216" spans="2:2" x14ac:dyDescent="0.3">
      <c r="B216" s="141"/>
    </row>
    <row r="217" spans="2:2" x14ac:dyDescent="0.3">
      <c r="B217" s="141"/>
    </row>
    <row r="218" spans="2:2" x14ac:dyDescent="0.3">
      <c r="B218" s="141"/>
    </row>
    <row r="219" spans="2:2" x14ac:dyDescent="0.3">
      <c r="B219" s="141"/>
    </row>
    <row r="220" spans="2:2" x14ac:dyDescent="0.3">
      <c r="B220" s="141"/>
    </row>
    <row r="221" spans="2:2" x14ac:dyDescent="0.3">
      <c r="B221" s="141"/>
    </row>
    <row r="222" spans="2:2" x14ac:dyDescent="0.3">
      <c r="B222" s="141"/>
    </row>
    <row r="223" spans="2:2" x14ac:dyDescent="0.3">
      <c r="B223" s="141"/>
    </row>
    <row r="224" spans="2:2" x14ac:dyDescent="0.3">
      <c r="B224" s="141"/>
    </row>
    <row r="225" spans="2:2" x14ac:dyDescent="0.3">
      <c r="B225" s="141"/>
    </row>
    <row r="226" spans="2:2" x14ac:dyDescent="0.3">
      <c r="B226" s="141"/>
    </row>
    <row r="227" spans="2:2" x14ac:dyDescent="0.3">
      <c r="B227" s="141"/>
    </row>
    <row r="228" spans="2:2" x14ac:dyDescent="0.3">
      <c r="B228" s="141"/>
    </row>
    <row r="229" spans="2:2" x14ac:dyDescent="0.3">
      <c r="B229" s="141"/>
    </row>
    <row r="230" spans="2:2" x14ac:dyDescent="0.3">
      <c r="B230" s="141"/>
    </row>
    <row r="231" spans="2:2" x14ac:dyDescent="0.3">
      <c r="B231" s="141"/>
    </row>
    <row r="232" spans="2:2" x14ac:dyDescent="0.3">
      <c r="B232" s="141"/>
    </row>
    <row r="233" spans="2:2" x14ac:dyDescent="0.3">
      <c r="B233" s="141"/>
    </row>
    <row r="234" spans="2:2" x14ac:dyDescent="0.3">
      <c r="B234" s="141"/>
    </row>
    <row r="235" spans="2:2" x14ac:dyDescent="0.3">
      <c r="B235" s="141"/>
    </row>
    <row r="236" spans="2:2" x14ac:dyDescent="0.3">
      <c r="B236" s="141"/>
    </row>
    <row r="237" spans="2:2" x14ac:dyDescent="0.3">
      <c r="B237" s="141"/>
    </row>
    <row r="238" spans="2:2" x14ac:dyDescent="0.3">
      <c r="B238" s="141"/>
    </row>
    <row r="239" spans="2:2" x14ac:dyDescent="0.3">
      <c r="B239" s="141"/>
    </row>
    <row r="240" spans="2:2" x14ac:dyDescent="0.3">
      <c r="B240" s="141"/>
    </row>
    <row r="241" spans="2:2" x14ac:dyDescent="0.3">
      <c r="B241" s="141"/>
    </row>
    <row r="242" spans="2:2" x14ac:dyDescent="0.3">
      <c r="B242" s="141"/>
    </row>
    <row r="243" spans="2:2" x14ac:dyDescent="0.3">
      <c r="B243" s="141"/>
    </row>
    <row r="244" spans="2:2" x14ac:dyDescent="0.3">
      <c r="B244" s="141"/>
    </row>
    <row r="245" spans="2:2" x14ac:dyDescent="0.3">
      <c r="B245" s="141"/>
    </row>
    <row r="246" spans="2:2" x14ac:dyDescent="0.3">
      <c r="B246" s="141"/>
    </row>
    <row r="247" spans="2:2" x14ac:dyDescent="0.3">
      <c r="B247" s="141"/>
    </row>
    <row r="248" spans="2:2" x14ac:dyDescent="0.3">
      <c r="B248" s="141"/>
    </row>
    <row r="249" spans="2:2" x14ac:dyDescent="0.3">
      <c r="B249" s="141"/>
    </row>
    <row r="250" spans="2:2" x14ac:dyDescent="0.3">
      <c r="B250" s="141"/>
    </row>
    <row r="251" spans="2:2" x14ac:dyDescent="0.3">
      <c r="B251" s="141"/>
    </row>
    <row r="252" spans="2:2" x14ac:dyDescent="0.3">
      <c r="B252" s="141"/>
    </row>
    <row r="253" spans="2:2" x14ac:dyDescent="0.3">
      <c r="B253" s="141"/>
    </row>
    <row r="254" spans="2:2" x14ac:dyDescent="0.3">
      <c r="B254" s="141"/>
    </row>
    <row r="255" spans="2:2" x14ac:dyDescent="0.3">
      <c r="B255" s="141"/>
    </row>
    <row r="256" spans="2:2" x14ac:dyDescent="0.3">
      <c r="B256" s="141"/>
    </row>
    <row r="257" spans="2:2" x14ac:dyDescent="0.3">
      <c r="B257" s="141"/>
    </row>
    <row r="258" spans="2:2" x14ac:dyDescent="0.3">
      <c r="B258" s="141"/>
    </row>
    <row r="259" spans="2:2" x14ac:dyDescent="0.3">
      <c r="B259" s="141"/>
    </row>
    <row r="260" spans="2:2" x14ac:dyDescent="0.3">
      <c r="B260" s="141"/>
    </row>
    <row r="261" spans="2:2" x14ac:dyDescent="0.3">
      <c r="B261" s="141"/>
    </row>
    <row r="262" spans="2:2" x14ac:dyDescent="0.3">
      <c r="B262" s="141"/>
    </row>
    <row r="263" spans="2:2" x14ac:dyDescent="0.3">
      <c r="B263" s="141"/>
    </row>
    <row r="264" spans="2:2" x14ac:dyDescent="0.3">
      <c r="B264" s="141"/>
    </row>
    <row r="265" spans="2:2" x14ac:dyDescent="0.3">
      <c r="B265" s="141"/>
    </row>
    <row r="266" spans="2:2" x14ac:dyDescent="0.3">
      <c r="B266" s="141"/>
    </row>
    <row r="267" spans="2:2" x14ac:dyDescent="0.3">
      <c r="B267" s="141"/>
    </row>
    <row r="268" spans="2:2" x14ac:dyDescent="0.3">
      <c r="B268" s="141"/>
    </row>
    <row r="269" spans="2:2" x14ac:dyDescent="0.3">
      <c r="B269" s="141"/>
    </row>
    <row r="270" spans="2:2" x14ac:dyDescent="0.3">
      <c r="B270" s="141"/>
    </row>
    <row r="271" spans="2:2" x14ac:dyDescent="0.3">
      <c r="B271" s="141"/>
    </row>
    <row r="272" spans="2:2" x14ac:dyDescent="0.3">
      <c r="B272" s="141"/>
    </row>
    <row r="273" spans="2:2" x14ac:dyDescent="0.3">
      <c r="B273" s="141"/>
    </row>
    <row r="274" spans="2:2" x14ac:dyDescent="0.3">
      <c r="B274" s="141"/>
    </row>
    <row r="275" spans="2:2" x14ac:dyDescent="0.3">
      <c r="B275" s="141"/>
    </row>
    <row r="276" spans="2:2" x14ac:dyDescent="0.3">
      <c r="B276" s="141"/>
    </row>
    <row r="277" spans="2:2" x14ac:dyDescent="0.3">
      <c r="B277" s="141"/>
    </row>
    <row r="278" spans="2:2" x14ac:dyDescent="0.3">
      <c r="B278" s="141"/>
    </row>
    <row r="279" spans="2:2" x14ac:dyDescent="0.3">
      <c r="B279" s="141"/>
    </row>
    <row r="280" spans="2:2" x14ac:dyDescent="0.3">
      <c r="B280" s="141"/>
    </row>
    <row r="281" spans="2:2" x14ac:dyDescent="0.3">
      <c r="B281" s="141"/>
    </row>
    <row r="282" spans="2:2" x14ac:dyDescent="0.3">
      <c r="B282" s="141"/>
    </row>
    <row r="283" spans="2:2" x14ac:dyDescent="0.3">
      <c r="B283" s="141"/>
    </row>
    <row r="284" spans="2:2" x14ac:dyDescent="0.3">
      <c r="B284" s="141"/>
    </row>
    <row r="285" spans="2:2" x14ac:dyDescent="0.3">
      <c r="B285" s="141"/>
    </row>
    <row r="286" spans="2:2" x14ac:dyDescent="0.3">
      <c r="B286" s="141"/>
    </row>
    <row r="287" spans="2:2" x14ac:dyDescent="0.3">
      <c r="B287" s="141"/>
    </row>
    <row r="288" spans="2:2" x14ac:dyDescent="0.3">
      <c r="B288" s="141"/>
    </row>
    <row r="289" spans="2:2" x14ac:dyDescent="0.3">
      <c r="B289" s="141"/>
    </row>
    <row r="290" spans="2:2" x14ac:dyDescent="0.3">
      <c r="B290" s="141"/>
    </row>
    <row r="291" spans="2:2" x14ac:dyDescent="0.3">
      <c r="B291" s="141"/>
    </row>
    <row r="292" spans="2:2" x14ac:dyDescent="0.3">
      <c r="B292" s="141"/>
    </row>
    <row r="293" spans="2:2" x14ac:dyDescent="0.3">
      <c r="B293" s="141"/>
    </row>
    <row r="294" spans="2:2" x14ac:dyDescent="0.3">
      <c r="B294" s="141"/>
    </row>
    <row r="295" spans="2:2" x14ac:dyDescent="0.3">
      <c r="B295" s="141"/>
    </row>
    <row r="296" spans="2:2" x14ac:dyDescent="0.3">
      <c r="B296" s="141"/>
    </row>
    <row r="297" spans="2:2" x14ac:dyDescent="0.3">
      <c r="B297" s="141"/>
    </row>
    <row r="298" spans="2:2" x14ac:dyDescent="0.3">
      <c r="B298" s="141"/>
    </row>
    <row r="299" spans="2:2" x14ac:dyDescent="0.3">
      <c r="B299" s="141"/>
    </row>
    <row r="300" spans="2:2" x14ac:dyDescent="0.3">
      <c r="B300" s="141"/>
    </row>
    <row r="301" spans="2:2" x14ac:dyDescent="0.3">
      <c r="B301" s="141"/>
    </row>
    <row r="302" spans="2:2" x14ac:dyDescent="0.3">
      <c r="B302" s="141"/>
    </row>
    <row r="303" spans="2:2" x14ac:dyDescent="0.3">
      <c r="B303" s="141"/>
    </row>
    <row r="304" spans="2:2" x14ac:dyDescent="0.3">
      <c r="B304" s="141"/>
    </row>
    <row r="305" spans="2:2" x14ac:dyDescent="0.3">
      <c r="B305" s="141"/>
    </row>
    <row r="306" spans="2:2" x14ac:dyDescent="0.3">
      <c r="B306" s="141"/>
    </row>
    <row r="307" spans="2:2" x14ac:dyDescent="0.3">
      <c r="B307" s="141"/>
    </row>
    <row r="308" spans="2:2" x14ac:dyDescent="0.3">
      <c r="B308" s="141"/>
    </row>
    <row r="309" spans="2:2" x14ac:dyDescent="0.3">
      <c r="B309" s="141"/>
    </row>
    <row r="310" spans="2:2" x14ac:dyDescent="0.3">
      <c r="B310" s="141"/>
    </row>
    <row r="311" spans="2:2" x14ac:dyDescent="0.3">
      <c r="B311" s="141"/>
    </row>
    <row r="312" spans="2:2" x14ac:dyDescent="0.3">
      <c r="B312" s="141"/>
    </row>
    <row r="313" spans="2:2" x14ac:dyDescent="0.3">
      <c r="B313" s="141"/>
    </row>
    <row r="314" spans="2:2" x14ac:dyDescent="0.3">
      <c r="B314" s="141"/>
    </row>
    <row r="315" spans="2:2" x14ac:dyDescent="0.3">
      <c r="B315" s="141"/>
    </row>
    <row r="316" spans="2:2" x14ac:dyDescent="0.3">
      <c r="B316" s="141"/>
    </row>
    <row r="317" spans="2:2" x14ac:dyDescent="0.3">
      <c r="B317" s="141"/>
    </row>
    <row r="318" spans="2:2" x14ac:dyDescent="0.3">
      <c r="B318" s="141"/>
    </row>
    <row r="319" spans="2:2" x14ac:dyDescent="0.3">
      <c r="B319" s="141"/>
    </row>
    <row r="320" spans="2:2" x14ac:dyDescent="0.3">
      <c r="B320" s="141"/>
    </row>
    <row r="321" spans="2:2" x14ac:dyDescent="0.3">
      <c r="B321" s="141"/>
    </row>
    <row r="322" spans="2:2" x14ac:dyDescent="0.3">
      <c r="B322" s="141"/>
    </row>
    <row r="323" spans="2:2" x14ac:dyDescent="0.3">
      <c r="B323" s="141"/>
    </row>
    <row r="324" spans="2:2" x14ac:dyDescent="0.3">
      <c r="B324" s="141"/>
    </row>
    <row r="325" spans="2:2" x14ac:dyDescent="0.3">
      <c r="B325" s="141"/>
    </row>
    <row r="326" spans="2:2" x14ac:dyDescent="0.3">
      <c r="B326" s="141"/>
    </row>
    <row r="327" spans="2:2" x14ac:dyDescent="0.3">
      <c r="B327" s="141"/>
    </row>
    <row r="328" spans="2:2" x14ac:dyDescent="0.3">
      <c r="B328" s="141"/>
    </row>
    <row r="329" spans="2:2" x14ac:dyDescent="0.3">
      <c r="B329" s="141"/>
    </row>
    <row r="330" spans="2:2" x14ac:dyDescent="0.3">
      <c r="B330" s="141"/>
    </row>
    <row r="331" spans="2:2" x14ac:dyDescent="0.3">
      <c r="B331" s="141"/>
    </row>
    <row r="332" spans="2:2" x14ac:dyDescent="0.3">
      <c r="B332" s="141"/>
    </row>
    <row r="333" spans="2:2" x14ac:dyDescent="0.3">
      <c r="B333" s="141"/>
    </row>
    <row r="334" spans="2:2" x14ac:dyDescent="0.3">
      <c r="B334" s="141"/>
    </row>
    <row r="335" spans="2:2" x14ac:dyDescent="0.3">
      <c r="B335" s="141"/>
    </row>
    <row r="336" spans="2:2" x14ac:dyDescent="0.3">
      <c r="B336" s="141"/>
    </row>
    <row r="337" spans="2:2" x14ac:dyDescent="0.3">
      <c r="B337" s="141"/>
    </row>
    <row r="338" spans="2:2" x14ac:dyDescent="0.3">
      <c r="B338" s="141"/>
    </row>
    <row r="339" spans="2:2" x14ac:dyDescent="0.3">
      <c r="B339" s="141"/>
    </row>
    <row r="340" spans="2:2" x14ac:dyDescent="0.3">
      <c r="B340" s="141"/>
    </row>
    <row r="341" spans="2:2" x14ac:dyDescent="0.3">
      <c r="B341" s="141"/>
    </row>
    <row r="342" spans="2:2" x14ac:dyDescent="0.3">
      <c r="B342" s="141"/>
    </row>
    <row r="343" spans="2:2" x14ac:dyDescent="0.3">
      <c r="B343" s="141"/>
    </row>
    <row r="344" spans="2:2" x14ac:dyDescent="0.3">
      <c r="B344" s="141"/>
    </row>
    <row r="345" spans="2:2" x14ac:dyDescent="0.3">
      <c r="B345" s="141"/>
    </row>
    <row r="346" spans="2:2" x14ac:dyDescent="0.3">
      <c r="B346" s="141"/>
    </row>
    <row r="347" spans="2:2" x14ac:dyDescent="0.3">
      <c r="B347" s="141"/>
    </row>
    <row r="348" spans="2:2" x14ac:dyDescent="0.3">
      <c r="B348" s="141"/>
    </row>
    <row r="349" spans="2:2" x14ac:dyDescent="0.3">
      <c r="B349" s="141"/>
    </row>
    <row r="350" spans="2:2" x14ac:dyDescent="0.3">
      <c r="B350" s="141"/>
    </row>
    <row r="351" spans="2:2" x14ac:dyDescent="0.3">
      <c r="B351" s="141"/>
    </row>
    <row r="352" spans="2:2" x14ac:dyDescent="0.3">
      <c r="B352" s="141"/>
    </row>
    <row r="353" spans="2:2" x14ac:dyDescent="0.3">
      <c r="B353" s="141"/>
    </row>
    <row r="354" spans="2:2" x14ac:dyDescent="0.3">
      <c r="B354" s="141"/>
    </row>
    <row r="355" spans="2:2" x14ac:dyDescent="0.3">
      <c r="B355" s="141"/>
    </row>
    <row r="356" spans="2:2" x14ac:dyDescent="0.3">
      <c r="B356" s="141"/>
    </row>
    <row r="357" spans="2:2" x14ac:dyDescent="0.3">
      <c r="B357" s="141"/>
    </row>
    <row r="358" spans="2:2" x14ac:dyDescent="0.3">
      <c r="B358" s="141"/>
    </row>
    <row r="359" spans="2:2" x14ac:dyDescent="0.3">
      <c r="B359" s="141"/>
    </row>
    <row r="360" spans="2:2" x14ac:dyDescent="0.3">
      <c r="B360" s="141"/>
    </row>
    <row r="361" spans="2:2" x14ac:dyDescent="0.3">
      <c r="B361" s="141"/>
    </row>
    <row r="362" spans="2:2" x14ac:dyDescent="0.3">
      <c r="B362" s="141"/>
    </row>
    <row r="363" spans="2:2" x14ac:dyDescent="0.3">
      <c r="B363" s="141"/>
    </row>
    <row r="364" spans="2:2" x14ac:dyDescent="0.3">
      <c r="B364" s="141"/>
    </row>
    <row r="365" spans="2:2" x14ac:dyDescent="0.3">
      <c r="B365" s="141"/>
    </row>
    <row r="366" spans="2:2" x14ac:dyDescent="0.3">
      <c r="B366" s="141"/>
    </row>
    <row r="367" spans="2:2" x14ac:dyDescent="0.3">
      <c r="B367" s="141"/>
    </row>
    <row r="368" spans="2:2" x14ac:dyDescent="0.3">
      <c r="B368" s="141"/>
    </row>
    <row r="369" spans="2:2" x14ac:dyDescent="0.3">
      <c r="B369" s="141"/>
    </row>
    <row r="370" spans="2:2" x14ac:dyDescent="0.3">
      <c r="B370" s="141"/>
    </row>
    <row r="371" spans="2:2" x14ac:dyDescent="0.3">
      <c r="B371" s="141"/>
    </row>
    <row r="372" spans="2:2" x14ac:dyDescent="0.3">
      <c r="B372" s="141"/>
    </row>
    <row r="373" spans="2:2" x14ac:dyDescent="0.3">
      <c r="B373" s="141"/>
    </row>
    <row r="374" spans="2:2" x14ac:dyDescent="0.3">
      <c r="B374" s="141"/>
    </row>
    <row r="375" spans="2:2" x14ac:dyDescent="0.3">
      <c r="B375" s="141"/>
    </row>
    <row r="376" spans="2:2" x14ac:dyDescent="0.3">
      <c r="B376" s="141"/>
    </row>
    <row r="377" spans="2:2" x14ac:dyDescent="0.3">
      <c r="B377" s="141"/>
    </row>
    <row r="378" spans="2:2" x14ac:dyDescent="0.3">
      <c r="B378" s="141"/>
    </row>
    <row r="379" spans="2:2" x14ac:dyDescent="0.3">
      <c r="B379" s="141"/>
    </row>
    <row r="380" spans="2:2" x14ac:dyDescent="0.3">
      <c r="B380" s="141"/>
    </row>
    <row r="381" spans="2:2" x14ac:dyDescent="0.3">
      <c r="B381" s="141"/>
    </row>
    <row r="382" spans="2:2" x14ac:dyDescent="0.3">
      <c r="B382" s="141"/>
    </row>
    <row r="383" spans="2:2" x14ac:dyDescent="0.3">
      <c r="B383" s="141"/>
    </row>
    <row r="384" spans="2:2" x14ac:dyDescent="0.3">
      <c r="B384" s="141"/>
    </row>
    <row r="385" spans="2:2" x14ac:dyDescent="0.3">
      <c r="B385" s="141"/>
    </row>
    <row r="386" spans="2:2" x14ac:dyDescent="0.3">
      <c r="B386" s="141"/>
    </row>
    <row r="387" spans="2:2" x14ac:dyDescent="0.3">
      <c r="B387" s="141"/>
    </row>
    <row r="388" spans="2:2" x14ac:dyDescent="0.3">
      <c r="B388" s="141"/>
    </row>
    <row r="389" spans="2:2" x14ac:dyDescent="0.3">
      <c r="B389" s="141"/>
    </row>
    <row r="390" spans="2:2" x14ac:dyDescent="0.3">
      <c r="B390" s="141"/>
    </row>
    <row r="391" spans="2:2" x14ac:dyDescent="0.3">
      <c r="B391" s="141"/>
    </row>
    <row r="392" spans="2:2" x14ac:dyDescent="0.3">
      <c r="B392" s="141"/>
    </row>
    <row r="393" spans="2:2" x14ac:dyDescent="0.3">
      <c r="B393" s="141"/>
    </row>
    <row r="394" spans="2:2" x14ac:dyDescent="0.3">
      <c r="B394" s="141"/>
    </row>
    <row r="395" spans="2:2" x14ac:dyDescent="0.3">
      <c r="B395" s="141"/>
    </row>
    <row r="396" spans="2:2" x14ac:dyDescent="0.3">
      <c r="B396" s="141"/>
    </row>
    <row r="397" spans="2:2" x14ac:dyDescent="0.3">
      <c r="B397" s="141"/>
    </row>
    <row r="398" spans="2:2" x14ac:dyDescent="0.3">
      <c r="B398" s="141"/>
    </row>
    <row r="399" spans="2:2" x14ac:dyDescent="0.3">
      <c r="B399" s="141"/>
    </row>
    <row r="400" spans="2:2" x14ac:dyDescent="0.3">
      <c r="B400" s="141"/>
    </row>
    <row r="401" spans="2:2" x14ac:dyDescent="0.3">
      <c r="B401" s="141"/>
    </row>
    <row r="402" spans="2:2" x14ac:dyDescent="0.3">
      <c r="B402" s="141"/>
    </row>
    <row r="403" spans="2:2" x14ac:dyDescent="0.3">
      <c r="B403" s="141"/>
    </row>
    <row r="404" spans="2:2" x14ac:dyDescent="0.3">
      <c r="B404" s="141"/>
    </row>
    <row r="405" spans="2:2" x14ac:dyDescent="0.3">
      <c r="B405" s="141"/>
    </row>
    <row r="406" spans="2:2" x14ac:dyDescent="0.3">
      <c r="B406" s="141"/>
    </row>
    <row r="407" spans="2:2" x14ac:dyDescent="0.3">
      <c r="B407" s="141"/>
    </row>
    <row r="408" spans="2:2" x14ac:dyDescent="0.3">
      <c r="B408" s="141"/>
    </row>
    <row r="409" spans="2:2" x14ac:dyDescent="0.3">
      <c r="B409" s="141"/>
    </row>
    <row r="410" spans="2:2" x14ac:dyDescent="0.3">
      <c r="B410" s="141"/>
    </row>
    <row r="411" spans="2:2" x14ac:dyDescent="0.3">
      <c r="B411" s="141"/>
    </row>
    <row r="412" spans="2:2" x14ac:dyDescent="0.3">
      <c r="B412" s="141"/>
    </row>
    <row r="413" spans="2:2" x14ac:dyDescent="0.3">
      <c r="B413" s="141"/>
    </row>
    <row r="414" spans="2:2" x14ac:dyDescent="0.3">
      <c r="B414" s="141"/>
    </row>
    <row r="415" spans="2:2" x14ac:dyDescent="0.3">
      <c r="B415" s="141"/>
    </row>
    <row r="416" spans="2:2" x14ac:dyDescent="0.3">
      <c r="B416" s="141"/>
    </row>
    <row r="417" spans="2:2" x14ac:dyDescent="0.3">
      <c r="B417" s="141"/>
    </row>
    <row r="418" spans="2:2" x14ac:dyDescent="0.3">
      <c r="B418" s="141"/>
    </row>
    <row r="419" spans="2:2" x14ac:dyDescent="0.3">
      <c r="B419" s="141"/>
    </row>
    <row r="420" spans="2:2" x14ac:dyDescent="0.3">
      <c r="B420" s="141"/>
    </row>
    <row r="421" spans="2:2" x14ac:dyDescent="0.3">
      <c r="B421" s="141"/>
    </row>
    <row r="422" spans="2:2" x14ac:dyDescent="0.3">
      <c r="B422" s="141"/>
    </row>
    <row r="423" spans="2:2" x14ac:dyDescent="0.3">
      <c r="B423" s="141"/>
    </row>
    <row r="424" spans="2:2" x14ac:dyDescent="0.3">
      <c r="B424" s="141"/>
    </row>
    <row r="425" spans="2:2" x14ac:dyDescent="0.3">
      <c r="B425" s="141"/>
    </row>
    <row r="426" spans="2:2" x14ac:dyDescent="0.3">
      <c r="B426" s="141"/>
    </row>
    <row r="427" spans="2:2" x14ac:dyDescent="0.3">
      <c r="B427" s="141"/>
    </row>
    <row r="428" spans="2:2" x14ac:dyDescent="0.3">
      <c r="B428" s="141"/>
    </row>
    <row r="429" spans="2:2" x14ac:dyDescent="0.3">
      <c r="B429" s="141"/>
    </row>
    <row r="430" spans="2:2" x14ac:dyDescent="0.3">
      <c r="B430" s="141"/>
    </row>
    <row r="431" spans="2:2" x14ac:dyDescent="0.3">
      <c r="B431" s="141"/>
    </row>
    <row r="432" spans="2:2" x14ac:dyDescent="0.3">
      <c r="B432" s="141"/>
    </row>
    <row r="433" spans="2:2" x14ac:dyDescent="0.3">
      <c r="B433" s="141"/>
    </row>
    <row r="434" spans="2:2" x14ac:dyDescent="0.3">
      <c r="B434" s="141"/>
    </row>
    <row r="435" spans="2:2" x14ac:dyDescent="0.3">
      <c r="B435" s="141"/>
    </row>
    <row r="436" spans="2:2" x14ac:dyDescent="0.3">
      <c r="B436" s="141"/>
    </row>
    <row r="437" spans="2:2" x14ac:dyDescent="0.3">
      <c r="B437" s="141"/>
    </row>
    <row r="438" spans="2:2" x14ac:dyDescent="0.3">
      <c r="B438" s="141"/>
    </row>
    <row r="439" spans="2:2" x14ac:dyDescent="0.3">
      <c r="B439" s="141"/>
    </row>
    <row r="440" spans="2:2" x14ac:dyDescent="0.3">
      <c r="B440" s="141"/>
    </row>
    <row r="441" spans="2:2" x14ac:dyDescent="0.3">
      <c r="B441" s="141"/>
    </row>
    <row r="442" spans="2:2" x14ac:dyDescent="0.3">
      <c r="B442" s="141"/>
    </row>
    <row r="443" spans="2:2" x14ac:dyDescent="0.3">
      <c r="B443" s="141"/>
    </row>
    <row r="444" spans="2:2" x14ac:dyDescent="0.3">
      <c r="B444" s="141"/>
    </row>
    <row r="445" spans="2:2" x14ac:dyDescent="0.3">
      <c r="B445" s="141"/>
    </row>
    <row r="446" spans="2:2" x14ac:dyDescent="0.3">
      <c r="B446" s="141"/>
    </row>
    <row r="447" spans="2:2" x14ac:dyDescent="0.3">
      <c r="B447" s="141"/>
    </row>
    <row r="448" spans="2:2" x14ac:dyDescent="0.3">
      <c r="B448" s="141"/>
    </row>
    <row r="449" spans="2:2" x14ac:dyDescent="0.3">
      <c r="B449" s="141"/>
    </row>
    <row r="450" spans="2:2" x14ac:dyDescent="0.3">
      <c r="B450" s="141"/>
    </row>
    <row r="451" spans="2:2" x14ac:dyDescent="0.3">
      <c r="B451" s="141"/>
    </row>
    <row r="452" spans="2:2" x14ac:dyDescent="0.3">
      <c r="B452" s="141"/>
    </row>
    <row r="453" spans="2:2" x14ac:dyDescent="0.3">
      <c r="B453" s="141"/>
    </row>
    <row r="454" spans="2:2" x14ac:dyDescent="0.3">
      <c r="B454" s="141"/>
    </row>
    <row r="455" spans="2:2" x14ac:dyDescent="0.3">
      <c r="B455" s="141"/>
    </row>
    <row r="456" spans="2:2" x14ac:dyDescent="0.3">
      <c r="B456" s="141"/>
    </row>
    <row r="457" spans="2:2" x14ac:dyDescent="0.3">
      <c r="B457" s="141"/>
    </row>
    <row r="458" spans="2:2" x14ac:dyDescent="0.3">
      <c r="B458" s="141"/>
    </row>
    <row r="459" spans="2:2" x14ac:dyDescent="0.3">
      <c r="B459" s="141"/>
    </row>
    <row r="460" spans="2:2" x14ac:dyDescent="0.3">
      <c r="B460" s="141"/>
    </row>
    <row r="461" spans="2:2" x14ac:dyDescent="0.3">
      <c r="B461" s="141"/>
    </row>
    <row r="462" spans="2:2" x14ac:dyDescent="0.3">
      <c r="B462" s="141"/>
    </row>
    <row r="463" spans="2:2" x14ac:dyDescent="0.3">
      <c r="B463" s="141"/>
    </row>
    <row r="464" spans="2:2" x14ac:dyDescent="0.3">
      <c r="B464" s="141"/>
    </row>
    <row r="465" spans="2:2" x14ac:dyDescent="0.3">
      <c r="B465" s="141"/>
    </row>
    <row r="466" spans="2:2" x14ac:dyDescent="0.3">
      <c r="B466" s="141"/>
    </row>
    <row r="467" spans="2:2" x14ac:dyDescent="0.3">
      <c r="B467" s="141"/>
    </row>
    <row r="468" spans="2:2" x14ac:dyDescent="0.3">
      <c r="B468" s="141"/>
    </row>
    <row r="469" spans="2:2" x14ac:dyDescent="0.3">
      <c r="B469" s="141"/>
    </row>
    <row r="470" spans="2:2" x14ac:dyDescent="0.3">
      <c r="B470" s="141"/>
    </row>
    <row r="471" spans="2:2" x14ac:dyDescent="0.3">
      <c r="B471" s="141"/>
    </row>
    <row r="472" spans="2:2" x14ac:dyDescent="0.3">
      <c r="B472" s="141"/>
    </row>
    <row r="473" spans="2:2" x14ac:dyDescent="0.3">
      <c r="B473" s="141"/>
    </row>
    <row r="474" spans="2:2" x14ac:dyDescent="0.3">
      <c r="B474" s="141"/>
    </row>
    <row r="475" spans="2:2" x14ac:dyDescent="0.3">
      <c r="B475" s="141"/>
    </row>
    <row r="476" spans="2:2" x14ac:dyDescent="0.3">
      <c r="B476" s="141"/>
    </row>
    <row r="477" spans="2:2" x14ac:dyDescent="0.3">
      <c r="B477" s="141"/>
    </row>
    <row r="478" spans="2:2" x14ac:dyDescent="0.3">
      <c r="B478" s="141"/>
    </row>
    <row r="479" spans="2:2" x14ac:dyDescent="0.3">
      <c r="B479" s="141"/>
    </row>
    <row r="480" spans="2:2" x14ac:dyDescent="0.3">
      <c r="B480" s="141"/>
    </row>
    <row r="481" spans="2:2" x14ac:dyDescent="0.3">
      <c r="B481" s="141"/>
    </row>
    <row r="482" spans="2:2" x14ac:dyDescent="0.3">
      <c r="B482" s="141"/>
    </row>
    <row r="483" spans="2:2" x14ac:dyDescent="0.3">
      <c r="B483" s="141"/>
    </row>
    <row r="484" spans="2:2" x14ac:dyDescent="0.3">
      <c r="B484" s="141"/>
    </row>
    <row r="485" spans="2:2" x14ac:dyDescent="0.3">
      <c r="B485" s="141"/>
    </row>
    <row r="486" spans="2:2" x14ac:dyDescent="0.3">
      <c r="B486" s="141"/>
    </row>
    <row r="487" spans="2:2" x14ac:dyDescent="0.3">
      <c r="B487" s="141"/>
    </row>
    <row r="488" spans="2:2" x14ac:dyDescent="0.3">
      <c r="B488" s="141"/>
    </row>
    <row r="489" spans="2:2" x14ac:dyDescent="0.3">
      <c r="B489" s="141"/>
    </row>
    <row r="490" spans="2:2" x14ac:dyDescent="0.3">
      <c r="B490" s="141"/>
    </row>
    <row r="491" spans="2:2" x14ac:dyDescent="0.3">
      <c r="B491" s="141"/>
    </row>
    <row r="492" spans="2:2" x14ac:dyDescent="0.3">
      <c r="B492" s="141"/>
    </row>
    <row r="493" spans="2:2" x14ac:dyDescent="0.3">
      <c r="B493" s="141"/>
    </row>
    <row r="494" spans="2:2" x14ac:dyDescent="0.3">
      <c r="B494" s="141"/>
    </row>
    <row r="495" spans="2:2" x14ac:dyDescent="0.3">
      <c r="B495" s="141"/>
    </row>
    <row r="496" spans="2:2" x14ac:dyDescent="0.3">
      <c r="B496" s="141"/>
    </row>
    <row r="497" spans="2:2" x14ac:dyDescent="0.3">
      <c r="B497" s="141"/>
    </row>
    <row r="498" spans="2:2" x14ac:dyDescent="0.3">
      <c r="B498" s="141"/>
    </row>
    <row r="499" spans="2:2" x14ac:dyDescent="0.3">
      <c r="B499" s="141"/>
    </row>
    <row r="500" spans="2:2" x14ac:dyDescent="0.3">
      <c r="B500" s="141"/>
    </row>
    <row r="501" spans="2:2" x14ac:dyDescent="0.3">
      <c r="B501" s="141"/>
    </row>
    <row r="502" spans="2:2" x14ac:dyDescent="0.3">
      <c r="B502" s="141"/>
    </row>
    <row r="503" spans="2:2" x14ac:dyDescent="0.3">
      <c r="B503" s="141"/>
    </row>
    <row r="504" spans="2:2" x14ac:dyDescent="0.3">
      <c r="B504" s="141"/>
    </row>
    <row r="505" spans="2:2" x14ac:dyDescent="0.3">
      <c r="B505" s="141"/>
    </row>
    <row r="506" spans="2:2" x14ac:dyDescent="0.3">
      <c r="B506" s="141"/>
    </row>
    <row r="507" spans="2:2" x14ac:dyDescent="0.3">
      <c r="B507" s="141"/>
    </row>
    <row r="508" spans="2:2" x14ac:dyDescent="0.3">
      <c r="B508" s="141"/>
    </row>
    <row r="509" spans="2:2" x14ac:dyDescent="0.3">
      <c r="B509" s="141"/>
    </row>
    <row r="510" spans="2:2" x14ac:dyDescent="0.3">
      <c r="B510" s="141"/>
    </row>
    <row r="511" spans="2:2" x14ac:dyDescent="0.3">
      <c r="B511" s="141"/>
    </row>
    <row r="512" spans="2:2" x14ac:dyDescent="0.3">
      <c r="B512" s="141"/>
    </row>
    <row r="513" spans="2:2" x14ac:dyDescent="0.3">
      <c r="B513" s="141"/>
    </row>
    <row r="514" spans="2:2" x14ac:dyDescent="0.3">
      <c r="B514" s="141"/>
    </row>
    <row r="515" spans="2:2" x14ac:dyDescent="0.3">
      <c r="B515" s="141"/>
    </row>
    <row r="516" spans="2:2" x14ac:dyDescent="0.3">
      <c r="B516" s="141"/>
    </row>
    <row r="517" spans="2:2" x14ac:dyDescent="0.3">
      <c r="B517" s="141"/>
    </row>
    <row r="518" spans="2:2" x14ac:dyDescent="0.3">
      <c r="B518" s="141"/>
    </row>
    <row r="519" spans="2:2" x14ac:dyDescent="0.3">
      <c r="B519" s="141"/>
    </row>
    <row r="520" spans="2:2" x14ac:dyDescent="0.3">
      <c r="B520" s="141"/>
    </row>
    <row r="521" spans="2:2" x14ac:dyDescent="0.3">
      <c r="B521" s="141"/>
    </row>
    <row r="522" spans="2:2" x14ac:dyDescent="0.3">
      <c r="B522" s="141"/>
    </row>
    <row r="523" spans="2:2" x14ac:dyDescent="0.3">
      <c r="B523" s="141"/>
    </row>
    <row r="524" spans="2:2" x14ac:dyDescent="0.3">
      <c r="B524" s="141"/>
    </row>
    <row r="525" spans="2:2" x14ac:dyDescent="0.3">
      <c r="B525" s="141"/>
    </row>
    <row r="526" spans="2:2" x14ac:dyDescent="0.3">
      <c r="B526" s="141"/>
    </row>
    <row r="527" spans="2:2" x14ac:dyDescent="0.3">
      <c r="B527" s="141"/>
    </row>
    <row r="528" spans="2:2" x14ac:dyDescent="0.3">
      <c r="B528" s="141"/>
    </row>
    <row r="529" spans="2:2" x14ac:dyDescent="0.3">
      <c r="B529" s="141"/>
    </row>
    <row r="530" spans="2:2" x14ac:dyDescent="0.3">
      <c r="B530" s="141"/>
    </row>
    <row r="531" spans="2:2" x14ac:dyDescent="0.3">
      <c r="B531" s="141"/>
    </row>
    <row r="532" spans="2:2" x14ac:dyDescent="0.3">
      <c r="B532" s="141"/>
    </row>
    <row r="533" spans="2:2" x14ac:dyDescent="0.3">
      <c r="B533" s="141"/>
    </row>
    <row r="534" spans="2:2" x14ac:dyDescent="0.3">
      <c r="B534" s="141"/>
    </row>
    <row r="535" spans="2:2" x14ac:dyDescent="0.3">
      <c r="B535" s="141"/>
    </row>
    <row r="536" spans="2:2" x14ac:dyDescent="0.3">
      <c r="B536" s="141"/>
    </row>
    <row r="537" spans="2:2" x14ac:dyDescent="0.3">
      <c r="B537" s="141"/>
    </row>
    <row r="538" spans="2:2" x14ac:dyDescent="0.3">
      <c r="B538" s="141"/>
    </row>
    <row r="539" spans="2:2" x14ac:dyDescent="0.3">
      <c r="B539" s="141"/>
    </row>
    <row r="540" spans="2:2" x14ac:dyDescent="0.3">
      <c r="B540" s="141"/>
    </row>
    <row r="541" spans="2:2" x14ac:dyDescent="0.3">
      <c r="B541" s="141"/>
    </row>
    <row r="542" spans="2:2" x14ac:dyDescent="0.3">
      <c r="B542" s="141"/>
    </row>
    <row r="543" spans="2:2" x14ac:dyDescent="0.3">
      <c r="B543" s="141"/>
    </row>
    <row r="544" spans="2:2" x14ac:dyDescent="0.3">
      <c r="B544" s="141"/>
    </row>
    <row r="545" spans="2:2" x14ac:dyDescent="0.3">
      <c r="B545" s="141"/>
    </row>
    <row r="546" spans="2:2" x14ac:dyDescent="0.3">
      <c r="B546" s="141"/>
    </row>
    <row r="547" spans="2:2" x14ac:dyDescent="0.3">
      <c r="B547" s="141"/>
    </row>
    <row r="548" spans="2:2" x14ac:dyDescent="0.3">
      <c r="B548" s="141"/>
    </row>
    <row r="549" spans="2:2" x14ac:dyDescent="0.3">
      <c r="B549" s="141"/>
    </row>
    <row r="550" spans="2:2" x14ac:dyDescent="0.3">
      <c r="B550" s="141"/>
    </row>
    <row r="551" spans="2:2" x14ac:dyDescent="0.3">
      <c r="B551" s="141"/>
    </row>
    <row r="552" spans="2:2" x14ac:dyDescent="0.3">
      <c r="B552" s="141"/>
    </row>
    <row r="553" spans="2:2" x14ac:dyDescent="0.3">
      <c r="B553" s="141"/>
    </row>
    <row r="554" spans="2:2" x14ac:dyDescent="0.3">
      <c r="B554" s="141"/>
    </row>
    <row r="555" spans="2:2" x14ac:dyDescent="0.3">
      <c r="B555" s="141"/>
    </row>
    <row r="556" spans="2:2" x14ac:dyDescent="0.3">
      <c r="B556" s="141"/>
    </row>
    <row r="557" spans="2:2" x14ac:dyDescent="0.3">
      <c r="B557" s="141"/>
    </row>
    <row r="558" spans="2:2" x14ac:dyDescent="0.3">
      <c r="B558" s="141"/>
    </row>
    <row r="559" spans="2:2" x14ac:dyDescent="0.3">
      <c r="B559" s="141"/>
    </row>
    <row r="560" spans="2:2" x14ac:dyDescent="0.3">
      <c r="B560" s="141"/>
    </row>
    <row r="561" spans="2:2" x14ac:dyDescent="0.3">
      <c r="B561" s="141"/>
    </row>
    <row r="562" spans="2:2" x14ac:dyDescent="0.3">
      <c r="B562" s="141"/>
    </row>
    <row r="563" spans="2:2" x14ac:dyDescent="0.3">
      <c r="B563" s="141"/>
    </row>
    <row r="564" spans="2:2" x14ac:dyDescent="0.3">
      <c r="B564" s="141"/>
    </row>
    <row r="565" spans="2:2" x14ac:dyDescent="0.3">
      <c r="B565" s="141"/>
    </row>
    <row r="566" spans="2:2" x14ac:dyDescent="0.3">
      <c r="B566" s="141"/>
    </row>
    <row r="567" spans="2:2" x14ac:dyDescent="0.3">
      <c r="B567" s="141"/>
    </row>
    <row r="568" spans="2:2" x14ac:dyDescent="0.3">
      <c r="B568" s="141"/>
    </row>
    <row r="569" spans="2:2" x14ac:dyDescent="0.3">
      <c r="B569" s="141"/>
    </row>
    <row r="570" spans="2:2" x14ac:dyDescent="0.3">
      <c r="B570" s="141"/>
    </row>
    <row r="571" spans="2:2" x14ac:dyDescent="0.3">
      <c r="B571" s="141"/>
    </row>
    <row r="572" spans="2:2" x14ac:dyDescent="0.3">
      <c r="B572" s="141"/>
    </row>
    <row r="573" spans="2:2" x14ac:dyDescent="0.3">
      <c r="B573" s="141"/>
    </row>
    <row r="574" spans="2:2" x14ac:dyDescent="0.3">
      <c r="B574" s="141"/>
    </row>
    <row r="575" spans="2:2" x14ac:dyDescent="0.3">
      <c r="B575" s="141"/>
    </row>
    <row r="576" spans="2:2" x14ac:dyDescent="0.3">
      <c r="B576" s="141"/>
    </row>
    <row r="577" spans="2:2" x14ac:dyDescent="0.3">
      <c r="B577" s="141"/>
    </row>
    <row r="578" spans="2:2" x14ac:dyDescent="0.3">
      <c r="B578" s="141"/>
    </row>
    <row r="579" spans="2:2" x14ac:dyDescent="0.3">
      <c r="B579" s="141"/>
    </row>
    <row r="580" spans="2:2" x14ac:dyDescent="0.3">
      <c r="B580" s="141"/>
    </row>
    <row r="581" spans="2:2" x14ac:dyDescent="0.3">
      <c r="B581" s="141"/>
    </row>
    <row r="582" spans="2:2" x14ac:dyDescent="0.3">
      <c r="B582" s="141"/>
    </row>
    <row r="583" spans="2:2" x14ac:dyDescent="0.3">
      <c r="B583" s="141"/>
    </row>
    <row r="584" spans="2:2" x14ac:dyDescent="0.3">
      <c r="B584" s="141"/>
    </row>
    <row r="585" spans="2:2" x14ac:dyDescent="0.3">
      <c r="B585" s="141"/>
    </row>
    <row r="586" spans="2:2" x14ac:dyDescent="0.3">
      <c r="B586" s="141"/>
    </row>
    <row r="587" spans="2:2" x14ac:dyDescent="0.3">
      <c r="B587" s="141"/>
    </row>
    <row r="588" spans="2:2" x14ac:dyDescent="0.3">
      <c r="B588" s="141"/>
    </row>
    <row r="589" spans="2:2" x14ac:dyDescent="0.3">
      <c r="B589" s="141"/>
    </row>
    <row r="590" spans="2:2" x14ac:dyDescent="0.3">
      <c r="B590" s="141"/>
    </row>
    <row r="591" spans="2:2" x14ac:dyDescent="0.3">
      <c r="B591" s="141"/>
    </row>
    <row r="592" spans="2:2" x14ac:dyDescent="0.3">
      <c r="B592" s="141"/>
    </row>
    <row r="593" spans="2:2" x14ac:dyDescent="0.3">
      <c r="B593" s="141"/>
    </row>
    <row r="594" spans="2:2" x14ac:dyDescent="0.3">
      <c r="B594" s="141"/>
    </row>
    <row r="595" spans="2:2" x14ac:dyDescent="0.3">
      <c r="B595" s="141"/>
    </row>
    <row r="596" spans="2:2" x14ac:dyDescent="0.3">
      <c r="B596" s="141"/>
    </row>
    <row r="597" spans="2:2" x14ac:dyDescent="0.3">
      <c r="B597" s="141"/>
    </row>
    <row r="598" spans="2:2" x14ac:dyDescent="0.3">
      <c r="B598" s="141"/>
    </row>
    <row r="599" spans="2:2" x14ac:dyDescent="0.3">
      <c r="B599" s="141"/>
    </row>
    <row r="600" spans="2:2" x14ac:dyDescent="0.3">
      <c r="B600" s="141"/>
    </row>
    <row r="601" spans="2:2" x14ac:dyDescent="0.3">
      <c r="B601" s="141"/>
    </row>
    <row r="602" spans="2:2" x14ac:dyDescent="0.3">
      <c r="B602" s="141"/>
    </row>
    <row r="603" spans="2:2" x14ac:dyDescent="0.3">
      <c r="B603" s="141"/>
    </row>
    <row r="604" spans="2:2" x14ac:dyDescent="0.3">
      <c r="B604" s="141"/>
    </row>
    <row r="605" spans="2:2" x14ac:dyDescent="0.3">
      <c r="B605" s="141"/>
    </row>
    <row r="606" spans="2:2" x14ac:dyDescent="0.3">
      <c r="B606" s="141"/>
    </row>
    <row r="607" spans="2:2" x14ac:dyDescent="0.3">
      <c r="B607" s="141"/>
    </row>
    <row r="608" spans="2:2" x14ac:dyDescent="0.3">
      <c r="B608" s="141"/>
    </row>
    <row r="609" spans="2:2" x14ac:dyDescent="0.3">
      <c r="B609" s="141"/>
    </row>
    <row r="610" spans="2:2" x14ac:dyDescent="0.3">
      <c r="B610" s="141"/>
    </row>
    <row r="611" spans="2:2" x14ac:dyDescent="0.3">
      <c r="B611" s="141"/>
    </row>
    <row r="612" spans="2:2" x14ac:dyDescent="0.3">
      <c r="B612" s="141"/>
    </row>
    <row r="613" spans="2:2" x14ac:dyDescent="0.3">
      <c r="B613" s="141"/>
    </row>
    <row r="614" spans="2:2" x14ac:dyDescent="0.3">
      <c r="B614" s="141"/>
    </row>
    <row r="615" spans="2:2" x14ac:dyDescent="0.3">
      <c r="B615" s="141"/>
    </row>
    <row r="616" spans="2:2" x14ac:dyDescent="0.3">
      <c r="B616" s="141"/>
    </row>
    <row r="617" spans="2:2" x14ac:dyDescent="0.3">
      <c r="B617" s="141"/>
    </row>
    <row r="618" spans="2:2" x14ac:dyDescent="0.3">
      <c r="B618" s="141"/>
    </row>
    <row r="619" spans="2:2" x14ac:dyDescent="0.3">
      <c r="B619" s="141"/>
    </row>
    <row r="620" spans="2:2" x14ac:dyDescent="0.3">
      <c r="B620" s="141"/>
    </row>
    <row r="621" spans="2:2" x14ac:dyDescent="0.3">
      <c r="B621" s="141"/>
    </row>
    <row r="622" spans="2:2" x14ac:dyDescent="0.3">
      <c r="B622" s="141"/>
    </row>
    <row r="623" spans="2:2" x14ac:dyDescent="0.3">
      <c r="B623" s="141"/>
    </row>
    <row r="624" spans="2:2" x14ac:dyDescent="0.3">
      <c r="B624" s="141"/>
    </row>
    <row r="625" spans="2:2" x14ac:dyDescent="0.3">
      <c r="B625" s="141"/>
    </row>
    <row r="626" spans="2:2" x14ac:dyDescent="0.3">
      <c r="B626" s="141"/>
    </row>
    <row r="627" spans="2:2" x14ac:dyDescent="0.3">
      <c r="B627" s="141"/>
    </row>
    <row r="628" spans="2:2" x14ac:dyDescent="0.3">
      <c r="B628" s="141"/>
    </row>
    <row r="629" spans="2:2" x14ac:dyDescent="0.3">
      <c r="B629" s="141"/>
    </row>
    <row r="630" spans="2:2" x14ac:dyDescent="0.3">
      <c r="B630" s="141"/>
    </row>
    <row r="631" spans="2:2" x14ac:dyDescent="0.3">
      <c r="B631" s="141"/>
    </row>
    <row r="632" spans="2:2" x14ac:dyDescent="0.3">
      <c r="B632" s="141"/>
    </row>
    <row r="633" spans="2:2" x14ac:dyDescent="0.3">
      <c r="B633" s="141"/>
    </row>
    <row r="634" spans="2:2" x14ac:dyDescent="0.3">
      <c r="B634" s="141"/>
    </row>
    <row r="635" spans="2:2" x14ac:dyDescent="0.3">
      <c r="B635" s="141"/>
    </row>
    <row r="636" spans="2:2" x14ac:dyDescent="0.3">
      <c r="B636" s="141"/>
    </row>
    <row r="637" spans="2:2" x14ac:dyDescent="0.3">
      <c r="B637" s="141"/>
    </row>
    <row r="638" spans="2:2" x14ac:dyDescent="0.3">
      <c r="B638" s="141"/>
    </row>
    <row r="639" spans="2:2" x14ac:dyDescent="0.3">
      <c r="B639" s="141"/>
    </row>
    <row r="640" spans="2:2" x14ac:dyDescent="0.3">
      <c r="B640" s="141"/>
    </row>
    <row r="641" spans="2:2" x14ac:dyDescent="0.3">
      <c r="B641" s="141"/>
    </row>
    <row r="642" spans="2:2" x14ac:dyDescent="0.3">
      <c r="B642" s="141"/>
    </row>
    <row r="643" spans="2:2" x14ac:dyDescent="0.3">
      <c r="B643" s="141"/>
    </row>
    <row r="644" spans="2:2" x14ac:dyDescent="0.3">
      <c r="B644" s="141"/>
    </row>
    <row r="645" spans="2:2" x14ac:dyDescent="0.3">
      <c r="B645" s="141"/>
    </row>
    <row r="646" spans="2:2" x14ac:dyDescent="0.3">
      <c r="B646" s="141"/>
    </row>
    <row r="647" spans="2:2" x14ac:dyDescent="0.3">
      <c r="B647" s="141"/>
    </row>
    <row r="648" spans="2:2" x14ac:dyDescent="0.3">
      <c r="B648" s="141"/>
    </row>
    <row r="649" spans="2:2" x14ac:dyDescent="0.3">
      <c r="B649" s="141"/>
    </row>
    <row r="650" spans="2:2" x14ac:dyDescent="0.3">
      <c r="B650" s="141"/>
    </row>
    <row r="651" spans="2:2" x14ac:dyDescent="0.3">
      <c r="B651" s="141"/>
    </row>
    <row r="652" spans="2:2" x14ac:dyDescent="0.3">
      <c r="B652" s="141"/>
    </row>
    <row r="653" spans="2:2" x14ac:dyDescent="0.3">
      <c r="B653" s="141"/>
    </row>
    <row r="654" spans="2:2" x14ac:dyDescent="0.3">
      <c r="B654" s="141"/>
    </row>
    <row r="655" spans="2:2" x14ac:dyDescent="0.3">
      <c r="B655" s="141"/>
    </row>
    <row r="656" spans="2:2" x14ac:dyDescent="0.3">
      <c r="B656" s="141"/>
    </row>
    <row r="657" spans="2:2" x14ac:dyDescent="0.3">
      <c r="B657" s="141"/>
    </row>
    <row r="658" spans="2:2" x14ac:dyDescent="0.3">
      <c r="B658" s="141"/>
    </row>
    <row r="659" spans="2:2" x14ac:dyDescent="0.3">
      <c r="B659" s="141"/>
    </row>
    <row r="660" spans="2:2" x14ac:dyDescent="0.3">
      <c r="B660" s="141"/>
    </row>
    <row r="661" spans="2:2" x14ac:dyDescent="0.3">
      <c r="B661" s="141"/>
    </row>
    <row r="662" spans="2:2" x14ac:dyDescent="0.3">
      <c r="B662" s="141"/>
    </row>
    <row r="663" spans="2:2" x14ac:dyDescent="0.3">
      <c r="B663" s="141"/>
    </row>
    <row r="664" spans="2:2" x14ac:dyDescent="0.3">
      <c r="B664" s="141"/>
    </row>
    <row r="665" spans="2:2" x14ac:dyDescent="0.3">
      <c r="B665" s="141"/>
    </row>
    <row r="666" spans="2:2" x14ac:dyDescent="0.3">
      <c r="B666" s="141"/>
    </row>
    <row r="667" spans="2:2" x14ac:dyDescent="0.3">
      <c r="B667" s="141"/>
    </row>
    <row r="668" spans="2:2" x14ac:dyDescent="0.3">
      <c r="B668" s="141"/>
    </row>
    <row r="669" spans="2:2" x14ac:dyDescent="0.3">
      <c r="B669" s="141"/>
    </row>
    <row r="670" spans="2:2" x14ac:dyDescent="0.3">
      <c r="B670" s="141"/>
    </row>
    <row r="671" spans="2:2" x14ac:dyDescent="0.3">
      <c r="B671" s="141"/>
    </row>
    <row r="672" spans="2:2" x14ac:dyDescent="0.3">
      <c r="B672" s="141"/>
    </row>
    <row r="673" spans="2:2" x14ac:dyDescent="0.3">
      <c r="B673" s="141"/>
    </row>
    <row r="674" spans="2:2" x14ac:dyDescent="0.3">
      <c r="B674" s="141"/>
    </row>
    <row r="675" spans="2:2" x14ac:dyDescent="0.3">
      <c r="B675" s="141"/>
    </row>
    <row r="676" spans="2:2" x14ac:dyDescent="0.3">
      <c r="B676" s="141"/>
    </row>
    <row r="677" spans="2:2" x14ac:dyDescent="0.3">
      <c r="B677" s="141"/>
    </row>
    <row r="678" spans="2:2" x14ac:dyDescent="0.3">
      <c r="B678" s="141"/>
    </row>
    <row r="679" spans="2:2" x14ac:dyDescent="0.3">
      <c r="B679" s="141"/>
    </row>
    <row r="680" spans="2:2" x14ac:dyDescent="0.3">
      <c r="B680" s="141"/>
    </row>
    <row r="681" spans="2:2" x14ac:dyDescent="0.3">
      <c r="B681" s="141"/>
    </row>
    <row r="682" spans="2:2" x14ac:dyDescent="0.3">
      <c r="B682" s="141"/>
    </row>
    <row r="683" spans="2:2" x14ac:dyDescent="0.3">
      <c r="B683" s="141"/>
    </row>
    <row r="684" spans="2:2" x14ac:dyDescent="0.3">
      <c r="B684" s="141"/>
    </row>
    <row r="685" spans="2:2" x14ac:dyDescent="0.3">
      <c r="B685" s="141"/>
    </row>
    <row r="686" spans="2:2" x14ac:dyDescent="0.3">
      <c r="B686" s="141"/>
    </row>
    <row r="687" spans="2:2" x14ac:dyDescent="0.3">
      <c r="B687" s="141"/>
    </row>
    <row r="688" spans="2:2" x14ac:dyDescent="0.3">
      <c r="B688" s="141"/>
    </row>
    <row r="689" spans="2:2" x14ac:dyDescent="0.3">
      <c r="B689" s="141"/>
    </row>
    <row r="690" spans="2:2" x14ac:dyDescent="0.3">
      <c r="B690" s="141"/>
    </row>
    <row r="691" spans="2:2" x14ac:dyDescent="0.3">
      <c r="B691" s="141"/>
    </row>
    <row r="692" spans="2:2" x14ac:dyDescent="0.3">
      <c r="B692" s="141"/>
    </row>
    <row r="693" spans="2:2" x14ac:dyDescent="0.3">
      <c r="B693" s="141"/>
    </row>
    <row r="694" spans="2:2" x14ac:dyDescent="0.3">
      <c r="B694" s="141"/>
    </row>
    <row r="695" spans="2:2" x14ac:dyDescent="0.3">
      <c r="B695" s="141"/>
    </row>
    <row r="696" spans="2:2" x14ac:dyDescent="0.3">
      <c r="B696" s="141"/>
    </row>
    <row r="697" spans="2:2" x14ac:dyDescent="0.3">
      <c r="B697" s="141"/>
    </row>
    <row r="698" spans="2:2" x14ac:dyDescent="0.3">
      <c r="B698" s="141"/>
    </row>
    <row r="699" spans="2:2" x14ac:dyDescent="0.3">
      <c r="B699" s="141"/>
    </row>
    <row r="700" spans="2:2" x14ac:dyDescent="0.3">
      <c r="B700" s="141"/>
    </row>
    <row r="701" spans="2:2" x14ac:dyDescent="0.3">
      <c r="B701" s="141"/>
    </row>
    <row r="702" spans="2:2" x14ac:dyDescent="0.3">
      <c r="B702" s="141"/>
    </row>
    <row r="703" spans="2:2" x14ac:dyDescent="0.3">
      <c r="B703" s="141"/>
    </row>
    <row r="704" spans="2:2" x14ac:dyDescent="0.3">
      <c r="B704" s="141"/>
    </row>
    <row r="705" spans="2:2" x14ac:dyDescent="0.3">
      <c r="B705" s="141"/>
    </row>
    <row r="706" spans="2:2" x14ac:dyDescent="0.3">
      <c r="B706" s="141"/>
    </row>
    <row r="707" spans="2:2" x14ac:dyDescent="0.3">
      <c r="B707" s="141"/>
    </row>
    <row r="708" spans="2:2" x14ac:dyDescent="0.3">
      <c r="B708" s="141"/>
    </row>
    <row r="709" spans="2:2" x14ac:dyDescent="0.3">
      <c r="B709" s="141"/>
    </row>
    <row r="710" spans="2:2" x14ac:dyDescent="0.3">
      <c r="B710" s="141"/>
    </row>
    <row r="711" spans="2:2" x14ac:dyDescent="0.3">
      <c r="B711" s="141"/>
    </row>
    <row r="712" spans="2:2" x14ac:dyDescent="0.3">
      <c r="B712" s="141"/>
    </row>
    <row r="713" spans="2:2" x14ac:dyDescent="0.3">
      <c r="B713" s="141"/>
    </row>
    <row r="714" spans="2:2" x14ac:dyDescent="0.3">
      <c r="B714" s="141"/>
    </row>
    <row r="715" spans="2:2" x14ac:dyDescent="0.3">
      <c r="B715" s="141"/>
    </row>
    <row r="716" spans="2:2" x14ac:dyDescent="0.3">
      <c r="B716" s="141"/>
    </row>
    <row r="717" spans="2:2" x14ac:dyDescent="0.3">
      <c r="B717" s="141"/>
    </row>
    <row r="718" spans="2:2" x14ac:dyDescent="0.3">
      <c r="B718" s="141"/>
    </row>
    <row r="719" spans="2:2" x14ac:dyDescent="0.3">
      <c r="B719" s="141"/>
    </row>
    <row r="720" spans="2:2" x14ac:dyDescent="0.3">
      <c r="B720" s="141"/>
    </row>
    <row r="721" spans="2:2" x14ac:dyDescent="0.3">
      <c r="B721" s="141"/>
    </row>
    <row r="722" spans="2:2" x14ac:dyDescent="0.3">
      <c r="B722" s="141"/>
    </row>
    <row r="723" spans="2:2" x14ac:dyDescent="0.3">
      <c r="B723" s="141"/>
    </row>
    <row r="724" spans="2:2" x14ac:dyDescent="0.3">
      <c r="B724" s="141"/>
    </row>
    <row r="725" spans="2:2" x14ac:dyDescent="0.3">
      <c r="B725" s="141"/>
    </row>
    <row r="726" spans="2:2" x14ac:dyDescent="0.3">
      <c r="B726" s="141"/>
    </row>
    <row r="727" spans="2:2" x14ac:dyDescent="0.3">
      <c r="B727" s="141"/>
    </row>
    <row r="728" spans="2:2" x14ac:dyDescent="0.3">
      <c r="B728" s="141"/>
    </row>
    <row r="729" spans="2:2" x14ac:dyDescent="0.3">
      <c r="B729" s="141"/>
    </row>
    <row r="730" spans="2:2" x14ac:dyDescent="0.3">
      <c r="B730" s="141"/>
    </row>
    <row r="731" spans="2:2" x14ac:dyDescent="0.3">
      <c r="B731" s="141"/>
    </row>
    <row r="732" spans="2:2" x14ac:dyDescent="0.3">
      <c r="B732" s="141"/>
    </row>
    <row r="733" spans="2:2" x14ac:dyDescent="0.3">
      <c r="B733" s="141"/>
    </row>
    <row r="734" spans="2:2" x14ac:dyDescent="0.3">
      <c r="B734" s="141"/>
    </row>
    <row r="735" spans="2:2" x14ac:dyDescent="0.3">
      <c r="B735" s="141"/>
    </row>
    <row r="736" spans="2:2" x14ac:dyDescent="0.3">
      <c r="B736" s="141"/>
    </row>
    <row r="737" spans="2:2" x14ac:dyDescent="0.3">
      <c r="B737" s="141"/>
    </row>
    <row r="738" spans="2:2" x14ac:dyDescent="0.3">
      <c r="B738" s="141"/>
    </row>
    <row r="739" spans="2:2" x14ac:dyDescent="0.3">
      <c r="B739" s="141"/>
    </row>
    <row r="740" spans="2:2" x14ac:dyDescent="0.3">
      <c r="B740" s="141"/>
    </row>
    <row r="741" spans="2:2" x14ac:dyDescent="0.3">
      <c r="B741" s="141"/>
    </row>
    <row r="742" spans="2:2" x14ac:dyDescent="0.3">
      <c r="B742" s="141"/>
    </row>
    <row r="743" spans="2:2" x14ac:dyDescent="0.3">
      <c r="B743" s="141"/>
    </row>
    <row r="744" spans="2:2" x14ac:dyDescent="0.3">
      <c r="B744" s="141"/>
    </row>
    <row r="745" spans="2:2" x14ac:dyDescent="0.3">
      <c r="B745" s="141"/>
    </row>
    <row r="746" spans="2:2" x14ac:dyDescent="0.3">
      <c r="B746" s="141"/>
    </row>
    <row r="747" spans="2:2" x14ac:dyDescent="0.3">
      <c r="B747" s="141"/>
    </row>
    <row r="748" spans="2:2" x14ac:dyDescent="0.3">
      <c r="B748" s="141"/>
    </row>
    <row r="749" spans="2:2" x14ac:dyDescent="0.3">
      <c r="B749" s="141"/>
    </row>
    <row r="750" spans="2:2" x14ac:dyDescent="0.3">
      <c r="B750" s="141"/>
    </row>
    <row r="751" spans="2:2" x14ac:dyDescent="0.3">
      <c r="B751" s="141"/>
    </row>
    <row r="752" spans="2:2" x14ac:dyDescent="0.3">
      <c r="B752" s="141"/>
    </row>
    <row r="753" spans="2:2" x14ac:dyDescent="0.3">
      <c r="B753" s="141"/>
    </row>
    <row r="754" spans="2:2" x14ac:dyDescent="0.3">
      <c r="B754" s="141"/>
    </row>
    <row r="755" spans="2:2" x14ac:dyDescent="0.3">
      <c r="B755" s="141"/>
    </row>
    <row r="756" spans="2:2" x14ac:dyDescent="0.3">
      <c r="B756" s="141"/>
    </row>
    <row r="757" spans="2:2" x14ac:dyDescent="0.3">
      <c r="B757" s="141"/>
    </row>
    <row r="758" spans="2:2" x14ac:dyDescent="0.3">
      <c r="B758" s="141"/>
    </row>
    <row r="759" spans="2:2" x14ac:dyDescent="0.3">
      <c r="B759" s="141"/>
    </row>
    <row r="760" spans="2:2" x14ac:dyDescent="0.3">
      <c r="B760" s="141"/>
    </row>
    <row r="761" spans="2:2" x14ac:dyDescent="0.3">
      <c r="B761" s="141"/>
    </row>
    <row r="762" spans="2:2" x14ac:dyDescent="0.3">
      <c r="B762" s="141"/>
    </row>
    <row r="763" spans="2:2" x14ac:dyDescent="0.3">
      <c r="B763" s="141"/>
    </row>
    <row r="764" spans="2:2" x14ac:dyDescent="0.3">
      <c r="B764" s="141"/>
    </row>
    <row r="765" spans="2:2" x14ac:dyDescent="0.3">
      <c r="B765" s="141"/>
    </row>
    <row r="766" spans="2:2" x14ac:dyDescent="0.3">
      <c r="B766" s="141"/>
    </row>
    <row r="767" spans="2:2" x14ac:dyDescent="0.3">
      <c r="B767" s="141"/>
    </row>
    <row r="768" spans="2:2" x14ac:dyDescent="0.3">
      <c r="B768" s="141"/>
    </row>
    <row r="769" spans="2:2" x14ac:dyDescent="0.3">
      <c r="B769" s="141"/>
    </row>
    <row r="770" spans="2:2" x14ac:dyDescent="0.3">
      <c r="B770" s="141"/>
    </row>
    <row r="771" spans="2:2" x14ac:dyDescent="0.3">
      <c r="B771" s="141"/>
    </row>
    <row r="772" spans="2:2" x14ac:dyDescent="0.3">
      <c r="B772" s="141"/>
    </row>
    <row r="773" spans="2:2" x14ac:dyDescent="0.3">
      <c r="B773" s="141"/>
    </row>
    <row r="774" spans="2:2" x14ac:dyDescent="0.3">
      <c r="B774" s="141"/>
    </row>
    <row r="775" spans="2:2" x14ac:dyDescent="0.3">
      <c r="B775" s="141"/>
    </row>
    <row r="776" spans="2:2" x14ac:dyDescent="0.3">
      <c r="B776" s="141"/>
    </row>
    <row r="777" spans="2:2" x14ac:dyDescent="0.3">
      <c r="B777" s="141"/>
    </row>
    <row r="778" spans="2:2" x14ac:dyDescent="0.3">
      <c r="B778" s="141"/>
    </row>
    <row r="779" spans="2:2" x14ac:dyDescent="0.3">
      <c r="B779" s="141"/>
    </row>
    <row r="780" spans="2:2" x14ac:dyDescent="0.3">
      <c r="B780" s="141"/>
    </row>
    <row r="781" spans="2:2" x14ac:dyDescent="0.3">
      <c r="B781" s="141"/>
    </row>
    <row r="782" spans="2:2" x14ac:dyDescent="0.3">
      <c r="B782" s="141"/>
    </row>
    <row r="783" spans="2:2" x14ac:dyDescent="0.3">
      <c r="B783" s="141"/>
    </row>
    <row r="784" spans="2:2" x14ac:dyDescent="0.3">
      <c r="B784" s="141"/>
    </row>
    <row r="785" spans="2:2" x14ac:dyDescent="0.3">
      <c r="B785" s="141"/>
    </row>
    <row r="786" spans="2:2" x14ac:dyDescent="0.3">
      <c r="B786" s="141"/>
    </row>
    <row r="787" spans="2:2" x14ac:dyDescent="0.3">
      <c r="B787" s="141"/>
    </row>
    <row r="788" spans="2:2" x14ac:dyDescent="0.3">
      <c r="B788" s="141"/>
    </row>
    <row r="789" spans="2:2" x14ac:dyDescent="0.3">
      <c r="B789" s="141"/>
    </row>
    <row r="790" spans="2:2" x14ac:dyDescent="0.3">
      <c r="B790" s="141"/>
    </row>
    <row r="791" spans="2:2" x14ac:dyDescent="0.3">
      <c r="B791" s="141"/>
    </row>
    <row r="792" spans="2:2" x14ac:dyDescent="0.3">
      <c r="B792" s="141"/>
    </row>
    <row r="793" spans="2:2" x14ac:dyDescent="0.3">
      <c r="B793" s="141"/>
    </row>
    <row r="794" spans="2:2" x14ac:dyDescent="0.3">
      <c r="B794" s="141"/>
    </row>
    <row r="795" spans="2:2" x14ac:dyDescent="0.3">
      <c r="B795" s="141"/>
    </row>
    <row r="796" spans="2:2" x14ac:dyDescent="0.3">
      <c r="B796" s="141"/>
    </row>
    <row r="797" spans="2:2" x14ac:dyDescent="0.3">
      <c r="B797" s="141"/>
    </row>
    <row r="798" spans="2:2" x14ac:dyDescent="0.3">
      <c r="B798" s="141"/>
    </row>
    <row r="799" spans="2:2" x14ac:dyDescent="0.3">
      <c r="B799" s="141"/>
    </row>
    <row r="800" spans="2:2" x14ac:dyDescent="0.3">
      <c r="B800" s="141"/>
    </row>
    <row r="801" spans="2:2" x14ac:dyDescent="0.3">
      <c r="B801" s="141"/>
    </row>
    <row r="802" spans="2:2" x14ac:dyDescent="0.3">
      <c r="B802" s="141"/>
    </row>
    <row r="803" spans="2:2" x14ac:dyDescent="0.3">
      <c r="B803" s="141"/>
    </row>
    <row r="804" spans="2:2" x14ac:dyDescent="0.3">
      <c r="B804" s="141"/>
    </row>
    <row r="805" spans="2:2" x14ac:dyDescent="0.3">
      <c r="B805" s="141"/>
    </row>
    <row r="806" spans="2:2" x14ac:dyDescent="0.3">
      <c r="B806" s="141"/>
    </row>
    <row r="807" spans="2:2" x14ac:dyDescent="0.3">
      <c r="B807" s="141"/>
    </row>
    <row r="808" spans="2:2" x14ac:dyDescent="0.3">
      <c r="B808" s="141"/>
    </row>
    <row r="809" spans="2:2" x14ac:dyDescent="0.3">
      <c r="B809" s="141"/>
    </row>
    <row r="810" spans="2:2" x14ac:dyDescent="0.3">
      <c r="B810" s="141"/>
    </row>
    <row r="811" spans="2:2" x14ac:dyDescent="0.3">
      <c r="B811" s="141"/>
    </row>
    <row r="812" spans="2:2" x14ac:dyDescent="0.3">
      <c r="B812" s="141"/>
    </row>
    <row r="813" spans="2:2" x14ac:dyDescent="0.3">
      <c r="B813" s="141"/>
    </row>
    <row r="814" spans="2:2" x14ac:dyDescent="0.3">
      <c r="B814" s="141"/>
    </row>
    <row r="815" spans="2:2" x14ac:dyDescent="0.3">
      <c r="B815" s="141"/>
    </row>
    <row r="816" spans="2:2" x14ac:dyDescent="0.3">
      <c r="B816" s="141"/>
    </row>
    <row r="817" spans="2:2" x14ac:dyDescent="0.3">
      <c r="B817" s="141"/>
    </row>
    <row r="818" spans="2:2" x14ac:dyDescent="0.3">
      <c r="B818" s="141"/>
    </row>
    <row r="819" spans="2:2" x14ac:dyDescent="0.3">
      <c r="B819" s="141"/>
    </row>
    <row r="820" spans="2:2" x14ac:dyDescent="0.3">
      <c r="B820" s="141"/>
    </row>
    <row r="821" spans="2:2" x14ac:dyDescent="0.3">
      <c r="B821" s="141"/>
    </row>
    <row r="822" spans="2:2" x14ac:dyDescent="0.3">
      <c r="B822" s="141"/>
    </row>
    <row r="823" spans="2:2" x14ac:dyDescent="0.3">
      <c r="B823" s="141"/>
    </row>
    <row r="824" spans="2:2" x14ac:dyDescent="0.3">
      <c r="B824" s="141"/>
    </row>
    <row r="825" spans="2:2" x14ac:dyDescent="0.3">
      <c r="B825" s="141"/>
    </row>
    <row r="826" spans="2:2" x14ac:dyDescent="0.3">
      <c r="B826" s="141"/>
    </row>
    <row r="827" spans="2:2" x14ac:dyDescent="0.3">
      <c r="B827" s="141"/>
    </row>
    <row r="828" spans="2:2" x14ac:dyDescent="0.3">
      <c r="B828" s="141"/>
    </row>
    <row r="829" spans="2:2" x14ac:dyDescent="0.3">
      <c r="B829" s="141"/>
    </row>
    <row r="830" spans="2:2" x14ac:dyDescent="0.3">
      <c r="B830" s="141"/>
    </row>
    <row r="831" spans="2:2" x14ac:dyDescent="0.3">
      <c r="B831" s="141"/>
    </row>
    <row r="832" spans="2:2" x14ac:dyDescent="0.3">
      <c r="B832" s="141"/>
    </row>
    <row r="833" spans="2:2" x14ac:dyDescent="0.3">
      <c r="B833" s="141"/>
    </row>
    <row r="834" spans="2:2" x14ac:dyDescent="0.3">
      <c r="B834" s="141"/>
    </row>
    <row r="835" spans="2:2" x14ac:dyDescent="0.3">
      <c r="B835" s="141"/>
    </row>
    <row r="836" spans="2:2" x14ac:dyDescent="0.3">
      <c r="B836" s="141"/>
    </row>
    <row r="837" spans="2:2" x14ac:dyDescent="0.3">
      <c r="B837" s="141"/>
    </row>
    <row r="838" spans="2:2" x14ac:dyDescent="0.3">
      <c r="B838" s="141"/>
    </row>
    <row r="839" spans="2:2" x14ac:dyDescent="0.3">
      <c r="B839" s="141"/>
    </row>
    <row r="840" spans="2:2" x14ac:dyDescent="0.3">
      <c r="B840" s="141"/>
    </row>
    <row r="841" spans="2:2" x14ac:dyDescent="0.3">
      <c r="B841" s="141"/>
    </row>
    <row r="842" spans="2:2" x14ac:dyDescent="0.3">
      <c r="B842" s="141"/>
    </row>
    <row r="843" spans="2:2" x14ac:dyDescent="0.3">
      <c r="B843" s="141"/>
    </row>
    <row r="844" spans="2:2" x14ac:dyDescent="0.3">
      <c r="B844" s="141"/>
    </row>
    <row r="845" spans="2:2" x14ac:dyDescent="0.3">
      <c r="B845" s="141"/>
    </row>
    <row r="846" spans="2:2" x14ac:dyDescent="0.3">
      <c r="B846" s="141"/>
    </row>
    <row r="847" spans="2:2" x14ac:dyDescent="0.3">
      <c r="B847" s="141"/>
    </row>
    <row r="848" spans="2:2" x14ac:dyDescent="0.3">
      <c r="B848" s="141"/>
    </row>
    <row r="849" spans="2:2" x14ac:dyDescent="0.3">
      <c r="B849" s="141"/>
    </row>
    <row r="850" spans="2:2" x14ac:dyDescent="0.3">
      <c r="B850" s="141"/>
    </row>
    <row r="851" spans="2:2" x14ac:dyDescent="0.3">
      <c r="B851" s="141"/>
    </row>
    <row r="852" spans="2:2" x14ac:dyDescent="0.3">
      <c r="B852" s="141"/>
    </row>
    <row r="853" spans="2:2" x14ac:dyDescent="0.3">
      <c r="B853" s="141"/>
    </row>
    <row r="854" spans="2:2" x14ac:dyDescent="0.3">
      <c r="B854" s="141"/>
    </row>
    <row r="855" spans="2:2" x14ac:dyDescent="0.3">
      <c r="B855" s="141"/>
    </row>
    <row r="856" spans="2:2" x14ac:dyDescent="0.3">
      <c r="B856" s="141"/>
    </row>
    <row r="857" spans="2:2" x14ac:dyDescent="0.3">
      <c r="B857" s="141"/>
    </row>
    <row r="858" spans="2:2" x14ac:dyDescent="0.3">
      <c r="B858" s="141"/>
    </row>
    <row r="859" spans="2:2" x14ac:dyDescent="0.3">
      <c r="B859" s="141"/>
    </row>
    <row r="860" spans="2:2" x14ac:dyDescent="0.3">
      <c r="B860" s="141"/>
    </row>
    <row r="861" spans="2:2" x14ac:dyDescent="0.3">
      <c r="B861" s="141"/>
    </row>
    <row r="862" spans="2:2" x14ac:dyDescent="0.3">
      <c r="B862" s="141"/>
    </row>
    <row r="863" spans="2:2" x14ac:dyDescent="0.3">
      <c r="B863" s="141"/>
    </row>
    <row r="864" spans="2:2" x14ac:dyDescent="0.3">
      <c r="B864" s="141"/>
    </row>
    <row r="865" spans="2:2" x14ac:dyDescent="0.3">
      <c r="B865" s="141"/>
    </row>
    <row r="866" spans="2:2" x14ac:dyDescent="0.3">
      <c r="B866" s="141"/>
    </row>
    <row r="867" spans="2:2" x14ac:dyDescent="0.3">
      <c r="B867" s="141"/>
    </row>
    <row r="868" spans="2:2" x14ac:dyDescent="0.3">
      <c r="B868" s="141"/>
    </row>
    <row r="869" spans="2:2" x14ac:dyDescent="0.3">
      <c r="B869" s="141"/>
    </row>
    <row r="870" spans="2:2" x14ac:dyDescent="0.3">
      <c r="B870" s="141"/>
    </row>
    <row r="871" spans="2:2" x14ac:dyDescent="0.3">
      <c r="B871" s="141"/>
    </row>
    <row r="872" spans="2:2" x14ac:dyDescent="0.3">
      <c r="B872" s="141"/>
    </row>
    <row r="873" spans="2:2" x14ac:dyDescent="0.3">
      <c r="B873" s="141"/>
    </row>
    <row r="874" spans="2:2" x14ac:dyDescent="0.3">
      <c r="B874" s="141"/>
    </row>
    <row r="875" spans="2:2" x14ac:dyDescent="0.3">
      <c r="B875" s="141"/>
    </row>
    <row r="876" spans="2:2" x14ac:dyDescent="0.3">
      <c r="B876" s="141"/>
    </row>
    <row r="877" spans="2:2" x14ac:dyDescent="0.3">
      <c r="B877" s="141"/>
    </row>
    <row r="878" spans="2:2" x14ac:dyDescent="0.3">
      <c r="B878" s="141"/>
    </row>
    <row r="879" spans="2:2" x14ac:dyDescent="0.3">
      <c r="B879" s="141"/>
    </row>
    <row r="880" spans="2:2" x14ac:dyDescent="0.3">
      <c r="B880" s="141"/>
    </row>
    <row r="881" spans="2:2" x14ac:dyDescent="0.3">
      <c r="B881" s="141"/>
    </row>
    <row r="882" spans="2:2" x14ac:dyDescent="0.3">
      <c r="B882" s="141"/>
    </row>
    <row r="883" spans="2:2" x14ac:dyDescent="0.3">
      <c r="B883" s="141"/>
    </row>
    <row r="884" spans="2:2" x14ac:dyDescent="0.3">
      <c r="B884" s="141"/>
    </row>
    <row r="885" spans="2:2" x14ac:dyDescent="0.3">
      <c r="B885" s="141"/>
    </row>
    <row r="886" spans="2:2" x14ac:dyDescent="0.3">
      <c r="B886" s="141"/>
    </row>
    <row r="887" spans="2:2" x14ac:dyDescent="0.3">
      <c r="B887" s="141"/>
    </row>
    <row r="888" spans="2:2" x14ac:dyDescent="0.3">
      <c r="B888" s="141"/>
    </row>
    <row r="889" spans="2:2" x14ac:dyDescent="0.3">
      <c r="B889" s="141"/>
    </row>
    <row r="890" spans="2:2" x14ac:dyDescent="0.3">
      <c r="B890" s="141"/>
    </row>
    <row r="891" spans="2:2" x14ac:dyDescent="0.3">
      <c r="B891" s="141"/>
    </row>
    <row r="892" spans="2:2" x14ac:dyDescent="0.3">
      <c r="B892" s="141"/>
    </row>
    <row r="893" spans="2:2" x14ac:dyDescent="0.3">
      <c r="B893" s="141"/>
    </row>
    <row r="894" spans="2:2" x14ac:dyDescent="0.3">
      <c r="B894" s="141"/>
    </row>
    <row r="895" spans="2:2" x14ac:dyDescent="0.3">
      <c r="B895" s="141"/>
    </row>
    <row r="896" spans="2:2" x14ac:dyDescent="0.3">
      <c r="B896" s="141"/>
    </row>
    <row r="897" spans="2:2" x14ac:dyDescent="0.3">
      <c r="B897" s="141"/>
    </row>
    <row r="898" spans="2:2" x14ac:dyDescent="0.3">
      <c r="B898" s="141"/>
    </row>
    <row r="899" spans="2:2" x14ac:dyDescent="0.3">
      <c r="B899" s="141"/>
    </row>
    <row r="900" spans="2:2" x14ac:dyDescent="0.3">
      <c r="B900" s="141"/>
    </row>
    <row r="901" spans="2:2" x14ac:dyDescent="0.3">
      <c r="B901" s="141"/>
    </row>
    <row r="902" spans="2:2" x14ac:dyDescent="0.3">
      <c r="B902" s="141"/>
    </row>
    <row r="903" spans="2:2" x14ac:dyDescent="0.3">
      <c r="B903" s="141"/>
    </row>
    <row r="904" spans="2:2" x14ac:dyDescent="0.3">
      <c r="B904" s="141"/>
    </row>
    <row r="905" spans="2:2" x14ac:dyDescent="0.3">
      <c r="B905" s="141"/>
    </row>
    <row r="906" spans="2:2" x14ac:dyDescent="0.3">
      <c r="B906" s="141"/>
    </row>
    <row r="907" spans="2:2" x14ac:dyDescent="0.3">
      <c r="B907" s="141"/>
    </row>
    <row r="908" spans="2:2" x14ac:dyDescent="0.3">
      <c r="B908" s="141"/>
    </row>
    <row r="909" spans="2:2" x14ac:dyDescent="0.3">
      <c r="B909" s="141"/>
    </row>
    <row r="910" spans="2:2" x14ac:dyDescent="0.3">
      <c r="B910" s="141"/>
    </row>
    <row r="911" spans="2:2" x14ac:dyDescent="0.3">
      <c r="B911" s="141"/>
    </row>
    <row r="912" spans="2:2" x14ac:dyDescent="0.3">
      <c r="B912" s="141"/>
    </row>
    <row r="913" spans="2:2" x14ac:dyDescent="0.3">
      <c r="B913" s="141"/>
    </row>
    <row r="914" spans="2:2" x14ac:dyDescent="0.3">
      <c r="B914" s="141"/>
    </row>
    <row r="915" spans="2:2" x14ac:dyDescent="0.3">
      <c r="B915" s="141"/>
    </row>
    <row r="916" spans="2:2" x14ac:dyDescent="0.3">
      <c r="B916" s="141"/>
    </row>
    <row r="917" spans="2:2" x14ac:dyDescent="0.3">
      <c r="B917" s="141"/>
    </row>
    <row r="918" spans="2:2" x14ac:dyDescent="0.3">
      <c r="B918" s="141"/>
    </row>
    <row r="919" spans="2:2" x14ac:dyDescent="0.3">
      <c r="B919" s="141"/>
    </row>
    <row r="920" spans="2:2" x14ac:dyDescent="0.3">
      <c r="B920" s="141"/>
    </row>
    <row r="921" spans="2:2" x14ac:dyDescent="0.3">
      <c r="B921" s="141"/>
    </row>
    <row r="922" spans="2:2" x14ac:dyDescent="0.3">
      <c r="B922" s="141"/>
    </row>
    <row r="923" spans="2:2" x14ac:dyDescent="0.3">
      <c r="B923" s="141"/>
    </row>
    <row r="924" spans="2:2" x14ac:dyDescent="0.3">
      <c r="B924" s="141"/>
    </row>
    <row r="925" spans="2:2" x14ac:dyDescent="0.3">
      <c r="B925" s="141"/>
    </row>
    <row r="926" spans="2:2" x14ac:dyDescent="0.3">
      <c r="B926" s="141"/>
    </row>
    <row r="927" spans="2:2" x14ac:dyDescent="0.3">
      <c r="B927" s="141"/>
    </row>
    <row r="928" spans="2:2" x14ac:dyDescent="0.3">
      <c r="B928" s="141"/>
    </row>
    <row r="929" spans="2:2" x14ac:dyDescent="0.3">
      <c r="B929" s="141"/>
    </row>
    <row r="930" spans="2:2" x14ac:dyDescent="0.3">
      <c r="B930" s="141"/>
    </row>
    <row r="931" spans="2:2" x14ac:dyDescent="0.3">
      <c r="B931" s="141"/>
    </row>
    <row r="932" spans="2:2" x14ac:dyDescent="0.3">
      <c r="B932" s="141"/>
    </row>
    <row r="933" spans="2:2" x14ac:dyDescent="0.3">
      <c r="B933" s="141"/>
    </row>
    <row r="934" spans="2:2" x14ac:dyDescent="0.3">
      <c r="B934" s="141"/>
    </row>
    <row r="935" spans="2:2" x14ac:dyDescent="0.3">
      <c r="B935" s="141"/>
    </row>
    <row r="936" spans="2:2" x14ac:dyDescent="0.3">
      <c r="B936" s="141"/>
    </row>
    <row r="937" spans="2:2" x14ac:dyDescent="0.3">
      <c r="B937" s="141"/>
    </row>
    <row r="938" spans="2:2" x14ac:dyDescent="0.3">
      <c r="B938" s="141"/>
    </row>
    <row r="939" spans="2:2" x14ac:dyDescent="0.3">
      <c r="B939" s="141"/>
    </row>
    <row r="940" spans="2:2" x14ac:dyDescent="0.3">
      <c r="B940" s="141"/>
    </row>
    <row r="941" spans="2:2" x14ac:dyDescent="0.3">
      <c r="B941" s="141"/>
    </row>
    <row r="942" spans="2:2" x14ac:dyDescent="0.3">
      <c r="B942" s="141"/>
    </row>
    <row r="943" spans="2:2" x14ac:dyDescent="0.3">
      <c r="B943" s="141"/>
    </row>
    <row r="944" spans="2:2" x14ac:dyDescent="0.3">
      <c r="B944" s="141"/>
    </row>
    <row r="945" spans="2:2" x14ac:dyDescent="0.3">
      <c r="B945" s="141"/>
    </row>
    <row r="946" spans="2:2" x14ac:dyDescent="0.3">
      <c r="B946" s="141"/>
    </row>
    <row r="947" spans="2:2" x14ac:dyDescent="0.3">
      <c r="B947" s="141"/>
    </row>
    <row r="948" spans="2:2" x14ac:dyDescent="0.3">
      <c r="B948" s="141"/>
    </row>
    <row r="949" spans="2:2" x14ac:dyDescent="0.3">
      <c r="B949" s="141"/>
    </row>
    <row r="950" spans="2:2" x14ac:dyDescent="0.3">
      <c r="B950" s="141"/>
    </row>
    <row r="951" spans="2:2" x14ac:dyDescent="0.3">
      <c r="B951" s="141"/>
    </row>
    <row r="952" spans="2:2" x14ac:dyDescent="0.3">
      <c r="B952" s="141"/>
    </row>
    <row r="953" spans="2:2" x14ac:dyDescent="0.3">
      <c r="B953" s="141"/>
    </row>
    <row r="954" spans="2:2" x14ac:dyDescent="0.3">
      <c r="B954" s="141"/>
    </row>
    <row r="955" spans="2:2" x14ac:dyDescent="0.3">
      <c r="B955" s="141"/>
    </row>
    <row r="956" spans="2:2" x14ac:dyDescent="0.3">
      <c r="B956" s="141"/>
    </row>
    <row r="957" spans="2:2" x14ac:dyDescent="0.3">
      <c r="B957" s="141"/>
    </row>
    <row r="958" spans="2:2" x14ac:dyDescent="0.3">
      <c r="B958" s="141"/>
    </row>
    <row r="959" spans="2:2" x14ac:dyDescent="0.3">
      <c r="B959" s="141"/>
    </row>
    <row r="960" spans="2:2" x14ac:dyDescent="0.3">
      <c r="B960" s="141"/>
    </row>
    <row r="961" spans="2:2" x14ac:dyDescent="0.3">
      <c r="B961" s="141"/>
    </row>
    <row r="962" spans="2:2" x14ac:dyDescent="0.3">
      <c r="B962" s="141"/>
    </row>
    <row r="963" spans="2:2" x14ac:dyDescent="0.3">
      <c r="B963" s="141"/>
    </row>
    <row r="964" spans="2:2" x14ac:dyDescent="0.3">
      <c r="B964" s="141"/>
    </row>
    <row r="965" spans="2:2" x14ac:dyDescent="0.3">
      <c r="B965" s="141"/>
    </row>
    <row r="966" spans="2:2" x14ac:dyDescent="0.3">
      <c r="B966" s="141"/>
    </row>
    <row r="967" spans="2:2" x14ac:dyDescent="0.3">
      <c r="B967" s="141"/>
    </row>
    <row r="968" spans="2:2" x14ac:dyDescent="0.3">
      <c r="B968" s="141"/>
    </row>
    <row r="969" spans="2:2" x14ac:dyDescent="0.3">
      <c r="B969" s="141"/>
    </row>
    <row r="970" spans="2:2" x14ac:dyDescent="0.3">
      <c r="B970" s="141"/>
    </row>
    <row r="971" spans="2:2" x14ac:dyDescent="0.3">
      <c r="B971" s="141"/>
    </row>
    <row r="972" spans="2:2" x14ac:dyDescent="0.3">
      <c r="B972" s="141"/>
    </row>
    <row r="973" spans="2:2" x14ac:dyDescent="0.3">
      <c r="B973" s="141"/>
    </row>
    <row r="974" spans="2:2" x14ac:dyDescent="0.3">
      <c r="B974" s="141"/>
    </row>
    <row r="975" spans="2:2" x14ac:dyDescent="0.3">
      <c r="B975" s="141"/>
    </row>
    <row r="976" spans="2:2" x14ac:dyDescent="0.3">
      <c r="B976" s="141"/>
    </row>
    <row r="977" spans="2:2" x14ac:dyDescent="0.3">
      <c r="B977" s="141"/>
    </row>
    <row r="978" spans="2:2" x14ac:dyDescent="0.3">
      <c r="B978" s="141"/>
    </row>
    <row r="979" spans="2:2" x14ac:dyDescent="0.3">
      <c r="B979" s="141"/>
    </row>
    <row r="980" spans="2:2" x14ac:dyDescent="0.3">
      <c r="B980" s="141"/>
    </row>
    <row r="981" spans="2:2" x14ac:dyDescent="0.3">
      <c r="B981" s="141"/>
    </row>
    <row r="982" spans="2:2" x14ac:dyDescent="0.3">
      <c r="B982" s="141"/>
    </row>
    <row r="983" spans="2:2" x14ac:dyDescent="0.3">
      <c r="B983" s="141"/>
    </row>
    <row r="984" spans="2:2" x14ac:dyDescent="0.3">
      <c r="B984" s="141"/>
    </row>
    <row r="985" spans="2:2" x14ac:dyDescent="0.3">
      <c r="B985" s="141"/>
    </row>
    <row r="986" spans="2:2" x14ac:dyDescent="0.3">
      <c r="B986" s="141"/>
    </row>
    <row r="987" spans="2:2" x14ac:dyDescent="0.3">
      <c r="B987" s="141"/>
    </row>
    <row r="988" spans="2:2" x14ac:dyDescent="0.3">
      <c r="B988" s="141"/>
    </row>
    <row r="989" spans="2:2" x14ac:dyDescent="0.3">
      <c r="B989" s="141"/>
    </row>
    <row r="990" spans="2:2" x14ac:dyDescent="0.3">
      <c r="B990" s="141"/>
    </row>
    <row r="991" spans="2:2" x14ac:dyDescent="0.3">
      <c r="B991" s="141"/>
    </row>
    <row r="992" spans="2:2" x14ac:dyDescent="0.3">
      <c r="B992" s="141"/>
    </row>
    <row r="993" spans="2:2" x14ac:dyDescent="0.3">
      <c r="B993" s="141"/>
    </row>
    <row r="994" spans="2:2" x14ac:dyDescent="0.3">
      <c r="B994" s="141"/>
    </row>
    <row r="995" spans="2:2" x14ac:dyDescent="0.3">
      <c r="B995" s="141"/>
    </row>
    <row r="996" spans="2:2" x14ac:dyDescent="0.3">
      <c r="B996" s="141"/>
    </row>
    <row r="997" spans="2:2" x14ac:dyDescent="0.3">
      <c r="B997" s="141"/>
    </row>
    <row r="998" spans="2:2" x14ac:dyDescent="0.3">
      <c r="B998" s="141"/>
    </row>
    <row r="999" spans="2:2" x14ac:dyDescent="0.3">
      <c r="B999" s="141"/>
    </row>
    <row r="1000" spans="2:2" x14ac:dyDescent="0.3">
      <c r="B1000" s="141"/>
    </row>
    <row r="1001" spans="2:2" x14ac:dyDescent="0.3">
      <c r="B1001" s="141"/>
    </row>
    <row r="1002" spans="2:2" x14ac:dyDescent="0.3">
      <c r="B1002" s="141"/>
    </row>
    <row r="1003" spans="2:2" x14ac:dyDescent="0.3">
      <c r="B1003" s="141"/>
    </row>
    <row r="1004" spans="2:2" x14ac:dyDescent="0.3">
      <c r="B1004" s="141"/>
    </row>
    <row r="1005" spans="2:2" x14ac:dyDescent="0.3">
      <c r="B1005" s="141"/>
    </row>
    <row r="1006" spans="2:2" x14ac:dyDescent="0.3">
      <c r="B1006" s="141"/>
    </row>
    <row r="1007" spans="2:2" x14ac:dyDescent="0.3">
      <c r="B1007" s="141"/>
    </row>
    <row r="1008" spans="2:2" x14ac:dyDescent="0.3">
      <c r="B1008" s="141"/>
    </row>
    <row r="1009" spans="2:2" x14ac:dyDescent="0.3">
      <c r="B1009" s="141"/>
    </row>
    <row r="1010" spans="2:2" x14ac:dyDescent="0.3">
      <c r="B1010" s="141"/>
    </row>
    <row r="1011" spans="2:2" x14ac:dyDescent="0.3">
      <c r="B1011" s="141"/>
    </row>
    <row r="1012" spans="2:2" x14ac:dyDescent="0.3">
      <c r="B1012" s="141"/>
    </row>
    <row r="1013" spans="2:2" x14ac:dyDescent="0.3">
      <c r="B1013" s="141"/>
    </row>
    <row r="1014" spans="2:2" x14ac:dyDescent="0.3">
      <c r="B1014" s="141"/>
    </row>
    <row r="1015" spans="2:2" x14ac:dyDescent="0.3">
      <c r="B1015" s="141"/>
    </row>
    <row r="1016" spans="2:2" x14ac:dyDescent="0.3">
      <c r="B1016" s="141"/>
    </row>
    <row r="1017" spans="2:2" x14ac:dyDescent="0.3">
      <c r="B1017" s="141"/>
    </row>
    <row r="1018" spans="2:2" x14ac:dyDescent="0.3">
      <c r="B1018" s="141"/>
    </row>
    <row r="1019" spans="2:2" x14ac:dyDescent="0.3">
      <c r="B1019" s="141"/>
    </row>
    <row r="1020" spans="2:2" x14ac:dyDescent="0.3">
      <c r="B1020" s="141"/>
    </row>
    <row r="1021" spans="2:2" x14ac:dyDescent="0.3">
      <c r="B1021" s="141"/>
    </row>
    <row r="1022" spans="2:2" x14ac:dyDescent="0.3">
      <c r="B1022" s="141"/>
    </row>
    <row r="1023" spans="2:2" x14ac:dyDescent="0.3">
      <c r="B1023" s="141"/>
    </row>
    <row r="1024" spans="2:2" x14ac:dyDescent="0.3">
      <c r="B1024" s="141"/>
    </row>
    <row r="1025" spans="2:2" x14ac:dyDescent="0.3">
      <c r="B1025" s="141"/>
    </row>
    <row r="1026" spans="2:2" x14ac:dyDescent="0.3">
      <c r="B1026" s="141"/>
    </row>
    <row r="1027" spans="2:2" x14ac:dyDescent="0.3">
      <c r="B1027" s="141"/>
    </row>
    <row r="1028" spans="2:2" x14ac:dyDescent="0.3">
      <c r="B1028" s="141"/>
    </row>
    <row r="1029" spans="2:2" x14ac:dyDescent="0.3">
      <c r="B1029" s="141"/>
    </row>
    <row r="1030" spans="2:2" x14ac:dyDescent="0.3">
      <c r="B1030" s="141"/>
    </row>
    <row r="1031" spans="2:2" x14ac:dyDescent="0.3">
      <c r="B1031" s="141"/>
    </row>
    <row r="1032" spans="2:2" x14ac:dyDescent="0.3">
      <c r="B1032" s="141"/>
    </row>
    <row r="1033" spans="2:2" x14ac:dyDescent="0.3">
      <c r="B1033" s="141"/>
    </row>
    <row r="1034" spans="2:2" x14ac:dyDescent="0.3">
      <c r="B1034" s="141"/>
    </row>
    <row r="1035" spans="2:2" x14ac:dyDescent="0.3">
      <c r="B1035" s="141"/>
    </row>
    <row r="1036" spans="2:2" x14ac:dyDescent="0.3">
      <c r="B1036" s="141"/>
    </row>
    <row r="1037" spans="2:2" x14ac:dyDescent="0.3">
      <c r="B1037" s="141"/>
    </row>
    <row r="1038" spans="2:2" x14ac:dyDescent="0.3">
      <c r="B1038" s="141"/>
    </row>
    <row r="1039" spans="2:2" x14ac:dyDescent="0.3">
      <c r="B1039" s="141"/>
    </row>
    <row r="1040" spans="2:2" x14ac:dyDescent="0.3">
      <c r="B1040" s="141"/>
    </row>
    <row r="1041" spans="2:2" x14ac:dyDescent="0.3">
      <c r="B1041" s="141"/>
    </row>
    <row r="1042" spans="2:2" x14ac:dyDescent="0.3">
      <c r="B1042" s="141"/>
    </row>
    <row r="1043" spans="2:2" x14ac:dyDescent="0.3">
      <c r="B1043" s="141"/>
    </row>
    <row r="1044" spans="2:2" x14ac:dyDescent="0.3">
      <c r="B1044" s="141"/>
    </row>
    <row r="1045" spans="2:2" x14ac:dyDescent="0.3">
      <c r="B1045" s="141"/>
    </row>
    <row r="1046" spans="2:2" x14ac:dyDescent="0.3">
      <c r="B1046" s="141"/>
    </row>
    <row r="1047" spans="2:2" x14ac:dyDescent="0.3">
      <c r="B1047" s="141"/>
    </row>
    <row r="1048" spans="2:2" x14ac:dyDescent="0.3">
      <c r="B1048" s="141"/>
    </row>
    <row r="1049" spans="2:2" x14ac:dyDescent="0.3">
      <c r="B1049" s="141"/>
    </row>
    <row r="1050" spans="2:2" x14ac:dyDescent="0.3">
      <c r="B1050" s="141"/>
    </row>
    <row r="1051" spans="2:2" x14ac:dyDescent="0.3">
      <c r="B1051" s="141"/>
    </row>
    <row r="1052" spans="2:2" x14ac:dyDescent="0.3">
      <c r="B1052" s="141"/>
    </row>
    <row r="1053" spans="2:2" x14ac:dyDescent="0.3">
      <c r="B1053" s="141"/>
    </row>
    <row r="1054" spans="2:2" x14ac:dyDescent="0.3">
      <c r="B1054" s="141"/>
    </row>
    <row r="1055" spans="2:2" x14ac:dyDescent="0.3">
      <c r="B1055" s="141"/>
    </row>
    <row r="1056" spans="2:2" x14ac:dyDescent="0.3">
      <c r="B1056" s="141"/>
    </row>
    <row r="1057" spans="2:2" x14ac:dyDescent="0.3">
      <c r="B1057" s="141"/>
    </row>
    <row r="1058" spans="2:2" x14ac:dyDescent="0.3">
      <c r="B1058" s="141"/>
    </row>
    <row r="1059" spans="2:2" x14ac:dyDescent="0.3">
      <c r="B1059" s="141"/>
    </row>
    <row r="1060" spans="2:2" x14ac:dyDescent="0.3">
      <c r="B1060" s="141"/>
    </row>
    <row r="1061" spans="2:2" x14ac:dyDescent="0.3">
      <c r="B1061" s="141"/>
    </row>
    <row r="1062" spans="2:2" x14ac:dyDescent="0.3">
      <c r="B1062" s="141"/>
    </row>
    <row r="1063" spans="2:2" x14ac:dyDescent="0.3">
      <c r="B1063" s="141"/>
    </row>
    <row r="1064" spans="2:2" x14ac:dyDescent="0.3">
      <c r="B1064" s="141"/>
    </row>
    <row r="1065" spans="2:2" x14ac:dyDescent="0.3">
      <c r="B1065" s="141"/>
    </row>
    <row r="1066" spans="2:2" x14ac:dyDescent="0.3">
      <c r="B1066" s="141"/>
    </row>
    <row r="1067" spans="2:2" x14ac:dyDescent="0.3">
      <c r="B1067" s="141"/>
    </row>
    <row r="1068" spans="2:2" x14ac:dyDescent="0.3">
      <c r="B1068" s="141"/>
    </row>
    <row r="1069" spans="2:2" x14ac:dyDescent="0.3">
      <c r="B1069" s="141"/>
    </row>
    <row r="1070" spans="2:2" x14ac:dyDescent="0.3">
      <c r="B1070" s="141"/>
    </row>
    <row r="1071" spans="2:2" x14ac:dyDescent="0.3">
      <c r="B1071" s="141"/>
    </row>
    <row r="1072" spans="2:2" x14ac:dyDescent="0.3">
      <c r="B1072" s="141"/>
    </row>
    <row r="1073" spans="2:2" x14ac:dyDescent="0.3">
      <c r="B1073" s="141"/>
    </row>
    <row r="1074" spans="2:2" x14ac:dyDescent="0.3">
      <c r="B1074" s="141"/>
    </row>
    <row r="1075" spans="2:2" x14ac:dyDescent="0.3">
      <c r="B1075" s="141"/>
    </row>
    <row r="1076" spans="2:2" x14ac:dyDescent="0.3">
      <c r="B1076" s="141"/>
    </row>
    <row r="1077" spans="2:2" x14ac:dyDescent="0.3">
      <c r="B1077" s="141"/>
    </row>
    <row r="1078" spans="2:2" x14ac:dyDescent="0.3">
      <c r="B1078" s="141"/>
    </row>
    <row r="1079" spans="2:2" x14ac:dyDescent="0.3">
      <c r="B1079" s="141"/>
    </row>
    <row r="1080" spans="2:2" x14ac:dyDescent="0.3">
      <c r="B1080" s="141"/>
    </row>
    <row r="1081" spans="2:2" x14ac:dyDescent="0.3">
      <c r="B1081" s="141"/>
    </row>
    <row r="1082" spans="2:2" x14ac:dyDescent="0.3">
      <c r="B1082" s="141"/>
    </row>
    <row r="1083" spans="2:2" x14ac:dyDescent="0.3">
      <c r="B1083" s="141"/>
    </row>
    <row r="1084" spans="2:2" x14ac:dyDescent="0.3">
      <c r="B1084" s="141"/>
    </row>
    <row r="1085" spans="2:2" x14ac:dyDescent="0.3">
      <c r="B1085" s="141"/>
    </row>
    <row r="1086" spans="2:2" x14ac:dyDescent="0.3">
      <c r="B1086" s="141"/>
    </row>
    <row r="1087" spans="2:2" x14ac:dyDescent="0.3">
      <c r="B1087" s="141"/>
    </row>
    <row r="1088" spans="2:2" x14ac:dyDescent="0.3">
      <c r="B1088" s="141"/>
    </row>
    <row r="1089" spans="2:2" x14ac:dyDescent="0.3">
      <c r="B1089" s="141"/>
    </row>
    <row r="1090" spans="2:2" x14ac:dyDescent="0.3">
      <c r="B1090" s="141"/>
    </row>
    <row r="1091" spans="2:2" x14ac:dyDescent="0.3">
      <c r="B1091" s="141"/>
    </row>
    <row r="1092" spans="2:2" x14ac:dyDescent="0.3">
      <c r="B1092" s="141"/>
    </row>
    <row r="1093" spans="2:2" x14ac:dyDescent="0.3">
      <c r="B1093" s="141"/>
    </row>
    <row r="1094" spans="2:2" x14ac:dyDescent="0.3">
      <c r="B1094" s="141"/>
    </row>
    <row r="1095" spans="2:2" x14ac:dyDescent="0.3">
      <c r="B1095" s="141"/>
    </row>
    <row r="1096" spans="2:2" x14ac:dyDescent="0.3">
      <c r="B1096" s="141"/>
    </row>
    <row r="1097" spans="2:2" x14ac:dyDescent="0.3">
      <c r="B1097" s="141"/>
    </row>
    <row r="1098" spans="2:2" x14ac:dyDescent="0.3">
      <c r="B1098" s="141"/>
    </row>
    <row r="1099" spans="2:2" x14ac:dyDescent="0.3">
      <c r="B1099" s="141"/>
    </row>
    <row r="1100" spans="2:2" x14ac:dyDescent="0.3">
      <c r="B1100" s="141"/>
    </row>
    <row r="1101" spans="2:2" x14ac:dyDescent="0.3">
      <c r="B1101" s="141"/>
    </row>
    <row r="1102" spans="2:2" x14ac:dyDescent="0.3">
      <c r="B1102" s="141"/>
    </row>
    <row r="1103" spans="2:2" x14ac:dyDescent="0.3">
      <c r="B1103" s="141"/>
    </row>
    <row r="1104" spans="2:2" x14ac:dyDescent="0.3">
      <c r="B1104" s="141"/>
    </row>
    <row r="1105" spans="2:2" x14ac:dyDescent="0.3">
      <c r="B1105" s="141"/>
    </row>
    <row r="1106" spans="2:2" x14ac:dyDescent="0.3">
      <c r="B1106" s="141"/>
    </row>
    <row r="1107" spans="2:2" x14ac:dyDescent="0.3">
      <c r="B1107" s="141"/>
    </row>
    <row r="1108" spans="2:2" x14ac:dyDescent="0.3">
      <c r="B1108" s="141"/>
    </row>
    <row r="1109" spans="2:2" x14ac:dyDescent="0.3">
      <c r="B1109" s="141"/>
    </row>
    <row r="1110" spans="2:2" x14ac:dyDescent="0.3">
      <c r="B1110" s="141"/>
    </row>
    <row r="1111" spans="2:2" x14ac:dyDescent="0.3">
      <c r="B1111" s="141"/>
    </row>
    <row r="1112" spans="2:2" x14ac:dyDescent="0.3">
      <c r="B1112" s="141"/>
    </row>
    <row r="1113" spans="2:2" x14ac:dyDescent="0.3">
      <c r="B1113" s="141"/>
    </row>
    <row r="1114" spans="2:2" x14ac:dyDescent="0.3">
      <c r="B1114" s="141"/>
    </row>
    <row r="1115" spans="2:2" x14ac:dyDescent="0.3">
      <c r="B1115" s="141"/>
    </row>
    <row r="1116" spans="2:2" x14ac:dyDescent="0.3">
      <c r="B1116" s="141"/>
    </row>
    <row r="1117" spans="2:2" x14ac:dyDescent="0.3">
      <c r="B1117" s="141"/>
    </row>
    <row r="1118" spans="2:2" x14ac:dyDescent="0.3">
      <c r="B1118" s="141"/>
    </row>
    <row r="1119" spans="2:2" x14ac:dyDescent="0.3">
      <c r="B1119" s="141"/>
    </row>
    <row r="1120" spans="2:2" x14ac:dyDescent="0.3">
      <c r="B1120" s="141"/>
    </row>
    <row r="1121" spans="2:2" x14ac:dyDescent="0.3">
      <c r="B1121" s="141"/>
    </row>
    <row r="1122" spans="2:2" x14ac:dyDescent="0.3">
      <c r="B1122" s="141"/>
    </row>
    <row r="1123" spans="2:2" x14ac:dyDescent="0.3">
      <c r="B1123" s="141"/>
    </row>
    <row r="1124" spans="2:2" x14ac:dyDescent="0.3">
      <c r="B1124" s="141"/>
    </row>
    <row r="1125" spans="2:2" x14ac:dyDescent="0.3">
      <c r="B1125" s="141"/>
    </row>
    <row r="1126" spans="2:2" x14ac:dyDescent="0.3">
      <c r="B1126" s="141"/>
    </row>
    <row r="1127" spans="2:2" x14ac:dyDescent="0.3">
      <c r="B1127" s="141"/>
    </row>
    <row r="1128" spans="2:2" x14ac:dyDescent="0.3">
      <c r="B1128" s="141"/>
    </row>
    <row r="1129" spans="2:2" x14ac:dyDescent="0.3">
      <c r="B1129" s="141"/>
    </row>
    <row r="1130" spans="2:2" x14ac:dyDescent="0.3">
      <c r="B1130" s="141"/>
    </row>
    <row r="1131" spans="2:2" x14ac:dyDescent="0.3">
      <c r="B1131" s="141"/>
    </row>
    <row r="1132" spans="2:2" x14ac:dyDescent="0.3">
      <c r="B1132" s="141"/>
    </row>
    <row r="1133" spans="2:2" x14ac:dyDescent="0.3">
      <c r="B1133" s="141"/>
    </row>
    <row r="1134" spans="2:2" x14ac:dyDescent="0.3">
      <c r="B1134" s="141"/>
    </row>
    <row r="1135" spans="2:2" x14ac:dyDescent="0.3">
      <c r="B1135" s="141"/>
    </row>
    <row r="1136" spans="2:2" x14ac:dyDescent="0.3">
      <c r="B1136" s="141"/>
    </row>
    <row r="1137" spans="2:2" x14ac:dyDescent="0.3">
      <c r="B1137" s="141"/>
    </row>
    <row r="1138" spans="2:2" x14ac:dyDescent="0.3">
      <c r="B1138" s="141"/>
    </row>
    <row r="1139" spans="2:2" x14ac:dyDescent="0.3">
      <c r="B1139" s="141"/>
    </row>
    <row r="1140" spans="2:2" x14ac:dyDescent="0.3">
      <c r="B1140" s="141"/>
    </row>
    <row r="1141" spans="2:2" x14ac:dyDescent="0.3">
      <c r="B1141" s="141"/>
    </row>
    <row r="1142" spans="2:2" x14ac:dyDescent="0.3">
      <c r="B1142" s="141"/>
    </row>
    <row r="1143" spans="2:2" x14ac:dyDescent="0.3">
      <c r="B1143" s="141"/>
    </row>
    <row r="1144" spans="2:2" x14ac:dyDescent="0.3">
      <c r="B1144" s="141"/>
    </row>
    <row r="1145" spans="2:2" x14ac:dyDescent="0.3">
      <c r="B1145" s="141"/>
    </row>
    <row r="1146" spans="2:2" x14ac:dyDescent="0.3">
      <c r="B1146" s="141"/>
    </row>
    <row r="1147" spans="2:2" x14ac:dyDescent="0.3">
      <c r="B1147" s="141"/>
    </row>
    <row r="1148" spans="2:2" x14ac:dyDescent="0.3">
      <c r="B1148" s="141"/>
    </row>
    <row r="1149" spans="2:2" x14ac:dyDescent="0.3">
      <c r="B1149" s="141"/>
    </row>
    <row r="1150" spans="2:2" x14ac:dyDescent="0.3">
      <c r="B1150" s="141"/>
    </row>
    <row r="1151" spans="2:2" x14ac:dyDescent="0.3">
      <c r="B1151" s="141"/>
    </row>
    <row r="1152" spans="2:2" x14ac:dyDescent="0.3">
      <c r="B1152" s="141"/>
    </row>
    <row r="1153" spans="2:2" x14ac:dyDescent="0.3">
      <c r="B1153" s="141"/>
    </row>
    <row r="1154" spans="2:2" x14ac:dyDescent="0.3">
      <c r="B1154" s="141"/>
    </row>
    <row r="1155" spans="2:2" x14ac:dyDescent="0.3">
      <c r="B1155" s="141"/>
    </row>
    <row r="1156" spans="2:2" x14ac:dyDescent="0.3">
      <c r="B1156" s="141"/>
    </row>
    <row r="1157" spans="2:2" x14ac:dyDescent="0.3">
      <c r="B1157" s="141"/>
    </row>
    <row r="1158" spans="2:2" x14ac:dyDescent="0.3">
      <c r="B1158" s="141"/>
    </row>
    <row r="1159" spans="2:2" x14ac:dyDescent="0.3">
      <c r="B1159" s="141"/>
    </row>
    <row r="1160" spans="2:2" x14ac:dyDescent="0.3">
      <c r="B1160" s="141"/>
    </row>
    <row r="1161" spans="2:2" x14ac:dyDescent="0.3">
      <c r="B1161" s="141"/>
    </row>
    <row r="1162" spans="2:2" x14ac:dyDescent="0.3">
      <c r="B1162" s="141"/>
    </row>
    <row r="1163" spans="2:2" x14ac:dyDescent="0.3">
      <c r="B1163" s="141"/>
    </row>
    <row r="1164" spans="2:2" x14ac:dyDescent="0.3">
      <c r="B1164" s="141"/>
    </row>
    <row r="1165" spans="2:2" x14ac:dyDescent="0.3">
      <c r="B1165" s="141"/>
    </row>
    <row r="1166" spans="2:2" x14ac:dyDescent="0.3">
      <c r="B1166" s="141"/>
    </row>
    <row r="1167" spans="2:2" x14ac:dyDescent="0.3">
      <c r="B1167" s="141"/>
    </row>
    <row r="1168" spans="2:2" x14ac:dyDescent="0.3">
      <c r="B1168" s="141"/>
    </row>
    <row r="1169" spans="2:2" x14ac:dyDescent="0.3">
      <c r="B1169" s="141"/>
    </row>
    <row r="1170" spans="2:2" x14ac:dyDescent="0.3">
      <c r="B1170" s="141"/>
    </row>
    <row r="1171" spans="2:2" x14ac:dyDescent="0.3">
      <c r="B1171" s="141"/>
    </row>
    <row r="1172" spans="2:2" x14ac:dyDescent="0.3">
      <c r="B1172" s="141"/>
    </row>
    <row r="1173" spans="2:2" x14ac:dyDescent="0.3">
      <c r="B1173" s="141"/>
    </row>
    <row r="1174" spans="2:2" x14ac:dyDescent="0.3">
      <c r="B1174" s="141"/>
    </row>
    <row r="1175" spans="2:2" x14ac:dyDescent="0.3">
      <c r="B1175" s="141"/>
    </row>
    <row r="1176" spans="2:2" x14ac:dyDescent="0.3">
      <c r="B1176" s="141"/>
    </row>
    <row r="1177" spans="2:2" x14ac:dyDescent="0.3">
      <c r="B1177" s="141"/>
    </row>
    <row r="1178" spans="2:2" x14ac:dyDescent="0.3">
      <c r="B1178" s="141"/>
    </row>
    <row r="1179" spans="2:2" x14ac:dyDescent="0.3">
      <c r="B1179" s="141"/>
    </row>
    <row r="1180" spans="2:2" x14ac:dyDescent="0.3">
      <c r="B1180" s="141"/>
    </row>
    <row r="1181" spans="2:2" x14ac:dyDescent="0.3">
      <c r="B1181" s="141"/>
    </row>
    <row r="1182" spans="2:2" x14ac:dyDescent="0.3">
      <c r="B1182" s="141"/>
    </row>
    <row r="1183" spans="2:2" x14ac:dyDescent="0.3">
      <c r="B1183" s="141"/>
    </row>
    <row r="1184" spans="2:2" x14ac:dyDescent="0.3">
      <c r="B1184" s="141"/>
    </row>
    <row r="1185" spans="2:2" x14ac:dyDescent="0.3">
      <c r="B1185" s="141"/>
    </row>
    <row r="1186" spans="2:2" x14ac:dyDescent="0.3">
      <c r="B1186" s="141"/>
    </row>
    <row r="1187" spans="2:2" x14ac:dyDescent="0.3">
      <c r="B1187" s="141"/>
    </row>
    <row r="1188" spans="2:2" x14ac:dyDescent="0.3">
      <c r="B1188" s="141"/>
    </row>
    <row r="1189" spans="2:2" x14ac:dyDescent="0.3">
      <c r="B1189" s="141"/>
    </row>
    <row r="1190" spans="2:2" x14ac:dyDescent="0.3">
      <c r="B1190" s="141"/>
    </row>
    <row r="1191" spans="2:2" x14ac:dyDescent="0.3">
      <c r="B1191" s="141"/>
    </row>
    <row r="1192" spans="2:2" x14ac:dyDescent="0.3">
      <c r="B1192" s="141"/>
    </row>
    <row r="1193" spans="2:2" x14ac:dyDescent="0.3">
      <c r="B1193" s="141"/>
    </row>
    <row r="1194" spans="2:2" x14ac:dyDescent="0.3">
      <c r="B1194" s="141"/>
    </row>
    <row r="1195" spans="2:2" x14ac:dyDescent="0.3">
      <c r="B1195" s="141"/>
    </row>
    <row r="1196" spans="2:2" x14ac:dyDescent="0.3">
      <c r="B1196" s="141"/>
    </row>
    <row r="1197" spans="2:2" x14ac:dyDescent="0.3">
      <c r="B1197" s="141"/>
    </row>
    <row r="1198" spans="2:2" x14ac:dyDescent="0.3">
      <c r="B1198" s="141"/>
    </row>
    <row r="1199" spans="2:2" x14ac:dyDescent="0.3">
      <c r="B1199" s="141"/>
    </row>
    <row r="1200" spans="2:2" x14ac:dyDescent="0.3">
      <c r="B1200" s="141"/>
    </row>
    <row r="1201" spans="2:2" x14ac:dyDescent="0.3">
      <c r="B1201" s="141"/>
    </row>
    <row r="1202" spans="2:2" x14ac:dyDescent="0.3">
      <c r="B1202" s="141"/>
    </row>
    <row r="1203" spans="2:2" x14ac:dyDescent="0.3">
      <c r="B1203" s="141"/>
    </row>
    <row r="1204" spans="2:2" x14ac:dyDescent="0.3">
      <c r="B1204" s="141"/>
    </row>
    <row r="1205" spans="2:2" x14ac:dyDescent="0.3">
      <c r="B1205" s="141"/>
    </row>
    <row r="1206" spans="2:2" x14ac:dyDescent="0.3">
      <c r="B1206" s="141"/>
    </row>
    <row r="1207" spans="2:2" x14ac:dyDescent="0.3">
      <c r="B1207" s="141"/>
    </row>
    <row r="1208" spans="2:2" x14ac:dyDescent="0.3">
      <c r="B1208" s="141"/>
    </row>
    <row r="1209" spans="2:2" x14ac:dyDescent="0.3">
      <c r="B1209" s="141"/>
    </row>
    <row r="1210" spans="2:2" x14ac:dyDescent="0.3">
      <c r="B1210" s="141"/>
    </row>
    <row r="1211" spans="2:2" x14ac:dyDescent="0.3">
      <c r="B1211" s="141"/>
    </row>
    <row r="1212" spans="2:2" x14ac:dyDescent="0.3">
      <c r="B1212" s="141"/>
    </row>
    <row r="1213" spans="2:2" x14ac:dyDescent="0.3">
      <c r="B1213" s="141"/>
    </row>
    <row r="1214" spans="2:2" x14ac:dyDescent="0.3">
      <c r="B1214" s="141"/>
    </row>
    <row r="1215" spans="2:2" x14ac:dyDescent="0.3">
      <c r="B1215" s="141"/>
    </row>
    <row r="1216" spans="2:2" x14ac:dyDescent="0.3">
      <c r="B1216" s="141"/>
    </row>
    <row r="1217" spans="2:2" x14ac:dyDescent="0.3">
      <c r="B1217" s="141"/>
    </row>
    <row r="1218" spans="2:2" x14ac:dyDescent="0.3">
      <c r="B1218" s="141"/>
    </row>
    <row r="1219" spans="2:2" x14ac:dyDescent="0.3">
      <c r="B1219" s="141"/>
    </row>
    <row r="1220" spans="2:2" x14ac:dyDescent="0.3">
      <c r="B1220" s="141"/>
    </row>
    <row r="1221" spans="2:2" x14ac:dyDescent="0.3">
      <c r="B1221" s="141"/>
    </row>
    <row r="1222" spans="2:2" x14ac:dyDescent="0.3">
      <c r="B1222" s="141"/>
    </row>
    <row r="1223" spans="2:2" x14ac:dyDescent="0.3">
      <c r="B1223" s="141"/>
    </row>
    <row r="1224" spans="2:2" x14ac:dyDescent="0.3">
      <c r="B1224" s="141"/>
    </row>
    <row r="1225" spans="2:2" x14ac:dyDescent="0.3">
      <c r="B1225" s="141"/>
    </row>
    <row r="1226" spans="2:2" x14ac:dyDescent="0.3">
      <c r="B1226" s="141"/>
    </row>
    <row r="1227" spans="2:2" x14ac:dyDescent="0.3">
      <c r="B1227" s="141"/>
    </row>
    <row r="1228" spans="2:2" x14ac:dyDescent="0.3">
      <c r="B1228" s="141"/>
    </row>
    <row r="1229" spans="2:2" x14ac:dyDescent="0.3">
      <c r="B1229" s="141"/>
    </row>
    <row r="1230" spans="2:2" x14ac:dyDescent="0.3">
      <c r="B1230" s="141"/>
    </row>
    <row r="1231" spans="2:2" x14ac:dyDescent="0.3">
      <c r="B1231" s="141"/>
    </row>
    <row r="1232" spans="2:2" x14ac:dyDescent="0.3">
      <c r="B1232" s="141"/>
    </row>
    <row r="1233" spans="2:2" x14ac:dyDescent="0.3">
      <c r="B1233" s="141"/>
    </row>
    <row r="1234" spans="2:2" x14ac:dyDescent="0.3">
      <c r="B1234" s="141"/>
    </row>
    <row r="1235" spans="2:2" x14ac:dyDescent="0.3">
      <c r="B1235" s="141"/>
    </row>
    <row r="1236" spans="2:2" x14ac:dyDescent="0.3">
      <c r="B1236" s="141"/>
    </row>
    <row r="1237" spans="2:2" x14ac:dyDescent="0.3">
      <c r="B1237" s="141"/>
    </row>
    <row r="1238" spans="2:2" x14ac:dyDescent="0.3">
      <c r="B1238" s="141"/>
    </row>
    <row r="1239" spans="2:2" x14ac:dyDescent="0.3">
      <c r="B1239" s="141"/>
    </row>
    <row r="1240" spans="2:2" x14ac:dyDescent="0.3">
      <c r="B1240" s="141"/>
    </row>
    <row r="1241" spans="2:2" x14ac:dyDescent="0.3">
      <c r="B1241" s="141"/>
    </row>
    <row r="1242" spans="2:2" x14ac:dyDescent="0.3">
      <c r="B1242" s="141"/>
    </row>
    <row r="1243" spans="2:2" x14ac:dyDescent="0.3">
      <c r="B1243" s="141"/>
    </row>
    <row r="1244" spans="2:2" x14ac:dyDescent="0.3">
      <c r="B1244" s="141"/>
    </row>
    <row r="1245" spans="2:2" x14ac:dyDescent="0.3">
      <c r="B1245" s="141"/>
    </row>
    <row r="1246" spans="2:2" x14ac:dyDescent="0.3">
      <c r="B1246" s="141"/>
    </row>
    <row r="1247" spans="2:2" x14ac:dyDescent="0.3">
      <c r="B1247" s="141"/>
    </row>
    <row r="1248" spans="2:2" x14ac:dyDescent="0.3">
      <c r="B1248" s="141"/>
    </row>
    <row r="1249" spans="2:2" x14ac:dyDescent="0.3">
      <c r="B1249" s="141"/>
    </row>
    <row r="1250" spans="2:2" x14ac:dyDescent="0.3">
      <c r="B1250" s="141"/>
    </row>
    <row r="1251" spans="2:2" x14ac:dyDescent="0.3">
      <c r="B1251" s="141"/>
    </row>
    <row r="1252" spans="2:2" x14ac:dyDescent="0.3">
      <c r="B1252" s="141"/>
    </row>
    <row r="1253" spans="2:2" x14ac:dyDescent="0.3">
      <c r="B1253" s="141"/>
    </row>
    <row r="1254" spans="2:2" x14ac:dyDescent="0.3">
      <c r="B1254" s="141"/>
    </row>
    <row r="1255" spans="2:2" x14ac:dyDescent="0.3">
      <c r="B1255" s="141"/>
    </row>
    <row r="1256" spans="2:2" x14ac:dyDescent="0.3">
      <c r="B1256" s="141"/>
    </row>
    <row r="1257" spans="2:2" x14ac:dyDescent="0.3">
      <c r="B1257" s="141"/>
    </row>
    <row r="1258" spans="2:2" x14ac:dyDescent="0.3">
      <c r="B1258" s="141"/>
    </row>
    <row r="1259" spans="2:2" x14ac:dyDescent="0.3">
      <c r="B1259" s="141"/>
    </row>
    <row r="1260" spans="2:2" x14ac:dyDescent="0.3">
      <c r="B1260" s="141"/>
    </row>
    <row r="1261" spans="2:2" x14ac:dyDescent="0.3">
      <c r="B1261" s="141"/>
    </row>
    <row r="1262" spans="2:2" x14ac:dyDescent="0.3">
      <c r="B1262" s="141"/>
    </row>
    <row r="1263" spans="2:2" x14ac:dyDescent="0.3">
      <c r="B1263" s="141"/>
    </row>
    <row r="1264" spans="2:2" x14ac:dyDescent="0.3">
      <c r="B1264" s="141"/>
    </row>
    <row r="1265" spans="2:2" x14ac:dyDescent="0.3">
      <c r="B1265" s="141"/>
    </row>
    <row r="1266" spans="2:2" x14ac:dyDescent="0.3">
      <c r="B1266" s="141"/>
    </row>
    <row r="1267" spans="2:2" x14ac:dyDescent="0.3">
      <c r="B1267" s="141"/>
    </row>
    <row r="1268" spans="2:2" x14ac:dyDescent="0.3">
      <c r="B1268" s="141"/>
    </row>
    <row r="1269" spans="2:2" x14ac:dyDescent="0.3">
      <c r="B1269" s="141"/>
    </row>
    <row r="1270" spans="2:2" x14ac:dyDescent="0.3">
      <c r="B1270" s="141"/>
    </row>
    <row r="1271" spans="2:2" x14ac:dyDescent="0.3">
      <c r="B1271" s="141"/>
    </row>
    <row r="1272" spans="2:2" x14ac:dyDescent="0.3">
      <c r="B1272" s="141"/>
    </row>
    <row r="1273" spans="2:2" x14ac:dyDescent="0.3">
      <c r="B1273" s="141"/>
    </row>
    <row r="1274" spans="2:2" x14ac:dyDescent="0.3">
      <c r="B1274" s="141"/>
    </row>
    <row r="1275" spans="2:2" x14ac:dyDescent="0.3">
      <c r="B1275" s="141"/>
    </row>
    <row r="1276" spans="2:2" x14ac:dyDescent="0.3">
      <c r="B1276" s="141"/>
    </row>
    <row r="1277" spans="2:2" x14ac:dyDescent="0.3">
      <c r="B1277" s="141"/>
    </row>
    <row r="1278" spans="2:2" x14ac:dyDescent="0.3">
      <c r="B1278" s="141"/>
    </row>
    <row r="1279" spans="2:2" x14ac:dyDescent="0.3">
      <c r="B1279" s="141"/>
    </row>
    <row r="1280" spans="2:2" x14ac:dyDescent="0.3">
      <c r="B1280" s="141"/>
    </row>
    <row r="1281" spans="2:2" x14ac:dyDescent="0.3">
      <c r="B1281" s="141"/>
    </row>
    <row r="1282" spans="2:2" x14ac:dyDescent="0.3">
      <c r="B1282" s="141"/>
    </row>
    <row r="1283" spans="2:2" x14ac:dyDescent="0.3">
      <c r="B1283" s="141"/>
    </row>
    <row r="1284" spans="2:2" x14ac:dyDescent="0.3">
      <c r="B1284" s="141"/>
    </row>
    <row r="1285" spans="2:2" x14ac:dyDescent="0.3">
      <c r="B1285" s="141"/>
    </row>
    <row r="1286" spans="2:2" x14ac:dyDescent="0.3">
      <c r="B1286" s="141"/>
    </row>
    <row r="1287" spans="2:2" x14ac:dyDescent="0.3">
      <c r="B1287" s="141"/>
    </row>
    <row r="1288" spans="2:2" x14ac:dyDescent="0.3">
      <c r="B1288" s="141"/>
    </row>
    <row r="1289" spans="2:2" x14ac:dyDescent="0.3">
      <c r="B1289" s="141"/>
    </row>
    <row r="1290" spans="2:2" x14ac:dyDescent="0.3">
      <c r="B1290" s="141"/>
    </row>
    <row r="1291" spans="2:2" x14ac:dyDescent="0.3">
      <c r="B1291" s="141"/>
    </row>
    <row r="1292" spans="2:2" x14ac:dyDescent="0.3">
      <c r="B1292" s="141"/>
    </row>
    <row r="1293" spans="2:2" x14ac:dyDescent="0.3">
      <c r="B1293" s="141"/>
    </row>
    <row r="1294" spans="2:2" x14ac:dyDescent="0.3">
      <c r="B1294" s="141"/>
    </row>
    <row r="1295" spans="2:2" x14ac:dyDescent="0.3">
      <c r="B1295" s="141"/>
    </row>
    <row r="1296" spans="2:2" x14ac:dyDescent="0.3">
      <c r="B1296" s="141"/>
    </row>
    <row r="1297" spans="2:2" x14ac:dyDescent="0.3">
      <c r="B1297" s="141"/>
    </row>
    <row r="1298" spans="2:2" x14ac:dyDescent="0.3">
      <c r="B1298" s="141"/>
    </row>
    <row r="1299" spans="2:2" x14ac:dyDescent="0.3">
      <c r="B1299" s="141"/>
    </row>
    <row r="1300" spans="2:2" x14ac:dyDescent="0.3">
      <c r="B1300" s="141"/>
    </row>
    <row r="1301" spans="2:2" x14ac:dyDescent="0.3">
      <c r="B1301" s="141"/>
    </row>
    <row r="1302" spans="2:2" x14ac:dyDescent="0.3">
      <c r="B1302" s="141"/>
    </row>
    <row r="1303" spans="2:2" x14ac:dyDescent="0.3">
      <c r="B1303" s="141"/>
    </row>
    <row r="1304" spans="2:2" x14ac:dyDescent="0.3">
      <c r="B1304" s="141"/>
    </row>
    <row r="1305" spans="2:2" x14ac:dyDescent="0.3">
      <c r="B1305" s="141"/>
    </row>
    <row r="1306" spans="2:2" x14ac:dyDescent="0.3">
      <c r="B1306" s="141"/>
    </row>
    <row r="1307" spans="2:2" x14ac:dyDescent="0.3">
      <c r="B1307" s="141"/>
    </row>
    <row r="1308" spans="2:2" x14ac:dyDescent="0.3">
      <c r="B1308" s="141"/>
    </row>
    <row r="1309" spans="2:2" x14ac:dyDescent="0.3">
      <c r="B1309" s="141"/>
    </row>
    <row r="1310" spans="2:2" x14ac:dyDescent="0.3">
      <c r="B1310" s="141"/>
    </row>
    <row r="1311" spans="2:2" x14ac:dyDescent="0.3">
      <c r="B1311" s="141"/>
    </row>
    <row r="1312" spans="2:2" x14ac:dyDescent="0.3">
      <c r="B1312" s="141"/>
    </row>
    <row r="1313" spans="2:2" x14ac:dyDescent="0.3">
      <c r="B1313" s="141"/>
    </row>
    <row r="1314" spans="2:2" x14ac:dyDescent="0.3">
      <c r="B1314" s="141"/>
    </row>
    <row r="1315" spans="2:2" x14ac:dyDescent="0.3">
      <c r="B1315" s="141"/>
    </row>
    <row r="1316" spans="2:2" x14ac:dyDescent="0.3">
      <c r="B1316" s="141"/>
    </row>
    <row r="1317" spans="2:2" x14ac:dyDescent="0.3">
      <c r="B1317" s="141"/>
    </row>
    <row r="1318" spans="2:2" x14ac:dyDescent="0.3">
      <c r="B1318" s="141"/>
    </row>
    <row r="1319" spans="2:2" x14ac:dyDescent="0.3">
      <c r="B1319" s="141"/>
    </row>
    <row r="1320" spans="2:2" x14ac:dyDescent="0.3">
      <c r="B1320" s="141"/>
    </row>
    <row r="1321" spans="2:2" x14ac:dyDescent="0.3">
      <c r="B1321" s="141"/>
    </row>
    <row r="1322" spans="2:2" x14ac:dyDescent="0.3">
      <c r="B1322" s="141"/>
    </row>
    <row r="1323" spans="2:2" x14ac:dyDescent="0.3">
      <c r="B1323" s="141"/>
    </row>
    <row r="1324" spans="2:2" x14ac:dyDescent="0.3">
      <c r="B1324" s="141"/>
    </row>
    <row r="1325" spans="2:2" x14ac:dyDescent="0.3">
      <c r="B1325" s="141"/>
    </row>
    <row r="1326" spans="2:2" x14ac:dyDescent="0.3">
      <c r="B1326" s="141"/>
    </row>
    <row r="1327" spans="2:2" x14ac:dyDescent="0.3">
      <c r="B1327" s="141"/>
    </row>
    <row r="1328" spans="2:2" x14ac:dyDescent="0.3">
      <c r="B1328" s="141"/>
    </row>
    <row r="1329" spans="2:2" x14ac:dyDescent="0.3">
      <c r="B1329" s="141"/>
    </row>
    <row r="1330" spans="2:2" x14ac:dyDescent="0.3">
      <c r="B1330" s="141"/>
    </row>
    <row r="1331" spans="2:2" x14ac:dyDescent="0.3">
      <c r="B1331" s="141"/>
    </row>
    <row r="1332" spans="2:2" x14ac:dyDescent="0.3">
      <c r="B1332" s="141"/>
    </row>
    <row r="1333" spans="2:2" x14ac:dyDescent="0.3">
      <c r="B1333" s="141"/>
    </row>
    <row r="1334" spans="2:2" x14ac:dyDescent="0.3">
      <c r="B1334" s="141"/>
    </row>
    <row r="1335" spans="2:2" x14ac:dyDescent="0.3">
      <c r="B1335" s="141"/>
    </row>
    <row r="1336" spans="2:2" x14ac:dyDescent="0.3">
      <c r="B1336" s="141"/>
    </row>
    <row r="1337" spans="2:2" x14ac:dyDescent="0.3">
      <c r="B1337" s="141"/>
    </row>
    <row r="1338" spans="2:2" x14ac:dyDescent="0.3">
      <c r="B1338" s="141"/>
    </row>
    <row r="1339" spans="2:2" x14ac:dyDescent="0.3">
      <c r="B1339" s="141"/>
    </row>
    <row r="1340" spans="2:2" x14ac:dyDescent="0.3">
      <c r="B1340" s="141"/>
    </row>
    <row r="1341" spans="2:2" x14ac:dyDescent="0.3">
      <c r="B1341" s="141"/>
    </row>
    <row r="1342" spans="2:2" x14ac:dyDescent="0.3">
      <c r="B1342" s="141"/>
    </row>
    <row r="1343" spans="2:2" x14ac:dyDescent="0.3">
      <c r="B1343" s="141"/>
    </row>
    <row r="1344" spans="2:2" x14ac:dyDescent="0.3">
      <c r="B1344" s="141"/>
    </row>
    <row r="1345" spans="2:2" x14ac:dyDescent="0.3">
      <c r="B1345" s="141"/>
    </row>
    <row r="1346" spans="2:2" x14ac:dyDescent="0.3">
      <c r="B1346" s="141"/>
    </row>
    <row r="1347" spans="2:2" x14ac:dyDescent="0.3">
      <c r="B1347" s="141"/>
    </row>
    <row r="1348" spans="2:2" x14ac:dyDescent="0.3">
      <c r="B1348" s="141"/>
    </row>
    <row r="1349" spans="2:2" x14ac:dyDescent="0.3">
      <c r="B1349" s="141"/>
    </row>
    <row r="1350" spans="2:2" x14ac:dyDescent="0.3">
      <c r="B1350" s="141"/>
    </row>
    <row r="1351" spans="2:2" x14ac:dyDescent="0.3">
      <c r="B1351" s="141"/>
    </row>
    <row r="1352" spans="2:2" x14ac:dyDescent="0.3">
      <c r="B1352" s="141"/>
    </row>
    <row r="1353" spans="2:2" x14ac:dyDescent="0.3">
      <c r="B1353" s="141"/>
    </row>
    <row r="1354" spans="2:2" x14ac:dyDescent="0.3">
      <c r="B1354" s="141"/>
    </row>
    <row r="1355" spans="2:2" x14ac:dyDescent="0.3">
      <c r="B1355" s="141"/>
    </row>
    <row r="1356" spans="2:2" x14ac:dyDescent="0.3">
      <c r="B1356" s="141"/>
    </row>
    <row r="1357" spans="2:2" x14ac:dyDescent="0.3">
      <c r="B1357" s="141"/>
    </row>
    <row r="1358" spans="2:2" x14ac:dyDescent="0.3">
      <c r="B1358" s="141"/>
    </row>
    <row r="1359" spans="2:2" x14ac:dyDescent="0.3">
      <c r="B1359" s="141"/>
    </row>
    <row r="1360" spans="2:2" x14ac:dyDescent="0.3">
      <c r="B1360" s="141"/>
    </row>
    <row r="1361" spans="2:2" x14ac:dyDescent="0.3">
      <c r="B1361" s="141"/>
    </row>
    <row r="1362" spans="2:2" x14ac:dyDescent="0.3">
      <c r="B1362" s="141"/>
    </row>
    <row r="1363" spans="2:2" x14ac:dyDescent="0.3">
      <c r="B1363" s="141"/>
    </row>
    <row r="1364" spans="2:2" x14ac:dyDescent="0.3">
      <c r="B1364" s="141"/>
    </row>
    <row r="1365" spans="2:2" x14ac:dyDescent="0.3">
      <c r="B1365" s="141"/>
    </row>
    <row r="1366" spans="2:2" x14ac:dyDescent="0.3">
      <c r="B1366" s="141"/>
    </row>
    <row r="1367" spans="2:2" x14ac:dyDescent="0.3">
      <c r="B1367" s="141"/>
    </row>
    <row r="1368" spans="2:2" x14ac:dyDescent="0.3">
      <c r="B1368" s="141"/>
    </row>
    <row r="1369" spans="2:2" x14ac:dyDescent="0.3">
      <c r="B1369" s="141"/>
    </row>
    <row r="1370" spans="2:2" x14ac:dyDescent="0.3">
      <c r="B1370" s="141"/>
    </row>
    <row r="1371" spans="2:2" x14ac:dyDescent="0.3">
      <c r="B1371" s="141"/>
    </row>
    <row r="1372" spans="2:2" x14ac:dyDescent="0.3">
      <c r="B1372" s="141"/>
    </row>
    <row r="1373" spans="2:2" x14ac:dyDescent="0.3">
      <c r="B1373" s="141"/>
    </row>
    <row r="1374" spans="2:2" x14ac:dyDescent="0.3">
      <c r="B1374" s="141"/>
    </row>
    <row r="1375" spans="2:2" x14ac:dyDescent="0.3">
      <c r="B1375" s="141"/>
    </row>
    <row r="1376" spans="2:2" x14ac:dyDescent="0.3">
      <c r="B1376" s="141"/>
    </row>
    <row r="1377" spans="2:2" x14ac:dyDescent="0.3">
      <c r="B1377" s="141"/>
    </row>
    <row r="1378" spans="2:2" x14ac:dyDescent="0.3">
      <c r="B1378" s="141"/>
    </row>
    <row r="1379" spans="2:2" x14ac:dyDescent="0.3">
      <c r="B1379" s="141"/>
    </row>
    <row r="1380" spans="2:2" x14ac:dyDescent="0.3">
      <c r="B1380" s="141"/>
    </row>
    <row r="1381" spans="2:2" x14ac:dyDescent="0.3">
      <c r="B1381" s="141"/>
    </row>
    <row r="1382" spans="2:2" x14ac:dyDescent="0.3">
      <c r="B1382" s="141"/>
    </row>
    <row r="1383" spans="2:2" x14ac:dyDescent="0.3">
      <c r="B1383" s="141"/>
    </row>
    <row r="1384" spans="2:2" x14ac:dyDescent="0.3">
      <c r="B1384" s="141"/>
    </row>
    <row r="1385" spans="2:2" x14ac:dyDescent="0.3">
      <c r="B1385" s="141"/>
    </row>
    <row r="1386" spans="2:2" x14ac:dyDescent="0.3">
      <c r="B1386" s="141"/>
    </row>
    <row r="1387" spans="2:2" x14ac:dyDescent="0.3">
      <c r="B1387" s="141"/>
    </row>
    <row r="1388" spans="2:2" x14ac:dyDescent="0.3">
      <c r="B1388" s="141"/>
    </row>
    <row r="1389" spans="2:2" x14ac:dyDescent="0.3">
      <c r="B1389" s="141"/>
    </row>
    <row r="1390" spans="2:2" x14ac:dyDescent="0.3">
      <c r="B1390" s="141"/>
    </row>
    <row r="1391" spans="2:2" x14ac:dyDescent="0.3">
      <c r="B1391" s="141"/>
    </row>
    <row r="1392" spans="2:2" x14ac:dyDescent="0.3">
      <c r="B1392" s="141"/>
    </row>
    <row r="1393" spans="2:2" x14ac:dyDescent="0.3">
      <c r="B1393" s="141"/>
    </row>
    <row r="1394" spans="2:2" x14ac:dyDescent="0.3">
      <c r="B1394" s="141"/>
    </row>
    <row r="1395" spans="2:2" x14ac:dyDescent="0.3">
      <c r="B1395" s="141"/>
    </row>
    <row r="1396" spans="2:2" x14ac:dyDescent="0.3">
      <c r="B1396" s="141"/>
    </row>
    <row r="1397" spans="2:2" x14ac:dyDescent="0.3">
      <c r="B1397" s="141"/>
    </row>
    <row r="1398" spans="2:2" x14ac:dyDescent="0.3">
      <c r="B1398" s="141"/>
    </row>
    <row r="1399" spans="2:2" x14ac:dyDescent="0.3">
      <c r="B1399" s="141"/>
    </row>
    <row r="1400" spans="2:2" x14ac:dyDescent="0.3">
      <c r="B1400" s="141"/>
    </row>
    <row r="1401" spans="2:2" x14ac:dyDescent="0.3">
      <c r="B1401" s="141"/>
    </row>
    <row r="1402" spans="2:2" x14ac:dyDescent="0.3">
      <c r="B1402" s="141"/>
    </row>
    <row r="1403" spans="2:2" x14ac:dyDescent="0.3">
      <c r="B1403" s="141"/>
    </row>
    <row r="1404" spans="2:2" x14ac:dyDescent="0.3">
      <c r="B1404" s="141"/>
    </row>
    <row r="1405" spans="2:2" x14ac:dyDescent="0.3">
      <c r="B1405" s="141"/>
    </row>
    <row r="1406" spans="2:2" x14ac:dyDescent="0.3">
      <c r="B1406" s="141"/>
    </row>
    <row r="1407" spans="2:2" x14ac:dyDescent="0.3">
      <c r="B1407" s="141"/>
    </row>
    <row r="1408" spans="2:2" x14ac:dyDescent="0.3">
      <c r="B1408" s="141"/>
    </row>
    <row r="1409" spans="2:2" x14ac:dyDescent="0.3">
      <c r="B1409" s="141"/>
    </row>
    <row r="1410" spans="2:2" x14ac:dyDescent="0.3">
      <c r="B1410" s="141"/>
    </row>
    <row r="1411" spans="2:2" x14ac:dyDescent="0.3">
      <c r="B1411" s="141"/>
    </row>
    <row r="1412" spans="2:2" x14ac:dyDescent="0.3">
      <c r="B1412" s="141"/>
    </row>
    <row r="1413" spans="2:2" x14ac:dyDescent="0.3">
      <c r="B1413" s="141"/>
    </row>
    <row r="1414" spans="2:2" x14ac:dyDescent="0.3">
      <c r="B1414" s="141"/>
    </row>
    <row r="1415" spans="2:2" x14ac:dyDescent="0.3">
      <c r="B1415" s="141"/>
    </row>
    <row r="1416" spans="2:2" x14ac:dyDescent="0.3">
      <c r="B1416" s="141"/>
    </row>
    <row r="1417" spans="2:2" x14ac:dyDescent="0.3">
      <c r="B1417" s="141"/>
    </row>
    <row r="1418" spans="2:2" x14ac:dyDescent="0.3">
      <c r="B1418" s="141"/>
    </row>
    <row r="1419" spans="2:2" x14ac:dyDescent="0.3">
      <c r="B1419" s="141"/>
    </row>
    <row r="1420" spans="2:2" x14ac:dyDescent="0.3">
      <c r="B1420" s="141"/>
    </row>
    <row r="1421" spans="2:2" x14ac:dyDescent="0.3">
      <c r="B1421" s="141"/>
    </row>
    <row r="1422" spans="2:2" x14ac:dyDescent="0.3">
      <c r="B1422" s="141"/>
    </row>
    <row r="1423" spans="2:2" x14ac:dyDescent="0.3">
      <c r="B1423" s="141"/>
    </row>
    <row r="1424" spans="2:2" x14ac:dyDescent="0.3">
      <c r="B1424" s="141"/>
    </row>
    <row r="1425" spans="2:2" x14ac:dyDescent="0.3">
      <c r="B1425" s="141"/>
    </row>
    <row r="1426" spans="2:2" x14ac:dyDescent="0.3">
      <c r="B1426" s="141"/>
    </row>
    <row r="1427" spans="2:2" x14ac:dyDescent="0.3">
      <c r="B1427" s="141"/>
    </row>
    <row r="1428" spans="2:2" x14ac:dyDescent="0.3">
      <c r="B1428" s="141"/>
    </row>
    <row r="1429" spans="2:2" x14ac:dyDescent="0.3">
      <c r="B1429" s="141"/>
    </row>
    <row r="1430" spans="2:2" x14ac:dyDescent="0.3">
      <c r="B1430" s="141"/>
    </row>
    <row r="1431" spans="2:2" x14ac:dyDescent="0.3">
      <c r="B1431" s="141"/>
    </row>
    <row r="1432" spans="2:2" x14ac:dyDescent="0.3">
      <c r="B1432" s="141"/>
    </row>
    <row r="1433" spans="2:2" x14ac:dyDescent="0.3">
      <c r="B1433" s="141"/>
    </row>
    <row r="1434" spans="2:2" x14ac:dyDescent="0.3">
      <c r="B1434" s="141"/>
    </row>
    <row r="1435" spans="2:2" x14ac:dyDescent="0.3">
      <c r="B1435" s="141"/>
    </row>
    <row r="1436" spans="2:2" x14ac:dyDescent="0.3">
      <c r="B1436" s="141"/>
    </row>
    <row r="1437" spans="2:2" x14ac:dyDescent="0.3">
      <c r="B1437" s="141"/>
    </row>
    <row r="1438" spans="2:2" x14ac:dyDescent="0.3">
      <c r="B1438" s="141"/>
    </row>
    <row r="1439" spans="2:2" x14ac:dyDescent="0.3">
      <c r="B1439" s="141"/>
    </row>
    <row r="1440" spans="2:2" x14ac:dyDescent="0.3">
      <c r="B1440" s="141"/>
    </row>
    <row r="1441" spans="2:2" x14ac:dyDescent="0.3">
      <c r="B1441" s="141"/>
    </row>
    <row r="1442" spans="2:2" x14ac:dyDescent="0.3">
      <c r="B1442" s="141"/>
    </row>
    <row r="1443" spans="2:2" x14ac:dyDescent="0.3">
      <c r="B1443" s="141"/>
    </row>
    <row r="1444" spans="2:2" x14ac:dyDescent="0.3">
      <c r="B1444" s="141"/>
    </row>
    <row r="1445" spans="2:2" x14ac:dyDescent="0.3">
      <c r="B1445" s="141"/>
    </row>
    <row r="1446" spans="2:2" x14ac:dyDescent="0.3">
      <c r="B1446" s="141"/>
    </row>
    <row r="1447" spans="2:2" x14ac:dyDescent="0.3">
      <c r="B1447" s="141"/>
    </row>
    <row r="1448" spans="2:2" x14ac:dyDescent="0.3">
      <c r="B1448" s="141"/>
    </row>
    <row r="1449" spans="2:2" x14ac:dyDescent="0.3">
      <c r="B1449" s="141"/>
    </row>
    <row r="1450" spans="2:2" x14ac:dyDescent="0.3">
      <c r="B1450" s="141"/>
    </row>
    <row r="1451" spans="2:2" x14ac:dyDescent="0.3">
      <c r="B1451" s="141"/>
    </row>
    <row r="1452" spans="2:2" x14ac:dyDescent="0.3">
      <c r="B1452" s="141"/>
    </row>
    <row r="1453" spans="2:2" x14ac:dyDescent="0.3">
      <c r="B1453" s="141"/>
    </row>
    <row r="1454" spans="2:2" x14ac:dyDescent="0.3">
      <c r="B1454" s="141"/>
    </row>
    <row r="1455" spans="2:2" x14ac:dyDescent="0.3">
      <c r="B1455" s="141"/>
    </row>
    <row r="1456" spans="2:2" x14ac:dyDescent="0.3">
      <c r="B1456" s="141"/>
    </row>
    <row r="1457" spans="2:2" x14ac:dyDescent="0.3">
      <c r="B1457" s="141"/>
    </row>
    <row r="1458" spans="2:2" x14ac:dyDescent="0.3">
      <c r="B1458" s="141"/>
    </row>
    <row r="1459" spans="2:2" x14ac:dyDescent="0.3">
      <c r="B1459" s="141"/>
    </row>
    <row r="1460" spans="2:2" x14ac:dyDescent="0.3">
      <c r="B1460" s="141"/>
    </row>
    <row r="1461" spans="2:2" x14ac:dyDescent="0.3">
      <c r="B1461" s="141"/>
    </row>
    <row r="1462" spans="2:2" x14ac:dyDescent="0.3">
      <c r="B1462" s="141"/>
    </row>
    <row r="1463" spans="2:2" x14ac:dyDescent="0.3">
      <c r="B1463" s="141"/>
    </row>
    <row r="1464" spans="2:2" x14ac:dyDescent="0.3">
      <c r="B1464" s="141"/>
    </row>
    <row r="1465" spans="2:2" x14ac:dyDescent="0.3">
      <c r="B1465" s="141"/>
    </row>
    <row r="1466" spans="2:2" x14ac:dyDescent="0.3">
      <c r="B1466" s="141"/>
    </row>
    <row r="1467" spans="2:2" x14ac:dyDescent="0.3">
      <c r="B1467" s="141"/>
    </row>
    <row r="1468" spans="2:2" x14ac:dyDescent="0.3">
      <c r="B1468" s="141"/>
    </row>
    <row r="1469" spans="2:2" x14ac:dyDescent="0.3">
      <c r="B1469" s="141"/>
    </row>
    <row r="1470" spans="2:2" x14ac:dyDescent="0.3">
      <c r="B1470" s="141"/>
    </row>
    <row r="1471" spans="2:2" x14ac:dyDescent="0.3">
      <c r="B1471" s="141"/>
    </row>
    <row r="1472" spans="2:2" x14ac:dyDescent="0.3">
      <c r="B1472" s="141"/>
    </row>
    <row r="1473" spans="2:2" x14ac:dyDescent="0.3">
      <c r="B1473" s="141"/>
    </row>
    <row r="1474" spans="2:2" x14ac:dyDescent="0.3">
      <c r="B1474" s="141"/>
    </row>
    <row r="1475" spans="2:2" x14ac:dyDescent="0.3">
      <c r="B1475" s="141"/>
    </row>
    <row r="1476" spans="2:2" x14ac:dyDescent="0.3">
      <c r="B1476" s="141"/>
    </row>
    <row r="1477" spans="2:2" x14ac:dyDescent="0.3">
      <c r="B1477" s="141"/>
    </row>
    <row r="1478" spans="2:2" x14ac:dyDescent="0.3">
      <c r="B1478" s="141"/>
    </row>
    <row r="1479" spans="2:2" x14ac:dyDescent="0.3">
      <c r="B1479" s="141"/>
    </row>
    <row r="1480" spans="2:2" x14ac:dyDescent="0.3">
      <c r="B1480" s="141"/>
    </row>
    <row r="1481" spans="2:2" x14ac:dyDescent="0.3">
      <c r="B1481" s="141"/>
    </row>
    <row r="1482" spans="2:2" x14ac:dyDescent="0.3">
      <c r="B1482" s="141"/>
    </row>
    <row r="1483" spans="2:2" x14ac:dyDescent="0.3">
      <c r="B1483" s="141"/>
    </row>
    <row r="1484" spans="2:2" x14ac:dyDescent="0.3">
      <c r="B1484" s="141"/>
    </row>
    <row r="1485" spans="2:2" x14ac:dyDescent="0.3">
      <c r="B1485" s="141"/>
    </row>
    <row r="1486" spans="2:2" x14ac:dyDescent="0.3">
      <c r="B1486" s="141"/>
    </row>
    <row r="1487" spans="2:2" x14ac:dyDescent="0.3">
      <c r="B1487" s="141"/>
    </row>
    <row r="1488" spans="2:2" x14ac:dyDescent="0.3">
      <c r="B1488" s="141"/>
    </row>
    <row r="1489" spans="2:2" x14ac:dyDescent="0.3">
      <c r="B1489" s="141"/>
    </row>
    <row r="1490" spans="2:2" x14ac:dyDescent="0.3">
      <c r="B1490" s="141"/>
    </row>
    <row r="1491" spans="2:2" x14ac:dyDescent="0.3">
      <c r="B1491" s="141"/>
    </row>
    <row r="1492" spans="2:2" x14ac:dyDescent="0.3">
      <c r="B1492" s="141"/>
    </row>
    <row r="1493" spans="2:2" x14ac:dyDescent="0.3">
      <c r="B1493" s="141"/>
    </row>
    <row r="1494" spans="2:2" x14ac:dyDescent="0.3">
      <c r="B1494" s="141"/>
    </row>
    <row r="1495" spans="2:2" x14ac:dyDescent="0.3">
      <c r="B1495" s="141"/>
    </row>
    <row r="1496" spans="2:2" x14ac:dyDescent="0.3">
      <c r="B1496" s="141"/>
    </row>
    <row r="1497" spans="2:2" x14ac:dyDescent="0.3">
      <c r="B1497" s="141"/>
    </row>
    <row r="1498" spans="2:2" x14ac:dyDescent="0.3">
      <c r="B1498" s="141"/>
    </row>
    <row r="1499" spans="2:2" x14ac:dyDescent="0.3">
      <c r="B1499" s="141"/>
    </row>
    <row r="1500" spans="2:2" x14ac:dyDescent="0.3">
      <c r="B1500" s="141"/>
    </row>
    <row r="1501" spans="2:2" x14ac:dyDescent="0.3">
      <c r="B1501" s="141"/>
    </row>
    <row r="1502" spans="2:2" x14ac:dyDescent="0.3">
      <c r="B1502" s="141"/>
    </row>
    <row r="1503" spans="2:2" x14ac:dyDescent="0.3">
      <c r="B1503" s="141"/>
    </row>
    <row r="1504" spans="2:2" x14ac:dyDescent="0.3">
      <c r="B1504" s="141"/>
    </row>
    <row r="1505" spans="2:2" x14ac:dyDescent="0.3">
      <c r="B1505" s="141"/>
    </row>
    <row r="1506" spans="2:2" x14ac:dyDescent="0.3">
      <c r="B1506" s="141"/>
    </row>
    <row r="1507" spans="2:2" x14ac:dyDescent="0.3">
      <c r="B1507" s="141"/>
    </row>
    <row r="1508" spans="2:2" x14ac:dyDescent="0.3">
      <c r="B1508" s="141"/>
    </row>
    <row r="1509" spans="2:2" x14ac:dyDescent="0.3">
      <c r="B1509" s="141"/>
    </row>
    <row r="1510" spans="2:2" x14ac:dyDescent="0.3">
      <c r="B1510" s="141"/>
    </row>
    <row r="1511" spans="2:2" x14ac:dyDescent="0.3">
      <c r="B1511" s="141"/>
    </row>
    <row r="1512" spans="2:2" x14ac:dyDescent="0.3">
      <c r="B1512" s="141"/>
    </row>
    <row r="1513" spans="2:2" x14ac:dyDescent="0.3">
      <c r="B1513" s="141"/>
    </row>
    <row r="1514" spans="2:2" x14ac:dyDescent="0.3">
      <c r="B1514" s="141"/>
    </row>
    <row r="1515" spans="2:2" x14ac:dyDescent="0.3">
      <c r="B1515" s="141"/>
    </row>
    <row r="1516" spans="2:2" x14ac:dyDescent="0.3">
      <c r="B1516" s="141"/>
    </row>
    <row r="1517" spans="2:2" x14ac:dyDescent="0.3">
      <c r="B1517" s="141"/>
    </row>
    <row r="1518" spans="2:2" x14ac:dyDescent="0.3">
      <c r="B1518" s="141"/>
    </row>
    <row r="1519" spans="2:2" x14ac:dyDescent="0.3">
      <c r="B1519" s="141"/>
    </row>
    <row r="1520" spans="2:2" x14ac:dyDescent="0.3">
      <c r="B1520" s="141"/>
    </row>
    <row r="1521" spans="2:2" x14ac:dyDescent="0.3">
      <c r="B1521" s="141"/>
    </row>
    <row r="1522" spans="2:2" x14ac:dyDescent="0.3">
      <c r="B1522" s="141"/>
    </row>
    <row r="1523" spans="2:2" x14ac:dyDescent="0.3">
      <c r="B1523" s="141"/>
    </row>
    <row r="1524" spans="2:2" x14ac:dyDescent="0.3">
      <c r="B1524" s="141"/>
    </row>
    <row r="1525" spans="2:2" x14ac:dyDescent="0.3">
      <c r="B1525" s="141"/>
    </row>
    <row r="1526" spans="2:2" x14ac:dyDescent="0.3">
      <c r="B1526" s="141"/>
    </row>
    <row r="1527" spans="2:2" x14ac:dyDescent="0.3">
      <c r="B1527" s="141"/>
    </row>
    <row r="1528" spans="2:2" x14ac:dyDescent="0.3">
      <c r="B1528" s="141"/>
    </row>
    <row r="1529" spans="2:2" x14ac:dyDescent="0.3">
      <c r="B1529" s="141"/>
    </row>
    <row r="1530" spans="2:2" x14ac:dyDescent="0.3">
      <c r="B1530" s="141"/>
    </row>
    <row r="1531" spans="2:2" x14ac:dyDescent="0.3">
      <c r="B1531" s="141"/>
    </row>
    <row r="1532" spans="2:2" x14ac:dyDescent="0.3">
      <c r="B1532" s="141"/>
    </row>
    <row r="1533" spans="2:2" x14ac:dyDescent="0.3">
      <c r="B1533" s="141"/>
    </row>
    <row r="1534" spans="2:2" x14ac:dyDescent="0.3">
      <c r="B1534" s="141"/>
    </row>
    <row r="1535" spans="2:2" x14ac:dyDescent="0.3">
      <c r="B1535" s="141"/>
    </row>
    <row r="1536" spans="2:2" x14ac:dyDescent="0.3">
      <c r="B1536" s="141"/>
    </row>
    <row r="1537" spans="2:2" x14ac:dyDescent="0.3">
      <c r="B1537" s="141"/>
    </row>
    <row r="1538" spans="2:2" x14ac:dyDescent="0.3">
      <c r="B1538" s="141"/>
    </row>
    <row r="1539" spans="2:2" x14ac:dyDescent="0.3">
      <c r="B1539" s="141"/>
    </row>
    <row r="1540" spans="2:2" x14ac:dyDescent="0.3">
      <c r="B1540" s="141"/>
    </row>
    <row r="1541" spans="2:2" x14ac:dyDescent="0.3">
      <c r="B1541" s="141"/>
    </row>
    <row r="1542" spans="2:2" x14ac:dyDescent="0.3">
      <c r="B1542" s="141"/>
    </row>
    <row r="1543" spans="2:2" x14ac:dyDescent="0.3">
      <c r="B1543" s="141"/>
    </row>
    <row r="1544" spans="2:2" x14ac:dyDescent="0.3">
      <c r="B1544" s="141"/>
    </row>
    <row r="1545" spans="2:2" x14ac:dyDescent="0.3">
      <c r="B1545" s="141"/>
    </row>
    <row r="1546" spans="2:2" x14ac:dyDescent="0.3">
      <c r="B1546" s="141"/>
    </row>
    <row r="1547" spans="2:2" x14ac:dyDescent="0.3">
      <c r="B1547" s="141"/>
    </row>
    <row r="1548" spans="2:2" x14ac:dyDescent="0.3">
      <c r="B1548" s="141"/>
    </row>
    <row r="1549" spans="2:2" x14ac:dyDescent="0.3">
      <c r="B1549" s="141"/>
    </row>
    <row r="1550" spans="2:2" x14ac:dyDescent="0.3">
      <c r="B1550" s="141"/>
    </row>
    <row r="1551" spans="2:2" x14ac:dyDescent="0.3">
      <c r="B1551" s="141"/>
    </row>
    <row r="1552" spans="2:2" x14ac:dyDescent="0.3">
      <c r="B1552" s="141"/>
    </row>
    <row r="1553" spans="2:2" x14ac:dyDescent="0.3">
      <c r="B1553" s="141"/>
    </row>
    <row r="1554" spans="2:2" x14ac:dyDescent="0.3">
      <c r="B1554" s="141"/>
    </row>
    <row r="1555" spans="2:2" x14ac:dyDescent="0.3">
      <c r="B1555" s="141"/>
    </row>
    <row r="1556" spans="2:2" x14ac:dyDescent="0.3">
      <c r="B1556" s="141"/>
    </row>
    <row r="1557" spans="2:2" x14ac:dyDescent="0.3">
      <c r="B1557" s="141"/>
    </row>
    <row r="1558" spans="2:2" x14ac:dyDescent="0.3">
      <c r="B1558" s="141"/>
    </row>
    <row r="1559" spans="2:2" x14ac:dyDescent="0.3">
      <c r="B1559" s="141"/>
    </row>
    <row r="1560" spans="2:2" x14ac:dyDescent="0.3">
      <c r="B1560" s="141"/>
    </row>
    <row r="1561" spans="2:2" x14ac:dyDescent="0.3">
      <c r="B1561" s="141"/>
    </row>
    <row r="1562" spans="2:2" x14ac:dyDescent="0.3">
      <c r="B1562" s="141"/>
    </row>
    <row r="1563" spans="2:2" x14ac:dyDescent="0.3">
      <c r="B1563" s="141"/>
    </row>
    <row r="1564" spans="2:2" x14ac:dyDescent="0.3">
      <c r="B1564" s="141"/>
    </row>
    <row r="1565" spans="2:2" x14ac:dyDescent="0.3">
      <c r="B1565" s="141"/>
    </row>
    <row r="1566" spans="2:2" x14ac:dyDescent="0.3">
      <c r="B1566" s="141"/>
    </row>
    <row r="1567" spans="2:2" x14ac:dyDescent="0.3">
      <c r="B1567" s="141"/>
    </row>
    <row r="1568" spans="2:2" x14ac:dyDescent="0.3">
      <c r="B1568" s="141"/>
    </row>
    <row r="1569" spans="2:2" x14ac:dyDescent="0.3">
      <c r="B1569" s="141"/>
    </row>
    <row r="1570" spans="2:2" x14ac:dyDescent="0.3">
      <c r="B1570" s="141"/>
    </row>
    <row r="1571" spans="2:2" x14ac:dyDescent="0.3">
      <c r="B1571" s="141"/>
    </row>
    <row r="1572" spans="2:2" x14ac:dyDescent="0.3">
      <c r="B1572" s="141"/>
    </row>
    <row r="1573" spans="2:2" x14ac:dyDescent="0.3">
      <c r="B1573" s="141"/>
    </row>
    <row r="1574" spans="2:2" x14ac:dyDescent="0.3">
      <c r="B1574" s="141"/>
    </row>
    <row r="1575" spans="2:2" x14ac:dyDescent="0.3">
      <c r="B1575" s="141"/>
    </row>
    <row r="1576" spans="2:2" x14ac:dyDescent="0.3">
      <c r="B1576" s="141"/>
    </row>
    <row r="1577" spans="2:2" x14ac:dyDescent="0.3">
      <c r="B1577" s="141"/>
    </row>
    <row r="1578" spans="2:2" x14ac:dyDescent="0.3">
      <c r="B1578" s="141"/>
    </row>
    <row r="1579" spans="2:2" x14ac:dyDescent="0.3">
      <c r="B1579" s="141"/>
    </row>
    <row r="1580" spans="2:2" x14ac:dyDescent="0.3">
      <c r="B1580" s="141"/>
    </row>
    <row r="1581" spans="2:2" x14ac:dyDescent="0.3">
      <c r="B1581" s="141"/>
    </row>
    <row r="1582" spans="2:2" x14ac:dyDescent="0.3">
      <c r="B1582" s="141"/>
    </row>
    <row r="1583" spans="2:2" x14ac:dyDescent="0.3">
      <c r="B1583" s="141"/>
    </row>
    <row r="1584" spans="2:2" x14ac:dyDescent="0.3">
      <c r="B1584" s="141"/>
    </row>
    <row r="1585" spans="2:2" x14ac:dyDescent="0.3">
      <c r="B1585" s="141"/>
    </row>
    <row r="1586" spans="2:2" x14ac:dyDescent="0.3">
      <c r="B1586" s="141"/>
    </row>
    <row r="1587" spans="2:2" x14ac:dyDescent="0.3">
      <c r="B1587" s="141"/>
    </row>
    <row r="1588" spans="2:2" x14ac:dyDescent="0.3">
      <c r="B1588" s="141"/>
    </row>
    <row r="1589" spans="2:2" x14ac:dyDescent="0.3">
      <c r="B1589" s="141"/>
    </row>
    <row r="1590" spans="2:2" x14ac:dyDescent="0.3">
      <c r="B1590" s="141"/>
    </row>
    <row r="1591" spans="2:2" x14ac:dyDescent="0.3">
      <c r="B1591" s="141"/>
    </row>
    <row r="1592" spans="2:2" x14ac:dyDescent="0.3">
      <c r="B1592" s="141"/>
    </row>
    <row r="1593" spans="2:2" x14ac:dyDescent="0.3">
      <c r="B1593" s="141"/>
    </row>
    <row r="1594" spans="2:2" x14ac:dyDescent="0.3">
      <c r="B1594" s="141"/>
    </row>
    <row r="1595" spans="2:2" x14ac:dyDescent="0.3">
      <c r="B1595" s="141"/>
    </row>
    <row r="1596" spans="2:2" x14ac:dyDescent="0.3">
      <c r="B1596" s="141"/>
    </row>
    <row r="1597" spans="2:2" x14ac:dyDescent="0.3">
      <c r="B1597" s="141"/>
    </row>
    <row r="1598" spans="2:2" x14ac:dyDescent="0.3">
      <c r="B1598" s="141"/>
    </row>
    <row r="1599" spans="2:2" x14ac:dyDescent="0.3">
      <c r="B1599" s="141"/>
    </row>
    <row r="1600" spans="2:2" x14ac:dyDescent="0.3">
      <c r="B1600" s="141"/>
    </row>
    <row r="1601" spans="2:2" x14ac:dyDescent="0.3">
      <c r="B1601" s="141"/>
    </row>
    <row r="1602" spans="2:2" x14ac:dyDescent="0.3">
      <c r="B1602" s="141"/>
    </row>
    <row r="1603" spans="2:2" x14ac:dyDescent="0.3">
      <c r="B1603" s="141"/>
    </row>
    <row r="1604" spans="2:2" x14ac:dyDescent="0.3">
      <c r="B1604" s="141"/>
    </row>
    <row r="1605" spans="2:2" x14ac:dyDescent="0.3">
      <c r="B1605" s="141"/>
    </row>
    <row r="1606" spans="2:2" x14ac:dyDescent="0.3">
      <c r="B1606" s="141"/>
    </row>
    <row r="1607" spans="2:2" x14ac:dyDescent="0.3">
      <c r="B1607" s="141"/>
    </row>
    <row r="1608" spans="2:2" x14ac:dyDescent="0.3">
      <c r="B1608" s="141"/>
    </row>
    <row r="1609" spans="2:2" x14ac:dyDescent="0.3">
      <c r="B1609" s="141"/>
    </row>
    <row r="1610" spans="2:2" x14ac:dyDescent="0.3">
      <c r="B1610" s="141"/>
    </row>
    <row r="1611" spans="2:2" x14ac:dyDescent="0.3">
      <c r="B1611" s="141"/>
    </row>
    <row r="1612" spans="2:2" x14ac:dyDescent="0.3">
      <c r="B1612" s="141"/>
    </row>
    <row r="1613" spans="2:2" x14ac:dyDescent="0.3">
      <c r="B1613" s="141"/>
    </row>
    <row r="1614" spans="2:2" x14ac:dyDescent="0.3">
      <c r="B1614" s="141"/>
    </row>
    <row r="1615" spans="2:2" x14ac:dyDescent="0.3">
      <c r="B1615" s="141"/>
    </row>
    <row r="1616" spans="2:2" x14ac:dyDescent="0.3">
      <c r="B1616" s="141"/>
    </row>
    <row r="1617" spans="2:2" x14ac:dyDescent="0.3">
      <c r="B1617" s="141"/>
    </row>
    <row r="1618" spans="2:2" x14ac:dyDescent="0.3">
      <c r="B1618" s="141"/>
    </row>
    <row r="1619" spans="2:2" x14ac:dyDescent="0.3">
      <c r="B1619" s="141"/>
    </row>
    <row r="1620" spans="2:2" x14ac:dyDescent="0.3">
      <c r="B1620" s="141"/>
    </row>
    <row r="1621" spans="2:2" x14ac:dyDescent="0.3">
      <c r="B1621" s="141"/>
    </row>
    <row r="1622" spans="2:2" x14ac:dyDescent="0.3">
      <c r="B1622" s="141"/>
    </row>
    <row r="1623" spans="2:2" x14ac:dyDescent="0.3">
      <c r="B1623" s="141"/>
    </row>
    <row r="1624" spans="2:2" x14ac:dyDescent="0.3">
      <c r="B1624" s="141"/>
    </row>
    <row r="1625" spans="2:2" x14ac:dyDescent="0.3">
      <c r="B1625" s="141"/>
    </row>
    <row r="1626" spans="2:2" x14ac:dyDescent="0.3">
      <c r="B1626" s="141"/>
    </row>
    <row r="1627" spans="2:2" x14ac:dyDescent="0.3">
      <c r="B1627" s="141"/>
    </row>
    <row r="1628" spans="2:2" x14ac:dyDescent="0.3">
      <c r="B1628" s="141"/>
    </row>
    <row r="1629" spans="2:2" x14ac:dyDescent="0.3">
      <c r="B1629" s="141"/>
    </row>
    <row r="1630" spans="2:2" x14ac:dyDescent="0.3">
      <c r="B1630" s="141"/>
    </row>
    <row r="1631" spans="2:2" x14ac:dyDescent="0.3">
      <c r="B1631" s="141"/>
    </row>
    <row r="1632" spans="2:2" x14ac:dyDescent="0.3">
      <c r="B1632" s="141"/>
    </row>
    <row r="1633" spans="2:2" x14ac:dyDescent="0.3">
      <c r="B1633" s="141"/>
    </row>
    <row r="1634" spans="2:2" x14ac:dyDescent="0.3">
      <c r="B1634" s="141"/>
    </row>
    <row r="1635" spans="2:2" x14ac:dyDescent="0.3">
      <c r="B1635" s="141"/>
    </row>
    <row r="1636" spans="2:2" x14ac:dyDescent="0.3">
      <c r="B1636" s="141"/>
    </row>
    <row r="1637" spans="2:2" x14ac:dyDescent="0.3">
      <c r="B1637" s="141"/>
    </row>
    <row r="1638" spans="2:2" x14ac:dyDescent="0.3">
      <c r="B1638" s="141"/>
    </row>
    <row r="1639" spans="2:2" x14ac:dyDescent="0.3">
      <c r="B1639" s="141"/>
    </row>
    <row r="1640" spans="2:2" x14ac:dyDescent="0.3">
      <c r="B1640" s="141"/>
    </row>
    <row r="1641" spans="2:2" x14ac:dyDescent="0.3">
      <c r="B1641" s="141"/>
    </row>
    <row r="1642" spans="2:2" x14ac:dyDescent="0.3">
      <c r="B1642" s="141"/>
    </row>
    <row r="1643" spans="2:2" x14ac:dyDescent="0.3">
      <c r="B1643" s="141"/>
    </row>
    <row r="1644" spans="2:2" x14ac:dyDescent="0.3">
      <c r="B1644" s="141"/>
    </row>
    <row r="1645" spans="2:2" x14ac:dyDescent="0.3">
      <c r="B1645" s="141"/>
    </row>
    <row r="1646" spans="2:2" x14ac:dyDescent="0.3">
      <c r="B1646" s="141"/>
    </row>
    <row r="1647" spans="2:2" x14ac:dyDescent="0.3">
      <c r="B1647" s="141"/>
    </row>
    <row r="1648" spans="2:2" x14ac:dyDescent="0.3">
      <c r="B1648" s="141"/>
    </row>
    <row r="1649" spans="2:2" x14ac:dyDescent="0.3">
      <c r="B1649" s="141"/>
    </row>
    <row r="1650" spans="2:2" x14ac:dyDescent="0.3">
      <c r="B1650" s="141"/>
    </row>
    <row r="1651" spans="2:2" x14ac:dyDescent="0.3">
      <c r="B1651" s="141"/>
    </row>
    <row r="1652" spans="2:2" x14ac:dyDescent="0.3">
      <c r="B1652" s="141"/>
    </row>
    <row r="1653" spans="2:2" x14ac:dyDescent="0.3">
      <c r="B1653" s="141"/>
    </row>
    <row r="1654" spans="2:2" x14ac:dyDescent="0.3">
      <c r="B1654" s="141"/>
    </row>
    <row r="1655" spans="2:2" x14ac:dyDescent="0.3">
      <c r="B1655" s="141"/>
    </row>
    <row r="1656" spans="2:2" x14ac:dyDescent="0.3">
      <c r="B1656" s="141"/>
    </row>
    <row r="1657" spans="2:2" x14ac:dyDescent="0.3">
      <c r="B1657" s="141"/>
    </row>
    <row r="1658" spans="2:2" x14ac:dyDescent="0.3">
      <c r="B1658" s="141"/>
    </row>
    <row r="1659" spans="2:2" x14ac:dyDescent="0.3">
      <c r="B1659" s="141"/>
    </row>
    <row r="1660" spans="2:2" x14ac:dyDescent="0.3">
      <c r="B1660" s="141"/>
    </row>
    <row r="1661" spans="2:2" x14ac:dyDescent="0.3">
      <c r="B1661" s="141"/>
    </row>
    <row r="1662" spans="2:2" x14ac:dyDescent="0.3">
      <c r="B1662" s="141"/>
    </row>
    <row r="1663" spans="2:2" x14ac:dyDescent="0.3">
      <c r="B1663" s="141"/>
    </row>
    <row r="1664" spans="2:2" x14ac:dyDescent="0.3">
      <c r="B1664" s="141"/>
    </row>
    <row r="1665" spans="2:2" x14ac:dyDescent="0.3">
      <c r="B1665" s="141"/>
    </row>
    <row r="1666" spans="2:2" x14ac:dyDescent="0.3">
      <c r="B1666" s="141"/>
    </row>
    <row r="1667" spans="2:2" x14ac:dyDescent="0.3">
      <c r="B1667" s="141"/>
    </row>
    <row r="1668" spans="2:2" x14ac:dyDescent="0.3">
      <c r="B1668" s="141"/>
    </row>
    <row r="1669" spans="2:2" x14ac:dyDescent="0.3">
      <c r="B1669" s="141"/>
    </row>
    <row r="1670" spans="2:2" x14ac:dyDescent="0.3">
      <c r="B1670" s="141"/>
    </row>
    <row r="1671" spans="2:2" x14ac:dyDescent="0.3">
      <c r="B1671" s="141"/>
    </row>
    <row r="1672" spans="2:2" x14ac:dyDescent="0.3">
      <c r="B1672" s="141"/>
    </row>
    <row r="1673" spans="2:2" x14ac:dyDescent="0.3">
      <c r="B1673" s="141"/>
    </row>
    <row r="1674" spans="2:2" x14ac:dyDescent="0.3">
      <c r="B1674" s="141"/>
    </row>
    <row r="1675" spans="2:2" x14ac:dyDescent="0.3">
      <c r="B1675" s="141"/>
    </row>
    <row r="1676" spans="2:2" x14ac:dyDescent="0.3">
      <c r="B1676" s="141"/>
    </row>
    <row r="1677" spans="2:2" x14ac:dyDescent="0.3">
      <c r="B1677" s="141"/>
    </row>
    <row r="1678" spans="2:2" x14ac:dyDescent="0.3">
      <c r="B1678" s="141"/>
    </row>
    <row r="1679" spans="2:2" x14ac:dyDescent="0.3">
      <c r="B1679" s="141"/>
    </row>
    <row r="1680" spans="2:2" x14ac:dyDescent="0.3">
      <c r="B1680" s="141"/>
    </row>
    <row r="1681" spans="2:2" x14ac:dyDescent="0.3">
      <c r="B1681" s="141"/>
    </row>
    <row r="1682" spans="2:2" x14ac:dyDescent="0.3">
      <c r="B1682" s="141"/>
    </row>
    <row r="1683" spans="2:2" x14ac:dyDescent="0.3">
      <c r="B1683" s="141"/>
    </row>
    <row r="1684" spans="2:2" x14ac:dyDescent="0.3">
      <c r="B1684" s="141"/>
    </row>
    <row r="1685" spans="2:2" x14ac:dyDescent="0.3">
      <c r="B1685" s="141"/>
    </row>
    <row r="1686" spans="2:2" x14ac:dyDescent="0.3">
      <c r="B1686" s="141"/>
    </row>
    <row r="1687" spans="2:2" x14ac:dyDescent="0.3">
      <c r="B1687" s="141"/>
    </row>
    <row r="1688" spans="2:2" x14ac:dyDescent="0.3">
      <c r="B1688" s="141"/>
    </row>
    <row r="1689" spans="2:2" x14ac:dyDescent="0.3">
      <c r="B1689" s="141"/>
    </row>
    <row r="1690" spans="2:2" x14ac:dyDescent="0.3">
      <c r="B1690" s="141"/>
    </row>
    <row r="1691" spans="2:2" x14ac:dyDescent="0.3">
      <c r="B1691" s="141"/>
    </row>
    <row r="1692" spans="2:2" x14ac:dyDescent="0.3">
      <c r="B1692" s="141"/>
    </row>
    <row r="1693" spans="2:2" x14ac:dyDescent="0.3">
      <c r="B1693" s="141"/>
    </row>
    <row r="1694" spans="2:2" x14ac:dyDescent="0.3">
      <c r="B1694" s="141"/>
    </row>
    <row r="1695" spans="2:2" x14ac:dyDescent="0.3">
      <c r="B1695" s="141"/>
    </row>
    <row r="1696" spans="2:2" x14ac:dyDescent="0.3">
      <c r="B1696" s="141"/>
    </row>
    <row r="1697" spans="2:2" x14ac:dyDescent="0.3">
      <c r="B1697" s="141"/>
    </row>
    <row r="1698" spans="2:2" x14ac:dyDescent="0.3">
      <c r="B1698" s="141"/>
    </row>
    <row r="1699" spans="2:2" x14ac:dyDescent="0.3">
      <c r="B1699" s="141"/>
    </row>
    <row r="1700" spans="2:2" x14ac:dyDescent="0.3">
      <c r="B1700" s="141"/>
    </row>
    <row r="1701" spans="2:2" x14ac:dyDescent="0.3">
      <c r="B1701" s="141"/>
    </row>
    <row r="1702" spans="2:2" x14ac:dyDescent="0.3">
      <c r="B1702" s="141"/>
    </row>
    <row r="1703" spans="2:2" x14ac:dyDescent="0.3">
      <c r="B1703" s="141"/>
    </row>
    <row r="1704" spans="2:2" x14ac:dyDescent="0.3">
      <c r="B1704" s="141"/>
    </row>
    <row r="1705" spans="2:2" x14ac:dyDescent="0.3">
      <c r="B1705" s="141"/>
    </row>
    <row r="1706" spans="2:2" x14ac:dyDescent="0.3">
      <c r="B1706" s="141"/>
    </row>
    <row r="1707" spans="2:2" x14ac:dyDescent="0.3">
      <c r="B1707" s="141"/>
    </row>
    <row r="1708" spans="2:2" x14ac:dyDescent="0.3">
      <c r="B1708" s="141"/>
    </row>
    <row r="1709" spans="2:2" x14ac:dyDescent="0.3">
      <c r="B1709" s="141"/>
    </row>
    <row r="1710" spans="2:2" x14ac:dyDescent="0.3">
      <c r="B1710" s="141"/>
    </row>
    <row r="1711" spans="2:2" x14ac:dyDescent="0.3">
      <c r="B1711" s="141"/>
    </row>
    <row r="1712" spans="2:2" x14ac:dyDescent="0.3">
      <c r="B1712" s="141"/>
    </row>
    <row r="1713" spans="2:2" x14ac:dyDescent="0.3">
      <c r="B1713" s="141"/>
    </row>
    <row r="1714" spans="2:2" x14ac:dyDescent="0.3">
      <c r="B1714" s="141"/>
    </row>
    <row r="1715" spans="2:2" x14ac:dyDescent="0.3">
      <c r="B1715" s="141"/>
    </row>
    <row r="1716" spans="2:2" x14ac:dyDescent="0.3">
      <c r="B1716" s="141"/>
    </row>
    <row r="1717" spans="2:2" x14ac:dyDescent="0.3">
      <c r="B1717" s="141"/>
    </row>
    <row r="1718" spans="2:2" x14ac:dyDescent="0.3">
      <c r="B1718" s="141"/>
    </row>
    <row r="1719" spans="2:2" x14ac:dyDescent="0.3">
      <c r="B1719" s="141"/>
    </row>
    <row r="1720" spans="2:2" x14ac:dyDescent="0.3">
      <c r="B1720" s="141"/>
    </row>
    <row r="1721" spans="2:2" x14ac:dyDescent="0.3">
      <c r="B1721" s="141"/>
    </row>
    <row r="1722" spans="2:2" x14ac:dyDescent="0.3">
      <c r="B1722" s="141"/>
    </row>
    <row r="1723" spans="2:2" x14ac:dyDescent="0.3">
      <c r="B1723" s="141"/>
    </row>
    <row r="1724" spans="2:2" x14ac:dyDescent="0.3">
      <c r="B1724" s="141"/>
    </row>
    <row r="1725" spans="2:2" x14ac:dyDescent="0.3">
      <c r="B1725" s="141"/>
    </row>
    <row r="1726" spans="2:2" x14ac:dyDescent="0.3">
      <c r="B1726" s="141"/>
    </row>
    <row r="1727" spans="2:2" x14ac:dyDescent="0.3">
      <c r="B1727" s="141"/>
    </row>
    <row r="1728" spans="2:2" x14ac:dyDescent="0.3">
      <c r="B1728" s="141"/>
    </row>
    <row r="1729" spans="2:2" x14ac:dyDescent="0.3">
      <c r="B1729" s="141"/>
    </row>
    <row r="1730" spans="2:2" x14ac:dyDescent="0.3">
      <c r="B1730" s="141"/>
    </row>
    <row r="1731" spans="2:2" x14ac:dyDescent="0.3">
      <c r="B1731" s="141"/>
    </row>
    <row r="1732" spans="2:2" x14ac:dyDescent="0.3">
      <c r="B1732" s="141"/>
    </row>
    <row r="1733" spans="2:2" x14ac:dyDescent="0.3">
      <c r="B1733" s="141"/>
    </row>
    <row r="1734" spans="2:2" x14ac:dyDescent="0.3">
      <c r="B1734" s="141"/>
    </row>
    <row r="1735" spans="2:2" x14ac:dyDescent="0.3">
      <c r="B1735" s="141"/>
    </row>
    <row r="1736" spans="2:2" x14ac:dyDescent="0.3">
      <c r="B1736" s="141"/>
    </row>
    <row r="1737" spans="2:2" x14ac:dyDescent="0.3">
      <c r="B1737" s="141"/>
    </row>
    <row r="1738" spans="2:2" x14ac:dyDescent="0.3">
      <c r="B1738" s="141"/>
    </row>
    <row r="1739" spans="2:2" x14ac:dyDescent="0.3">
      <c r="B1739" s="141"/>
    </row>
    <row r="1740" spans="2:2" x14ac:dyDescent="0.3">
      <c r="B1740" s="141"/>
    </row>
    <row r="1741" spans="2:2" x14ac:dyDescent="0.3">
      <c r="B1741" s="141"/>
    </row>
    <row r="1742" spans="2:2" x14ac:dyDescent="0.3">
      <c r="B1742" s="141"/>
    </row>
    <row r="1743" spans="2:2" x14ac:dyDescent="0.3">
      <c r="B1743" s="141"/>
    </row>
    <row r="1744" spans="2:2" x14ac:dyDescent="0.3">
      <c r="B1744" s="141"/>
    </row>
    <row r="1745" spans="2:2" x14ac:dyDescent="0.3">
      <c r="B1745" s="141"/>
    </row>
    <row r="1746" spans="2:2" x14ac:dyDescent="0.3">
      <c r="B1746" s="141"/>
    </row>
    <row r="1747" spans="2:2" x14ac:dyDescent="0.3">
      <c r="B1747" s="141"/>
    </row>
    <row r="1748" spans="2:2" x14ac:dyDescent="0.3">
      <c r="B1748" s="141"/>
    </row>
    <row r="1749" spans="2:2" x14ac:dyDescent="0.3">
      <c r="B1749" s="141"/>
    </row>
    <row r="1750" spans="2:2" x14ac:dyDescent="0.3">
      <c r="B1750" s="141"/>
    </row>
    <row r="1751" spans="2:2" x14ac:dyDescent="0.3">
      <c r="B1751" s="141"/>
    </row>
    <row r="1752" spans="2:2" x14ac:dyDescent="0.3">
      <c r="B1752" s="141"/>
    </row>
    <row r="1753" spans="2:2" x14ac:dyDescent="0.3">
      <c r="B1753" s="141"/>
    </row>
    <row r="1754" spans="2:2" x14ac:dyDescent="0.3">
      <c r="B1754" s="141"/>
    </row>
    <row r="1755" spans="2:2" x14ac:dyDescent="0.3">
      <c r="B1755" s="141"/>
    </row>
    <row r="1756" spans="2:2" x14ac:dyDescent="0.3">
      <c r="B1756" s="141"/>
    </row>
    <row r="1757" spans="2:2" x14ac:dyDescent="0.3">
      <c r="B1757" s="141"/>
    </row>
    <row r="1758" spans="2:2" x14ac:dyDescent="0.3">
      <c r="B1758" s="141"/>
    </row>
    <row r="1759" spans="2:2" x14ac:dyDescent="0.3">
      <c r="B1759" s="141"/>
    </row>
    <row r="1760" spans="2:2" x14ac:dyDescent="0.3">
      <c r="B1760" s="141"/>
    </row>
    <row r="1761" spans="2:2" x14ac:dyDescent="0.3">
      <c r="B1761" s="141"/>
    </row>
    <row r="1762" spans="2:2" x14ac:dyDescent="0.3">
      <c r="B1762" s="141"/>
    </row>
    <row r="1763" spans="2:2" x14ac:dyDescent="0.3">
      <c r="B1763" s="141"/>
    </row>
    <row r="1764" spans="2:2" x14ac:dyDescent="0.3">
      <c r="B1764" s="141"/>
    </row>
    <row r="1765" spans="2:2" x14ac:dyDescent="0.3">
      <c r="B1765" s="141"/>
    </row>
    <row r="1766" spans="2:2" x14ac:dyDescent="0.3">
      <c r="B1766" s="141"/>
    </row>
    <row r="1767" spans="2:2" x14ac:dyDescent="0.3">
      <c r="B1767" s="141"/>
    </row>
    <row r="1768" spans="2:2" x14ac:dyDescent="0.3">
      <c r="B1768" s="141"/>
    </row>
    <row r="1769" spans="2:2" x14ac:dyDescent="0.3">
      <c r="B1769" s="141"/>
    </row>
    <row r="1770" spans="2:2" x14ac:dyDescent="0.3">
      <c r="B1770" s="141"/>
    </row>
    <row r="1771" spans="2:2" x14ac:dyDescent="0.3">
      <c r="B1771" s="141"/>
    </row>
    <row r="1772" spans="2:2" x14ac:dyDescent="0.3">
      <c r="B1772" s="141"/>
    </row>
    <row r="1773" spans="2:2" x14ac:dyDescent="0.3">
      <c r="B1773" s="141"/>
    </row>
    <row r="1774" spans="2:2" x14ac:dyDescent="0.3">
      <c r="B1774" s="141"/>
    </row>
    <row r="1775" spans="2:2" x14ac:dyDescent="0.3">
      <c r="B1775" s="141"/>
    </row>
    <row r="1776" spans="2:2" x14ac:dyDescent="0.3">
      <c r="B1776" s="141"/>
    </row>
    <row r="1777" spans="2:2" x14ac:dyDescent="0.3">
      <c r="B1777" s="141"/>
    </row>
    <row r="1778" spans="2:2" x14ac:dyDescent="0.3">
      <c r="B1778" s="141"/>
    </row>
    <row r="1779" spans="2:2" x14ac:dyDescent="0.3">
      <c r="B1779" s="141"/>
    </row>
    <row r="1780" spans="2:2" x14ac:dyDescent="0.3">
      <c r="B1780" s="141"/>
    </row>
    <row r="1781" spans="2:2" x14ac:dyDescent="0.3">
      <c r="B1781" s="141"/>
    </row>
    <row r="1782" spans="2:2" x14ac:dyDescent="0.3">
      <c r="B1782" s="141"/>
    </row>
    <row r="1783" spans="2:2" x14ac:dyDescent="0.3">
      <c r="B1783" s="141"/>
    </row>
    <row r="1784" spans="2:2" x14ac:dyDescent="0.3">
      <c r="B1784" s="141"/>
    </row>
    <row r="1785" spans="2:2" x14ac:dyDescent="0.3">
      <c r="B1785" s="141"/>
    </row>
    <row r="1786" spans="2:2" x14ac:dyDescent="0.3">
      <c r="B1786" s="141"/>
    </row>
    <row r="1787" spans="2:2" x14ac:dyDescent="0.3">
      <c r="B1787" s="141"/>
    </row>
    <row r="1788" spans="2:2" x14ac:dyDescent="0.3">
      <c r="B1788" s="141"/>
    </row>
    <row r="1789" spans="2:2" x14ac:dyDescent="0.3">
      <c r="B1789" s="141"/>
    </row>
    <row r="1790" spans="2:2" x14ac:dyDescent="0.3">
      <c r="B1790" s="141"/>
    </row>
    <row r="1791" spans="2:2" x14ac:dyDescent="0.3">
      <c r="B1791" s="141"/>
    </row>
    <row r="1792" spans="2:2" x14ac:dyDescent="0.3">
      <c r="B1792" s="141"/>
    </row>
    <row r="1793" spans="2:2" x14ac:dyDescent="0.3">
      <c r="B1793" s="141"/>
    </row>
    <row r="1794" spans="2:2" x14ac:dyDescent="0.3">
      <c r="B1794" s="141"/>
    </row>
    <row r="1795" spans="2:2" x14ac:dyDescent="0.3">
      <c r="B1795" s="141"/>
    </row>
    <row r="1796" spans="2:2" x14ac:dyDescent="0.3">
      <c r="B1796" s="141"/>
    </row>
    <row r="1797" spans="2:2" x14ac:dyDescent="0.3">
      <c r="B1797" s="141"/>
    </row>
    <row r="1798" spans="2:2" x14ac:dyDescent="0.3">
      <c r="B1798" s="141"/>
    </row>
    <row r="1799" spans="2:2" x14ac:dyDescent="0.3">
      <c r="B1799" s="141"/>
    </row>
    <row r="1800" spans="2:2" x14ac:dyDescent="0.3">
      <c r="B1800" s="141"/>
    </row>
    <row r="1801" spans="2:2" x14ac:dyDescent="0.3">
      <c r="B1801" s="141"/>
    </row>
    <row r="1802" spans="2:2" x14ac:dyDescent="0.3">
      <c r="B1802" s="141"/>
    </row>
    <row r="1803" spans="2:2" x14ac:dyDescent="0.3">
      <c r="B1803" s="141"/>
    </row>
    <row r="1804" spans="2:2" x14ac:dyDescent="0.3">
      <c r="B1804" s="141"/>
    </row>
    <row r="1805" spans="2:2" x14ac:dyDescent="0.3">
      <c r="B1805" s="141"/>
    </row>
    <row r="1806" spans="2:2" x14ac:dyDescent="0.3">
      <c r="B1806" s="141"/>
    </row>
    <row r="1807" spans="2:2" x14ac:dyDescent="0.3">
      <c r="B1807" s="141"/>
    </row>
    <row r="1808" spans="2:2" x14ac:dyDescent="0.3">
      <c r="B1808" s="141"/>
    </row>
    <row r="1809" spans="2:2" x14ac:dyDescent="0.3">
      <c r="B1809" s="141"/>
    </row>
    <row r="1810" spans="2:2" x14ac:dyDescent="0.3">
      <c r="B1810" s="141"/>
    </row>
    <row r="1811" spans="2:2" x14ac:dyDescent="0.3">
      <c r="B1811" s="141"/>
    </row>
    <row r="1812" spans="2:2" x14ac:dyDescent="0.3">
      <c r="B1812" s="141"/>
    </row>
    <row r="1813" spans="2:2" x14ac:dyDescent="0.3">
      <c r="B1813" s="141"/>
    </row>
    <row r="1814" spans="2:2" x14ac:dyDescent="0.3">
      <c r="B1814" s="141"/>
    </row>
    <row r="1815" spans="2:2" x14ac:dyDescent="0.3">
      <c r="B1815" s="141"/>
    </row>
    <row r="1816" spans="2:2" x14ac:dyDescent="0.3">
      <c r="B1816" s="141"/>
    </row>
    <row r="1817" spans="2:2" x14ac:dyDescent="0.3">
      <c r="B1817" s="141"/>
    </row>
    <row r="1818" spans="2:2" x14ac:dyDescent="0.3">
      <c r="B1818" s="141"/>
    </row>
    <row r="1819" spans="2:2" x14ac:dyDescent="0.3">
      <c r="B1819" s="141"/>
    </row>
    <row r="1820" spans="2:2" x14ac:dyDescent="0.3">
      <c r="B1820" s="141"/>
    </row>
    <row r="1821" spans="2:2" x14ac:dyDescent="0.3">
      <c r="B1821" s="141"/>
    </row>
    <row r="1822" spans="2:2" x14ac:dyDescent="0.3">
      <c r="B1822" s="141"/>
    </row>
    <row r="1823" spans="2:2" x14ac:dyDescent="0.3">
      <c r="B1823" s="141"/>
    </row>
    <row r="1824" spans="2:2" x14ac:dyDescent="0.3">
      <c r="B1824" s="141"/>
    </row>
    <row r="1825" spans="2:2" x14ac:dyDescent="0.3">
      <c r="B1825" s="141"/>
    </row>
    <row r="1826" spans="2:2" x14ac:dyDescent="0.3">
      <c r="B1826" s="141"/>
    </row>
    <row r="1827" spans="2:2" x14ac:dyDescent="0.3">
      <c r="B1827" s="141"/>
    </row>
    <row r="1828" spans="2:2" x14ac:dyDescent="0.3">
      <c r="B1828" s="141"/>
    </row>
    <row r="1829" spans="2:2" x14ac:dyDescent="0.3">
      <c r="B1829" s="141"/>
    </row>
    <row r="1830" spans="2:2" x14ac:dyDescent="0.3">
      <c r="B1830" s="141"/>
    </row>
    <row r="1831" spans="2:2" x14ac:dyDescent="0.3">
      <c r="B1831" s="141"/>
    </row>
    <row r="1832" spans="2:2" x14ac:dyDescent="0.3">
      <c r="B1832" s="141"/>
    </row>
    <row r="1833" spans="2:2" x14ac:dyDescent="0.3">
      <c r="B1833" s="141"/>
    </row>
    <row r="1834" spans="2:2" x14ac:dyDescent="0.3">
      <c r="B1834" s="141"/>
    </row>
    <row r="1835" spans="2:2" x14ac:dyDescent="0.3">
      <c r="B1835" s="141"/>
    </row>
    <row r="1836" spans="2:2" x14ac:dyDescent="0.3">
      <c r="B1836" s="141"/>
    </row>
    <row r="1837" spans="2:2" x14ac:dyDescent="0.3">
      <c r="B1837" s="141"/>
    </row>
    <row r="1838" spans="2:2" x14ac:dyDescent="0.3">
      <c r="B1838" s="141"/>
    </row>
    <row r="1839" spans="2:2" x14ac:dyDescent="0.3">
      <c r="B1839" s="141"/>
    </row>
    <row r="1840" spans="2:2" x14ac:dyDescent="0.3">
      <c r="B1840" s="141"/>
    </row>
    <row r="1841" spans="2:2" x14ac:dyDescent="0.3">
      <c r="B1841" s="141"/>
    </row>
    <row r="1842" spans="2:2" x14ac:dyDescent="0.3">
      <c r="B1842" s="141"/>
    </row>
    <row r="1843" spans="2:2" x14ac:dyDescent="0.3">
      <c r="B1843" s="141"/>
    </row>
    <row r="1844" spans="2:2" x14ac:dyDescent="0.3">
      <c r="B1844" s="141"/>
    </row>
    <row r="1845" spans="2:2" x14ac:dyDescent="0.3">
      <c r="B1845" s="141"/>
    </row>
    <row r="1846" spans="2:2" x14ac:dyDescent="0.3">
      <c r="B1846" s="141"/>
    </row>
    <row r="1847" spans="2:2" x14ac:dyDescent="0.3">
      <c r="B1847" s="141"/>
    </row>
    <row r="1848" spans="2:2" x14ac:dyDescent="0.3">
      <c r="B1848" s="141"/>
    </row>
    <row r="1849" spans="2:2" x14ac:dyDescent="0.3">
      <c r="B1849" s="141"/>
    </row>
    <row r="1850" spans="2:2" x14ac:dyDescent="0.3">
      <c r="B1850" s="141"/>
    </row>
    <row r="1851" spans="2:2" x14ac:dyDescent="0.3">
      <c r="B1851" s="141"/>
    </row>
    <row r="1852" spans="2:2" x14ac:dyDescent="0.3">
      <c r="B1852" s="141"/>
    </row>
    <row r="1853" spans="2:2" x14ac:dyDescent="0.3">
      <c r="B1853" s="141"/>
    </row>
    <row r="1854" spans="2:2" x14ac:dyDescent="0.3">
      <c r="B1854" s="141"/>
    </row>
    <row r="1855" spans="2:2" x14ac:dyDescent="0.3">
      <c r="B1855" s="141"/>
    </row>
    <row r="1856" spans="2:2" x14ac:dyDescent="0.3">
      <c r="B1856" s="141"/>
    </row>
    <row r="1857" spans="2:2" x14ac:dyDescent="0.3">
      <c r="B1857" s="141"/>
    </row>
    <row r="1858" spans="2:2" x14ac:dyDescent="0.3">
      <c r="B1858" s="141"/>
    </row>
    <row r="1859" spans="2:2" x14ac:dyDescent="0.3">
      <c r="B1859" s="141"/>
    </row>
    <row r="1860" spans="2:2" x14ac:dyDescent="0.3">
      <c r="B1860" s="141"/>
    </row>
    <row r="1861" spans="2:2" x14ac:dyDescent="0.3">
      <c r="B1861" s="141"/>
    </row>
    <row r="1862" spans="2:2" x14ac:dyDescent="0.3">
      <c r="B1862" s="141"/>
    </row>
    <row r="1863" spans="2:2" x14ac:dyDescent="0.3">
      <c r="B1863" s="141"/>
    </row>
    <row r="1864" spans="2:2" x14ac:dyDescent="0.3">
      <c r="B1864" s="141"/>
    </row>
    <row r="1865" spans="2:2" x14ac:dyDescent="0.3">
      <c r="B1865" s="141"/>
    </row>
    <row r="1866" spans="2:2" x14ac:dyDescent="0.3">
      <c r="B1866" s="141"/>
    </row>
    <row r="1867" spans="2:2" x14ac:dyDescent="0.3">
      <c r="B1867" s="141"/>
    </row>
    <row r="1868" spans="2:2" x14ac:dyDescent="0.3">
      <c r="B1868" s="141"/>
    </row>
    <row r="1869" spans="2:2" x14ac:dyDescent="0.3">
      <c r="B1869" s="141"/>
    </row>
    <row r="1870" spans="2:2" x14ac:dyDescent="0.3">
      <c r="B1870" s="141"/>
    </row>
    <row r="1871" spans="2:2" x14ac:dyDescent="0.3">
      <c r="B1871" s="141"/>
    </row>
    <row r="1872" spans="2:2" x14ac:dyDescent="0.3">
      <c r="B1872" s="141"/>
    </row>
    <row r="1873" spans="2:2" x14ac:dyDescent="0.3">
      <c r="B1873" s="141"/>
    </row>
    <row r="1874" spans="2:2" x14ac:dyDescent="0.3">
      <c r="B1874" s="141"/>
    </row>
    <row r="1875" spans="2:2" x14ac:dyDescent="0.3">
      <c r="B1875" s="141"/>
    </row>
    <row r="1876" spans="2:2" x14ac:dyDescent="0.3">
      <c r="B1876" s="141"/>
    </row>
    <row r="1877" spans="2:2" x14ac:dyDescent="0.3">
      <c r="B1877" s="141"/>
    </row>
    <row r="1878" spans="2:2" x14ac:dyDescent="0.3">
      <c r="B1878" s="141"/>
    </row>
    <row r="1879" spans="2:2" x14ac:dyDescent="0.3">
      <c r="B1879" s="141"/>
    </row>
    <row r="1880" spans="2:2" x14ac:dyDescent="0.3">
      <c r="B1880" s="141"/>
    </row>
    <row r="1881" spans="2:2" x14ac:dyDescent="0.3">
      <c r="B1881" s="141"/>
    </row>
    <row r="1882" spans="2:2" x14ac:dyDescent="0.3">
      <c r="B1882" s="141"/>
    </row>
    <row r="1883" spans="2:2" x14ac:dyDescent="0.3">
      <c r="B1883" s="141"/>
    </row>
    <row r="1884" spans="2:2" x14ac:dyDescent="0.3">
      <c r="B1884" s="141"/>
    </row>
    <row r="1885" spans="2:2" x14ac:dyDescent="0.3">
      <c r="B1885" s="141"/>
    </row>
    <row r="1886" spans="2:2" x14ac:dyDescent="0.3">
      <c r="B1886" s="141"/>
    </row>
    <row r="1887" spans="2:2" x14ac:dyDescent="0.3">
      <c r="B1887" s="141"/>
    </row>
    <row r="1888" spans="2:2" x14ac:dyDescent="0.3">
      <c r="B1888" s="141"/>
    </row>
    <row r="1889" spans="2:2" x14ac:dyDescent="0.3">
      <c r="B1889" s="141"/>
    </row>
    <row r="1890" spans="2:2" x14ac:dyDescent="0.3">
      <c r="B1890" s="141"/>
    </row>
    <row r="1891" spans="2:2" x14ac:dyDescent="0.3">
      <c r="B1891" s="141"/>
    </row>
    <row r="1892" spans="2:2" x14ac:dyDescent="0.3">
      <c r="B1892" s="141"/>
    </row>
    <row r="1893" spans="2:2" x14ac:dyDescent="0.3">
      <c r="B1893" s="141"/>
    </row>
    <row r="1894" spans="2:2" x14ac:dyDescent="0.3">
      <c r="B1894" s="141"/>
    </row>
    <row r="1895" spans="2:2" x14ac:dyDescent="0.3">
      <c r="B1895" s="141"/>
    </row>
    <row r="1896" spans="2:2" x14ac:dyDescent="0.3">
      <c r="B1896" s="141"/>
    </row>
    <row r="1897" spans="2:2" x14ac:dyDescent="0.3">
      <c r="B1897" s="141"/>
    </row>
    <row r="1898" spans="2:2" x14ac:dyDescent="0.3">
      <c r="B1898" s="141"/>
    </row>
    <row r="1899" spans="2:2" x14ac:dyDescent="0.3">
      <c r="B1899" s="141"/>
    </row>
    <row r="1900" spans="2:2" x14ac:dyDescent="0.3">
      <c r="B1900" s="141"/>
    </row>
    <row r="1901" spans="2:2" x14ac:dyDescent="0.3">
      <c r="B1901" s="141"/>
    </row>
    <row r="1902" spans="2:2" x14ac:dyDescent="0.3">
      <c r="B1902" s="141"/>
    </row>
    <row r="1903" spans="2:2" x14ac:dyDescent="0.3">
      <c r="B1903" s="141"/>
    </row>
    <row r="1904" spans="2:2" x14ac:dyDescent="0.3">
      <c r="B1904" s="141"/>
    </row>
    <row r="1905" spans="2:2" x14ac:dyDescent="0.3">
      <c r="B1905" s="141"/>
    </row>
    <row r="1906" spans="2:2" x14ac:dyDescent="0.3">
      <c r="B1906" s="141"/>
    </row>
    <row r="1907" spans="2:2" x14ac:dyDescent="0.3">
      <c r="B1907" s="141"/>
    </row>
    <row r="1908" spans="2:2" x14ac:dyDescent="0.3">
      <c r="B1908" s="141"/>
    </row>
    <row r="1909" spans="2:2" x14ac:dyDescent="0.3">
      <c r="B1909" s="141"/>
    </row>
    <row r="1910" spans="2:2" x14ac:dyDescent="0.3">
      <c r="B1910" s="141"/>
    </row>
    <row r="1911" spans="2:2" x14ac:dyDescent="0.3">
      <c r="B1911" s="141"/>
    </row>
    <row r="1912" spans="2:2" x14ac:dyDescent="0.3">
      <c r="B1912" s="141"/>
    </row>
    <row r="1913" spans="2:2" x14ac:dyDescent="0.3">
      <c r="B1913" s="141"/>
    </row>
    <row r="1914" spans="2:2" x14ac:dyDescent="0.3">
      <c r="B1914" s="141"/>
    </row>
    <row r="1915" spans="2:2" x14ac:dyDescent="0.3">
      <c r="B1915" s="141"/>
    </row>
    <row r="1916" spans="2:2" x14ac:dyDescent="0.3">
      <c r="B1916" s="141"/>
    </row>
    <row r="1917" spans="2:2" x14ac:dyDescent="0.3">
      <c r="B1917" s="141"/>
    </row>
    <row r="1918" spans="2:2" x14ac:dyDescent="0.3">
      <c r="B1918" s="141"/>
    </row>
    <row r="1919" spans="2:2" x14ac:dyDescent="0.3">
      <c r="B1919" s="141"/>
    </row>
    <row r="1920" spans="2:2" x14ac:dyDescent="0.3">
      <c r="B1920" s="141"/>
    </row>
    <row r="1921" spans="2:2" x14ac:dyDescent="0.3">
      <c r="B1921" s="141"/>
    </row>
    <row r="1922" spans="2:2" x14ac:dyDescent="0.3">
      <c r="B1922" s="141"/>
    </row>
    <row r="1923" spans="2:2" x14ac:dyDescent="0.3">
      <c r="B1923" s="141"/>
    </row>
    <row r="1924" spans="2:2" x14ac:dyDescent="0.3">
      <c r="B1924" s="141"/>
    </row>
    <row r="1925" spans="2:2" x14ac:dyDescent="0.3">
      <c r="B1925" s="141"/>
    </row>
    <row r="1926" spans="2:2" x14ac:dyDescent="0.3">
      <c r="B1926" s="141"/>
    </row>
    <row r="1927" spans="2:2" x14ac:dyDescent="0.3">
      <c r="B1927" s="141"/>
    </row>
    <row r="1928" spans="2:2" x14ac:dyDescent="0.3">
      <c r="B1928" s="141"/>
    </row>
    <row r="1929" spans="2:2" x14ac:dyDescent="0.3">
      <c r="B1929" s="141"/>
    </row>
    <row r="1930" spans="2:2" x14ac:dyDescent="0.3">
      <c r="B1930" s="141"/>
    </row>
    <row r="1931" spans="2:2" x14ac:dyDescent="0.3">
      <c r="B1931" s="141"/>
    </row>
    <row r="1932" spans="2:2" x14ac:dyDescent="0.3">
      <c r="B1932" s="141"/>
    </row>
    <row r="1933" spans="2:2" x14ac:dyDescent="0.3">
      <c r="B1933" s="141"/>
    </row>
    <row r="1934" spans="2:2" x14ac:dyDescent="0.3">
      <c r="B1934" s="141"/>
    </row>
    <row r="1935" spans="2:2" x14ac:dyDescent="0.3">
      <c r="B1935" s="141"/>
    </row>
    <row r="1936" spans="2:2" x14ac:dyDescent="0.3">
      <c r="B1936" s="141"/>
    </row>
    <row r="1937" spans="2:2" x14ac:dyDescent="0.3">
      <c r="B1937" s="141"/>
    </row>
    <row r="1938" spans="2:2" x14ac:dyDescent="0.3">
      <c r="B1938" s="141"/>
    </row>
    <row r="1939" spans="2:2" x14ac:dyDescent="0.3">
      <c r="B1939" s="141"/>
    </row>
    <row r="1940" spans="2:2" x14ac:dyDescent="0.3">
      <c r="B1940" s="141"/>
    </row>
    <row r="1941" spans="2:2" x14ac:dyDescent="0.3">
      <c r="B1941" s="141"/>
    </row>
    <row r="1942" spans="2:2" x14ac:dyDescent="0.3">
      <c r="B1942" s="141"/>
    </row>
    <row r="1943" spans="2:2" x14ac:dyDescent="0.3">
      <c r="B1943" s="141"/>
    </row>
    <row r="1944" spans="2:2" x14ac:dyDescent="0.3">
      <c r="B1944" s="141"/>
    </row>
    <row r="1945" spans="2:2" x14ac:dyDescent="0.3">
      <c r="B1945" s="141"/>
    </row>
    <row r="1946" spans="2:2" x14ac:dyDescent="0.3">
      <c r="B1946" s="141"/>
    </row>
    <row r="1947" spans="2:2" x14ac:dyDescent="0.3">
      <c r="B1947" s="141"/>
    </row>
    <row r="1948" spans="2:2" x14ac:dyDescent="0.3">
      <c r="B1948" s="141"/>
    </row>
    <row r="1949" spans="2:2" x14ac:dyDescent="0.3">
      <c r="B1949" s="141"/>
    </row>
    <row r="1950" spans="2:2" x14ac:dyDescent="0.3">
      <c r="B1950" s="141"/>
    </row>
    <row r="1951" spans="2:2" x14ac:dyDescent="0.3">
      <c r="B1951" s="141"/>
    </row>
    <row r="1952" spans="2:2" x14ac:dyDescent="0.3">
      <c r="B1952" s="141"/>
    </row>
    <row r="1953" spans="2:2" x14ac:dyDescent="0.3">
      <c r="B1953" s="141"/>
    </row>
    <row r="1954" spans="2:2" x14ac:dyDescent="0.3">
      <c r="B1954" s="141"/>
    </row>
    <row r="1955" spans="2:2" x14ac:dyDescent="0.3">
      <c r="B1955" s="141"/>
    </row>
    <row r="1956" spans="2:2" x14ac:dyDescent="0.3">
      <c r="B1956" s="141"/>
    </row>
    <row r="1957" spans="2:2" x14ac:dyDescent="0.3">
      <c r="B1957" s="141"/>
    </row>
    <row r="1958" spans="2:2" x14ac:dyDescent="0.3">
      <c r="B1958" s="141"/>
    </row>
    <row r="1959" spans="2:2" x14ac:dyDescent="0.3">
      <c r="B1959" s="141"/>
    </row>
    <row r="1960" spans="2:2" x14ac:dyDescent="0.3">
      <c r="B1960" s="141"/>
    </row>
    <row r="1961" spans="2:2" x14ac:dyDescent="0.3">
      <c r="B1961" s="141"/>
    </row>
    <row r="1962" spans="2:2" x14ac:dyDescent="0.3">
      <c r="B1962" s="141"/>
    </row>
    <row r="1963" spans="2:2" x14ac:dyDescent="0.3">
      <c r="B1963" s="141"/>
    </row>
    <row r="1964" spans="2:2" x14ac:dyDescent="0.3">
      <c r="B1964" s="141"/>
    </row>
    <row r="1965" spans="2:2" x14ac:dyDescent="0.3">
      <c r="B1965" s="141"/>
    </row>
    <row r="1966" spans="2:2" x14ac:dyDescent="0.3">
      <c r="B1966" s="141"/>
    </row>
    <row r="1967" spans="2:2" x14ac:dyDescent="0.3">
      <c r="B1967" s="141"/>
    </row>
    <row r="1968" spans="2:2" x14ac:dyDescent="0.3">
      <c r="B1968" s="141"/>
    </row>
    <row r="1969" spans="2:2" x14ac:dyDescent="0.3">
      <c r="B1969" s="141"/>
    </row>
    <row r="1970" spans="2:2" x14ac:dyDescent="0.3">
      <c r="B1970" s="141"/>
    </row>
    <row r="1971" spans="2:2" x14ac:dyDescent="0.3">
      <c r="B1971" s="141"/>
    </row>
    <row r="1972" spans="2:2" x14ac:dyDescent="0.3">
      <c r="B1972" s="141"/>
    </row>
    <row r="1973" spans="2:2" x14ac:dyDescent="0.3">
      <c r="B1973" s="141"/>
    </row>
    <row r="1974" spans="2:2" x14ac:dyDescent="0.3">
      <c r="B1974" s="141"/>
    </row>
    <row r="1975" spans="2:2" x14ac:dyDescent="0.3">
      <c r="B1975" s="141"/>
    </row>
    <row r="1976" spans="2:2" x14ac:dyDescent="0.3">
      <c r="B1976" s="141"/>
    </row>
    <row r="1977" spans="2:2" x14ac:dyDescent="0.3">
      <c r="B1977" s="141"/>
    </row>
    <row r="1978" spans="2:2" x14ac:dyDescent="0.3">
      <c r="B1978" s="141"/>
    </row>
    <row r="1979" spans="2:2" x14ac:dyDescent="0.3">
      <c r="B1979" s="141"/>
    </row>
    <row r="1980" spans="2:2" x14ac:dyDescent="0.3">
      <c r="B1980" s="141"/>
    </row>
    <row r="1981" spans="2:2" x14ac:dyDescent="0.3">
      <c r="B1981" s="141"/>
    </row>
    <row r="1982" spans="2:2" x14ac:dyDescent="0.3">
      <c r="B1982" s="141"/>
    </row>
    <row r="1983" spans="2:2" x14ac:dyDescent="0.3">
      <c r="B1983" s="141"/>
    </row>
    <row r="1984" spans="2:2" x14ac:dyDescent="0.3">
      <c r="B1984" s="141"/>
    </row>
    <row r="1985" spans="2:2" x14ac:dyDescent="0.3">
      <c r="B1985" s="141"/>
    </row>
    <row r="1986" spans="2:2" x14ac:dyDescent="0.3">
      <c r="B1986" s="141"/>
    </row>
    <row r="1987" spans="2:2" x14ac:dyDescent="0.3">
      <c r="B1987" s="141"/>
    </row>
    <row r="1988" spans="2:2" x14ac:dyDescent="0.3">
      <c r="B1988" s="141"/>
    </row>
    <row r="1989" spans="2:2" x14ac:dyDescent="0.3">
      <c r="B1989" s="141"/>
    </row>
    <row r="1990" spans="2:2" x14ac:dyDescent="0.3">
      <c r="B1990" s="141"/>
    </row>
    <row r="1991" spans="2:2" x14ac:dyDescent="0.3">
      <c r="B1991" s="141"/>
    </row>
    <row r="1992" spans="2:2" x14ac:dyDescent="0.3">
      <c r="B1992" s="141"/>
    </row>
    <row r="1993" spans="2:2" x14ac:dyDescent="0.3">
      <c r="B1993" s="141"/>
    </row>
    <row r="1994" spans="2:2" x14ac:dyDescent="0.3">
      <c r="B1994" s="141"/>
    </row>
    <row r="1995" spans="2:2" x14ac:dyDescent="0.3">
      <c r="B1995" s="141"/>
    </row>
    <row r="1996" spans="2:2" x14ac:dyDescent="0.3">
      <c r="B1996" s="141"/>
    </row>
    <row r="1997" spans="2:2" x14ac:dyDescent="0.3">
      <c r="B1997" s="141"/>
    </row>
    <row r="1998" spans="2:2" x14ac:dyDescent="0.3">
      <c r="B1998" s="141"/>
    </row>
    <row r="1999" spans="2:2" x14ac:dyDescent="0.3">
      <c r="B1999" s="141"/>
    </row>
    <row r="2000" spans="2:2" x14ac:dyDescent="0.3">
      <c r="B2000" s="141"/>
    </row>
    <row r="2001" spans="2:2" x14ac:dyDescent="0.3">
      <c r="B2001" s="141"/>
    </row>
    <row r="2002" spans="2:2" x14ac:dyDescent="0.3">
      <c r="B2002" s="141"/>
    </row>
    <row r="2003" spans="2:2" x14ac:dyDescent="0.3">
      <c r="B2003" s="141"/>
    </row>
    <row r="2004" spans="2:2" x14ac:dyDescent="0.3">
      <c r="B2004" s="141"/>
    </row>
    <row r="2005" spans="2:2" x14ac:dyDescent="0.3">
      <c r="B2005" s="141"/>
    </row>
    <row r="2006" spans="2:2" x14ac:dyDescent="0.3">
      <c r="B2006" s="141"/>
    </row>
    <row r="2007" spans="2:2" x14ac:dyDescent="0.3">
      <c r="B2007" s="141"/>
    </row>
    <row r="2008" spans="2:2" x14ac:dyDescent="0.3">
      <c r="B2008" s="141"/>
    </row>
    <row r="2009" spans="2:2" x14ac:dyDescent="0.3">
      <c r="B2009" s="141"/>
    </row>
    <row r="2010" spans="2:2" x14ac:dyDescent="0.3">
      <c r="B2010" s="141"/>
    </row>
    <row r="2011" spans="2:2" x14ac:dyDescent="0.3">
      <c r="B2011" s="141"/>
    </row>
    <row r="2012" spans="2:2" x14ac:dyDescent="0.3">
      <c r="B2012" s="141"/>
    </row>
    <row r="2013" spans="2:2" x14ac:dyDescent="0.3">
      <c r="B2013" s="141"/>
    </row>
    <row r="2014" spans="2:2" x14ac:dyDescent="0.3">
      <c r="B2014" s="141"/>
    </row>
    <row r="2015" spans="2:2" x14ac:dyDescent="0.3">
      <c r="B2015" s="141"/>
    </row>
    <row r="2016" spans="2:2" x14ac:dyDescent="0.3">
      <c r="B2016" s="141"/>
    </row>
    <row r="2017" spans="2:2" x14ac:dyDescent="0.3">
      <c r="B2017" s="141"/>
    </row>
    <row r="2018" spans="2:2" x14ac:dyDescent="0.3">
      <c r="B2018" s="141"/>
    </row>
    <row r="2019" spans="2:2" x14ac:dyDescent="0.3">
      <c r="B2019" s="141"/>
    </row>
    <row r="2020" spans="2:2" x14ac:dyDescent="0.3">
      <c r="B2020" s="141"/>
    </row>
    <row r="2021" spans="2:2" x14ac:dyDescent="0.3">
      <c r="B2021" s="141"/>
    </row>
    <row r="2022" spans="2:2" x14ac:dyDescent="0.3">
      <c r="B2022" s="141"/>
    </row>
    <row r="2023" spans="2:2" x14ac:dyDescent="0.3">
      <c r="B2023" s="141"/>
    </row>
    <row r="2024" spans="2:2" x14ac:dyDescent="0.3">
      <c r="B2024" s="141"/>
    </row>
    <row r="2025" spans="2:2" x14ac:dyDescent="0.3">
      <c r="B2025" s="141"/>
    </row>
    <row r="2026" spans="2:2" x14ac:dyDescent="0.3">
      <c r="B2026" s="141"/>
    </row>
    <row r="2027" spans="2:2" x14ac:dyDescent="0.3">
      <c r="B2027" s="141"/>
    </row>
    <row r="2028" spans="2:2" x14ac:dyDescent="0.3">
      <c r="B2028" s="141"/>
    </row>
    <row r="2029" spans="2:2" x14ac:dyDescent="0.3">
      <c r="B2029" s="141"/>
    </row>
    <row r="2030" spans="2:2" x14ac:dyDescent="0.3">
      <c r="B2030" s="141"/>
    </row>
    <row r="2031" spans="2:2" x14ac:dyDescent="0.3">
      <c r="B2031" s="141"/>
    </row>
    <row r="2032" spans="2:2" x14ac:dyDescent="0.3">
      <c r="B2032" s="141"/>
    </row>
    <row r="2033" spans="2:2" x14ac:dyDescent="0.3">
      <c r="B2033" s="141"/>
    </row>
    <row r="2034" spans="2:2" x14ac:dyDescent="0.3">
      <c r="B2034" s="141"/>
    </row>
    <row r="2035" spans="2:2" x14ac:dyDescent="0.3">
      <c r="B2035" s="141"/>
    </row>
    <row r="2036" spans="2:2" x14ac:dyDescent="0.3">
      <c r="B2036" s="141"/>
    </row>
    <row r="2037" spans="2:2" x14ac:dyDescent="0.3">
      <c r="B2037" s="141"/>
    </row>
    <row r="2038" spans="2:2" x14ac:dyDescent="0.3">
      <c r="B2038" s="141"/>
    </row>
    <row r="2039" spans="2:2" x14ac:dyDescent="0.3">
      <c r="B2039" s="141"/>
    </row>
    <row r="2040" spans="2:2" x14ac:dyDescent="0.3">
      <c r="B2040" s="141"/>
    </row>
    <row r="2041" spans="2:2" x14ac:dyDescent="0.3">
      <c r="B2041" s="141"/>
    </row>
    <row r="2042" spans="2:2" x14ac:dyDescent="0.3">
      <c r="B2042" s="141"/>
    </row>
    <row r="2043" spans="2:2" x14ac:dyDescent="0.3">
      <c r="B2043" s="141"/>
    </row>
    <row r="2044" spans="2:2" x14ac:dyDescent="0.3">
      <c r="B2044" s="141"/>
    </row>
    <row r="2045" spans="2:2" x14ac:dyDescent="0.3">
      <c r="B2045" s="141"/>
    </row>
    <row r="2046" spans="2:2" x14ac:dyDescent="0.3">
      <c r="B2046" s="141"/>
    </row>
    <row r="2047" spans="2:2" x14ac:dyDescent="0.3">
      <c r="B2047" s="141"/>
    </row>
    <row r="2048" spans="2:2" x14ac:dyDescent="0.3">
      <c r="B2048" s="141"/>
    </row>
    <row r="2049" spans="2:2" x14ac:dyDescent="0.3">
      <c r="B2049" s="141"/>
    </row>
    <row r="2050" spans="2:2" x14ac:dyDescent="0.3">
      <c r="B2050" s="141"/>
    </row>
    <row r="2051" spans="2:2" x14ac:dyDescent="0.3">
      <c r="B2051" s="141"/>
    </row>
    <row r="2052" spans="2:2" x14ac:dyDescent="0.3">
      <c r="B2052" s="141"/>
    </row>
    <row r="2053" spans="2:2" x14ac:dyDescent="0.3">
      <c r="B2053" s="141"/>
    </row>
    <row r="2054" spans="2:2" x14ac:dyDescent="0.3">
      <c r="B2054" s="141"/>
    </row>
    <row r="2055" spans="2:2" x14ac:dyDescent="0.3">
      <c r="B2055" s="141"/>
    </row>
    <row r="2056" spans="2:2" x14ac:dyDescent="0.3">
      <c r="B2056" s="141"/>
    </row>
    <row r="2057" spans="2:2" x14ac:dyDescent="0.3">
      <c r="B2057" s="141"/>
    </row>
    <row r="2058" spans="2:2" x14ac:dyDescent="0.3">
      <c r="B2058" s="141"/>
    </row>
    <row r="2059" spans="2:2" x14ac:dyDescent="0.3">
      <c r="B2059" s="141"/>
    </row>
    <row r="2060" spans="2:2" x14ac:dyDescent="0.3">
      <c r="B2060" s="141"/>
    </row>
    <row r="2061" spans="2:2" x14ac:dyDescent="0.3">
      <c r="B2061" s="141"/>
    </row>
    <row r="2062" spans="2:2" x14ac:dyDescent="0.3">
      <c r="B2062" s="141"/>
    </row>
    <row r="2063" spans="2:2" x14ac:dyDescent="0.3">
      <c r="B2063" s="141"/>
    </row>
    <row r="2064" spans="2:2" x14ac:dyDescent="0.3">
      <c r="B2064" s="141"/>
    </row>
    <row r="2065" spans="2:2" x14ac:dyDescent="0.3">
      <c r="B2065" s="141"/>
    </row>
    <row r="2066" spans="2:2" x14ac:dyDescent="0.3">
      <c r="B2066" s="141"/>
    </row>
    <row r="2067" spans="2:2" x14ac:dyDescent="0.3">
      <c r="B2067" s="141"/>
    </row>
    <row r="2068" spans="2:2" x14ac:dyDescent="0.3">
      <c r="B2068" s="141"/>
    </row>
    <row r="2069" spans="2:2" x14ac:dyDescent="0.3">
      <c r="B2069" s="141"/>
    </row>
    <row r="2070" spans="2:2" x14ac:dyDescent="0.3">
      <c r="B2070" s="141"/>
    </row>
    <row r="2071" spans="2:2" x14ac:dyDescent="0.3">
      <c r="B2071" s="141"/>
    </row>
    <row r="2072" spans="2:2" x14ac:dyDescent="0.3">
      <c r="B2072" s="141"/>
    </row>
    <row r="2073" spans="2:2" x14ac:dyDescent="0.3">
      <c r="B2073" s="141"/>
    </row>
    <row r="2074" spans="2:2" x14ac:dyDescent="0.3">
      <c r="B2074" s="141"/>
    </row>
    <row r="2075" spans="2:2" x14ac:dyDescent="0.3">
      <c r="B2075" s="141"/>
    </row>
    <row r="2076" spans="2:2" x14ac:dyDescent="0.3">
      <c r="B2076" s="141"/>
    </row>
    <row r="2077" spans="2:2" x14ac:dyDescent="0.3">
      <c r="B2077" s="141"/>
    </row>
    <row r="2078" spans="2:2" x14ac:dyDescent="0.3">
      <c r="B2078" s="141"/>
    </row>
    <row r="2079" spans="2:2" x14ac:dyDescent="0.3">
      <c r="B2079" s="141"/>
    </row>
    <row r="2080" spans="2:2" x14ac:dyDescent="0.3">
      <c r="B2080" s="141"/>
    </row>
    <row r="2081" spans="2:2" x14ac:dyDescent="0.3">
      <c r="B2081" s="141"/>
    </row>
    <row r="2082" spans="2:2" x14ac:dyDescent="0.3">
      <c r="B2082" s="141"/>
    </row>
    <row r="2083" spans="2:2" x14ac:dyDescent="0.3">
      <c r="B2083" s="141"/>
    </row>
    <row r="2084" spans="2:2" x14ac:dyDescent="0.3">
      <c r="B2084" s="141"/>
    </row>
    <row r="2085" spans="2:2" x14ac:dyDescent="0.3">
      <c r="B2085" s="141"/>
    </row>
    <row r="2086" spans="2:2" x14ac:dyDescent="0.3">
      <c r="B2086" s="141"/>
    </row>
    <row r="2087" spans="2:2" x14ac:dyDescent="0.3">
      <c r="B2087" s="141"/>
    </row>
    <row r="2088" spans="2:2" x14ac:dyDescent="0.3">
      <c r="B2088" s="141"/>
    </row>
    <row r="2089" spans="2:2" x14ac:dyDescent="0.3">
      <c r="B2089" s="141"/>
    </row>
    <row r="2090" spans="2:2" x14ac:dyDescent="0.3">
      <c r="B2090" s="141"/>
    </row>
    <row r="2091" spans="2:2" x14ac:dyDescent="0.3">
      <c r="B2091" s="141"/>
    </row>
    <row r="2092" spans="2:2" x14ac:dyDescent="0.3">
      <c r="B2092" s="141"/>
    </row>
    <row r="2093" spans="2:2" x14ac:dyDescent="0.3">
      <c r="B2093" s="141"/>
    </row>
    <row r="2094" spans="2:2" x14ac:dyDescent="0.3">
      <c r="B2094" s="141"/>
    </row>
    <row r="2095" spans="2:2" x14ac:dyDescent="0.3">
      <c r="B2095" s="141"/>
    </row>
    <row r="2096" spans="2:2" x14ac:dyDescent="0.3">
      <c r="B2096" s="141"/>
    </row>
    <row r="2097" spans="2:2" x14ac:dyDescent="0.3">
      <c r="B2097" s="141"/>
    </row>
    <row r="2098" spans="2:2" x14ac:dyDescent="0.3">
      <c r="B2098" s="141"/>
    </row>
    <row r="2099" spans="2:2" x14ac:dyDescent="0.3">
      <c r="B2099" s="141"/>
    </row>
    <row r="2100" spans="2:2" x14ac:dyDescent="0.3">
      <c r="B2100" s="141"/>
    </row>
    <row r="2101" spans="2:2" x14ac:dyDescent="0.3">
      <c r="B2101" s="141"/>
    </row>
    <row r="2102" spans="2:2" x14ac:dyDescent="0.3">
      <c r="B2102" s="141"/>
    </row>
    <row r="2103" spans="2:2" x14ac:dyDescent="0.3">
      <c r="B2103" s="141"/>
    </row>
    <row r="2104" spans="2:2" x14ac:dyDescent="0.3">
      <c r="B2104" s="141"/>
    </row>
    <row r="2105" spans="2:2" x14ac:dyDescent="0.3">
      <c r="B2105" s="141"/>
    </row>
    <row r="2106" spans="2:2" x14ac:dyDescent="0.3">
      <c r="B2106" s="141"/>
    </row>
    <row r="2107" spans="2:2" x14ac:dyDescent="0.3">
      <c r="B2107" s="141"/>
    </row>
    <row r="2108" spans="2:2" x14ac:dyDescent="0.3">
      <c r="B2108" s="141"/>
    </row>
    <row r="2109" spans="2:2" x14ac:dyDescent="0.3">
      <c r="B2109" s="141"/>
    </row>
    <row r="2110" spans="2:2" x14ac:dyDescent="0.3">
      <c r="B2110" s="141"/>
    </row>
    <row r="2111" spans="2:2" x14ac:dyDescent="0.3">
      <c r="B2111" s="141"/>
    </row>
    <row r="2112" spans="2:2" x14ac:dyDescent="0.3">
      <c r="B2112" s="141"/>
    </row>
    <row r="2113" spans="2:2" x14ac:dyDescent="0.3">
      <c r="B2113" s="141"/>
    </row>
    <row r="2114" spans="2:2" x14ac:dyDescent="0.3">
      <c r="B2114" s="141"/>
    </row>
    <row r="2115" spans="2:2" x14ac:dyDescent="0.3">
      <c r="B2115" s="141"/>
    </row>
    <row r="2116" spans="2:2" x14ac:dyDescent="0.3">
      <c r="B2116" s="141"/>
    </row>
    <row r="2117" spans="2:2" x14ac:dyDescent="0.3">
      <c r="B2117" s="141"/>
    </row>
    <row r="2118" spans="2:2" x14ac:dyDescent="0.3">
      <c r="B2118" s="141"/>
    </row>
    <row r="2119" spans="2:2" x14ac:dyDescent="0.3">
      <c r="B2119" s="141"/>
    </row>
    <row r="2120" spans="2:2" x14ac:dyDescent="0.3">
      <c r="B2120" s="141"/>
    </row>
    <row r="2121" spans="2:2" x14ac:dyDescent="0.3">
      <c r="B2121" s="141"/>
    </row>
    <row r="2122" spans="2:2" x14ac:dyDescent="0.3">
      <c r="B2122" s="141"/>
    </row>
    <row r="2123" spans="2:2" x14ac:dyDescent="0.3">
      <c r="B2123" s="141"/>
    </row>
    <row r="2124" spans="2:2" x14ac:dyDescent="0.3">
      <c r="B2124" s="141"/>
    </row>
    <row r="2125" spans="2:2" x14ac:dyDescent="0.3">
      <c r="B2125" s="141"/>
    </row>
    <row r="2126" spans="2:2" x14ac:dyDescent="0.3">
      <c r="B2126" s="141"/>
    </row>
    <row r="2127" spans="2:2" x14ac:dyDescent="0.3">
      <c r="B2127" s="141"/>
    </row>
    <row r="2128" spans="2:2" x14ac:dyDescent="0.3">
      <c r="B2128" s="141"/>
    </row>
    <row r="2129" spans="2:2" x14ac:dyDescent="0.3">
      <c r="B2129" s="141"/>
    </row>
    <row r="2130" spans="2:2" x14ac:dyDescent="0.3">
      <c r="B2130" s="141"/>
    </row>
    <row r="2131" spans="2:2" x14ac:dyDescent="0.3">
      <c r="B2131" s="141"/>
    </row>
    <row r="2132" spans="2:2" x14ac:dyDescent="0.3">
      <c r="B2132" s="141"/>
    </row>
    <row r="2133" spans="2:2" x14ac:dyDescent="0.3">
      <c r="B2133" s="141"/>
    </row>
    <row r="2134" spans="2:2" x14ac:dyDescent="0.3">
      <c r="B2134" s="141"/>
    </row>
    <row r="2135" spans="2:2" x14ac:dyDescent="0.3">
      <c r="B2135" s="141"/>
    </row>
    <row r="2136" spans="2:2" x14ac:dyDescent="0.3">
      <c r="B2136" s="141"/>
    </row>
    <row r="2137" spans="2:2" x14ac:dyDescent="0.3">
      <c r="B2137" s="141"/>
    </row>
    <row r="2138" spans="2:2" x14ac:dyDescent="0.3">
      <c r="B2138" s="141"/>
    </row>
    <row r="2139" spans="2:2" x14ac:dyDescent="0.3">
      <c r="B2139" s="141"/>
    </row>
    <row r="2140" spans="2:2" x14ac:dyDescent="0.3">
      <c r="B2140" s="141"/>
    </row>
    <row r="2141" spans="2:2" x14ac:dyDescent="0.3">
      <c r="B2141" s="141"/>
    </row>
    <row r="2142" spans="2:2" x14ac:dyDescent="0.3">
      <c r="B2142" s="141"/>
    </row>
    <row r="2143" spans="2:2" x14ac:dyDescent="0.3">
      <c r="B2143" s="141"/>
    </row>
    <row r="2144" spans="2:2" x14ac:dyDescent="0.3">
      <c r="B2144" s="141"/>
    </row>
    <row r="2145" spans="2:2" x14ac:dyDescent="0.3">
      <c r="B2145" s="141"/>
    </row>
    <row r="2146" spans="2:2" x14ac:dyDescent="0.3">
      <c r="B2146" s="141"/>
    </row>
    <row r="2147" spans="2:2" x14ac:dyDescent="0.3">
      <c r="B2147" s="141"/>
    </row>
    <row r="2148" spans="2:2" x14ac:dyDescent="0.3">
      <c r="B2148" s="141"/>
    </row>
    <row r="2149" spans="2:2" x14ac:dyDescent="0.3">
      <c r="B2149" s="141"/>
    </row>
    <row r="2150" spans="2:2" x14ac:dyDescent="0.3">
      <c r="B2150" s="141"/>
    </row>
    <row r="2151" spans="2:2" x14ac:dyDescent="0.3">
      <c r="B2151" s="141"/>
    </row>
    <row r="2152" spans="2:2" x14ac:dyDescent="0.3">
      <c r="B2152" s="141"/>
    </row>
    <row r="2153" spans="2:2" x14ac:dyDescent="0.3">
      <c r="B2153" s="141"/>
    </row>
    <row r="2154" spans="2:2" x14ac:dyDescent="0.3">
      <c r="B2154" s="141"/>
    </row>
    <row r="2155" spans="2:2" x14ac:dyDescent="0.3">
      <c r="B2155" s="141"/>
    </row>
    <row r="2156" spans="2:2" x14ac:dyDescent="0.3">
      <c r="B2156" s="141"/>
    </row>
    <row r="2157" spans="2:2" x14ac:dyDescent="0.3">
      <c r="B2157" s="141"/>
    </row>
    <row r="2158" spans="2:2" x14ac:dyDescent="0.3">
      <c r="B2158" s="141"/>
    </row>
    <row r="2159" spans="2:2" x14ac:dyDescent="0.3">
      <c r="B2159" s="141"/>
    </row>
    <row r="2160" spans="2:2" x14ac:dyDescent="0.3">
      <c r="B2160" s="141"/>
    </row>
    <row r="2161" spans="2:2" x14ac:dyDescent="0.3">
      <c r="B2161" s="141"/>
    </row>
    <row r="2162" spans="2:2" x14ac:dyDescent="0.3">
      <c r="B2162" s="141"/>
    </row>
    <row r="2163" spans="2:2" x14ac:dyDescent="0.3">
      <c r="B2163" s="141"/>
    </row>
    <row r="2164" spans="2:2" x14ac:dyDescent="0.3">
      <c r="B2164" s="141"/>
    </row>
    <row r="2165" spans="2:2" x14ac:dyDescent="0.3">
      <c r="B2165" s="141"/>
    </row>
    <row r="2166" spans="2:2" x14ac:dyDescent="0.3">
      <c r="B2166" s="141"/>
    </row>
    <row r="2167" spans="2:2" x14ac:dyDescent="0.3">
      <c r="B2167" s="141"/>
    </row>
    <row r="2168" spans="2:2" x14ac:dyDescent="0.3">
      <c r="B2168" s="141"/>
    </row>
    <row r="2169" spans="2:2" x14ac:dyDescent="0.3">
      <c r="B2169" s="141"/>
    </row>
    <row r="2170" spans="2:2" x14ac:dyDescent="0.3">
      <c r="B2170" s="141"/>
    </row>
    <row r="2171" spans="2:2" x14ac:dyDescent="0.3">
      <c r="B2171" s="141"/>
    </row>
    <row r="2172" spans="2:2" x14ac:dyDescent="0.3">
      <c r="B2172" s="141"/>
    </row>
    <row r="2173" spans="2:2" x14ac:dyDescent="0.3">
      <c r="B2173" s="141"/>
    </row>
    <row r="2174" spans="2:2" x14ac:dyDescent="0.3">
      <c r="B2174" s="141"/>
    </row>
    <row r="2175" spans="2:2" x14ac:dyDescent="0.3">
      <c r="B2175" s="141"/>
    </row>
    <row r="2176" spans="2:2" x14ac:dyDescent="0.3">
      <c r="B2176" s="141"/>
    </row>
    <row r="2177" spans="2:2" x14ac:dyDescent="0.3">
      <c r="B2177" s="141"/>
    </row>
    <row r="2178" spans="2:2" x14ac:dyDescent="0.3">
      <c r="B2178" s="141"/>
    </row>
    <row r="2179" spans="2:2" x14ac:dyDescent="0.3">
      <c r="B2179" s="141"/>
    </row>
    <row r="2180" spans="2:2" x14ac:dyDescent="0.3">
      <c r="B2180" s="141"/>
    </row>
    <row r="2181" spans="2:2" x14ac:dyDescent="0.3">
      <c r="B2181" s="141"/>
    </row>
    <row r="2182" spans="2:2" x14ac:dyDescent="0.3">
      <c r="B2182" s="141"/>
    </row>
    <row r="2183" spans="2:2" x14ac:dyDescent="0.3">
      <c r="B2183" s="141"/>
    </row>
    <row r="2184" spans="2:2" x14ac:dyDescent="0.3">
      <c r="B2184" s="141"/>
    </row>
    <row r="2185" spans="2:2" x14ac:dyDescent="0.3">
      <c r="B2185" s="141"/>
    </row>
    <row r="2186" spans="2:2" x14ac:dyDescent="0.3">
      <c r="B2186" s="141"/>
    </row>
    <row r="2187" spans="2:2" x14ac:dyDescent="0.3">
      <c r="B2187" s="141"/>
    </row>
    <row r="2188" spans="2:2" x14ac:dyDescent="0.3">
      <c r="B2188" s="141"/>
    </row>
    <row r="2189" spans="2:2" x14ac:dyDescent="0.3">
      <c r="B2189" s="141"/>
    </row>
    <row r="2190" spans="2:2" x14ac:dyDescent="0.3">
      <c r="B2190" s="141"/>
    </row>
    <row r="2191" spans="2:2" x14ac:dyDescent="0.3">
      <c r="B2191" s="141"/>
    </row>
    <row r="2192" spans="2:2" x14ac:dyDescent="0.3">
      <c r="B2192" s="141"/>
    </row>
    <row r="2193" spans="2:2" x14ac:dyDescent="0.3">
      <c r="B2193" s="141"/>
    </row>
    <row r="2194" spans="2:2" x14ac:dyDescent="0.3">
      <c r="B2194" s="141"/>
    </row>
    <row r="2195" spans="2:2" x14ac:dyDescent="0.3">
      <c r="B2195" s="141"/>
    </row>
    <row r="2196" spans="2:2" x14ac:dyDescent="0.3">
      <c r="B2196" s="141"/>
    </row>
    <row r="2197" spans="2:2" x14ac:dyDescent="0.3">
      <c r="B2197" s="141"/>
    </row>
    <row r="2198" spans="2:2" x14ac:dyDescent="0.3">
      <c r="B2198" s="141"/>
    </row>
    <row r="2199" spans="2:2" x14ac:dyDescent="0.3">
      <c r="B2199" s="141"/>
    </row>
    <row r="2200" spans="2:2" x14ac:dyDescent="0.3">
      <c r="B2200" s="141"/>
    </row>
    <row r="2201" spans="2:2" x14ac:dyDescent="0.3">
      <c r="B2201" s="141"/>
    </row>
    <row r="2202" spans="2:2" x14ac:dyDescent="0.3">
      <c r="B2202" s="141"/>
    </row>
    <row r="2203" spans="2:2" x14ac:dyDescent="0.3">
      <c r="B2203" s="141"/>
    </row>
    <row r="2204" spans="2:2" x14ac:dyDescent="0.3">
      <c r="B2204" s="141"/>
    </row>
    <row r="2205" spans="2:2" x14ac:dyDescent="0.3">
      <c r="B2205" s="141"/>
    </row>
    <row r="2206" spans="2:2" x14ac:dyDescent="0.3">
      <c r="B2206" s="141"/>
    </row>
    <row r="2207" spans="2:2" x14ac:dyDescent="0.3">
      <c r="B2207" s="141"/>
    </row>
    <row r="2208" spans="2:2" x14ac:dyDescent="0.3">
      <c r="B2208" s="141"/>
    </row>
    <row r="2209" spans="2:2" x14ac:dyDescent="0.3">
      <c r="B2209" s="141"/>
    </row>
    <row r="2210" spans="2:2" x14ac:dyDescent="0.3">
      <c r="B2210" s="141"/>
    </row>
    <row r="2211" spans="2:2" x14ac:dyDescent="0.3">
      <c r="B2211" s="141"/>
    </row>
    <row r="2212" spans="2:2" x14ac:dyDescent="0.3">
      <c r="B2212" s="141"/>
    </row>
    <row r="2213" spans="2:2" x14ac:dyDescent="0.3">
      <c r="B2213" s="141"/>
    </row>
    <row r="2214" spans="2:2" x14ac:dyDescent="0.3">
      <c r="B2214" s="141"/>
    </row>
    <row r="2215" spans="2:2" x14ac:dyDescent="0.3">
      <c r="B2215" s="141"/>
    </row>
    <row r="2216" spans="2:2" x14ac:dyDescent="0.3">
      <c r="B2216" s="141"/>
    </row>
    <row r="2217" spans="2:2" x14ac:dyDescent="0.3">
      <c r="B2217" s="141"/>
    </row>
    <row r="2218" spans="2:2" x14ac:dyDescent="0.3">
      <c r="B2218" s="141"/>
    </row>
    <row r="2219" spans="2:2" x14ac:dyDescent="0.3">
      <c r="B2219" s="141"/>
    </row>
    <row r="2220" spans="2:2" x14ac:dyDescent="0.3">
      <c r="B2220" s="141"/>
    </row>
    <row r="2221" spans="2:2" x14ac:dyDescent="0.3">
      <c r="B2221" s="141"/>
    </row>
    <row r="2222" spans="2:2" x14ac:dyDescent="0.3">
      <c r="B2222" s="141"/>
    </row>
    <row r="2223" spans="2:2" x14ac:dyDescent="0.3">
      <c r="B2223" s="141"/>
    </row>
    <row r="2224" spans="2:2" x14ac:dyDescent="0.3">
      <c r="B2224" s="141"/>
    </row>
    <row r="2225" spans="2:2" x14ac:dyDescent="0.3">
      <c r="B2225" s="141"/>
    </row>
    <row r="2226" spans="2:2" x14ac:dyDescent="0.3">
      <c r="B2226" s="141"/>
    </row>
    <row r="2227" spans="2:2" x14ac:dyDescent="0.3">
      <c r="B2227" s="141"/>
    </row>
    <row r="2228" spans="2:2" x14ac:dyDescent="0.3">
      <c r="B2228" s="141"/>
    </row>
    <row r="2229" spans="2:2" x14ac:dyDescent="0.3">
      <c r="B2229" s="141"/>
    </row>
    <row r="2230" spans="2:2" x14ac:dyDescent="0.3">
      <c r="B2230" s="141"/>
    </row>
    <row r="2231" spans="2:2" x14ac:dyDescent="0.3">
      <c r="B2231" s="141"/>
    </row>
    <row r="2232" spans="2:2" x14ac:dyDescent="0.3">
      <c r="B2232" s="141"/>
    </row>
    <row r="2233" spans="2:2" x14ac:dyDescent="0.3">
      <c r="B2233" s="141"/>
    </row>
    <row r="2234" spans="2:2" x14ac:dyDescent="0.3">
      <c r="B2234" s="141"/>
    </row>
    <row r="2235" spans="2:2" x14ac:dyDescent="0.3">
      <c r="B2235" s="141"/>
    </row>
    <row r="2236" spans="2:2" x14ac:dyDescent="0.3">
      <c r="B2236" s="141"/>
    </row>
    <row r="2237" spans="2:2" x14ac:dyDescent="0.3">
      <c r="B2237" s="141"/>
    </row>
    <row r="2238" spans="2:2" x14ac:dyDescent="0.3">
      <c r="B2238" s="141"/>
    </row>
    <row r="2239" spans="2:2" x14ac:dyDescent="0.3">
      <c r="B2239" s="141"/>
    </row>
    <row r="2240" spans="2:2" x14ac:dyDescent="0.3">
      <c r="B2240" s="141"/>
    </row>
    <row r="2241" spans="2:2" x14ac:dyDescent="0.3">
      <c r="B2241" s="141"/>
    </row>
    <row r="2242" spans="2:2" x14ac:dyDescent="0.3">
      <c r="B2242" s="141"/>
    </row>
    <row r="2243" spans="2:2" x14ac:dyDescent="0.3">
      <c r="B2243" s="141"/>
    </row>
    <row r="2244" spans="2:2" x14ac:dyDescent="0.3">
      <c r="B2244" s="141"/>
    </row>
    <row r="2245" spans="2:2" x14ac:dyDescent="0.3">
      <c r="B2245" s="141"/>
    </row>
    <row r="2246" spans="2:2" x14ac:dyDescent="0.3">
      <c r="B2246" s="141"/>
    </row>
    <row r="2247" spans="2:2" x14ac:dyDescent="0.3">
      <c r="B2247" s="141"/>
    </row>
    <row r="2248" spans="2:2" x14ac:dyDescent="0.3">
      <c r="B2248" s="141"/>
    </row>
    <row r="2249" spans="2:2" x14ac:dyDescent="0.3">
      <c r="B2249" s="141"/>
    </row>
    <row r="2250" spans="2:2" x14ac:dyDescent="0.3">
      <c r="B2250" s="141"/>
    </row>
    <row r="2251" spans="2:2" x14ac:dyDescent="0.3">
      <c r="B2251" s="141"/>
    </row>
    <row r="2252" spans="2:2" x14ac:dyDescent="0.3">
      <c r="B2252" s="141"/>
    </row>
    <row r="2253" spans="2:2" x14ac:dyDescent="0.3">
      <c r="B2253" s="141"/>
    </row>
    <row r="2254" spans="2:2" x14ac:dyDescent="0.3">
      <c r="B2254" s="141"/>
    </row>
    <row r="2255" spans="2:2" x14ac:dyDescent="0.3">
      <c r="B2255" s="141"/>
    </row>
    <row r="2256" spans="2:2" x14ac:dyDescent="0.3">
      <c r="B2256" s="141"/>
    </row>
    <row r="2257" spans="2:2" x14ac:dyDescent="0.3">
      <c r="B2257" s="141"/>
    </row>
    <row r="2258" spans="2:2" x14ac:dyDescent="0.3">
      <c r="B2258" s="141"/>
    </row>
    <row r="2259" spans="2:2" x14ac:dyDescent="0.3">
      <c r="B2259" s="141"/>
    </row>
    <row r="2260" spans="2:2" x14ac:dyDescent="0.3">
      <c r="B2260" s="141"/>
    </row>
    <row r="2261" spans="2:2" x14ac:dyDescent="0.3">
      <c r="B2261" s="141"/>
    </row>
    <row r="2262" spans="2:2" x14ac:dyDescent="0.3">
      <c r="B2262" s="141"/>
    </row>
    <row r="2263" spans="2:2" x14ac:dyDescent="0.3">
      <c r="B2263" s="141"/>
    </row>
    <row r="2264" spans="2:2" x14ac:dyDescent="0.3">
      <c r="B2264" s="141"/>
    </row>
    <row r="2265" spans="2:2" x14ac:dyDescent="0.3">
      <c r="B2265" s="141"/>
    </row>
    <row r="2266" spans="2:2" x14ac:dyDescent="0.3">
      <c r="B2266" s="141"/>
    </row>
    <row r="2267" spans="2:2" x14ac:dyDescent="0.3">
      <c r="B2267" s="141"/>
    </row>
    <row r="2268" spans="2:2" x14ac:dyDescent="0.3">
      <c r="B2268" s="141"/>
    </row>
    <row r="2269" spans="2:2" x14ac:dyDescent="0.3">
      <c r="B2269" s="141"/>
    </row>
    <row r="2270" spans="2:2" x14ac:dyDescent="0.3">
      <c r="B2270" s="141"/>
    </row>
    <row r="2271" spans="2:2" x14ac:dyDescent="0.3">
      <c r="B2271" s="141"/>
    </row>
    <row r="2272" spans="2:2" x14ac:dyDescent="0.3">
      <c r="B2272" s="141"/>
    </row>
    <row r="2273" spans="2:2" x14ac:dyDescent="0.3">
      <c r="B2273" s="141"/>
    </row>
    <row r="2274" spans="2:2" x14ac:dyDescent="0.3">
      <c r="B2274" s="141"/>
    </row>
    <row r="2275" spans="2:2" x14ac:dyDescent="0.3">
      <c r="B2275" s="141"/>
    </row>
    <row r="2276" spans="2:2" x14ac:dyDescent="0.3">
      <c r="B2276" s="141"/>
    </row>
    <row r="2277" spans="2:2" x14ac:dyDescent="0.3">
      <c r="B2277" s="141"/>
    </row>
    <row r="2278" spans="2:2" x14ac:dyDescent="0.3">
      <c r="B2278" s="141"/>
    </row>
    <row r="2279" spans="2:2" x14ac:dyDescent="0.3">
      <c r="B2279" s="141"/>
    </row>
    <row r="2280" spans="2:2" x14ac:dyDescent="0.3">
      <c r="B2280" s="141"/>
    </row>
    <row r="2281" spans="2:2" x14ac:dyDescent="0.3">
      <c r="B2281" s="141"/>
    </row>
    <row r="2282" spans="2:2" x14ac:dyDescent="0.3">
      <c r="B2282" s="141"/>
    </row>
    <row r="2283" spans="2:2" x14ac:dyDescent="0.3">
      <c r="B2283" s="141"/>
    </row>
    <row r="2284" spans="2:2" x14ac:dyDescent="0.3">
      <c r="B2284" s="141"/>
    </row>
    <row r="2285" spans="2:2" x14ac:dyDescent="0.3">
      <c r="B2285" s="141"/>
    </row>
    <row r="2286" spans="2:2" x14ac:dyDescent="0.3">
      <c r="B2286" s="141"/>
    </row>
    <row r="2287" spans="2:2" x14ac:dyDescent="0.3">
      <c r="B2287" s="141"/>
    </row>
    <row r="2288" spans="2:2" x14ac:dyDescent="0.3">
      <c r="B2288" s="141"/>
    </row>
    <row r="2289" spans="2:2" x14ac:dyDescent="0.3">
      <c r="B2289" s="141"/>
    </row>
    <row r="2290" spans="2:2" x14ac:dyDescent="0.3">
      <c r="B2290" s="141"/>
    </row>
    <row r="2291" spans="2:2" x14ac:dyDescent="0.3">
      <c r="B2291" s="141"/>
    </row>
    <row r="2292" spans="2:2" x14ac:dyDescent="0.3">
      <c r="B2292" s="141"/>
    </row>
    <row r="2293" spans="2:2" x14ac:dyDescent="0.3">
      <c r="B2293" s="141"/>
    </row>
    <row r="2294" spans="2:2" x14ac:dyDescent="0.3">
      <c r="B2294" s="141"/>
    </row>
    <row r="2295" spans="2:2" x14ac:dyDescent="0.3">
      <c r="B2295" s="141"/>
    </row>
    <row r="2296" spans="2:2" x14ac:dyDescent="0.3">
      <c r="B2296" s="141"/>
    </row>
    <row r="2297" spans="2:2" x14ac:dyDescent="0.3">
      <c r="B2297" s="141"/>
    </row>
    <row r="2298" spans="2:2" x14ac:dyDescent="0.3">
      <c r="B2298" s="141"/>
    </row>
    <row r="2299" spans="2:2" x14ac:dyDescent="0.3">
      <c r="B2299" s="141"/>
    </row>
    <row r="2300" spans="2:2" x14ac:dyDescent="0.3">
      <c r="B2300" s="141"/>
    </row>
    <row r="2301" spans="2:2" x14ac:dyDescent="0.3">
      <c r="B2301" s="141"/>
    </row>
    <row r="2302" spans="2:2" x14ac:dyDescent="0.3">
      <c r="B2302" s="141"/>
    </row>
    <row r="2303" spans="2:2" x14ac:dyDescent="0.3">
      <c r="B2303" s="141"/>
    </row>
    <row r="2304" spans="2:2" x14ac:dyDescent="0.3">
      <c r="B2304" s="141"/>
    </row>
    <row r="2305" spans="2:2" x14ac:dyDescent="0.3">
      <c r="B2305" s="141"/>
    </row>
    <row r="2306" spans="2:2" x14ac:dyDescent="0.3">
      <c r="B2306" s="141"/>
    </row>
    <row r="2307" spans="2:2" x14ac:dyDescent="0.3">
      <c r="B2307" s="141"/>
    </row>
    <row r="2308" spans="2:2" x14ac:dyDescent="0.3">
      <c r="B2308" s="141"/>
    </row>
    <row r="2309" spans="2:2" x14ac:dyDescent="0.3">
      <c r="B2309" s="141"/>
    </row>
    <row r="2310" spans="2:2" x14ac:dyDescent="0.3">
      <c r="B2310" s="141"/>
    </row>
    <row r="2311" spans="2:2" x14ac:dyDescent="0.3">
      <c r="B2311" s="141"/>
    </row>
    <row r="2312" spans="2:2" x14ac:dyDescent="0.3">
      <c r="B2312" s="141"/>
    </row>
    <row r="2313" spans="2:2" x14ac:dyDescent="0.3">
      <c r="B2313" s="141"/>
    </row>
    <row r="2314" spans="2:2" x14ac:dyDescent="0.3">
      <c r="B2314" s="141"/>
    </row>
    <row r="2315" spans="2:2" x14ac:dyDescent="0.3">
      <c r="B2315" s="141"/>
    </row>
    <row r="2316" spans="2:2" x14ac:dyDescent="0.3">
      <c r="B2316" s="141"/>
    </row>
    <row r="2317" spans="2:2" x14ac:dyDescent="0.3">
      <c r="B2317" s="141"/>
    </row>
    <row r="2318" spans="2:2" x14ac:dyDescent="0.3">
      <c r="B2318" s="141"/>
    </row>
    <row r="2319" spans="2:2" x14ac:dyDescent="0.3">
      <c r="B2319" s="141"/>
    </row>
    <row r="2320" spans="2:2" x14ac:dyDescent="0.3">
      <c r="B2320" s="141"/>
    </row>
    <row r="2321" spans="2:2" x14ac:dyDescent="0.3">
      <c r="B2321" s="141"/>
    </row>
    <row r="2322" spans="2:2" x14ac:dyDescent="0.3">
      <c r="B2322" s="141"/>
    </row>
    <row r="2323" spans="2:2" x14ac:dyDescent="0.3">
      <c r="B2323" s="141"/>
    </row>
    <row r="2324" spans="2:2" x14ac:dyDescent="0.3">
      <c r="B2324" s="141"/>
    </row>
    <row r="2325" spans="2:2" x14ac:dyDescent="0.3">
      <c r="B2325" s="141"/>
    </row>
    <row r="2326" spans="2:2" x14ac:dyDescent="0.3">
      <c r="B2326" s="141"/>
    </row>
    <row r="2327" spans="2:2" x14ac:dyDescent="0.3">
      <c r="B2327" s="141"/>
    </row>
    <row r="2328" spans="2:2" x14ac:dyDescent="0.3">
      <c r="B2328" s="141"/>
    </row>
    <row r="2329" spans="2:2" x14ac:dyDescent="0.3">
      <c r="B2329" s="141"/>
    </row>
    <row r="2330" spans="2:2" x14ac:dyDescent="0.3">
      <c r="B2330" s="141"/>
    </row>
    <row r="2331" spans="2:2" x14ac:dyDescent="0.3">
      <c r="B2331" s="141"/>
    </row>
    <row r="2332" spans="2:2" x14ac:dyDescent="0.3">
      <c r="B2332" s="141"/>
    </row>
    <row r="2333" spans="2:2" x14ac:dyDescent="0.3">
      <c r="B2333" s="141"/>
    </row>
    <row r="2334" spans="2:2" x14ac:dyDescent="0.3">
      <c r="B2334" s="141"/>
    </row>
    <row r="2335" spans="2:2" x14ac:dyDescent="0.3">
      <c r="B2335" s="141"/>
    </row>
    <row r="2336" spans="2:2" x14ac:dyDescent="0.3">
      <c r="B2336" s="141"/>
    </row>
    <row r="2337" spans="2:2" x14ac:dyDescent="0.3">
      <c r="B2337" s="141"/>
    </row>
    <row r="2338" spans="2:2" x14ac:dyDescent="0.3">
      <c r="B2338" s="141"/>
    </row>
    <row r="2339" spans="2:2" x14ac:dyDescent="0.3">
      <c r="B2339" s="141"/>
    </row>
    <row r="2340" spans="2:2" x14ac:dyDescent="0.3">
      <c r="B2340" s="141"/>
    </row>
    <row r="2341" spans="2:2" x14ac:dyDescent="0.3">
      <c r="B2341" s="141"/>
    </row>
    <row r="2342" spans="2:2" x14ac:dyDescent="0.3">
      <c r="B2342" s="141"/>
    </row>
    <row r="2343" spans="2:2" x14ac:dyDescent="0.3">
      <c r="B2343" s="141"/>
    </row>
    <row r="2344" spans="2:2" x14ac:dyDescent="0.3">
      <c r="B2344" s="141"/>
    </row>
    <row r="2345" spans="2:2" x14ac:dyDescent="0.3">
      <c r="B2345" s="141"/>
    </row>
    <row r="2346" spans="2:2" x14ac:dyDescent="0.3">
      <c r="B2346" s="141"/>
    </row>
    <row r="2347" spans="2:2" x14ac:dyDescent="0.3">
      <c r="B2347" s="141"/>
    </row>
    <row r="2348" spans="2:2" x14ac:dyDescent="0.3">
      <c r="B2348" s="141"/>
    </row>
    <row r="2349" spans="2:2" x14ac:dyDescent="0.3">
      <c r="B2349" s="141"/>
    </row>
    <row r="2350" spans="2:2" x14ac:dyDescent="0.3">
      <c r="B2350" s="141"/>
    </row>
    <row r="2351" spans="2:2" x14ac:dyDescent="0.3">
      <c r="B2351" s="141"/>
    </row>
    <row r="2352" spans="2:2" x14ac:dyDescent="0.3">
      <c r="B2352" s="141"/>
    </row>
    <row r="2353" spans="2:2" x14ac:dyDescent="0.3">
      <c r="B2353" s="141"/>
    </row>
    <row r="2354" spans="2:2" x14ac:dyDescent="0.3">
      <c r="B2354" s="141"/>
    </row>
    <row r="2355" spans="2:2" x14ac:dyDescent="0.3">
      <c r="B2355" s="141"/>
    </row>
    <row r="2356" spans="2:2" x14ac:dyDescent="0.3">
      <c r="B2356" s="141"/>
    </row>
    <row r="2357" spans="2:2" x14ac:dyDescent="0.3">
      <c r="B2357" s="141"/>
    </row>
    <row r="2358" spans="2:2" x14ac:dyDescent="0.3">
      <c r="B2358" s="141"/>
    </row>
    <row r="2359" spans="2:2" x14ac:dyDescent="0.3">
      <c r="B2359" s="141"/>
    </row>
    <row r="2360" spans="2:2" x14ac:dyDescent="0.3">
      <c r="B2360" s="141"/>
    </row>
    <row r="2361" spans="2:2" x14ac:dyDescent="0.3">
      <c r="B2361" s="141"/>
    </row>
    <row r="2362" spans="2:2" x14ac:dyDescent="0.3">
      <c r="B2362" s="141"/>
    </row>
    <row r="2363" spans="2:2" x14ac:dyDescent="0.3">
      <c r="B2363" s="141"/>
    </row>
    <row r="2364" spans="2:2" x14ac:dyDescent="0.3">
      <c r="B2364" s="141"/>
    </row>
    <row r="2365" spans="2:2" x14ac:dyDescent="0.3">
      <c r="B2365" s="141"/>
    </row>
    <row r="2366" spans="2:2" x14ac:dyDescent="0.3">
      <c r="B2366" s="141"/>
    </row>
    <row r="2367" spans="2:2" x14ac:dyDescent="0.3">
      <c r="B2367" s="141"/>
    </row>
    <row r="2368" spans="2:2" x14ac:dyDescent="0.3">
      <c r="B2368" s="141"/>
    </row>
    <row r="2369" spans="2:2" x14ac:dyDescent="0.3">
      <c r="B2369" s="141"/>
    </row>
    <row r="2370" spans="2:2" x14ac:dyDescent="0.3">
      <c r="B2370" s="141"/>
    </row>
    <row r="2371" spans="2:2" x14ac:dyDescent="0.3">
      <c r="B2371" s="141"/>
    </row>
    <row r="2372" spans="2:2" x14ac:dyDescent="0.3">
      <c r="B2372" s="141"/>
    </row>
    <row r="2373" spans="2:2" x14ac:dyDescent="0.3">
      <c r="B2373" s="141"/>
    </row>
    <row r="2374" spans="2:2" x14ac:dyDescent="0.3">
      <c r="B2374" s="141"/>
    </row>
    <row r="2375" spans="2:2" x14ac:dyDescent="0.3">
      <c r="B2375" s="141"/>
    </row>
    <row r="2376" spans="2:2" x14ac:dyDescent="0.3">
      <c r="B2376" s="141"/>
    </row>
    <row r="2377" spans="2:2" x14ac:dyDescent="0.3">
      <c r="B2377" s="141"/>
    </row>
    <row r="2378" spans="2:2" x14ac:dyDescent="0.3">
      <c r="B2378" s="141"/>
    </row>
    <row r="2379" spans="2:2" x14ac:dyDescent="0.3">
      <c r="B2379" s="141"/>
    </row>
    <row r="2380" spans="2:2" x14ac:dyDescent="0.3">
      <c r="B2380" s="141"/>
    </row>
    <row r="2381" spans="2:2" x14ac:dyDescent="0.3">
      <c r="B2381" s="141"/>
    </row>
    <row r="2382" spans="2:2" x14ac:dyDescent="0.3">
      <c r="B2382" s="141"/>
    </row>
    <row r="2383" spans="2:2" x14ac:dyDescent="0.3">
      <c r="B2383" s="141"/>
    </row>
    <row r="2384" spans="2:2" x14ac:dyDescent="0.3">
      <c r="B2384" s="141"/>
    </row>
    <row r="2385" spans="2:2" x14ac:dyDescent="0.3">
      <c r="B2385" s="141"/>
    </row>
    <row r="2386" spans="2:2" x14ac:dyDescent="0.3">
      <c r="B2386" s="141"/>
    </row>
    <row r="2387" spans="2:2" x14ac:dyDescent="0.3">
      <c r="B2387" s="141"/>
    </row>
    <row r="2388" spans="2:2" x14ac:dyDescent="0.3">
      <c r="B2388" s="141"/>
    </row>
    <row r="2389" spans="2:2" x14ac:dyDescent="0.3">
      <c r="B2389" s="141"/>
    </row>
    <row r="2390" spans="2:2" x14ac:dyDescent="0.3">
      <c r="B2390" s="141"/>
    </row>
    <row r="2391" spans="2:2" x14ac:dyDescent="0.3">
      <c r="B2391" s="141"/>
    </row>
    <row r="2392" spans="2:2" x14ac:dyDescent="0.3">
      <c r="B2392" s="141"/>
    </row>
    <row r="2393" spans="2:2" x14ac:dyDescent="0.3">
      <c r="B2393" s="141"/>
    </row>
    <row r="2394" spans="2:2" x14ac:dyDescent="0.3">
      <c r="B2394" s="141"/>
    </row>
    <row r="2395" spans="2:2" x14ac:dyDescent="0.3">
      <c r="B2395" s="141"/>
    </row>
    <row r="2396" spans="2:2" x14ac:dyDescent="0.3">
      <c r="B2396" s="141"/>
    </row>
    <row r="2397" spans="2:2" x14ac:dyDescent="0.3">
      <c r="B2397" s="141"/>
    </row>
    <row r="2398" spans="2:2" x14ac:dyDescent="0.3">
      <c r="B2398" s="141"/>
    </row>
    <row r="2399" spans="2:2" x14ac:dyDescent="0.3">
      <c r="B2399" s="141"/>
    </row>
    <row r="2400" spans="2:2" x14ac:dyDescent="0.3">
      <c r="B2400" s="141"/>
    </row>
    <row r="2401" spans="2:2" x14ac:dyDescent="0.3">
      <c r="B2401" s="141"/>
    </row>
    <row r="2402" spans="2:2" x14ac:dyDescent="0.3">
      <c r="B2402" s="141"/>
    </row>
    <row r="2403" spans="2:2" x14ac:dyDescent="0.3">
      <c r="B2403" s="141"/>
    </row>
    <row r="2404" spans="2:2" x14ac:dyDescent="0.3">
      <c r="B2404" s="141"/>
    </row>
    <row r="2405" spans="2:2" x14ac:dyDescent="0.3">
      <c r="B2405" s="141"/>
    </row>
    <row r="2406" spans="2:2" x14ac:dyDescent="0.3">
      <c r="B2406" s="141"/>
    </row>
    <row r="2407" spans="2:2" x14ac:dyDescent="0.3">
      <c r="B2407" s="141"/>
    </row>
    <row r="2408" spans="2:2" x14ac:dyDescent="0.3">
      <c r="B2408" s="141"/>
    </row>
    <row r="2409" spans="2:2" x14ac:dyDescent="0.3">
      <c r="B2409" s="141"/>
    </row>
    <row r="2410" spans="2:2" x14ac:dyDescent="0.3">
      <c r="B2410" s="141"/>
    </row>
    <row r="2411" spans="2:2" x14ac:dyDescent="0.3">
      <c r="B2411" s="141"/>
    </row>
    <row r="2412" spans="2:2" x14ac:dyDescent="0.3">
      <c r="B2412" s="141"/>
    </row>
    <row r="2413" spans="2:2" x14ac:dyDescent="0.3">
      <c r="B2413" s="141"/>
    </row>
    <row r="2414" spans="2:2" x14ac:dyDescent="0.3">
      <c r="B2414" s="141"/>
    </row>
    <row r="2415" spans="2:2" x14ac:dyDescent="0.3">
      <c r="B2415" s="141"/>
    </row>
    <row r="2416" spans="2:2" x14ac:dyDescent="0.3">
      <c r="B2416" s="141"/>
    </row>
    <row r="2417" spans="2:2" x14ac:dyDescent="0.3">
      <c r="B2417" s="141"/>
    </row>
    <row r="2418" spans="2:2" x14ac:dyDescent="0.3">
      <c r="B2418" s="141"/>
    </row>
    <row r="2419" spans="2:2" x14ac:dyDescent="0.3">
      <c r="B2419" s="141"/>
    </row>
    <row r="2420" spans="2:2" x14ac:dyDescent="0.3">
      <c r="B2420" s="141"/>
    </row>
    <row r="2421" spans="2:2" x14ac:dyDescent="0.3">
      <c r="B2421" s="141"/>
    </row>
    <row r="2422" spans="2:2" x14ac:dyDescent="0.3">
      <c r="B2422" s="141"/>
    </row>
    <row r="2423" spans="2:2" x14ac:dyDescent="0.3">
      <c r="B2423" s="141"/>
    </row>
    <row r="2424" spans="2:2" x14ac:dyDescent="0.3">
      <c r="B2424" s="141"/>
    </row>
    <row r="2425" spans="2:2" x14ac:dyDescent="0.3">
      <c r="B2425" s="141"/>
    </row>
    <row r="2426" spans="2:2" x14ac:dyDescent="0.3">
      <c r="B2426" s="141"/>
    </row>
    <row r="2427" spans="2:2" x14ac:dyDescent="0.3">
      <c r="B2427" s="141"/>
    </row>
    <row r="2428" spans="2:2" x14ac:dyDescent="0.3">
      <c r="B2428" s="141"/>
    </row>
    <row r="2429" spans="2:2" x14ac:dyDescent="0.3">
      <c r="B2429" s="141"/>
    </row>
    <row r="2430" spans="2:2" x14ac:dyDescent="0.3">
      <c r="B2430" s="141"/>
    </row>
    <row r="2431" spans="2:2" x14ac:dyDescent="0.3">
      <c r="B2431" s="141"/>
    </row>
    <row r="2432" spans="2:2" x14ac:dyDescent="0.3">
      <c r="B2432" s="141"/>
    </row>
    <row r="2433" spans="2:2" x14ac:dyDescent="0.3">
      <c r="B2433" s="141"/>
    </row>
    <row r="2434" spans="2:2" x14ac:dyDescent="0.3">
      <c r="B2434" s="141"/>
    </row>
    <row r="2435" spans="2:2" x14ac:dyDescent="0.3">
      <c r="B2435" s="141"/>
    </row>
    <row r="2436" spans="2:2" x14ac:dyDescent="0.3">
      <c r="B2436" s="141"/>
    </row>
    <row r="2437" spans="2:2" x14ac:dyDescent="0.3">
      <c r="B2437" s="141"/>
    </row>
    <row r="2438" spans="2:2" x14ac:dyDescent="0.3">
      <c r="B2438" s="141"/>
    </row>
    <row r="2439" spans="2:2" x14ac:dyDescent="0.3">
      <c r="B2439" s="141"/>
    </row>
    <row r="2440" spans="2:2" x14ac:dyDescent="0.3">
      <c r="B2440" s="141"/>
    </row>
    <row r="2441" spans="2:2" x14ac:dyDescent="0.3">
      <c r="B2441" s="141"/>
    </row>
    <row r="2442" spans="2:2" x14ac:dyDescent="0.3">
      <c r="B2442" s="141"/>
    </row>
    <row r="2443" spans="2:2" x14ac:dyDescent="0.3">
      <c r="B2443" s="141"/>
    </row>
    <row r="2444" spans="2:2" x14ac:dyDescent="0.3">
      <c r="B2444" s="141"/>
    </row>
    <row r="2445" spans="2:2" x14ac:dyDescent="0.3">
      <c r="B2445" s="141"/>
    </row>
    <row r="2446" spans="2:2" x14ac:dyDescent="0.3">
      <c r="B2446" s="141"/>
    </row>
    <row r="2447" spans="2:2" x14ac:dyDescent="0.3">
      <c r="B2447" s="141"/>
    </row>
    <row r="2448" spans="2:2" x14ac:dyDescent="0.3">
      <c r="B2448" s="141"/>
    </row>
    <row r="2449" spans="2:2" x14ac:dyDescent="0.3">
      <c r="B2449" s="141"/>
    </row>
    <row r="2450" spans="2:2" x14ac:dyDescent="0.3">
      <c r="B2450" s="141"/>
    </row>
    <row r="2451" spans="2:2" x14ac:dyDescent="0.3">
      <c r="B2451" s="141"/>
    </row>
    <row r="2452" spans="2:2" x14ac:dyDescent="0.3">
      <c r="B2452" s="141"/>
    </row>
    <row r="2453" spans="2:2" x14ac:dyDescent="0.3">
      <c r="B2453" s="141"/>
    </row>
    <row r="2454" spans="2:2" x14ac:dyDescent="0.3">
      <c r="B2454" s="141"/>
    </row>
    <row r="2455" spans="2:2" x14ac:dyDescent="0.3">
      <c r="B2455" s="141"/>
    </row>
    <row r="2456" spans="2:2" x14ac:dyDescent="0.3">
      <c r="B2456" s="141"/>
    </row>
    <row r="2457" spans="2:2" x14ac:dyDescent="0.3">
      <c r="B2457" s="141"/>
    </row>
    <row r="2458" spans="2:2" x14ac:dyDescent="0.3">
      <c r="B2458" s="141"/>
    </row>
    <row r="2459" spans="2:2" x14ac:dyDescent="0.3">
      <c r="B2459" s="141"/>
    </row>
    <row r="2460" spans="2:2" x14ac:dyDescent="0.3">
      <c r="B2460" s="141"/>
    </row>
    <row r="2461" spans="2:2" x14ac:dyDescent="0.3">
      <c r="B2461" s="141"/>
    </row>
    <row r="2462" spans="2:2" x14ac:dyDescent="0.3">
      <c r="B2462" s="141"/>
    </row>
    <row r="2463" spans="2:2" x14ac:dyDescent="0.3">
      <c r="B2463" s="141"/>
    </row>
    <row r="2464" spans="2:2" x14ac:dyDescent="0.3">
      <c r="B2464" s="141"/>
    </row>
    <row r="2465" spans="2:2" x14ac:dyDescent="0.3">
      <c r="B2465" s="141"/>
    </row>
    <row r="2466" spans="2:2" x14ac:dyDescent="0.3">
      <c r="B2466" s="141"/>
    </row>
    <row r="2467" spans="2:2" x14ac:dyDescent="0.3">
      <c r="B2467" s="141"/>
    </row>
    <row r="2468" spans="2:2" x14ac:dyDescent="0.3">
      <c r="B2468" s="141"/>
    </row>
    <row r="2469" spans="2:2" x14ac:dyDescent="0.3">
      <c r="B2469" s="141"/>
    </row>
    <row r="2470" spans="2:2" x14ac:dyDescent="0.3">
      <c r="B2470" s="141"/>
    </row>
    <row r="2471" spans="2:2" x14ac:dyDescent="0.3">
      <c r="B2471" s="141"/>
    </row>
    <row r="2472" spans="2:2" x14ac:dyDescent="0.3">
      <c r="B2472" s="141"/>
    </row>
    <row r="2473" spans="2:2" x14ac:dyDescent="0.3">
      <c r="B2473" s="141"/>
    </row>
    <row r="2474" spans="2:2" x14ac:dyDescent="0.3">
      <c r="B2474" s="141"/>
    </row>
    <row r="2475" spans="2:2" x14ac:dyDescent="0.3">
      <c r="B2475" s="141"/>
    </row>
    <row r="2476" spans="2:2" x14ac:dyDescent="0.3">
      <c r="B2476" s="141"/>
    </row>
    <row r="2477" spans="2:2" x14ac:dyDescent="0.3">
      <c r="B2477" s="141"/>
    </row>
    <row r="2478" spans="2:2" x14ac:dyDescent="0.3">
      <c r="B2478" s="141"/>
    </row>
    <row r="2479" spans="2:2" x14ac:dyDescent="0.3">
      <c r="B2479" s="141"/>
    </row>
    <row r="2480" spans="2:2" x14ac:dyDescent="0.3">
      <c r="B2480" s="141"/>
    </row>
    <row r="2481" spans="2:2" x14ac:dyDescent="0.3">
      <c r="B2481" s="141"/>
    </row>
    <row r="2482" spans="2:2" x14ac:dyDescent="0.3">
      <c r="B2482" s="141"/>
    </row>
    <row r="2483" spans="2:2" x14ac:dyDescent="0.3">
      <c r="B2483" s="141"/>
    </row>
    <row r="2484" spans="2:2" x14ac:dyDescent="0.3">
      <c r="B2484" s="141"/>
    </row>
    <row r="2485" spans="2:2" x14ac:dyDescent="0.3">
      <c r="B2485" s="141"/>
    </row>
    <row r="2486" spans="2:2" x14ac:dyDescent="0.3">
      <c r="B2486" s="141"/>
    </row>
    <row r="2487" spans="2:2" x14ac:dyDescent="0.3">
      <c r="B2487" s="141"/>
    </row>
    <row r="2488" spans="2:2" x14ac:dyDescent="0.3">
      <c r="B2488" s="141"/>
    </row>
    <row r="2489" spans="2:2" x14ac:dyDescent="0.3">
      <c r="B2489" s="141"/>
    </row>
    <row r="2490" spans="2:2" x14ac:dyDescent="0.3">
      <c r="B2490" s="141"/>
    </row>
    <row r="2491" spans="2:2" x14ac:dyDescent="0.3">
      <c r="B2491" s="141"/>
    </row>
    <row r="2492" spans="2:2" x14ac:dyDescent="0.3">
      <c r="B2492" s="141"/>
    </row>
    <row r="2493" spans="2:2" x14ac:dyDescent="0.3">
      <c r="B2493" s="141"/>
    </row>
    <row r="2494" spans="2:2" x14ac:dyDescent="0.3">
      <c r="B2494" s="141"/>
    </row>
    <row r="2495" spans="2:2" x14ac:dyDescent="0.3">
      <c r="B2495" s="141"/>
    </row>
    <row r="2496" spans="2:2" x14ac:dyDescent="0.3">
      <c r="B2496" s="141"/>
    </row>
    <row r="2497" spans="2:2" x14ac:dyDescent="0.3">
      <c r="B2497" s="141"/>
    </row>
    <row r="2498" spans="2:2" x14ac:dyDescent="0.3">
      <c r="B2498" s="141"/>
    </row>
    <row r="2499" spans="2:2" x14ac:dyDescent="0.3">
      <c r="B2499" s="141"/>
    </row>
    <row r="2500" spans="2:2" x14ac:dyDescent="0.3">
      <c r="B2500" s="141"/>
    </row>
    <row r="2501" spans="2:2" x14ac:dyDescent="0.3">
      <c r="B2501" s="141"/>
    </row>
    <row r="2502" spans="2:2" x14ac:dyDescent="0.3">
      <c r="B2502" s="141"/>
    </row>
    <row r="2503" spans="2:2" x14ac:dyDescent="0.3">
      <c r="B2503" s="141"/>
    </row>
    <row r="2504" spans="2:2" x14ac:dyDescent="0.3">
      <c r="B2504" s="141"/>
    </row>
    <row r="2505" spans="2:2" x14ac:dyDescent="0.3">
      <c r="B2505" s="141"/>
    </row>
    <row r="2506" spans="2:2" x14ac:dyDescent="0.3">
      <c r="B2506" s="141"/>
    </row>
    <row r="2507" spans="2:2" x14ac:dyDescent="0.3">
      <c r="B2507" s="141"/>
    </row>
    <row r="2508" spans="2:2" x14ac:dyDescent="0.3">
      <c r="B2508" s="141"/>
    </row>
    <row r="2509" spans="2:2" x14ac:dyDescent="0.3">
      <c r="B2509" s="141"/>
    </row>
    <row r="2510" spans="2:2" x14ac:dyDescent="0.3">
      <c r="B2510" s="141"/>
    </row>
    <row r="2511" spans="2:2" x14ac:dyDescent="0.3">
      <c r="B2511" s="141"/>
    </row>
    <row r="2512" spans="2:2" x14ac:dyDescent="0.3">
      <c r="B2512" s="141"/>
    </row>
    <row r="2513" spans="2:2" x14ac:dyDescent="0.3">
      <c r="B2513" s="141"/>
    </row>
    <row r="2514" spans="2:2" x14ac:dyDescent="0.3">
      <c r="B2514" s="141"/>
    </row>
    <row r="2515" spans="2:2" x14ac:dyDescent="0.3">
      <c r="B2515" s="141"/>
    </row>
    <row r="2516" spans="2:2" x14ac:dyDescent="0.3">
      <c r="B2516" s="141"/>
    </row>
    <row r="2517" spans="2:2" x14ac:dyDescent="0.3">
      <c r="B2517" s="141"/>
    </row>
    <row r="2518" spans="2:2" x14ac:dyDescent="0.3">
      <c r="B2518" s="141"/>
    </row>
    <row r="2519" spans="2:2" x14ac:dyDescent="0.3">
      <c r="B2519" s="141"/>
    </row>
    <row r="2520" spans="2:2" x14ac:dyDescent="0.3">
      <c r="B2520" s="141"/>
    </row>
    <row r="2521" spans="2:2" x14ac:dyDescent="0.3">
      <c r="B2521" s="141"/>
    </row>
    <row r="2522" spans="2:2" x14ac:dyDescent="0.3">
      <c r="B2522" s="141"/>
    </row>
    <row r="2523" spans="2:2" x14ac:dyDescent="0.3">
      <c r="B2523" s="141"/>
    </row>
    <row r="2524" spans="2:2" x14ac:dyDescent="0.3">
      <c r="B2524" s="141"/>
    </row>
    <row r="2525" spans="2:2" x14ac:dyDescent="0.3">
      <c r="B2525" s="141"/>
    </row>
    <row r="2526" spans="2:2" x14ac:dyDescent="0.3">
      <c r="B2526" s="141"/>
    </row>
    <row r="2527" spans="2:2" x14ac:dyDescent="0.3">
      <c r="B2527" s="141"/>
    </row>
    <row r="2528" spans="2:2" x14ac:dyDescent="0.3">
      <c r="B2528" s="141"/>
    </row>
    <row r="2529" spans="2:2" x14ac:dyDescent="0.3">
      <c r="B2529" s="141"/>
    </row>
    <row r="2530" spans="2:2" x14ac:dyDescent="0.3">
      <c r="B2530" s="141"/>
    </row>
    <row r="2531" spans="2:2" x14ac:dyDescent="0.3">
      <c r="B2531" s="141"/>
    </row>
    <row r="2532" spans="2:2" x14ac:dyDescent="0.3">
      <c r="B2532" s="141"/>
    </row>
    <row r="2533" spans="2:2" x14ac:dyDescent="0.3">
      <c r="B2533" s="141"/>
    </row>
    <row r="2534" spans="2:2" x14ac:dyDescent="0.3">
      <c r="B2534" s="141"/>
    </row>
    <row r="2535" spans="2:2" x14ac:dyDescent="0.3">
      <c r="B2535" s="141"/>
    </row>
    <row r="2536" spans="2:2" x14ac:dyDescent="0.3">
      <c r="B2536" s="141"/>
    </row>
    <row r="2537" spans="2:2" x14ac:dyDescent="0.3">
      <c r="B2537" s="141"/>
    </row>
    <row r="2538" spans="2:2" x14ac:dyDescent="0.3">
      <c r="B2538" s="141"/>
    </row>
    <row r="2539" spans="2:2" x14ac:dyDescent="0.3">
      <c r="B2539" s="141"/>
    </row>
    <row r="2540" spans="2:2" x14ac:dyDescent="0.3">
      <c r="B2540" s="141"/>
    </row>
    <row r="2541" spans="2:2" x14ac:dyDescent="0.3">
      <c r="B2541" s="141"/>
    </row>
    <row r="2542" spans="2:2" x14ac:dyDescent="0.3">
      <c r="B2542" s="141"/>
    </row>
    <row r="2543" spans="2:2" x14ac:dyDescent="0.3">
      <c r="B2543" s="141"/>
    </row>
    <row r="2544" spans="2:2" x14ac:dyDescent="0.3">
      <c r="B2544" s="141"/>
    </row>
    <row r="2545" spans="2:2" x14ac:dyDescent="0.3">
      <c r="B2545" s="141"/>
    </row>
    <row r="2546" spans="2:2" x14ac:dyDescent="0.3">
      <c r="B2546" s="141"/>
    </row>
    <row r="2547" spans="2:2" x14ac:dyDescent="0.3">
      <c r="B2547" s="141"/>
    </row>
    <row r="2548" spans="2:2" x14ac:dyDescent="0.3">
      <c r="B2548" s="141"/>
    </row>
    <row r="2549" spans="2:2" x14ac:dyDescent="0.3">
      <c r="B2549" s="141"/>
    </row>
    <row r="2550" spans="2:2" x14ac:dyDescent="0.3">
      <c r="B2550" s="141"/>
    </row>
    <row r="2551" spans="2:2" x14ac:dyDescent="0.3">
      <c r="B2551" s="141"/>
    </row>
    <row r="2552" spans="2:2" x14ac:dyDescent="0.3">
      <c r="B2552" s="141"/>
    </row>
    <row r="2553" spans="2:2" x14ac:dyDescent="0.3">
      <c r="B2553" s="141"/>
    </row>
    <row r="2554" spans="2:2" x14ac:dyDescent="0.3">
      <c r="B2554" s="141"/>
    </row>
    <row r="2555" spans="2:2" x14ac:dyDescent="0.3">
      <c r="B2555" s="141"/>
    </row>
    <row r="2556" spans="2:2" x14ac:dyDescent="0.3">
      <c r="B2556" s="141"/>
    </row>
    <row r="2557" spans="2:2" x14ac:dyDescent="0.3">
      <c r="B2557" s="141"/>
    </row>
    <row r="2558" spans="2:2" x14ac:dyDescent="0.3">
      <c r="B2558" s="141"/>
    </row>
    <row r="2559" spans="2:2" x14ac:dyDescent="0.3">
      <c r="B2559" s="141"/>
    </row>
    <row r="2560" spans="2:2" x14ac:dyDescent="0.3">
      <c r="B2560" s="141"/>
    </row>
    <row r="2561" spans="2:2" x14ac:dyDescent="0.3">
      <c r="B2561" s="141"/>
    </row>
    <row r="2562" spans="2:2" x14ac:dyDescent="0.3">
      <c r="B2562" s="141"/>
    </row>
    <row r="2563" spans="2:2" x14ac:dyDescent="0.3">
      <c r="B2563" s="141"/>
    </row>
    <row r="2564" spans="2:2" x14ac:dyDescent="0.3">
      <c r="B2564" s="141"/>
    </row>
    <row r="2565" spans="2:2" x14ac:dyDescent="0.3">
      <c r="B2565" s="141"/>
    </row>
    <row r="2566" spans="2:2" x14ac:dyDescent="0.3">
      <c r="B2566" s="141"/>
    </row>
    <row r="2567" spans="2:2" x14ac:dyDescent="0.3">
      <c r="B2567" s="141"/>
    </row>
    <row r="2568" spans="2:2" x14ac:dyDescent="0.3">
      <c r="B2568" s="141"/>
    </row>
    <row r="2569" spans="2:2" x14ac:dyDescent="0.3">
      <c r="B2569" s="141"/>
    </row>
    <row r="2570" spans="2:2" x14ac:dyDescent="0.3">
      <c r="B2570" s="141"/>
    </row>
    <row r="2571" spans="2:2" x14ac:dyDescent="0.3">
      <c r="B2571" s="141"/>
    </row>
    <row r="2572" spans="2:2" x14ac:dyDescent="0.3">
      <c r="B2572" s="141"/>
    </row>
    <row r="2573" spans="2:2" x14ac:dyDescent="0.3">
      <c r="B2573" s="141"/>
    </row>
    <row r="2574" spans="2:2" x14ac:dyDescent="0.3">
      <c r="B2574" s="141"/>
    </row>
    <row r="2575" spans="2:2" x14ac:dyDescent="0.3">
      <c r="B2575" s="141"/>
    </row>
    <row r="2576" spans="2:2" x14ac:dyDescent="0.3">
      <c r="B2576" s="141"/>
    </row>
    <row r="2577" spans="2:2" x14ac:dyDescent="0.3">
      <c r="B2577" s="141"/>
    </row>
    <row r="2578" spans="2:2" x14ac:dyDescent="0.3">
      <c r="B2578" s="141"/>
    </row>
    <row r="2579" spans="2:2" x14ac:dyDescent="0.3">
      <c r="B2579" s="141"/>
    </row>
    <row r="2580" spans="2:2" x14ac:dyDescent="0.3">
      <c r="B2580" s="141"/>
    </row>
    <row r="2581" spans="2:2" x14ac:dyDescent="0.3">
      <c r="B2581" s="141"/>
    </row>
    <row r="2582" spans="2:2" x14ac:dyDescent="0.3">
      <c r="B2582" s="141"/>
    </row>
    <row r="2583" spans="2:2" x14ac:dyDescent="0.3">
      <c r="B2583" s="141"/>
    </row>
    <row r="2584" spans="2:2" x14ac:dyDescent="0.3">
      <c r="B2584" s="141"/>
    </row>
    <row r="2585" spans="2:2" x14ac:dyDescent="0.3">
      <c r="B2585" s="141"/>
    </row>
    <row r="2586" spans="2:2" x14ac:dyDescent="0.3">
      <c r="B2586" s="141"/>
    </row>
    <row r="2587" spans="2:2" x14ac:dyDescent="0.3">
      <c r="B2587" s="141"/>
    </row>
    <row r="2588" spans="2:2" x14ac:dyDescent="0.3">
      <c r="B2588" s="141"/>
    </row>
    <row r="2589" spans="2:2" x14ac:dyDescent="0.3">
      <c r="B2589" s="141"/>
    </row>
    <row r="2590" spans="2:2" x14ac:dyDescent="0.3">
      <c r="B2590" s="141"/>
    </row>
    <row r="2591" spans="2:2" x14ac:dyDescent="0.3">
      <c r="B2591" s="141"/>
    </row>
    <row r="2592" spans="2:2" x14ac:dyDescent="0.3">
      <c r="B2592" s="141"/>
    </row>
    <row r="2593" spans="2:2" x14ac:dyDescent="0.3">
      <c r="B2593" s="141"/>
    </row>
    <row r="2594" spans="2:2" x14ac:dyDescent="0.3">
      <c r="B2594" s="141"/>
    </row>
    <row r="2595" spans="2:2" x14ac:dyDescent="0.3">
      <c r="B2595" s="141"/>
    </row>
    <row r="2596" spans="2:2" x14ac:dyDescent="0.3">
      <c r="B2596" s="141"/>
    </row>
    <row r="2597" spans="2:2" x14ac:dyDescent="0.3">
      <c r="B2597" s="141"/>
    </row>
    <row r="2598" spans="2:2" x14ac:dyDescent="0.3">
      <c r="B2598" s="141"/>
    </row>
    <row r="2599" spans="2:2" x14ac:dyDescent="0.3">
      <c r="B2599" s="141"/>
    </row>
    <row r="2600" spans="2:2" x14ac:dyDescent="0.3">
      <c r="B2600" s="141"/>
    </row>
    <row r="2601" spans="2:2" x14ac:dyDescent="0.3">
      <c r="B2601" s="141"/>
    </row>
    <row r="2602" spans="2:2" x14ac:dyDescent="0.3">
      <c r="B2602" s="141"/>
    </row>
    <row r="2603" spans="2:2" x14ac:dyDescent="0.3">
      <c r="B2603" s="141"/>
    </row>
    <row r="2604" spans="2:2" x14ac:dyDescent="0.3">
      <c r="B2604" s="141"/>
    </row>
    <row r="2605" spans="2:2" x14ac:dyDescent="0.3">
      <c r="B2605" s="141"/>
    </row>
    <row r="2606" spans="2:2" x14ac:dyDescent="0.3">
      <c r="B2606" s="141"/>
    </row>
    <row r="2607" spans="2:2" x14ac:dyDescent="0.3">
      <c r="B2607" s="141"/>
    </row>
    <row r="2608" spans="2:2" x14ac:dyDescent="0.3">
      <c r="B2608" s="141"/>
    </row>
    <row r="2609" spans="2:2" x14ac:dyDescent="0.3">
      <c r="B2609" s="141"/>
    </row>
    <row r="2610" spans="2:2" x14ac:dyDescent="0.3">
      <c r="B2610" s="141"/>
    </row>
    <row r="2611" spans="2:2" x14ac:dyDescent="0.3">
      <c r="B2611" s="141"/>
    </row>
    <row r="2612" spans="2:2" x14ac:dyDescent="0.3">
      <c r="B2612" s="141"/>
    </row>
    <row r="2613" spans="2:2" x14ac:dyDescent="0.3">
      <c r="B2613" s="141"/>
    </row>
    <row r="2614" spans="2:2" x14ac:dyDescent="0.3">
      <c r="B2614" s="141"/>
    </row>
    <row r="2615" spans="2:2" x14ac:dyDescent="0.3">
      <c r="B2615" s="141"/>
    </row>
    <row r="2616" spans="2:2" x14ac:dyDescent="0.3">
      <c r="B2616" s="141"/>
    </row>
    <row r="2617" spans="2:2" x14ac:dyDescent="0.3">
      <c r="B2617" s="141"/>
    </row>
    <row r="2618" spans="2:2" x14ac:dyDescent="0.3">
      <c r="B2618" s="141"/>
    </row>
    <row r="2619" spans="2:2" x14ac:dyDescent="0.3">
      <c r="B2619" s="141"/>
    </row>
    <row r="2620" spans="2:2" x14ac:dyDescent="0.3">
      <c r="B2620" s="141"/>
    </row>
    <row r="2621" spans="2:2" x14ac:dyDescent="0.3">
      <c r="B2621" s="141"/>
    </row>
    <row r="2622" spans="2:2" x14ac:dyDescent="0.3">
      <c r="B2622" s="141"/>
    </row>
    <row r="2623" spans="2:2" x14ac:dyDescent="0.3">
      <c r="B2623" s="141"/>
    </row>
    <row r="2624" spans="2:2" x14ac:dyDescent="0.3">
      <c r="B2624" s="141"/>
    </row>
    <row r="2625" spans="2:2" x14ac:dyDescent="0.3">
      <c r="B2625" s="141"/>
    </row>
    <row r="2626" spans="2:2" x14ac:dyDescent="0.3">
      <c r="B2626" s="141"/>
    </row>
    <row r="2627" spans="2:2" x14ac:dyDescent="0.3">
      <c r="B2627" s="141"/>
    </row>
    <row r="2628" spans="2:2" x14ac:dyDescent="0.3">
      <c r="B2628" s="141"/>
    </row>
    <row r="2629" spans="2:2" x14ac:dyDescent="0.3">
      <c r="B2629" s="141"/>
    </row>
    <row r="2630" spans="2:2" x14ac:dyDescent="0.3">
      <c r="B2630" s="141"/>
    </row>
    <row r="2631" spans="2:2" x14ac:dyDescent="0.3">
      <c r="B2631" s="141"/>
    </row>
    <row r="2632" spans="2:2" x14ac:dyDescent="0.3">
      <c r="B2632" s="141"/>
    </row>
    <row r="2633" spans="2:2" x14ac:dyDescent="0.3">
      <c r="B2633" s="141"/>
    </row>
    <row r="2634" spans="2:2" x14ac:dyDescent="0.3">
      <c r="B2634" s="141"/>
    </row>
    <row r="2635" spans="2:2" x14ac:dyDescent="0.3">
      <c r="B2635" s="141"/>
    </row>
    <row r="2636" spans="2:2" x14ac:dyDescent="0.3">
      <c r="B2636" s="141"/>
    </row>
    <row r="2637" spans="2:2" x14ac:dyDescent="0.3">
      <c r="B2637" s="141"/>
    </row>
    <row r="2638" spans="2:2" x14ac:dyDescent="0.3">
      <c r="B2638" s="141"/>
    </row>
    <row r="2639" spans="2:2" x14ac:dyDescent="0.3">
      <c r="B2639" s="141"/>
    </row>
    <row r="2640" spans="2:2" x14ac:dyDescent="0.3">
      <c r="B2640" s="141"/>
    </row>
    <row r="2641" spans="2:2" x14ac:dyDescent="0.3">
      <c r="B2641" s="141"/>
    </row>
    <row r="2642" spans="2:2" x14ac:dyDescent="0.3">
      <c r="B2642" s="141"/>
    </row>
    <row r="2643" spans="2:2" x14ac:dyDescent="0.3">
      <c r="B2643" s="141"/>
    </row>
    <row r="2644" spans="2:2" x14ac:dyDescent="0.3">
      <c r="B2644" s="141"/>
    </row>
    <row r="2645" spans="2:2" x14ac:dyDescent="0.3">
      <c r="B2645" s="141"/>
    </row>
    <row r="2646" spans="2:2" x14ac:dyDescent="0.3">
      <c r="B2646" s="141"/>
    </row>
    <row r="2647" spans="2:2" x14ac:dyDescent="0.3">
      <c r="B2647" s="141"/>
    </row>
    <row r="2648" spans="2:2" x14ac:dyDescent="0.3">
      <c r="B2648" s="141"/>
    </row>
    <row r="2649" spans="2:2" x14ac:dyDescent="0.3">
      <c r="B2649" s="141"/>
    </row>
    <row r="2650" spans="2:2" x14ac:dyDescent="0.3">
      <c r="B2650" s="141"/>
    </row>
    <row r="2651" spans="2:2" x14ac:dyDescent="0.3">
      <c r="B2651" s="141"/>
    </row>
    <row r="2652" spans="2:2" x14ac:dyDescent="0.3">
      <c r="B2652" s="141"/>
    </row>
    <row r="2653" spans="2:2" x14ac:dyDescent="0.3">
      <c r="B2653" s="141"/>
    </row>
    <row r="2654" spans="2:2" x14ac:dyDescent="0.3">
      <c r="B2654" s="141"/>
    </row>
    <row r="2655" spans="2:2" x14ac:dyDescent="0.3">
      <c r="B2655" s="141"/>
    </row>
    <row r="2656" spans="2:2" x14ac:dyDescent="0.3">
      <c r="B2656" s="141"/>
    </row>
    <row r="2657" spans="2:2" x14ac:dyDescent="0.3">
      <c r="B2657" s="141"/>
    </row>
    <row r="2658" spans="2:2" x14ac:dyDescent="0.3">
      <c r="B2658" s="141"/>
    </row>
    <row r="2659" spans="2:2" x14ac:dyDescent="0.3">
      <c r="B2659" s="141"/>
    </row>
    <row r="2660" spans="2:2" x14ac:dyDescent="0.3">
      <c r="B2660" s="141"/>
    </row>
    <row r="2661" spans="2:2" x14ac:dyDescent="0.3">
      <c r="B2661" s="141"/>
    </row>
    <row r="2662" spans="2:2" x14ac:dyDescent="0.3">
      <c r="B2662" s="141"/>
    </row>
    <row r="2663" spans="2:2" x14ac:dyDescent="0.3">
      <c r="B2663" s="141"/>
    </row>
    <row r="2664" spans="2:2" x14ac:dyDescent="0.3">
      <c r="B2664" s="141"/>
    </row>
    <row r="2665" spans="2:2" x14ac:dyDescent="0.3">
      <c r="B2665" s="141"/>
    </row>
    <row r="2666" spans="2:2" x14ac:dyDescent="0.3">
      <c r="B2666" s="141"/>
    </row>
    <row r="2667" spans="2:2" x14ac:dyDescent="0.3">
      <c r="B2667" s="141"/>
    </row>
    <row r="2668" spans="2:2" x14ac:dyDescent="0.3">
      <c r="B2668" s="141"/>
    </row>
    <row r="2669" spans="2:2" x14ac:dyDescent="0.3">
      <c r="B2669" s="141"/>
    </row>
    <row r="2670" spans="2:2" x14ac:dyDescent="0.3">
      <c r="B2670" s="141"/>
    </row>
    <row r="2671" spans="2:2" x14ac:dyDescent="0.3">
      <c r="B2671" s="141"/>
    </row>
    <row r="2672" spans="2:2" x14ac:dyDescent="0.3">
      <c r="B2672" s="141"/>
    </row>
    <row r="2673" spans="2:2" x14ac:dyDescent="0.3">
      <c r="B2673" s="141"/>
    </row>
    <row r="2674" spans="2:2" x14ac:dyDescent="0.3">
      <c r="B2674" s="141"/>
    </row>
    <row r="2675" spans="2:2" x14ac:dyDescent="0.3">
      <c r="B2675" s="141"/>
    </row>
    <row r="2676" spans="2:2" x14ac:dyDescent="0.3">
      <c r="B2676" s="141"/>
    </row>
    <row r="2677" spans="2:2" x14ac:dyDescent="0.3">
      <c r="B2677" s="141"/>
    </row>
    <row r="2678" spans="2:2" x14ac:dyDescent="0.3">
      <c r="B2678" s="141"/>
    </row>
    <row r="2679" spans="2:2" x14ac:dyDescent="0.3">
      <c r="B2679" s="141"/>
    </row>
    <row r="2680" spans="2:2" x14ac:dyDescent="0.3">
      <c r="B2680" s="141"/>
    </row>
    <row r="2681" spans="2:2" x14ac:dyDescent="0.3">
      <c r="B2681" s="141"/>
    </row>
    <row r="2682" spans="2:2" x14ac:dyDescent="0.3">
      <c r="B2682" s="141"/>
    </row>
    <row r="2683" spans="2:2" x14ac:dyDescent="0.3">
      <c r="B2683" s="141"/>
    </row>
    <row r="2684" spans="2:2" x14ac:dyDescent="0.3">
      <c r="B2684" s="141"/>
    </row>
    <row r="2685" spans="2:2" x14ac:dyDescent="0.3">
      <c r="B2685" s="141"/>
    </row>
    <row r="2686" spans="2:2" x14ac:dyDescent="0.3">
      <c r="B2686" s="141"/>
    </row>
    <row r="2687" spans="2:2" x14ac:dyDescent="0.3">
      <c r="B2687" s="141"/>
    </row>
    <row r="2688" spans="2:2" x14ac:dyDescent="0.3">
      <c r="B2688" s="141"/>
    </row>
    <row r="2689" spans="2:2" x14ac:dyDescent="0.3">
      <c r="B2689" s="141"/>
    </row>
    <row r="2690" spans="2:2" x14ac:dyDescent="0.3">
      <c r="B2690" s="141"/>
    </row>
    <row r="2691" spans="2:2" x14ac:dyDescent="0.3">
      <c r="B2691" s="141"/>
    </row>
    <row r="2692" spans="2:2" x14ac:dyDescent="0.3">
      <c r="B2692" s="141"/>
    </row>
    <row r="2693" spans="2:2" x14ac:dyDescent="0.3">
      <c r="B2693" s="141"/>
    </row>
    <row r="2694" spans="2:2" x14ac:dyDescent="0.3">
      <c r="B2694" s="141"/>
    </row>
    <row r="2695" spans="2:2" x14ac:dyDescent="0.3">
      <c r="B2695" s="141"/>
    </row>
    <row r="2696" spans="2:2" x14ac:dyDescent="0.3">
      <c r="B2696" s="141"/>
    </row>
    <row r="2697" spans="2:2" x14ac:dyDescent="0.3">
      <c r="B2697" s="141"/>
    </row>
    <row r="2698" spans="2:2" x14ac:dyDescent="0.3">
      <c r="B2698" s="141"/>
    </row>
    <row r="2699" spans="2:2" x14ac:dyDescent="0.3">
      <c r="B2699" s="141"/>
    </row>
    <row r="2700" spans="2:2" x14ac:dyDescent="0.3">
      <c r="B2700" s="141"/>
    </row>
    <row r="2701" spans="2:2" x14ac:dyDescent="0.3">
      <c r="B2701" s="141"/>
    </row>
    <row r="2702" spans="2:2" x14ac:dyDescent="0.3">
      <c r="B2702" s="141"/>
    </row>
    <row r="2703" spans="2:2" x14ac:dyDescent="0.3">
      <c r="B2703" s="141"/>
    </row>
    <row r="2704" spans="2:2" x14ac:dyDescent="0.3">
      <c r="B2704" s="141"/>
    </row>
    <row r="2705" spans="2:2" x14ac:dyDescent="0.3">
      <c r="B2705" s="141"/>
    </row>
    <row r="2706" spans="2:2" x14ac:dyDescent="0.3">
      <c r="B2706" s="141"/>
    </row>
    <row r="2707" spans="2:2" x14ac:dyDescent="0.3">
      <c r="B2707" s="141"/>
    </row>
    <row r="2708" spans="2:2" x14ac:dyDescent="0.3">
      <c r="B2708" s="141"/>
    </row>
    <row r="2709" spans="2:2" x14ac:dyDescent="0.3">
      <c r="B2709" s="141"/>
    </row>
    <row r="2710" spans="2:2" x14ac:dyDescent="0.3">
      <c r="B2710" s="141"/>
    </row>
    <row r="2711" spans="2:2" x14ac:dyDescent="0.3">
      <c r="B2711" s="141"/>
    </row>
    <row r="2712" spans="2:2" x14ac:dyDescent="0.3">
      <c r="B2712" s="141"/>
    </row>
    <row r="2713" spans="2:2" x14ac:dyDescent="0.3">
      <c r="B2713" s="141"/>
    </row>
    <row r="2714" spans="2:2" x14ac:dyDescent="0.3">
      <c r="B2714" s="141"/>
    </row>
    <row r="2715" spans="2:2" x14ac:dyDescent="0.3">
      <c r="B2715" s="141"/>
    </row>
    <row r="2716" spans="2:2" x14ac:dyDescent="0.3">
      <c r="B2716" s="141"/>
    </row>
    <row r="2717" spans="2:2" x14ac:dyDescent="0.3">
      <c r="B2717" s="141"/>
    </row>
    <row r="2718" spans="2:2" x14ac:dyDescent="0.3">
      <c r="B2718" s="141"/>
    </row>
    <row r="2719" spans="2:2" x14ac:dyDescent="0.3">
      <c r="B2719" s="141"/>
    </row>
    <row r="2720" spans="2:2" x14ac:dyDescent="0.3">
      <c r="B2720" s="141"/>
    </row>
    <row r="2721" spans="2:2" x14ac:dyDescent="0.3">
      <c r="B2721" s="141"/>
    </row>
    <row r="2722" spans="2:2" x14ac:dyDescent="0.3">
      <c r="B2722" s="141"/>
    </row>
    <row r="2723" spans="2:2" x14ac:dyDescent="0.3">
      <c r="B2723" s="141"/>
    </row>
    <row r="2724" spans="2:2" x14ac:dyDescent="0.3">
      <c r="B2724" s="141"/>
    </row>
    <row r="2725" spans="2:2" x14ac:dyDescent="0.3">
      <c r="B2725" s="141"/>
    </row>
    <row r="2726" spans="2:2" x14ac:dyDescent="0.3">
      <c r="B2726" s="141"/>
    </row>
    <row r="2727" spans="2:2" x14ac:dyDescent="0.3">
      <c r="B2727" s="141"/>
    </row>
    <row r="2728" spans="2:2" x14ac:dyDescent="0.3">
      <c r="B2728" s="141"/>
    </row>
    <row r="2729" spans="2:2" x14ac:dyDescent="0.3">
      <c r="B2729" s="141"/>
    </row>
    <row r="2730" spans="2:2" x14ac:dyDescent="0.3">
      <c r="B2730" s="141"/>
    </row>
    <row r="2731" spans="2:2" x14ac:dyDescent="0.3">
      <c r="B2731" s="141"/>
    </row>
    <row r="2732" spans="2:2" x14ac:dyDescent="0.3">
      <c r="B2732" s="141"/>
    </row>
    <row r="2733" spans="2:2" x14ac:dyDescent="0.3">
      <c r="B2733" s="141"/>
    </row>
    <row r="2734" spans="2:2" x14ac:dyDescent="0.3">
      <c r="B2734" s="141"/>
    </row>
    <row r="2735" spans="2:2" x14ac:dyDescent="0.3">
      <c r="B2735" s="141"/>
    </row>
    <row r="2736" spans="2:2" x14ac:dyDescent="0.3">
      <c r="B2736" s="141"/>
    </row>
    <row r="2737" spans="2:2" x14ac:dyDescent="0.3">
      <c r="B2737" s="141"/>
    </row>
    <row r="2738" spans="2:2" x14ac:dyDescent="0.3">
      <c r="B2738" s="141"/>
    </row>
    <row r="2739" spans="2:2" x14ac:dyDescent="0.3">
      <c r="B2739" s="141"/>
    </row>
    <row r="2740" spans="2:2" x14ac:dyDescent="0.3">
      <c r="B2740" s="141"/>
    </row>
    <row r="2741" spans="2:2" x14ac:dyDescent="0.3">
      <c r="B2741" s="141"/>
    </row>
    <row r="2742" spans="2:2" x14ac:dyDescent="0.3">
      <c r="B2742" s="141"/>
    </row>
    <row r="2743" spans="2:2" x14ac:dyDescent="0.3">
      <c r="B2743" s="141"/>
    </row>
    <row r="2744" spans="2:2" x14ac:dyDescent="0.3">
      <c r="B2744" s="141"/>
    </row>
    <row r="2745" spans="2:2" x14ac:dyDescent="0.3">
      <c r="B2745" s="141"/>
    </row>
    <row r="2746" spans="2:2" x14ac:dyDescent="0.3">
      <c r="B2746" s="141"/>
    </row>
    <row r="2747" spans="2:2" x14ac:dyDescent="0.3">
      <c r="B2747" s="141"/>
    </row>
    <row r="2748" spans="2:2" x14ac:dyDescent="0.3">
      <c r="B2748" s="141"/>
    </row>
    <row r="2749" spans="2:2" x14ac:dyDescent="0.3">
      <c r="B2749" s="141"/>
    </row>
    <row r="2750" spans="2:2" x14ac:dyDescent="0.3">
      <c r="B2750" s="141"/>
    </row>
    <row r="2751" spans="2:2" x14ac:dyDescent="0.3">
      <c r="B2751" s="141"/>
    </row>
    <row r="2752" spans="2:2" x14ac:dyDescent="0.3">
      <c r="B2752" s="141"/>
    </row>
    <row r="2753" spans="2:2" x14ac:dyDescent="0.3">
      <c r="B2753" s="141"/>
    </row>
    <row r="2754" spans="2:2" x14ac:dyDescent="0.3">
      <c r="B2754" s="141"/>
    </row>
    <row r="2755" spans="2:2" x14ac:dyDescent="0.3">
      <c r="B2755" s="141"/>
    </row>
    <row r="2756" spans="2:2" x14ac:dyDescent="0.3">
      <c r="B2756" s="141"/>
    </row>
    <row r="2757" spans="2:2" x14ac:dyDescent="0.3">
      <c r="B2757" s="141"/>
    </row>
    <row r="2758" spans="2:2" x14ac:dyDescent="0.3">
      <c r="B2758" s="141"/>
    </row>
    <row r="2759" spans="2:2" x14ac:dyDescent="0.3">
      <c r="B2759" s="141"/>
    </row>
    <row r="2760" spans="2:2" x14ac:dyDescent="0.3">
      <c r="B2760" s="141"/>
    </row>
    <row r="2761" spans="2:2" x14ac:dyDescent="0.3">
      <c r="B2761" s="141"/>
    </row>
    <row r="2762" spans="2:2" x14ac:dyDescent="0.3">
      <c r="B2762" s="141"/>
    </row>
    <row r="2763" spans="2:2" x14ac:dyDescent="0.3">
      <c r="B2763" s="141"/>
    </row>
    <row r="2764" spans="2:2" x14ac:dyDescent="0.3">
      <c r="B2764" s="141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C172"/>
  <sheetViews>
    <sheetView tabSelected="1" zoomScale="90" zoomScaleNormal="90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3.6640625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10">
        <v>2021</v>
      </c>
      <c r="CF6" s="711"/>
      <c r="CG6" s="711"/>
      <c r="CH6" s="711"/>
      <c r="CI6" s="711"/>
      <c r="CJ6" s="711"/>
      <c r="CK6" s="711"/>
      <c r="CL6" s="711"/>
      <c r="CM6" s="711"/>
      <c r="CN6" s="711"/>
      <c r="CO6" s="711"/>
      <c r="CP6" s="712"/>
      <c r="CQ6" s="710">
        <v>2022</v>
      </c>
      <c r="CR6" s="711"/>
      <c r="CS6" s="711"/>
      <c r="CT6" s="711"/>
      <c r="CU6" s="711"/>
      <c r="CV6" s="711"/>
      <c r="CW6" s="711"/>
      <c r="CX6" s="711"/>
      <c r="CY6" s="711"/>
      <c r="CZ6" s="711"/>
      <c r="DA6" s="711"/>
      <c r="DB6" s="712"/>
      <c r="DC6" s="716">
        <v>2023</v>
      </c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03">
        <v>2024</v>
      </c>
      <c r="DP6" s="703"/>
      <c r="DQ6" s="703"/>
      <c r="DR6" s="703"/>
      <c r="DS6" s="703"/>
      <c r="DT6" s="703"/>
      <c r="DU6" s="703"/>
      <c r="DV6" s="704"/>
      <c r="DW6" s="703"/>
      <c r="DX6" s="703"/>
      <c r="DY6" s="703"/>
      <c r="DZ6" s="703"/>
      <c r="EA6" s="703"/>
      <c r="EC6" s="17">
        <v>5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5"/>
      <c r="DO7" s="610"/>
      <c r="DP7" s="610"/>
      <c r="DQ7" s="610"/>
      <c r="DR7" s="611"/>
      <c r="DS7" s="611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505" t="s">
        <v>93</v>
      </c>
      <c r="BJ8" s="501" t="s">
        <v>94</v>
      </c>
      <c r="BK8" s="467" t="s">
        <v>83</v>
      </c>
      <c r="BL8" s="23" t="s">
        <v>84</v>
      </c>
      <c r="BM8" s="23" t="s">
        <v>699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117</v>
      </c>
      <c r="CQ8" s="399" t="s">
        <v>118</v>
      </c>
      <c r="CR8" s="309" t="s">
        <v>119</v>
      </c>
      <c r="CS8" s="309" t="s">
        <v>120</v>
      </c>
      <c r="CT8" s="309" t="s">
        <v>121</v>
      </c>
      <c r="CU8" s="309" t="s">
        <v>122</v>
      </c>
      <c r="CV8" s="309" t="s">
        <v>123</v>
      </c>
      <c r="CW8" s="309" t="s">
        <v>124</v>
      </c>
      <c r="CX8" s="309" t="s">
        <v>125</v>
      </c>
      <c r="CY8" s="309" t="s">
        <v>125</v>
      </c>
      <c r="CZ8" s="309" t="s">
        <v>126</v>
      </c>
      <c r="DA8" s="309" t="s">
        <v>127</v>
      </c>
      <c r="DB8" s="357" t="s">
        <v>128</v>
      </c>
      <c r="DC8" s="421" t="s">
        <v>129</v>
      </c>
      <c r="DD8" s="421" t="s">
        <v>130</v>
      </c>
      <c r="DE8" s="309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4" t="s">
        <v>137</v>
      </c>
      <c r="DL8" s="424" t="s">
        <v>138</v>
      </c>
      <c r="DM8" s="424" t="s">
        <v>690</v>
      </c>
      <c r="DN8" s="424" t="s">
        <v>691</v>
      </c>
      <c r="DO8" s="424" t="s">
        <v>692</v>
      </c>
      <c r="DP8" s="424" t="s">
        <v>693</v>
      </c>
      <c r="DQ8" s="424" t="s">
        <v>694</v>
      </c>
      <c r="DR8" s="424" t="s">
        <v>695</v>
      </c>
      <c r="DS8" s="424" t="s">
        <v>696</v>
      </c>
      <c r="DT8" s="639" t="s">
        <v>914</v>
      </c>
      <c r="DU8" s="424" t="s">
        <v>915</v>
      </c>
      <c r="DV8" s="424" t="s">
        <v>934</v>
      </c>
      <c r="DW8" s="424" t="s">
        <v>936</v>
      </c>
      <c r="DX8" s="424" t="s">
        <v>937</v>
      </c>
      <c r="DY8" s="424"/>
      <c r="DZ8" s="424"/>
      <c r="EA8" s="424"/>
      <c r="EB8" s="325"/>
      <c r="EC8" s="260">
        <v>45591</v>
      </c>
    </row>
    <row r="9" spans="1:133" s="51" customFormat="1" x14ac:dyDescent="0.3">
      <c r="A9" s="138">
        <v>1</v>
      </c>
      <c r="B9" s="45"/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"/>
      <c r="BJ9" s="502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432"/>
      <c r="DN9" s="432"/>
      <c r="DO9" s="432"/>
      <c r="DP9" s="432"/>
      <c r="DQ9" s="432"/>
      <c r="DR9" s="432"/>
      <c r="DS9" s="432"/>
      <c r="DT9" s="432"/>
      <c r="DU9" s="432"/>
      <c r="DV9" s="432"/>
      <c r="DW9" s="432"/>
      <c r="DX9" s="432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1015578</v>
      </c>
      <c r="D10" s="54">
        <v>1016330</v>
      </c>
      <c r="E10" s="54">
        <v>1016566</v>
      </c>
      <c r="F10" s="54">
        <v>1016626</v>
      </c>
      <c r="G10" s="54">
        <v>1017316</v>
      </c>
      <c r="H10" s="54">
        <v>1017889</v>
      </c>
      <c r="I10" s="54">
        <v>1019401</v>
      </c>
      <c r="J10" s="54">
        <v>1020368</v>
      </c>
      <c r="K10" s="54">
        <v>1022942</v>
      </c>
      <c r="L10" s="55">
        <v>1026267</v>
      </c>
      <c r="M10" s="54">
        <v>1026574</v>
      </c>
      <c r="N10" s="54">
        <v>1029176</v>
      </c>
      <c r="O10" s="54">
        <v>1031441</v>
      </c>
      <c r="P10" s="54">
        <v>1025784</v>
      </c>
      <c r="Q10" s="54">
        <v>1027983</v>
      </c>
      <c r="R10" s="54">
        <v>1028685</v>
      </c>
      <c r="S10" s="54">
        <v>1018629</v>
      </c>
      <c r="T10" s="54">
        <v>1019521</v>
      </c>
      <c r="U10" s="180">
        <v>1020889</v>
      </c>
      <c r="V10" s="180">
        <v>1024367</v>
      </c>
      <c r="W10" s="180">
        <v>1019622</v>
      </c>
      <c r="X10" s="55">
        <v>1016262</v>
      </c>
      <c r="Y10" s="180">
        <v>1017309</v>
      </c>
      <c r="Z10" s="180">
        <v>1013578</v>
      </c>
      <c r="AA10" s="180">
        <v>1012141</v>
      </c>
      <c r="AB10" s="180">
        <v>1014950</v>
      </c>
      <c r="AC10" s="180">
        <v>1012129</v>
      </c>
      <c r="AD10" s="180">
        <v>1011356</v>
      </c>
      <c r="AE10" s="180">
        <v>1010028</v>
      </c>
      <c r="AF10" s="180">
        <v>1010849</v>
      </c>
      <c r="AG10" s="180">
        <v>1012945</v>
      </c>
      <c r="AH10" s="180">
        <v>1021345</v>
      </c>
      <c r="AI10" s="180">
        <v>1027789</v>
      </c>
      <c r="AJ10" s="55">
        <v>1014168</v>
      </c>
      <c r="AK10" s="193">
        <v>1020250</v>
      </c>
      <c r="AL10" s="193">
        <v>1022916</v>
      </c>
      <c r="AM10" s="193">
        <v>1020607</v>
      </c>
      <c r="AN10" s="193">
        <v>1012380</v>
      </c>
      <c r="AO10" s="193">
        <v>1010832</v>
      </c>
      <c r="AP10" s="193">
        <v>1007199</v>
      </c>
      <c r="AQ10" s="56">
        <v>1011077</v>
      </c>
      <c r="AR10" s="193">
        <v>1006113</v>
      </c>
      <c r="AS10" s="193">
        <v>1004139</v>
      </c>
      <c r="AT10" s="193">
        <v>1007116</v>
      </c>
      <c r="AU10" s="193">
        <v>1007831</v>
      </c>
      <c r="AV10" s="99">
        <v>1016532</v>
      </c>
      <c r="AW10" s="193">
        <v>1005762</v>
      </c>
      <c r="AX10" s="193">
        <v>1005736</v>
      </c>
      <c r="AY10" s="193">
        <v>1002383</v>
      </c>
      <c r="AZ10" s="193">
        <v>1006396</v>
      </c>
      <c r="BA10" s="193">
        <v>999853</v>
      </c>
      <c r="BB10" s="193">
        <v>999255</v>
      </c>
      <c r="BC10" s="56">
        <v>1000842</v>
      </c>
      <c r="BD10" s="193">
        <v>1000049</v>
      </c>
      <c r="BE10" s="193">
        <v>999432</v>
      </c>
      <c r="BF10" s="193">
        <v>997983</v>
      </c>
      <c r="BG10" s="193">
        <v>1000273</v>
      </c>
      <c r="BH10" s="99">
        <v>1002164</v>
      </c>
      <c r="BI10" s="53">
        <v>1008590</v>
      </c>
      <c r="BJ10" s="503">
        <v>1004857</v>
      </c>
      <c r="BK10" s="559">
        <v>1006464</v>
      </c>
      <c r="BL10" s="193">
        <v>1007759</v>
      </c>
      <c r="BM10" s="193">
        <v>1003946</v>
      </c>
      <c r="BN10" s="193">
        <v>1005768</v>
      </c>
      <c r="BO10" s="56">
        <v>1006229</v>
      </c>
      <c r="BP10" s="56">
        <v>1008264</v>
      </c>
      <c r="BQ10" s="193">
        <v>1008116</v>
      </c>
      <c r="BR10" s="193">
        <v>1011558</v>
      </c>
      <c r="BS10" s="193"/>
      <c r="BT10" s="193"/>
      <c r="BU10" s="53">
        <f t="shared" ref="BU10:CD14" si="0">O10-C10</f>
        <v>15863</v>
      </c>
      <c r="BV10" s="57">
        <f t="shared" si="0"/>
        <v>9454</v>
      </c>
      <c r="BW10" s="57">
        <f t="shared" si="0"/>
        <v>11417</v>
      </c>
      <c r="BX10" s="57">
        <f t="shared" si="0"/>
        <v>12059</v>
      </c>
      <c r="BY10" s="57">
        <f t="shared" si="0"/>
        <v>1313</v>
      </c>
      <c r="BZ10" s="57">
        <f t="shared" si="0"/>
        <v>1632</v>
      </c>
      <c r="CA10" s="57">
        <f t="shared" si="0"/>
        <v>1488</v>
      </c>
      <c r="CB10" s="57">
        <f t="shared" si="0"/>
        <v>3999</v>
      </c>
      <c r="CC10" s="57">
        <f t="shared" si="0"/>
        <v>-3320</v>
      </c>
      <c r="CD10" s="379">
        <f t="shared" si="0"/>
        <v>-10005</v>
      </c>
      <c r="CE10" s="100">
        <f t="shared" ref="CE10:CN14" si="1">Y10-M10</f>
        <v>-9265</v>
      </c>
      <c r="CF10" s="57">
        <f t="shared" si="1"/>
        <v>-15598</v>
      </c>
      <c r="CG10" s="57">
        <f t="shared" si="1"/>
        <v>-19300</v>
      </c>
      <c r="CH10" s="57">
        <f t="shared" si="1"/>
        <v>-10834</v>
      </c>
      <c r="CI10" s="57">
        <f t="shared" si="1"/>
        <v>-15854</v>
      </c>
      <c r="CJ10" s="220">
        <f t="shared" si="1"/>
        <v>-17329</v>
      </c>
      <c r="CK10" s="220">
        <f t="shared" si="1"/>
        <v>-8601</v>
      </c>
      <c r="CL10" s="220">
        <f t="shared" si="1"/>
        <v>-8672</v>
      </c>
      <c r="CM10" s="220">
        <f t="shared" si="1"/>
        <v>-7944</v>
      </c>
      <c r="CN10" s="246">
        <f t="shared" si="1"/>
        <v>-3022</v>
      </c>
      <c r="CO10" s="246">
        <f t="shared" ref="CO10:CX14" si="2">AI10-W10</f>
        <v>8167</v>
      </c>
      <c r="CP10" s="359">
        <f t="shared" si="2"/>
        <v>-2094</v>
      </c>
      <c r="CQ10" s="195">
        <f t="shared" si="2"/>
        <v>2941</v>
      </c>
      <c r="CR10" s="246">
        <f t="shared" si="2"/>
        <v>9338</v>
      </c>
      <c r="CS10" s="246">
        <f t="shared" si="2"/>
        <v>8466</v>
      </c>
      <c r="CT10" s="246">
        <f t="shared" si="2"/>
        <v>-2570</v>
      </c>
      <c r="CU10" s="246">
        <f t="shared" si="2"/>
        <v>-1297</v>
      </c>
      <c r="CV10" s="246">
        <f t="shared" si="2"/>
        <v>-4157</v>
      </c>
      <c r="CW10" s="246">
        <f t="shared" si="2"/>
        <v>1049</v>
      </c>
      <c r="CX10" s="246">
        <f t="shared" si="2"/>
        <v>-4736</v>
      </c>
      <c r="CY10" s="246">
        <f t="shared" ref="CY10:DH14" si="3">AS10-AG10</f>
        <v>-8806</v>
      </c>
      <c r="CZ10" s="246">
        <f t="shared" si="3"/>
        <v>-14229</v>
      </c>
      <c r="DA10" s="246">
        <f t="shared" si="3"/>
        <v>-19958</v>
      </c>
      <c r="DB10" s="359">
        <f t="shared" si="3"/>
        <v>2364</v>
      </c>
      <c r="DC10" s="359">
        <f t="shared" si="3"/>
        <v>-14488</v>
      </c>
      <c r="DD10" s="359">
        <f t="shared" si="3"/>
        <v>-17180</v>
      </c>
      <c r="DE10" s="359">
        <f t="shared" si="3"/>
        <v>-18224</v>
      </c>
      <c r="DF10" s="359">
        <f t="shared" si="3"/>
        <v>-5984</v>
      </c>
      <c r="DG10" s="359">
        <f t="shared" si="3"/>
        <v>-10979</v>
      </c>
      <c r="DH10" s="359">
        <f t="shared" si="3"/>
        <v>-7944</v>
      </c>
      <c r="DI10" s="359">
        <f t="shared" ref="DI10:DX14" si="4">BC10-AQ10</f>
        <v>-10235</v>
      </c>
      <c r="DJ10" s="359">
        <f t="shared" si="4"/>
        <v>-6064</v>
      </c>
      <c r="DK10" s="359">
        <f t="shared" si="4"/>
        <v>-4707</v>
      </c>
      <c r="DL10" s="359">
        <f t="shared" si="4"/>
        <v>-9133</v>
      </c>
      <c r="DM10" s="359">
        <f t="shared" si="4"/>
        <v>-7558</v>
      </c>
      <c r="DN10" s="359">
        <f t="shared" si="4"/>
        <v>-14368</v>
      </c>
      <c r="DO10" s="359">
        <f t="shared" si="4"/>
        <v>2828</v>
      </c>
      <c r="DP10" s="359">
        <f t="shared" si="4"/>
        <v>-879</v>
      </c>
      <c r="DQ10" s="359">
        <f t="shared" si="4"/>
        <v>4081</v>
      </c>
      <c r="DR10" s="359">
        <f t="shared" si="4"/>
        <v>1363</v>
      </c>
      <c r="DS10" s="359">
        <f t="shared" si="4"/>
        <v>4093</v>
      </c>
      <c r="DT10" s="359">
        <f t="shared" si="4"/>
        <v>6513</v>
      </c>
      <c r="DU10" s="359">
        <f t="shared" si="4"/>
        <v>5387</v>
      </c>
      <c r="DV10" s="359">
        <f t="shared" si="4"/>
        <v>8215</v>
      </c>
      <c r="DW10" s="359">
        <f>BQ10-BE10</f>
        <v>8684</v>
      </c>
      <c r="DX10" s="359">
        <f>BR10-BF10</f>
        <v>13575</v>
      </c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1011558</v>
      </c>
    </row>
    <row r="11" spans="1:133" s="51" customFormat="1" x14ac:dyDescent="0.3">
      <c r="A11" s="138"/>
      <c r="B11" s="52" t="s">
        <v>140</v>
      </c>
      <c r="C11" s="53">
        <v>123812</v>
      </c>
      <c r="D11" s="54">
        <v>123917</v>
      </c>
      <c r="E11" s="54">
        <v>123984</v>
      </c>
      <c r="F11" s="54">
        <v>124026</v>
      </c>
      <c r="G11" s="54">
        <v>124104</v>
      </c>
      <c r="H11" s="54">
        <v>124206</v>
      </c>
      <c r="I11" s="54">
        <v>124342</v>
      </c>
      <c r="J11" s="54">
        <v>124433</v>
      </c>
      <c r="K11" s="54">
        <v>124677</v>
      </c>
      <c r="L11" s="55">
        <v>124903</v>
      </c>
      <c r="M11" s="54">
        <v>124906</v>
      </c>
      <c r="N11" s="54">
        <v>124988</v>
      </c>
      <c r="O11" s="54">
        <v>125021</v>
      </c>
      <c r="P11" s="54">
        <v>132366</v>
      </c>
      <c r="Q11" s="54">
        <v>129957</v>
      </c>
      <c r="R11" s="54">
        <v>129181</v>
      </c>
      <c r="S11" s="54">
        <v>137736</v>
      </c>
      <c r="T11" s="54">
        <v>136992</v>
      </c>
      <c r="U11" s="180">
        <v>135105</v>
      </c>
      <c r="V11" s="180">
        <v>131164</v>
      </c>
      <c r="W11" s="180">
        <v>136343</v>
      </c>
      <c r="X11" s="55">
        <v>139152</v>
      </c>
      <c r="Y11" s="180">
        <v>138473</v>
      </c>
      <c r="Z11" s="180">
        <v>142541</v>
      </c>
      <c r="AA11" s="180">
        <v>144167</v>
      </c>
      <c r="AB11" s="180">
        <v>140658</v>
      </c>
      <c r="AC11" s="180">
        <v>143246</v>
      </c>
      <c r="AD11" s="180">
        <v>143474</v>
      </c>
      <c r="AE11" s="180">
        <v>143642</v>
      </c>
      <c r="AF11" s="180">
        <v>142454</v>
      </c>
      <c r="AG11" s="180">
        <v>137387</v>
      </c>
      <c r="AH11" s="180">
        <v>128715</v>
      </c>
      <c r="AI11" s="180">
        <v>122617</v>
      </c>
      <c r="AJ11" s="55">
        <v>137459</v>
      </c>
      <c r="AK11" s="193">
        <v>131648</v>
      </c>
      <c r="AL11" s="193">
        <v>129486</v>
      </c>
      <c r="AM11" s="193">
        <v>131305</v>
      </c>
      <c r="AN11" s="193">
        <v>139477</v>
      </c>
      <c r="AO11" s="193">
        <v>142379</v>
      </c>
      <c r="AP11" s="193">
        <v>143345</v>
      </c>
      <c r="AQ11" s="56">
        <v>140688</v>
      </c>
      <c r="AR11" s="193">
        <v>142688</v>
      </c>
      <c r="AS11" s="193">
        <v>145252</v>
      </c>
      <c r="AT11" s="193">
        <v>145579</v>
      </c>
      <c r="AU11" s="193">
        <v>145955</v>
      </c>
      <c r="AV11" s="99">
        <v>138455</v>
      </c>
      <c r="AW11" s="193">
        <v>150436</v>
      </c>
      <c r="AX11" s="193">
        <v>150759</v>
      </c>
      <c r="AY11" s="193">
        <v>153463</v>
      </c>
      <c r="AZ11" s="193">
        <v>150739</v>
      </c>
      <c r="BA11" s="193">
        <v>155614</v>
      </c>
      <c r="BB11" s="193">
        <v>155124</v>
      </c>
      <c r="BC11" s="56">
        <v>156696</v>
      </c>
      <c r="BD11" s="193">
        <v>155290</v>
      </c>
      <c r="BE11" s="193">
        <v>156905</v>
      </c>
      <c r="BF11" s="193">
        <v>158005</v>
      </c>
      <c r="BG11" s="193">
        <v>156980</v>
      </c>
      <c r="BH11" s="99">
        <v>157049</v>
      </c>
      <c r="BI11" s="53">
        <v>151811</v>
      </c>
      <c r="BJ11" s="503">
        <v>156307</v>
      </c>
      <c r="BK11" s="559">
        <v>157411</v>
      </c>
      <c r="BL11" s="193">
        <v>155607</v>
      </c>
      <c r="BM11" s="193">
        <v>159132</v>
      </c>
      <c r="BN11" s="193">
        <v>158711</v>
      </c>
      <c r="BO11" s="56">
        <v>158585</v>
      </c>
      <c r="BP11" s="56">
        <v>158762</v>
      </c>
      <c r="BQ11" s="193">
        <v>160444</v>
      </c>
      <c r="BR11" s="193">
        <v>159744</v>
      </c>
      <c r="BS11" s="193"/>
      <c r="BT11" s="193"/>
      <c r="BU11" s="53">
        <f t="shared" si="0"/>
        <v>1209</v>
      </c>
      <c r="BV11" s="57">
        <f t="shared" si="0"/>
        <v>8449</v>
      </c>
      <c r="BW11" s="57">
        <f t="shared" si="0"/>
        <v>5973</v>
      </c>
      <c r="BX11" s="57">
        <f t="shared" si="0"/>
        <v>5155</v>
      </c>
      <c r="BY11" s="57">
        <f t="shared" si="0"/>
        <v>13632</v>
      </c>
      <c r="BZ11" s="57">
        <f t="shared" si="0"/>
        <v>12786</v>
      </c>
      <c r="CA11" s="57">
        <f t="shared" si="0"/>
        <v>10763</v>
      </c>
      <c r="CB11" s="57">
        <f t="shared" si="0"/>
        <v>6731</v>
      </c>
      <c r="CC11" s="57">
        <f t="shared" si="0"/>
        <v>11666</v>
      </c>
      <c r="CD11" s="379">
        <f t="shared" si="0"/>
        <v>14249</v>
      </c>
      <c r="CE11" s="100">
        <f t="shared" si="1"/>
        <v>13567</v>
      </c>
      <c r="CF11" s="57">
        <f t="shared" si="1"/>
        <v>17553</v>
      </c>
      <c r="CG11" s="57">
        <f t="shared" si="1"/>
        <v>19146</v>
      </c>
      <c r="CH11" s="57">
        <f t="shared" si="1"/>
        <v>8292</v>
      </c>
      <c r="CI11" s="57">
        <f t="shared" si="1"/>
        <v>13289</v>
      </c>
      <c r="CJ11" s="220">
        <f t="shared" si="1"/>
        <v>14293</v>
      </c>
      <c r="CK11" s="220">
        <f t="shared" si="1"/>
        <v>5906</v>
      </c>
      <c r="CL11" s="220">
        <f t="shared" si="1"/>
        <v>5462</v>
      </c>
      <c r="CM11" s="220">
        <f t="shared" si="1"/>
        <v>2282</v>
      </c>
      <c r="CN11" s="246">
        <f t="shared" si="1"/>
        <v>-2449</v>
      </c>
      <c r="CO11" s="246">
        <f t="shared" si="2"/>
        <v>-13726</v>
      </c>
      <c r="CP11" s="359">
        <f t="shared" si="2"/>
        <v>-1693</v>
      </c>
      <c r="CQ11" s="195">
        <f t="shared" si="2"/>
        <v>-6825</v>
      </c>
      <c r="CR11" s="246">
        <f t="shared" si="2"/>
        <v>-13055</v>
      </c>
      <c r="CS11" s="246">
        <f t="shared" si="2"/>
        <v>-12862</v>
      </c>
      <c r="CT11" s="246">
        <f t="shared" si="2"/>
        <v>-1181</v>
      </c>
      <c r="CU11" s="246">
        <f t="shared" si="2"/>
        <v>-867</v>
      </c>
      <c r="CV11" s="246">
        <f t="shared" si="2"/>
        <v>-129</v>
      </c>
      <c r="CW11" s="246">
        <f t="shared" si="2"/>
        <v>-2954</v>
      </c>
      <c r="CX11" s="246">
        <f t="shared" si="2"/>
        <v>234</v>
      </c>
      <c r="CY11" s="246">
        <f t="shared" si="3"/>
        <v>7865</v>
      </c>
      <c r="CZ11" s="246">
        <f t="shared" si="3"/>
        <v>16864</v>
      </c>
      <c r="DA11" s="246">
        <f t="shared" si="3"/>
        <v>23338</v>
      </c>
      <c r="DB11" s="359">
        <f t="shared" si="3"/>
        <v>996</v>
      </c>
      <c r="DC11" s="359">
        <f t="shared" si="3"/>
        <v>18788</v>
      </c>
      <c r="DD11" s="359">
        <f t="shared" si="3"/>
        <v>21273</v>
      </c>
      <c r="DE11" s="359">
        <f t="shared" si="3"/>
        <v>22158</v>
      </c>
      <c r="DF11" s="359">
        <f t="shared" si="3"/>
        <v>11262</v>
      </c>
      <c r="DG11" s="359">
        <f t="shared" si="3"/>
        <v>13235</v>
      </c>
      <c r="DH11" s="359">
        <f t="shared" si="3"/>
        <v>11779</v>
      </c>
      <c r="DI11" s="359">
        <f t="shared" si="4"/>
        <v>16008</v>
      </c>
      <c r="DJ11" s="359">
        <f t="shared" si="4"/>
        <v>12602</v>
      </c>
      <c r="DK11" s="359">
        <f t="shared" si="4"/>
        <v>11653</v>
      </c>
      <c r="DL11" s="359">
        <f t="shared" si="4"/>
        <v>12426</v>
      </c>
      <c r="DM11" s="359">
        <f t="shared" si="4"/>
        <v>11025</v>
      </c>
      <c r="DN11" s="359">
        <f t="shared" si="4"/>
        <v>18594</v>
      </c>
      <c r="DO11" s="359">
        <f t="shared" si="4"/>
        <v>1375</v>
      </c>
      <c r="DP11" s="359">
        <f t="shared" si="4"/>
        <v>5548</v>
      </c>
      <c r="DQ11" s="359">
        <f t="shared" si="4"/>
        <v>3948</v>
      </c>
      <c r="DR11" s="359">
        <f t="shared" si="4"/>
        <v>4868</v>
      </c>
      <c r="DS11" s="359">
        <f t="shared" si="4"/>
        <v>3518</v>
      </c>
      <c r="DT11" s="359">
        <f t="shared" si="4"/>
        <v>3587</v>
      </c>
      <c r="DU11" s="359">
        <f t="shared" si="4"/>
        <v>1889</v>
      </c>
      <c r="DV11" s="359">
        <f t="shared" si="4"/>
        <v>3472</v>
      </c>
      <c r="DW11" s="359">
        <f t="shared" si="4"/>
        <v>3539</v>
      </c>
      <c r="DX11" s="359">
        <f t="shared" si="4"/>
        <v>1739</v>
      </c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159744</v>
      </c>
    </row>
    <row r="12" spans="1:133" s="51" customFormat="1" x14ac:dyDescent="0.3">
      <c r="A12" s="138"/>
      <c r="B12" s="52" t="s">
        <v>141</v>
      </c>
      <c r="C12" s="53">
        <v>151355</v>
      </c>
      <c r="D12" s="54">
        <v>151388</v>
      </c>
      <c r="E12" s="54">
        <v>151600</v>
      </c>
      <c r="F12" s="54">
        <v>151908</v>
      </c>
      <c r="G12" s="54">
        <v>152108</v>
      </c>
      <c r="H12" s="54">
        <v>152342</v>
      </c>
      <c r="I12" s="54">
        <v>152567</v>
      </c>
      <c r="J12" s="54">
        <v>152771</v>
      </c>
      <c r="K12" s="54">
        <v>153237</v>
      </c>
      <c r="L12" s="55">
        <v>153747</v>
      </c>
      <c r="M12" s="54">
        <v>153828</v>
      </c>
      <c r="N12" s="54">
        <v>154227</v>
      </c>
      <c r="O12" s="54">
        <v>154557</v>
      </c>
      <c r="P12" s="54">
        <v>154768</v>
      </c>
      <c r="Q12" s="54">
        <v>154702</v>
      </c>
      <c r="R12" s="54">
        <v>154732</v>
      </c>
      <c r="S12" s="54">
        <v>154639</v>
      </c>
      <c r="T12" s="54">
        <v>154564</v>
      </c>
      <c r="U12" s="180">
        <v>154411</v>
      </c>
      <c r="V12" s="180">
        <v>154466</v>
      </c>
      <c r="W12" s="180">
        <v>154459</v>
      </c>
      <c r="X12" s="55">
        <v>154496</v>
      </c>
      <c r="Y12" s="180">
        <v>154472</v>
      </c>
      <c r="Z12" s="180">
        <v>154480</v>
      </c>
      <c r="AA12" s="180">
        <v>154516</v>
      </c>
      <c r="AB12" s="180">
        <v>154548</v>
      </c>
      <c r="AC12" s="180">
        <v>154596</v>
      </c>
      <c r="AD12" s="180">
        <v>154665</v>
      </c>
      <c r="AE12" s="180">
        <v>154642</v>
      </c>
      <c r="AF12" s="180">
        <v>154685</v>
      </c>
      <c r="AG12" s="180">
        <v>154540</v>
      </c>
      <c r="AH12" s="180">
        <v>154538</v>
      </c>
      <c r="AI12" s="180">
        <v>154583</v>
      </c>
      <c r="AJ12" s="55">
        <v>154723</v>
      </c>
      <c r="AK12" s="193">
        <v>154795</v>
      </c>
      <c r="AL12" s="193">
        <v>154895</v>
      </c>
      <c r="AM12" s="193">
        <v>154777</v>
      </c>
      <c r="AN12" s="193">
        <v>154930</v>
      </c>
      <c r="AO12" s="193">
        <v>155157</v>
      </c>
      <c r="AP12" s="193">
        <v>154988</v>
      </c>
      <c r="AQ12" s="56">
        <v>155084</v>
      </c>
      <c r="AR12" s="193">
        <v>154889</v>
      </c>
      <c r="AS12" s="193">
        <v>154894</v>
      </c>
      <c r="AT12" s="193">
        <v>155212</v>
      </c>
      <c r="AU12" s="193">
        <v>155299</v>
      </c>
      <c r="AV12" s="99">
        <v>155285</v>
      </c>
      <c r="AW12" s="193">
        <v>155267</v>
      </c>
      <c r="AX12" s="193">
        <v>155287</v>
      </c>
      <c r="AY12" s="193">
        <v>155116</v>
      </c>
      <c r="AZ12" s="193">
        <v>155171</v>
      </c>
      <c r="BA12" s="193">
        <v>155092</v>
      </c>
      <c r="BB12" s="193">
        <v>155037</v>
      </c>
      <c r="BC12" s="56">
        <v>155337</v>
      </c>
      <c r="BD12" s="193">
        <v>155180</v>
      </c>
      <c r="BE12" s="193">
        <v>155357</v>
      </c>
      <c r="BF12" s="193">
        <v>155260</v>
      </c>
      <c r="BG12" s="193">
        <v>155394</v>
      </c>
      <c r="BH12" s="99">
        <v>155545</v>
      </c>
      <c r="BI12" s="53">
        <v>155764</v>
      </c>
      <c r="BJ12" s="503">
        <v>155776</v>
      </c>
      <c r="BK12" s="559">
        <v>156130</v>
      </c>
      <c r="BL12" s="193">
        <v>156243</v>
      </c>
      <c r="BM12" s="193">
        <v>156256</v>
      </c>
      <c r="BN12" s="193">
        <v>156349</v>
      </c>
      <c r="BO12" s="56">
        <v>156413</v>
      </c>
      <c r="BP12" s="56">
        <v>156576</v>
      </c>
      <c r="BQ12" s="193">
        <v>156748</v>
      </c>
      <c r="BR12" s="193">
        <v>157027</v>
      </c>
      <c r="BS12" s="193"/>
      <c r="BT12" s="193"/>
      <c r="BU12" s="53">
        <f t="shared" si="0"/>
        <v>3202</v>
      </c>
      <c r="BV12" s="57">
        <f t="shared" si="0"/>
        <v>3380</v>
      </c>
      <c r="BW12" s="57">
        <f t="shared" si="0"/>
        <v>3102</v>
      </c>
      <c r="BX12" s="57">
        <f t="shared" si="0"/>
        <v>2824</v>
      </c>
      <c r="BY12" s="57">
        <f t="shared" si="0"/>
        <v>2531</v>
      </c>
      <c r="BZ12" s="57">
        <f t="shared" si="0"/>
        <v>2222</v>
      </c>
      <c r="CA12" s="57">
        <f t="shared" si="0"/>
        <v>1844</v>
      </c>
      <c r="CB12" s="57">
        <f t="shared" si="0"/>
        <v>1695</v>
      </c>
      <c r="CC12" s="57">
        <f t="shared" si="0"/>
        <v>1222</v>
      </c>
      <c r="CD12" s="379">
        <f t="shared" si="0"/>
        <v>749</v>
      </c>
      <c r="CE12" s="100">
        <f t="shared" si="1"/>
        <v>644</v>
      </c>
      <c r="CF12" s="57">
        <f t="shared" si="1"/>
        <v>253</v>
      </c>
      <c r="CG12" s="57">
        <f t="shared" si="1"/>
        <v>-41</v>
      </c>
      <c r="CH12" s="57">
        <f t="shared" si="1"/>
        <v>-220</v>
      </c>
      <c r="CI12" s="57">
        <f t="shared" si="1"/>
        <v>-106</v>
      </c>
      <c r="CJ12" s="220">
        <f t="shared" si="1"/>
        <v>-67</v>
      </c>
      <c r="CK12" s="220">
        <f t="shared" si="1"/>
        <v>3</v>
      </c>
      <c r="CL12" s="220">
        <f t="shared" si="1"/>
        <v>121</v>
      </c>
      <c r="CM12" s="220">
        <f t="shared" si="1"/>
        <v>129</v>
      </c>
      <c r="CN12" s="246">
        <f t="shared" si="1"/>
        <v>72</v>
      </c>
      <c r="CO12" s="246">
        <f t="shared" si="2"/>
        <v>124</v>
      </c>
      <c r="CP12" s="359">
        <f t="shared" si="2"/>
        <v>227</v>
      </c>
      <c r="CQ12" s="195">
        <f t="shared" si="2"/>
        <v>323</v>
      </c>
      <c r="CR12" s="246">
        <f t="shared" si="2"/>
        <v>415</v>
      </c>
      <c r="CS12" s="246">
        <f t="shared" si="2"/>
        <v>261</v>
      </c>
      <c r="CT12" s="246">
        <f t="shared" si="2"/>
        <v>382</v>
      </c>
      <c r="CU12" s="246">
        <f t="shared" si="2"/>
        <v>561</v>
      </c>
      <c r="CV12" s="246">
        <f t="shared" si="2"/>
        <v>323</v>
      </c>
      <c r="CW12" s="246">
        <f t="shared" si="2"/>
        <v>442</v>
      </c>
      <c r="CX12" s="246">
        <f t="shared" si="2"/>
        <v>204</v>
      </c>
      <c r="CY12" s="246">
        <f t="shared" si="3"/>
        <v>354</v>
      </c>
      <c r="CZ12" s="246">
        <f t="shared" si="3"/>
        <v>674</v>
      </c>
      <c r="DA12" s="246">
        <f t="shared" si="3"/>
        <v>716</v>
      </c>
      <c r="DB12" s="359">
        <f t="shared" si="3"/>
        <v>562</v>
      </c>
      <c r="DC12" s="359">
        <f t="shared" si="3"/>
        <v>472</v>
      </c>
      <c r="DD12" s="359">
        <f t="shared" si="3"/>
        <v>392</v>
      </c>
      <c r="DE12" s="359">
        <f t="shared" si="3"/>
        <v>339</v>
      </c>
      <c r="DF12" s="359">
        <f t="shared" si="3"/>
        <v>241</v>
      </c>
      <c r="DG12" s="359">
        <f t="shared" si="3"/>
        <v>-65</v>
      </c>
      <c r="DH12" s="359">
        <f t="shared" si="3"/>
        <v>49</v>
      </c>
      <c r="DI12" s="359">
        <f t="shared" si="4"/>
        <v>253</v>
      </c>
      <c r="DJ12" s="359">
        <f t="shared" si="4"/>
        <v>291</v>
      </c>
      <c r="DK12" s="359">
        <f t="shared" si="4"/>
        <v>463</v>
      </c>
      <c r="DL12" s="359">
        <f t="shared" si="4"/>
        <v>48</v>
      </c>
      <c r="DM12" s="359">
        <f t="shared" si="4"/>
        <v>95</v>
      </c>
      <c r="DN12" s="359">
        <f t="shared" si="4"/>
        <v>260</v>
      </c>
      <c r="DO12" s="359">
        <f t="shared" si="4"/>
        <v>497</v>
      </c>
      <c r="DP12" s="359">
        <f t="shared" si="4"/>
        <v>489</v>
      </c>
      <c r="DQ12" s="359">
        <f t="shared" si="4"/>
        <v>1014</v>
      </c>
      <c r="DR12" s="359">
        <f t="shared" si="4"/>
        <v>1072</v>
      </c>
      <c r="DS12" s="359">
        <f t="shared" si="4"/>
        <v>1164</v>
      </c>
      <c r="DT12" s="359">
        <f t="shared" si="4"/>
        <v>1312</v>
      </c>
      <c r="DU12" s="359">
        <f t="shared" si="4"/>
        <v>1076</v>
      </c>
      <c r="DV12" s="359">
        <f t="shared" si="4"/>
        <v>1396</v>
      </c>
      <c r="DW12" s="359">
        <f t="shared" si="4"/>
        <v>1391</v>
      </c>
      <c r="DX12" s="359">
        <f t="shared" si="4"/>
        <v>1767</v>
      </c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157027</v>
      </c>
    </row>
    <row r="13" spans="1:133" s="51" customFormat="1" x14ac:dyDescent="0.3">
      <c r="A13" s="138"/>
      <c r="B13" s="52" t="s">
        <v>142</v>
      </c>
      <c r="C13" s="53">
        <v>11453</v>
      </c>
      <c r="D13" s="54">
        <v>11486</v>
      </c>
      <c r="E13" s="54">
        <v>11516</v>
      </c>
      <c r="F13" s="54">
        <v>11550</v>
      </c>
      <c r="G13" s="54">
        <v>11579</v>
      </c>
      <c r="H13" s="54">
        <v>11607</v>
      </c>
      <c r="I13" s="54">
        <v>11644</v>
      </c>
      <c r="J13" s="54">
        <v>11664</v>
      </c>
      <c r="K13" s="54">
        <v>11727</v>
      </c>
      <c r="L13" s="55">
        <v>11771</v>
      </c>
      <c r="M13" s="54">
        <v>11794</v>
      </c>
      <c r="N13" s="54">
        <v>11839</v>
      </c>
      <c r="O13" s="54">
        <v>11883</v>
      </c>
      <c r="P13" s="54">
        <v>11885</v>
      </c>
      <c r="Q13" s="54">
        <v>11868</v>
      </c>
      <c r="R13" s="54">
        <v>11853</v>
      </c>
      <c r="S13" s="54">
        <v>11836</v>
      </c>
      <c r="T13" s="54">
        <v>11802</v>
      </c>
      <c r="U13" s="180">
        <v>11789</v>
      </c>
      <c r="V13" s="180">
        <v>11779</v>
      </c>
      <c r="W13" s="180">
        <v>11759</v>
      </c>
      <c r="X13" s="55">
        <v>11737</v>
      </c>
      <c r="Y13" s="180">
        <v>11718</v>
      </c>
      <c r="Z13" s="180">
        <v>11729</v>
      </c>
      <c r="AA13" s="180">
        <v>11720</v>
      </c>
      <c r="AB13" s="180">
        <v>11676</v>
      </c>
      <c r="AC13" s="180">
        <v>11663</v>
      </c>
      <c r="AD13" s="180">
        <v>11647</v>
      </c>
      <c r="AE13" s="180">
        <v>11630</v>
      </c>
      <c r="AF13" s="180">
        <v>11601</v>
      </c>
      <c r="AG13" s="180">
        <v>11555</v>
      </c>
      <c r="AH13" s="180">
        <v>11531</v>
      </c>
      <c r="AI13" s="180">
        <v>11532</v>
      </c>
      <c r="AJ13" s="55">
        <v>11524</v>
      </c>
      <c r="AK13" s="193">
        <v>11529</v>
      </c>
      <c r="AL13" s="193">
        <v>11498</v>
      </c>
      <c r="AM13" s="193">
        <v>11490</v>
      </c>
      <c r="AN13" s="193">
        <v>11512</v>
      </c>
      <c r="AO13" s="193">
        <v>11501</v>
      </c>
      <c r="AP13" s="193">
        <v>11495</v>
      </c>
      <c r="AQ13" s="56">
        <v>11494</v>
      </c>
      <c r="AR13" s="193">
        <v>11443</v>
      </c>
      <c r="AS13" s="193">
        <v>11404</v>
      </c>
      <c r="AT13" s="193">
        <v>11427</v>
      </c>
      <c r="AU13" s="193">
        <v>11441</v>
      </c>
      <c r="AV13" s="99">
        <v>11421</v>
      </c>
      <c r="AW13" s="193">
        <v>11407</v>
      </c>
      <c r="AX13" s="193">
        <v>11408</v>
      </c>
      <c r="AY13" s="193">
        <v>11410</v>
      </c>
      <c r="AZ13" s="193">
        <v>11399</v>
      </c>
      <c r="BA13" s="193">
        <v>11379</v>
      </c>
      <c r="BB13" s="193">
        <v>11342</v>
      </c>
      <c r="BC13" s="56">
        <v>11375</v>
      </c>
      <c r="BD13" s="193">
        <v>11356</v>
      </c>
      <c r="BE13" s="193">
        <v>11326</v>
      </c>
      <c r="BF13" s="193">
        <v>11275</v>
      </c>
      <c r="BG13" s="193">
        <v>11299</v>
      </c>
      <c r="BH13" s="99">
        <v>11305</v>
      </c>
      <c r="BI13" s="53">
        <v>11309</v>
      </c>
      <c r="BJ13" s="503">
        <v>11327</v>
      </c>
      <c r="BK13" s="559">
        <v>11334</v>
      </c>
      <c r="BL13" s="193">
        <v>11314</v>
      </c>
      <c r="BM13" s="193">
        <v>11315</v>
      </c>
      <c r="BN13" s="193">
        <v>11319</v>
      </c>
      <c r="BO13" s="56">
        <v>11309</v>
      </c>
      <c r="BP13" s="56">
        <v>11306</v>
      </c>
      <c r="BQ13" s="193">
        <v>11265</v>
      </c>
      <c r="BR13" s="193">
        <v>11244</v>
      </c>
      <c r="BS13" s="193"/>
      <c r="BT13" s="193"/>
      <c r="BU13" s="53">
        <f t="shared" si="0"/>
        <v>430</v>
      </c>
      <c r="BV13" s="57">
        <f t="shared" si="0"/>
        <v>399</v>
      </c>
      <c r="BW13" s="57">
        <f t="shared" si="0"/>
        <v>352</v>
      </c>
      <c r="BX13" s="57">
        <f t="shared" si="0"/>
        <v>303</v>
      </c>
      <c r="BY13" s="57">
        <f t="shared" si="0"/>
        <v>257</v>
      </c>
      <c r="BZ13" s="57">
        <f t="shared" si="0"/>
        <v>195</v>
      </c>
      <c r="CA13" s="57">
        <f t="shared" si="0"/>
        <v>145</v>
      </c>
      <c r="CB13" s="57">
        <f t="shared" si="0"/>
        <v>115</v>
      </c>
      <c r="CC13" s="57">
        <f t="shared" si="0"/>
        <v>32</v>
      </c>
      <c r="CD13" s="379">
        <f t="shared" si="0"/>
        <v>-34</v>
      </c>
      <c r="CE13" s="100">
        <f t="shared" si="1"/>
        <v>-76</v>
      </c>
      <c r="CF13" s="57">
        <f t="shared" si="1"/>
        <v>-110</v>
      </c>
      <c r="CG13" s="57">
        <f t="shared" si="1"/>
        <v>-163</v>
      </c>
      <c r="CH13" s="57">
        <f t="shared" si="1"/>
        <v>-209</v>
      </c>
      <c r="CI13" s="57">
        <f t="shared" si="1"/>
        <v>-205</v>
      </c>
      <c r="CJ13" s="220">
        <f t="shared" si="1"/>
        <v>-206</v>
      </c>
      <c r="CK13" s="220">
        <f t="shared" si="1"/>
        <v>-206</v>
      </c>
      <c r="CL13" s="220">
        <f t="shared" si="1"/>
        <v>-201</v>
      </c>
      <c r="CM13" s="220">
        <f t="shared" si="1"/>
        <v>-234</v>
      </c>
      <c r="CN13" s="246">
        <f t="shared" si="1"/>
        <v>-248</v>
      </c>
      <c r="CO13" s="246">
        <f t="shared" si="2"/>
        <v>-227</v>
      </c>
      <c r="CP13" s="359">
        <f t="shared" si="2"/>
        <v>-213</v>
      </c>
      <c r="CQ13" s="195">
        <f t="shared" si="2"/>
        <v>-189</v>
      </c>
      <c r="CR13" s="246">
        <f t="shared" si="2"/>
        <v>-231</v>
      </c>
      <c r="CS13" s="246">
        <f t="shared" si="2"/>
        <v>-230</v>
      </c>
      <c r="CT13" s="246">
        <f t="shared" si="2"/>
        <v>-164</v>
      </c>
      <c r="CU13" s="246">
        <f t="shared" si="2"/>
        <v>-162</v>
      </c>
      <c r="CV13" s="246">
        <f t="shared" si="2"/>
        <v>-152</v>
      </c>
      <c r="CW13" s="246">
        <f t="shared" si="2"/>
        <v>-136</v>
      </c>
      <c r="CX13" s="246">
        <f t="shared" si="2"/>
        <v>-158</v>
      </c>
      <c r="CY13" s="246">
        <f t="shared" si="3"/>
        <v>-151</v>
      </c>
      <c r="CZ13" s="246">
        <f t="shared" si="3"/>
        <v>-104</v>
      </c>
      <c r="DA13" s="246">
        <f t="shared" si="3"/>
        <v>-91</v>
      </c>
      <c r="DB13" s="359">
        <f t="shared" si="3"/>
        <v>-103</v>
      </c>
      <c r="DC13" s="359">
        <f t="shared" si="3"/>
        <v>-122</v>
      </c>
      <c r="DD13" s="359">
        <f t="shared" si="3"/>
        <v>-90</v>
      </c>
      <c r="DE13" s="359">
        <f t="shared" si="3"/>
        <v>-80</v>
      </c>
      <c r="DF13" s="359">
        <f t="shared" si="3"/>
        <v>-113</v>
      </c>
      <c r="DG13" s="359">
        <f t="shared" si="3"/>
        <v>-122</v>
      </c>
      <c r="DH13" s="359">
        <f t="shared" si="3"/>
        <v>-153</v>
      </c>
      <c r="DI13" s="359">
        <f t="shared" si="4"/>
        <v>-119</v>
      </c>
      <c r="DJ13" s="359">
        <f t="shared" si="4"/>
        <v>-87</v>
      </c>
      <c r="DK13" s="359">
        <f t="shared" si="4"/>
        <v>-78</v>
      </c>
      <c r="DL13" s="359">
        <f t="shared" si="4"/>
        <v>-152</v>
      </c>
      <c r="DM13" s="359">
        <f t="shared" si="4"/>
        <v>-142</v>
      </c>
      <c r="DN13" s="359">
        <f t="shared" si="4"/>
        <v>-116</v>
      </c>
      <c r="DO13" s="359">
        <f t="shared" si="4"/>
        <v>-98</v>
      </c>
      <c r="DP13" s="359">
        <f t="shared" si="4"/>
        <v>-81</v>
      </c>
      <c r="DQ13" s="359">
        <f t="shared" si="4"/>
        <v>-76</v>
      </c>
      <c r="DR13" s="359">
        <f t="shared" si="4"/>
        <v>-85</v>
      </c>
      <c r="DS13" s="359">
        <f t="shared" si="4"/>
        <v>-64</v>
      </c>
      <c r="DT13" s="359">
        <f t="shared" si="4"/>
        <v>-23</v>
      </c>
      <c r="DU13" s="359">
        <f t="shared" si="4"/>
        <v>-66</v>
      </c>
      <c r="DV13" s="359">
        <f t="shared" si="4"/>
        <v>-50</v>
      </c>
      <c r="DW13" s="359">
        <f t="shared" si="4"/>
        <v>-61</v>
      </c>
      <c r="DX13" s="359">
        <f t="shared" si="4"/>
        <v>-31</v>
      </c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11244</v>
      </c>
    </row>
    <row r="14" spans="1:133" s="51" customFormat="1" x14ac:dyDescent="0.3">
      <c r="A14" s="138"/>
      <c r="B14" s="52" t="s">
        <v>143</v>
      </c>
      <c r="C14" s="53">
        <v>2995</v>
      </c>
      <c r="D14" s="54">
        <v>2998</v>
      </c>
      <c r="E14" s="54">
        <v>2999</v>
      </c>
      <c r="F14" s="54">
        <v>3001</v>
      </c>
      <c r="G14" s="54">
        <v>3000</v>
      </c>
      <c r="H14" s="54">
        <v>3002</v>
      </c>
      <c r="I14" s="54">
        <v>3006</v>
      </c>
      <c r="J14" s="54">
        <v>3008</v>
      </c>
      <c r="K14" s="54">
        <v>3007</v>
      </c>
      <c r="L14" s="55">
        <v>3008</v>
      </c>
      <c r="M14" s="54">
        <v>3008</v>
      </c>
      <c r="N14" s="54">
        <v>3009</v>
      </c>
      <c r="O14" s="54">
        <v>3015</v>
      </c>
      <c r="P14" s="54">
        <v>3029</v>
      </c>
      <c r="Q14" s="54">
        <v>3017</v>
      </c>
      <c r="R14" s="54">
        <v>3009</v>
      </c>
      <c r="S14" s="54">
        <v>3001</v>
      </c>
      <c r="T14" s="54">
        <v>3001</v>
      </c>
      <c r="U14" s="180">
        <v>3004</v>
      </c>
      <c r="V14" s="180">
        <v>3010</v>
      </c>
      <c r="W14" s="180">
        <v>3006</v>
      </c>
      <c r="X14" s="55">
        <v>3004</v>
      </c>
      <c r="Y14" s="180">
        <v>3001</v>
      </c>
      <c r="Z14" s="180">
        <v>2995</v>
      </c>
      <c r="AA14" s="180">
        <v>2994</v>
      </c>
      <c r="AB14" s="180">
        <v>2989</v>
      </c>
      <c r="AC14" s="180">
        <v>2997</v>
      </c>
      <c r="AD14" s="180">
        <v>2996</v>
      </c>
      <c r="AE14" s="180">
        <v>2987</v>
      </c>
      <c r="AF14" s="180">
        <v>2989</v>
      </c>
      <c r="AG14" s="180">
        <v>2985</v>
      </c>
      <c r="AH14" s="180">
        <v>2986</v>
      </c>
      <c r="AI14" s="180">
        <v>2987</v>
      </c>
      <c r="AJ14" s="55">
        <v>2984</v>
      </c>
      <c r="AK14" s="193">
        <v>2980</v>
      </c>
      <c r="AL14" s="193">
        <v>2976</v>
      </c>
      <c r="AM14" s="193">
        <v>2976</v>
      </c>
      <c r="AN14" s="193">
        <v>3036</v>
      </c>
      <c r="AO14" s="193">
        <v>3031</v>
      </c>
      <c r="AP14" s="193">
        <v>3017</v>
      </c>
      <c r="AQ14" s="56">
        <v>3012</v>
      </c>
      <c r="AR14" s="193">
        <v>2995</v>
      </c>
      <c r="AS14" s="193">
        <v>2966</v>
      </c>
      <c r="AT14" s="193">
        <v>2982</v>
      </c>
      <c r="AU14" s="193">
        <v>2973</v>
      </c>
      <c r="AV14" s="99">
        <v>2985</v>
      </c>
      <c r="AW14" s="193">
        <v>2972</v>
      </c>
      <c r="AX14" s="193">
        <v>2971</v>
      </c>
      <c r="AY14" s="193">
        <v>2960</v>
      </c>
      <c r="AZ14" s="193">
        <v>2966</v>
      </c>
      <c r="BA14" s="193">
        <v>2971</v>
      </c>
      <c r="BB14" s="193">
        <v>2965</v>
      </c>
      <c r="BC14" s="56">
        <v>2967</v>
      </c>
      <c r="BD14" s="193">
        <v>2972</v>
      </c>
      <c r="BE14" s="193">
        <v>2973</v>
      </c>
      <c r="BF14" s="193">
        <v>2966</v>
      </c>
      <c r="BG14" s="193">
        <v>2969</v>
      </c>
      <c r="BH14" s="99">
        <v>2971</v>
      </c>
      <c r="BI14" s="53">
        <v>2972</v>
      </c>
      <c r="BJ14" s="503">
        <v>2969</v>
      </c>
      <c r="BK14" s="559">
        <v>2977</v>
      </c>
      <c r="BL14" s="193">
        <v>2982</v>
      </c>
      <c r="BM14" s="193">
        <v>2980</v>
      </c>
      <c r="BN14" s="193">
        <v>2988</v>
      </c>
      <c r="BO14" s="56">
        <v>2989</v>
      </c>
      <c r="BP14" s="56">
        <v>2995</v>
      </c>
      <c r="BQ14" s="193">
        <v>2992</v>
      </c>
      <c r="BR14" s="193">
        <v>2993</v>
      </c>
      <c r="BS14" s="193"/>
      <c r="BT14" s="193"/>
      <c r="BU14" s="53">
        <f t="shared" si="0"/>
        <v>20</v>
      </c>
      <c r="BV14" s="57">
        <f t="shared" si="0"/>
        <v>31</v>
      </c>
      <c r="BW14" s="57">
        <f t="shared" si="0"/>
        <v>18</v>
      </c>
      <c r="BX14" s="57">
        <f t="shared" si="0"/>
        <v>8</v>
      </c>
      <c r="BY14" s="57">
        <f t="shared" si="0"/>
        <v>1</v>
      </c>
      <c r="BZ14" s="57">
        <f t="shared" si="0"/>
        <v>-1</v>
      </c>
      <c r="CA14" s="57">
        <f t="shared" si="0"/>
        <v>-2</v>
      </c>
      <c r="CB14" s="57">
        <f t="shared" si="0"/>
        <v>2</v>
      </c>
      <c r="CC14" s="57">
        <f t="shared" si="0"/>
        <v>-1</v>
      </c>
      <c r="CD14" s="379">
        <f t="shared" si="0"/>
        <v>-4</v>
      </c>
      <c r="CE14" s="100">
        <f t="shared" si="1"/>
        <v>-7</v>
      </c>
      <c r="CF14" s="57">
        <f t="shared" si="1"/>
        <v>-14</v>
      </c>
      <c r="CG14" s="57">
        <f t="shared" si="1"/>
        <v>-21</v>
      </c>
      <c r="CH14" s="57">
        <f t="shared" si="1"/>
        <v>-40</v>
      </c>
      <c r="CI14" s="57">
        <f t="shared" si="1"/>
        <v>-20</v>
      </c>
      <c r="CJ14" s="220">
        <f t="shared" si="1"/>
        <v>-13</v>
      </c>
      <c r="CK14" s="220">
        <f t="shared" si="1"/>
        <v>-14</v>
      </c>
      <c r="CL14" s="220">
        <f t="shared" si="1"/>
        <v>-12</v>
      </c>
      <c r="CM14" s="220">
        <f t="shared" si="1"/>
        <v>-19</v>
      </c>
      <c r="CN14" s="246">
        <f t="shared" si="1"/>
        <v>-24</v>
      </c>
      <c r="CO14" s="246">
        <f t="shared" si="2"/>
        <v>-19</v>
      </c>
      <c r="CP14" s="359">
        <f t="shared" si="2"/>
        <v>-20</v>
      </c>
      <c r="CQ14" s="195">
        <f t="shared" si="2"/>
        <v>-21</v>
      </c>
      <c r="CR14" s="246">
        <f t="shared" si="2"/>
        <v>-19</v>
      </c>
      <c r="CS14" s="246">
        <f t="shared" si="2"/>
        <v>-18</v>
      </c>
      <c r="CT14" s="246">
        <f t="shared" si="2"/>
        <v>47</v>
      </c>
      <c r="CU14" s="246">
        <f t="shared" si="2"/>
        <v>34</v>
      </c>
      <c r="CV14" s="246">
        <f t="shared" si="2"/>
        <v>21</v>
      </c>
      <c r="CW14" s="246">
        <f t="shared" si="2"/>
        <v>25</v>
      </c>
      <c r="CX14" s="246">
        <f t="shared" si="2"/>
        <v>6</v>
      </c>
      <c r="CY14" s="246">
        <f t="shared" si="3"/>
        <v>-19</v>
      </c>
      <c r="CZ14" s="246">
        <f t="shared" si="3"/>
        <v>-4</v>
      </c>
      <c r="DA14" s="246">
        <f t="shared" si="3"/>
        <v>-14</v>
      </c>
      <c r="DB14" s="359">
        <f t="shared" si="3"/>
        <v>1</v>
      </c>
      <c r="DC14" s="359">
        <f t="shared" si="3"/>
        <v>-8</v>
      </c>
      <c r="DD14" s="359">
        <f t="shared" si="3"/>
        <v>-5</v>
      </c>
      <c r="DE14" s="359">
        <f t="shared" si="3"/>
        <v>-16</v>
      </c>
      <c r="DF14" s="359">
        <f t="shared" si="3"/>
        <v>-70</v>
      </c>
      <c r="DG14" s="359">
        <f t="shared" si="3"/>
        <v>-60</v>
      </c>
      <c r="DH14" s="359">
        <f t="shared" si="3"/>
        <v>-52</v>
      </c>
      <c r="DI14" s="359">
        <f t="shared" si="4"/>
        <v>-45</v>
      </c>
      <c r="DJ14" s="359">
        <f t="shared" si="4"/>
        <v>-23</v>
      </c>
      <c r="DK14" s="359">
        <f t="shared" si="4"/>
        <v>7</v>
      </c>
      <c r="DL14" s="359">
        <f t="shared" si="4"/>
        <v>-16</v>
      </c>
      <c r="DM14" s="359">
        <f t="shared" si="4"/>
        <v>-4</v>
      </c>
      <c r="DN14" s="359">
        <f t="shared" si="4"/>
        <v>-14</v>
      </c>
      <c r="DO14" s="359">
        <f t="shared" si="4"/>
        <v>0</v>
      </c>
      <c r="DP14" s="359">
        <f t="shared" si="4"/>
        <v>-2</v>
      </c>
      <c r="DQ14" s="359">
        <f t="shared" si="4"/>
        <v>17</v>
      </c>
      <c r="DR14" s="359">
        <f t="shared" si="4"/>
        <v>16</v>
      </c>
      <c r="DS14" s="359">
        <f t="shared" si="4"/>
        <v>9</v>
      </c>
      <c r="DT14" s="359">
        <f t="shared" si="4"/>
        <v>23</v>
      </c>
      <c r="DU14" s="359">
        <f t="shared" si="4"/>
        <v>22</v>
      </c>
      <c r="DV14" s="359">
        <f t="shared" si="4"/>
        <v>23</v>
      </c>
      <c r="DW14" s="359">
        <f t="shared" si="4"/>
        <v>19</v>
      </c>
      <c r="DX14" s="359">
        <f t="shared" si="4"/>
        <v>27</v>
      </c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2993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1305193</v>
      </c>
      <c r="D15" s="61">
        <f t="shared" si="5"/>
        <v>1306119</v>
      </c>
      <c r="E15" s="61">
        <f t="shared" si="5"/>
        <v>1306665</v>
      </c>
      <c r="F15" s="61">
        <f t="shared" si="5"/>
        <v>1307111</v>
      </c>
      <c r="G15" s="61">
        <f t="shared" si="5"/>
        <v>1308107</v>
      </c>
      <c r="H15" s="61">
        <f t="shared" si="5"/>
        <v>1309046</v>
      </c>
      <c r="I15" s="61">
        <f t="shared" si="5"/>
        <v>1310960</v>
      </c>
      <c r="J15" s="61">
        <f t="shared" si="5"/>
        <v>1312244</v>
      </c>
      <c r="K15" s="61">
        <f t="shared" si="5"/>
        <v>1315590</v>
      </c>
      <c r="L15" s="62">
        <f t="shared" si="5"/>
        <v>1319696</v>
      </c>
      <c r="M15" s="61">
        <f t="shared" si="5"/>
        <v>1320110</v>
      </c>
      <c r="N15" s="61">
        <f t="shared" si="5"/>
        <v>1323239</v>
      </c>
      <c r="O15" s="61">
        <f t="shared" si="5"/>
        <v>1325917</v>
      </c>
      <c r="P15" s="61">
        <f t="shared" si="5"/>
        <v>1327832</v>
      </c>
      <c r="Q15" s="61">
        <f t="shared" si="5"/>
        <v>1327527</v>
      </c>
      <c r="R15" s="61">
        <v>1327460</v>
      </c>
      <c r="S15" s="61">
        <v>1325841</v>
      </c>
      <c r="T15" s="61">
        <v>1325880</v>
      </c>
      <c r="U15" s="181">
        <v>1325198</v>
      </c>
      <c r="V15" s="181">
        <v>1324786</v>
      </c>
      <c r="W15" s="181">
        <f>SUM(W10+W11+W12+W13+W14)</f>
        <v>1325189</v>
      </c>
      <c r="X15" s="62">
        <f>SUM(X10+X11+X12+X13+X14)</f>
        <v>1324651</v>
      </c>
      <c r="Y15" s="181">
        <v>1324973</v>
      </c>
      <c r="Z15" s="181">
        <v>1325323</v>
      </c>
      <c r="AA15" s="181">
        <v>1325538</v>
      </c>
      <c r="AB15" s="181">
        <v>1324821</v>
      </c>
      <c r="AC15" s="181">
        <v>1324631</v>
      </c>
      <c r="AD15" s="181">
        <v>1324138</v>
      </c>
      <c r="AE15" s="181">
        <v>1322929</v>
      </c>
      <c r="AF15" s="181">
        <v>1322578</v>
      </c>
      <c r="AG15" s="181">
        <v>1319412</v>
      </c>
      <c r="AH15" s="181">
        <v>1319115</v>
      </c>
      <c r="AI15" s="181">
        <v>1319508</v>
      </c>
      <c r="AJ15" s="62">
        <v>1320858</v>
      </c>
      <c r="AK15" s="270">
        <v>1321202</v>
      </c>
      <c r="AL15" s="270">
        <v>1321771</v>
      </c>
      <c r="AM15" s="270">
        <v>1321155</v>
      </c>
      <c r="AN15" s="270">
        <v>1321335</v>
      </c>
      <c r="AO15" s="270">
        <v>1322900</v>
      </c>
      <c r="AP15" s="270">
        <v>1320044</v>
      </c>
      <c r="AQ15" s="63">
        <v>1321355</v>
      </c>
      <c r="AR15" s="270">
        <v>1318128</v>
      </c>
      <c r="AS15" s="270">
        <v>1318655</v>
      </c>
      <c r="AT15" s="270">
        <v>1322316</v>
      </c>
      <c r="AU15" s="270">
        <v>1323499</v>
      </c>
      <c r="AV15" s="286">
        <v>1324678</v>
      </c>
      <c r="AW15" s="270">
        <v>1325844</v>
      </c>
      <c r="AX15" s="270">
        <v>1326161</v>
      </c>
      <c r="AY15" s="270">
        <v>1325332</v>
      </c>
      <c r="AZ15" s="270">
        <v>1326671</v>
      </c>
      <c r="BA15" s="270">
        <v>1324909</v>
      </c>
      <c r="BB15" s="270">
        <v>1323723</v>
      </c>
      <c r="BC15" s="63">
        <v>1327217</v>
      </c>
      <c r="BD15" s="270">
        <v>1324847</v>
      </c>
      <c r="BE15" s="270">
        <v>1325993</v>
      </c>
      <c r="BF15" s="270">
        <v>1325489</v>
      </c>
      <c r="BG15" s="270">
        <v>1326915</v>
      </c>
      <c r="BH15" s="286">
        <v>1329034</v>
      </c>
      <c r="BI15" s="60">
        <v>1330446</v>
      </c>
      <c r="BJ15" s="504">
        <v>1331236</v>
      </c>
      <c r="BK15" s="560">
        <v>1334316</v>
      </c>
      <c r="BL15" s="270">
        <v>1333905</v>
      </c>
      <c r="BM15" s="270">
        <v>1333629</v>
      </c>
      <c r="BN15" s="270">
        <v>1335135</v>
      </c>
      <c r="BO15" s="63">
        <v>1335525</v>
      </c>
      <c r="BP15" s="63">
        <v>1337903</v>
      </c>
      <c r="BQ15" s="270">
        <v>1339565</v>
      </c>
      <c r="BR15" s="270">
        <v>1342566</v>
      </c>
      <c r="BS15" s="270"/>
      <c r="BT15" s="270"/>
      <c r="BU15" s="60">
        <f t="shared" ref="BU15:BY15" si="6">SUM(BU10:BU14)</f>
        <v>20724</v>
      </c>
      <c r="BV15" s="64">
        <f t="shared" si="6"/>
        <v>21713</v>
      </c>
      <c r="BW15" s="64">
        <f t="shared" si="6"/>
        <v>20862</v>
      </c>
      <c r="BX15" s="64">
        <f t="shared" si="6"/>
        <v>20349</v>
      </c>
      <c r="BY15" s="64">
        <f t="shared" si="6"/>
        <v>17734</v>
      </c>
      <c r="BZ15" s="64">
        <f t="shared" ref="BZ15:CH15" si="7">SUM(BZ10:BZ14)</f>
        <v>16834</v>
      </c>
      <c r="CA15" s="64">
        <f t="shared" si="7"/>
        <v>14238</v>
      </c>
      <c r="CB15" s="64">
        <f t="shared" si="7"/>
        <v>12542</v>
      </c>
      <c r="CC15" s="64">
        <f t="shared" si="7"/>
        <v>9599</v>
      </c>
      <c r="CD15" s="380">
        <f t="shared" si="7"/>
        <v>4955</v>
      </c>
      <c r="CE15" s="403">
        <f t="shared" si="7"/>
        <v>4863</v>
      </c>
      <c r="CF15" s="64">
        <f t="shared" si="7"/>
        <v>2084</v>
      </c>
      <c r="CG15" s="64">
        <f t="shared" si="7"/>
        <v>-379</v>
      </c>
      <c r="CH15" s="64">
        <f t="shared" si="7"/>
        <v>-3011</v>
      </c>
      <c r="CI15" s="64">
        <f t="shared" ref="CI15:CJ15" si="8">SUM(CI10:CI14)</f>
        <v>-2896</v>
      </c>
      <c r="CJ15" s="221">
        <f t="shared" si="8"/>
        <v>-3322</v>
      </c>
      <c r="CK15" s="221">
        <f t="shared" ref="CK15:CL15" si="9">SUM(CK10:CK14)</f>
        <v>-2912</v>
      </c>
      <c r="CL15" s="221">
        <f t="shared" si="9"/>
        <v>-3302</v>
      </c>
      <c r="CM15" s="221">
        <f t="shared" ref="CM15:CN15" si="10">SUM(CM10:CM14)</f>
        <v>-5786</v>
      </c>
      <c r="CN15" s="247">
        <f t="shared" si="10"/>
        <v>-5671</v>
      </c>
      <c r="CO15" s="247">
        <f t="shared" ref="CO15:CQ15" si="11">SUM(CO10:CO14)</f>
        <v>-5681</v>
      </c>
      <c r="CP15" s="360">
        <f t="shared" si="11"/>
        <v>-3793</v>
      </c>
      <c r="CQ15" s="329">
        <f t="shared" si="11"/>
        <v>-3771</v>
      </c>
      <c r="CR15" s="247">
        <f t="shared" ref="CR15:CS15" si="12">SUM(CR10:CR14)</f>
        <v>-3552</v>
      </c>
      <c r="CS15" s="247">
        <f t="shared" si="12"/>
        <v>-4383</v>
      </c>
      <c r="CT15" s="247">
        <f t="shared" ref="CT15" si="13">SUM(CT10:CT14)</f>
        <v>-3486</v>
      </c>
      <c r="CU15" s="247">
        <f t="shared" ref="CU15" si="14">SUM(CU10:CU14)</f>
        <v>-1731</v>
      </c>
      <c r="CV15" s="247">
        <f t="shared" ref="CV15" si="15">SUM(CV10:CV14)</f>
        <v>-4094</v>
      </c>
      <c r="CW15" s="247">
        <f t="shared" ref="CW15" si="16">SUM(CW10:CW14)</f>
        <v>-1574</v>
      </c>
      <c r="CX15" s="247">
        <f t="shared" ref="CX15" si="17">SUM(CX10:CX14)</f>
        <v>-4450</v>
      </c>
      <c r="CY15" s="247">
        <f t="shared" ref="CY15" si="18">SUM(CY10:CY14)</f>
        <v>-757</v>
      </c>
      <c r="CZ15" s="247">
        <f t="shared" ref="CZ15" si="19">SUM(CZ10:CZ14)</f>
        <v>3201</v>
      </c>
      <c r="DA15" s="247">
        <f t="shared" ref="DA15" si="20">SUM(DA10:DA14)</f>
        <v>3991</v>
      </c>
      <c r="DB15" s="360">
        <f t="shared" ref="DB15" si="21">SUM(DB10:DB14)</f>
        <v>3820</v>
      </c>
      <c r="DC15" s="360">
        <f t="shared" ref="DC15" si="22">SUM(DC10:DC14)</f>
        <v>4642</v>
      </c>
      <c r="DD15" s="360">
        <f t="shared" ref="DD15" si="23">SUM(DD10:DD14)</f>
        <v>4390</v>
      </c>
      <c r="DE15" s="360">
        <f t="shared" ref="DE15" si="24">SUM(DE10:DE14)</f>
        <v>4177</v>
      </c>
      <c r="DF15" s="360">
        <f t="shared" ref="DF15" si="25">SUM(DF10:DF14)</f>
        <v>5336</v>
      </c>
      <c r="DG15" s="360">
        <f t="shared" ref="DG15" si="26">SUM(DG10:DG14)</f>
        <v>2009</v>
      </c>
      <c r="DH15" s="360">
        <f t="shared" ref="DH15" si="27">SUM(DH10:DH14)</f>
        <v>3679</v>
      </c>
      <c r="DI15" s="360">
        <f t="shared" ref="DI15" si="28">SUM(DI10:DI14)</f>
        <v>5862</v>
      </c>
      <c r="DJ15" s="360">
        <f t="shared" ref="DJ15" si="29">SUM(DJ10:DJ14)</f>
        <v>6719</v>
      </c>
      <c r="DK15" s="360">
        <f t="shared" ref="DK15:DL15" si="30">SUM(DK10:DK14)</f>
        <v>7338</v>
      </c>
      <c r="DL15" s="360">
        <f t="shared" si="30"/>
        <v>3173</v>
      </c>
      <c r="DM15" s="360">
        <f t="shared" ref="DM15:DN15" si="31">SUM(DM10:DM14)</f>
        <v>3416</v>
      </c>
      <c r="DN15" s="360">
        <f t="shared" si="31"/>
        <v>4356</v>
      </c>
      <c r="DO15" s="360">
        <f t="shared" ref="DO15:DP15" si="32">SUM(DO10:DO14)</f>
        <v>4602</v>
      </c>
      <c r="DP15" s="360">
        <f t="shared" si="32"/>
        <v>5075</v>
      </c>
      <c r="DQ15" s="360">
        <f t="shared" ref="DQ15:DR15" si="33">SUM(DQ10:DQ14)</f>
        <v>8984</v>
      </c>
      <c r="DR15" s="360">
        <f t="shared" si="33"/>
        <v>7234</v>
      </c>
      <c r="DS15" s="360">
        <f t="shared" ref="DS15:DT15" si="34">SUM(DS10:DS14)</f>
        <v>8720</v>
      </c>
      <c r="DT15" s="360">
        <f t="shared" si="34"/>
        <v>11412</v>
      </c>
      <c r="DU15" s="360">
        <f t="shared" ref="DU15:DV15" si="35">SUM(DU10:DU14)</f>
        <v>8308</v>
      </c>
      <c r="DV15" s="360">
        <f t="shared" si="35"/>
        <v>13056</v>
      </c>
      <c r="DW15" s="360">
        <f t="shared" ref="DW15:DX15" si="36">SUM(DW10:DW14)</f>
        <v>13572</v>
      </c>
      <c r="DX15" s="360">
        <f t="shared" si="36"/>
        <v>17077</v>
      </c>
      <c r="DY15" s="449"/>
      <c r="DZ15" s="449"/>
      <c r="EA15" s="449"/>
      <c r="EB15" s="262"/>
      <c r="EC15" s="63">
        <f>SUM(EC10:EC14)</f>
        <v>1342566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6"/>
      <c r="BJ16" s="502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150767</v>
      </c>
      <c r="D17" s="73">
        <v>158881</v>
      </c>
      <c r="E17" s="73">
        <v>155093</v>
      </c>
      <c r="F17" s="73">
        <v>150599</v>
      </c>
      <c r="G17" s="73">
        <v>156967</v>
      </c>
      <c r="H17" s="73">
        <v>165154</v>
      </c>
      <c r="I17" s="73">
        <v>175199</v>
      </c>
      <c r="J17" s="73">
        <v>179222</v>
      </c>
      <c r="K17" s="73">
        <v>189033</v>
      </c>
      <c r="L17" s="74">
        <v>187314</v>
      </c>
      <c r="M17" s="73">
        <v>180639</v>
      </c>
      <c r="N17" s="73">
        <v>192778</v>
      </c>
      <c r="O17" s="73">
        <v>205488</v>
      </c>
      <c r="P17" s="73">
        <v>209088</v>
      </c>
      <c r="Q17" s="73">
        <v>200775</v>
      </c>
      <c r="R17" s="73">
        <v>195120</v>
      </c>
      <c r="S17" s="73">
        <v>189701</v>
      </c>
      <c r="T17" s="73">
        <v>194625</v>
      </c>
      <c r="U17" s="183">
        <v>209581</v>
      </c>
      <c r="V17" s="183">
        <v>213669</v>
      </c>
      <c r="W17" s="183">
        <v>215209</v>
      </c>
      <c r="X17" s="74">
        <v>214134</v>
      </c>
      <c r="Y17" s="183">
        <v>192738</v>
      </c>
      <c r="Z17" s="183">
        <v>197240</v>
      </c>
      <c r="AA17" s="183">
        <v>185797</v>
      </c>
      <c r="AB17" s="183">
        <v>190698</v>
      </c>
      <c r="AC17" s="183">
        <v>177642</v>
      </c>
      <c r="AD17" s="183">
        <v>174246</v>
      </c>
      <c r="AE17" s="183">
        <v>169310</v>
      </c>
      <c r="AF17" s="183">
        <v>170366</v>
      </c>
      <c r="AG17" s="183">
        <v>173009</v>
      </c>
      <c r="AH17" s="183">
        <v>188701</v>
      </c>
      <c r="AI17" s="183">
        <v>189944</v>
      </c>
      <c r="AJ17" s="74">
        <v>185441</v>
      </c>
      <c r="AK17" s="272">
        <v>184282</v>
      </c>
      <c r="AL17" s="272">
        <v>185339</v>
      </c>
      <c r="AM17" s="272">
        <v>179063</v>
      </c>
      <c r="AN17" s="272">
        <v>171981</v>
      </c>
      <c r="AO17" s="272">
        <v>170664</v>
      </c>
      <c r="AP17" s="272">
        <v>167047</v>
      </c>
      <c r="AQ17" s="56">
        <v>168732</v>
      </c>
      <c r="AR17" s="272">
        <v>166523</v>
      </c>
      <c r="AS17" s="272">
        <v>179064</v>
      </c>
      <c r="AT17" s="272">
        <v>177736</v>
      </c>
      <c r="AU17" s="272">
        <v>168428</v>
      </c>
      <c r="AV17" s="288">
        <v>174925</v>
      </c>
      <c r="AW17" s="272">
        <v>175997</v>
      </c>
      <c r="AX17" s="272">
        <v>180509</v>
      </c>
      <c r="AY17" s="272">
        <v>178985</v>
      </c>
      <c r="AZ17" s="272">
        <v>187089</v>
      </c>
      <c r="BA17" s="272">
        <v>179232</v>
      </c>
      <c r="BB17" s="272">
        <v>179517</v>
      </c>
      <c r="BC17" s="56">
        <v>170915</v>
      </c>
      <c r="BD17" s="272">
        <v>172741</v>
      </c>
      <c r="BE17" s="272">
        <v>179548</v>
      </c>
      <c r="BF17" s="272">
        <v>180218</v>
      </c>
      <c r="BG17" s="272">
        <v>185685</v>
      </c>
      <c r="BH17" s="288">
        <v>169842</v>
      </c>
      <c r="BI17" s="72">
        <v>172863</v>
      </c>
      <c r="BJ17" s="506">
        <v>179322</v>
      </c>
      <c r="BK17" s="561">
        <v>177010</v>
      </c>
      <c r="BL17" s="272">
        <v>175895</v>
      </c>
      <c r="BM17" s="272">
        <v>170320</v>
      </c>
      <c r="BN17" s="272">
        <v>167319</v>
      </c>
      <c r="BO17" s="56">
        <v>165477</v>
      </c>
      <c r="BP17" s="56">
        <v>186910</v>
      </c>
      <c r="BQ17" s="272">
        <v>198925</v>
      </c>
      <c r="BR17" s="272">
        <v>180417</v>
      </c>
      <c r="BS17" s="272"/>
      <c r="BT17" s="272"/>
      <c r="BU17" s="72">
        <f t="shared" ref="BU17:CD21" si="37">O17-C17</f>
        <v>54721</v>
      </c>
      <c r="BV17" s="76">
        <f t="shared" si="37"/>
        <v>50207</v>
      </c>
      <c r="BW17" s="76">
        <f t="shared" si="37"/>
        <v>45682</v>
      </c>
      <c r="BX17" s="76">
        <f t="shared" si="37"/>
        <v>44521</v>
      </c>
      <c r="BY17" s="76">
        <f t="shared" si="37"/>
        <v>32734</v>
      </c>
      <c r="BZ17" s="76">
        <f t="shared" si="37"/>
        <v>29471</v>
      </c>
      <c r="CA17" s="76">
        <f t="shared" si="37"/>
        <v>34382</v>
      </c>
      <c r="CB17" s="76">
        <f t="shared" si="37"/>
        <v>34447</v>
      </c>
      <c r="CC17" s="76">
        <f t="shared" si="37"/>
        <v>26176</v>
      </c>
      <c r="CD17" s="382">
        <f t="shared" si="37"/>
        <v>26820</v>
      </c>
      <c r="CE17" s="405">
        <f t="shared" ref="CE17:CN21" si="38">Y17-M17</f>
        <v>12099</v>
      </c>
      <c r="CF17" s="76">
        <f t="shared" si="38"/>
        <v>4462</v>
      </c>
      <c r="CG17" s="76">
        <f t="shared" si="38"/>
        <v>-19691</v>
      </c>
      <c r="CH17" s="76">
        <f t="shared" si="38"/>
        <v>-18390</v>
      </c>
      <c r="CI17" s="76">
        <f t="shared" si="38"/>
        <v>-23133</v>
      </c>
      <c r="CJ17" s="223">
        <f t="shared" si="38"/>
        <v>-20874</v>
      </c>
      <c r="CK17" s="223">
        <f t="shared" si="38"/>
        <v>-20391</v>
      </c>
      <c r="CL17" s="223">
        <f t="shared" si="38"/>
        <v>-24259</v>
      </c>
      <c r="CM17" s="223">
        <f t="shared" si="38"/>
        <v>-36572</v>
      </c>
      <c r="CN17" s="249">
        <f t="shared" si="38"/>
        <v>-24968</v>
      </c>
      <c r="CO17" s="249">
        <f t="shared" ref="CO17:CX21" si="39">AI17-W17</f>
        <v>-25265</v>
      </c>
      <c r="CP17" s="362">
        <f t="shared" si="39"/>
        <v>-28693</v>
      </c>
      <c r="CQ17" s="331">
        <f t="shared" si="39"/>
        <v>-8456</v>
      </c>
      <c r="CR17" s="249">
        <f t="shared" si="39"/>
        <v>-11901</v>
      </c>
      <c r="CS17" s="249">
        <f t="shared" si="39"/>
        <v>-6734</v>
      </c>
      <c r="CT17" s="249">
        <f t="shared" si="39"/>
        <v>-18717</v>
      </c>
      <c r="CU17" s="249">
        <f t="shared" si="39"/>
        <v>-6978</v>
      </c>
      <c r="CV17" s="249">
        <f t="shared" si="39"/>
        <v>-7199</v>
      </c>
      <c r="CW17" s="249">
        <f t="shared" si="39"/>
        <v>-578</v>
      </c>
      <c r="CX17" s="249">
        <f t="shared" si="39"/>
        <v>-3843</v>
      </c>
      <c r="CY17" s="249">
        <f t="shared" ref="CY17:DH21" si="40">AS17-AG17</f>
        <v>6055</v>
      </c>
      <c r="CZ17" s="249">
        <f t="shared" si="40"/>
        <v>-10965</v>
      </c>
      <c r="DA17" s="249">
        <f t="shared" si="40"/>
        <v>-21516</v>
      </c>
      <c r="DB17" s="362">
        <f t="shared" si="40"/>
        <v>-10516</v>
      </c>
      <c r="DC17" s="362">
        <f t="shared" si="40"/>
        <v>-8285</v>
      </c>
      <c r="DD17" s="362">
        <f t="shared" si="40"/>
        <v>-4830</v>
      </c>
      <c r="DE17" s="362">
        <f t="shared" si="40"/>
        <v>-78</v>
      </c>
      <c r="DF17" s="362">
        <f t="shared" si="40"/>
        <v>15108</v>
      </c>
      <c r="DG17" s="362">
        <f t="shared" si="40"/>
        <v>8568</v>
      </c>
      <c r="DH17" s="362">
        <f t="shared" si="40"/>
        <v>12470</v>
      </c>
      <c r="DI17" s="362">
        <f t="shared" ref="DI17:DX21" si="41">BC17-AQ17</f>
        <v>2183</v>
      </c>
      <c r="DJ17" s="362">
        <f t="shared" si="41"/>
        <v>6218</v>
      </c>
      <c r="DK17" s="362">
        <f t="shared" si="41"/>
        <v>484</v>
      </c>
      <c r="DL17" s="362">
        <f t="shared" si="41"/>
        <v>2482</v>
      </c>
      <c r="DM17" s="362">
        <f t="shared" si="41"/>
        <v>17257</v>
      </c>
      <c r="DN17" s="362">
        <f t="shared" si="41"/>
        <v>-5083</v>
      </c>
      <c r="DO17" s="362">
        <f t="shared" si="41"/>
        <v>-3134</v>
      </c>
      <c r="DP17" s="362">
        <f t="shared" si="41"/>
        <v>-1187</v>
      </c>
      <c r="DQ17" s="362">
        <f t="shared" si="41"/>
        <v>-1975</v>
      </c>
      <c r="DR17" s="362">
        <f t="shared" si="41"/>
        <v>-11194</v>
      </c>
      <c r="DS17" s="362">
        <f t="shared" si="41"/>
        <v>-8912</v>
      </c>
      <c r="DT17" s="362">
        <f t="shared" si="41"/>
        <v>-12198</v>
      </c>
      <c r="DU17" s="362">
        <f t="shared" si="41"/>
        <v>-5438</v>
      </c>
      <c r="DV17" s="362">
        <f t="shared" si="41"/>
        <v>14169</v>
      </c>
      <c r="DW17" s="362">
        <f t="shared" si="41"/>
        <v>19377</v>
      </c>
      <c r="DX17" s="362">
        <f t="shared" si="41"/>
        <v>199</v>
      </c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180417</v>
      </c>
    </row>
    <row r="18" spans="1:133" s="51" customFormat="1" x14ac:dyDescent="0.3">
      <c r="A18" s="138"/>
      <c r="B18" s="52" t="s">
        <v>140</v>
      </c>
      <c r="C18" s="72">
        <v>45173</v>
      </c>
      <c r="D18" s="73">
        <v>46478</v>
      </c>
      <c r="E18" s="73">
        <v>45482</v>
      </c>
      <c r="F18" s="73">
        <v>45455</v>
      </c>
      <c r="G18" s="73">
        <v>46346</v>
      </c>
      <c r="H18" s="73">
        <v>47992</v>
      </c>
      <c r="I18" s="73">
        <v>49877</v>
      </c>
      <c r="J18" s="73">
        <v>50603</v>
      </c>
      <c r="K18" s="73">
        <v>52529</v>
      </c>
      <c r="L18" s="74">
        <v>52966</v>
      </c>
      <c r="M18" s="73">
        <v>52826</v>
      </c>
      <c r="N18" s="73">
        <v>53418</v>
      </c>
      <c r="O18" s="73">
        <v>53395</v>
      </c>
      <c r="P18" s="73">
        <v>57949</v>
      </c>
      <c r="Q18" s="73">
        <v>53112</v>
      </c>
      <c r="R18" s="73">
        <v>51623</v>
      </c>
      <c r="S18" s="73">
        <v>54979</v>
      </c>
      <c r="T18" s="73">
        <v>54009</v>
      </c>
      <c r="U18" s="183">
        <v>54282</v>
      </c>
      <c r="V18" s="183">
        <v>53615</v>
      </c>
      <c r="W18" s="183">
        <v>57624</v>
      </c>
      <c r="X18" s="74">
        <v>60397</v>
      </c>
      <c r="Y18" s="183">
        <v>56486</v>
      </c>
      <c r="Z18" s="183">
        <v>60027</v>
      </c>
      <c r="AA18" s="183">
        <v>59561</v>
      </c>
      <c r="AB18" s="183">
        <v>58315</v>
      </c>
      <c r="AC18" s="183">
        <v>58307</v>
      </c>
      <c r="AD18" s="183">
        <v>58702</v>
      </c>
      <c r="AE18" s="183">
        <v>58473</v>
      </c>
      <c r="AF18" s="183">
        <v>58056</v>
      </c>
      <c r="AG18" s="183">
        <v>55577</v>
      </c>
      <c r="AH18" s="183">
        <v>54222</v>
      </c>
      <c r="AI18" s="183">
        <v>42937</v>
      </c>
      <c r="AJ18" s="74">
        <v>50293</v>
      </c>
      <c r="AK18" s="272">
        <v>47562</v>
      </c>
      <c r="AL18" s="272">
        <v>46817</v>
      </c>
      <c r="AM18" s="272">
        <v>47942</v>
      </c>
      <c r="AN18" s="272">
        <v>52865</v>
      </c>
      <c r="AO18" s="272">
        <v>54008</v>
      </c>
      <c r="AP18" s="272">
        <v>54627</v>
      </c>
      <c r="AQ18" s="56">
        <v>53643</v>
      </c>
      <c r="AR18" s="272">
        <v>53191</v>
      </c>
      <c r="AS18" s="272">
        <v>57810</v>
      </c>
      <c r="AT18" s="272">
        <v>57184</v>
      </c>
      <c r="AU18" s="272">
        <v>56665</v>
      </c>
      <c r="AV18" s="288">
        <v>54788</v>
      </c>
      <c r="AW18" s="272">
        <v>63310</v>
      </c>
      <c r="AX18" s="272">
        <v>64479</v>
      </c>
      <c r="AY18" s="272">
        <v>65927</v>
      </c>
      <c r="AZ18" s="272">
        <v>65756</v>
      </c>
      <c r="BA18" s="272">
        <v>67413</v>
      </c>
      <c r="BB18" s="272">
        <v>67062</v>
      </c>
      <c r="BC18" s="56">
        <v>66090</v>
      </c>
      <c r="BD18" s="272">
        <v>62647</v>
      </c>
      <c r="BE18" s="272">
        <v>63873</v>
      </c>
      <c r="BF18" s="272">
        <v>64364</v>
      </c>
      <c r="BG18" s="272">
        <v>64660</v>
      </c>
      <c r="BH18" s="288">
        <v>65003</v>
      </c>
      <c r="BI18" s="72">
        <v>63151</v>
      </c>
      <c r="BJ18" s="506">
        <v>67006</v>
      </c>
      <c r="BK18" s="561">
        <v>67855</v>
      </c>
      <c r="BL18" s="272">
        <v>66402</v>
      </c>
      <c r="BM18" s="272">
        <v>66745</v>
      </c>
      <c r="BN18" s="272">
        <v>66507</v>
      </c>
      <c r="BO18" s="56">
        <v>66450</v>
      </c>
      <c r="BP18" s="56">
        <v>68926</v>
      </c>
      <c r="BQ18" s="272">
        <v>68820</v>
      </c>
      <c r="BR18" s="272">
        <v>66425</v>
      </c>
      <c r="BS18" s="272"/>
      <c r="BT18" s="272"/>
      <c r="BU18" s="72">
        <f t="shared" si="37"/>
        <v>8222</v>
      </c>
      <c r="BV18" s="76">
        <f t="shared" si="37"/>
        <v>11471</v>
      </c>
      <c r="BW18" s="76">
        <f t="shared" si="37"/>
        <v>7630</v>
      </c>
      <c r="BX18" s="76">
        <f t="shared" si="37"/>
        <v>6168</v>
      </c>
      <c r="BY18" s="76">
        <f t="shared" si="37"/>
        <v>8633</v>
      </c>
      <c r="BZ18" s="76">
        <f t="shared" si="37"/>
        <v>6017</v>
      </c>
      <c r="CA18" s="76">
        <f t="shared" si="37"/>
        <v>4405</v>
      </c>
      <c r="CB18" s="76">
        <f t="shared" si="37"/>
        <v>3012</v>
      </c>
      <c r="CC18" s="76">
        <f t="shared" si="37"/>
        <v>5095</v>
      </c>
      <c r="CD18" s="382">
        <f t="shared" si="37"/>
        <v>7431</v>
      </c>
      <c r="CE18" s="405">
        <f t="shared" si="38"/>
        <v>3660</v>
      </c>
      <c r="CF18" s="76">
        <f t="shared" si="38"/>
        <v>6609</v>
      </c>
      <c r="CG18" s="76">
        <f t="shared" si="38"/>
        <v>6166</v>
      </c>
      <c r="CH18" s="76">
        <f t="shared" si="38"/>
        <v>366</v>
      </c>
      <c r="CI18" s="76">
        <f t="shared" si="38"/>
        <v>5195</v>
      </c>
      <c r="CJ18" s="223">
        <f t="shared" si="38"/>
        <v>7079</v>
      </c>
      <c r="CK18" s="223">
        <f t="shared" si="38"/>
        <v>3494</v>
      </c>
      <c r="CL18" s="223">
        <f t="shared" si="38"/>
        <v>4047</v>
      </c>
      <c r="CM18" s="223">
        <f t="shared" si="38"/>
        <v>1295</v>
      </c>
      <c r="CN18" s="249">
        <f t="shared" si="38"/>
        <v>607</v>
      </c>
      <c r="CO18" s="249">
        <f t="shared" si="39"/>
        <v>-14687</v>
      </c>
      <c r="CP18" s="362">
        <f t="shared" si="39"/>
        <v>-10104</v>
      </c>
      <c r="CQ18" s="331">
        <f t="shared" si="39"/>
        <v>-8924</v>
      </c>
      <c r="CR18" s="249">
        <f t="shared" si="39"/>
        <v>-13210</v>
      </c>
      <c r="CS18" s="249">
        <f t="shared" si="39"/>
        <v>-11619</v>
      </c>
      <c r="CT18" s="249">
        <f t="shared" si="39"/>
        <v>-5450</v>
      </c>
      <c r="CU18" s="249">
        <f t="shared" si="39"/>
        <v>-4299</v>
      </c>
      <c r="CV18" s="249">
        <f t="shared" si="39"/>
        <v>-4075</v>
      </c>
      <c r="CW18" s="249">
        <f t="shared" si="39"/>
        <v>-4830</v>
      </c>
      <c r="CX18" s="249">
        <f t="shared" si="39"/>
        <v>-4865</v>
      </c>
      <c r="CY18" s="249">
        <f t="shared" si="40"/>
        <v>2233</v>
      </c>
      <c r="CZ18" s="249">
        <f t="shared" si="40"/>
        <v>2962</v>
      </c>
      <c r="DA18" s="249">
        <f t="shared" si="40"/>
        <v>13728</v>
      </c>
      <c r="DB18" s="362">
        <f t="shared" si="40"/>
        <v>4495</v>
      </c>
      <c r="DC18" s="362">
        <f t="shared" si="40"/>
        <v>15748</v>
      </c>
      <c r="DD18" s="362">
        <f t="shared" si="40"/>
        <v>17662</v>
      </c>
      <c r="DE18" s="362">
        <f t="shared" si="40"/>
        <v>17985</v>
      </c>
      <c r="DF18" s="362">
        <f t="shared" si="40"/>
        <v>12891</v>
      </c>
      <c r="DG18" s="362">
        <f t="shared" si="40"/>
        <v>13405</v>
      </c>
      <c r="DH18" s="362">
        <f t="shared" si="40"/>
        <v>12435</v>
      </c>
      <c r="DI18" s="362">
        <f t="shared" si="41"/>
        <v>12447</v>
      </c>
      <c r="DJ18" s="362">
        <f t="shared" si="41"/>
        <v>9456</v>
      </c>
      <c r="DK18" s="362">
        <f t="shared" si="41"/>
        <v>6063</v>
      </c>
      <c r="DL18" s="362">
        <f t="shared" si="41"/>
        <v>7180</v>
      </c>
      <c r="DM18" s="362">
        <f t="shared" si="41"/>
        <v>7995</v>
      </c>
      <c r="DN18" s="362">
        <f t="shared" si="41"/>
        <v>10215</v>
      </c>
      <c r="DO18" s="362">
        <f t="shared" si="41"/>
        <v>-159</v>
      </c>
      <c r="DP18" s="362">
        <f t="shared" si="41"/>
        <v>2527</v>
      </c>
      <c r="DQ18" s="362">
        <f t="shared" si="41"/>
        <v>1928</v>
      </c>
      <c r="DR18" s="362">
        <f t="shared" si="41"/>
        <v>646</v>
      </c>
      <c r="DS18" s="362">
        <f t="shared" si="41"/>
        <v>-668</v>
      </c>
      <c r="DT18" s="362">
        <f t="shared" si="41"/>
        <v>-555</v>
      </c>
      <c r="DU18" s="362">
        <f t="shared" si="41"/>
        <v>360</v>
      </c>
      <c r="DV18" s="362">
        <f t="shared" si="41"/>
        <v>6279</v>
      </c>
      <c r="DW18" s="362">
        <f t="shared" si="41"/>
        <v>4947</v>
      </c>
      <c r="DX18" s="362">
        <f t="shared" si="41"/>
        <v>2061</v>
      </c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66425</v>
      </c>
    </row>
    <row r="19" spans="1:133" s="51" customFormat="1" x14ac:dyDescent="0.3">
      <c r="A19" s="138"/>
      <c r="B19" s="52" t="s">
        <v>141</v>
      </c>
      <c r="C19" s="72">
        <v>28569</v>
      </c>
      <c r="D19" s="73">
        <v>30527</v>
      </c>
      <c r="E19" s="73">
        <v>25122</v>
      </c>
      <c r="F19" s="73">
        <v>22667</v>
      </c>
      <c r="G19" s="73">
        <v>24273</v>
      </c>
      <c r="H19" s="73">
        <v>24394</v>
      </c>
      <c r="I19" s="73">
        <v>25775</v>
      </c>
      <c r="J19" s="73">
        <v>24959</v>
      </c>
      <c r="K19" s="73">
        <v>28521</v>
      </c>
      <c r="L19" s="74">
        <v>30875</v>
      </c>
      <c r="M19" s="73">
        <v>28922</v>
      </c>
      <c r="N19" s="73">
        <v>26064</v>
      </c>
      <c r="O19" s="73">
        <v>31846</v>
      </c>
      <c r="P19" s="73">
        <v>35912</v>
      </c>
      <c r="Q19" s="73">
        <v>32344</v>
      </c>
      <c r="R19" s="73">
        <v>31085</v>
      </c>
      <c r="S19" s="73">
        <v>30711</v>
      </c>
      <c r="T19" s="73">
        <v>29142</v>
      </c>
      <c r="U19" s="183">
        <v>26882</v>
      </c>
      <c r="V19" s="183">
        <v>27768</v>
      </c>
      <c r="W19" s="183">
        <v>31567</v>
      </c>
      <c r="X19" s="74">
        <v>30785</v>
      </c>
      <c r="Y19" s="183">
        <v>31441</v>
      </c>
      <c r="Z19" s="183">
        <v>32948</v>
      </c>
      <c r="AA19" s="183">
        <v>29021</v>
      </c>
      <c r="AB19" s="183">
        <v>28019</v>
      </c>
      <c r="AC19" s="183">
        <v>28770</v>
      </c>
      <c r="AD19" s="183">
        <v>31104</v>
      </c>
      <c r="AE19" s="183">
        <v>29422</v>
      </c>
      <c r="AF19" s="183">
        <v>25669</v>
      </c>
      <c r="AG19" s="183">
        <v>28930</v>
      </c>
      <c r="AH19" s="183">
        <v>32195</v>
      </c>
      <c r="AI19" s="183">
        <v>33563</v>
      </c>
      <c r="AJ19" s="74">
        <v>33460</v>
      </c>
      <c r="AK19" s="272">
        <v>39092</v>
      </c>
      <c r="AL19" s="272">
        <v>36588</v>
      </c>
      <c r="AM19" s="272">
        <v>34231</v>
      </c>
      <c r="AN19" s="272">
        <v>32384</v>
      </c>
      <c r="AO19" s="272">
        <v>30395</v>
      </c>
      <c r="AP19" s="272">
        <v>32134</v>
      </c>
      <c r="AQ19" s="56">
        <v>32109</v>
      </c>
      <c r="AR19" s="272">
        <v>31998</v>
      </c>
      <c r="AS19" s="272">
        <v>33549</v>
      </c>
      <c r="AT19" s="272">
        <v>31672</v>
      </c>
      <c r="AU19" s="272">
        <v>30296</v>
      </c>
      <c r="AV19" s="288">
        <v>30591</v>
      </c>
      <c r="AW19" s="272">
        <v>29479</v>
      </c>
      <c r="AX19" s="272">
        <v>30136</v>
      </c>
      <c r="AY19" s="272">
        <v>30147</v>
      </c>
      <c r="AZ19" s="272">
        <v>30733</v>
      </c>
      <c r="BA19" s="272">
        <v>30963</v>
      </c>
      <c r="BB19" s="272">
        <v>31189</v>
      </c>
      <c r="BC19" s="56">
        <v>26885</v>
      </c>
      <c r="BD19" s="272">
        <v>28578</v>
      </c>
      <c r="BE19" s="272">
        <v>29120</v>
      </c>
      <c r="BF19" s="272">
        <v>28515</v>
      </c>
      <c r="BG19" s="272">
        <v>29424</v>
      </c>
      <c r="BH19" s="288">
        <v>29059</v>
      </c>
      <c r="BI19" s="72">
        <v>27008</v>
      </c>
      <c r="BJ19" s="506">
        <v>28479</v>
      </c>
      <c r="BK19" s="561">
        <v>32440</v>
      </c>
      <c r="BL19" s="272">
        <v>31110</v>
      </c>
      <c r="BM19" s="272">
        <v>28991</v>
      </c>
      <c r="BN19" s="272">
        <v>26089</v>
      </c>
      <c r="BO19" s="56">
        <v>29217</v>
      </c>
      <c r="BP19" s="56">
        <v>31926</v>
      </c>
      <c r="BQ19" s="272">
        <v>32857</v>
      </c>
      <c r="BR19" s="272">
        <v>30496</v>
      </c>
      <c r="BS19" s="272"/>
      <c r="BT19" s="272"/>
      <c r="BU19" s="72">
        <f t="shared" si="37"/>
        <v>3277</v>
      </c>
      <c r="BV19" s="76">
        <f t="shared" si="37"/>
        <v>5385</v>
      </c>
      <c r="BW19" s="76">
        <f t="shared" si="37"/>
        <v>7222</v>
      </c>
      <c r="BX19" s="76">
        <f t="shared" si="37"/>
        <v>8418</v>
      </c>
      <c r="BY19" s="76">
        <f t="shared" si="37"/>
        <v>6438</v>
      </c>
      <c r="BZ19" s="76">
        <f t="shared" si="37"/>
        <v>4748</v>
      </c>
      <c r="CA19" s="76">
        <f t="shared" si="37"/>
        <v>1107</v>
      </c>
      <c r="CB19" s="76">
        <f t="shared" si="37"/>
        <v>2809</v>
      </c>
      <c r="CC19" s="76">
        <f t="shared" si="37"/>
        <v>3046</v>
      </c>
      <c r="CD19" s="382">
        <f t="shared" si="37"/>
        <v>-90</v>
      </c>
      <c r="CE19" s="405">
        <f t="shared" si="38"/>
        <v>2519</v>
      </c>
      <c r="CF19" s="76">
        <f t="shared" si="38"/>
        <v>6884</v>
      </c>
      <c r="CG19" s="76">
        <f t="shared" si="38"/>
        <v>-2825</v>
      </c>
      <c r="CH19" s="76">
        <f t="shared" si="38"/>
        <v>-7893</v>
      </c>
      <c r="CI19" s="76">
        <f t="shared" si="38"/>
        <v>-3574</v>
      </c>
      <c r="CJ19" s="223">
        <f t="shared" si="38"/>
        <v>19</v>
      </c>
      <c r="CK19" s="223">
        <f t="shared" si="38"/>
        <v>-1289</v>
      </c>
      <c r="CL19" s="223">
        <f t="shared" si="38"/>
        <v>-3473</v>
      </c>
      <c r="CM19" s="223">
        <f t="shared" si="38"/>
        <v>2048</v>
      </c>
      <c r="CN19" s="249">
        <f t="shared" si="38"/>
        <v>4427</v>
      </c>
      <c r="CO19" s="249">
        <f t="shared" si="39"/>
        <v>1996</v>
      </c>
      <c r="CP19" s="362">
        <f t="shared" si="39"/>
        <v>2675</v>
      </c>
      <c r="CQ19" s="331">
        <f t="shared" si="39"/>
        <v>7651</v>
      </c>
      <c r="CR19" s="249">
        <f t="shared" si="39"/>
        <v>3640</v>
      </c>
      <c r="CS19" s="249">
        <f t="shared" si="39"/>
        <v>5210</v>
      </c>
      <c r="CT19" s="249">
        <f t="shared" si="39"/>
        <v>4365</v>
      </c>
      <c r="CU19" s="249">
        <f t="shared" si="39"/>
        <v>1625</v>
      </c>
      <c r="CV19" s="249">
        <f t="shared" si="39"/>
        <v>1030</v>
      </c>
      <c r="CW19" s="249">
        <f t="shared" si="39"/>
        <v>2687</v>
      </c>
      <c r="CX19" s="249">
        <f t="shared" si="39"/>
        <v>6329</v>
      </c>
      <c r="CY19" s="249">
        <f t="shared" si="40"/>
        <v>4619</v>
      </c>
      <c r="CZ19" s="249">
        <f t="shared" si="40"/>
        <v>-523</v>
      </c>
      <c r="DA19" s="249">
        <f t="shared" si="40"/>
        <v>-3267</v>
      </c>
      <c r="DB19" s="362">
        <f t="shared" si="40"/>
        <v>-2869</v>
      </c>
      <c r="DC19" s="362">
        <f t="shared" si="40"/>
        <v>-9613</v>
      </c>
      <c r="DD19" s="362">
        <f t="shared" si="40"/>
        <v>-6452</v>
      </c>
      <c r="DE19" s="362">
        <f t="shared" si="40"/>
        <v>-4084</v>
      </c>
      <c r="DF19" s="362">
        <f t="shared" si="40"/>
        <v>-1651</v>
      </c>
      <c r="DG19" s="362">
        <f t="shared" si="40"/>
        <v>568</v>
      </c>
      <c r="DH19" s="362">
        <f t="shared" si="40"/>
        <v>-945</v>
      </c>
      <c r="DI19" s="362">
        <f t="shared" si="41"/>
        <v>-5224</v>
      </c>
      <c r="DJ19" s="362">
        <f t="shared" si="41"/>
        <v>-3420</v>
      </c>
      <c r="DK19" s="362">
        <f t="shared" si="41"/>
        <v>-4429</v>
      </c>
      <c r="DL19" s="362">
        <f t="shared" si="41"/>
        <v>-3157</v>
      </c>
      <c r="DM19" s="362">
        <f t="shared" si="41"/>
        <v>-872</v>
      </c>
      <c r="DN19" s="362">
        <f t="shared" si="41"/>
        <v>-1532</v>
      </c>
      <c r="DO19" s="362">
        <f t="shared" si="41"/>
        <v>-2471</v>
      </c>
      <c r="DP19" s="362">
        <f t="shared" si="41"/>
        <v>-1657</v>
      </c>
      <c r="DQ19" s="362">
        <f t="shared" si="41"/>
        <v>2293</v>
      </c>
      <c r="DR19" s="362">
        <f t="shared" si="41"/>
        <v>377</v>
      </c>
      <c r="DS19" s="362">
        <f t="shared" si="41"/>
        <v>-1972</v>
      </c>
      <c r="DT19" s="362">
        <f t="shared" si="41"/>
        <v>-5100</v>
      </c>
      <c r="DU19" s="362">
        <f t="shared" si="41"/>
        <v>2332</v>
      </c>
      <c r="DV19" s="362">
        <f t="shared" si="41"/>
        <v>3348</v>
      </c>
      <c r="DW19" s="362">
        <f t="shared" si="41"/>
        <v>3737</v>
      </c>
      <c r="DX19" s="362">
        <f t="shared" si="41"/>
        <v>1981</v>
      </c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30496</v>
      </c>
    </row>
    <row r="20" spans="1:133" s="51" customFormat="1" x14ac:dyDescent="0.3">
      <c r="A20" s="138"/>
      <c r="B20" s="52" t="s">
        <v>142</v>
      </c>
      <c r="C20" s="72">
        <v>1672</v>
      </c>
      <c r="D20" s="73">
        <v>1787</v>
      </c>
      <c r="E20" s="73">
        <v>1475</v>
      </c>
      <c r="F20" s="73">
        <v>1319</v>
      </c>
      <c r="G20" s="73">
        <v>1443</v>
      </c>
      <c r="H20" s="73">
        <v>1453</v>
      </c>
      <c r="I20" s="73">
        <v>1408</v>
      </c>
      <c r="J20" s="73">
        <v>1476</v>
      </c>
      <c r="K20" s="73">
        <v>1819</v>
      </c>
      <c r="L20" s="74">
        <v>1924</v>
      </c>
      <c r="M20" s="73">
        <v>1741</v>
      </c>
      <c r="N20" s="73">
        <v>1668</v>
      </c>
      <c r="O20" s="73">
        <v>1949</v>
      </c>
      <c r="P20" s="73">
        <v>2652</v>
      </c>
      <c r="Q20" s="73">
        <v>2371</v>
      </c>
      <c r="R20" s="73">
        <v>2133</v>
      </c>
      <c r="S20" s="73">
        <v>1751</v>
      </c>
      <c r="T20" s="73">
        <v>1780</v>
      </c>
      <c r="U20" s="183">
        <v>1707</v>
      </c>
      <c r="V20" s="183">
        <v>1687</v>
      </c>
      <c r="W20" s="183">
        <v>1919</v>
      </c>
      <c r="X20" s="74">
        <v>1923</v>
      </c>
      <c r="Y20" s="183">
        <v>2046</v>
      </c>
      <c r="Z20" s="183">
        <v>2191</v>
      </c>
      <c r="AA20" s="183">
        <v>1751</v>
      </c>
      <c r="AB20" s="183">
        <v>1588</v>
      </c>
      <c r="AC20" s="183">
        <v>1477</v>
      </c>
      <c r="AD20" s="183">
        <v>1584</v>
      </c>
      <c r="AE20" s="183">
        <v>1662</v>
      </c>
      <c r="AF20" s="183">
        <v>1426</v>
      </c>
      <c r="AG20" s="183">
        <v>1506</v>
      </c>
      <c r="AH20" s="183">
        <v>2093</v>
      </c>
      <c r="AI20" s="183">
        <v>2361</v>
      </c>
      <c r="AJ20" s="74">
        <v>2081</v>
      </c>
      <c r="AK20" s="272">
        <v>2454</v>
      </c>
      <c r="AL20" s="272">
        <v>2335</v>
      </c>
      <c r="AM20" s="272">
        <v>2168</v>
      </c>
      <c r="AN20" s="272">
        <v>1794</v>
      </c>
      <c r="AO20" s="272">
        <v>1694</v>
      </c>
      <c r="AP20" s="272">
        <v>1768</v>
      </c>
      <c r="AQ20" s="56">
        <v>1699</v>
      </c>
      <c r="AR20" s="272">
        <v>1754</v>
      </c>
      <c r="AS20" s="272">
        <v>1803</v>
      </c>
      <c r="AT20" s="272">
        <v>1821</v>
      </c>
      <c r="AU20" s="272">
        <v>1949</v>
      </c>
      <c r="AV20" s="288">
        <v>1908</v>
      </c>
      <c r="AW20" s="272">
        <v>1811</v>
      </c>
      <c r="AX20" s="272">
        <v>1690</v>
      </c>
      <c r="AY20" s="272">
        <v>1719</v>
      </c>
      <c r="AZ20" s="272">
        <v>1646</v>
      </c>
      <c r="BA20" s="272">
        <v>1664</v>
      </c>
      <c r="BB20" s="272">
        <v>1739</v>
      </c>
      <c r="BC20" s="56">
        <v>1649</v>
      </c>
      <c r="BD20" s="272">
        <v>1651</v>
      </c>
      <c r="BE20" s="272">
        <v>1538</v>
      </c>
      <c r="BF20" s="272">
        <v>1513</v>
      </c>
      <c r="BG20" s="272">
        <v>1827</v>
      </c>
      <c r="BH20" s="288">
        <v>1796</v>
      </c>
      <c r="BI20" s="72">
        <v>1714</v>
      </c>
      <c r="BJ20" s="506">
        <v>1788</v>
      </c>
      <c r="BK20" s="561">
        <v>1942</v>
      </c>
      <c r="BL20" s="272">
        <v>1697</v>
      </c>
      <c r="BM20" s="272">
        <v>1582</v>
      </c>
      <c r="BN20" s="272">
        <v>1456</v>
      </c>
      <c r="BO20" s="56">
        <v>1643</v>
      </c>
      <c r="BP20" s="56">
        <v>1730</v>
      </c>
      <c r="BQ20" s="272">
        <v>1772</v>
      </c>
      <c r="BR20" s="272">
        <v>1659</v>
      </c>
      <c r="BS20" s="272"/>
      <c r="BT20" s="272"/>
      <c r="BU20" s="72">
        <f t="shared" si="37"/>
        <v>277</v>
      </c>
      <c r="BV20" s="76">
        <f t="shared" si="37"/>
        <v>865</v>
      </c>
      <c r="BW20" s="76">
        <f t="shared" si="37"/>
        <v>896</v>
      </c>
      <c r="BX20" s="76">
        <f t="shared" si="37"/>
        <v>814</v>
      </c>
      <c r="BY20" s="76">
        <f t="shared" si="37"/>
        <v>308</v>
      </c>
      <c r="BZ20" s="76">
        <f t="shared" si="37"/>
        <v>327</v>
      </c>
      <c r="CA20" s="76">
        <f t="shared" si="37"/>
        <v>299</v>
      </c>
      <c r="CB20" s="76">
        <f t="shared" si="37"/>
        <v>211</v>
      </c>
      <c r="CC20" s="76">
        <f t="shared" si="37"/>
        <v>100</v>
      </c>
      <c r="CD20" s="382">
        <f t="shared" si="37"/>
        <v>-1</v>
      </c>
      <c r="CE20" s="405">
        <f t="shared" si="38"/>
        <v>305</v>
      </c>
      <c r="CF20" s="76">
        <f t="shared" si="38"/>
        <v>523</v>
      </c>
      <c r="CG20" s="76">
        <f t="shared" si="38"/>
        <v>-198</v>
      </c>
      <c r="CH20" s="76">
        <f t="shared" si="38"/>
        <v>-1064</v>
      </c>
      <c r="CI20" s="76">
        <f t="shared" si="38"/>
        <v>-894</v>
      </c>
      <c r="CJ20" s="223">
        <f t="shared" si="38"/>
        <v>-549</v>
      </c>
      <c r="CK20" s="223">
        <f t="shared" si="38"/>
        <v>-89</v>
      </c>
      <c r="CL20" s="223">
        <f t="shared" si="38"/>
        <v>-354</v>
      </c>
      <c r="CM20" s="223">
        <f t="shared" si="38"/>
        <v>-201</v>
      </c>
      <c r="CN20" s="249">
        <f t="shared" si="38"/>
        <v>406</v>
      </c>
      <c r="CO20" s="249">
        <f t="shared" si="39"/>
        <v>442</v>
      </c>
      <c r="CP20" s="362">
        <f t="shared" si="39"/>
        <v>158</v>
      </c>
      <c r="CQ20" s="331">
        <f t="shared" si="39"/>
        <v>408</v>
      </c>
      <c r="CR20" s="249">
        <f t="shared" si="39"/>
        <v>144</v>
      </c>
      <c r="CS20" s="249">
        <f t="shared" si="39"/>
        <v>417</v>
      </c>
      <c r="CT20" s="249">
        <f t="shared" si="39"/>
        <v>206</v>
      </c>
      <c r="CU20" s="249">
        <f t="shared" si="39"/>
        <v>217</v>
      </c>
      <c r="CV20" s="249">
        <f t="shared" si="39"/>
        <v>184</v>
      </c>
      <c r="CW20" s="249">
        <f t="shared" si="39"/>
        <v>37</v>
      </c>
      <c r="CX20" s="249">
        <f t="shared" si="39"/>
        <v>328</v>
      </c>
      <c r="CY20" s="249">
        <f t="shared" si="40"/>
        <v>297</v>
      </c>
      <c r="CZ20" s="249">
        <f t="shared" si="40"/>
        <v>-272</v>
      </c>
      <c r="DA20" s="249">
        <f t="shared" si="40"/>
        <v>-412</v>
      </c>
      <c r="DB20" s="362">
        <f t="shared" si="40"/>
        <v>-173</v>
      </c>
      <c r="DC20" s="362">
        <f t="shared" si="40"/>
        <v>-643</v>
      </c>
      <c r="DD20" s="362">
        <f t="shared" si="40"/>
        <v>-645</v>
      </c>
      <c r="DE20" s="362">
        <f t="shared" si="40"/>
        <v>-449</v>
      </c>
      <c r="DF20" s="362">
        <f t="shared" si="40"/>
        <v>-148</v>
      </c>
      <c r="DG20" s="362">
        <f t="shared" si="40"/>
        <v>-30</v>
      </c>
      <c r="DH20" s="362">
        <f t="shared" si="40"/>
        <v>-29</v>
      </c>
      <c r="DI20" s="362">
        <f t="shared" si="41"/>
        <v>-50</v>
      </c>
      <c r="DJ20" s="362">
        <f t="shared" si="41"/>
        <v>-103</v>
      </c>
      <c r="DK20" s="362">
        <f t="shared" si="41"/>
        <v>-265</v>
      </c>
      <c r="DL20" s="362">
        <f t="shared" si="41"/>
        <v>-308</v>
      </c>
      <c r="DM20" s="362">
        <f t="shared" si="41"/>
        <v>-122</v>
      </c>
      <c r="DN20" s="362">
        <f t="shared" si="41"/>
        <v>-112</v>
      </c>
      <c r="DO20" s="362">
        <f t="shared" si="41"/>
        <v>-97</v>
      </c>
      <c r="DP20" s="362">
        <f t="shared" si="41"/>
        <v>98</v>
      </c>
      <c r="DQ20" s="362">
        <f t="shared" si="41"/>
        <v>223</v>
      </c>
      <c r="DR20" s="362">
        <f t="shared" si="41"/>
        <v>51</v>
      </c>
      <c r="DS20" s="362">
        <f t="shared" si="41"/>
        <v>-82</v>
      </c>
      <c r="DT20" s="362">
        <f t="shared" si="41"/>
        <v>-283</v>
      </c>
      <c r="DU20" s="362">
        <f t="shared" si="41"/>
        <v>-6</v>
      </c>
      <c r="DV20" s="362">
        <f t="shared" si="41"/>
        <v>79</v>
      </c>
      <c r="DW20" s="362">
        <f t="shared" si="41"/>
        <v>234</v>
      </c>
      <c r="DX20" s="362">
        <f t="shared" si="41"/>
        <v>146</v>
      </c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1659</v>
      </c>
    </row>
    <row r="21" spans="1:133" s="51" customFormat="1" x14ac:dyDescent="0.3">
      <c r="A21" s="138"/>
      <c r="B21" s="52" t="s">
        <v>143</v>
      </c>
      <c r="C21" s="72">
        <v>466</v>
      </c>
      <c r="D21" s="73">
        <v>476</v>
      </c>
      <c r="E21" s="73">
        <v>401</v>
      </c>
      <c r="F21" s="73">
        <v>359</v>
      </c>
      <c r="G21" s="73">
        <v>367</v>
      </c>
      <c r="H21" s="73">
        <v>346</v>
      </c>
      <c r="I21" s="73">
        <v>341</v>
      </c>
      <c r="J21" s="73">
        <v>358</v>
      </c>
      <c r="K21" s="73">
        <v>490</v>
      </c>
      <c r="L21" s="74">
        <v>476</v>
      </c>
      <c r="M21" s="73">
        <v>454</v>
      </c>
      <c r="N21" s="73">
        <v>444</v>
      </c>
      <c r="O21" s="73">
        <v>503</v>
      </c>
      <c r="P21" s="73">
        <v>598</v>
      </c>
      <c r="Q21" s="73">
        <v>609</v>
      </c>
      <c r="R21" s="73">
        <v>576</v>
      </c>
      <c r="S21" s="73">
        <v>456</v>
      </c>
      <c r="T21" s="73">
        <v>468</v>
      </c>
      <c r="U21" s="183">
        <v>452</v>
      </c>
      <c r="V21" s="183">
        <v>476</v>
      </c>
      <c r="W21" s="183">
        <v>539</v>
      </c>
      <c r="X21" s="74">
        <v>519</v>
      </c>
      <c r="Y21" s="183">
        <v>605</v>
      </c>
      <c r="Z21" s="183">
        <v>596</v>
      </c>
      <c r="AA21" s="183">
        <v>473</v>
      </c>
      <c r="AB21" s="183">
        <v>418</v>
      </c>
      <c r="AC21" s="183">
        <v>403</v>
      </c>
      <c r="AD21" s="183">
        <v>448</v>
      </c>
      <c r="AE21" s="183">
        <v>456</v>
      </c>
      <c r="AF21" s="183">
        <v>403</v>
      </c>
      <c r="AG21" s="183">
        <v>383</v>
      </c>
      <c r="AH21" s="183">
        <v>661</v>
      </c>
      <c r="AI21" s="183">
        <v>781</v>
      </c>
      <c r="AJ21" s="74">
        <v>637</v>
      </c>
      <c r="AK21" s="272">
        <v>783</v>
      </c>
      <c r="AL21" s="272">
        <v>739</v>
      </c>
      <c r="AM21" s="272">
        <v>647</v>
      </c>
      <c r="AN21" s="272">
        <v>548</v>
      </c>
      <c r="AO21" s="272">
        <v>505</v>
      </c>
      <c r="AP21" s="272">
        <v>511</v>
      </c>
      <c r="AQ21" s="56">
        <v>486</v>
      </c>
      <c r="AR21" s="272">
        <v>524</v>
      </c>
      <c r="AS21" s="272">
        <v>540</v>
      </c>
      <c r="AT21" s="272">
        <v>540</v>
      </c>
      <c r="AU21" s="272">
        <v>550</v>
      </c>
      <c r="AV21" s="288">
        <v>547</v>
      </c>
      <c r="AW21" s="272">
        <v>515</v>
      </c>
      <c r="AX21" s="272">
        <v>498</v>
      </c>
      <c r="AY21" s="272">
        <v>473</v>
      </c>
      <c r="AZ21" s="272">
        <v>450</v>
      </c>
      <c r="BA21" s="272">
        <v>456</v>
      </c>
      <c r="BB21" s="272">
        <v>494</v>
      </c>
      <c r="BC21" s="56">
        <v>463</v>
      </c>
      <c r="BD21" s="272">
        <v>446</v>
      </c>
      <c r="BE21" s="272">
        <v>439</v>
      </c>
      <c r="BF21" s="272">
        <v>441</v>
      </c>
      <c r="BG21" s="272">
        <v>540</v>
      </c>
      <c r="BH21" s="288">
        <v>547</v>
      </c>
      <c r="BI21" s="72">
        <v>506</v>
      </c>
      <c r="BJ21" s="506">
        <v>504</v>
      </c>
      <c r="BK21" s="561">
        <v>529</v>
      </c>
      <c r="BL21" s="272">
        <v>471</v>
      </c>
      <c r="BM21" s="272">
        <v>442</v>
      </c>
      <c r="BN21" s="272">
        <v>423</v>
      </c>
      <c r="BO21" s="56">
        <v>449</v>
      </c>
      <c r="BP21" s="56">
        <v>464</v>
      </c>
      <c r="BQ21" s="272">
        <v>457</v>
      </c>
      <c r="BR21" s="272">
        <v>434</v>
      </c>
      <c r="BS21" s="272"/>
      <c r="BT21" s="272"/>
      <c r="BU21" s="72">
        <f t="shared" si="37"/>
        <v>37</v>
      </c>
      <c r="BV21" s="76">
        <f t="shared" si="37"/>
        <v>122</v>
      </c>
      <c r="BW21" s="76">
        <f t="shared" si="37"/>
        <v>208</v>
      </c>
      <c r="BX21" s="76">
        <f t="shared" si="37"/>
        <v>217</v>
      </c>
      <c r="BY21" s="76">
        <f t="shared" si="37"/>
        <v>89</v>
      </c>
      <c r="BZ21" s="76">
        <f t="shared" si="37"/>
        <v>122</v>
      </c>
      <c r="CA21" s="76">
        <f t="shared" si="37"/>
        <v>111</v>
      </c>
      <c r="CB21" s="76">
        <f t="shared" si="37"/>
        <v>118</v>
      </c>
      <c r="CC21" s="76">
        <f t="shared" si="37"/>
        <v>49</v>
      </c>
      <c r="CD21" s="382">
        <f t="shared" si="37"/>
        <v>43</v>
      </c>
      <c r="CE21" s="405">
        <f t="shared" si="38"/>
        <v>151</v>
      </c>
      <c r="CF21" s="76">
        <f t="shared" si="38"/>
        <v>152</v>
      </c>
      <c r="CG21" s="76">
        <f t="shared" si="38"/>
        <v>-30</v>
      </c>
      <c r="CH21" s="76">
        <f t="shared" si="38"/>
        <v>-180</v>
      </c>
      <c r="CI21" s="76">
        <f t="shared" si="38"/>
        <v>-206</v>
      </c>
      <c r="CJ21" s="223">
        <f t="shared" si="38"/>
        <v>-128</v>
      </c>
      <c r="CK21" s="223">
        <f t="shared" si="38"/>
        <v>0</v>
      </c>
      <c r="CL21" s="223">
        <f t="shared" si="38"/>
        <v>-65</v>
      </c>
      <c r="CM21" s="223">
        <f t="shared" si="38"/>
        <v>-69</v>
      </c>
      <c r="CN21" s="249">
        <f t="shared" si="38"/>
        <v>185</v>
      </c>
      <c r="CO21" s="249">
        <f t="shared" si="39"/>
        <v>242</v>
      </c>
      <c r="CP21" s="362">
        <f t="shared" si="39"/>
        <v>118</v>
      </c>
      <c r="CQ21" s="331">
        <f t="shared" si="39"/>
        <v>178</v>
      </c>
      <c r="CR21" s="249">
        <f t="shared" si="39"/>
        <v>143</v>
      </c>
      <c r="CS21" s="249">
        <f t="shared" si="39"/>
        <v>174</v>
      </c>
      <c r="CT21" s="249">
        <f t="shared" si="39"/>
        <v>130</v>
      </c>
      <c r="CU21" s="249">
        <f t="shared" si="39"/>
        <v>102</v>
      </c>
      <c r="CV21" s="249">
        <f t="shared" si="39"/>
        <v>63</v>
      </c>
      <c r="CW21" s="249">
        <f t="shared" si="39"/>
        <v>30</v>
      </c>
      <c r="CX21" s="249">
        <f t="shared" si="39"/>
        <v>121</v>
      </c>
      <c r="CY21" s="249">
        <f t="shared" si="40"/>
        <v>157</v>
      </c>
      <c r="CZ21" s="249">
        <f t="shared" si="40"/>
        <v>-121</v>
      </c>
      <c r="DA21" s="249">
        <f t="shared" si="40"/>
        <v>-231</v>
      </c>
      <c r="DB21" s="362">
        <f t="shared" si="40"/>
        <v>-90</v>
      </c>
      <c r="DC21" s="362">
        <f t="shared" si="40"/>
        <v>-268</v>
      </c>
      <c r="DD21" s="362">
        <f t="shared" si="40"/>
        <v>-241</v>
      </c>
      <c r="DE21" s="362">
        <f t="shared" si="40"/>
        <v>-174</v>
      </c>
      <c r="DF21" s="362">
        <f t="shared" si="40"/>
        <v>-98</v>
      </c>
      <c r="DG21" s="362">
        <f t="shared" si="40"/>
        <v>-49</v>
      </c>
      <c r="DH21" s="362">
        <f t="shared" si="40"/>
        <v>-17</v>
      </c>
      <c r="DI21" s="362">
        <f t="shared" si="41"/>
        <v>-23</v>
      </c>
      <c r="DJ21" s="362">
        <f t="shared" si="41"/>
        <v>-78</v>
      </c>
      <c r="DK21" s="362">
        <f t="shared" si="41"/>
        <v>-101</v>
      </c>
      <c r="DL21" s="362">
        <f t="shared" si="41"/>
        <v>-99</v>
      </c>
      <c r="DM21" s="362">
        <f t="shared" si="41"/>
        <v>-10</v>
      </c>
      <c r="DN21" s="362">
        <f t="shared" si="41"/>
        <v>0</v>
      </c>
      <c r="DO21" s="362">
        <f t="shared" si="41"/>
        <v>-9</v>
      </c>
      <c r="DP21" s="362">
        <f t="shared" si="41"/>
        <v>6</v>
      </c>
      <c r="DQ21" s="362">
        <f t="shared" si="41"/>
        <v>56</v>
      </c>
      <c r="DR21" s="362">
        <f t="shared" si="41"/>
        <v>21</v>
      </c>
      <c r="DS21" s="362">
        <f t="shared" si="41"/>
        <v>-14</v>
      </c>
      <c r="DT21" s="362">
        <f t="shared" si="41"/>
        <v>-71</v>
      </c>
      <c r="DU21" s="362">
        <f t="shared" si="41"/>
        <v>-14</v>
      </c>
      <c r="DV21" s="362">
        <f t="shared" si="41"/>
        <v>18</v>
      </c>
      <c r="DW21" s="362">
        <f t="shared" si="41"/>
        <v>18</v>
      </c>
      <c r="DX21" s="362">
        <f t="shared" si="41"/>
        <v>-7</v>
      </c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434</v>
      </c>
    </row>
    <row r="22" spans="1:133" s="65" customFormat="1" x14ac:dyDescent="0.3">
      <c r="A22" s="140"/>
      <c r="B22" s="52" t="s">
        <v>144</v>
      </c>
      <c r="C22" s="128">
        <f t="shared" ref="C22:Q22" si="42">SUM(C17:C21)</f>
        <v>226647</v>
      </c>
      <c r="D22" s="129">
        <f t="shared" si="42"/>
        <v>238149</v>
      </c>
      <c r="E22" s="129">
        <f t="shared" si="42"/>
        <v>227573</v>
      </c>
      <c r="F22" s="129">
        <f t="shared" si="42"/>
        <v>220399</v>
      </c>
      <c r="G22" s="129">
        <f t="shared" si="42"/>
        <v>229396</v>
      </c>
      <c r="H22" s="129">
        <f t="shared" si="42"/>
        <v>239339</v>
      </c>
      <c r="I22" s="129">
        <f t="shared" si="42"/>
        <v>252600</v>
      </c>
      <c r="J22" s="129">
        <f t="shared" si="42"/>
        <v>256618</v>
      </c>
      <c r="K22" s="129">
        <f t="shared" si="42"/>
        <v>272392</v>
      </c>
      <c r="L22" s="130">
        <f t="shared" si="42"/>
        <v>273555</v>
      </c>
      <c r="M22" s="129">
        <f t="shared" si="42"/>
        <v>264582</v>
      </c>
      <c r="N22" s="129">
        <f t="shared" si="42"/>
        <v>274372</v>
      </c>
      <c r="O22" s="129">
        <f t="shared" si="42"/>
        <v>293181</v>
      </c>
      <c r="P22" s="129">
        <f t="shared" si="42"/>
        <v>306199</v>
      </c>
      <c r="Q22" s="129">
        <f t="shared" si="42"/>
        <v>289211</v>
      </c>
      <c r="R22" s="129">
        <v>280537</v>
      </c>
      <c r="S22" s="129">
        <v>277598</v>
      </c>
      <c r="T22" s="129">
        <v>280024</v>
      </c>
      <c r="U22" s="184">
        <v>292904</v>
      </c>
      <c r="V22" s="184">
        <v>297215</v>
      </c>
      <c r="W22" s="184">
        <f>SUM(W17+W18+W19+W20+W21)</f>
        <v>306858</v>
      </c>
      <c r="X22" s="130">
        <f>SUM(X17+X18+X19+X20+X21)</f>
        <v>307758</v>
      </c>
      <c r="Y22" s="184">
        <v>283316</v>
      </c>
      <c r="Z22" s="184">
        <v>293002</v>
      </c>
      <c r="AA22" s="184">
        <v>276603</v>
      </c>
      <c r="AB22" s="184">
        <v>279038</v>
      </c>
      <c r="AC22" s="184">
        <v>266599</v>
      </c>
      <c r="AD22" s="184">
        <v>266084</v>
      </c>
      <c r="AE22" s="184">
        <v>259323</v>
      </c>
      <c r="AF22" s="184">
        <v>255920</v>
      </c>
      <c r="AG22" s="184">
        <v>259405</v>
      </c>
      <c r="AH22" s="184">
        <v>277872</v>
      </c>
      <c r="AI22" s="184">
        <v>269586</v>
      </c>
      <c r="AJ22" s="130">
        <v>271912</v>
      </c>
      <c r="AK22" s="273">
        <v>274173</v>
      </c>
      <c r="AL22" s="273">
        <v>271818</v>
      </c>
      <c r="AM22" s="273">
        <v>264051</v>
      </c>
      <c r="AN22" s="273">
        <v>259572</v>
      </c>
      <c r="AO22" s="273">
        <v>257266</v>
      </c>
      <c r="AP22" s="273">
        <v>256087</v>
      </c>
      <c r="AQ22" s="77">
        <v>256669</v>
      </c>
      <c r="AR22" s="273">
        <v>253990</v>
      </c>
      <c r="AS22" s="273">
        <v>272766</v>
      </c>
      <c r="AT22" s="273">
        <v>268953</v>
      </c>
      <c r="AU22" s="273">
        <v>257888</v>
      </c>
      <c r="AV22" s="289">
        <v>262759</v>
      </c>
      <c r="AW22" s="273">
        <v>271112</v>
      </c>
      <c r="AX22" s="273">
        <v>277312</v>
      </c>
      <c r="AY22" s="273">
        <v>277251</v>
      </c>
      <c r="AZ22" s="273">
        <v>285674</v>
      </c>
      <c r="BA22" s="273">
        <v>279728</v>
      </c>
      <c r="BB22" s="273">
        <v>280001</v>
      </c>
      <c r="BC22" s="77">
        <v>266002</v>
      </c>
      <c r="BD22" s="273">
        <v>266063</v>
      </c>
      <c r="BE22" s="273">
        <v>274518</v>
      </c>
      <c r="BF22" s="273">
        <v>275051</v>
      </c>
      <c r="BG22" s="273">
        <v>282136</v>
      </c>
      <c r="BH22" s="289">
        <v>266247</v>
      </c>
      <c r="BI22" s="128">
        <v>265242</v>
      </c>
      <c r="BJ22" s="507">
        <v>277099</v>
      </c>
      <c r="BK22" s="562">
        <v>279776</v>
      </c>
      <c r="BL22" s="273">
        <v>275575</v>
      </c>
      <c r="BM22" s="273">
        <v>268080</v>
      </c>
      <c r="BN22" s="273">
        <v>261794</v>
      </c>
      <c r="BO22" s="77">
        <v>263236</v>
      </c>
      <c r="BP22" s="77">
        <v>289956</v>
      </c>
      <c r="BQ22" s="273">
        <v>302831</v>
      </c>
      <c r="BR22" s="273">
        <v>279431</v>
      </c>
      <c r="BS22" s="273"/>
      <c r="BT22" s="273"/>
      <c r="BU22" s="128">
        <f t="shared" ref="BU22:BY22" si="43">SUM(BU17:BU21)</f>
        <v>66534</v>
      </c>
      <c r="BV22" s="131">
        <f t="shared" si="43"/>
        <v>68050</v>
      </c>
      <c r="BW22" s="131">
        <f t="shared" si="43"/>
        <v>61638</v>
      </c>
      <c r="BX22" s="131">
        <f t="shared" si="43"/>
        <v>60138</v>
      </c>
      <c r="BY22" s="131">
        <f t="shared" si="43"/>
        <v>48202</v>
      </c>
      <c r="BZ22" s="131">
        <f t="shared" ref="BZ22:CH22" si="44">SUM(BZ17:BZ21)</f>
        <v>40685</v>
      </c>
      <c r="CA22" s="131">
        <f t="shared" si="44"/>
        <v>40304</v>
      </c>
      <c r="CB22" s="131">
        <f t="shared" si="44"/>
        <v>40597</v>
      </c>
      <c r="CC22" s="131">
        <f t="shared" si="44"/>
        <v>34466</v>
      </c>
      <c r="CD22" s="383">
        <f t="shared" si="44"/>
        <v>34203</v>
      </c>
      <c r="CE22" s="406">
        <f t="shared" si="44"/>
        <v>18734</v>
      </c>
      <c r="CF22" s="131">
        <f t="shared" si="44"/>
        <v>18630</v>
      </c>
      <c r="CG22" s="131">
        <f t="shared" si="44"/>
        <v>-16578</v>
      </c>
      <c r="CH22" s="131">
        <f t="shared" si="44"/>
        <v>-27161</v>
      </c>
      <c r="CI22" s="131">
        <f t="shared" ref="CI22:CJ22" si="45">SUM(CI17:CI21)</f>
        <v>-22612</v>
      </c>
      <c r="CJ22" s="224">
        <f t="shared" si="45"/>
        <v>-14453</v>
      </c>
      <c r="CK22" s="224">
        <f t="shared" ref="CK22:CL22" si="46">SUM(CK17:CK21)</f>
        <v>-18275</v>
      </c>
      <c r="CL22" s="224">
        <f t="shared" si="46"/>
        <v>-24104</v>
      </c>
      <c r="CM22" s="224">
        <f t="shared" ref="CM22:CN22" si="47">SUM(CM17:CM21)</f>
        <v>-33499</v>
      </c>
      <c r="CN22" s="250">
        <f t="shared" si="47"/>
        <v>-19343</v>
      </c>
      <c r="CO22" s="250">
        <f t="shared" ref="CO22:CQ22" si="48">SUM(CO17:CO21)</f>
        <v>-37272</v>
      </c>
      <c r="CP22" s="363">
        <f t="shared" si="48"/>
        <v>-35846</v>
      </c>
      <c r="CQ22" s="332">
        <f t="shared" si="48"/>
        <v>-9143</v>
      </c>
      <c r="CR22" s="250">
        <f t="shared" ref="CR22:CS22" si="49">SUM(CR17:CR21)</f>
        <v>-21184</v>
      </c>
      <c r="CS22" s="250">
        <f t="shared" si="49"/>
        <v>-12552</v>
      </c>
      <c r="CT22" s="250">
        <f t="shared" ref="CT22" si="50">SUM(CT17:CT21)</f>
        <v>-19466</v>
      </c>
      <c r="CU22" s="250">
        <f t="shared" ref="CU22" si="51">SUM(CU17:CU21)</f>
        <v>-9333</v>
      </c>
      <c r="CV22" s="250">
        <f t="shared" ref="CV22" si="52">SUM(CV17:CV21)</f>
        <v>-9997</v>
      </c>
      <c r="CW22" s="250">
        <f t="shared" ref="CW22" si="53">SUM(CW17:CW21)</f>
        <v>-2654</v>
      </c>
      <c r="CX22" s="250">
        <f t="shared" ref="CX22" si="54">SUM(CX17:CX21)</f>
        <v>-1930</v>
      </c>
      <c r="CY22" s="250">
        <f t="shared" ref="CY22" si="55">SUM(CY17:CY21)</f>
        <v>13361</v>
      </c>
      <c r="CZ22" s="250">
        <f t="shared" ref="CZ22" si="56">SUM(CZ17:CZ21)</f>
        <v>-8919</v>
      </c>
      <c r="DA22" s="250">
        <f t="shared" ref="DA22" si="57">SUM(DA17:DA21)</f>
        <v>-11698</v>
      </c>
      <c r="DB22" s="363">
        <f t="shared" ref="DB22" si="58">SUM(DB17:DB21)</f>
        <v>-9153</v>
      </c>
      <c r="DC22" s="363">
        <f t="shared" ref="DC22" si="59">SUM(DC17:DC21)</f>
        <v>-3061</v>
      </c>
      <c r="DD22" s="363">
        <f t="shared" ref="DD22" si="60">SUM(DD17:DD21)</f>
        <v>5494</v>
      </c>
      <c r="DE22" s="363">
        <f t="shared" ref="DE22" si="61">SUM(DE17:DE21)</f>
        <v>13200</v>
      </c>
      <c r="DF22" s="363">
        <f t="shared" ref="DF22" si="62">SUM(DF17:DF21)</f>
        <v>26102</v>
      </c>
      <c r="DG22" s="363">
        <f t="shared" ref="DG22" si="63">SUM(DG17:DG21)</f>
        <v>22462</v>
      </c>
      <c r="DH22" s="363">
        <f t="shared" ref="DH22" si="64">SUM(DH17:DH21)</f>
        <v>23914</v>
      </c>
      <c r="DI22" s="363">
        <f t="shared" ref="DI22" si="65">SUM(DI17:DI21)</f>
        <v>9333</v>
      </c>
      <c r="DJ22" s="363">
        <f t="shared" ref="DJ22" si="66">SUM(DJ17:DJ21)</f>
        <v>12073</v>
      </c>
      <c r="DK22" s="363">
        <f t="shared" ref="DK22:DL22" si="67">SUM(DK17:DK21)</f>
        <v>1752</v>
      </c>
      <c r="DL22" s="363">
        <f t="shared" si="67"/>
        <v>6098</v>
      </c>
      <c r="DM22" s="363">
        <f t="shared" ref="DM22:DN22" si="68">SUM(DM17:DM21)</f>
        <v>24248</v>
      </c>
      <c r="DN22" s="363">
        <f t="shared" si="68"/>
        <v>3488</v>
      </c>
      <c r="DO22" s="363">
        <f t="shared" ref="DO22:DP22" si="69">SUM(DO17:DO21)</f>
        <v>-5870</v>
      </c>
      <c r="DP22" s="363">
        <f t="shared" si="69"/>
        <v>-213</v>
      </c>
      <c r="DQ22" s="363">
        <f t="shared" ref="DQ22:DR22" si="70">SUM(DQ17:DQ21)</f>
        <v>2525</v>
      </c>
      <c r="DR22" s="363">
        <f t="shared" si="70"/>
        <v>-10099</v>
      </c>
      <c r="DS22" s="363">
        <f t="shared" ref="DS22:DT22" si="71">SUM(DS17:DS21)</f>
        <v>-11648</v>
      </c>
      <c r="DT22" s="363">
        <f t="shared" si="71"/>
        <v>-18207</v>
      </c>
      <c r="DU22" s="363">
        <f t="shared" ref="DU22:DV22" si="72">SUM(DU17:DU21)</f>
        <v>-2766</v>
      </c>
      <c r="DV22" s="363">
        <f t="shared" si="72"/>
        <v>23893</v>
      </c>
      <c r="DW22" s="363">
        <f t="shared" ref="DW22:DX22" si="73">SUM(DW17:DW21)</f>
        <v>28313</v>
      </c>
      <c r="DX22" s="363">
        <f t="shared" si="73"/>
        <v>4380</v>
      </c>
      <c r="DY22" s="449"/>
      <c r="DZ22" s="449"/>
      <c r="EA22" s="449"/>
      <c r="EB22" s="262"/>
      <c r="EC22" s="77">
        <f>SUM(EC17:EC21)</f>
        <v>279431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79"/>
      <c r="BJ23" s="508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68065</v>
      </c>
      <c r="D24" s="73">
        <v>75038</v>
      </c>
      <c r="E24" s="73">
        <v>67855</v>
      </c>
      <c r="F24" s="73">
        <v>63011</v>
      </c>
      <c r="G24" s="73">
        <v>71891</v>
      </c>
      <c r="H24" s="73">
        <v>79076</v>
      </c>
      <c r="I24" s="73">
        <v>86014</v>
      </c>
      <c r="J24" s="73">
        <v>81936</v>
      </c>
      <c r="K24" s="73">
        <v>83919</v>
      </c>
      <c r="L24" s="74">
        <v>83808</v>
      </c>
      <c r="M24" s="73">
        <v>73870</v>
      </c>
      <c r="N24" s="73">
        <v>90706</v>
      </c>
      <c r="O24" s="73">
        <v>89760</v>
      </c>
      <c r="P24" s="73">
        <v>78878</v>
      </c>
      <c r="Q24" s="73">
        <v>68314</v>
      </c>
      <c r="R24" s="73">
        <v>64153</v>
      </c>
      <c r="S24" s="73">
        <v>65757</v>
      </c>
      <c r="T24" s="73">
        <v>71641</v>
      </c>
      <c r="U24" s="183">
        <v>80474</v>
      </c>
      <c r="V24" s="183">
        <v>70183</v>
      </c>
      <c r="W24" s="183">
        <v>68802</v>
      </c>
      <c r="X24" s="74">
        <v>70741</v>
      </c>
      <c r="Y24" s="183">
        <v>58818</v>
      </c>
      <c r="Z24" s="183">
        <v>68249</v>
      </c>
      <c r="AA24" s="183">
        <v>59546</v>
      </c>
      <c r="AB24" s="183">
        <v>62134</v>
      </c>
      <c r="AC24" s="183">
        <v>57626</v>
      </c>
      <c r="AD24" s="183">
        <v>60507</v>
      </c>
      <c r="AE24" s="183">
        <v>64760</v>
      </c>
      <c r="AF24" s="183">
        <v>69532</v>
      </c>
      <c r="AG24" s="183">
        <v>70927</v>
      </c>
      <c r="AH24" s="183">
        <v>79950</v>
      </c>
      <c r="AI24" s="183">
        <v>70907</v>
      </c>
      <c r="AJ24" s="74">
        <v>70376</v>
      </c>
      <c r="AK24" s="272">
        <v>72351</v>
      </c>
      <c r="AL24" s="272">
        <v>75685</v>
      </c>
      <c r="AM24" s="272">
        <v>72330</v>
      </c>
      <c r="AN24" s="272">
        <v>67405</v>
      </c>
      <c r="AO24" s="272">
        <v>66819</v>
      </c>
      <c r="AP24" s="272">
        <v>64185</v>
      </c>
      <c r="AQ24" s="56">
        <v>68434</v>
      </c>
      <c r="AR24" s="272">
        <v>70441</v>
      </c>
      <c r="AS24" s="272">
        <v>83128</v>
      </c>
      <c r="AT24" s="272">
        <v>74178</v>
      </c>
      <c r="AU24" s="272">
        <v>62499</v>
      </c>
      <c r="AV24" s="288">
        <v>68600</v>
      </c>
      <c r="AW24" s="272">
        <v>76731</v>
      </c>
      <c r="AX24" s="272">
        <v>76111</v>
      </c>
      <c r="AY24" s="272">
        <v>73069</v>
      </c>
      <c r="AZ24" s="272">
        <v>74116</v>
      </c>
      <c r="BA24" s="272">
        <v>67830</v>
      </c>
      <c r="BB24" s="272">
        <v>68542</v>
      </c>
      <c r="BC24" s="56">
        <v>64884</v>
      </c>
      <c r="BD24" s="272">
        <v>71274</v>
      </c>
      <c r="BE24" s="272">
        <v>76048</v>
      </c>
      <c r="BF24" s="272">
        <v>76172</v>
      </c>
      <c r="BG24" s="272">
        <v>73604</v>
      </c>
      <c r="BH24" s="288">
        <v>63081</v>
      </c>
      <c r="BI24" s="72">
        <v>69435</v>
      </c>
      <c r="BJ24" s="506">
        <v>77510</v>
      </c>
      <c r="BK24" s="561">
        <v>70530</v>
      </c>
      <c r="BL24" s="272">
        <v>71598</v>
      </c>
      <c r="BM24" s="272">
        <v>66256</v>
      </c>
      <c r="BN24" s="272">
        <v>60506</v>
      </c>
      <c r="BO24" s="56">
        <v>65802</v>
      </c>
      <c r="BP24" s="56">
        <v>84037</v>
      </c>
      <c r="BQ24" s="272">
        <v>91378</v>
      </c>
      <c r="BR24" s="272">
        <v>67552</v>
      </c>
      <c r="BS24" s="272"/>
      <c r="BT24" s="272"/>
      <c r="BU24" s="72">
        <f t="shared" ref="BU24:CD28" si="74">O24-C24</f>
        <v>21695</v>
      </c>
      <c r="BV24" s="76">
        <f t="shared" si="74"/>
        <v>3840</v>
      </c>
      <c r="BW24" s="76">
        <f t="shared" si="74"/>
        <v>459</v>
      </c>
      <c r="BX24" s="76">
        <f t="shared" si="74"/>
        <v>1142</v>
      </c>
      <c r="BY24" s="76">
        <f t="shared" si="74"/>
        <v>-6134</v>
      </c>
      <c r="BZ24" s="76">
        <f t="shared" si="74"/>
        <v>-7435</v>
      </c>
      <c r="CA24" s="76">
        <f t="shared" si="74"/>
        <v>-5540</v>
      </c>
      <c r="CB24" s="76">
        <f t="shared" si="74"/>
        <v>-11753</v>
      </c>
      <c r="CC24" s="76">
        <f t="shared" si="74"/>
        <v>-15117</v>
      </c>
      <c r="CD24" s="382">
        <f t="shared" si="74"/>
        <v>-13067</v>
      </c>
      <c r="CE24" s="405">
        <f t="shared" ref="CE24:CN28" si="75">Y24-M24</f>
        <v>-15052</v>
      </c>
      <c r="CF24" s="76">
        <f t="shared" si="75"/>
        <v>-22457</v>
      </c>
      <c r="CG24" s="76">
        <f t="shared" si="75"/>
        <v>-30214</v>
      </c>
      <c r="CH24" s="76">
        <f t="shared" si="75"/>
        <v>-16744</v>
      </c>
      <c r="CI24" s="76">
        <f t="shared" si="75"/>
        <v>-10688</v>
      </c>
      <c r="CJ24" s="223">
        <f t="shared" si="75"/>
        <v>-3646</v>
      </c>
      <c r="CK24" s="223">
        <f t="shared" si="75"/>
        <v>-997</v>
      </c>
      <c r="CL24" s="223">
        <f t="shared" si="75"/>
        <v>-2109</v>
      </c>
      <c r="CM24" s="223">
        <f t="shared" si="75"/>
        <v>-9547</v>
      </c>
      <c r="CN24" s="249">
        <f t="shared" si="75"/>
        <v>9767</v>
      </c>
      <c r="CO24" s="249">
        <f t="shared" ref="CO24:CX28" si="76">AI24-W24</f>
        <v>2105</v>
      </c>
      <c r="CP24" s="362">
        <f t="shared" si="76"/>
        <v>-365</v>
      </c>
      <c r="CQ24" s="331">
        <f t="shared" si="76"/>
        <v>13533</v>
      </c>
      <c r="CR24" s="249">
        <f t="shared" si="76"/>
        <v>7436</v>
      </c>
      <c r="CS24" s="249">
        <f t="shared" si="76"/>
        <v>12784</v>
      </c>
      <c r="CT24" s="249">
        <f t="shared" si="76"/>
        <v>5271</v>
      </c>
      <c r="CU24" s="249">
        <f t="shared" si="76"/>
        <v>9193</v>
      </c>
      <c r="CV24" s="249">
        <f t="shared" si="76"/>
        <v>3678</v>
      </c>
      <c r="CW24" s="249">
        <f t="shared" si="76"/>
        <v>3674</v>
      </c>
      <c r="CX24" s="249">
        <f t="shared" si="76"/>
        <v>909</v>
      </c>
      <c r="CY24" s="249">
        <f t="shared" ref="CY24:DH28" si="77">AS24-AG24</f>
        <v>12201</v>
      </c>
      <c r="CZ24" s="249">
        <f t="shared" si="77"/>
        <v>-5772</v>
      </c>
      <c r="DA24" s="249">
        <f t="shared" si="77"/>
        <v>-8408</v>
      </c>
      <c r="DB24" s="362">
        <f t="shared" si="77"/>
        <v>-1776</v>
      </c>
      <c r="DC24" s="362">
        <f t="shared" si="77"/>
        <v>4380</v>
      </c>
      <c r="DD24" s="362">
        <f t="shared" si="77"/>
        <v>426</v>
      </c>
      <c r="DE24" s="362">
        <f t="shared" si="77"/>
        <v>739</v>
      </c>
      <c r="DF24" s="362">
        <f t="shared" si="77"/>
        <v>6711</v>
      </c>
      <c r="DG24" s="362">
        <f t="shared" si="77"/>
        <v>1011</v>
      </c>
      <c r="DH24" s="362">
        <f t="shared" si="77"/>
        <v>4357</v>
      </c>
      <c r="DI24" s="362">
        <f t="shared" ref="DI24:DX28" si="78">BC24-AQ24</f>
        <v>-3550</v>
      </c>
      <c r="DJ24" s="362">
        <f t="shared" si="78"/>
        <v>833</v>
      </c>
      <c r="DK24" s="362">
        <f t="shared" si="78"/>
        <v>-7080</v>
      </c>
      <c r="DL24" s="362">
        <f t="shared" si="78"/>
        <v>1994</v>
      </c>
      <c r="DM24" s="362">
        <f t="shared" si="78"/>
        <v>11105</v>
      </c>
      <c r="DN24" s="362">
        <f t="shared" si="78"/>
        <v>-5519</v>
      </c>
      <c r="DO24" s="362">
        <f t="shared" si="78"/>
        <v>-7296</v>
      </c>
      <c r="DP24" s="362">
        <f t="shared" si="78"/>
        <v>1399</v>
      </c>
      <c r="DQ24" s="362">
        <f t="shared" si="78"/>
        <v>-2539</v>
      </c>
      <c r="DR24" s="362">
        <f t="shared" si="78"/>
        <v>-2518</v>
      </c>
      <c r="DS24" s="362">
        <f t="shared" si="78"/>
        <v>-1574</v>
      </c>
      <c r="DT24" s="362">
        <f t="shared" si="78"/>
        <v>-8036</v>
      </c>
      <c r="DU24" s="362">
        <f t="shared" si="78"/>
        <v>918</v>
      </c>
      <c r="DV24" s="362">
        <f t="shared" si="78"/>
        <v>12763</v>
      </c>
      <c r="DW24" s="362">
        <f t="shared" si="78"/>
        <v>15330</v>
      </c>
      <c r="DX24" s="362">
        <f t="shared" si="78"/>
        <v>-8620</v>
      </c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67552</v>
      </c>
    </row>
    <row r="25" spans="1:133" s="51" customFormat="1" x14ac:dyDescent="0.3">
      <c r="A25" s="136"/>
      <c r="B25" s="52" t="s">
        <v>140</v>
      </c>
      <c r="C25" s="72">
        <v>10614</v>
      </c>
      <c r="D25" s="73">
        <v>12079</v>
      </c>
      <c r="E25" s="73">
        <v>11485</v>
      </c>
      <c r="F25" s="73">
        <v>11037</v>
      </c>
      <c r="G25" s="73">
        <v>12395</v>
      </c>
      <c r="H25" s="73">
        <v>13543</v>
      </c>
      <c r="I25" s="73">
        <v>14499</v>
      </c>
      <c r="J25" s="73">
        <v>13404</v>
      </c>
      <c r="K25" s="73">
        <v>12886</v>
      </c>
      <c r="L25" s="74">
        <v>12818</v>
      </c>
      <c r="M25" s="73">
        <v>11337</v>
      </c>
      <c r="N25" s="73">
        <v>12711</v>
      </c>
      <c r="O25" s="73">
        <v>11830</v>
      </c>
      <c r="P25" s="73">
        <v>12108</v>
      </c>
      <c r="Q25" s="73">
        <v>9639</v>
      </c>
      <c r="R25" s="73">
        <v>9582</v>
      </c>
      <c r="S25" s="73">
        <v>10758</v>
      </c>
      <c r="T25" s="73">
        <v>11080</v>
      </c>
      <c r="U25" s="183">
        <v>11680</v>
      </c>
      <c r="V25" s="183">
        <v>9977</v>
      </c>
      <c r="W25" s="183">
        <v>10312</v>
      </c>
      <c r="X25" s="74">
        <v>11028</v>
      </c>
      <c r="Y25" s="183">
        <v>9531</v>
      </c>
      <c r="Z25" s="183">
        <v>11431</v>
      </c>
      <c r="AA25" s="183">
        <v>9944</v>
      </c>
      <c r="AB25" s="183">
        <v>10318</v>
      </c>
      <c r="AC25" s="183">
        <v>9959</v>
      </c>
      <c r="AD25" s="183">
        <v>10316</v>
      </c>
      <c r="AE25" s="183">
        <v>11064</v>
      </c>
      <c r="AF25" s="183">
        <v>11349</v>
      </c>
      <c r="AG25" s="183">
        <v>10248</v>
      </c>
      <c r="AH25" s="183">
        <v>10958</v>
      </c>
      <c r="AI25" s="183">
        <v>6317</v>
      </c>
      <c r="AJ25" s="74">
        <v>8101</v>
      </c>
      <c r="AK25" s="272">
        <v>8442</v>
      </c>
      <c r="AL25" s="272">
        <v>8276</v>
      </c>
      <c r="AM25" s="272">
        <v>9076</v>
      </c>
      <c r="AN25" s="272">
        <v>9875</v>
      </c>
      <c r="AO25" s="272">
        <v>9963</v>
      </c>
      <c r="AP25" s="272">
        <v>10173</v>
      </c>
      <c r="AQ25" s="56">
        <v>10736</v>
      </c>
      <c r="AR25" s="272">
        <v>11715</v>
      </c>
      <c r="AS25" s="272">
        <v>13665</v>
      </c>
      <c r="AT25" s="272">
        <v>12218</v>
      </c>
      <c r="AU25" s="272">
        <v>10386</v>
      </c>
      <c r="AV25" s="288">
        <v>11113</v>
      </c>
      <c r="AW25" s="272">
        <v>14549</v>
      </c>
      <c r="AX25" s="272">
        <v>13533</v>
      </c>
      <c r="AY25" s="272">
        <v>12696</v>
      </c>
      <c r="AZ25" s="272">
        <v>12620</v>
      </c>
      <c r="BA25" s="272">
        <v>12394</v>
      </c>
      <c r="BB25" s="272">
        <v>12316</v>
      </c>
      <c r="BC25" s="56">
        <v>11851</v>
      </c>
      <c r="BD25" s="272">
        <v>12063</v>
      </c>
      <c r="BE25" s="272">
        <v>12849</v>
      </c>
      <c r="BF25" s="272">
        <v>13103</v>
      </c>
      <c r="BG25" s="272">
        <v>12014</v>
      </c>
      <c r="BH25" s="288">
        <v>11716</v>
      </c>
      <c r="BI25" s="72">
        <v>12234</v>
      </c>
      <c r="BJ25" s="506">
        <v>13630</v>
      </c>
      <c r="BK25" s="561">
        <v>12443</v>
      </c>
      <c r="BL25" s="272">
        <v>12395</v>
      </c>
      <c r="BM25" s="272">
        <v>11552</v>
      </c>
      <c r="BN25" s="272">
        <v>11647</v>
      </c>
      <c r="BO25" s="56">
        <v>13218</v>
      </c>
      <c r="BP25" s="56">
        <v>15870</v>
      </c>
      <c r="BQ25" s="272">
        <v>15400</v>
      </c>
      <c r="BR25" s="272">
        <v>12077</v>
      </c>
      <c r="BS25" s="272"/>
      <c r="BT25" s="272"/>
      <c r="BU25" s="72">
        <f t="shared" si="74"/>
        <v>1216</v>
      </c>
      <c r="BV25" s="76">
        <f t="shared" si="74"/>
        <v>29</v>
      </c>
      <c r="BW25" s="76">
        <f t="shared" si="74"/>
        <v>-1846</v>
      </c>
      <c r="BX25" s="76">
        <f t="shared" si="74"/>
        <v>-1455</v>
      </c>
      <c r="BY25" s="76">
        <f t="shared" si="74"/>
        <v>-1637</v>
      </c>
      <c r="BZ25" s="76">
        <f t="shared" si="74"/>
        <v>-2463</v>
      </c>
      <c r="CA25" s="76">
        <f t="shared" si="74"/>
        <v>-2819</v>
      </c>
      <c r="CB25" s="76">
        <f t="shared" si="74"/>
        <v>-3427</v>
      </c>
      <c r="CC25" s="76">
        <f t="shared" si="74"/>
        <v>-2574</v>
      </c>
      <c r="CD25" s="382">
        <f t="shared" si="74"/>
        <v>-1790</v>
      </c>
      <c r="CE25" s="405">
        <f t="shared" si="75"/>
        <v>-1806</v>
      </c>
      <c r="CF25" s="76">
        <f t="shared" si="75"/>
        <v>-1280</v>
      </c>
      <c r="CG25" s="76">
        <f t="shared" si="75"/>
        <v>-1886</v>
      </c>
      <c r="CH25" s="76">
        <f t="shared" si="75"/>
        <v>-1790</v>
      </c>
      <c r="CI25" s="76">
        <f t="shared" si="75"/>
        <v>320</v>
      </c>
      <c r="CJ25" s="223">
        <f t="shared" si="75"/>
        <v>734</v>
      </c>
      <c r="CK25" s="223">
        <f t="shared" si="75"/>
        <v>306</v>
      </c>
      <c r="CL25" s="223">
        <f t="shared" si="75"/>
        <v>269</v>
      </c>
      <c r="CM25" s="223">
        <f t="shared" si="75"/>
        <v>-1432</v>
      </c>
      <c r="CN25" s="249">
        <f t="shared" si="75"/>
        <v>981</v>
      </c>
      <c r="CO25" s="249">
        <f t="shared" si="76"/>
        <v>-3995</v>
      </c>
      <c r="CP25" s="362">
        <f t="shared" si="76"/>
        <v>-2927</v>
      </c>
      <c r="CQ25" s="331">
        <f t="shared" si="76"/>
        <v>-1089</v>
      </c>
      <c r="CR25" s="249">
        <f t="shared" si="76"/>
        <v>-3155</v>
      </c>
      <c r="CS25" s="249">
        <f t="shared" si="76"/>
        <v>-868</v>
      </c>
      <c r="CT25" s="249">
        <f t="shared" si="76"/>
        <v>-443</v>
      </c>
      <c r="CU25" s="249">
        <f t="shared" si="76"/>
        <v>4</v>
      </c>
      <c r="CV25" s="249">
        <f t="shared" si="76"/>
        <v>-143</v>
      </c>
      <c r="CW25" s="249">
        <f t="shared" si="76"/>
        <v>-328</v>
      </c>
      <c r="CX25" s="249">
        <f t="shared" si="76"/>
        <v>366</v>
      </c>
      <c r="CY25" s="249">
        <f t="shared" si="77"/>
        <v>3417</v>
      </c>
      <c r="CZ25" s="249">
        <f t="shared" si="77"/>
        <v>1260</v>
      </c>
      <c r="DA25" s="249">
        <f t="shared" si="77"/>
        <v>4069</v>
      </c>
      <c r="DB25" s="362">
        <f t="shared" si="77"/>
        <v>3012</v>
      </c>
      <c r="DC25" s="362">
        <f t="shared" si="77"/>
        <v>6107</v>
      </c>
      <c r="DD25" s="362">
        <f t="shared" si="77"/>
        <v>5257</v>
      </c>
      <c r="DE25" s="362">
        <f t="shared" si="77"/>
        <v>3620</v>
      </c>
      <c r="DF25" s="362">
        <f t="shared" si="77"/>
        <v>2745</v>
      </c>
      <c r="DG25" s="362">
        <f t="shared" si="77"/>
        <v>2431</v>
      </c>
      <c r="DH25" s="362">
        <f t="shared" si="77"/>
        <v>2143</v>
      </c>
      <c r="DI25" s="362">
        <f t="shared" si="78"/>
        <v>1115</v>
      </c>
      <c r="DJ25" s="362">
        <f t="shared" si="78"/>
        <v>348</v>
      </c>
      <c r="DK25" s="362">
        <f t="shared" si="78"/>
        <v>-816</v>
      </c>
      <c r="DL25" s="362">
        <f t="shared" si="78"/>
        <v>885</v>
      </c>
      <c r="DM25" s="362">
        <f t="shared" si="78"/>
        <v>1628</v>
      </c>
      <c r="DN25" s="362">
        <f t="shared" si="78"/>
        <v>603</v>
      </c>
      <c r="DO25" s="362">
        <f t="shared" si="78"/>
        <v>-2315</v>
      </c>
      <c r="DP25" s="362">
        <f t="shared" si="78"/>
        <v>97</v>
      </c>
      <c r="DQ25" s="362">
        <f t="shared" si="78"/>
        <v>-253</v>
      </c>
      <c r="DR25" s="362">
        <f t="shared" si="78"/>
        <v>-225</v>
      </c>
      <c r="DS25" s="362">
        <f t="shared" si="78"/>
        <v>-842</v>
      </c>
      <c r="DT25" s="362">
        <f t="shared" si="78"/>
        <v>-669</v>
      </c>
      <c r="DU25" s="362">
        <f t="shared" si="78"/>
        <v>1367</v>
      </c>
      <c r="DV25" s="362">
        <f t="shared" si="78"/>
        <v>3807</v>
      </c>
      <c r="DW25" s="362">
        <f t="shared" si="78"/>
        <v>2551</v>
      </c>
      <c r="DX25" s="362">
        <f t="shared" si="78"/>
        <v>-1026</v>
      </c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12077</v>
      </c>
    </row>
    <row r="26" spans="1:133" s="51" customFormat="1" x14ac:dyDescent="0.3">
      <c r="A26" s="136"/>
      <c r="B26" s="52" t="s">
        <v>141</v>
      </c>
      <c r="C26" s="72">
        <v>18638</v>
      </c>
      <c r="D26" s="73">
        <v>18892</v>
      </c>
      <c r="E26" s="73">
        <v>13438</v>
      </c>
      <c r="F26" s="73">
        <v>11078</v>
      </c>
      <c r="G26" s="73">
        <v>13511</v>
      </c>
      <c r="H26" s="73">
        <v>12397</v>
      </c>
      <c r="I26" s="73">
        <v>14530</v>
      </c>
      <c r="J26" s="73">
        <v>13418</v>
      </c>
      <c r="K26" s="73">
        <v>16183</v>
      </c>
      <c r="L26" s="74">
        <v>18124</v>
      </c>
      <c r="M26" s="73">
        <v>15899</v>
      </c>
      <c r="N26" s="73">
        <v>14550</v>
      </c>
      <c r="O26" s="73">
        <v>18862</v>
      </c>
      <c r="P26" s="73">
        <v>17472</v>
      </c>
      <c r="Q26" s="73">
        <v>13118</v>
      </c>
      <c r="R26" s="73">
        <v>13020</v>
      </c>
      <c r="S26" s="73">
        <v>13203</v>
      </c>
      <c r="T26" s="73">
        <v>11863</v>
      </c>
      <c r="U26" s="183">
        <v>11494</v>
      </c>
      <c r="V26" s="183">
        <v>13055</v>
      </c>
      <c r="W26" s="183">
        <v>16183</v>
      </c>
      <c r="X26" s="74">
        <v>14898</v>
      </c>
      <c r="Y26" s="183">
        <v>16060</v>
      </c>
      <c r="Z26" s="183">
        <v>18186</v>
      </c>
      <c r="AA26" s="183">
        <v>14545</v>
      </c>
      <c r="AB26" s="183">
        <v>13398</v>
      </c>
      <c r="AC26" s="183">
        <v>14264</v>
      </c>
      <c r="AD26" s="183">
        <v>16255</v>
      </c>
      <c r="AE26" s="183">
        <v>14466</v>
      </c>
      <c r="AF26" s="183">
        <v>11731</v>
      </c>
      <c r="AG26" s="183">
        <v>14987</v>
      </c>
      <c r="AH26" s="183">
        <v>16098</v>
      </c>
      <c r="AI26" s="183">
        <v>16224</v>
      </c>
      <c r="AJ26" s="74">
        <v>16194</v>
      </c>
      <c r="AK26" s="272">
        <v>22503</v>
      </c>
      <c r="AL26" s="272">
        <v>20710</v>
      </c>
      <c r="AM26" s="272">
        <v>16886</v>
      </c>
      <c r="AN26" s="272">
        <v>15166</v>
      </c>
      <c r="AO26" s="272">
        <v>14013</v>
      </c>
      <c r="AP26" s="272">
        <v>15465</v>
      </c>
      <c r="AQ26" s="56">
        <v>15396</v>
      </c>
      <c r="AR26" s="272">
        <v>14593</v>
      </c>
      <c r="AS26" s="272">
        <v>17386</v>
      </c>
      <c r="AT26" s="272">
        <v>14855</v>
      </c>
      <c r="AU26" s="272">
        <v>15207</v>
      </c>
      <c r="AV26" s="288">
        <v>15493</v>
      </c>
      <c r="AW26" s="272">
        <v>15120</v>
      </c>
      <c r="AX26" s="272">
        <v>15954</v>
      </c>
      <c r="AY26" s="272">
        <v>14889</v>
      </c>
      <c r="AZ26" s="272">
        <v>15440</v>
      </c>
      <c r="BA26" s="272">
        <v>14855</v>
      </c>
      <c r="BB26" s="272">
        <v>15793</v>
      </c>
      <c r="BC26" s="56">
        <v>11963</v>
      </c>
      <c r="BD26" s="272">
        <v>13798</v>
      </c>
      <c r="BE26" s="272">
        <v>14737</v>
      </c>
      <c r="BF26" s="272">
        <v>14256</v>
      </c>
      <c r="BG26" s="272">
        <v>14619</v>
      </c>
      <c r="BH26" s="288">
        <v>14370</v>
      </c>
      <c r="BI26" s="72">
        <v>13545</v>
      </c>
      <c r="BJ26" s="506">
        <v>15226</v>
      </c>
      <c r="BK26" s="561">
        <v>18085</v>
      </c>
      <c r="BL26" s="272">
        <v>15409</v>
      </c>
      <c r="BM26" s="272">
        <v>14156</v>
      </c>
      <c r="BN26" s="272">
        <v>11665</v>
      </c>
      <c r="BO26" s="56">
        <v>15051</v>
      </c>
      <c r="BP26" s="56">
        <v>16191</v>
      </c>
      <c r="BQ26" s="272">
        <v>16242</v>
      </c>
      <c r="BR26" s="272">
        <v>16385</v>
      </c>
      <c r="BS26" s="272"/>
      <c r="BT26" s="272"/>
      <c r="BU26" s="72">
        <f t="shared" si="74"/>
        <v>224</v>
      </c>
      <c r="BV26" s="76">
        <f t="shared" si="74"/>
        <v>-1420</v>
      </c>
      <c r="BW26" s="76">
        <f t="shared" si="74"/>
        <v>-320</v>
      </c>
      <c r="BX26" s="76">
        <f t="shared" si="74"/>
        <v>1942</v>
      </c>
      <c r="BY26" s="76">
        <f t="shared" si="74"/>
        <v>-308</v>
      </c>
      <c r="BZ26" s="76">
        <f t="shared" si="74"/>
        <v>-534</v>
      </c>
      <c r="CA26" s="76">
        <f t="shared" si="74"/>
        <v>-3036</v>
      </c>
      <c r="CB26" s="76">
        <f t="shared" si="74"/>
        <v>-363</v>
      </c>
      <c r="CC26" s="76">
        <f t="shared" si="74"/>
        <v>0</v>
      </c>
      <c r="CD26" s="382">
        <f t="shared" si="74"/>
        <v>-3226</v>
      </c>
      <c r="CE26" s="405">
        <f t="shared" si="75"/>
        <v>161</v>
      </c>
      <c r="CF26" s="76">
        <f t="shared" si="75"/>
        <v>3636</v>
      </c>
      <c r="CG26" s="76">
        <f t="shared" si="75"/>
        <v>-4317</v>
      </c>
      <c r="CH26" s="76">
        <f t="shared" si="75"/>
        <v>-4074</v>
      </c>
      <c r="CI26" s="76">
        <f t="shared" si="75"/>
        <v>1146</v>
      </c>
      <c r="CJ26" s="223">
        <f t="shared" si="75"/>
        <v>3235</v>
      </c>
      <c r="CK26" s="223">
        <f t="shared" si="75"/>
        <v>1263</v>
      </c>
      <c r="CL26" s="223">
        <f t="shared" si="75"/>
        <v>-132</v>
      </c>
      <c r="CM26" s="223">
        <f t="shared" si="75"/>
        <v>3493</v>
      </c>
      <c r="CN26" s="249">
        <f t="shared" si="75"/>
        <v>3043</v>
      </c>
      <c r="CO26" s="249">
        <f t="shared" si="76"/>
        <v>41</v>
      </c>
      <c r="CP26" s="362">
        <f t="shared" si="76"/>
        <v>1296</v>
      </c>
      <c r="CQ26" s="331">
        <f t="shared" si="76"/>
        <v>6443</v>
      </c>
      <c r="CR26" s="249">
        <f t="shared" si="76"/>
        <v>2524</v>
      </c>
      <c r="CS26" s="249">
        <f t="shared" si="76"/>
        <v>2341</v>
      </c>
      <c r="CT26" s="249">
        <f t="shared" si="76"/>
        <v>1768</v>
      </c>
      <c r="CU26" s="249">
        <f t="shared" si="76"/>
        <v>-251</v>
      </c>
      <c r="CV26" s="249">
        <f t="shared" si="76"/>
        <v>-790</v>
      </c>
      <c r="CW26" s="249">
        <f t="shared" si="76"/>
        <v>930</v>
      </c>
      <c r="CX26" s="249">
        <f t="shared" si="76"/>
        <v>2862</v>
      </c>
      <c r="CY26" s="249">
        <f t="shared" si="77"/>
        <v>2399</v>
      </c>
      <c r="CZ26" s="249">
        <f t="shared" si="77"/>
        <v>-1243</v>
      </c>
      <c r="DA26" s="249">
        <f t="shared" si="77"/>
        <v>-1017</v>
      </c>
      <c r="DB26" s="362">
        <f t="shared" si="77"/>
        <v>-701</v>
      </c>
      <c r="DC26" s="362">
        <f t="shared" si="77"/>
        <v>-7383</v>
      </c>
      <c r="DD26" s="362">
        <f t="shared" si="77"/>
        <v>-4756</v>
      </c>
      <c r="DE26" s="362">
        <f t="shared" si="77"/>
        <v>-1997</v>
      </c>
      <c r="DF26" s="362">
        <f t="shared" si="77"/>
        <v>274</v>
      </c>
      <c r="DG26" s="362">
        <f t="shared" si="77"/>
        <v>842</v>
      </c>
      <c r="DH26" s="362">
        <f t="shared" si="77"/>
        <v>328</v>
      </c>
      <c r="DI26" s="362">
        <f t="shared" si="78"/>
        <v>-3433</v>
      </c>
      <c r="DJ26" s="362">
        <f t="shared" si="78"/>
        <v>-795</v>
      </c>
      <c r="DK26" s="362">
        <f t="shared" si="78"/>
        <v>-2649</v>
      </c>
      <c r="DL26" s="362">
        <f t="shared" si="78"/>
        <v>-599</v>
      </c>
      <c r="DM26" s="362">
        <f t="shared" si="78"/>
        <v>-588</v>
      </c>
      <c r="DN26" s="362">
        <f t="shared" si="78"/>
        <v>-1123</v>
      </c>
      <c r="DO26" s="362">
        <f t="shared" si="78"/>
        <v>-1575</v>
      </c>
      <c r="DP26" s="362">
        <f t="shared" si="78"/>
        <v>-728</v>
      </c>
      <c r="DQ26" s="362">
        <f t="shared" si="78"/>
        <v>3196</v>
      </c>
      <c r="DR26" s="362">
        <f t="shared" si="78"/>
        <v>-31</v>
      </c>
      <c r="DS26" s="362">
        <f t="shared" si="78"/>
        <v>-699</v>
      </c>
      <c r="DT26" s="362">
        <f t="shared" si="78"/>
        <v>-4128</v>
      </c>
      <c r="DU26" s="362">
        <f t="shared" si="78"/>
        <v>3088</v>
      </c>
      <c r="DV26" s="362">
        <f t="shared" si="78"/>
        <v>2393</v>
      </c>
      <c r="DW26" s="362">
        <f t="shared" si="78"/>
        <v>1505</v>
      </c>
      <c r="DX26" s="362">
        <f t="shared" si="78"/>
        <v>2129</v>
      </c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16385</v>
      </c>
    </row>
    <row r="27" spans="1:133" s="51" customFormat="1" x14ac:dyDescent="0.3">
      <c r="A27" s="136"/>
      <c r="B27" s="52" t="s">
        <v>142</v>
      </c>
      <c r="C27" s="72">
        <v>1109</v>
      </c>
      <c r="D27" s="73">
        <v>1145</v>
      </c>
      <c r="E27" s="73">
        <v>892</v>
      </c>
      <c r="F27" s="73">
        <v>746</v>
      </c>
      <c r="G27" s="73">
        <v>922</v>
      </c>
      <c r="H27" s="73">
        <v>829</v>
      </c>
      <c r="I27" s="73">
        <v>841</v>
      </c>
      <c r="J27" s="73">
        <v>890</v>
      </c>
      <c r="K27" s="73">
        <v>1179</v>
      </c>
      <c r="L27" s="74">
        <v>1231</v>
      </c>
      <c r="M27" s="73">
        <v>1041</v>
      </c>
      <c r="N27" s="73">
        <v>1076</v>
      </c>
      <c r="O27" s="73">
        <v>1274</v>
      </c>
      <c r="P27" s="73">
        <v>1586</v>
      </c>
      <c r="Q27" s="73">
        <v>1129</v>
      </c>
      <c r="R27" s="73">
        <v>1012</v>
      </c>
      <c r="S27" s="73">
        <v>808</v>
      </c>
      <c r="T27" s="73">
        <v>837</v>
      </c>
      <c r="U27" s="183">
        <v>889</v>
      </c>
      <c r="V27" s="183">
        <v>877</v>
      </c>
      <c r="W27" s="183">
        <v>1092</v>
      </c>
      <c r="X27" s="74">
        <v>1077</v>
      </c>
      <c r="Y27" s="183">
        <v>1166</v>
      </c>
      <c r="Z27" s="183">
        <v>1319</v>
      </c>
      <c r="AA27" s="183">
        <v>954</v>
      </c>
      <c r="AB27" s="183">
        <v>811</v>
      </c>
      <c r="AC27" s="183">
        <v>808</v>
      </c>
      <c r="AD27" s="183">
        <v>892</v>
      </c>
      <c r="AE27" s="183">
        <v>953</v>
      </c>
      <c r="AF27" s="183">
        <v>775</v>
      </c>
      <c r="AG27" s="183">
        <v>861</v>
      </c>
      <c r="AH27" s="183">
        <v>1341</v>
      </c>
      <c r="AI27" s="183">
        <v>1380</v>
      </c>
      <c r="AJ27" s="74">
        <v>1203</v>
      </c>
      <c r="AK27" s="272">
        <v>1455</v>
      </c>
      <c r="AL27" s="272">
        <v>1442</v>
      </c>
      <c r="AM27" s="272">
        <v>1246</v>
      </c>
      <c r="AN27" s="272">
        <v>965</v>
      </c>
      <c r="AO27" s="272">
        <v>853</v>
      </c>
      <c r="AP27" s="272">
        <v>994</v>
      </c>
      <c r="AQ27" s="56">
        <v>938</v>
      </c>
      <c r="AR27" s="272">
        <v>988</v>
      </c>
      <c r="AS27" s="272">
        <v>1059</v>
      </c>
      <c r="AT27" s="272">
        <v>1020</v>
      </c>
      <c r="AU27" s="272">
        <v>1091</v>
      </c>
      <c r="AV27" s="288">
        <v>1054</v>
      </c>
      <c r="AW27" s="272">
        <v>1023</v>
      </c>
      <c r="AX27" s="272">
        <v>977</v>
      </c>
      <c r="AY27" s="272">
        <v>991</v>
      </c>
      <c r="AZ27" s="272">
        <v>882</v>
      </c>
      <c r="BA27" s="272">
        <v>920</v>
      </c>
      <c r="BB27" s="272">
        <v>968</v>
      </c>
      <c r="BC27" s="56">
        <v>899</v>
      </c>
      <c r="BD27" s="272">
        <v>932</v>
      </c>
      <c r="BE27" s="272">
        <v>827</v>
      </c>
      <c r="BF27" s="272">
        <v>812</v>
      </c>
      <c r="BG27" s="272">
        <v>1073</v>
      </c>
      <c r="BH27" s="288">
        <v>1021</v>
      </c>
      <c r="BI27" s="72">
        <v>1005</v>
      </c>
      <c r="BJ27" s="506">
        <v>1085</v>
      </c>
      <c r="BK27" s="561">
        <v>1190</v>
      </c>
      <c r="BL27" s="272">
        <v>921</v>
      </c>
      <c r="BM27" s="272">
        <v>874</v>
      </c>
      <c r="BN27" s="272">
        <v>771</v>
      </c>
      <c r="BO27" s="56">
        <v>957</v>
      </c>
      <c r="BP27" s="56">
        <v>976</v>
      </c>
      <c r="BQ27" s="272">
        <v>1047</v>
      </c>
      <c r="BR27" s="272">
        <v>929</v>
      </c>
      <c r="BS27" s="272"/>
      <c r="BT27" s="272"/>
      <c r="BU27" s="72">
        <f t="shared" si="74"/>
        <v>165</v>
      </c>
      <c r="BV27" s="76">
        <f t="shared" si="74"/>
        <v>441</v>
      </c>
      <c r="BW27" s="76">
        <f t="shared" si="74"/>
        <v>237</v>
      </c>
      <c r="BX27" s="76">
        <f t="shared" si="74"/>
        <v>266</v>
      </c>
      <c r="BY27" s="76">
        <f t="shared" si="74"/>
        <v>-114</v>
      </c>
      <c r="BZ27" s="76">
        <f t="shared" si="74"/>
        <v>8</v>
      </c>
      <c r="CA27" s="76">
        <f t="shared" si="74"/>
        <v>48</v>
      </c>
      <c r="CB27" s="76">
        <f t="shared" si="74"/>
        <v>-13</v>
      </c>
      <c r="CC27" s="76">
        <f t="shared" si="74"/>
        <v>-87</v>
      </c>
      <c r="CD27" s="382">
        <f t="shared" si="74"/>
        <v>-154</v>
      </c>
      <c r="CE27" s="405">
        <f t="shared" si="75"/>
        <v>125</v>
      </c>
      <c r="CF27" s="76">
        <f t="shared" si="75"/>
        <v>243</v>
      </c>
      <c r="CG27" s="76">
        <f t="shared" si="75"/>
        <v>-320</v>
      </c>
      <c r="CH27" s="76">
        <f t="shared" si="75"/>
        <v>-775</v>
      </c>
      <c r="CI27" s="76">
        <f t="shared" si="75"/>
        <v>-321</v>
      </c>
      <c r="CJ27" s="223">
        <f t="shared" si="75"/>
        <v>-120</v>
      </c>
      <c r="CK27" s="223">
        <f t="shared" si="75"/>
        <v>145</v>
      </c>
      <c r="CL27" s="223">
        <f t="shared" si="75"/>
        <v>-62</v>
      </c>
      <c r="CM27" s="223">
        <f t="shared" si="75"/>
        <v>-28</v>
      </c>
      <c r="CN27" s="249">
        <f t="shared" si="75"/>
        <v>464</v>
      </c>
      <c r="CO27" s="249">
        <f t="shared" si="76"/>
        <v>288</v>
      </c>
      <c r="CP27" s="362">
        <f t="shared" si="76"/>
        <v>126</v>
      </c>
      <c r="CQ27" s="331">
        <f t="shared" si="76"/>
        <v>289</v>
      </c>
      <c r="CR27" s="249">
        <f t="shared" si="76"/>
        <v>123</v>
      </c>
      <c r="CS27" s="249">
        <f t="shared" si="76"/>
        <v>292</v>
      </c>
      <c r="CT27" s="249">
        <f t="shared" si="76"/>
        <v>154</v>
      </c>
      <c r="CU27" s="249">
        <f t="shared" si="76"/>
        <v>45</v>
      </c>
      <c r="CV27" s="249">
        <f t="shared" si="76"/>
        <v>102</v>
      </c>
      <c r="CW27" s="249">
        <f t="shared" si="76"/>
        <v>-15</v>
      </c>
      <c r="CX27" s="249">
        <f t="shared" si="76"/>
        <v>213</v>
      </c>
      <c r="CY27" s="249">
        <f t="shared" si="77"/>
        <v>198</v>
      </c>
      <c r="CZ27" s="249">
        <f t="shared" si="77"/>
        <v>-321</v>
      </c>
      <c r="DA27" s="249">
        <f t="shared" si="77"/>
        <v>-289</v>
      </c>
      <c r="DB27" s="362">
        <f t="shared" si="77"/>
        <v>-149</v>
      </c>
      <c r="DC27" s="362">
        <f t="shared" si="77"/>
        <v>-432</v>
      </c>
      <c r="DD27" s="362">
        <f t="shared" si="77"/>
        <v>-465</v>
      </c>
      <c r="DE27" s="362">
        <f t="shared" si="77"/>
        <v>-255</v>
      </c>
      <c r="DF27" s="362">
        <f t="shared" si="77"/>
        <v>-83</v>
      </c>
      <c r="DG27" s="362">
        <f t="shared" si="77"/>
        <v>67</v>
      </c>
      <c r="DH27" s="362">
        <f t="shared" si="77"/>
        <v>-26</v>
      </c>
      <c r="DI27" s="362">
        <f t="shared" si="78"/>
        <v>-39</v>
      </c>
      <c r="DJ27" s="362">
        <f t="shared" si="78"/>
        <v>-56</v>
      </c>
      <c r="DK27" s="362">
        <f t="shared" si="78"/>
        <v>-232</v>
      </c>
      <c r="DL27" s="362">
        <f t="shared" si="78"/>
        <v>-208</v>
      </c>
      <c r="DM27" s="362">
        <f t="shared" si="78"/>
        <v>-18</v>
      </c>
      <c r="DN27" s="362">
        <f t="shared" si="78"/>
        <v>-33</v>
      </c>
      <c r="DO27" s="362">
        <f t="shared" si="78"/>
        <v>-18</v>
      </c>
      <c r="DP27" s="362">
        <f t="shared" si="78"/>
        <v>108</v>
      </c>
      <c r="DQ27" s="362">
        <f t="shared" si="78"/>
        <v>199</v>
      </c>
      <c r="DR27" s="362">
        <f t="shared" si="78"/>
        <v>39</v>
      </c>
      <c r="DS27" s="362">
        <f t="shared" si="78"/>
        <v>-46</v>
      </c>
      <c r="DT27" s="362">
        <f t="shared" si="78"/>
        <v>-197</v>
      </c>
      <c r="DU27" s="362">
        <f t="shared" si="78"/>
        <v>58</v>
      </c>
      <c r="DV27" s="362">
        <f t="shared" si="78"/>
        <v>44</v>
      </c>
      <c r="DW27" s="362">
        <f t="shared" si="78"/>
        <v>220</v>
      </c>
      <c r="DX27" s="362">
        <f t="shared" si="78"/>
        <v>117</v>
      </c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929</v>
      </c>
    </row>
    <row r="28" spans="1:133" s="51" customFormat="1" x14ac:dyDescent="0.3">
      <c r="A28" s="136"/>
      <c r="B28" s="52" t="s">
        <v>143</v>
      </c>
      <c r="C28" s="72">
        <v>314</v>
      </c>
      <c r="D28" s="73">
        <v>303</v>
      </c>
      <c r="E28" s="73">
        <v>250</v>
      </c>
      <c r="F28" s="73">
        <v>216</v>
      </c>
      <c r="G28" s="73">
        <v>224</v>
      </c>
      <c r="H28" s="73">
        <v>187</v>
      </c>
      <c r="I28" s="73">
        <v>180</v>
      </c>
      <c r="J28" s="73">
        <v>216</v>
      </c>
      <c r="K28" s="73">
        <v>311</v>
      </c>
      <c r="L28" s="74">
        <v>282</v>
      </c>
      <c r="M28" s="73">
        <v>250</v>
      </c>
      <c r="N28" s="73">
        <v>281</v>
      </c>
      <c r="O28" s="73">
        <v>320</v>
      </c>
      <c r="P28" s="73">
        <v>328</v>
      </c>
      <c r="Q28" s="73">
        <v>304</v>
      </c>
      <c r="R28" s="73">
        <v>268</v>
      </c>
      <c r="S28" s="73">
        <v>212</v>
      </c>
      <c r="T28" s="73">
        <v>232</v>
      </c>
      <c r="U28" s="183">
        <v>247</v>
      </c>
      <c r="V28" s="183">
        <v>271</v>
      </c>
      <c r="W28" s="183">
        <v>339</v>
      </c>
      <c r="X28" s="74">
        <v>290</v>
      </c>
      <c r="Y28" s="183">
        <v>378</v>
      </c>
      <c r="Z28" s="183">
        <v>358</v>
      </c>
      <c r="AA28" s="183">
        <v>266</v>
      </c>
      <c r="AB28" s="183">
        <v>220</v>
      </c>
      <c r="AC28" s="183">
        <v>213</v>
      </c>
      <c r="AD28" s="183">
        <v>251</v>
      </c>
      <c r="AE28" s="183">
        <v>269</v>
      </c>
      <c r="AF28" s="183">
        <v>221</v>
      </c>
      <c r="AG28" s="183">
        <v>211</v>
      </c>
      <c r="AH28" s="183">
        <v>450</v>
      </c>
      <c r="AI28" s="183">
        <v>463</v>
      </c>
      <c r="AJ28" s="74">
        <v>335</v>
      </c>
      <c r="AK28" s="272">
        <v>424</v>
      </c>
      <c r="AL28" s="272">
        <v>444</v>
      </c>
      <c r="AM28" s="272">
        <v>349</v>
      </c>
      <c r="AN28" s="272">
        <v>289</v>
      </c>
      <c r="AO28" s="272">
        <v>261</v>
      </c>
      <c r="AP28" s="272">
        <v>277</v>
      </c>
      <c r="AQ28" s="56">
        <v>258</v>
      </c>
      <c r="AR28" s="272">
        <v>290</v>
      </c>
      <c r="AS28" s="272">
        <v>294</v>
      </c>
      <c r="AT28" s="272">
        <v>270</v>
      </c>
      <c r="AU28" s="272">
        <v>272</v>
      </c>
      <c r="AV28" s="288">
        <v>294</v>
      </c>
      <c r="AW28" s="272">
        <v>277</v>
      </c>
      <c r="AX28" s="272">
        <v>259</v>
      </c>
      <c r="AY28" s="272">
        <v>235</v>
      </c>
      <c r="AZ28" s="272">
        <v>230</v>
      </c>
      <c r="BA28" s="272">
        <v>217</v>
      </c>
      <c r="BB28" s="272">
        <v>264</v>
      </c>
      <c r="BC28" s="56">
        <v>237</v>
      </c>
      <c r="BD28" s="272">
        <v>222</v>
      </c>
      <c r="BE28" s="272">
        <v>213</v>
      </c>
      <c r="BF28" s="272">
        <v>230</v>
      </c>
      <c r="BG28" s="272">
        <v>291</v>
      </c>
      <c r="BH28" s="288">
        <v>277</v>
      </c>
      <c r="BI28" s="72">
        <v>266</v>
      </c>
      <c r="BJ28" s="506">
        <v>286</v>
      </c>
      <c r="BK28" s="561">
        <v>303</v>
      </c>
      <c r="BL28" s="272">
        <v>243</v>
      </c>
      <c r="BM28" s="272">
        <v>234</v>
      </c>
      <c r="BN28" s="272">
        <v>205</v>
      </c>
      <c r="BO28" s="56">
        <v>254</v>
      </c>
      <c r="BP28" s="56">
        <v>250</v>
      </c>
      <c r="BQ28" s="272">
        <v>257</v>
      </c>
      <c r="BR28" s="272">
        <v>236</v>
      </c>
      <c r="BS28" s="272"/>
      <c r="BT28" s="272"/>
      <c r="BU28" s="72">
        <f t="shared" si="74"/>
        <v>6</v>
      </c>
      <c r="BV28" s="76">
        <f t="shared" si="74"/>
        <v>25</v>
      </c>
      <c r="BW28" s="76">
        <f t="shared" si="74"/>
        <v>54</v>
      </c>
      <c r="BX28" s="76">
        <f t="shared" si="74"/>
        <v>52</v>
      </c>
      <c r="BY28" s="76">
        <f t="shared" si="74"/>
        <v>-12</v>
      </c>
      <c r="BZ28" s="76">
        <f t="shared" si="74"/>
        <v>45</v>
      </c>
      <c r="CA28" s="76">
        <f t="shared" si="74"/>
        <v>67</v>
      </c>
      <c r="CB28" s="76">
        <f t="shared" si="74"/>
        <v>55</v>
      </c>
      <c r="CC28" s="76">
        <f t="shared" si="74"/>
        <v>28</v>
      </c>
      <c r="CD28" s="382">
        <f t="shared" si="74"/>
        <v>8</v>
      </c>
      <c r="CE28" s="405">
        <f t="shared" si="75"/>
        <v>128</v>
      </c>
      <c r="CF28" s="76">
        <f t="shared" si="75"/>
        <v>77</v>
      </c>
      <c r="CG28" s="76">
        <f t="shared" si="75"/>
        <v>-54</v>
      </c>
      <c r="CH28" s="76">
        <f t="shared" si="75"/>
        <v>-108</v>
      </c>
      <c r="CI28" s="76">
        <f t="shared" si="75"/>
        <v>-91</v>
      </c>
      <c r="CJ28" s="223">
        <f t="shared" si="75"/>
        <v>-17</v>
      </c>
      <c r="CK28" s="223">
        <f t="shared" si="75"/>
        <v>57</v>
      </c>
      <c r="CL28" s="223">
        <f t="shared" si="75"/>
        <v>-11</v>
      </c>
      <c r="CM28" s="223">
        <f t="shared" si="75"/>
        <v>-36</v>
      </c>
      <c r="CN28" s="249">
        <f t="shared" si="75"/>
        <v>179</v>
      </c>
      <c r="CO28" s="249">
        <f t="shared" si="76"/>
        <v>124</v>
      </c>
      <c r="CP28" s="362">
        <f t="shared" si="76"/>
        <v>45</v>
      </c>
      <c r="CQ28" s="331">
        <f t="shared" si="76"/>
        <v>46</v>
      </c>
      <c r="CR28" s="249">
        <f t="shared" si="76"/>
        <v>86</v>
      </c>
      <c r="CS28" s="249">
        <f t="shared" si="76"/>
        <v>83</v>
      </c>
      <c r="CT28" s="249">
        <f t="shared" si="76"/>
        <v>69</v>
      </c>
      <c r="CU28" s="249">
        <f t="shared" si="76"/>
        <v>48</v>
      </c>
      <c r="CV28" s="249">
        <f t="shared" si="76"/>
        <v>26</v>
      </c>
      <c r="CW28" s="249">
        <f t="shared" si="76"/>
        <v>-11</v>
      </c>
      <c r="CX28" s="249">
        <f t="shared" si="76"/>
        <v>69</v>
      </c>
      <c r="CY28" s="249">
        <f t="shared" si="77"/>
        <v>83</v>
      </c>
      <c r="CZ28" s="249">
        <f t="shared" si="77"/>
        <v>-180</v>
      </c>
      <c r="DA28" s="249">
        <f t="shared" si="77"/>
        <v>-191</v>
      </c>
      <c r="DB28" s="362">
        <f t="shared" si="77"/>
        <v>-41</v>
      </c>
      <c r="DC28" s="362">
        <f t="shared" si="77"/>
        <v>-147</v>
      </c>
      <c r="DD28" s="362">
        <f t="shared" si="77"/>
        <v>-185</v>
      </c>
      <c r="DE28" s="362">
        <f t="shared" si="77"/>
        <v>-114</v>
      </c>
      <c r="DF28" s="362">
        <f t="shared" si="77"/>
        <v>-59</v>
      </c>
      <c r="DG28" s="362">
        <f t="shared" si="77"/>
        <v>-44</v>
      </c>
      <c r="DH28" s="362">
        <f t="shared" si="77"/>
        <v>-13</v>
      </c>
      <c r="DI28" s="362">
        <f t="shared" si="78"/>
        <v>-21</v>
      </c>
      <c r="DJ28" s="362">
        <f t="shared" si="78"/>
        <v>-68</v>
      </c>
      <c r="DK28" s="362">
        <f t="shared" si="78"/>
        <v>-81</v>
      </c>
      <c r="DL28" s="362">
        <f t="shared" si="78"/>
        <v>-40</v>
      </c>
      <c r="DM28" s="362">
        <f t="shared" si="78"/>
        <v>19</v>
      </c>
      <c r="DN28" s="362">
        <f t="shared" si="78"/>
        <v>-17</v>
      </c>
      <c r="DO28" s="362">
        <f t="shared" si="78"/>
        <v>-11</v>
      </c>
      <c r="DP28" s="362">
        <f t="shared" si="78"/>
        <v>27</v>
      </c>
      <c r="DQ28" s="362">
        <f t="shared" si="78"/>
        <v>68</v>
      </c>
      <c r="DR28" s="362">
        <f t="shared" si="78"/>
        <v>13</v>
      </c>
      <c r="DS28" s="362">
        <f t="shared" si="78"/>
        <v>17</v>
      </c>
      <c r="DT28" s="362">
        <f t="shared" si="78"/>
        <v>-59</v>
      </c>
      <c r="DU28" s="362">
        <f t="shared" si="78"/>
        <v>17</v>
      </c>
      <c r="DV28" s="362">
        <f t="shared" si="78"/>
        <v>28</v>
      </c>
      <c r="DW28" s="362">
        <f t="shared" si="78"/>
        <v>44</v>
      </c>
      <c r="DX28" s="362">
        <f t="shared" si="78"/>
        <v>6</v>
      </c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236</v>
      </c>
    </row>
    <row r="29" spans="1:133" s="65" customFormat="1" x14ac:dyDescent="0.3">
      <c r="A29" s="140"/>
      <c r="B29" s="52" t="s">
        <v>144</v>
      </c>
      <c r="C29" s="128">
        <f t="shared" ref="C29:Q29" si="79">SUM(C24:C28)</f>
        <v>98740</v>
      </c>
      <c r="D29" s="129">
        <f t="shared" si="79"/>
        <v>107457</v>
      </c>
      <c r="E29" s="129">
        <f t="shared" si="79"/>
        <v>93920</v>
      </c>
      <c r="F29" s="129">
        <f t="shared" si="79"/>
        <v>86088</v>
      </c>
      <c r="G29" s="129">
        <f t="shared" si="79"/>
        <v>98943</v>
      </c>
      <c r="H29" s="129">
        <f t="shared" si="79"/>
        <v>106032</v>
      </c>
      <c r="I29" s="129">
        <f t="shared" si="79"/>
        <v>116064</v>
      </c>
      <c r="J29" s="129">
        <f t="shared" si="79"/>
        <v>109864</v>
      </c>
      <c r="K29" s="129">
        <f t="shared" si="79"/>
        <v>114478</v>
      </c>
      <c r="L29" s="130">
        <f t="shared" si="79"/>
        <v>116263</v>
      </c>
      <c r="M29" s="129">
        <f t="shared" si="79"/>
        <v>102397</v>
      </c>
      <c r="N29" s="129">
        <f t="shared" si="79"/>
        <v>119324</v>
      </c>
      <c r="O29" s="129">
        <f t="shared" si="79"/>
        <v>122046</v>
      </c>
      <c r="P29" s="129">
        <f t="shared" si="79"/>
        <v>110372</v>
      </c>
      <c r="Q29" s="129">
        <f t="shared" si="79"/>
        <v>92504</v>
      </c>
      <c r="R29" s="129">
        <v>88035</v>
      </c>
      <c r="S29" s="129">
        <v>90738</v>
      </c>
      <c r="T29" s="129">
        <v>95653</v>
      </c>
      <c r="U29" s="184">
        <v>104784</v>
      </c>
      <c r="V29" s="184">
        <v>94363</v>
      </c>
      <c r="W29" s="184">
        <f>SUM(W24+W25+W26+W27+W28)</f>
        <v>96728</v>
      </c>
      <c r="X29" s="130">
        <f>SUM(X24+X25+X26+X27+X28)</f>
        <v>98034</v>
      </c>
      <c r="Y29" s="184">
        <v>85953</v>
      </c>
      <c r="Z29" s="184">
        <v>99543</v>
      </c>
      <c r="AA29" s="184">
        <v>85255</v>
      </c>
      <c r="AB29" s="184">
        <v>86881</v>
      </c>
      <c r="AC29" s="184">
        <v>82870</v>
      </c>
      <c r="AD29" s="184">
        <v>88221</v>
      </c>
      <c r="AE29" s="184">
        <v>91512</v>
      </c>
      <c r="AF29" s="184">
        <v>93608</v>
      </c>
      <c r="AG29" s="184">
        <v>97234</v>
      </c>
      <c r="AH29" s="184">
        <v>108797</v>
      </c>
      <c r="AI29" s="184">
        <v>95291</v>
      </c>
      <c r="AJ29" s="130">
        <v>96209</v>
      </c>
      <c r="AK29" s="273">
        <v>105175</v>
      </c>
      <c r="AL29" s="273">
        <v>106557</v>
      </c>
      <c r="AM29" s="273">
        <v>99887</v>
      </c>
      <c r="AN29" s="273">
        <v>93700</v>
      </c>
      <c r="AO29" s="273">
        <v>91909</v>
      </c>
      <c r="AP29" s="273">
        <v>91094</v>
      </c>
      <c r="AQ29" s="77">
        <v>95762</v>
      </c>
      <c r="AR29" s="273">
        <v>98027</v>
      </c>
      <c r="AS29" s="273">
        <v>115532</v>
      </c>
      <c r="AT29" s="273">
        <v>102541</v>
      </c>
      <c r="AU29" s="273">
        <v>89455</v>
      </c>
      <c r="AV29" s="289">
        <v>96554</v>
      </c>
      <c r="AW29" s="273">
        <v>107700</v>
      </c>
      <c r="AX29" s="273">
        <v>106834</v>
      </c>
      <c r="AY29" s="273">
        <v>101880</v>
      </c>
      <c r="AZ29" s="273">
        <v>103288</v>
      </c>
      <c r="BA29" s="273">
        <v>96216</v>
      </c>
      <c r="BB29" s="273">
        <v>97883</v>
      </c>
      <c r="BC29" s="77">
        <v>89834</v>
      </c>
      <c r="BD29" s="273">
        <v>98289</v>
      </c>
      <c r="BE29" s="273">
        <v>104674</v>
      </c>
      <c r="BF29" s="273">
        <v>104573</v>
      </c>
      <c r="BG29" s="273">
        <v>101601</v>
      </c>
      <c r="BH29" s="289">
        <v>90465</v>
      </c>
      <c r="BI29" s="128">
        <v>96485</v>
      </c>
      <c r="BJ29" s="507">
        <v>107737</v>
      </c>
      <c r="BK29" s="562">
        <v>102551</v>
      </c>
      <c r="BL29" s="273">
        <v>100566</v>
      </c>
      <c r="BM29" s="273">
        <v>93072</v>
      </c>
      <c r="BN29" s="273">
        <v>84794</v>
      </c>
      <c r="BO29" s="77">
        <v>95282</v>
      </c>
      <c r="BP29" s="77">
        <v>117324</v>
      </c>
      <c r="BQ29" s="273">
        <v>124324</v>
      </c>
      <c r="BR29" s="273">
        <v>97179</v>
      </c>
      <c r="BS29" s="273"/>
      <c r="BT29" s="273"/>
      <c r="BU29" s="128">
        <f t="shared" ref="BU29:BY29" si="80">SUM(BU24:BU28)</f>
        <v>23306</v>
      </c>
      <c r="BV29" s="131">
        <f t="shared" si="80"/>
        <v>2915</v>
      </c>
      <c r="BW29" s="131">
        <f t="shared" si="80"/>
        <v>-1416</v>
      </c>
      <c r="BX29" s="131">
        <f t="shared" si="80"/>
        <v>1947</v>
      </c>
      <c r="BY29" s="131">
        <f t="shared" si="80"/>
        <v>-8205</v>
      </c>
      <c r="BZ29" s="131">
        <f t="shared" ref="BZ29:CH29" si="81">SUM(BZ24:BZ28)</f>
        <v>-10379</v>
      </c>
      <c r="CA29" s="131">
        <f t="shared" si="81"/>
        <v>-11280</v>
      </c>
      <c r="CB29" s="131">
        <f t="shared" si="81"/>
        <v>-15501</v>
      </c>
      <c r="CC29" s="131">
        <f t="shared" si="81"/>
        <v>-17750</v>
      </c>
      <c r="CD29" s="383">
        <f t="shared" si="81"/>
        <v>-18229</v>
      </c>
      <c r="CE29" s="406">
        <f t="shared" si="81"/>
        <v>-16444</v>
      </c>
      <c r="CF29" s="131">
        <f t="shared" si="81"/>
        <v>-19781</v>
      </c>
      <c r="CG29" s="131">
        <f t="shared" si="81"/>
        <v>-36791</v>
      </c>
      <c r="CH29" s="131">
        <f t="shared" si="81"/>
        <v>-23491</v>
      </c>
      <c r="CI29" s="131">
        <f t="shared" ref="CI29:CJ29" si="82">SUM(CI24:CI28)</f>
        <v>-9634</v>
      </c>
      <c r="CJ29" s="224">
        <f t="shared" si="82"/>
        <v>186</v>
      </c>
      <c r="CK29" s="224">
        <f t="shared" ref="CK29:CL29" si="83">SUM(CK24:CK28)</f>
        <v>774</v>
      </c>
      <c r="CL29" s="224">
        <f t="shared" si="83"/>
        <v>-2045</v>
      </c>
      <c r="CM29" s="224">
        <f t="shared" ref="CM29:CN29" si="84">SUM(CM24:CM28)</f>
        <v>-7550</v>
      </c>
      <c r="CN29" s="250">
        <f t="shared" si="84"/>
        <v>14434</v>
      </c>
      <c r="CO29" s="250">
        <f t="shared" ref="CO29:CQ29" si="85">SUM(CO24:CO28)</f>
        <v>-1437</v>
      </c>
      <c r="CP29" s="363">
        <f t="shared" si="85"/>
        <v>-1825</v>
      </c>
      <c r="CQ29" s="332">
        <f t="shared" si="85"/>
        <v>19222</v>
      </c>
      <c r="CR29" s="250">
        <f t="shared" ref="CR29:CS29" si="86">SUM(CR24:CR28)</f>
        <v>7014</v>
      </c>
      <c r="CS29" s="250">
        <f t="shared" si="86"/>
        <v>14632</v>
      </c>
      <c r="CT29" s="250">
        <f t="shared" ref="CT29" si="87">SUM(CT24:CT28)</f>
        <v>6819</v>
      </c>
      <c r="CU29" s="250">
        <f t="shared" ref="CU29" si="88">SUM(CU24:CU28)</f>
        <v>9039</v>
      </c>
      <c r="CV29" s="250">
        <f t="shared" ref="CV29" si="89">SUM(CV24:CV28)</f>
        <v>2873</v>
      </c>
      <c r="CW29" s="250">
        <f t="shared" ref="CW29" si="90">SUM(CW24:CW28)</f>
        <v>4250</v>
      </c>
      <c r="CX29" s="250">
        <f t="shared" ref="CX29" si="91">SUM(CX24:CX28)</f>
        <v>4419</v>
      </c>
      <c r="CY29" s="250">
        <f t="shared" ref="CY29" si="92">SUM(CY24:CY28)</f>
        <v>18298</v>
      </c>
      <c r="CZ29" s="250">
        <f t="shared" ref="CZ29" si="93">SUM(CZ24:CZ28)</f>
        <v>-6256</v>
      </c>
      <c r="DA29" s="250">
        <f t="shared" ref="DA29" si="94">SUM(DA24:DA28)</f>
        <v>-5836</v>
      </c>
      <c r="DB29" s="363">
        <f t="shared" ref="DB29" si="95">SUM(DB24:DB28)</f>
        <v>345</v>
      </c>
      <c r="DC29" s="363">
        <f t="shared" ref="DC29" si="96">SUM(DC24:DC28)</f>
        <v>2525</v>
      </c>
      <c r="DD29" s="363">
        <f t="shared" ref="DD29" si="97">SUM(DD24:DD28)</f>
        <v>277</v>
      </c>
      <c r="DE29" s="363">
        <f t="shared" ref="DE29" si="98">SUM(DE24:DE28)</f>
        <v>1993</v>
      </c>
      <c r="DF29" s="363">
        <f t="shared" ref="DF29" si="99">SUM(DF24:DF28)</f>
        <v>9588</v>
      </c>
      <c r="DG29" s="363">
        <f t="shared" ref="DG29" si="100">SUM(DG24:DG28)</f>
        <v>4307</v>
      </c>
      <c r="DH29" s="363">
        <f t="shared" ref="DH29" si="101">SUM(DH24:DH28)</f>
        <v>6789</v>
      </c>
      <c r="DI29" s="363">
        <f t="shared" ref="DI29" si="102">SUM(DI24:DI28)</f>
        <v>-5928</v>
      </c>
      <c r="DJ29" s="363">
        <f t="shared" ref="DJ29" si="103">SUM(DJ24:DJ28)</f>
        <v>262</v>
      </c>
      <c r="DK29" s="363">
        <f t="shared" ref="DK29:DL29" si="104">SUM(DK24:DK28)</f>
        <v>-10858</v>
      </c>
      <c r="DL29" s="363">
        <f t="shared" si="104"/>
        <v>2032</v>
      </c>
      <c r="DM29" s="363">
        <f t="shared" ref="DM29:DN29" si="105">SUM(DM24:DM28)</f>
        <v>12146</v>
      </c>
      <c r="DN29" s="363">
        <f t="shared" si="105"/>
        <v>-6089</v>
      </c>
      <c r="DO29" s="363">
        <f t="shared" ref="DO29:DP29" si="106">SUM(DO24:DO28)</f>
        <v>-11215</v>
      </c>
      <c r="DP29" s="363">
        <f t="shared" si="106"/>
        <v>903</v>
      </c>
      <c r="DQ29" s="363">
        <f t="shared" ref="DQ29:DR29" si="107">SUM(DQ24:DQ28)</f>
        <v>671</v>
      </c>
      <c r="DR29" s="363">
        <f t="shared" si="107"/>
        <v>-2722</v>
      </c>
      <c r="DS29" s="363">
        <f t="shared" ref="DS29:DT29" si="108">SUM(DS24:DS28)</f>
        <v>-3144</v>
      </c>
      <c r="DT29" s="363">
        <f t="shared" si="108"/>
        <v>-13089</v>
      </c>
      <c r="DU29" s="363">
        <f t="shared" ref="DU29:DV29" si="109">SUM(DU24:DU28)</f>
        <v>5448</v>
      </c>
      <c r="DV29" s="363">
        <f t="shared" si="109"/>
        <v>19035</v>
      </c>
      <c r="DW29" s="363">
        <f t="shared" ref="DW29:DX29" si="110">SUM(DW24:DW28)</f>
        <v>19650</v>
      </c>
      <c r="DX29" s="363">
        <f t="shared" si="110"/>
        <v>-7394</v>
      </c>
      <c r="DY29" s="449"/>
      <c r="DZ29" s="449"/>
      <c r="EA29" s="449"/>
      <c r="EB29" s="262"/>
      <c r="EC29" s="77">
        <f>SUM(EC24:EC28)</f>
        <v>97179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79"/>
      <c r="BJ30" s="508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26299</v>
      </c>
      <c r="D31" s="73">
        <v>27624</v>
      </c>
      <c r="E31" s="73">
        <v>30010</v>
      </c>
      <c r="F31" s="73">
        <v>27891</v>
      </c>
      <c r="G31" s="73">
        <v>24752</v>
      </c>
      <c r="H31" s="73">
        <v>26854</v>
      </c>
      <c r="I31" s="73">
        <v>29835</v>
      </c>
      <c r="J31" s="73">
        <v>35870</v>
      </c>
      <c r="K31" s="73">
        <v>35917</v>
      </c>
      <c r="L31" s="74">
        <v>30421</v>
      </c>
      <c r="M31" s="73">
        <v>31434</v>
      </c>
      <c r="N31" s="73">
        <v>28679</v>
      </c>
      <c r="O31" s="73">
        <v>38739</v>
      </c>
      <c r="P31" s="73">
        <v>43660</v>
      </c>
      <c r="Q31" s="73">
        <v>34553</v>
      </c>
      <c r="R31" s="73">
        <v>30348</v>
      </c>
      <c r="S31" s="73">
        <v>25686</v>
      </c>
      <c r="T31" s="73">
        <v>25721</v>
      </c>
      <c r="U31" s="183">
        <v>31108</v>
      </c>
      <c r="V31" s="183">
        <v>38846</v>
      </c>
      <c r="W31" s="183">
        <v>34266</v>
      </c>
      <c r="X31" s="74">
        <v>27508</v>
      </c>
      <c r="Y31" s="183">
        <v>22449</v>
      </c>
      <c r="Z31" s="183">
        <v>22875</v>
      </c>
      <c r="AA31" s="183">
        <v>26564</v>
      </c>
      <c r="AB31" s="183">
        <v>26104</v>
      </c>
      <c r="AC31" s="183">
        <v>22513</v>
      </c>
      <c r="AD31" s="183">
        <v>21667</v>
      </c>
      <c r="AE31" s="183">
        <v>18822</v>
      </c>
      <c r="AF31" s="183">
        <v>20388</v>
      </c>
      <c r="AG31" s="183">
        <v>24626</v>
      </c>
      <c r="AH31" s="183">
        <v>28247</v>
      </c>
      <c r="AI31" s="183">
        <v>33743</v>
      </c>
      <c r="AJ31" s="74">
        <v>27758</v>
      </c>
      <c r="AK31" s="272">
        <v>23138</v>
      </c>
      <c r="AL31" s="272">
        <v>24423</v>
      </c>
      <c r="AM31" s="272">
        <v>24901</v>
      </c>
      <c r="AN31" s="272">
        <v>26842</v>
      </c>
      <c r="AO31" s="272">
        <v>25963</v>
      </c>
      <c r="AP31" s="272">
        <v>26277</v>
      </c>
      <c r="AQ31" s="56">
        <v>22417</v>
      </c>
      <c r="AR31" s="272">
        <v>22933</v>
      </c>
      <c r="AS31" s="272">
        <v>24481</v>
      </c>
      <c r="AT31" s="272">
        <v>30702</v>
      </c>
      <c r="AU31" s="272">
        <v>29108</v>
      </c>
      <c r="AV31" s="288">
        <v>24742</v>
      </c>
      <c r="AW31" s="272">
        <v>23281</v>
      </c>
      <c r="AX31" s="272">
        <v>30180</v>
      </c>
      <c r="AY31" s="272">
        <v>29861</v>
      </c>
      <c r="AZ31" s="272">
        <v>31935</v>
      </c>
      <c r="BA31" s="272">
        <v>31928</v>
      </c>
      <c r="BB31" s="272">
        <v>30763</v>
      </c>
      <c r="BC31" s="56">
        <v>24902</v>
      </c>
      <c r="BD31" s="272">
        <v>24001</v>
      </c>
      <c r="BE31" s="272">
        <v>30708</v>
      </c>
      <c r="BF31" s="272">
        <v>31680</v>
      </c>
      <c r="BG31" s="272">
        <v>35532</v>
      </c>
      <c r="BH31" s="288">
        <v>26496</v>
      </c>
      <c r="BI31" s="72">
        <v>23187</v>
      </c>
      <c r="BJ31" s="506">
        <v>25867</v>
      </c>
      <c r="BK31" s="561">
        <v>30785</v>
      </c>
      <c r="BL31" s="272">
        <v>29339</v>
      </c>
      <c r="BM31" s="272">
        <v>30430</v>
      </c>
      <c r="BN31" s="272">
        <v>32242</v>
      </c>
      <c r="BO31" s="56">
        <v>23890</v>
      </c>
      <c r="BP31" s="56">
        <v>28351</v>
      </c>
      <c r="BQ31" s="272">
        <v>34612</v>
      </c>
      <c r="BR31" s="272">
        <v>36236</v>
      </c>
      <c r="BS31" s="272"/>
      <c r="BT31" s="272"/>
      <c r="BU31" s="72">
        <f t="shared" ref="BU31:CD35" si="111">O31-C31</f>
        <v>12440</v>
      </c>
      <c r="BV31" s="76">
        <f t="shared" si="111"/>
        <v>16036</v>
      </c>
      <c r="BW31" s="76">
        <f t="shared" si="111"/>
        <v>4543</v>
      </c>
      <c r="BX31" s="76">
        <f t="shared" si="111"/>
        <v>2457</v>
      </c>
      <c r="BY31" s="76">
        <f t="shared" si="111"/>
        <v>934</v>
      </c>
      <c r="BZ31" s="76">
        <f t="shared" si="111"/>
        <v>-1133</v>
      </c>
      <c r="CA31" s="76">
        <f t="shared" si="111"/>
        <v>1273</v>
      </c>
      <c r="CB31" s="76">
        <f t="shared" si="111"/>
        <v>2976</v>
      </c>
      <c r="CC31" s="76">
        <f t="shared" si="111"/>
        <v>-1651</v>
      </c>
      <c r="CD31" s="382">
        <f t="shared" si="111"/>
        <v>-2913</v>
      </c>
      <c r="CE31" s="405">
        <f t="shared" ref="CE31:CN35" si="112">Y31-M31</f>
        <v>-8985</v>
      </c>
      <c r="CF31" s="76">
        <f t="shared" si="112"/>
        <v>-5804</v>
      </c>
      <c r="CG31" s="76">
        <f t="shared" si="112"/>
        <v>-12175</v>
      </c>
      <c r="CH31" s="76">
        <f t="shared" si="112"/>
        <v>-17556</v>
      </c>
      <c r="CI31" s="76">
        <f t="shared" si="112"/>
        <v>-12040</v>
      </c>
      <c r="CJ31" s="223">
        <f t="shared" si="112"/>
        <v>-8681</v>
      </c>
      <c r="CK31" s="223">
        <f t="shared" si="112"/>
        <v>-6864</v>
      </c>
      <c r="CL31" s="223">
        <f t="shared" si="112"/>
        <v>-5333</v>
      </c>
      <c r="CM31" s="223">
        <f t="shared" si="112"/>
        <v>-6482</v>
      </c>
      <c r="CN31" s="249">
        <f t="shared" si="112"/>
        <v>-10599</v>
      </c>
      <c r="CO31" s="249">
        <f t="shared" ref="CO31:CX35" si="113">AI31-W31</f>
        <v>-523</v>
      </c>
      <c r="CP31" s="362">
        <f t="shared" si="113"/>
        <v>250</v>
      </c>
      <c r="CQ31" s="331">
        <f t="shared" si="113"/>
        <v>689</v>
      </c>
      <c r="CR31" s="249">
        <f t="shared" si="113"/>
        <v>1548</v>
      </c>
      <c r="CS31" s="249">
        <f t="shared" si="113"/>
        <v>-1663</v>
      </c>
      <c r="CT31" s="249">
        <f t="shared" si="113"/>
        <v>738</v>
      </c>
      <c r="CU31" s="249">
        <f t="shared" si="113"/>
        <v>3450</v>
      </c>
      <c r="CV31" s="249">
        <f t="shared" si="113"/>
        <v>4610</v>
      </c>
      <c r="CW31" s="249">
        <f t="shared" si="113"/>
        <v>3595</v>
      </c>
      <c r="CX31" s="249">
        <f t="shared" si="113"/>
        <v>2545</v>
      </c>
      <c r="CY31" s="249">
        <f t="shared" ref="CY31:DH35" si="114">AS31-AG31</f>
        <v>-145</v>
      </c>
      <c r="CZ31" s="249">
        <f t="shared" si="114"/>
        <v>2455</v>
      </c>
      <c r="DA31" s="249">
        <f t="shared" si="114"/>
        <v>-4635</v>
      </c>
      <c r="DB31" s="362">
        <f t="shared" si="114"/>
        <v>-3016</v>
      </c>
      <c r="DC31" s="362">
        <f t="shared" si="114"/>
        <v>143</v>
      </c>
      <c r="DD31" s="362">
        <f t="shared" si="114"/>
        <v>5757</v>
      </c>
      <c r="DE31" s="362">
        <f t="shared" si="114"/>
        <v>4960</v>
      </c>
      <c r="DF31" s="362">
        <f t="shared" si="114"/>
        <v>5093</v>
      </c>
      <c r="DG31" s="362">
        <f t="shared" si="114"/>
        <v>5965</v>
      </c>
      <c r="DH31" s="362">
        <f t="shared" si="114"/>
        <v>4486</v>
      </c>
      <c r="DI31" s="362">
        <f t="shared" ref="DI31:DX35" si="115">BC31-AQ31</f>
        <v>2485</v>
      </c>
      <c r="DJ31" s="362">
        <f t="shared" si="115"/>
        <v>1068</v>
      </c>
      <c r="DK31" s="362">
        <f t="shared" si="115"/>
        <v>6227</v>
      </c>
      <c r="DL31" s="362">
        <f t="shared" si="115"/>
        <v>978</v>
      </c>
      <c r="DM31" s="362">
        <f t="shared" si="115"/>
        <v>6424</v>
      </c>
      <c r="DN31" s="362">
        <f t="shared" si="115"/>
        <v>1754</v>
      </c>
      <c r="DO31" s="362">
        <f t="shared" si="115"/>
        <v>-94</v>
      </c>
      <c r="DP31" s="362">
        <f t="shared" si="115"/>
        <v>-4313</v>
      </c>
      <c r="DQ31" s="362">
        <f t="shared" si="115"/>
        <v>924</v>
      </c>
      <c r="DR31" s="362">
        <f t="shared" si="115"/>
        <v>-2596</v>
      </c>
      <c r="DS31" s="362">
        <f t="shared" si="115"/>
        <v>-1498</v>
      </c>
      <c r="DT31" s="362">
        <f t="shared" si="115"/>
        <v>1479</v>
      </c>
      <c r="DU31" s="362">
        <f t="shared" si="115"/>
        <v>-1012</v>
      </c>
      <c r="DV31" s="362">
        <f t="shared" si="115"/>
        <v>4350</v>
      </c>
      <c r="DW31" s="362">
        <f t="shared" si="115"/>
        <v>3904</v>
      </c>
      <c r="DX31" s="362">
        <f t="shared" si="115"/>
        <v>4556</v>
      </c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36236</v>
      </c>
    </row>
    <row r="32" spans="1:133" s="51" customFormat="1" x14ac:dyDescent="0.3">
      <c r="A32" s="138"/>
      <c r="B32" s="52" t="s">
        <v>140</v>
      </c>
      <c r="C32" s="72">
        <v>6377</v>
      </c>
      <c r="D32" s="73">
        <v>6215</v>
      </c>
      <c r="E32" s="73">
        <v>6435</v>
      </c>
      <c r="F32" s="73">
        <v>6384</v>
      </c>
      <c r="G32" s="73">
        <v>5711</v>
      </c>
      <c r="H32" s="73">
        <v>6215</v>
      </c>
      <c r="I32" s="73">
        <v>6942</v>
      </c>
      <c r="J32" s="73">
        <v>7988</v>
      </c>
      <c r="K32" s="73">
        <v>8029</v>
      </c>
      <c r="L32" s="74">
        <v>6929</v>
      </c>
      <c r="M32" s="73">
        <v>6836</v>
      </c>
      <c r="N32" s="73">
        <v>6482</v>
      </c>
      <c r="O32" s="73">
        <v>6892</v>
      </c>
      <c r="P32" s="73">
        <v>7462</v>
      </c>
      <c r="Q32" s="73">
        <v>5960</v>
      </c>
      <c r="R32" s="73">
        <v>5117</v>
      </c>
      <c r="S32" s="73">
        <v>5367</v>
      </c>
      <c r="T32" s="73">
        <v>5103</v>
      </c>
      <c r="U32" s="183">
        <v>5814</v>
      </c>
      <c r="V32" s="183">
        <v>7033</v>
      </c>
      <c r="W32" s="183">
        <v>6368</v>
      </c>
      <c r="X32" s="74">
        <v>5591</v>
      </c>
      <c r="Y32" s="183">
        <v>4588</v>
      </c>
      <c r="Z32" s="183">
        <v>4902</v>
      </c>
      <c r="AA32" s="183">
        <v>5797</v>
      </c>
      <c r="AB32" s="183">
        <v>5229</v>
      </c>
      <c r="AC32" s="183">
        <v>4942</v>
      </c>
      <c r="AD32" s="183">
        <v>4899</v>
      </c>
      <c r="AE32" s="183">
        <v>4478</v>
      </c>
      <c r="AF32" s="183">
        <v>4662</v>
      </c>
      <c r="AG32" s="183">
        <v>5312</v>
      </c>
      <c r="AH32" s="183">
        <v>5311</v>
      </c>
      <c r="AI32" s="183">
        <v>4483</v>
      </c>
      <c r="AJ32" s="74">
        <v>4585</v>
      </c>
      <c r="AK32" s="272">
        <v>4034</v>
      </c>
      <c r="AL32" s="272">
        <v>4820</v>
      </c>
      <c r="AM32" s="272">
        <v>4660</v>
      </c>
      <c r="AN32" s="272">
        <v>5910</v>
      </c>
      <c r="AO32" s="272">
        <v>5863</v>
      </c>
      <c r="AP32" s="272">
        <v>5788</v>
      </c>
      <c r="AQ32" s="56">
        <v>5222</v>
      </c>
      <c r="AR32" s="272">
        <v>5188</v>
      </c>
      <c r="AS32" s="272">
        <v>6174</v>
      </c>
      <c r="AT32" s="272">
        <v>7527</v>
      </c>
      <c r="AU32" s="272">
        <v>7032</v>
      </c>
      <c r="AV32" s="288">
        <v>5829</v>
      </c>
      <c r="AW32" s="272">
        <v>6943</v>
      </c>
      <c r="AX32" s="272">
        <v>8925</v>
      </c>
      <c r="AY32" s="272">
        <v>8438</v>
      </c>
      <c r="AZ32" s="272">
        <v>7699</v>
      </c>
      <c r="BA32" s="272">
        <v>7677</v>
      </c>
      <c r="BB32" s="272">
        <v>7384</v>
      </c>
      <c r="BC32" s="56">
        <v>6144</v>
      </c>
      <c r="BD32" s="272">
        <v>5445</v>
      </c>
      <c r="BE32" s="272">
        <v>7217</v>
      </c>
      <c r="BF32" s="272">
        <v>7623</v>
      </c>
      <c r="BG32" s="272">
        <v>8125</v>
      </c>
      <c r="BH32" s="288">
        <v>6706</v>
      </c>
      <c r="BI32" s="72">
        <v>6184</v>
      </c>
      <c r="BJ32" s="506">
        <v>7172</v>
      </c>
      <c r="BK32" s="561">
        <v>7731</v>
      </c>
      <c r="BL32" s="272">
        <v>7078</v>
      </c>
      <c r="BM32" s="272">
        <v>7120</v>
      </c>
      <c r="BN32" s="272">
        <v>7340</v>
      </c>
      <c r="BO32" s="56">
        <v>6454</v>
      </c>
      <c r="BP32" s="56">
        <v>7417</v>
      </c>
      <c r="BQ32" s="272">
        <v>8871</v>
      </c>
      <c r="BR32" s="272">
        <v>9271</v>
      </c>
      <c r="BS32" s="272"/>
      <c r="BT32" s="272"/>
      <c r="BU32" s="72">
        <f t="shared" si="111"/>
        <v>515</v>
      </c>
      <c r="BV32" s="76">
        <f t="shared" si="111"/>
        <v>1247</v>
      </c>
      <c r="BW32" s="76">
        <f t="shared" si="111"/>
        <v>-475</v>
      </c>
      <c r="BX32" s="76">
        <f t="shared" si="111"/>
        <v>-1267</v>
      </c>
      <c r="BY32" s="76">
        <f t="shared" si="111"/>
        <v>-344</v>
      </c>
      <c r="BZ32" s="76">
        <f t="shared" si="111"/>
        <v>-1112</v>
      </c>
      <c r="CA32" s="76">
        <f t="shared" si="111"/>
        <v>-1128</v>
      </c>
      <c r="CB32" s="76">
        <f t="shared" si="111"/>
        <v>-955</v>
      </c>
      <c r="CC32" s="76">
        <f t="shared" si="111"/>
        <v>-1661</v>
      </c>
      <c r="CD32" s="382">
        <f t="shared" si="111"/>
        <v>-1338</v>
      </c>
      <c r="CE32" s="405">
        <f t="shared" si="112"/>
        <v>-2248</v>
      </c>
      <c r="CF32" s="76">
        <f t="shared" si="112"/>
        <v>-1580</v>
      </c>
      <c r="CG32" s="76">
        <f t="shared" si="112"/>
        <v>-1095</v>
      </c>
      <c r="CH32" s="76">
        <f t="shared" si="112"/>
        <v>-2233</v>
      </c>
      <c r="CI32" s="76">
        <f t="shared" si="112"/>
        <v>-1018</v>
      </c>
      <c r="CJ32" s="223">
        <f t="shared" si="112"/>
        <v>-218</v>
      </c>
      <c r="CK32" s="223">
        <f t="shared" si="112"/>
        <v>-889</v>
      </c>
      <c r="CL32" s="223">
        <f t="shared" si="112"/>
        <v>-441</v>
      </c>
      <c r="CM32" s="223">
        <f t="shared" si="112"/>
        <v>-502</v>
      </c>
      <c r="CN32" s="249">
        <f t="shared" si="112"/>
        <v>-1722</v>
      </c>
      <c r="CO32" s="249">
        <f t="shared" si="113"/>
        <v>-1885</v>
      </c>
      <c r="CP32" s="362">
        <f t="shared" si="113"/>
        <v>-1006</v>
      </c>
      <c r="CQ32" s="331">
        <f t="shared" si="113"/>
        <v>-554</v>
      </c>
      <c r="CR32" s="249">
        <f t="shared" si="113"/>
        <v>-82</v>
      </c>
      <c r="CS32" s="249">
        <f t="shared" si="113"/>
        <v>-1137</v>
      </c>
      <c r="CT32" s="249">
        <f t="shared" si="113"/>
        <v>681</v>
      </c>
      <c r="CU32" s="249">
        <f t="shared" si="113"/>
        <v>921</v>
      </c>
      <c r="CV32" s="249">
        <f t="shared" si="113"/>
        <v>889</v>
      </c>
      <c r="CW32" s="249">
        <f t="shared" si="113"/>
        <v>744</v>
      </c>
      <c r="CX32" s="249">
        <f t="shared" si="113"/>
        <v>526</v>
      </c>
      <c r="CY32" s="249">
        <f t="shared" si="114"/>
        <v>862</v>
      </c>
      <c r="CZ32" s="249">
        <f t="shared" si="114"/>
        <v>2216</v>
      </c>
      <c r="DA32" s="249">
        <f t="shared" si="114"/>
        <v>2549</v>
      </c>
      <c r="DB32" s="362">
        <f t="shared" si="114"/>
        <v>1244</v>
      </c>
      <c r="DC32" s="362">
        <f t="shared" si="114"/>
        <v>2909</v>
      </c>
      <c r="DD32" s="362">
        <f t="shared" si="114"/>
        <v>4105</v>
      </c>
      <c r="DE32" s="362">
        <f t="shared" si="114"/>
        <v>3778</v>
      </c>
      <c r="DF32" s="362">
        <f t="shared" si="114"/>
        <v>1789</v>
      </c>
      <c r="DG32" s="362">
        <f t="shared" si="114"/>
        <v>1814</v>
      </c>
      <c r="DH32" s="362">
        <f t="shared" si="114"/>
        <v>1596</v>
      </c>
      <c r="DI32" s="362">
        <f t="shared" si="115"/>
        <v>922</v>
      </c>
      <c r="DJ32" s="362">
        <f t="shared" si="115"/>
        <v>257</v>
      </c>
      <c r="DK32" s="362">
        <f t="shared" si="115"/>
        <v>1043</v>
      </c>
      <c r="DL32" s="362">
        <f t="shared" si="115"/>
        <v>96</v>
      </c>
      <c r="DM32" s="362">
        <f t="shared" si="115"/>
        <v>1093</v>
      </c>
      <c r="DN32" s="362">
        <f t="shared" si="115"/>
        <v>877</v>
      </c>
      <c r="DO32" s="362">
        <f t="shared" si="115"/>
        <v>-759</v>
      </c>
      <c r="DP32" s="362">
        <f t="shared" si="115"/>
        <v>-1753</v>
      </c>
      <c r="DQ32" s="362">
        <f t="shared" si="115"/>
        <v>-707</v>
      </c>
      <c r="DR32" s="362">
        <f t="shared" si="115"/>
        <v>-621</v>
      </c>
      <c r="DS32" s="362">
        <f t="shared" si="115"/>
        <v>-557</v>
      </c>
      <c r="DT32" s="362">
        <f t="shared" si="115"/>
        <v>-44</v>
      </c>
      <c r="DU32" s="362">
        <f t="shared" si="115"/>
        <v>310</v>
      </c>
      <c r="DV32" s="362">
        <f t="shared" si="115"/>
        <v>1972</v>
      </c>
      <c r="DW32" s="362">
        <f t="shared" si="115"/>
        <v>1654</v>
      </c>
      <c r="DX32" s="362">
        <f t="shared" si="115"/>
        <v>1648</v>
      </c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9271</v>
      </c>
    </row>
    <row r="33" spans="1:133" s="51" customFormat="1" x14ac:dyDescent="0.3">
      <c r="A33" s="138"/>
      <c r="B33" s="52" t="s">
        <v>141</v>
      </c>
      <c r="C33" s="72">
        <v>4299</v>
      </c>
      <c r="D33" s="73">
        <v>5887</v>
      </c>
      <c r="E33" s="73">
        <v>5210</v>
      </c>
      <c r="F33" s="73">
        <v>4939</v>
      </c>
      <c r="G33" s="73">
        <v>3940</v>
      </c>
      <c r="H33" s="73">
        <v>5373</v>
      </c>
      <c r="I33" s="73">
        <v>4586</v>
      </c>
      <c r="J33" s="73">
        <v>4890</v>
      </c>
      <c r="K33" s="73">
        <v>5398</v>
      </c>
      <c r="L33" s="74">
        <v>5652</v>
      </c>
      <c r="M33" s="73">
        <v>5619</v>
      </c>
      <c r="N33" s="73">
        <v>4620</v>
      </c>
      <c r="O33" s="73">
        <v>5539</v>
      </c>
      <c r="P33" s="73">
        <v>8540</v>
      </c>
      <c r="Q33" s="73">
        <v>6492</v>
      </c>
      <c r="R33" s="73">
        <v>4892</v>
      </c>
      <c r="S33" s="73">
        <v>4576</v>
      </c>
      <c r="T33" s="73">
        <v>5238</v>
      </c>
      <c r="U33" s="183">
        <v>3980</v>
      </c>
      <c r="V33" s="183">
        <v>4630</v>
      </c>
      <c r="W33" s="183">
        <v>5071</v>
      </c>
      <c r="X33" s="74">
        <v>5149</v>
      </c>
      <c r="Y33" s="183">
        <v>4636</v>
      </c>
      <c r="Z33" s="183">
        <v>4379</v>
      </c>
      <c r="AA33" s="183">
        <v>4709</v>
      </c>
      <c r="AB33" s="183">
        <v>4500</v>
      </c>
      <c r="AC33" s="183">
        <v>4667</v>
      </c>
      <c r="AD33" s="183">
        <v>4934</v>
      </c>
      <c r="AE33" s="183">
        <v>4768</v>
      </c>
      <c r="AF33" s="183">
        <v>3751</v>
      </c>
      <c r="AG33" s="183">
        <v>4494</v>
      </c>
      <c r="AH33" s="183">
        <v>6492</v>
      </c>
      <c r="AI33" s="183">
        <v>7489</v>
      </c>
      <c r="AJ33" s="74">
        <v>6602</v>
      </c>
      <c r="AK33" s="272">
        <v>5888</v>
      </c>
      <c r="AL33" s="272">
        <v>5625</v>
      </c>
      <c r="AM33" s="272">
        <v>7446</v>
      </c>
      <c r="AN33" s="272">
        <v>6928</v>
      </c>
      <c r="AO33" s="272">
        <v>6013</v>
      </c>
      <c r="AP33" s="272">
        <v>6282</v>
      </c>
      <c r="AQ33" s="56">
        <v>6046</v>
      </c>
      <c r="AR33" s="272">
        <v>6306</v>
      </c>
      <c r="AS33" s="272">
        <v>5779</v>
      </c>
      <c r="AT33" s="272">
        <v>6203</v>
      </c>
      <c r="AU33" s="272">
        <v>5642</v>
      </c>
      <c r="AV33" s="288">
        <v>5391</v>
      </c>
      <c r="AW33" s="272">
        <v>4923</v>
      </c>
      <c r="AX33" s="272">
        <v>5100</v>
      </c>
      <c r="AY33" s="272">
        <v>6110</v>
      </c>
      <c r="AZ33" s="272">
        <v>5712</v>
      </c>
      <c r="BA33" s="272">
        <v>6342</v>
      </c>
      <c r="BB33" s="272">
        <v>5417</v>
      </c>
      <c r="BC33" s="56">
        <v>4962</v>
      </c>
      <c r="BD33" s="272">
        <v>4808</v>
      </c>
      <c r="BE33" s="272">
        <v>5016</v>
      </c>
      <c r="BF33" s="272">
        <v>5232</v>
      </c>
      <c r="BG33" s="272">
        <v>5623</v>
      </c>
      <c r="BH33" s="288">
        <v>5276</v>
      </c>
      <c r="BI33" s="72">
        <v>4672</v>
      </c>
      <c r="BJ33" s="506">
        <v>4731</v>
      </c>
      <c r="BK33" s="561">
        <v>5647</v>
      </c>
      <c r="BL33" s="272">
        <v>7238</v>
      </c>
      <c r="BM33" s="272">
        <v>5612</v>
      </c>
      <c r="BN33" s="272">
        <v>5091</v>
      </c>
      <c r="BO33" s="56">
        <v>4697</v>
      </c>
      <c r="BP33" s="56">
        <v>6069</v>
      </c>
      <c r="BQ33" s="272">
        <v>6942</v>
      </c>
      <c r="BR33" s="272">
        <v>4808</v>
      </c>
      <c r="BS33" s="272"/>
      <c r="BT33" s="272"/>
      <c r="BU33" s="72">
        <f t="shared" si="111"/>
        <v>1240</v>
      </c>
      <c r="BV33" s="76">
        <f t="shared" si="111"/>
        <v>2653</v>
      </c>
      <c r="BW33" s="76">
        <f t="shared" si="111"/>
        <v>1282</v>
      </c>
      <c r="BX33" s="76">
        <f t="shared" si="111"/>
        <v>-47</v>
      </c>
      <c r="BY33" s="76">
        <f t="shared" si="111"/>
        <v>636</v>
      </c>
      <c r="BZ33" s="76">
        <f t="shared" si="111"/>
        <v>-135</v>
      </c>
      <c r="CA33" s="76">
        <f t="shared" si="111"/>
        <v>-606</v>
      </c>
      <c r="CB33" s="76">
        <f t="shared" si="111"/>
        <v>-260</v>
      </c>
      <c r="CC33" s="76">
        <f t="shared" si="111"/>
        <v>-327</v>
      </c>
      <c r="CD33" s="382">
        <f t="shared" si="111"/>
        <v>-503</v>
      </c>
      <c r="CE33" s="405">
        <f t="shared" si="112"/>
        <v>-983</v>
      </c>
      <c r="CF33" s="76">
        <f t="shared" si="112"/>
        <v>-241</v>
      </c>
      <c r="CG33" s="76">
        <f t="shared" si="112"/>
        <v>-830</v>
      </c>
      <c r="CH33" s="76">
        <f t="shared" si="112"/>
        <v>-4040</v>
      </c>
      <c r="CI33" s="76">
        <f t="shared" si="112"/>
        <v>-1825</v>
      </c>
      <c r="CJ33" s="223">
        <f t="shared" si="112"/>
        <v>42</v>
      </c>
      <c r="CK33" s="223">
        <f t="shared" si="112"/>
        <v>192</v>
      </c>
      <c r="CL33" s="223">
        <f t="shared" si="112"/>
        <v>-1487</v>
      </c>
      <c r="CM33" s="223">
        <f t="shared" si="112"/>
        <v>514</v>
      </c>
      <c r="CN33" s="249">
        <f t="shared" si="112"/>
        <v>1862</v>
      </c>
      <c r="CO33" s="249">
        <f t="shared" si="113"/>
        <v>2418</v>
      </c>
      <c r="CP33" s="362">
        <f t="shared" si="113"/>
        <v>1453</v>
      </c>
      <c r="CQ33" s="331">
        <f t="shared" si="113"/>
        <v>1252</v>
      </c>
      <c r="CR33" s="249">
        <f t="shared" si="113"/>
        <v>1246</v>
      </c>
      <c r="CS33" s="249">
        <f t="shared" si="113"/>
        <v>2737</v>
      </c>
      <c r="CT33" s="249">
        <f t="shared" si="113"/>
        <v>2428</v>
      </c>
      <c r="CU33" s="249">
        <f t="shared" si="113"/>
        <v>1346</v>
      </c>
      <c r="CV33" s="249">
        <f t="shared" si="113"/>
        <v>1348</v>
      </c>
      <c r="CW33" s="249">
        <f t="shared" si="113"/>
        <v>1278</v>
      </c>
      <c r="CX33" s="249">
        <f t="shared" si="113"/>
        <v>2555</v>
      </c>
      <c r="CY33" s="249">
        <f t="shared" si="114"/>
        <v>1285</v>
      </c>
      <c r="CZ33" s="249">
        <f t="shared" si="114"/>
        <v>-289</v>
      </c>
      <c r="DA33" s="249">
        <f t="shared" si="114"/>
        <v>-1847</v>
      </c>
      <c r="DB33" s="362">
        <f t="shared" si="114"/>
        <v>-1211</v>
      </c>
      <c r="DC33" s="362">
        <f t="shared" si="114"/>
        <v>-965</v>
      </c>
      <c r="DD33" s="362">
        <f t="shared" si="114"/>
        <v>-525</v>
      </c>
      <c r="DE33" s="362">
        <f t="shared" si="114"/>
        <v>-1336</v>
      </c>
      <c r="DF33" s="362">
        <f t="shared" si="114"/>
        <v>-1216</v>
      </c>
      <c r="DG33" s="362">
        <f t="shared" si="114"/>
        <v>329</v>
      </c>
      <c r="DH33" s="362">
        <f t="shared" si="114"/>
        <v>-865</v>
      </c>
      <c r="DI33" s="362">
        <f t="shared" si="115"/>
        <v>-1084</v>
      </c>
      <c r="DJ33" s="362">
        <f t="shared" si="115"/>
        <v>-1498</v>
      </c>
      <c r="DK33" s="362">
        <f t="shared" si="115"/>
        <v>-763</v>
      </c>
      <c r="DL33" s="362">
        <f t="shared" si="115"/>
        <v>-971</v>
      </c>
      <c r="DM33" s="362">
        <f t="shared" si="115"/>
        <v>-19</v>
      </c>
      <c r="DN33" s="362">
        <f t="shared" si="115"/>
        <v>-115</v>
      </c>
      <c r="DO33" s="362">
        <f t="shared" si="115"/>
        <v>-251</v>
      </c>
      <c r="DP33" s="362">
        <f t="shared" si="115"/>
        <v>-369</v>
      </c>
      <c r="DQ33" s="362">
        <f t="shared" si="115"/>
        <v>-463</v>
      </c>
      <c r="DR33" s="362">
        <f t="shared" si="115"/>
        <v>1526</v>
      </c>
      <c r="DS33" s="362">
        <f t="shared" si="115"/>
        <v>-730</v>
      </c>
      <c r="DT33" s="362">
        <f t="shared" si="115"/>
        <v>-326</v>
      </c>
      <c r="DU33" s="362">
        <f t="shared" si="115"/>
        <v>-265</v>
      </c>
      <c r="DV33" s="362">
        <f t="shared" si="115"/>
        <v>1261</v>
      </c>
      <c r="DW33" s="362">
        <f t="shared" si="115"/>
        <v>1926</v>
      </c>
      <c r="DX33" s="362">
        <f t="shared" si="115"/>
        <v>-424</v>
      </c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4808</v>
      </c>
    </row>
    <row r="34" spans="1:133" s="51" customFormat="1" x14ac:dyDescent="0.3">
      <c r="A34" s="138"/>
      <c r="B34" s="52" t="s">
        <v>142</v>
      </c>
      <c r="C34" s="72">
        <v>259</v>
      </c>
      <c r="D34" s="73">
        <v>339</v>
      </c>
      <c r="E34" s="73">
        <v>277</v>
      </c>
      <c r="F34" s="73">
        <v>258</v>
      </c>
      <c r="G34" s="73">
        <v>216</v>
      </c>
      <c r="H34" s="73">
        <v>317</v>
      </c>
      <c r="I34" s="73">
        <v>247</v>
      </c>
      <c r="J34" s="73">
        <v>276</v>
      </c>
      <c r="K34" s="73">
        <v>312</v>
      </c>
      <c r="L34" s="74">
        <v>358</v>
      </c>
      <c r="M34" s="73">
        <v>366</v>
      </c>
      <c r="N34" s="73">
        <v>236</v>
      </c>
      <c r="O34" s="73">
        <v>305</v>
      </c>
      <c r="P34" s="73">
        <v>581</v>
      </c>
      <c r="Q34" s="73">
        <v>552</v>
      </c>
      <c r="R34" s="73">
        <v>385</v>
      </c>
      <c r="S34" s="73">
        <v>271</v>
      </c>
      <c r="T34" s="73">
        <v>269</v>
      </c>
      <c r="U34" s="183">
        <v>246</v>
      </c>
      <c r="V34" s="183">
        <v>273</v>
      </c>
      <c r="W34" s="183">
        <v>294</v>
      </c>
      <c r="X34" s="74">
        <v>289</v>
      </c>
      <c r="Y34" s="183">
        <v>316</v>
      </c>
      <c r="Z34" s="183">
        <v>310</v>
      </c>
      <c r="AA34" s="183">
        <v>312</v>
      </c>
      <c r="AB34" s="183">
        <v>278</v>
      </c>
      <c r="AC34" s="183">
        <v>230</v>
      </c>
      <c r="AD34" s="183">
        <v>259</v>
      </c>
      <c r="AE34" s="183">
        <v>279</v>
      </c>
      <c r="AF34" s="183">
        <v>229</v>
      </c>
      <c r="AG34" s="183">
        <v>263</v>
      </c>
      <c r="AH34" s="183">
        <v>322</v>
      </c>
      <c r="AI34" s="183">
        <v>516</v>
      </c>
      <c r="AJ34" s="74">
        <v>402</v>
      </c>
      <c r="AK34" s="272">
        <v>436</v>
      </c>
      <c r="AL34" s="272">
        <v>381</v>
      </c>
      <c r="AM34" s="272">
        <v>470</v>
      </c>
      <c r="AN34" s="272">
        <v>367</v>
      </c>
      <c r="AO34" s="272">
        <v>349</v>
      </c>
      <c r="AP34" s="272">
        <v>299</v>
      </c>
      <c r="AQ34" s="56">
        <v>308</v>
      </c>
      <c r="AR34" s="272">
        <v>295</v>
      </c>
      <c r="AS34" s="272">
        <v>279</v>
      </c>
      <c r="AT34" s="272">
        <v>326</v>
      </c>
      <c r="AU34" s="272">
        <v>394</v>
      </c>
      <c r="AV34" s="288">
        <v>369</v>
      </c>
      <c r="AW34" s="272">
        <v>321</v>
      </c>
      <c r="AX34" s="272">
        <v>273</v>
      </c>
      <c r="AY34" s="272">
        <v>310</v>
      </c>
      <c r="AZ34" s="272">
        <v>332</v>
      </c>
      <c r="BA34" s="272">
        <v>323</v>
      </c>
      <c r="BB34" s="272">
        <v>328</v>
      </c>
      <c r="BC34" s="56">
        <v>270</v>
      </c>
      <c r="BD34" s="272">
        <v>266</v>
      </c>
      <c r="BE34" s="272">
        <v>293</v>
      </c>
      <c r="BF34" s="272">
        <v>300</v>
      </c>
      <c r="BG34" s="272">
        <v>315</v>
      </c>
      <c r="BH34" s="288">
        <v>331</v>
      </c>
      <c r="BI34" s="72">
        <v>294</v>
      </c>
      <c r="BJ34" s="506">
        <v>266</v>
      </c>
      <c r="BK34" s="561">
        <v>329</v>
      </c>
      <c r="BL34" s="272">
        <v>366</v>
      </c>
      <c r="BM34" s="272">
        <v>271</v>
      </c>
      <c r="BN34" s="272">
        <v>264</v>
      </c>
      <c r="BO34" s="56">
        <v>256</v>
      </c>
      <c r="BP34" s="56">
        <v>336</v>
      </c>
      <c r="BQ34" s="272">
        <v>288</v>
      </c>
      <c r="BR34" s="272">
        <v>318</v>
      </c>
      <c r="BS34" s="272"/>
      <c r="BT34" s="272"/>
      <c r="BU34" s="72">
        <f t="shared" si="111"/>
        <v>46</v>
      </c>
      <c r="BV34" s="76">
        <f t="shared" si="111"/>
        <v>242</v>
      </c>
      <c r="BW34" s="76">
        <f t="shared" si="111"/>
        <v>275</v>
      </c>
      <c r="BX34" s="76">
        <f t="shared" si="111"/>
        <v>127</v>
      </c>
      <c r="BY34" s="76">
        <f t="shared" si="111"/>
        <v>55</v>
      </c>
      <c r="BZ34" s="76">
        <f t="shared" si="111"/>
        <v>-48</v>
      </c>
      <c r="CA34" s="76">
        <f t="shared" si="111"/>
        <v>-1</v>
      </c>
      <c r="CB34" s="76">
        <f t="shared" si="111"/>
        <v>-3</v>
      </c>
      <c r="CC34" s="76">
        <f t="shared" si="111"/>
        <v>-18</v>
      </c>
      <c r="CD34" s="382">
        <f t="shared" si="111"/>
        <v>-69</v>
      </c>
      <c r="CE34" s="405">
        <f t="shared" si="112"/>
        <v>-50</v>
      </c>
      <c r="CF34" s="76">
        <f t="shared" si="112"/>
        <v>74</v>
      </c>
      <c r="CG34" s="76">
        <f t="shared" si="112"/>
        <v>7</v>
      </c>
      <c r="CH34" s="76">
        <f t="shared" si="112"/>
        <v>-303</v>
      </c>
      <c r="CI34" s="76">
        <f t="shared" si="112"/>
        <v>-322</v>
      </c>
      <c r="CJ34" s="223">
        <f t="shared" si="112"/>
        <v>-126</v>
      </c>
      <c r="CK34" s="223">
        <f t="shared" si="112"/>
        <v>8</v>
      </c>
      <c r="CL34" s="223">
        <f t="shared" si="112"/>
        <v>-40</v>
      </c>
      <c r="CM34" s="223">
        <f t="shared" si="112"/>
        <v>17</v>
      </c>
      <c r="CN34" s="249">
        <f t="shared" si="112"/>
        <v>49</v>
      </c>
      <c r="CO34" s="249">
        <f t="shared" si="113"/>
        <v>222</v>
      </c>
      <c r="CP34" s="362">
        <f t="shared" si="113"/>
        <v>113</v>
      </c>
      <c r="CQ34" s="331">
        <f t="shared" si="113"/>
        <v>120</v>
      </c>
      <c r="CR34" s="249">
        <f t="shared" si="113"/>
        <v>71</v>
      </c>
      <c r="CS34" s="249">
        <f t="shared" si="113"/>
        <v>158</v>
      </c>
      <c r="CT34" s="249">
        <f t="shared" si="113"/>
        <v>89</v>
      </c>
      <c r="CU34" s="249">
        <f t="shared" si="113"/>
        <v>119</v>
      </c>
      <c r="CV34" s="249">
        <f t="shared" si="113"/>
        <v>40</v>
      </c>
      <c r="CW34" s="249">
        <f t="shared" si="113"/>
        <v>29</v>
      </c>
      <c r="CX34" s="249">
        <f t="shared" si="113"/>
        <v>66</v>
      </c>
      <c r="CY34" s="249">
        <f t="shared" si="114"/>
        <v>16</v>
      </c>
      <c r="CZ34" s="249">
        <f t="shared" si="114"/>
        <v>4</v>
      </c>
      <c r="DA34" s="249">
        <f t="shared" si="114"/>
        <v>-122</v>
      </c>
      <c r="DB34" s="362">
        <f t="shared" si="114"/>
        <v>-33</v>
      </c>
      <c r="DC34" s="362">
        <f t="shared" si="114"/>
        <v>-115</v>
      </c>
      <c r="DD34" s="362">
        <f t="shared" si="114"/>
        <v>-108</v>
      </c>
      <c r="DE34" s="362">
        <f t="shared" si="114"/>
        <v>-160</v>
      </c>
      <c r="DF34" s="362">
        <f t="shared" si="114"/>
        <v>-35</v>
      </c>
      <c r="DG34" s="362">
        <f t="shared" si="114"/>
        <v>-26</v>
      </c>
      <c r="DH34" s="362">
        <f t="shared" si="114"/>
        <v>29</v>
      </c>
      <c r="DI34" s="362">
        <f t="shared" si="115"/>
        <v>-38</v>
      </c>
      <c r="DJ34" s="362">
        <f t="shared" si="115"/>
        <v>-29</v>
      </c>
      <c r="DK34" s="362">
        <f t="shared" si="115"/>
        <v>14</v>
      </c>
      <c r="DL34" s="362">
        <f t="shared" si="115"/>
        <v>-26</v>
      </c>
      <c r="DM34" s="362">
        <f t="shared" si="115"/>
        <v>-79</v>
      </c>
      <c r="DN34" s="362">
        <f t="shared" si="115"/>
        <v>-38</v>
      </c>
      <c r="DO34" s="362">
        <f t="shared" si="115"/>
        <v>-27</v>
      </c>
      <c r="DP34" s="362">
        <f t="shared" si="115"/>
        <v>-7</v>
      </c>
      <c r="DQ34" s="362">
        <f t="shared" si="115"/>
        <v>19</v>
      </c>
      <c r="DR34" s="362">
        <f t="shared" si="115"/>
        <v>34</v>
      </c>
      <c r="DS34" s="362">
        <f t="shared" si="115"/>
        <v>-52</v>
      </c>
      <c r="DT34" s="362">
        <f t="shared" si="115"/>
        <v>-64</v>
      </c>
      <c r="DU34" s="362">
        <f t="shared" si="115"/>
        <v>-14</v>
      </c>
      <c r="DV34" s="362">
        <f t="shared" si="115"/>
        <v>70</v>
      </c>
      <c r="DW34" s="362">
        <f t="shared" si="115"/>
        <v>-5</v>
      </c>
      <c r="DX34" s="362">
        <f t="shared" si="115"/>
        <v>18</v>
      </c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318</v>
      </c>
    </row>
    <row r="35" spans="1:133" s="51" customFormat="1" x14ac:dyDescent="0.3">
      <c r="A35" s="138"/>
      <c r="B35" s="52" t="s">
        <v>143</v>
      </c>
      <c r="C35" s="72">
        <v>69</v>
      </c>
      <c r="D35" s="73">
        <v>90</v>
      </c>
      <c r="E35" s="73">
        <v>67</v>
      </c>
      <c r="F35" s="73">
        <v>72</v>
      </c>
      <c r="G35" s="73">
        <v>68</v>
      </c>
      <c r="H35" s="73">
        <v>79</v>
      </c>
      <c r="I35" s="73">
        <v>75</v>
      </c>
      <c r="J35" s="73">
        <v>61</v>
      </c>
      <c r="K35" s="73">
        <v>95</v>
      </c>
      <c r="L35" s="74">
        <v>101</v>
      </c>
      <c r="M35" s="73">
        <v>93</v>
      </c>
      <c r="N35" s="73">
        <v>70</v>
      </c>
      <c r="O35" s="73">
        <v>84</v>
      </c>
      <c r="P35" s="73">
        <v>144</v>
      </c>
      <c r="Q35" s="73">
        <v>133</v>
      </c>
      <c r="R35" s="73">
        <v>123</v>
      </c>
      <c r="S35" s="73">
        <v>79</v>
      </c>
      <c r="T35" s="73">
        <v>78</v>
      </c>
      <c r="U35" s="183">
        <v>76</v>
      </c>
      <c r="V35" s="183">
        <v>80</v>
      </c>
      <c r="W35" s="183">
        <v>83</v>
      </c>
      <c r="X35" s="74">
        <v>107</v>
      </c>
      <c r="Y35" s="183">
        <v>92</v>
      </c>
      <c r="Z35" s="183">
        <v>110</v>
      </c>
      <c r="AA35" s="183">
        <v>91</v>
      </c>
      <c r="AB35" s="183">
        <v>79</v>
      </c>
      <c r="AC35" s="183">
        <v>71</v>
      </c>
      <c r="AD35" s="183">
        <v>76</v>
      </c>
      <c r="AE35" s="183">
        <v>66</v>
      </c>
      <c r="AF35" s="183">
        <v>66</v>
      </c>
      <c r="AG35" s="183">
        <v>65</v>
      </c>
      <c r="AH35" s="183">
        <v>96</v>
      </c>
      <c r="AI35" s="183">
        <v>184</v>
      </c>
      <c r="AJ35" s="74">
        <v>152</v>
      </c>
      <c r="AK35" s="272">
        <v>147</v>
      </c>
      <c r="AL35" s="272">
        <v>136</v>
      </c>
      <c r="AM35" s="272">
        <v>139</v>
      </c>
      <c r="AN35" s="272">
        <v>122</v>
      </c>
      <c r="AO35" s="272">
        <v>94</v>
      </c>
      <c r="AP35" s="272">
        <v>89</v>
      </c>
      <c r="AQ35" s="56">
        <v>77</v>
      </c>
      <c r="AR35" s="272">
        <v>100</v>
      </c>
      <c r="AS35" s="272">
        <v>99</v>
      </c>
      <c r="AT35" s="272">
        <v>119</v>
      </c>
      <c r="AU35" s="272">
        <v>122</v>
      </c>
      <c r="AV35" s="288">
        <v>93</v>
      </c>
      <c r="AW35" s="272">
        <v>92</v>
      </c>
      <c r="AX35" s="272">
        <v>93</v>
      </c>
      <c r="AY35" s="272">
        <v>86</v>
      </c>
      <c r="AZ35" s="272">
        <v>88</v>
      </c>
      <c r="BA35" s="272">
        <v>101</v>
      </c>
      <c r="BB35" s="272">
        <v>92</v>
      </c>
      <c r="BC35" s="56">
        <v>80</v>
      </c>
      <c r="BD35" s="272">
        <v>77</v>
      </c>
      <c r="BE35" s="272">
        <v>78</v>
      </c>
      <c r="BF35" s="272">
        <v>76</v>
      </c>
      <c r="BG35" s="272">
        <v>102</v>
      </c>
      <c r="BH35" s="288">
        <v>114</v>
      </c>
      <c r="BI35" s="72">
        <v>82</v>
      </c>
      <c r="BJ35" s="506">
        <v>73</v>
      </c>
      <c r="BK35" s="561">
        <v>82</v>
      </c>
      <c r="BL35" s="272">
        <v>82</v>
      </c>
      <c r="BM35" s="272">
        <v>66</v>
      </c>
      <c r="BN35" s="272">
        <v>78</v>
      </c>
      <c r="BO35" s="56">
        <v>62</v>
      </c>
      <c r="BP35" s="56">
        <v>90</v>
      </c>
      <c r="BQ35" s="272">
        <v>72</v>
      </c>
      <c r="BR35" s="272">
        <v>71</v>
      </c>
      <c r="BS35" s="272"/>
      <c r="BT35" s="272"/>
      <c r="BU35" s="72">
        <f t="shared" si="111"/>
        <v>15</v>
      </c>
      <c r="BV35" s="76">
        <f t="shared" si="111"/>
        <v>54</v>
      </c>
      <c r="BW35" s="76">
        <f t="shared" si="111"/>
        <v>66</v>
      </c>
      <c r="BX35" s="76">
        <f t="shared" si="111"/>
        <v>51</v>
      </c>
      <c r="BY35" s="76">
        <f t="shared" si="111"/>
        <v>11</v>
      </c>
      <c r="BZ35" s="76">
        <f t="shared" si="111"/>
        <v>-1</v>
      </c>
      <c r="CA35" s="76">
        <f t="shared" si="111"/>
        <v>1</v>
      </c>
      <c r="CB35" s="76">
        <f t="shared" si="111"/>
        <v>19</v>
      </c>
      <c r="CC35" s="76">
        <f t="shared" si="111"/>
        <v>-12</v>
      </c>
      <c r="CD35" s="382">
        <f t="shared" si="111"/>
        <v>6</v>
      </c>
      <c r="CE35" s="405">
        <f t="shared" si="112"/>
        <v>-1</v>
      </c>
      <c r="CF35" s="76">
        <f t="shared" si="112"/>
        <v>40</v>
      </c>
      <c r="CG35" s="76">
        <f t="shared" si="112"/>
        <v>7</v>
      </c>
      <c r="CH35" s="76">
        <f t="shared" si="112"/>
        <v>-65</v>
      </c>
      <c r="CI35" s="76">
        <f t="shared" si="112"/>
        <v>-62</v>
      </c>
      <c r="CJ35" s="223">
        <f t="shared" si="112"/>
        <v>-47</v>
      </c>
      <c r="CK35" s="223">
        <f t="shared" si="112"/>
        <v>-13</v>
      </c>
      <c r="CL35" s="223">
        <f t="shared" si="112"/>
        <v>-12</v>
      </c>
      <c r="CM35" s="223">
        <f t="shared" si="112"/>
        <v>-11</v>
      </c>
      <c r="CN35" s="249">
        <f t="shared" si="112"/>
        <v>16</v>
      </c>
      <c r="CO35" s="249">
        <f t="shared" si="113"/>
        <v>101</v>
      </c>
      <c r="CP35" s="362">
        <f t="shared" si="113"/>
        <v>45</v>
      </c>
      <c r="CQ35" s="331">
        <f t="shared" si="113"/>
        <v>55</v>
      </c>
      <c r="CR35" s="249">
        <f t="shared" si="113"/>
        <v>26</v>
      </c>
      <c r="CS35" s="249">
        <f t="shared" si="113"/>
        <v>48</v>
      </c>
      <c r="CT35" s="249">
        <f t="shared" si="113"/>
        <v>43</v>
      </c>
      <c r="CU35" s="249">
        <f t="shared" si="113"/>
        <v>23</v>
      </c>
      <c r="CV35" s="249">
        <f t="shared" si="113"/>
        <v>13</v>
      </c>
      <c r="CW35" s="249">
        <f t="shared" si="113"/>
        <v>11</v>
      </c>
      <c r="CX35" s="249">
        <f t="shared" si="113"/>
        <v>34</v>
      </c>
      <c r="CY35" s="249">
        <f t="shared" si="114"/>
        <v>34</v>
      </c>
      <c r="CZ35" s="249">
        <f t="shared" si="114"/>
        <v>23</v>
      </c>
      <c r="DA35" s="249">
        <f t="shared" si="114"/>
        <v>-62</v>
      </c>
      <c r="DB35" s="362">
        <f t="shared" si="114"/>
        <v>-59</v>
      </c>
      <c r="DC35" s="362">
        <f t="shared" si="114"/>
        <v>-55</v>
      </c>
      <c r="DD35" s="362">
        <f t="shared" si="114"/>
        <v>-43</v>
      </c>
      <c r="DE35" s="362">
        <f t="shared" si="114"/>
        <v>-53</v>
      </c>
      <c r="DF35" s="362">
        <f t="shared" si="114"/>
        <v>-34</v>
      </c>
      <c r="DG35" s="362">
        <f t="shared" si="114"/>
        <v>7</v>
      </c>
      <c r="DH35" s="362">
        <f t="shared" si="114"/>
        <v>3</v>
      </c>
      <c r="DI35" s="362">
        <f t="shared" si="115"/>
        <v>3</v>
      </c>
      <c r="DJ35" s="362">
        <f t="shared" si="115"/>
        <v>-23</v>
      </c>
      <c r="DK35" s="362">
        <f t="shared" si="115"/>
        <v>-21</v>
      </c>
      <c r="DL35" s="362">
        <f t="shared" si="115"/>
        <v>-43</v>
      </c>
      <c r="DM35" s="362">
        <f t="shared" si="115"/>
        <v>-20</v>
      </c>
      <c r="DN35" s="362">
        <f t="shared" si="115"/>
        <v>21</v>
      </c>
      <c r="DO35" s="362">
        <f t="shared" si="115"/>
        <v>-10</v>
      </c>
      <c r="DP35" s="362">
        <f t="shared" si="115"/>
        <v>-20</v>
      </c>
      <c r="DQ35" s="362">
        <f t="shared" si="115"/>
        <v>-4</v>
      </c>
      <c r="DR35" s="362">
        <f t="shared" si="115"/>
        <v>-6</v>
      </c>
      <c r="DS35" s="362">
        <f t="shared" si="115"/>
        <v>-35</v>
      </c>
      <c r="DT35" s="362">
        <f t="shared" si="115"/>
        <v>-14</v>
      </c>
      <c r="DU35" s="362">
        <f t="shared" si="115"/>
        <v>-18</v>
      </c>
      <c r="DV35" s="362">
        <f t="shared" si="115"/>
        <v>13</v>
      </c>
      <c r="DW35" s="362">
        <f t="shared" si="115"/>
        <v>-6</v>
      </c>
      <c r="DX35" s="362">
        <f t="shared" si="115"/>
        <v>-5</v>
      </c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71</v>
      </c>
    </row>
    <row r="36" spans="1:133" s="65" customFormat="1" x14ac:dyDescent="0.3">
      <c r="A36" s="139"/>
      <c r="B36" s="52" t="s">
        <v>144</v>
      </c>
      <c r="C36" s="128">
        <f t="shared" ref="C36:Q36" si="116">SUM(C31:C35)</f>
        <v>37303</v>
      </c>
      <c r="D36" s="129">
        <f t="shared" si="116"/>
        <v>40155</v>
      </c>
      <c r="E36" s="129">
        <f t="shared" si="116"/>
        <v>41999</v>
      </c>
      <c r="F36" s="129">
        <f t="shared" si="116"/>
        <v>39544</v>
      </c>
      <c r="G36" s="129">
        <f t="shared" si="116"/>
        <v>34687</v>
      </c>
      <c r="H36" s="129">
        <f t="shared" si="116"/>
        <v>38838</v>
      </c>
      <c r="I36" s="129">
        <f t="shared" si="116"/>
        <v>41685</v>
      </c>
      <c r="J36" s="129">
        <f t="shared" si="116"/>
        <v>49085</v>
      </c>
      <c r="K36" s="129">
        <f t="shared" si="116"/>
        <v>49751</v>
      </c>
      <c r="L36" s="130">
        <f t="shared" si="116"/>
        <v>43461</v>
      </c>
      <c r="M36" s="129">
        <f t="shared" si="116"/>
        <v>44348</v>
      </c>
      <c r="N36" s="129">
        <f t="shared" si="116"/>
        <v>40087</v>
      </c>
      <c r="O36" s="129">
        <f t="shared" si="116"/>
        <v>51559</v>
      </c>
      <c r="P36" s="129">
        <f t="shared" si="116"/>
        <v>60387</v>
      </c>
      <c r="Q36" s="129">
        <f t="shared" si="116"/>
        <v>47690</v>
      </c>
      <c r="R36" s="129">
        <v>40865</v>
      </c>
      <c r="S36" s="129">
        <v>35979</v>
      </c>
      <c r="T36" s="129">
        <v>36409</v>
      </c>
      <c r="U36" s="184">
        <v>41224</v>
      </c>
      <c r="V36" s="184">
        <v>50862</v>
      </c>
      <c r="W36" s="184">
        <f>SUM(W31+W32+W33+W34+W35)</f>
        <v>46082</v>
      </c>
      <c r="X36" s="130">
        <f>SUM(X31+X32+X33+X34+X35)</f>
        <v>38644</v>
      </c>
      <c r="Y36" s="184">
        <v>32081</v>
      </c>
      <c r="Z36" s="184">
        <v>32576</v>
      </c>
      <c r="AA36" s="184">
        <v>37473</v>
      </c>
      <c r="AB36" s="184">
        <v>36190</v>
      </c>
      <c r="AC36" s="184">
        <v>32423</v>
      </c>
      <c r="AD36" s="184">
        <v>31835</v>
      </c>
      <c r="AE36" s="184">
        <v>28413</v>
      </c>
      <c r="AF36" s="184">
        <v>29096</v>
      </c>
      <c r="AG36" s="184">
        <v>34760</v>
      </c>
      <c r="AH36" s="184">
        <v>40468</v>
      </c>
      <c r="AI36" s="184">
        <v>46415</v>
      </c>
      <c r="AJ36" s="130">
        <v>39499</v>
      </c>
      <c r="AK36" s="273">
        <v>33643</v>
      </c>
      <c r="AL36" s="273">
        <v>35385</v>
      </c>
      <c r="AM36" s="273">
        <v>37616</v>
      </c>
      <c r="AN36" s="273">
        <v>40169</v>
      </c>
      <c r="AO36" s="273">
        <v>38282</v>
      </c>
      <c r="AP36" s="273">
        <v>38735</v>
      </c>
      <c r="AQ36" s="77">
        <v>34070</v>
      </c>
      <c r="AR36" s="273">
        <v>34822</v>
      </c>
      <c r="AS36" s="273">
        <v>36812</v>
      </c>
      <c r="AT36" s="273">
        <v>44877</v>
      </c>
      <c r="AU36" s="273">
        <v>42298</v>
      </c>
      <c r="AV36" s="289">
        <v>36424</v>
      </c>
      <c r="AW36" s="273">
        <v>35560</v>
      </c>
      <c r="AX36" s="273">
        <v>44571</v>
      </c>
      <c r="AY36" s="273">
        <v>44805</v>
      </c>
      <c r="AZ36" s="273">
        <v>45766</v>
      </c>
      <c r="BA36" s="273">
        <v>46371</v>
      </c>
      <c r="BB36" s="273">
        <v>43984</v>
      </c>
      <c r="BC36" s="77">
        <v>36358</v>
      </c>
      <c r="BD36" s="273">
        <v>34597</v>
      </c>
      <c r="BE36" s="273">
        <v>43312</v>
      </c>
      <c r="BF36" s="273">
        <v>44911</v>
      </c>
      <c r="BG36" s="273">
        <v>49697</v>
      </c>
      <c r="BH36" s="289">
        <v>38923</v>
      </c>
      <c r="BI36" s="128">
        <v>34419</v>
      </c>
      <c r="BJ36" s="507">
        <v>38109</v>
      </c>
      <c r="BK36" s="562">
        <v>44574</v>
      </c>
      <c r="BL36" s="273">
        <v>44103</v>
      </c>
      <c r="BM36" s="273">
        <v>43499</v>
      </c>
      <c r="BN36" s="273">
        <v>45015</v>
      </c>
      <c r="BO36" s="77">
        <v>35359</v>
      </c>
      <c r="BP36" s="77">
        <v>42263</v>
      </c>
      <c r="BQ36" s="273">
        <v>50785</v>
      </c>
      <c r="BR36" s="273">
        <v>50704</v>
      </c>
      <c r="BS36" s="273"/>
      <c r="BT36" s="273"/>
      <c r="BU36" s="128">
        <f t="shared" ref="BU36:BY36" si="117">SUM(BU31:BU35)</f>
        <v>14256</v>
      </c>
      <c r="BV36" s="131">
        <f t="shared" si="117"/>
        <v>20232</v>
      </c>
      <c r="BW36" s="131">
        <f t="shared" si="117"/>
        <v>5691</v>
      </c>
      <c r="BX36" s="131">
        <f t="shared" si="117"/>
        <v>1321</v>
      </c>
      <c r="BY36" s="131">
        <f t="shared" si="117"/>
        <v>1292</v>
      </c>
      <c r="BZ36" s="131">
        <f t="shared" ref="BZ36:CH36" si="118">SUM(BZ31:BZ35)</f>
        <v>-2429</v>
      </c>
      <c r="CA36" s="131">
        <f t="shared" si="118"/>
        <v>-461</v>
      </c>
      <c r="CB36" s="131">
        <f t="shared" si="118"/>
        <v>1777</v>
      </c>
      <c r="CC36" s="131">
        <f t="shared" si="118"/>
        <v>-3669</v>
      </c>
      <c r="CD36" s="383">
        <f t="shared" si="118"/>
        <v>-4817</v>
      </c>
      <c r="CE36" s="406">
        <f t="shared" si="118"/>
        <v>-12267</v>
      </c>
      <c r="CF36" s="131">
        <f t="shared" si="118"/>
        <v>-7511</v>
      </c>
      <c r="CG36" s="131">
        <f t="shared" si="118"/>
        <v>-14086</v>
      </c>
      <c r="CH36" s="131">
        <f t="shared" si="118"/>
        <v>-24197</v>
      </c>
      <c r="CI36" s="131">
        <f t="shared" ref="CI36:CJ36" si="119">SUM(CI31:CI35)</f>
        <v>-15267</v>
      </c>
      <c r="CJ36" s="224">
        <f t="shared" si="119"/>
        <v>-9030</v>
      </c>
      <c r="CK36" s="224">
        <f t="shared" ref="CK36:CL36" si="120">SUM(CK31:CK35)</f>
        <v>-7566</v>
      </c>
      <c r="CL36" s="224">
        <f t="shared" si="120"/>
        <v>-7313</v>
      </c>
      <c r="CM36" s="224">
        <f t="shared" ref="CM36:CN36" si="121">SUM(CM31:CM35)</f>
        <v>-6464</v>
      </c>
      <c r="CN36" s="250">
        <f t="shared" si="121"/>
        <v>-10394</v>
      </c>
      <c r="CO36" s="250">
        <f t="shared" ref="CO36:CQ36" si="122">SUM(CO31:CO35)</f>
        <v>333</v>
      </c>
      <c r="CP36" s="363">
        <f t="shared" si="122"/>
        <v>855</v>
      </c>
      <c r="CQ36" s="332">
        <f t="shared" si="122"/>
        <v>1562</v>
      </c>
      <c r="CR36" s="250">
        <f t="shared" ref="CR36:CS36" si="123">SUM(CR31:CR35)</f>
        <v>2809</v>
      </c>
      <c r="CS36" s="250">
        <f t="shared" si="123"/>
        <v>143</v>
      </c>
      <c r="CT36" s="250">
        <f t="shared" ref="CT36" si="124">SUM(CT31:CT35)</f>
        <v>3979</v>
      </c>
      <c r="CU36" s="250">
        <f t="shared" ref="CU36" si="125">SUM(CU31:CU35)</f>
        <v>5859</v>
      </c>
      <c r="CV36" s="250">
        <f t="shared" ref="CV36" si="126">SUM(CV31:CV35)</f>
        <v>6900</v>
      </c>
      <c r="CW36" s="250">
        <f t="shared" ref="CW36" si="127">SUM(CW31:CW35)</f>
        <v>5657</v>
      </c>
      <c r="CX36" s="250">
        <f t="shared" ref="CX36" si="128">SUM(CX31:CX35)</f>
        <v>5726</v>
      </c>
      <c r="CY36" s="250">
        <f t="shared" ref="CY36" si="129">SUM(CY31:CY35)</f>
        <v>2052</v>
      </c>
      <c r="CZ36" s="250">
        <f t="shared" ref="CZ36" si="130">SUM(CZ31:CZ35)</f>
        <v>4409</v>
      </c>
      <c r="DA36" s="250">
        <f t="shared" ref="DA36" si="131">SUM(DA31:DA35)</f>
        <v>-4117</v>
      </c>
      <c r="DB36" s="363">
        <f t="shared" ref="DB36" si="132">SUM(DB31:DB35)</f>
        <v>-3075</v>
      </c>
      <c r="DC36" s="363">
        <f t="shared" ref="DC36" si="133">SUM(DC31:DC35)</f>
        <v>1917</v>
      </c>
      <c r="DD36" s="363">
        <f t="shared" ref="DD36" si="134">SUM(DD31:DD35)</f>
        <v>9186</v>
      </c>
      <c r="DE36" s="363">
        <f t="shared" ref="DE36" si="135">SUM(DE31:DE35)</f>
        <v>7189</v>
      </c>
      <c r="DF36" s="363">
        <f t="shared" ref="DF36" si="136">SUM(DF31:DF35)</f>
        <v>5597</v>
      </c>
      <c r="DG36" s="363">
        <f t="shared" ref="DG36" si="137">SUM(DG31:DG35)</f>
        <v>8089</v>
      </c>
      <c r="DH36" s="363">
        <f t="shared" ref="DH36" si="138">SUM(DH31:DH35)</f>
        <v>5249</v>
      </c>
      <c r="DI36" s="363">
        <f t="shared" ref="DI36" si="139">SUM(DI31:DI35)</f>
        <v>2288</v>
      </c>
      <c r="DJ36" s="363">
        <f t="shared" ref="DJ36" si="140">SUM(DJ31:DJ35)</f>
        <v>-225</v>
      </c>
      <c r="DK36" s="363">
        <f t="shared" ref="DK36:DL36" si="141">SUM(DK31:DK35)</f>
        <v>6500</v>
      </c>
      <c r="DL36" s="363">
        <f t="shared" si="141"/>
        <v>34</v>
      </c>
      <c r="DM36" s="363">
        <f t="shared" ref="DM36:DN36" si="142">SUM(DM31:DM35)</f>
        <v>7399</v>
      </c>
      <c r="DN36" s="363">
        <f t="shared" si="142"/>
        <v>2499</v>
      </c>
      <c r="DO36" s="363">
        <f t="shared" ref="DO36:DP36" si="143">SUM(DO31:DO35)</f>
        <v>-1141</v>
      </c>
      <c r="DP36" s="363">
        <f t="shared" si="143"/>
        <v>-6462</v>
      </c>
      <c r="DQ36" s="363">
        <f t="shared" ref="DQ36:DR36" si="144">SUM(DQ31:DQ35)</f>
        <v>-231</v>
      </c>
      <c r="DR36" s="363">
        <f t="shared" si="144"/>
        <v>-1663</v>
      </c>
      <c r="DS36" s="363">
        <f t="shared" ref="DS36:DT36" si="145">SUM(DS31:DS35)</f>
        <v>-2872</v>
      </c>
      <c r="DT36" s="363">
        <f t="shared" si="145"/>
        <v>1031</v>
      </c>
      <c r="DU36" s="363">
        <f t="shared" ref="DU36:DV36" si="146">SUM(DU31:DU35)</f>
        <v>-999</v>
      </c>
      <c r="DV36" s="363">
        <f t="shared" si="146"/>
        <v>7666</v>
      </c>
      <c r="DW36" s="363">
        <f t="shared" ref="DW36:DX36" si="147">SUM(DW31:DW35)</f>
        <v>7473</v>
      </c>
      <c r="DX36" s="363">
        <f t="shared" si="147"/>
        <v>5793</v>
      </c>
      <c r="DY36" s="449"/>
      <c r="DZ36" s="449"/>
      <c r="EA36" s="449"/>
      <c r="EB36" s="262"/>
      <c r="EC36" s="77">
        <f>SUM(EC31:EC35)</f>
        <v>50704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79"/>
      <c r="BJ37" s="508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56403</v>
      </c>
      <c r="D38" s="73">
        <v>56219</v>
      </c>
      <c r="E38" s="73">
        <v>57228</v>
      </c>
      <c r="F38" s="73">
        <v>59697</v>
      </c>
      <c r="G38" s="73">
        <v>60324</v>
      </c>
      <c r="H38" s="73">
        <v>59224</v>
      </c>
      <c r="I38" s="73">
        <v>59350</v>
      </c>
      <c r="J38" s="73">
        <v>61416</v>
      </c>
      <c r="K38" s="73">
        <v>69197</v>
      </c>
      <c r="L38" s="74">
        <v>73085</v>
      </c>
      <c r="M38" s="73">
        <v>75335</v>
      </c>
      <c r="N38" s="73">
        <v>73393</v>
      </c>
      <c r="O38" s="73">
        <v>76989</v>
      </c>
      <c r="P38" s="73">
        <v>86550</v>
      </c>
      <c r="Q38" s="73">
        <v>97908</v>
      </c>
      <c r="R38" s="73">
        <v>100619</v>
      </c>
      <c r="S38" s="73">
        <v>98258</v>
      </c>
      <c r="T38" s="73">
        <v>97263</v>
      </c>
      <c r="U38" s="183">
        <v>97999</v>
      </c>
      <c r="V38" s="183">
        <v>104640</v>
      </c>
      <c r="W38" s="183">
        <v>112141</v>
      </c>
      <c r="X38" s="74">
        <v>115885</v>
      </c>
      <c r="Y38" s="183">
        <v>111471</v>
      </c>
      <c r="Z38" s="183">
        <v>106116</v>
      </c>
      <c r="AA38" s="183">
        <v>99687</v>
      </c>
      <c r="AB38" s="183">
        <v>102460</v>
      </c>
      <c r="AC38" s="183">
        <v>97503</v>
      </c>
      <c r="AD38" s="183">
        <v>92072</v>
      </c>
      <c r="AE38" s="183">
        <v>85728</v>
      </c>
      <c r="AF38" s="183">
        <v>80446</v>
      </c>
      <c r="AG38" s="183">
        <v>77456</v>
      </c>
      <c r="AH38" s="183">
        <v>80504</v>
      </c>
      <c r="AI38" s="183">
        <v>85294</v>
      </c>
      <c r="AJ38" s="74">
        <v>87307</v>
      </c>
      <c r="AK38" s="272">
        <v>88793</v>
      </c>
      <c r="AL38" s="272">
        <v>85231</v>
      </c>
      <c r="AM38" s="272">
        <v>81832</v>
      </c>
      <c r="AN38" s="272">
        <v>77734</v>
      </c>
      <c r="AO38" s="272">
        <v>77882</v>
      </c>
      <c r="AP38" s="272">
        <v>76585</v>
      </c>
      <c r="AQ38" s="56">
        <v>77881</v>
      </c>
      <c r="AR38" s="272">
        <v>73149</v>
      </c>
      <c r="AS38" s="272">
        <v>71455</v>
      </c>
      <c r="AT38" s="272">
        <v>72856</v>
      </c>
      <c r="AU38" s="272">
        <v>76821</v>
      </c>
      <c r="AV38" s="288">
        <v>81583</v>
      </c>
      <c r="AW38" s="272">
        <v>75985</v>
      </c>
      <c r="AX38" s="272">
        <v>74218</v>
      </c>
      <c r="AY38" s="272">
        <v>76055</v>
      </c>
      <c r="AZ38" s="272">
        <v>81038</v>
      </c>
      <c r="BA38" s="272">
        <v>79474</v>
      </c>
      <c r="BB38" s="272">
        <v>80212</v>
      </c>
      <c r="BC38" s="56">
        <v>81129</v>
      </c>
      <c r="BD38" s="272">
        <v>77466</v>
      </c>
      <c r="BE38" s="272">
        <v>72792</v>
      </c>
      <c r="BF38" s="272">
        <v>72366</v>
      </c>
      <c r="BG38" s="272">
        <v>76549</v>
      </c>
      <c r="BH38" s="288">
        <v>80265</v>
      </c>
      <c r="BI38" s="72">
        <v>80241</v>
      </c>
      <c r="BJ38" s="506">
        <v>75945</v>
      </c>
      <c r="BK38" s="561">
        <v>75695</v>
      </c>
      <c r="BL38" s="272">
        <v>74958</v>
      </c>
      <c r="BM38" s="272">
        <v>73634</v>
      </c>
      <c r="BN38" s="272">
        <v>74571</v>
      </c>
      <c r="BO38" s="56">
        <v>75785</v>
      </c>
      <c r="BP38" s="56">
        <v>74522</v>
      </c>
      <c r="BQ38" s="272">
        <v>72935</v>
      </c>
      <c r="BR38" s="272">
        <v>76629</v>
      </c>
      <c r="BS38" s="272"/>
      <c r="BT38" s="272"/>
      <c r="BU38" s="72">
        <f t="shared" ref="BU38:CD42" si="148">O38-C38</f>
        <v>20586</v>
      </c>
      <c r="BV38" s="76">
        <f t="shared" si="148"/>
        <v>30331</v>
      </c>
      <c r="BW38" s="76">
        <f t="shared" si="148"/>
        <v>40680</v>
      </c>
      <c r="BX38" s="76">
        <f t="shared" si="148"/>
        <v>40922</v>
      </c>
      <c r="BY38" s="76">
        <f t="shared" si="148"/>
        <v>37934</v>
      </c>
      <c r="BZ38" s="76">
        <f t="shared" si="148"/>
        <v>38039</v>
      </c>
      <c r="CA38" s="76">
        <f t="shared" si="148"/>
        <v>38649</v>
      </c>
      <c r="CB38" s="76">
        <f t="shared" si="148"/>
        <v>43224</v>
      </c>
      <c r="CC38" s="76">
        <f t="shared" si="148"/>
        <v>42944</v>
      </c>
      <c r="CD38" s="382">
        <f t="shared" si="148"/>
        <v>42800</v>
      </c>
      <c r="CE38" s="405">
        <f t="shared" ref="CE38:CN42" si="149">Y38-M38</f>
        <v>36136</v>
      </c>
      <c r="CF38" s="76">
        <f t="shared" si="149"/>
        <v>32723</v>
      </c>
      <c r="CG38" s="76">
        <f t="shared" si="149"/>
        <v>22698</v>
      </c>
      <c r="CH38" s="76">
        <f t="shared" si="149"/>
        <v>15910</v>
      </c>
      <c r="CI38" s="76">
        <f t="shared" si="149"/>
        <v>-405</v>
      </c>
      <c r="CJ38" s="223">
        <f t="shared" si="149"/>
        <v>-8547</v>
      </c>
      <c r="CK38" s="223">
        <f t="shared" si="149"/>
        <v>-12530</v>
      </c>
      <c r="CL38" s="223">
        <f t="shared" si="149"/>
        <v>-16817</v>
      </c>
      <c r="CM38" s="223">
        <f t="shared" si="149"/>
        <v>-20543</v>
      </c>
      <c r="CN38" s="249">
        <f t="shared" si="149"/>
        <v>-24136</v>
      </c>
      <c r="CO38" s="249">
        <f t="shared" ref="CO38:CX42" si="150">AI38-W38</f>
        <v>-26847</v>
      </c>
      <c r="CP38" s="362">
        <f t="shared" si="150"/>
        <v>-28578</v>
      </c>
      <c r="CQ38" s="331">
        <f t="shared" si="150"/>
        <v>-22678</v>
      </c>
      <c r="CR38" s="249">
        <f t="shared" si="150"/>
        <v>-20885</v>
      </c>
      <c r="CS38" s="249">
        <f t="shared" si="150"/>
        <v>-17855</v>
      </c>
      <c r="CT38" s="249">
        <f t="shared" si="150"/>
        <v>-24726</v>
      </c>
      <c r="CU38" s="249">
        <f t="shared" si="150"/>
        <v>-19621</v>
      </c>
      <c r="CV38" s="249">
        <f t="shared" si="150"/>
        <v>-15487</v>
      </c>
      <c r="CW38" s="249">
        <f t="shared" si="150"/>
        <v>-7847</v>
      </c>
      <c r="CX38" s="249">
        <f t="shared" si="150"/>
        <v>-7297</v>
      </c>
      <c r="CY38" s="249">
        <f t="shared" ref="CY38:DH42" si="151">AS38-AG38</f>
        <v>-6001</v>
      </c>
      <c r="CZ38" s="249">
        <f t="shared" si="151"/>
        <v>-7648</v>
      </c>
      <c r="DA38" s="249">
        <f t="shared" si="151"/>
        <v>-8473</v>
      </c>
      <c r="DB38" s="362">
        <f t="shared" si="151"/>
        <v>-5724</v>
      </c>
      <c r="DC38" s="362">
        <f t="shared" si="151"/>
        <v>-12808</v>
      </c>
      <c r="DD38" s="362">
        <f t="shared" si="151"/>
        <v>-11013</v>
      </c>
      <c r="DE38" s="362">
        <f t="shared" si="151"/>
        <v>-5777</v>
      </c>
      <c r="DF38" s="362">
        <f t="shared" si="151"/>
        <v>3304</v>
      </c>
      <c r="DG38" s="362">
        <f t="shared" si="151"/>
        <v>1592</v>
      </c>
      <c r="DH38" s="362">
        <f t="shared" si="151"/>
        <v>3627</v>
      </c>
      <c r="DI38" s="362">
        <f t="shared" ref="DI38:DX42" si="152">BC38-AQ38</f>
        <v>3248</v>
      </c>
      <c r="DJ38" s="362">
        <f t="shared" si="152"/>
        <v>4317</v>
      </c>
      <c r="DK38" s="362">
        <f t="shared" si="152"/>
        <v>1337</v>
      </c>
      <c r="DL38" s="362">
        <f t="shared" si="152"/>
        <v>-490</v>
      </c>
      <c r="DM38" s="362">
        <f t="shared" si="152"/>
        <v>-272</v>
      </c>
      <c r="DN38" s="362">
        <f t="shared" si="152"/>
        <v>-1318</v>
      </c>
      <c r="DO38" s="362">
        <f t="shared" si="152"/>
        <v>4256</v>
      </c>
      <c r="DP38" s="362">
        <f t="shared" si="152"/>
        <v>1727</v>
      </c>
      <c r="DQ38" s="362">
        <f t="shared" si="152"/>
        <v>-360</v>
      </c>
      <c r="DR38" s="362">
        <f t="shared" si="152"/>
        <v>-6080</v>
      </c>
      <c r="DS38" s="362">
        <f t="shared" si="152"/>
        <v>-5840</v>
      </c>
      <c r="DT38" s="362">
        <f t="shared" si="152"/>
        <v>-5641</v>
      </c>
      <c r="DU38" s="362">
        <f t="shared" si="152"/>
        <v>-5344</v>
      </c>
      <c r="DV38" s="362">
        <f t="shared" si="152"/>
        <v>-2944</v>
      </c>
      <c r="DW38" s="362">
        <f t="shared" si="152"/>
        <v>143</v>
      </c>
      <c r="DX38" s="362">
        <f t="shared" si="152"/>
        <v>4263</v>
      </c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76629</v>
      </c>
    </row>
    <row r="39" spans="1:133" s="51" customFormat="1" x14ac:dyDescent="0.3">
      <c r="A39" s="138"/>
      <c r="B39" s="52" t="s">
        <v>140</v>
      </c>
      <c r="C39" s="72">
        <v>28182</v>
      </c>
      <c r="D39" s="73">
        <v>28184</v>
      </c>
      <c r="E39" s="73">
        <v>27562</v>
      </c>
      <c r="F39" s="73">
        <v>28034</v>
      </c>
      <c r="G39" s="73">
        <v>28240</v>
      </c>
      <c r="H39" s="73">
        <v>28234</v>
      </c>
      <c r="I39" s="73">
        <v>28436</v>
      </c>
      <c r="J39" s="73">
        <v>29211</v>
      </c>
      <c r="K39" s="73">
        <v>31614</v>
      </c>
      <c r="L39" s="74">
        <v>33219</v>
      </c>
      <c r="M39" s="73">
        <v>34653</v>
      </c>
      <c r="N39" s="73">
        <v>34225</v>
      </c>
      <c r="O39" s="73">
        <v>34673</v>
      </c>
      <c r="P39" s="73">
        <v>38379</v>
      </c>
      <c r="Q39" s="73">
        <v>37513</v>
      </c>
      <c r="R39" s="73">
        <v>36924</v>
      </c>
      <c r="S39" s="73">
        <v>38854</v>
      </c>
      <c r="T39" s="73">
        <v>37826</v>
      </c>
      <c r="U39" s="183">
        <v>36788</v>
      </c>
      <c r="V39" s="183">
        <v>36605</v>
      </c>
      <c r="W39" s="183">
        <v>40944</v>
      </c>
      <c r="X39" s="74">
        <v>43778</v>
      </c>
      <c r="Y39" s="183">
        <v>42367</v>
      </c>
      <c r="Z39" s="183">
        <v>43694</v>
      </c>
      <c r="AA39" s="183">
        <v>43820</v>
      </c>
      <c r="AB39" s="183">
        <v>42768</v>
      </c>
      <c r="AC39" s="183">
        <v>43406</v>
      </c>
      <c r="AD39" s="183">
        <v>43487</v>
      </c>
      <c r="AE39" s="183">
        <v>42931</v>
      </c>
      <c r="AF39" s="183">
        <v>42045</v>
      </c>
      <c r="AG39" s="183">
        <v>40017</v>
      </c>
      <c r="AH39" s="183">
        <v>37953</v>
      </c>
      <c r="AI39" s="183">
        <v>32137</v>
      </c>
      <c r="AJ39" s="74">
        <v>37607</v>
      </c>
      <c r="AK39" s="272">
        <v>35086</v>
      </c>
      <c r="AL39" s="272">
        <v>33721</v>
      </c>
      <c r="AM39" s="272">
        <v>34206</v>
      </c>
      <c r="AN39" s="272">
        <v>37080</v>
      </c>
      <c r="AO39" s="272">
        <v>38182</v>
      </c>
      <c r="AP39" s="272">
        <v>38666</v>
      </c>
      <c r="AQ39" s="56">
        <v>37685</v>
      </c>
      <c r="AR39" s="272">
        <v>36288</v>
      </c>
      <c r="AS39" s="272">
        <v>37971</v>
      </c>
      <c r="AT39" s="272">
        <v>37439</v>
      </c>
      <c r="AU39" s="272">
        <v>39247</v>
      </c>
      <c r="AV39" s="288">
        <v>37846</v>
      </c>
      <c r="AW39" s="272">
        <v>41818</v>
      </c>
      <c r="AX39" s="272">
        <v>42021</v>
      </c>
      <c r="AY39" s="272">
        <v>44793</v>
      </c>
      <c r="AZ39" s="272">
        <v>45437</v>
      </c>
      <c r="BA39" s="272">
        <v>47342</v>
      </c>
      <c r="BB39" s="272">
        <v>47362</v>
      </c>
      <c r="BC39" s="56">
        <v>48095</v>
      </c>
      <c r="BD39" s="272">
        <v>45139</v>
      </c>
      <c r="BE39" s="272">
        <v>43807</v>
      </c>
      <c r="BF39" s="272">
        <v>43638</v>
      </c>
      <c r="BG39" s="272">
        <v>44521</v>
      </c>
      <c r="BH39" s="288">
        <v>46581</v>
      </c>
      <c r="BI39" s="72">
        <v>44733</v>
      </c>
      <c r="BJ39" s="506">
        <v>46204</v>
      </c>
      <c r="BK39" s="561">
        <v>47681</v>
      </c>
      <c r="BL39" s="272">
        <v>46929</v>
      </c>
      <c r="BM39" s="272">
        <v>48073</v>
      </c>
      <c r="BN39" s="272">
        <v>47520</v>
      </c>
      <c r="BO39" s="56">
        <v>46778</v>
      </c>
      <c r="BP39" s="56">
        <v>45639</v>
      </c>
      <c r="BQ39" s="272">
        <v>44549</v>
      </c>
      <c r="BR39" s="272">
        <v>45077</v>
      </c>
      <c r="BS39" s="272"/>
      <c r="BT39" s="272"/>
      <c r="BU39" s="72">
        <f t="shared" si="148"/>
        <v>6491</v>
      </c>
      <c r="BV39" s="76">
        <f t="shared" si="148"/>
        <v>10195</v>
      </c>
      <c r="BW39" s="76">
        <f t="shared" si="148"/>
        <v>9951</v>
      </c>
      <c r="BX39" s="76">
        <f t="shared" si="148"/>
        <v>8890</v>
      </c>
      <c r="BY39" s="76">
        <f t="shared" si="148"/>
        <v>10614</v>
      </c>
      <c r="BZ39" s="76">
        <f t="shared" si="148"/>
        <v>9592</v>
      </c>
      <c r="CA39" s="76">
        <f t="shared" si="148"/>
        <v>8352</v>
      </c>
      <c r="CB39" s="76">
        <f t="shared" si="148"/>
        <v>7394</v>
      </c>
      <c r="CC39" s="76">
        <f t="shared" si="148"/>
        <v>9330</v>
      </c>
      <c r="CD39" s="382">
        <f t="shared" si="148"/>
        <v>10559</v>
      </c>
      <c r="CE39" s="405">
        <f t="shared" si="149"/>
        <v>7714</v>
      </c>
      <c r="CF39" s="76">
        <f t="shared" si="149"/>
        <v>9469</v>
      </c>
      <c r="CG39" s="76">
        <f t="shared" si="149"/>
        <v>9147</v>
      </c>
      <c r="CH39" s="76">
        <f t="shared" si="149"/>
        <v>4389</v>
      </c>
      <c r="CI39" s="76">
        <f t="shared" si="149"/>
        <v>5893</v>
      </c>
      <c r="CJ39" s="223">
        <f t="shared" si="149"/>
        <v>6563</v>
      </c>
      <c r="CK39" s="223">
        <f t="shared" si="149"/>
        <v>4077</v>
      </c>
      <c r="CL39" s="223">
        <f t="shared" si="149"/>
        <v>4219</v>
      </c>
      <c r="CM39" s="223">
        <f t="shared" si="149"/>
        <v>3229</v>
      </c>
      <c r="CN39" s="249">
        <f t="shared" si="149"/>
        <v>1348</v>
      </c>
      <c r="CO39" s="249">
        <f t="shared" si="150"/>
        <v>-8807</v>
      </c>
      <c r="CP39" s="362">
        <f t="shared" si="150"/>
        <v>-6171</v>
      </c>
      <c r="CQ39" s="331">
        <f t="shared" si="150"/>
        <v>-7281</v>
      </c>
      <c r="CR39" s="249">
        <f t="shared" si="150"/>
        <v>-9973</v>
      </c>
      <c r="CS39" s="249">
        <f t="shared" si="150"/>
        <v>-9614</v>
      </c>
      <c r="CT39" s="249">
        <f t="shared" si="150"/>
        <v>-5688</v>
      </c>
      <c r="CU39" s="249">
        <f t="shared" si="150"/>
        <v>-5224</v>
      </c>
      <c r="CV39" s="249">
        <f t="shared" si="150"/>
        <v>-4821</v>
      </c>
      <c r="CW39" s="249">
        <f t="shared" si="150"/>
        <v>-5246</v>
      </c>
      <c r="CX39" s="249">
        <f t="shared" si="150"/>
        <v>-5757</v>
      </c>
      <c r="CY39" s="249">
        <f t="shared" si="151"/>
        <v>-2046</v>
      </c>
      <c r="CZ39" s="249">
        <f t="shared" si="151"/>
        <v>-514</v>
      </c>
      <c r="DA39" s="249">
        <f t="shared" si="151"/>
        <v>7110</v>
      </c>
      <c r="DB39" s="362">
        <f t="shared" si="151"/>
        <v>239</v>
      </c>
      <c r="DC39" s="362">
        <f t="shared" si="151"/>
        <v>6732</v>
      </c>
      <c r="DD39" s="362">
        <f t="shared" si="151"/>
        <v>8300</v>
      </c>
      <c r="DE39" s="362">
        <f t="shared" si="151"/>
        <v>10587</v>
      </c>
      <c r="DF39" s="362">
        <f t="shared" si="151"/>
        <v>8357</v>
      </c>
      <c r="DG39" s="362">
        <f t="shared" si="151"/>
        <v>9160</v>
      </c>
      <c r="DH39" s="362">
        <f t="shared" si="151"/>
        <v>8696</v>
      </c>
      <c r="DI39" s="362">
        <f t="shared" si="152"/>
        <v>10410</v>
      </c>
      <c r="DJ39" s="362">
        <f t="shared" si="152"/>
        <v>8851</v>
      </c>
      <c r="DK39" s="362">
        <f t="shared" si="152"/>
        <v>5836</v>
      </c>
      <c r="DL39" s="362">
        <f t="shared" si="152"/>
        <v>6199</v>
      </c>
      <c r="DM39" s="362">
        <f t="shared" si="152"/>
        <v>5274</v>
      </c>
      <c r="DN39" s="362">
        <f t="shared" si="152"/>
        <v>8735</v>
      </c>
      <c r="DO39" s="362">
        <f t="shared" si="152"/>
        <v>2915</v>
      </c>
      <c r="DP39" s="362">
        <f t="shared" si="152"/>
        <v>4183</v>
      </c>
      <c r="DQ39" s="362">
        <f t="shared" si="152"/>
        <v>2888</v>
      </c>
      <c r="DR39" s="362">
        <f t="shared" si="152"/>
        <v>1492</v>
      </c>
      <c r="DS39" s="362">
        <f t="shared" si="152"/>
        <v>731</v>
      </c>
      <c r="DT39" s="362">
        <f t="shared" si="152"/>
        <v>158</v>
      </c>
      <c r="DU39" s="362">
        <f t="shared" si="152"/>
        <v>-1317</v>
      </c>
      <c r="DV39" s="362">
        <f t="shared" si="152"/>
        <v>500</v>
      </c>
      <c r="DW39" s="362">
        <f t="shared" si="152"/>
        <v>742</v>
      </c>
      <c r="DX39" s="362">
        <f t="shared" si="152"/>
        <v>1439</v>
      </c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45077</v>
      </c>
    </row>
    <row r="40" spans="1:133" s="51" customFormat="1" x14ac:dyDescent="0.3">
      <c r="A40" s="138"/>
      <c r="B40" s="52" t="s">
        <v>141</v>
      </c>
      <c r="C40" s="72">
        <v>5632</v>
      </c>
      <c r="D40" s="73">
        <v>5748</v>
      </c>
      <c r="E40" s="73">
        <v>6474</v>
      </c>
      <c r="F40" s="73">
        <v>6650</v>
      </c>
      <c r="G40" s="73">
        <v>6822</v>
      </c>
      <c r="H40" s="73">
        <v>6624</v>
      </c>
      <c r="I40" s="73">
        <v>6659</v>
      </c>
      <c r="J40" s="73">
        <v>6651</v>
      </c>
      <c r="K40" s="73">
        <v>6940</v>
      </c>
      <c r="L40" s="74">
        <v>7099</v>
      </c>
      <c r="M40" s="73">
        <v>7404</v>
      </c>
      <c r="N40" s="73">
        <v>6894</v>
      </c>
      <c r="O40" s="73">
        <v>7445</v>
      </c>
      <c r="P40" s="73">
        <v>9900</v>
      </c>
      <c r="Q40" s="73">
        <v>12734</v>
      </c>
      <c r="R40" s="73">
        <v>13173</v>
      </c>
      <c r="S40" s="73">
        <v>12932</v>
      </c>
      <c r="T40" s="73">
        <v>12041</v>
      </c>
      <c r="U40" s="183">
        <v>11408</v>
      </c>
      <c r="V40" s="183">
        <v>10083</v>
      </c>
      <c r="W40" s="183">
        <v>10313</v>
      </c>
      <c r="X40" s="74">
        <v>10738</v>
      </c>
      <c r="Y40" s="183">
        <v>10745</v>
      </c>
      <c r="Z40" s="183">
        <v>10383</v>
      </c>
      <c r="AA40" s="183">
        <v>9767</v>
      </c>
      <c r="AB40" s="183">
        <v>10121</v>
      </c>
      <c r="AC40" s="183">
        <v>9839</v>
      </c>
      <c r="AD40" s="183">
        <v>9915</v>
      </c>
      <c r="AE40" s="183">
        <v>10188</v>
      </c>
      <c r="AF40" s="183">
        <v>10187</v>
      </c>
      <c r="AG40" s="183">
        <v>9449</v>
      </c>
      <c r="AH40" s="183">
        <v>9605</v>
      </c>
      <c r="AI40" s="183">
        <v>9850</v>
      </c>
      <c r="AJ40" s="74">
        <v>10664</v>
      </c>
      <c r="AK40" s="272">
        <v>10701</v>
      </c>
      <c r="AL40" s="272">
        <v>10253</v>
      </c>
      <c r="AM40" s="272">
        <v>9899</v>
      </c>
      <c r="AN40" s="272">
        <v>10290</v>
      </c>
      <c r="AO40" s="272">
        <v>10369</v>
      </c>
      <c r="AP40" s="272">
        <v>10387</v>
      </c>
      <c r="AQ40" s="56">
        <v>10667</v>
      </c>
      <c r="AR40" s="272">
        <v>11099</v>
      </c>
      <c r="AS40" s="272">
        <v>10384</v>
      </c>
      <c r="AT40" s="272">
        <v>10614</v>
      </c>
      <c r="AU40" s="272">
        <v>9447</v>
      </c>
      <c r="AV40" s="288">
        <v>9707</v>
      </c>
      <c r="AW40" s="272">
        <v>9436</v>
      </c>
      <c r="AX40" s="272">
        <v>9082</v>
      </c>
      <c r="AY40" s="272">
        <v>9148</v>
      </c>
      <c r="AZ40" s="272">
        <v>9581</v>
      </c>
      <c r="BA40" s="272">
        <v>9766</v>
      </c>
      <c r="BB40" s="272">
        <v>9979</v>
      </c>
      <c r="BC40" s="56">
        <v>9960</v>
      </c>
      <c r="BD40" s="272">
        <v>9972</v>
      </c>
      <c r="BE40" s="272">
        <v>9367</v>
      </c>
      <c r="BF40" s="272">
        <v>9027</v>
      </c>
      <c r="BG40" s="272">
        <v>9182</v>
      </c>
      <c r="BH40" s="288">
        <v>9413</v>
      </c>
      <c r="BI40" s="72">
        <v>8791</v>
      </c>
      <c r="BJ40" s="506">
        <v>8522</v>
      </c>
      <c r="BK40" s="561">
        <v>8708</v>
      </c>
      <c r="BL40" s="272">
        <v>8463</v>
      </c>
      <c r="BM40" s="272">
        <v>9223</v>
      </c>
      <c r="BN40" s="272">
        <v>9333</v>
      </c>
      <c r="BO40" s="56">
        <v>9469</v>
      </c>
      <c r="BP40" s="56">
        <v>9666</v>
      </c>
      <c r="BQ40" s="272">
        <v>9673</v>
      </c>
      <c r="BR40" s="272">
        <v>9303</v>
      </c>
      <c r="BS40" s="272"/>
      <c r="BT40" s="272"/>
      <c r="BU40" s="72">
        <f t="shared" si="148"/>
        <v>1813</v>
      </c>
      <c r="BV40" s="76">
        <f t="shared" si="148"/>
        <v>4152</v>
      </c>
      <c r="BW40" s="76">
        <f t="shared" si="148"/>
        <v>6260</v>
      </c>
      <c r="BX40" s="76">
        <f t="shared" si="148"/>
        <v>6523</v>
      </c>
      <c r="BY40" s="76">
        <f t="shared" si="148"/>
        <v>6110</v>
      </c>
      <c r="BZ40" s="76">
        <f t="shared" si="148"/>
        <v>5417</v>
      </c>
      <c r="CA40" s="76">
        <f t="shared" si="148"/>
        <v>4749</v>
      </c>
      <c r="CB40" s="76">
        <f t="shared" si="148"/>
        <v>3432</v>
      </c>
      <c r="CC40" s="76">
        <f t="shared" si="148"/>
        <v>3373</v>
      </c>
      <c r="CD40" s="382">
        <f t="shared" si="148"/>
        <v>3639</v>
      </c>
      <c r="CE40" s="405">
        <f t="shared" si="149"/>
        <v>3341</v>
      </c>
      <c r="CF40" s="76">
        <f t="shared" si="149"/>
        <v>3489</v>
      </c>
      <c r="CG40" s="76">
        <f t="shared" si="149"/>
        <v>2322</v>
      </c>
      <c r="CH40" s="76">
        <f t="shared" si="149"/>
        <v>221</v>
      </c>
      <c r="CI40" s="76">
        <f t="shared" si="149"/>
        <v>-2895</v>
      </c>
      <c r="CJ40" s="223">
        <f t="shared" si="149"/>
        <v>-3258</v>
      </c>
      <c r="CK40" s="223">
        <f t="shared" si="149"/>
        <v>-2744</v>
      </c>
      <c r="CL40" s="223">
        <f t="shared" si="149"/>
        <v>-1854</v>
      </c>
      <c r="CM40" s="223">
        <f t="shared" si="149"/>
        <v>-1959</v>
      </c>
      <c r="CN40" s="249">
        <f t="shared" si="149"/>
        <v>-478</v>
      </c>
      <c r="CO40" s="249">
        <f t="shared" si="150"/>
        <v>-463</v>
      </c>
      <c r="CP40" s="362">
        <f t="shared" si="150"/>
        <v>-74</v>
      </c>
      <c r="CQ40" s="331">
        <f t="shared" si="150"/>
        <v>-44</v>
      </c>
      <c r="CR40" s="249">
        <f t="shared" si="150"/>
        <v>-130</v>
      </c>
      <c r="CS40" s="249">
        <f t="shared" si="150"/>
        <v>132</v>
      </c>
      <c r="CT40" s="249">
        <f t="shared" si="150"/>
        <v>169</v>
      </c>
      <c r="CU40" s="249">
        <f t="shared" si="150"/>
        <v>530</v>
      </c>
      <c r="CV40" s="249">
        <f t="shared" si="150"/>
        <v>472</v>
      </c>
      <c r="CW40" s="249">
        <f t="shared" si="150"/>
        <v>479</v>
      </c>
      <c r="CX40" s="249">
        <f t="shared" si="150"/>
        <v>912</v>
      </c>
      <c r="CY40" s="249">
        <f t="shared" si="151"/>
        <v>935</v>
      </c>
      <c r="CZ40" s="249">
        <f t="shared" si="151"/>
        <v>1009</v>
      </c>
      <c r="DA40" s="249">
        <f t="shared" si="151"/>
        <v>-403</v>
      </c>
      <c r="DB40" s="362">
        <f t="shared" si="151"/>
        <v>-957</v>
      </c>
      <c r="DC40" s="362">
        <f t="shared" si="151"/>
        <v>-1265</v>
      </c>
      <c r="DD40" s="362">
        <f t="shared" si="151"/>
        <v>-1171</v>
      </c>
      <c r="DE40" s="362">
        <f t="shared" si="151"/>
        <v>-751</v>
      </c>
      <c r="DF40" s="362">
        <f t="shared" si="151"/>
        <v>-709</v>
      </c>
      <c r="DG40" s="362">
        <f t="shared" si="151"/>
        <v>-603</v>
      </c>
      <c r="DH40" s="362">
        <f t="shared" si="151"/>
        <v>-408</v>
      </c>
      <c r="DI40" s="362">
        <f t="shared" si="152"/>
        <v>-707</v>
      </c>
      <c r="DJ40" s="362">
        <f t="shared" si="152"/>
        <v>-1127</v>
      </c>
      <c r="DK40" s="362">
        <f t="shared" si="152"/>
        <v>-1017</v>
      </c>
      <c r="DL40" s="362">
        <f t="shared" si="152"/>
        <v>-1587</v>
      </c>
      <c r="DM40" s="362">
        <f t="shared" si="152"/>
        <v>-265</v>
      </c>
      <c r="DN40" s="362">
        <f t="shared" si="152"/>
        <v>-294</v>
      </c>
      <c r="DO40" s="362">
        <f t="shared" si="152"/>
        <v>-645</v>
      </c>
      <c r="DP40" s="362">
        <f t="shared" si="152"/>
        <v>-560</v>
      </c>
      <c r="DQ40" s="362">
        <f t="shared" si="152"/>
        <v>-440</v>
      </c>
      <c r="DR40" s="362">
        <f t="shared" si="152"/>
        <v>-1118</v>
      </c>
      <c r="DS40" s="362">
        <f t="shared" si="152"/>
        <v>-543</v>
      </c>
      <c r="DT40" s="362">
        <f t="shared" si="152"/>
        <v>-646</v>
      </c>
      <c r="DU40" s="362">
        <f t="shared" si="152"/>
        <v>-491</v>
      </c>
      <c r="DV40" s="362">
        <f t="shared" si="152"/>
        <v>-306</v>
      </c>
      <c r="DW40" s="362">
        <f t="shared" si="152"/>
        <v>306</v>
      </c>
      <c r="DX40" s="362">
        <f t="shared" si="152"/>
        <v>276</v>
      </c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9303</v>
      </c>
    </row>
    <row r="41" spans="1:133" s="51" customFormat="1" x14ac:dyDescent="0.3">
      <c r="A41" s="138"/>
      <c r="B41" s="52" t="s">
        <v>142</v>
      </c>
      <c r="C41" s="72">
        <v>304</v>
      </c>
      <c r="D41" s="73">
        <v>303</v>
      </c>
      <c r="E41" s="73">
        <v>306</v>
      </c>
      <c r="F41" s="73">
        <v>315</v>
      </c>
      <c r="G41" s="73">
        <v>305</v>
      </c>
      <c r="H41" s="73">
        <v>307</v>
      </c>
      <c r="I41" s="73">
        <v>320</v>
      </c>
      <c r="J41" s="73">
        <v>310</v>
      </c>
      <c r="K41" s="73">
        <v>328</v>
      </c>
      <c r="L41" s="74">
        <v>335</v>
      </c>
      <c r="M41" s="73">
        <v>334</v>
      </c>
      <c r="N41" s="73">
        <v>356</v>
      </c>
      <c r="O41" s="73">
        <v>370</v>
      </c>
      <c r="P41" s="73">
        <v>485</v>
      </c>
      <c r="Q41" s="73">
        <v>690</v>
      </c>
      <c r="R41" s="73">
        <v>736</v>
      </c>
      <c r="S41" s="73">
        <v>672</v>
      </c>
      <c r="T41" s="73">
        <v>674</v>
      </c>
      <c r="U41" s="183">
        <v>572</v>
      </c>
      <c r="V41" s="183">
        <v>537</v>
      </c>
      <c r="W41" s="183">
        <v>533</v>
      </c>
      <c r="X41" s="74">
        <v>557</v>
      </c>
      <c r="Y41" s="183">
        <v>564</v>
      </c>
      <c r="Z41" s="183">
        <v>562</v>
      </c>
      <c r="AA41" s="183">
        <v>485</v>
      </c>
      <c r="AB41" s="183">
        <v>499</v>
      </c>
      <c r="AC41" s="183">
        <v>439</v>
      </c>
      <c r="AD41" s="183">
        <v>433</v>
      </c>
      <c r="AE41" s="183">
        <v>430</v>
      </c>
      <c r="AF41" s="183">
        <v>422</v>
      </c>
      <c r="AG41" s="183">
        <v>382</v>
      </c>
      <c r="AH41" s="183">
        <v>430</v>
      </c>
      <c r="AI41" s="183">
        <v>465</v>
      </c>
      <c r="AJ41" s="74">
        <v>476</v>
      </c>
      <c r="AK41" s="272">
        <v>563</v>
      </c>
      <c r="AL41" s="272">
        <v>512</v>
      </c>
      <c r="AM41" s="272">
        <v>452</v>
      </c>
      <c r="AN41" s="272">
        <v>462</v>
      </c>
      <c r="AO41" s="272">
        <v>492</v>
      </c>
      <c r="AP41" s="272">
        <v>475</v>
      </c>
      <c r="AQ41" s="56">
        <v>453</v>
      </c>
      <c r="AR41" s="272">
        <v>471</v>
      </c>
      <c r="AS41" s="272">
        <v>465</v>
      </c>
      <c r="AT41" s="272">
        <v>475</v>
      </c>
      <c r="AU41" s="272">
        <v>464</v>
      </c>
      <c r="AV41" s="288">
        <v>485</v>
      </c>
      <c r="AW41" s="272">
        <v>467</v>
      </c>
      <c r="AX41" s="272">
        <v>440</v>
      </c>
      <c r="AY41" s="272">
        <v>418</v>
      </c>
      <c r="AZ41" s="272">
        <v>432</v>
      </c>
      <c r="BA41" s="272">
        <v>421</v>
      </c>
      <c r="BB41" s="272">
        <v>443</v>
      </c>
      <c r="BC41" s="56">
        <v>480</v>
      </c>
      <c r="BD41" s="272">
        <v>453</v>
      </c>
      <c r="BE41" s="272">
        <v>418</v>
      </c>
      <c r="BF41" s="272">
        <v>401</v>
      </c>
      <c r="BG41" s="272">
        <v>439</v>
      </c>
      <c r="BH41" s="288">
        <v>444</v>
      </c>
      <c r="BI41" s="72">
        <v>415</v>
      </c>
      <c r="BJ41" s="506">
        <v>437</v>
      </c>
      <c r="BK41" s="561">
        <v>423</v>
      </c>
      <c r="BL41" s="272">
        <v>410</v>
      </c>
      <c r="BM41" s="272">
        <v>437</v>
      </c>
      <c r="BN41" s="272">
        <v>421</v>
      </c>
      <c r="BO41" s="56">
        <v>430</v>
      </c>
      <c r="BP41" s="56">
        <v>418</v>
      </c>
      <c r="BQ41" s="272">
        <v>437</v>
      </c>
      <c r="BR41" s="272">
        <v>412</v>
      </c>
      <c r="BS41" s="272"/>
      <c r="BT41" s="272"/>
      <c r="BU41" s="72">
        <f t="shared" si="148"/>
        <v>66</v>
      </c>
      <c r="BV41" s="76">
        <f t="shared" si="148"/>
        <v>182</v>
      </c>
      <c r="BW41" s="76">
        <f t="shared" si="148"/>
        <v>384</v>
      </c>
      <c r="BX41" s="76">
        <f t="shared" si="148"/>
        <v>421</v>
      </c>
      <c r="BY41" s="76">
        <f t="shared" si="148"/>
        <v>367</v>
      </c>
      <c r="BZ41" s="76">
        <f t="shared" si="148"/>
        <v>367</v>
      </c>
      <c r="CA41" s="76">
        <f t="shared" si="148"/>
        <v>252</v>
      </c>
      <c r="CB41" s="76">
        <f t="shared" si="148"/>
        <v>227</v>
      </c>
      <c r="CC41" s="76">
        <f t="shared" si="148"/>
        <v>205</v>
      </c>
      <c r="CD41" s="382">
        <f t="shared" si="148"/>
        <v>222</v>
      </c>
      <c r="CE41" s="405">
        <f t="shared" si="149"/>
        <v>230</v>
      </c>
      <c r="CF41" s="76">
        <f t="shared" si="149"/>
        <v>206</v>
      </c>
      <c r="CG41" s="76">
        <f t="shared" si="149"/>
        <v>115</v>
      </c>
      <c r="CH41" s="76">
        <f t="shared" si="149"/>
        <v>14</v>
      </c>
      <c r="CI41" s="76">
        <f t="shared" si="149"/>
        <v>-251</v>
      </c>
      <c r="CJ41" s="223">
        <f t="shared" si="149"/>
        <v>-303</v>
      </c>
      <c r="CK41" s="223">
        <f t="shared" si="149"/>
        <v>-242</v>
      </c>
      <c r="CL41" s="223">
        <f t="shared" si="149"/>
        <v>-252</v>
      </c>
      <c r="CM41" s="223">
        <f t="shared" si="149"/>
        <v>-190</v>
      </c>
      <c r="CN41" s="249">
        <f t="shared" si="149"/>
        <v>-107</v>
      </c>
      <c r="CO41" s="249">
        <f t="shared" si="150"/>
        <v>-68</v>
      </c>
      <c r="CP41" s="362">
        <f t="shared" si="150"/>
        <v>-81</v>
      </c>
      <c r="CQ41" s="331">
        <f t="shared" si="150"/>
        <v>-1</v>
      </c>
      <c r="CR41" s="249">
        <f t="shared" si="150"/>
        <v>-50</v>
      </c>
      <c r="CS41" s="249">
        <f t="shared" si="150"/>
        <v>-33</v>
      </c>
      <c r="CT41" s="249">
        <f t="shared" si="150"/>
        <v>-37</v>
      </c>
      <c r="CU41" s="249">
        <f t="shared" si="150"/>
        <v>53</v>
      </c>
      <c r="CV41" s="249">
        <f t="shared" si="150"/>
        <v>42</v>
      </c>
      <c r="CW41" s="249">
        <f t="shared" si="150"/>
        <v>23</v>
      </c>
      <c r="CX41" s="249">
        <f t="shared" si="150"/>
        <v>49</v>
      </c>
      <c r="CY41" s="249">
        <f t="shared" si="151"/>
        <v>83</v>
      </c>
      <c r="CZ41" s="249">
        <f t="shared" si="151"/>
        <v>45</v>
      </c>
      <c r="DA41" s="249">
        <f t="shared" si="151"/>
        <v>-1</v>
      </c>
      <c r="DB41" s="362">
        <f t="shared" si="151"/>
        <v>9</v>
      </c>
      <c r="DC41" s="362">
        <f t="shared" si="151"/>
        <v>-96</v>
      </c>
      <c r="DD41" s="362">
        <f t="shared" si="151"/>
        <v>-72</v>
      </c>
      <c r="DE41" s="362">
        <f t="shared" si="151"/>
        <v>-34</v>
      </c>
      <c r="DF41" s="362">
        <f t="shared" si="151"/>
        <v>-30</v>
      </c>
      <c r="DG41" s="362">
        <f t="shared" si="151"/>
        <v>-71</v>
      </c>
      <c r="DH41" s="362">
        <f t="shared" si="151"/>
        <v>-32</v>
      </c>
      <c r="DI41" s="362">
        <f t="shared" si="152"/>
        <v>27</v>
      </c>
      <c r="DJ41" s="362">
        <f t="shared" si="152"/>
        <v>-18</v>
      </c>
      <c r="DK41" s="362">
        <f t="shared" si="152"/>
        <v>-47</v>
      </c>
      <c r="DL41" s="362">
        <f t="shared" si="152"/>
        <v>-74</v>
      </c>
      <c r="DM41" s="362">
        <f t="shared" si="152"/>
        <v>-25</v>
      </c>
      <c r="DN41" s="362">
        <f t="shared" si="152"/>
        <v>-41</v>
      </c>
      <c r="DO41" s="362">
        <f t="shared" si="152"/>
        <v>-52</v>
      </c>
      <c r="DP41" s="362">
        <f t="shared" si="152"/>
        <v>-3</v>
      </c>
      <c r="DQ41" s="362">
        <f t="shared" si="152"/>
        <v>5</v>
      </c>
      <c r="DR41" s="362">
        <f t="shared" si="152"/>
        <v>-22</v>
      </c>
      <c r="DS41" s="362">
        <f t="shared" si="152"/>
        <v>16</v>
      </c>
      <c r="DT41" s="362">
        <f t="shared" si="152"/>
        <v>-22</v>
      </c>
      <c r="DU41" s="362">
        <f t="shared" si="152"/>
        <v>-50</v>
      </c>
      <c r="DV41" s="362">
        <f t="shared" si="152"/>
        <v>-35</v>
      </c>
      <c r="DW41" s="362">
        <f t="shared" si="152"/>
        <v>19</v>
      </c>
      <c r="DX41" s="362">
        <f t="shared" si="152"/>
        <v>11</v>
      </c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412</v>
      </c>
    </row>
    <row r="42" spans="1:133" s="51" customFormat="1" x14ac:dyDescent="0.3">
      <c r="A42" s="138"/>
      <c r="B42" s="52" t="s">
        <v>143</v>
      </c>
      <c r="C42" s="72">
        <v>83</v>
      </c>
      <c r="D42" s="73">
        <v>83</v>
      </c>
      <c r="E42" s="73">
        <v>84</v>
      </c>
      <c r="F42" s="73">
        <v>71</v>
      </c>
      <c r="G42" s="73">
        <v>75</v>
      </c>
      <c r="H42" s="73">
        <v>80</v>
      </c>
      <c r="I42" s="73">
        <v>86</v>
      </c>
      <c r="J42" s="73">
        <v>81</v>
      </c>
      <c r="K42" s="73">
        <v>84</v>
      </c>
      <c r="L42" s="74">
        <v>93</v>
      </c>
      <c r="M42" s="73">
        <v>111</v>
      </c>
      <c r="N42" s="73">
        <v>93</v>
      </c>
      <c r="O42" s="73">
        <v>99</v>
      </c>
      <c r="P42" s="73">
        <v>126</v>
      </c>
      <c r="Q42" s="73">
        <v>172</v>
      </c>
      <c r="R42" s="73">
        <v>185</v>
      </c>
      <c r="S42" s="73">
        <v>165</v>
      </c>
      <c r="T42" s="73">
        <v>158</v>
      </c>
      <c r="U42" s="183">
        <v>129</v>
      </c>
      <c r="V42" s="183">
        <v>125</v>
      </c>
      <c r="W42" s="183">
        <v>117</v>
      </c>
      <c r="X42" s="74">
        <v>122</v>
      </c>
      <c r="Y42" s="183">
        <v>135</v>
      </c>
      <c r="Z42" s="183">
        <v>128</v>
      </c>
      <c r="AA42" s="183">
        <v>116</v>
      </c>
      <c r="AB42" s="183">
        <v>119</v>
      </c>
      <c r="AC42" s="183">
        <v>119</v>
      </c>
      <c r="AD42" s="183">
        <v>121</v>
      </c>
      <c r="AE42" s="183">
        <v>121</v>
      </c>
      <c r="AF42" s="183">
        <v>116</v>
      </c>
      <c r="AG42" s="183">
        <v>107</v>
      </c>
      <c r="AH42" s="183">
        <v>115</v>
      </c>
      <c r="AI42" s="183">
        <v>134</v>
      </c>
      <c r="AJ42" s="74">
        <v>150</v>
      </c>
      <c r="AK42" s="272">
        <v>212</v>
      </c>
      <c r="AL42" s="272">
        <v>159</v>
      </c>
      <c r="AM42" s="272">
        <v>159</v>
      </c>
      <c r="AN42" s="272">
        <v>137</v>
      </c>
      <c r="AO42" s="272">
        <v>150</v>
      </c>
      <c r="AP42" s="272">
        <v>145</v>
      </c>
      <c r="AQ42" s="56">
        <v>151</v>
      </c>
      <c r="AR42" s="272">
        <v>134</v>
      </c>
      <c r="AS42" s="272">
        <v>147</v>
      </c>
      <c r="AT42" s="272">
        <v>151</v>
      </c>
      <c r="AU42" s="272">
        <v>156</v>
      </c>
      <c r="AV42" s="288">
        <v>160</v>
      </c>
      <c r="AW42" s="272">
        <v>146</v>
      </c>
      <c r="AX42" s="272">
        <v>146</v>
      </c>
      <c r="AY42" s="272">
        <v>152</v>
      </c>
      <c r="AZ42" s="272">
        <v>132</v>
      </c>
      <c r="BA42" s="272">
        <v>138</v>
      </c>
      <c r="BB42" s="272">
        <v>138</v>
      </c>
      <c r="BC42" s="56">
        <v>146</v>
      </c>
      <c r="BD42" s="272">
        <v>147</v>
      </c>
      <c r="BE42" s="272">
        <v>148</v>
      </c>
      <c r="BF42" s="272">
        <v>135</v>
      </c>
      <c r="BG42" s="272">
        <v>147</v>
      </c>
      <c r="BH42" s="288">
        <v>156</v>
      </c>
      <c r="BI42" s="72">
        <v>158</v>
      </c>
      <c r="BJ42" s="506">
        <v>145</v>
      </c>
      <c r="BK42" s="561">
        <v>144</v>
      </c>
      <c r="BL42" s="272">
        <v>146</v>
      </c>
      <c r="BM42" s="272">
        <v>142</v>
      </c>
      <c r="BN42" s="272">
        <v>140</v>
      </c>
      <c r="BO42" s="56">
        <v>133</v>
      </c>
      <c r="BP42" s="56">
        <v>124</v>
      </c>
      <c r="BQ42" s="272">
        <v>128</v>
      </c>
      <c r="BR42" s="272">
        <v>127</v>
      </c>
      <c r="BS42" s="272"/>
      <c r="BT42" s="272"/>
      <c r="BU42" s="72">
        <f t="shared" si="148"/>
        <v>16</v>
      </c>
      <c r="BV42" s="76">
        <f t="shared" si="148"/>
        <v>43</v>
      </c>
      <c r="BW42" s="76">
        <f t="shared" si="148"/>
        <v>88</v>
      </c>
      <c r="BX42" s="76">
        <f t="shared" si="148"/>
        <v>114</v>
      </c>
      <c r="BY42" s="76">
        <f t="shared" si="148"/>
        <v>90</v>
      </c>
      <c r="BZ42" s="76">
        <f t="shared" si="148"/>
        <v>78</v>
      </c>
      <c r="CA42" s="76">
        <f t="shared" si="148"/>
        <v>43</v>
      </c>
      <c r="CB42" s="76">
        <f t="shared" si="148"/>
        <v>44</v>
      </c>
      <c r="CC42" s="76">
        <f t="shared" si="148"/>
        <v>33</v>
      </c>
      <c r="CD42" s="382">
        <f t="shared" si="148"/>
        <v>29</v>
      </c>
      <c r="CE42" s="405">
        <f t="shared" si="149"/>
        <v>24</v>
      </c>
      <c r="CF42" s="76">
        <f t="shared" si="149"/>
        <v>35</v>
      </c>
      <c r="CG42" s="76">
        <f t="shared" si="149"/>
        <v>17</v>
      </c>
      <c r="CH42" s="76">
        <f t="shared" si="149"/>
        <v>-7</v>
      </c>
      <c r="CI42" s="76">
        <f t="shared" si="149"/>
        <v>-53</v>
      </c>
      <c r="CJ42" s="223">
        <f t="shared" si="149"/>
        <v>-64</v>
      </c>
      <c r="CK42" s="223">
        <f t="shared" si="149"/>
        <v>-44</v>
      </c>
      <c r="CL42" s="223">
        <f t="shared" si="149"/>
        <v>-42</v>
      </c>
      <c r="CM42" s="223">
        <f t="shared" si="149"/>
        <v>-22</v>
      </c>
      <c r="CN42" s="249">
        <f t="shared" si="149"/>
        <v>-10</v>
      </c>
      <c r="CO42" s="249">
        <f t="shared" si="150"/>
        <v>17</v>
      </c>
      <c r="CP42" s="362">
        <f t="shared" si="150"/>
        <v>28</v>
      </c>
      <c r="CQ42" s="331">
        <f t="shared" si="150"/>
        <v>77</v>
      </c>
      <c r="CR42" s="249">
        <f t="shared" si="150"/>
        <v>31</v>
      </c>
      <c r="CS42" s="249">
        <f t="shared" si="150"/>
        <v>43</v>
      </c>
      <c r="CT42" s="249">
        <f t="shared" si="150"/>
        <v>18</v>
      </c>
      <c r="CU42" s="249">
        <f t="shared" si="150"/>
        <v>31</v>
      </c>
      <c r="CV42" s="249">
        <f t="shared" si="150"/>
        <v>24</v>
      </c>
      <c r="CW42" s="249">
        <f t="shared" si="150"/>
        <v>30</v>
      </c>
      <c r="CX42" s="249">
        <f t="shared" si="150"/>
        <v>18</v>
      </c>
      <c r="CY42" s="249">
        <f t="shared" si="151"/>
        <v>40</v>
      </c>
      <c r="CZ42" s="249">
        <f t="shared" si="151"/>
        <v>36</v>
      </c>
      <c r="DA42" s="249">
        <f t="shared" si="151"/>
        <v>22</v>
      </c>
      <c r="DB42" s="362">
        <f t="shared" si="151"/>
        <v>10</v>
      </c>
      <c r="DC42" s="362">
        <f t="shared" si="151"/>
        <v>-66</v>
      </c>
      <c r="DD42" s="362">
        <f t="shared" si="151"/>
        <v>-13</v>
      </c>
      <c r="DE42" s="362">
        <f t="shared" si="151"/>
        <v>-7</v>
      </c>
      <c r="DF42" s="362">
        <f t="shared" si="151"/>
        <v>-5</v>
      </c>
      <c r="DG42" s="362">
        <f t="shared" si="151"/>
        <v>-12</v>
      </c>
      <c r="DH42" s="362">
        <f t="shared" si="151"/>
        <v>-7</v>
      </c>
      <c r="DI42" s="362">
        <f t="shared" si="152"/>
        <v>-5</v>
      </c>
      <c r="DJ42" s="362">
        <f t="shared" si="152"/>
        <v>13</v>
      </c>
      <c r="DK42" s="362">
        <f t="shared" si="152"/>
        <v>1</v>
      </c>
      <c r="DL42" s="362">
        <f t="shared" si="152"/>
        <v>-16</v>
      </c>
      <c r="DM42" s="362">
        <f t="shared" si="152"/>
        <v>-9</v>
      </c>
      <c r="DN42" s="362">
        <f t="shared" si="152"/>
        <v>-4</v>
      </c>
      <c r="DO42" s="362">
        <f t="shared" si="152"/>
        <v>12</v>
      </c>
      <c r="DP42" s="362">
        <f t="shared" si="152"/>
        <v>-1</v>
      </c>
      <c r="DQ42" s="362">
        <f t="shared" si="152"/>
        <v>-8</v>
      </c>
      <c r="DR42" s="362">
        <f t="shared" si="152"/>
        <v>14</v>
      </c>
      <c r="DS42" s="362">
        <f t="shared" si="152"/>
        <v>4</v>
      </c>
      <c r="DT42" s="362">
        <f t="shared" si="152"/>
        <v>2</v>
      </c>
      <c r="DU42" s="362">
        <f t="shared" si="152"/>
        <v>-13</v>
      </c>
      <c r="DV42" s="362">
        <f t="shared" si="152"/>
        <v>-23</v>
      </c>
      <c r="DW42" s="362">
        <f t="shared" si="152"/>
        <v>-20</v>
      </c>
      <c r="DX42" s="362">
        <f t="shared" si="152"/>
        <v>-8</v>
      </c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127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53">SUM(C38:C42)</f>
        <v>90604</v>
      </c>
      <c r="D43" s="61">
        <f t="shared" si="153"/>
        <v>90537</v>
      </c>
      <c r="E43" s="61">
        <f t="shared" si="153"/>
        <v>91654</v>
      </c>
      <c r="F43" s="61">
        <f t="shared" si="153"/>
        <v>94767</v>
      </c>
      <c r="G43" s="61">
        <f t="shared" si="153"/>
        <v>95766</v>
      </c>
      <c r="H43" s="61">
        <f t="shared" si="153"/>
        <v>94469</v>
      </c>
      <c r="I43" s="61">
        <f t="shared" si="153"/>
        <v>94851</v>
      </c>
      <c r="J43" s="61">
        <f t="shared" si="153"/>
        <v>97669</v>
      </c>
      <c r="K43" s="61">
        <f t="shared" si="153"/>
        <v>108163</v>
      </c>
      <c r="L43" s="62">
        <f t="shared" si="153"/>
        <v>113831</v>
      </c>
      <c r="M43" s="61">
        <f t="shared" si="153"/>
        <v>117837</v>
      </c>
      <c r="N43" s="61">
        <f t="shared" si="153"/>
        <v>114961</v>
      </c>
      <c r="O43" s="61">
        <f t="shared" si="153"/>
        <v>119576</v>
      </c>
      <c r="P43" s="61">
        <f t="shared" si="153"/>
        <v>135440</v>
      </c>
      <c r="Q43" s="61">
        <f t="shared" si="153"/>
        <v>149017</v>
      </c>
      <c r="R43" s="61">
        <v>151637</v>
      </c>
      <c r="S43" s="61">
        <v>150881</v>
      </c>
      <c r="T43" s="61">
        <v>147962</v>
      </c>
      <c r="U43" s="181">
        <v>146896</v>
      </c>
      <c r="V43" s="181">
        <v>151990</v>
      </c>
      <c r="W43" s="181">
        <f>SUM(W38+W39+W40+W41+W42)</f>
        <v>164048</v>
      </c>
      <c r="X43" s="62">
        <f>SUM(X38+X39+X40+X41+X42)</f>
        <v>171080</v>
      </c>
      <c r="Y43" s="181">
        <v>165282</v>
      </c>
      <c r="Z43" s="181">
        <v>160883</v>
      </c>
      <c r="AA43" s="181">
        <v>153875</v>
      </c>
      <c r="AB43" s="181">
        <v>155967</v>
      </c>
      <c r="AC43" s="181">
        <v>151306</v>
      </c>
      <c r="AD43" s="181">
        <v>146028</v>
      </c>
      <c r="AE43" s="181">
        <v>139398</v>
      </c>
      <c r="AF43" s="181">
        <v>133216</v>
      </c>
      <c r="AG43" s="181">
        <v>127411</v>
      </c>
      <c r="AH43" s="181">
        <v>128607</v>
      </c>
      <c r="AI43" s="181">
        <v>127880</v>
      </c>
      <c r="AJ43" s="62">
        <v>136204</v>
      </c>
      <c r="AK43" s="270">
        <v>135355</v>
      </c>
      <c r="AL43" s="270">
        <v>129876</v>
      </c>
      <c r="AM43" s="270">
        <v>126548</v>
      </c>
      <c r="AN43" s="270">
        <v>125703</v>
      </c>
      <c r="AO43" s="270">
        <v>127075</v>
      </c>
      <c r="AP43" s="270">
        <v>126258</v>
      </c>
      <c r="AQ43" s="63">
        <v>126837</v>
      </c>
      <c r="AR43" s="270">
        <v>121141</v>
      </c>
      <c r="AS43" s="270">
        <v>120422</v>
      </c>
      <c r="AT43" s="270">
        <v>121535</v>
      </c>
      <c r="AU43" s="270">
        <v>126135</v>
      </c>
      <c r="AV43" s="286">
        <v>129781</v>
      </c>
      <c r="AW43" s="270">
        <v>127852</v>
      </c>
      <c r="AX43" s="270">
        <v>125907</v>
      </c>
      <c r="AY43" s="270">
        <v>130566</v>
      </c>
      <c r="AZ43" s="270">
        <v>136620</v>
      </c>
      <c r="BA43" s="270">
        <v>137141</v>
      </c>
      <c r="BB43" s="270">
        <v>138134</v>
      </c>
      <c r="BC43" s="63">
        <v>139810</v>
      </c>
      <c r="BD43" s="270">
        <v>133177</v>
      </c>
      <c r="BE43" s="270">
        <v>126532</v>
      </c>
      <c r="BF43" s="270">
        <v>125567</v>
      </c>
      <c r="BG43" s="270">
        <v>130838</v>
      </c>
      <c r="BH43" s="286">
        <v>136859</v>
      </c>
      <c r="BI43" s="60">
        <v>134338</v>
      </c>
      <c r="BJ43" s="504">
        <v>131253</v>
      </c>
      <c r="BK43" s="560">
        <v>132651</v>
      </c>
      <c r="BL43" s="270">
        <v>130906</v>
      </c>
      <c r="BM43" s="270">
        <v>131509</v>
      </c>
      <c r="BN43" s="270">
        <v>131985</v>
      </c>
      <c r="BO43" s="63">
        <v>132595</v>
      </c>
      <c r="BP43" s="63">
        <v>130369</v>
      </c>
      <c r="BQ43" s="270">
        <v>127722</v>
      </c>
      <c r="BR43" s="270">
        <v>131548</v>
      </c>
      <c r="BS43" s="270"/>
      <c r="BT43" s="270"/>
      <c r="BU43" s="60">
        <f t="shared" ref="BU43:BY43" si="154">SUM(BU38:BU42)</f>
        <v>28972</v>
      </c>
      <c r="BV43" s="64">
        <f t="shared" si="154"/>
        <v>44903</v>
      </c>
      <c r="BW43" s="64">
        <f t="shared" si="154"/>
        <v>57363</v>
      </c>
      <c r="BX43" s="64">
        <f t="shared" si="154"/>
        <v>56870</v>
      </c>
      <c r="BY43" s="64">
        <f t="shared" si="154"/>
        <v>55115</v>
      </c>
      <c r="BZ43" s="64">
        <f t="shared" ref="BZ43:CH43" si="155">SUM(BZ38:BZ42)</f>
        <v>53493</v>
      </c>
      <c r="CA43" s="64">
        <f t="shared" si="155"/>
        <v>52045</v>
      </c>
      <c r="CB43" s="64">
        <f t="shared" si="155"/>
        <v>54321</v>
      </c>
      <c r="CC43" s="64">
        <f t="shared" si="155"/>
        <v>55885</v>
      </c>
      <c r="CD43" s="380">
        <f t="shared" si="155"/>
        <v>57249</v>
      </c>
      <c r="CE43" s="403">
        <f t="shared" si="155"/>
        <v>47445</v>
      </c>
      <c r="CF43" s="64">
        <f t="shared" si="155"/>
        <v>45922</v>
      </c>
      <c r="CG43" s="64">
        <f t="shared" si="155"/>
        <v>34299</v>
      </c>
      <c r="CH43" s="64">
        <f t="shared" si="155"/>
        <v>20527</v>
      </c>
      <c r="CI43" s="64">
        <f t="shared" ref="CI43:CJ43" si="156">SUM(CI38:CI42)</f>
        <v>2289</v>
      </c>
      <c r="CJ43" s="221">
        <f t="shared" si="156"/>
        <v>-5609</v>
      </c>
      <c r="CK43" s="221">
        <f t="shared" ref="CK43:CL43" si="157">SUM(CK38:CK42)</f>
        <v>-11483</v>
      </c>
      <c r="CL43" s="221">
        <f t="shared" si="157"/>
        <v>-14746</v>
      </c>
      <c r="CM43" s="221">
        <f t="shared" ref="CM43:CN43" si="158">SUM(CM38:CM42)</f>
        <v>-19485</v>
      </c>
      <c r="CN43" s="247">
        <f t="shared" si="158"/>
        <v>-23383</v>
      </c>
      <c r="CO43" s="247">
        <f t="shared" ref="CO43:CQ43" si="159">SUM(CO38:CO42)</f>
        <v>-36168</v>
      </c>
      <c r="CP43" s="360">
        <f t="shared" si="159"/>
        <v>-34876</v>
      </c>
      <c r="CQ43" s="329">
        <f t="shared" si="159"/>
        <v>-29927</v>
      </c>
      <c r="CR43" s="247">
        <f t="shared" ref="CR43:CS43" si="160">SUM(CR38:CR42)</f>
        <v>-31007</v>
      </c>
      <c r="CS43" s="247">
        <f t="shared" si="160"/>
        <v>-27327</v>
      </c>
      <c r="CT43" s="247">
        <f t="shared" ref="CT43" si="161">SUM(CT38:CT42)</f>
        <v>-30264</v>
      </c>
      <c r="CU43" s="247">
        <f t="shared" ref="CU43" si="162">SUM(CU38:CU42)</f>
        <v>-24231</v>
      </c>
      <c r="CV43" s="247">
        <f t="shared" ref="CV43" si="163">SUM(CV38:CV42)</f>
        <v>-19770</v>
      </c>
      <c r="CW43" s="247">
        <f t="shared" ref="CW43" si="164">SUM(CW38:CW42)</f>
        <v>-12561</v>
      </c>
      <c r="CX43" s="247">
        <f t="shared" ref="CX43" si="165">SUM(CX38:CX42)</f>
        <v>-12075</v>
      </c>
      <c r="CY43" s="247">
        <f t="shared" ref="CY43" si="166">SUM(CY38:CY42)</f>
        <v>-6989</v>
      </c>
      <c r="CZ43" s="247">
        <f t="shared" ref="CZ43" si="167">SUM(CZ38:CZ42)</f>
        <v>-7072</v>
      </c>
      <c r="DA43" s="247">
        <f t="shared" ref="DA43" si="168">SUM(DA38:DA42)</f>
        <v>-1745</v>
      </c>
      <c r="DB43" s="360">
        <f t="shared" ref="DB43" si="169">SUM(DB38:DB42)</f>
        <v>-6423</v>
      </c>
      <c r="DC43" s="360">
        <f t="shared" ref="DC43" si="170">SUM(DC38:DC42)</f>
        <v>-7503</v>
      </c>
      <c r="DD43" s="360">
        <f t="shared" ref="DD43" si="171">SUM(DD38:DD42)</f>
        <v>-3969</v>
      </c>
      <c r="DE43" s="360">
        <f t="shared" ref="DE43" si="172">SUM(DE38:DE42)</f>
        <v>4018</v>
      </c>
      <c r="DF43" s="360">
        <f t="shared" ref="DF43" si="173">SUM(DF38:DF42)</f>
        <v>10917</v>
      </c>
      <c r="DG43" s="360">
        <f t="shared" ref="DG43" si="174">SUM(DG38:DG42)</f>
        <v>10066</v>
      </c>
      <c r="DH43" s="360">
        <f t="shared" ref="DH43" si="175">SUM(DH38:DH42)</f>
        <v>11876</v>
      </c>
      <c r="DI43" s="360">
        <f t="shared" ref="DI43" si="176">SUM(DI38:DI42)</f>
        <v>12973</v>
      </c>
      <c r="DJ43" s="360">
        <f t="shared" ref="DJ43" si="177">SUM(DJ38:DJ42)</f>
        <v>12036</v>
      </c>
      <c r="DK43" s="360">
        <f t="shared" ref="DK43:DL43" si="178">SUM(DK38:DK42)</f>
        <v>6110</v>
      </c>
      <c r="DL43" s="360">
        <f t="shared" si="178"/>
        <v>4032</v>
      </c>
      <c r="DM43" s="360">
        <f t="shared" ref="DM43:DN43" si="179">SUM(DM38:DM42)</f>
        <v>4703</v>
      </c>
      <c r="DN43" s="360">
        <f t="shared" si="179"/>
        <v>7078</v>
      </c>
      <c r="DO43" s="360">
        <f t="shared" ref="DO43:DP43" si="180">SUM(DO38:DO42)</f>
        <v>6486</v>
      </c>
      <c r="DP43" s="360">
        <f t="shared" si="180"/>
        <v>5346</v>
      </c>
      <c r="DQ43" s="360">
        <f t="shared" ref="DQ43:DR43" si="181">SUM(DQ38:DQ42)</f>
        <v>2085</v>
      </c>
      <c r="DR43" s="360">
        <f t="shared" si="181"/>
        <v>-5714</v>
      </c>
      <c r="DS43" s="360">
        <f t="shared" ref="DS43:DT43" si="182">SUM(DS38:DS42)</f>
        <v>-5632</v>
      </c>
      <c r="DT43" s="360">
        <f t="shared" si="182"/>
        <v>-6149</v>
      </c>
      <c r="DU43" s="360">
        <f t="shared" ref="DU43:DV43" si="183">SUM(DU38:DU42)</f>
        <v>-7215</v>
      </c>
      <c r="DV43" s="360">
        <f t="shared" si="183"/>
        <v>-2808</v>
      </c>
      <c r="DW43" s="360">
        <f t="shared" ref="DW43:DX43" si="184">SUM(DW38:DW42)</f>
        <v>1190</v>
      </c>
      <c r="DX43" s="360">
        <f t="shared" si="184"/>
        <v>5981</v>
      </c>
      <c r="DY43" s="449"/>
      <c r="DZ43" s="449"/>
      <c r="EA43" s="449"/>
      <c r="EB43" s="262"/>
      <c r="EC43" s="63">
        <f>SUM(EC38:EC42)</f>
        <v>131548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84"/>
      <c r="BJ44" s="509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7">
        <v>41929668</v>
      </c>
      <c r="V45" s="187">
        <v>31346427</v>
      </c>
      <c r="W45" s="187">
        <v>25863881</v>
      </c>
      <c r="X45" s="35">
        <v>27340046</v>
      </c>
      <c r="Y45" s="187">
        <v>30848276</v>
      </c>
      <c r="Z45" s="187">
        <v>37026649</v>
      </c>
      <c r="AA45" s="187">
        <v>34075042</v>
      </c>
      <c r="AB45" s="187">
        <v>33033556</v>
      </c>
      <c r="AC45" s="187">
        <v>26038821</v>
      </c>
      <c r="AD45" s="187">
        <v>22573265</v>
      </c>
      <c r="AE45" s="187">
        <v>24592684</v>
      </c>
      <c r="AF45" s="187">
        <v>28706044</v>
      </c>
      <c r="AG45" s="187">
        <v>29266104</v>
      </c>
      <c r="AH45" s="187">
        <v>32136852</v>
      </c>
      <c r="AI45" s="187">
        <v>23767030</v>
      </c>
      <c r="AJ45" s="35">
        <v>23629809</v>
      </c>
      <c r="AK45" s="276">
        <v>31212203</v>
      </c>
      <c r="AL45" s="276">
        <v>34295439</v>
      </c>
      <c r="AM45" s="276">
        <v>36482706</v>
      </c>
      <c r="AN45" s="276">
        <v>30431784</v>
      </c>
      <c r="AO45" s="276">
        <v>26829825</v>
      </c>
      <c r="AP45" s="276">
        <v>22978847</v>
      </c>
      <c r="AQ45" s="56">
        <v>24306466</v>
      </c>
      <c r="AR45" s="276">
        <v>29234517</v>
      </c>
      <c r="AS45" s="276">
        <v>37576348</v>
      </c>
      <c r="AT45" s="276">
        <v>31970122</v>
      </c>
      <c r="AU45" s="276">
        <v>21722722</v>
      </c>
      <c r="AV45" s="292">
        <v>30688702</v>
      </c>
      <c r="AW45" s="276">
        <v>42691199</v>
      </c>
      <c r="AX45" s="276">
        <v>46193228</v>
      </c>
      <c r="AY45" s="276">
        <v>45651102</v>
      </c>
      <c r="AZ45" s="276">
        <v>45017392</v>
      </c>
      <c r="BA45" s="276">
        <v>38498647</v>
      </c>
      <c r="BB45" s="276">
        <v>31308667</v>
      </c>
      <c r="BC45" s="56">
        <v>26694663</v>
      </c>
      <c r="BD45" s="276">
        <v>33996400</v>
      </c>
      <c r="BE45" s="276">
        <v>37622872</v>
      </c>
      <c r="BF45" s="276">
        <v>35741533</v>
      </c>
      <c r="BG45" s="276">
        <v>28878997</v>
      </c>
      <c r="BH45" s="292">
        <v>26884216</v>
      </c>
      <c r="BI45" s="33">
        <v>34525455</v>
      </c>
      <c r="BJ45" s="510">
        <v>39181776</v>
      </c>
      <c r="BK45" s="565">
        <v>37364504</v>
      </c>
      <c r="BL45" s="276">
        <v>35845204</v>
      </c>
      <c r="BM45" s="276">
        <v>31235432</v>
      </c>
      <c r="BN45" s="276">
        <v>26745246</v>
      </c>
      <c r="BO45" s="56">
        <v>31056016</v>
      </c>
      <c r="BP45" s="56">
        <v>45472185</v>
      </c>
      <c r="BQ45" s="276">
        <v>49777606</v>
      </c>
      <c r="BR45" s="276">
        <v>34741130</v>
      </c>
      <c r="BS45" s="276"/>
      <c r="BT45" s="276"/>
      <c r="BU45" s="33">
        <f t="shared" ref="BU45:CD49" si="185">O45-C45</f>
        <v>8010819.0400000028</v>
      </c>
      <c r="BV45" s="36">
        <f t="shared" si="185"/>
        <v>5424555.8399999999</v>
      </c>
      <c r="BW45" s="36">
        <f t="shared" si="185"/>
        <v>9254098.2600000016</v>
      </c>
      <c r="BX45" s="36">
        <f t="shared" si="185"/>
        <v>9693475.0300000012</v>
      </c>
      <c r="BY45" s="36">
        <f t="shared" si="185"/>
        <v>8571651.6600000001</v>
      </c>
      <c r="BZ45" s="36">
        <f t="shared" si="185"/>
        <v>9341116.8099999987</v>
      </c>
      <c r="CA45" s="36">
        <f t="shared" si="185"/>
        <v>12453204.84</v>
      </c>
      <c r="CB45" s="36">
        <f t="shared" si="185"/>
        <v>6250236.1400000006</v>
      </c>
      <c r="CC45" s="36">
        <f t="shared" si="185"/>
        <v>4747090.0500000007</v>
      </c>
      <c r="CD45" s="386">
        <f t="shared" si="185"/>
        <v>4877439.3999999985</v>
      </c>
      <c r="CE45" s="409">
        <f t="shared" ref="CE45:CN49" si="186">Y45-M45</f>
        <v>4750913.870000001</v>
      </c>
      <c r="CF45" s="36">
        <f t="shared" si="186"/>
        <v>3021969.4099999964</v>
      </c>
      <c r="CG45" s="36">
        <f t="shared" si="186"/>
        <v>760555.05999999866</v>
      </c>
      <c r="CH45" s="36">
        <f t="shared" si="186"/>
        <v>1412385</v>
      </c>
      <c r="CI45" s="36">
        <f t="shared" si="186"/>
        <v>-4583373</v>
      </c>
      <c r="CJ45" s="227">
        <f t="shared" si="186"/>
        <v>-4244052</v>
      </c>
      <c r="CK45" s="227">
        <f t="shared" si="186"/>
        <v>-2690907</v>
      </c>
      <c r="CL45" s="227">
        <f t="shared" si="186"/>
        <v>-5895447</v>
      </c>
      <c r="CM45" s="227">
        <f t="shared" si="186"/>
        <v>-12663564</v>
      </c>
      <c r="CN45" s="253">
        <f t="shared" si="186"/>
        <v>790425</v>
      </c>
      <c r="CO45" s="253">
        <f t="shared" ref="CO45:CX49" si="187">AI45-W45</f>
        <v>-2096851</v>
      </c>
      <c r="CP45" s="366">
        <f t="shared" si="187"/>
        <v>-3710237</v>
      </c>
      <c r="CQ45" s="335">
        <f t="shared" si="187"/>
        <v>363927</v>
      </c>
      <c r="CR45" s="253">
        <f t="shared" si="187"/>
        <v>-2731210</v>
      </c>
      <c r="CS45" s="253">
        <f t="shared" si="187"/>
        <v>2407664</v>
      </c>
      <c r="CT45" s="253">
        <f t="shared" si="187"/>
        <v>-2601772</v>
      </c>
      <c r="CU45" s="253">
        <f t="shared" si="187"/>
        <v>791004</v>
      </c>
      <c r="CV45" s="253">
        <f t="shared" si="187"/>
        <v>405582</v>
      </c>
      <c r="CW45" s="253">
        <f t="shared" si="187"/>
        <v>-286218</v>
      </c>
      <c r="CX45" s="253">
        <f t="shared" si="187"/>
        <v>528473</v>
      </c>
      <c r="CY45" s="253">
        <f t="shared" ref="CY45:DH49" si="188">AS45-AG45</f>
        <v>8310244</v>
      </c>
      <c r="CZ45" s="253">
        <f t="shared" si="188"/>
        <v>-166730</v>
      </c>
      <c r="DA45" s="253">
        <f t="shared" si="188"/>
        <v>-2044308</v>
      </c>
      <c r="DB45" s="366">
        <f t="shared" si="188"/>
        <v>7058893</v>
      </c>
      <c r="DC45" s="366">
        <f t="shared" si="188"/>
        <v>11478996</v>
      </c>
      <c r="DD45" s="366">
        <f t="shared" si="188"/>
        <v>11897789</v>
      </c>
      <c r="DE45" s="366">
        <f t="shared" si="188"/>
        <v>9168396</v>
      </c>
      <c r="DF45" s="366">
        <f t="shared" si="188"/>
        <v>14585608</v>
      </c>
      <c r="DG45" s="366">
        <f t="shared" si="188"/>
        <v>11668822</v>
      </c>
      <c r="DH45" s="366">
        <f t="shared" si="188"/>
        <v>8329820</v>
      </c>
      <c r="DI45" s="366">
        <f t="shared" ref="DI45:DX49" si="189">BC45-AQ45</f>
        <v>2388197</v>
      </c>
      <c r="DJ45" s="366">
        <f t="shared" si="189"/>
        <v>4761883</v>
      </c>
      <c r="DK45" s="366">
        <f t="shared" si="189"/>
        <v>46524</v>
      </c>
      <c r="DL45" s="366">
        <f t="shared" si="189"/>
        <v>3771411</v>
      </c>
      <c r="DM45" s="366">
        <f t="shared" si="189"/>
        <v>7156275</v>
      </c>
      <c r="DN45" s="366">
        <f t="shared" si="189"/>
        <v>-3804486</v>
      </c>
      <c r="DO45" s="366">
        <f t="shared" si="189"/>
        <v>-8165744</v>
      </c>
      <c r="DP45" s="366">
        <f t="shared" si="189"/>
        <v>-7011452</v>
      </c>
      <c r="DQ45" s="366">
        <f t="shared" si="189"/>
        <v>-8286598</v>
      </c>
      <c r="DR45" s="366">
        <f t="shared" si="189"/>
        <v>-9172188</v>
      </c>
      <c r="DS45" s="366">
        <f t="shared" si="189"/>
        <v>-7263215</v>
      </c>
      <c r="DT45" s="366">
        <f t="shared" si="189"/>
        <v>-4563421</v>
      </c>
      <c r="DU45" s="366">
        <f t="shared" si="189"/>
        <v>4361353</v>
      </c>
      <c r="DV45" s="366">
        <f t="shared" si="189"/>
        <v>11475785</v>
      </c>
      <c r="DW45" s="366">
        <f t="shared" si="189"/>
        <v>12154734</v>
      </c>
      <c r="DX45" s="366">
        <f t="shared" si="189"/>
        <v>-1000403</v>
      </c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34741130</v>
      </c>
    </row>
    <row r="46" spans="1:133" s="31" customFormat="1" x14ac:dyDescent="0.3">
      <c r="A46" s="138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7">
        <v>7252073</v>
      </c>
      <c r="V46" s="187">
        <v>5667437</v>
      </c>
      <c r="W46" s="187">
        <v>4965419</v>
      </c>
      <c r="X46" s="35">
        <v>5588836</v>
      </c>
      <c r="Y46" s="187">
        <v>6612589</v>
      </c>
      <c r="Z46" s="187">
        <v>8374522</v>
      </c>
      <c r="AA46" s="187">
        <v>8225069</v>
      </c>
      <c r="AB46" s="187">
        <v>7760260</v>
      </c>
      <c r="AC46" s="187">
        <v>6521357</v>
      </c>
      <c r="AD46" s="187">
        <v>5792599</v>
      </c>
      <c r="AE46" s="187">
        <v>6333628</v>
      </c>
      <c r="AF46" s="187">
        <v>7208252</v>
      </c>
      <c r="AG46" s="187">
        <v>6788137</v>
      </c>
      <c r="AH46" s="187">
        <v>6797621</v>
      </c>
      <c r="AI46" s="187">
        <v>4191199</v>
      </c>
      <c r="AJ46" s="35">
        <v>5479181</v>
      </c>
      <c r="AK46" s="276">
        <v>6995280</v>
      </c>
      <c r="AL46" s="276">
        <v>7171728</v>
      </c>
      <c r="AM46" s="276">
        <v>8410659</v>
      </c>
      <c r="AN46" s="276">
        <v>8226364</v>
      </c>
      <c r="AO46" s="276">
        <v>7230175</v>
      </c>
      <c r="AP46" s="276">
        <v>6304375</v>
      </c>
      <c r="AQ46" s="56">
        <v>6020951</v>
      </c>
      <c r="AR46" s="276">
        <v>7278711</v>
      </c>
      <c r="AS46" s="276">
        <v>9069803</v>
      </c>
      <c r="AT46" s="276">
        <v>7853466</v>
      </c>
      <c r="AU46" s="276">
        <v>5640001</v>
      </c>
      <c r="AV46" s="292">
        <v>7561938</v>
      </c>
      <c r="AW46" s="276">
        <v>12574890</v>
      </c>
      <c r="AX46" s="276">
        <v>13604161</v>
      </c>
      <c r="AY46" s="276">
        <v>14252339</v>
      </c>
      <c r="AZ46" s="276">
        <v>13449201</v>
      </c>
      <c r="BA46" s="276">
        <v>12200584</v>
      </c>
      <c r="BB46" s="276">
        <v>9510595</v>
      </c>
      <c r="BC46" s="56">
        <v>8035673</v>
      </c>
      <c r="BD46" s="276">
        <v>9229416</v>
      </c>
      <c r="BE46" s="276">
        <v>9986866</v>
      </c>
      <c r="BF46" s="276">
        <v>9692266</v>
      </c>
      <c r="BG46" s="276">
        <v>7718644</v>
      </c>
      <c r="BH46" s="292">
        <v>7918964</v>
      </c>
      <c r="BI46" s="33">
        <v>10075165</v>
      </c>
      <c r="BJ46" s="510">
        <v>11630229</v>
      </c>
      <c r="BK46" s="565">
        <v>11376846</v>
      </c>
      <c r="BL46" s="276">
        <v>11018512</v>
      </c>
      <c r="BM46" s="276">
        <v>9574285</v>
      </c>
      <c r="BN46" s="276">
        <v>8144892</v>
      </c>
      <c r="BO46" s="56">
        <v>8976622</v>
      </c>
      <c r="BP46" s="56">
        <v>11685660</v>
      </c>
      <c r="BQ46" s="276">
        <v>12719549</v>
      </c>
      <c r="BR46" s="276">
        <v>9613470</v>
      </c>
      <c r="BS46" s="276"/>
      <c r="BT46" s="276"/>
      <c r="BU46" s="33">
        <f t="shared" si="185"/>
        <v>196265.45999999996</v>
      </c>
      <c r="BV46" s="36">
        <f t="shared" si="185"/>
        <v>160392.03000000026</v>
      </c>
      <c r="BW46" s="36">
        <f t="shared" si="185"/>
        <v>662886.86000000034</v>
      </c>
      <c r="BX46" s="36">
        <f t="shared" si="185"/>
        <v>903895.15000000037</v>
      </c>
      <c r="BY46" s="36">
        <f t="shared" si="185"/>
        <v>1246923.2300000004</v>
      </c>
      <c r="BZ46" s="36">
        <f t="shared" si="185"/>
        <v>1219778.2800000003</v>
      </c>
      <c r="CA46" s="36">
        <f t="shared" si="185"/>
        <v>834992.54</v>
      </c>
      <c r="CB46" s="36">
        <f t="shared" si="185"/>
        <v>120460.59999999963</v>
      </c>
      <c r="CC46" s="36">
        <f t="shared" si="185"/>
        <v>388097.08999999985</v>
      </c>
      <c r="CD46" s="386">
        <f t="shared" si="185"/>
        <v>556634.90000000037</v>
      </c>
      <c r="CE46" s="409">
        <f t="shared" si="186"/>
        <v>611913.53000000026</v>
      </c>
      <c r="CF46" s="36">
        <f t="shared" si="186"/>
        <v>882446.76999999955</v>
      </c>
      <c r="CG46" s="36">
        <f t="shared" si="186"/>
        <v>1584951.9000000004</v>
      </c>
      <c r="CH46" s="36">
        <f t="shared" si="186"/>
        <v>929278</v>
      </c>
      <c r="CI46" s="36">
        <f t="shared" si="186"/>
        <v>467654</v>
      </c>
      <c r="CJ46" s="227">
        <f t="shared" si="186"/>
        <v>600723</v>
      </c>
      <c r="CK46" s="227">
        <f t="shared" si="186"/>
        <v>575961</v>
      </c>
      <c r="CL46" s="227">
        <f t="shared" si="186"/>
        <v>484726</v>
      </c>
      <c r="CM46" s="227">
        <f t="shared" si="186"/>
        <v>-463936</v>
      </c>
      <c r="CN46" s="253">
        <f t="shared" si="186"/>
        <v>1130184</v>
      </c>
      <c r="CO46" s="253">
        <f t="shared" si="187"/>
        <v>-774220</v>
      </c>
      <c r="CP46" s="366">
        <f t="shared" si="187"/>
        <v>-109655</v>
      </c>
      <c r="CQ46" s="335">
        <f t="shared" si="187"/>
        <v>382691</v>
      </c>
      <c r="CR46" s="253">
        <f t="shared" si="187"/>
        <v>-1202794</v>
      </c>
      <c r="CS46" s="253">
        <f t="shared" si="187"/>
        <v>185590</v>
      </c>
      <c r="CT46" s="253">
        <f t="shared" si="187"/>
        <v>466104</v>
      </c>
      <c r="CU46" s="253">
        <f t="shared" si="187"/>
        <v>708818</v>
      </c>
      <c r="CV46" s="253">
        <f t="shared" si="187"/>
        <v>511776</v>
      </c>
      <c r="CW46" s="253">
        <f t="shared" si="187"/>
        <v>-312677</v>
      </c>
      <c r="CX46" s="253">
        <f t="shared" si="187"/>
        <v>70459</v>
      </c>
      <c r="CY46" s="253">
        <f t="shared" si="188"/>
        <v>2281666</v>
      </c>
      <c r="CZ46" s="253">
        <f t="shared" si="188"/>
        <v>1055845</v>
      </c>
      <c r="DA46" s="253">
        <f t="shared" si="188"/>
        <v>1448802</v>
      </c>
      <c r="DB46" s="366">
        <f t="shared" si="188"/>
        <v>2082757</v>
      </c>
      <c r="DC46" s="366">
        <f t="shared" si="188"/>
        <v>5579610</v>
      </c>
      <c r="DD46" s="366">
        <f t="shared" si="188"/>
        <v>6432433</v>
      </c>
      <c r="DE46" s="366">
        <f t="shared" si="188"/>
        <v>5841680</v>
      </c>
      <c r="DF46" s="366">
        <f t="shared" si="188"/>
        <v>5222837</v>
      </c>
      <c r="DG46" s="366">
        <f t="shared" si="188"/>
        <v>4970409</v>
      </c>
      <c r="DH46" s="366">
        <f t="shared" si="188"/>
        <v>3206220</v>
      </c>
      <c r="DI46" s="366">
        <f t="shared" si="189"/>
        <v>2014722</v>
      </c>
      <c r="DJ46" s="366">
        <f t="shared" si="189"/>
        <v>1950705</v>
      </c>
      <c r="DK46" s="366">
        <f t="shared" si="189"/>
        <v>917063</v>
      </c>
      <c r="DL46" s="366">
        <f t="shared" si="189"/>
        <v>1838800</v>
      </c>
      <c r="DM46" s="366">
        <f t="shared" si="189"/>
        <v>2078643</v>
      </c>
      <c r="DN46" s="366">
        <f t="shared" si="189"/>
        <v>357026</v>
      </c>
      <c r="DO46" s="366">
        <f t="shared" si="189"/>
        <v>-2499725</v>
      </c>
      <c r="DP46" s="366">
        <f t="shared" si="189"/>
        <v>-1973932</v>
      </c>
      <c r="DQ46" s="366">
        <f t="shared" si="189"/>
        <v>-2875493</v>
      </c>
      <c r="DR46" s="366">
        <f t="shared" si="189"/>
        <v>-2430689</v>
      </c>
      <c r="DS46" s="366">
        <f t="shared" si="189"/>
        <v>-2626299</v>
      </c>
      <c r="DT46" s="366">
        <f t="shared" si="189"/>
        <v>-1365703</v>
      </c>
      <c r="DU46" s="366">
        <f t="shared" si="189"/>
        <v>940949</v>
      </c>
      <c r="DV46" s="366">
        <f t="shared" si="189"/>
        <v>2456244</v>
      </c>
      <c r="DW46" s="366">
        <f t="shared" si="189"/>
        <v>2732683</v>
      </c>
      <c r="DX46" s="366">
        <f t="shared" si="189"/>
        <v>-78796</v>
      </c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9613470</v>
      </c>
    </row>
    <row r="47" spans="1:133" s="31" customFormat="1" x14ac:dyDescent="0.3">
      <c r="A47" s="138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7">
        <v>5342444</v>
      </c>
      <c r="V47" s="187">
        <v>4761417</v>
      </c>
      <c r="W47" s="187">
        <v>5106212</v>
      </c>
      <c r="X47" s="35">
        <v>5269616</v>
      </c>
      <c r="Y47" s="187">
        <v>5909939</v>
      </c>
      <c r="Z47" s="187">
        <v>6702556</v>
      </c>
      <c r="AA47" s="187">
        <v>5716937</v>
      </c>
      <c r="AB47" s="187">
        <v>6291050</v>
      </c>
      <c r="AC47" s="187">
        <v>5279845</v>
      </c>
      <c r="AD47" s="187">
        <v>5209437</v>
      </c>
      <c r="AE47" s="187">
        <v>5411050</v>
      </c>
      <c r="AF47" s="187">
        <v>5558875</v>
      </c>
      <c r="AG47" s="187">
        <v>5925225</v>
      </c>
      <c r="AH47" s="187">
        <v>7073698</v>
      </c>
      <c r="AI47" s="187">
        <v>6424553</v>
      </c>
      <c r="AJ47" s="35">
        <v>5968905</v>
      </c>
      <c r="AK47" s="276">
        <v>8851510</v>
      </c>
      <c r="AL47" s="276">
        <v>8155123</v>
      </c>
      <c r="AM47" s="276">
        <v>7920686</v>
      </c>
      <c r="AN47" s="276">
        <v>6552184</v>
      </c>
      <c r="AO47" s="276">
        <v>6155093</v>
      </c>
      <c r="AP47" s="276">
        <v>5616414</v>
      </c>
      <c r="AQ47" s="56">
        <v>5571690</v>
      </c>
      <c r="AR47" s="276">
        <v>6135222</v>
      </c>
      <c r="AS47" s="276">
        <v>7360814</v>
      </c>
      <c r="AT47" s="276">
        <v>6790371</v>
      </c>
      <c r="AU47" s="276">
        <v>5205449</v>
      </c>
      <c r="AV47" s="292">
        <v>6747500</v>
      </c>
      <c r="AW47" s="276">
        <v>7780796</v>
      </c>
      <c r="AX47" s="276">
        <v>8555476</v>
      </c>
      <c r="AY47" s="276">
        <v>8843750</v>
      </c>
      <c r="AZ47" s="276">
        <v>8880355</v>
      </c>
      <c r="BA47" s="276">
        <v>8019944</v>
      </c>
      <c r="BB47" s="276">
        <v>7244851</v>
      </c>
      <c r="BC47" s="56">
        <v>5998616</v>
      </c>
      <c r="BD47" s="276">
        <v>6702337</v>
      </c>
      <c r="BE47" s="276">
        <v>6698199</v>
      </c>
      <c r="BF47" s="276">
        <v>6818054</v>
      </c>
      <c r="BG47" s="276">
        <v>6383521</v>
      </c>
      <c r="BH47" s="292">
        <v>6252745</v>
      </c>
      <c r="BI47" s="33">
        <v>6681522</v>
      </c>
      <c r="BJ47" s="510">
        <v>7882583</v>
      </c>
      <c r="BK47" s="565">
        <v>8228000</v>
      </c>
      <c r="BL47" s="276">
        <v>8695644</v>
      </c>
      <c r="BM47" s="276">
        <v>7488216</v>
      </c>
      <c r="BN47" s="276">
        <v>6351502</v>
      </c>
      <c r="BO47" s="56">
        <v>6931268</v>
      </c>
      <c r="BP47" s="56">
        <v>8416903</v>
      </c>
      <c r="BQ47" s="276">
        <v>9471664</v>
      </c>
      <c r="BR47" s="276">
        <v>7297356</v>
      </c>
      <c r="BS47" s="276"/>
      <c r="BT47" s="276"/>
      <c r="BU47" s="33">
        <f t="shared" si="185"/>
        <v>932287.71999999974</v>
      </c>
      <c r="BV47" s="36">
        <f t="shared" si="185"/>
        <v>2576572.2300000004</v>
      </c>
      <c r="BW47" s="36">
        <f t="shared" si="185"/>
        <v>1704197.4900000002</v>
      </c>
      <c r="BX47" s="36">
        <f t="shared" si="185"/>
        <v>1736725.2400000002</v>
      </c>
      <c r="BY47" s="36">
        <f t="shared" si="185"/>
        <v>947985.79999999981</v>
      </c>
      <c r="BZ47" s="36">
        <f t="shared" si="185"/>
        <v>915628.54</v>
      </c>
      <c r="CA47" s="36">
        <f t="shared" si="185"/>
        <v>423841.50999999978</v>
      </c>
      <c r="CB47" s="36">
        <f t="shared" si="185"/>
        <v>273473.30999999959</v>
      </c>
      <c r="CC47" s="36">
        <f t="shared" si="185"/>
        <v>682808.15000000037</v>
      </c>
      <c r="CD47" s="386">
        <f t="shared" si="185"/>
        <v>415775.91999999993</v>
      </c>
      <c r="CE47" s="409">
        <f t="shared" si="186"/>
        <v>1126080.7400000002</v>
      </c>
      <c r="CF47" s="36">
        <f t="shared" si="186"/>
        <v>1033836.0899999999</v>
      </c>
      <c r="CG47" s="36">
        <f t="shared" si="186"/>
        <v>-700185.91000000015</v>
      </c>
      <c r="CH47" s="36">
        <f t="shared" si="186"/>
        <v>-2201967</v>
      </c>
      <c r="CI47" s="36">
        <f t="shared" si="186"/>
        <v>-829916</v>
      </c>
      <c r="CJ47" s="227">
        <f t="shared" si="186"/>
        <v>-12638</v>
      </c>
      <c r="CK47" s="227">
        <f t="shared" si="186"/>
        <v>428557</v>
      </c>
      <c r="CL47" s="227">
        <f t="shared" si="186"/>
        <v>46597</v>
      </c>
      <c r="CM47" s="227">
        <f t="shared" si="186"/>
        <v>582781</v>
      </c>
      <c r="CN47" s="253">
        <f t="shared" si="186"/>
        <v>2312281</v>
      </c>
      <c r="CO47" s="253">
        <f t="shared" si="187"/>
        <v>1318341</v>
      </c>
      <c r="CP47" s="366">
        <f t="shared" si="187"/>
        <v>699289</v>
      </c>
      <c r="CQ47" s="335">
        <f t="shared" si="187"/>
        <v>2941571</v>
      </c>
      <c r="CR47" s="253">
        <f t="shared" si="187"/>
        <v>1452567</v>
      </c>
      <c r="CS47" s="253">
        <f t="shared" si="187"/>
        <v>2203749</v>
      </c>
      <c r="CT47" s="253">
        <f t="shared" si="187"/>
        <v>261134</v>
      </c>
      <c r="CU47" s="253">
        <f t="shared" si="187"/>
        <v>875248</v>
      </c>
      <c r="CV47" s="253">
        <f t="shared" si="187"/>
        <v>406977</v>
      </c>
      <c r="CW47" s="253">
        <f t="shared" si="187"/>
        <v>160640</v>
      </c>
      <c r="CX47" s="253">
        <f t="shared" si="187"/>
        <v>576347</v>
      </c>
      <c r="CY47" s="253">
        <f t="shared" si="188"/>
        <v>1435589</v>
      </c>
      <c r="CZ47" s="253">
        <f t="shared" si="188"/>
        <v>-283327</v>
      </c>
      <c r="DA47" s="253">
        <f t="shared" si="188"/>
        <v>-1219104</v>
      </c>
      <c r="DB47" s="366">
        <f t="shared" si="188"/>
        <v>778595</v>
      </c>
      <c r="DC47" s="366">
        <f t="shared" si="188"/>
        <v>-1070714</v>
      </c>
      <c r="DD47" s="366">
        <f t="shared" si="188"/>
        <v>400353</v>
      </c>
      <c r="DE47" s="366">
        <f t="shared" si="188"/>
        <v>923064</v>
      </c>
      <c r="DF47" s="366">
        <f t="shared" si="188"/>
        <v>2328171</v>
      </c>
      <c r="DG47" s="366">
        <f t="shared" si="188"/>
        <v>1864851</v>
      </c>
      <c r="DH47" s="366">
        <f t="shared" si="188"/>
        <v>1628437</v>
      </c>
      <c r="DI47" s="366">
        <f t="shared" si="189"/>
        <v>426926</v>
      </c>
      <c r="DJ47" s="366">
        <f t="shared" si="189"/>
        <v>567115</v>
      </c>
      <c r="DK47" s="366">
        <f t="shared" si="189"/>
        <v>-662615</v>
      </c>
      <c r="DL47" s="366">
        <f t="shared" si="189"/>
        <v>27683</v>
      </c>
      <c r="DM47" s="366">
        <f t="shared" si="189"/>
        <v>1178072</v>
      </c>
      <c r="DN47" s="366">
        <f t="shared" si="189"/>
        <v>-494755</v>
      </c>
      <c r="DO47" s="366">
        <f t="shared" si="189"/>
        <v>-1099274</v>
      </c>
      <c r="DP47" s="366">
        <f t="shared" si="189"/>
        <v>-672893</v>
      </c>
      <c r="DQ47" s="366">
        <f t="shared" si="189"/>
        <v>-615750</v>
      </c>
      <c r="DR47" s="366">
        <f t="shared" si="189"/>
        <v>-184711</v>
      </c>
      <c r="DS47" s="366">
        <f t="shared" si="189"/>
        <v>-531728</v>
      </c>
      <c r="DT47" s="366">
        <f t="shared" si="189"/>
        <v>-893349</v>
      </c>
      <c r="DU47" s="366">
        <f t="shared" si="189"/>
        <v>932652</v>
      </c>
      <c r="DV47" s="366">
        <f t="shared" si="189"/>
        <v>1714566</v>
      </c>
      <c r="DW47" s="366">
        <f t="shared" si="189"/>
        <v>2773465</v>
      </c>
      <c r="DX47" s="366">
        <f t="shared" si="189"/>
        <v>479302</v>
      </c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7297356</v>
      </c>
    </row>
    <row r="48" spans="1:133" s="31" customFormat="1" x14ac:dyDescent="0.3">
      <c r="A48" s="138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7">
        <v>4839266</v>
      </c>
      <c r="V48" s="187">
        <v>4430372</v>
      </c>
      <c r="W48" s="187">
        <v>4466819</v>
      </c>
      <c r="X48" s="35">
        <v>4546171</v>
      </c>
      <c r="Y48" s="187">
        <v>5256920</v>
      </c>
      <c r="Z48" s="187">
        <v>6231040</v>
      </c>
      <c r="AA48" s="187">
        <v>5090833</v>
      </c>
      <c r="AB48" s="187">
        <v>4561429</v>
      </c>
      <c r="AC48" s="187">
        <v>4172125</v>
      </c>
      <c r="AD48" s="187">
        <v>4718265</v>
      </c>
      <c r="AE48" s="187">
        <v>5164425</v>
      </c>
      <c r="AF48" s="187">
        <v>4411771</v>
      </c>
      <c r="AG48" s="187">
        <v>4724749</v>
      </c>
      <c r="AH48" s="187">
        <v>7450911</v>
      </c>
      <c r="AI48" s="187">
        <v>7167917</v>
      </c>
      <c r="AJ48" s="35">
        <v>6040035</v>
      </c>
      <c r="AK48" s="276">
        <v>7877126</v>
      </c>
      <c r="AL48" s="276">
        <v>7079139</v>
      </c>
      <c r="AM48" s="276">
        <v>6719233</v>
      </c>
      <c r="AN48" s="276">
        <v>5321790</v>
      </c>
      <c r="AO48" s="276">
        <v>5171876</v>
      </c>
      <c r="AP48" s="276">
        <v>4758195</v>
      </c>
      <c r="AQ48" s="56">
        <v>5014372</v>
      </c>
      <c r="AR48" s="276">
        <v>5151413</v>
      </c>
      <c r="AS48" s="276">
        <v>6145749</v>
      </c>
      <c r="AT48" s="276">
        <v>6883642</v>
      </c>
      <c r="AU48" s="276">
        <v>6484665</v>
      </c>
      <c r="AV48" s="292">
        <v>5645394</v>
      </c>
      <c r="AW48" s="276">
        <v>5432041</v>
      </c>
      <c r="AX48" s="276">
        <v>6021139</v>
      </c>
      <c r="AY48" s="276">
        <v>6405088</v>
      </c>
      <c r="AZ48" s="276">
        <v>6221712</v>
      </c>
      <c r="BA48" s="276">
        <v>7125582</v>
      </c>
      <c r="BB48" s="276">
        <v>5987045</v>
      </c>
      <c r="BC48" s="56">
        <v>5635655</v>
      </c>
      <c r="BD48" s="276">
        <v>5884892</v>
      </c>
      <c r="BE48" s="276">
        <v>5201410</v>
      </c>
      <c r="BF48" s="276">
        <v>5839783</v>
      </c>
      <c r="BG48" s="276">
        <v>6348229</v>
      </c>
      <c r="BH48" s="292">
        <v>5490469</v>
      </c>
      <c r="BI48" s="33">
        <v>5808835</v>
      </c>
      <c r="BJ48" s="510">
        <v>7011167</v>
      </c>
      <c r="BK48" s="565">
        <v>7426643</v>
      </c>
      <c r="BL48" s="276">
        <v>6000853</v>
      </c>
      <c r="BM48" s="276">
        <v>5127331</v>
      </c>
      <c r="BN48" s="276">
        <v>4660026</v>
      </c>
      <c r="BO48" s="56">
        <v>5030965</v>
      </c>
      <c r="BP48" s="56">
        <v>6047749</v>
      </c>
      <c r="BQ48" s="276">
        <v>6784335</v>
      </c>
      <c r="BR48" s="276">
        <v>5284124</v>
      </c>
      <c r="BS48" s="276"/>
      <c r="BT48" s="276"/>
      <c r="BU48" s="33">
        <f t="shared" si="185"/>
        <v>1005061.8099999996</v>
      </c>
      <c r="BV48" s="36">
        <f t="shared" si="185"/>
        <v>3004831.0300000003</v>
      </c>
      <c r="BW48" s="36">
        <f t="shared" si="185"/>
        <v>2589953.54</v>
      </c>
      <c r="BX48" s="36">
        <f t="shared" si="185"/>
        <v>1746017.15</v>
      </c>
      <c r="BY48" s="36">
        <f t="shared" si="185"/>
        <v>671707.89000000013</v>
      </c>
      <c r="BZ48" s="36">
        <f t="shared" si="185"/>
        <v>1084724.33</v>
      </c>
      <c r="CA48" s="36">
        <f t="shared" si="185"/>
        <v>1068354.81</v>
      </c>
      <c r="CB48" s="36">
        <f t="shared" si="185"/>
        <v>741307.41999999993</v>
      </c>
      <c r="CC48" s="36">
        <f t="shared" si="185"/>
        <v>768095.96</v>
      </c>
      <c r="CD48" s="386">
        <f t="shared" si="185"/>
        <v>423782.18999999994</v>
      </c>
      <c r="CE48" s="409">
        <f t="shared" si="186"/>
        <v>1526029.4300000002</v>
      </c>
      <c r="CF48" s="36">
        <f t="shared" si="186"/>
        <v>1744228.6900000004</v>
      </c>
      <c r="CG48" s="36">
        <f t="shared" si="186"/>
        <v>151158.5700000003</v>
      </c>
      <c r="CH48" s="36">
        <f t="shared" si="186"/>
        <v>-3002166</v>
      </c>
      <c r="CI48" s="36">
        <f t="shared" si="186"/>
        <v>-1382643</v>
      </c>
      <c r="CJ48" s="227">
        <f t="shared" si="186"/>
        <v>-103552</v>
      </c>
      <c r="CK48" s="227">
        <f t="shared" si="186"/>
        <v>1082795</v>
      </c>
      <c r="CL48" s="227">
        <f t="shared" si="186"/>
        <v>-347952</v>
      </c>
      <c r="CM48" s="227">
        <f t="shared" si="186"/>
        <v>-114517</v>
      </c>
      <c r="CN48" s="253">
        <f t="shared" si="186"/>
        <v>3020539</v>
      </c>
      <c r="CO48" s="253">
        <f t="shared" si="187"/>
        <v>2701098</v>
      </c>
      <c r="CP48" s="366">
        <f t="shared" si="187"/>
        <v>1493864</v>
      </c>
      <c r="CQ48" s="335">
        <f t="shared" si="187"/>
        <v>2620206</v>
      </c>
      <c r="CR48" s="253">
        <f t="shared" si="187"/>
        <v>848099</v>
      </c>
      <c r="CS48" s="253">
        <f t="shared" si="187"/>
        <v>1628400</v>
      </c>
      <c r="CT48" s="253">
        <f t="shared" si="187"/>
        <v>760361</v>
      </c>
      <c r="CU48" s="253">
        <f t="shared" si="187"/>
        <v>999751</v>
      </c>
      <c r="CV48" s="253">
        <f t="shared" si="187"/>
        <v>39930</v>
      </c>
      <c r="CW48" s="253">
        <f t="shared" si="187"/>
        <v>-150053</v>
      </c>
      <c r="CX48" s="253">
        <f t="shared" si="187"/>
        <v>739642</v>
      </c>
      <c r="CY48" s="253">
        <f t="shared" si="188"/>
        <v>1421000</v>
      </c>
      <c r="CZ48" s="253">
        <f t="shared" si="188"/>
        <v>-567269</v>
      </c>
      <c r="DA48" s="253">
        <f t="shared" si="188"/>
        <v>-683252</v>
      </c>
      <c r="DB48" s="366">
        <f t="shared" si="188"/>
        <v>-394641</v>
      </c>
      <c r="DC48" s="366">
        <f t="shared" si="188"/>
        <v>-2445085</v>
      </c>
      <c r="DD48" s="366">
        <f t="shared" si="188"/>
        <v>-1058000</v>
      </c>
      <c r="DE48" s="366">
        <f t="shared" si="188"/>
        <v>-314145</v>
      </c>
      <c r="DF48" s="366">
        <f t="shared" si="188"/>
        <v>899922</v>
      </c>
      <c r="DG48" s="366">
        <f t="shared" si="188"/>
        <v>1953706</v>
      </c>
      <c r="DH48" s="366">
        <f t="shared" si="188"/>
        <v>1228850</v>
      </c>
      <c r="DI48" s="366">
        <f t="shared" si="189"/>
        <v>621283</v>
      </c>
      <c r="DJ48" s="366">
        <f t="shared" si="189"/>
        <v>733479</v>
      </c>
      <c r="DK48" s="366">
        <f t="shared" si="189"/>
        <v>-944339</v>
      </c>
      <c r="DL48" s="366">
        <f t="shared" si="189"/>
        <v>-1043859</v>
      </c>
      <c r="DM48" s="366">
        <f t="shared" si="189"/>
        <v>-136436</v>
      </c>
      <c r="DN48" s="366">
        <f t="shared" si="189"/>
        <v>-154925</v>
      </c>
      <c r="DO48" s="366">
        <f t="shared" si="189"/>
        <v>376794</v>
      </c>
      <c r="DP48" s="366">
        <f t="shared" si="189"/>
        <v>990028</v>
      </c>
      <c r="DQ48" s="366">
        <f t="shared" si="189"/>
        <v>1021555</v>
      </c>
      <c r="DR48" s="366">
        <f t="shared" si="189"/>
        <v>-220859</v>
      </c>
      <c r="DS48" s="366">
        <f t="shared" si="189"/>
        <v>-1998251</v>
      </c>
      <c r="DT48" s="366">
        <f t="shared" si="189"/>
        <v>-1327019</v>
      </c>
      <c r="DU48" s="366">
        <f t="shared" si="189"/>
        <v>-604690</v>
      </c>
      <c r="DV48" s="366">
        <f t="shared" si="189"/>
        <v>162857</v>
      </c>
      <c r="DW48" s="366">
        <f t="shared" si="189"/>
        <v>1582925</v>
      </c>
      <c r="DX48" s="366">
        <f t="shared" si="189"/>
        <v>-555659</v>
      </c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5284124</v>
      </c>
    </row>
    <row r="49" spans="1:133" s="31" customFormat="1" x14ac:dyDescent="0.3">
      <c r="A49" s="138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7">
        <v>6605989</v>
      </c>
      <c r="V49" s="187">
        <v>6268677</v>
      </c>
      <c r="W49" s="187">
        <v>7992038</v>
      </c>
      <c r="X49" s="35">
        <v>6618800</v>
      </c>
      <c r="Y49" s="187">
        <v>8669743</v>
      </c>
      <c r="Z49" s="187">
        <v>8999710</v>
      </c>
      <c r="AA49" s="187">
        <v>5717821</v>
      </c>
      <c r="AB49" s="187">
        <v>6410125</v>
      </c>
      <c r="AC49" s="187">
        <v>5484094</v>
      </c>
      <c r="AD49" s="187">
        <v>6285232</v>
      </c>
      <c r="AE49" s="187">
        <v>8007713</v>
      </c>
      <c r="AF49" s="187">
        <v>6412542</v>
      </c>
      <c r="AG49" s="187">
        <v>7058307</v>
      </c>
      <c r="AH49" s="187">
        <v>14112081</v>
      </c>
      <c r="AI49" s="187">
        <v>14309453</v>
      </c>
      <c r="AJ49" s="35">
        <v>9438913</v>
      </c>
      <c r="AK49" s="276">
        <v>14917947</v>
      </c>
      <c r="AL49" s="276">
        <v>13068501</v>
      </c>
      <c r="AM49" s="276">
        <v>11888804</v>
      </c>
      <c r="AN49" s="276">
        <v>7756329</v>
      </c>
      <c r="AO49" s="276">
        <v>6754632</v>
      </c>
      <c r="AP49" s="276">
        <v>6785153</v>
      </c>
      <c r="AQ49" s="56">
        <v>8577611</v>
      </c>
      <c r="AR49" s="276">
        <v>7519468</v>
      </c>
      <c r="AS49" s="276">
        <v>9549255</v>
      </c>
      <c r="AT49" s="276">
        <v>11161519</v>
      </c>
      <c r="AU49" s="276">
        <v>9584838</v>
      </c>
      <c r="AV49" s="292">
        <v>12418607</v>
      </c>
      <c r="AW49" s="276">
        <v>11140493</v>
      </c>
      <c r="AX49" s="276">
        <v>10137075</v>
      </c>
      <c r="AY49" s="276">
        <v>10018127</v>
      </c>
      <c r="AZ49" s="276">
        <v>9061413</v>
      </c>
      <c r="BA49" s="276">
        <v>8917907</v>
      </c>
      <c r="BB49" s="276">
        <v>9987049</v>
      </c>
      <c r="BC49" s="56">
        <v>8987992</v>
      </c>
      <c r="BD49" s="276">
        <v>9562975</v>
      </c>
      <c r="BE49" s="276">
        <v>9704525</v>
      </c>
      <c r="BF49" s="276">
        <v>10463084</v>
      </c>
      <c r="BG49" s="276">
        <v>9543351</v>
      </c>
      <c r="BH49" s="292">
        <v>9472256</v>
      </c>
      <c r="BI49" s="33">
        <v>8596515</v>
      </c>
      <c r="BJ49" s="510">
        <v>9426062</v>
      </c>
      <c r="BK49" s="565">
        <v>8741310</v>
      </c>
      <c r="BL49" s="276">
        <v>8782728</v>
      </c>
      <c r="BM49" s="276">
        <v>7689338</v>
      </c>
      <c r="BN49" s="276">
        <v>10456347</v>
      </c>
      <c r="BO49" s="56">
        <v>9106698</v>
      </c>
      <c r="BP49" s="56">
        <v>10101478</v>
      </c>
      <c r="BQ49" s="276">
        <v>9834352</v>
      </c>
      <c r="BR49" s="276">
        <v>9422304</v>
      </c>
      <c r="BS49" s="276"/>
      <c r="BT49" s="276"/>
      <c r="BU49" s="33">
        <f t="shared" si="185"/>
        <v>1231592.67</v>
      </c>
      <c r="BV49" s="36">
        <f t="shared" si="185"/>
        <v>1642116.8399999999</v>
      </c>
      <c r="BW49" s="36">
        <f t="shared" si="185"/>
        <v>3056370.7800000003</v>
      </c>
      <c r="BX49" s="36">
        <f t="shared" si="185"/>
        <v>3119447.61</v>
      </c>
      <c r="BY49" s="36">
        <f t="shared" si="185"/>
        <v>1106733.3499999996</v>
      </c>
      <c r="BZ49" s="36">
        <f t="shared" si="185"/>
        <v>2681678.58</v>
      </c>
      <c r="CA49" s="36">
        <f t="shared" si="185"/>
        <v>1286897.3700000001</v>
      </c>
      <c r="CB49" s="36">
        <f t="shared" si="185"/>
        <v>2185823.4300000002</v>
      </c>
      <c r="CC49" s="36">
        <f t="shared" si="185"/>
        <v>2112725.6100000003</v>
      </c>
      <c r="CD49" s="386">
        <f t="shared" si="185"/>
        <v>1511152.6600000001</v>
      </c>
      <c r="CE49" s="409">
        <f t="shared" si="186"/>
        <v>2210783.9800000004</v>
      </c>
      <c r="CF49" s="36">
        <f t="shared" si="186"/>
        <v>3407973.1900000004</v>
      </c>
      <c r="CG49" s="36">
        <f t="shared" si="186"/>
        <v>-1800792.9000000004</v>
      </c>
      <c r="CH49" s="36">
        <f t="shared" si="186"/>
        <v>-802241</v>
      </c>
      <c r="CI49" s="36">
        <f t="shared" si="186"/>
        <v>-2622223</v>
      </c>
      <c r="CJ49" s="227">
        <f t="shared" si="186"/>
        <v>-502166</v>
      </c>
      <c r="CK49" s="227">
        <f t="shared" si="186"/>
        <v>2183347</v>
      </c>
      <c r="CL49" s="227">
        <f t="shared" si="186"/>
        <v>-1135368</v>
      </c>
      <c r="CM49" s="227">
        <f t="shared" si="186"/>
        <v>452318</v>
      </c>
      <c r="CN49" s="253">
        <f t="shared" si="186"/>
        <v>7843404</v>
      </c>
      <c r="CO49" s="253">
        <f t="shared" si="187"/>
        <v>6317415</v>
      </c>
      <c r="CP49" s="366">
        <f t="shared" si="187"/>
        <v>2820113</v>
      </c>
      <c r="CQ49" s="335">
        <f t="shared" si="187"/>
        <v>6248204</v>
      </c>
      <c r="CR49" s="253">
        <f t="shared" si="187"/>
        <v>4068791</v>
      </c>
      <c r="CS49" s="253">
        <f t="shared" si="187"/>
        <v>6170983</v>
      </c>
      <c r="CT49" s="253">
        <f t="shared" si="187"/>
        <v>1346204</v>
      </c>
      <c r="CU49" s="253">
        <f t="shared" si="187"/>
        <v>1270538</v>
      </c>
      <c r="CV49" s="253">
        <f t="shared" si="187"/>
        <v>499921</v>
      </c>
      <c r="CW49" s="253">
        <f t="shared" si="187"/>
        <v>569898</v>
      </c>
      <c r="CX49" s="253">
        <f t="shared" si="187"/>
        <v>1106926</v>
      </c>
      <c r="CY49" s="253">
        <f t="shared" si="188"/>
        <v>2490948</v>
      </c>
      <c r="CZ49" s="253">
        <f t="shared" si="188"/>
        <v>-2950562</v>
      </c>
      <c r="DA49" s="253">
        <f t="shared" si="188"/>
        <v>-4724615</v>
      </c>
      <c r="DB49" s="366">
        <f t="shared" si="188"/>
        <v>2979694</v>
      </c>
      <c r="DC49" s="366">
        <f t="shared" si="188"/>
        <v>-3777454</v>
      </c>
      <c r="DD49" s="366">
        <f t="shared" si="188"/>
        <v>-2931426</v>
      </c>
      <c r="DE49" s="366">
        <f t="shared" si="188"/>
        <v>-1870677</v>
      </c>
      <c r="DF49" s="366">
        <f t="shared" si="188"/>
        <v>1305084</v>
      </c>
      <c r="DG49" s="366">
        <f t="shared" si="188"/>
        <v>2163275</v>
      </c>
      <c r="DH49" s="366">
        <f t="shared" si="188"/>
        <v>3201896</v>
      </c>
      <c r="DI49" s="366">
        <f t="shared" si="189"/>
        <v>410381</v>
      </c>
      <c r="DJ49" s="366">
        <f t="shared" si="189"/>
        <v>2043507</v>
      </c>
      <c r="DK49" s="366">
        <f t="shared" si="189"/>
        <v>155270</v>
      </c>
      <c r="DL49" s="366">
        <f t="shared" si="189"/>
        <v>-698435</v>
      </c>
      <c r="DM49" s="366">
        <f t="shared" si="189"/>
        <v>-41487</v>
      </c>
      <c r="DN49" s="366">
        <f t="shared" si="189"/>
        <v>-2946351</v>
      </c>
      <c r="DO49" s="366">
        <f t="shared" si="189"/>
        <v>-2543978</v>
      </c>
      <c r="DP49" s="366">
        <f t="shared" si="189"/>
        <v>-711013</v>
      </c>
      <c r="DQ49" s="366">
        <f t="shared" si="189"/>
        <v>-1276817</v>
      </c>
      <c r="DR49" s="366">
        <f t="shared" si="189"/>
        <v>-278685</v>
      </c>
      <c r="DS49" s="366">
        <f t="shared" si="189"/>
        <v>-1228569</v>
      </c>
      <c r="DT49" s="366">
        <f t="shared" si="189"/>
        <v>469298</v>
      </c>
      <c r="DU49" s="366">
        <f t="shared" si="189"/>
        <v>118706</v>
      </c>
      <c r="DV49" s="366">
        <f t="shared" si="189"/>
        <v>538503</v>
      </c>
      <c r="DW49" s="366">
        <f t="shared" si="189"/>
        <v>129827</v>
      </c>
      <c r="DX49" s="366">
        <f t="shared" si="189"/>
        <v>-1040780</v>
      </c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9422304</v>
      </c>
    </row>
    <row r="50" spans="1:133" s="122" customFormat="1" x14ac:dyDescent="0.3">
      <c r="A50" s="139"/>
      <c r="B50" s="32" t="s">
        <v>144</v>
      </c>
      <c r="C50" s="132">
        <f t="shared" ref="C50:Q50" si="190">SUM(C45:C49)</f>
        <v>47453988.579999998</v>
      </c>
      <c r="D50" s="133">
        <f t="shared" si="190"/>
        <v>48912663.030000001</v>
      </c>
      <c r="E50" s="133">
        <f t="shared" si="190"/>
        <v>39179236.07</v>
      </c>
      <c r="F50" s="133">
        <f t="shared" si="190"/>
        <v>31640922.82</v>
      </c>
      <c r="G50" s="133">
        <f t="shared" si="190"/>
        <v>35384745.07</v>
      </c>
      <c r="H50" s="133">
        <f t="shared" si="190"/>
        <v>43902001.460000001</v>
      </c>
      <c r="I50" s="133">
        <f t="shared" si="190"/>
        <v>49902148.93</v>
      </c>
      <c r="J50" s="133">
        <f t="shared" si="190"/>
        <v>42903029.099999994</v>
      </c>
      <c r="K50" s="133">
        <f t="shared" si="190"/>
        <v>39695552.140000001</v>
      </c>
      <c r="L50" s="134">
        <f t="shared" si="190"/>
        <v>41578683.930000007</v>
      </c>
      <c r="M50" s="133">
        <f t="shared" si="190"/>
        <v>47071745.450000003</v>
      </c>
      <c r="N50" s="133">
        <f t="shared" si="190"/>
        <v>57244022.850000009</v>
      </c>
      <c r="O50" s="133">
        <f t="shared" si="190"/>
        <v>58830015.280000001</v>
      </c>
      <c r="P50" s="133">
        <f t="shared" si="190"/>
        <v>61721131</v>
      </c>
      <c r="Q50" s="133">
        <f t="shared" si="190"/>
        <v>56446743</v>
      </c>
      <c r="R50" s="133">
        <v>48840483</v>
      </c>
      <c r="S50" s="133">
        <v>47929747</v>
      </c>
      <c r="T50" s="133">
        <v>59144928</v>
      </c>
      <c r="U50" s="188">
        <v>65969440</v>
      </c>
      <c r="V50" s="188">
        <v>52474330</v>
      </c>
      <c r="W50" s="188">
        <f>SUM(W45+W46+W47+W48+W49)</f>
        <v>48394369</v>
      </c>
      <c r="X50" s="134">
        <f>SUM(X45+X46+X47+X48+X49)</f>
        <v>49363469</v>
      </c>
      <c r="Y50" s="188">
        <v>57297467</v>
      </c>
      <c r="Z50" s="188">
        <v>67334477</v>
      </c>
      <c r="AA50" s="188">
        <v>58825702</v>
      </c>
      <c r="AB50" s="188">
        <v>58056420</v>
      </c>
      <c r="AC50" s="188">
        <v>47496242</v>
      </c>
      <c r="AD50" s="188">
        <v>44578798</v>
      </c>
      <c r="AE50" s="188">
        <v>49509500</v>
      </c>
      <c r="AF50" s="188">
        <v>52297484</v>
      </c>
      <c r="AG50" s="188">
        <v>53762522</v>
      </c>
      <c r="AH50" s="188">
        <v>67571163</v>
      </c>
      <c r="AI50" s="188">
        <v>55860152</v>
      </c>
      <c r="AJ50" s="134">
        <v>50556843</v>
      </c>
      <c r="AK50" s="277">
        <v>69854066</v>
      </c>
      <c r="AL50" s="277">
        <v>69769930</v>
      </c>
      <c r="AM50" s="277">
        <v>71422088</v>
      </c>
      <c r="AN50" s="277">
        <v>58288451</v>
      </c>
      <c r="AO50" s="277">
        <v>52141601</v>
      </c>
      <c r="AP50" s="277">
        <v>46442984</v>
      </c>
      <c r="AQ50" s="37">
        <v>49491090</v>
      </c>
      <c r="AR50" s="277">
        <v>55319331</v>
      </c>
      <c r="AS50" s="277">
        <v>69701969</v>
      </c>
      <c r="AT50" s="277">
        <v>64659120</v>
      </c>
      <c r="AU50" s="277">
        <v>48637675</v>
      </c>
      <c r="AV50" s="293">
        <v>63062141</v>
      </c>
      <c r="AW50" s="277">
        <v>79619419</v>
      </c>
      <c r="AX50" s="277">
        <v>84511079</v>
      </c>
      <c r="AY50" s="277">
        <v>85170406</v>
      </c>
      <c r="AZ50" s="277">
        <v>82630073</v>
      </c>
      <c r="BA50" s="277">
        <v>74762664</v>
      </c>
      <c r="BB50" s="277">
        <v>64038207</v>
      </c>
      <c r="BC50" s="37">
        <v>55352599</v>
      </c>
      <c r="BD50" s="277">
        <v>65376020</v>
      </c>
      <c r="BE50" s="277">
        <v>69213872</v>
      </c>
      <c r="BF50" s="277">
        <v>68554720</v>
      </c>
      <c r="BG50" s="277">
        <v>58872742</v>
      </c>
      <c r="BH50" s="293">
        <v>56018650</v>
      </c>
      <c r="BI50" s="132">
        <v>65687492</v>
      </c>
      <c r="BJ50" s="511">
        <v>75131817</v>
      </c>
      <c r="BK50" s="566">
        <v>73137303</v>
      </c>
      <c r="BL50" s="277">
        <v>70342941</v>
      </c>
      <c r="BM50" s="277">
        <v>61114602</v>
      </c>
      <c r="BN50" s="277">
        <v>56358013</v>
      </c>
      <c r="BO50" s="37">
        <v>61101569</v>
      </c>
      <c r="BP50" s="37">
        <v>81723975</v>
      </c>
      <c r="BQ50" s="277">
        <v>88587506</v>
      </c>
      <c r="BR50" s="277">
        <v>66358384</v>
      </c>
      <c r="BS50" s="277"/>
      <c r="BT50" s="277"/>
      <c r="BU50" s="132">
        <f t="shared" ref="BU50:BY50" si="191">SUM(BU45:BU49)</f>
        <v>11376026.700000001</v>
      </c>
      <c r="BV50" s="135">
        <f t="shared" si="191"/>
        <v>12808467.970000001</v>
      </c>
      <c r="BW50" s="135">
        <f t="shared" si="191"/>
        <v>17267506.930000003</v>
      </c>
      <c r="BX50" s="135">
        <f t="shared" si="191"/>
        <v>17199560.180000003</v>
      </c>
      <c r="BY50" s="135">
        <f t="shared" si="191"/>
        <v>12545001.930000002</v>
      </c>
      <c r="BZ50" s="135">
        <f t="shared" ref="BZ50:CH50" si="192">SUM(BZ45:BZ49)</f>
        <v>15242926.539999999</v>
      </c>
      <c r="CA50" s="135">
        <f t="shared" si="192"/>
        <v>16067291.07</v>
      </c>
      <c r="CB50" s="135">
        <f t="shared" si="192"/>
        <v>9571300.9000000004</v>
      </c>
      <c r="CC50" s="135">
        <f t="shared" si="192"/>
        <v>8698816.8600000013</v>
      </c>
      <c r="CD50" s="387">
        <f t="shared" si="192"/>
        <v>7784785.0699999984</v>
      </c>
      <c r="CE50" s="410">
        <f t="shared" si="192"/>
        <v>10225721.550000003</v>
      </c>
      <c r="CF50" s="135">
        <f t="shared" si="192"/>
        <v>10090454.149999997</v>
      </c>
      <c r="CG50" s="135">
        <f t="shared" si="192"/>
        <v>-4313.2800000011921</v>
      </c>
      <c r="CH50" s="135">
        <f t="shared" si="192"/>
        <v>-3664711</v>
      </c>
      <c r="CI50" s="135">
        <f t="shared" ref="CI50:CJ50" si="193">SUM(CI45:CI49)</f>
        <v>-8950501</v>
      </c>
      <c r="CJ50" s="228">
        <f t="shared" si="193"/>
        <v>-4261685</v>
      </c>
      <c r="CK50" s="228">
        <f t="shared" ref="CK50:CL50" si="194">SUM(CK45:CK49)</f>
        <v>1579753</v>
      </c>
      <c r="CL50" s="228">
        <f t="shared" si="194"/>
        <v>-6847444</v>
      </c>
      <c r="CM50" s="228">
        <f t="shared" ref="CM50:CN50" si="195">SUM(CM45:CM49)</f>
        <v>-12206918</v>
      </c>
      <c r="CN50" s="254">
        <f t="shared" si="195"/>
        <v>15096833</v>
      </c>
      <c r="CO50" s="254">
        <f t="shared" ref="CO50:CQ50" si="196">SUM(CO45:CO49)</f>
        <v>7465783</v>
      </c>
      <c r="CP50" s="367">
        <f t="shared" si="196"/>
        <v>1193374</v>
      </c>
      <c r="CQ50" s="336">
        <f t="shared" si="196"/>
        <v>12556599</v>
      </c>
      <c r="CR50" s="254">
        <f t="shared" ref="CR50:CS50" si="197">SUM(CR45:CR49)</f>
        <v>2435453</v>
      </c>
      <c r="CS50" s="254">
        <f t="shared" si="197"/>
        <v>12596386</v>
      </c>
      <c r="CT50" s="254">
        <f t="shared" ref="CT50" si="198">SUM(CT45:CT49)</f>
        <v>232031</v>
      </c>
      <c r="CU50" s="254">
        <f t="shared" ref="CU50" si="199">SUM(CU45:CU49)</f>
        <v>4645359</v>
      </c>
      <c r="CV50" s="254">
        <f t="shared" ref="CV50" si="200">SUM(CV45:CV49)</f>
        <v>1864186</v>
      </c>
      <c r="CW50" s="254">
        <f t="shared" ref="CW50" si="201">SUM(CW45:CW49)</f>
        <v>-18410</v>
      </c>
      <c r="CX50" s="254">
        <f t="shared" ref="CX50" si="202">SUM(CX45:CX49)</f>
        <v>3021847</v>
      </c>
      <c r="CY50" s="254">
        <f t="shared" ref="CY50" si="203">SUM(CY45:CY49)</f>
        <v>15939447</v>
      </c>
      <c r="CZ50" s="254">
        <f t="shared" ref="CZ50" si="204">SUM(CZ45:CZ49)</f>
        <v>-2912043</v>
      </c>
      <c r="DA50" s="254">
        <f t="shared" ref="DA50" si="205">SUM(DA45:DA49)</f>
        <v>-7222477</v>
      </c>
      <c r="DB50" s="367">
        <f t="shared" ref="DB50" si="206">SUM(DB45:DB49)</f>
        <v>12505298</v>
      </c>
      <c r="DC50" s="367">
        <f t="shared" ref="DC50" si="207">SUM(DC45:DC49)</f>
        <v>9765353</v>
      </c>
      <c r="DD50" s="367">
        <f t="shared" ref="DD50" si="208">SUM(DD45:DD49)</f>
        <v>14741149</v>
      </c>
      <c r="DE50" s="367">
        <f t="shared" ref="DE50" si="209">SUM(DE45:DE49)</f>
        <v>13748318</v>
      </c>
      <c r="DF50" s="367">
        <f t="shared" ref="DF50" si="210">SUM(DF45:DF49)</f>
        <v>24341622</v>
      </c>
      <c r="DG50" s="367">
        <f t="shared" ref="DG50" si="211">SUM(DG45:DG49)</f>
        <v>22621063</v>
      </c>
      <c r="DH50" s="367">
        <f t="shared" ref="DH50" si="212">SUM(DH45:DH49)</f>
        <v>17595223</v>
      </c>
      <c r="DI50" s="367">
        <f t="shared" ref="DI50" si="213">SUM(DI45:DI49)</f>
        <v>5861509</v>
      </c>
      <c r="DJ50" s="367">
        <f t="shared" ref="DJ50" si="214">SUM(DJ45:DJ49)</f>
        <v>10056689</v>
      </c>
      <c r="DK50" s="367">
        <f t="shared" ref="DK50:DL50" si="215">SUM(DK45:DK49)</f>
        <v>-488097</v>
      </c>
      <c r="DL50" s="367">
        <f t="shared" si="215"/>
        <v>3895600</v>
      </c>
      <c r="DM50" s="367">
        <f t="shared" ref="DM50:DN50" si="216">SUM(DM45:DM49)</f>
        <v>10235067</v>
      </c>
      <c r="DN50" s="367">
        <f t="shared" si="216"/>
        <v>-7043491</v>
      </c>
      <c r="DO50" s="367">
        <f t="shared" ref="DO50:DP50" si="217">SUM(DO45:DO49)</f>
        <v>-13931927</v>
      </c>
      <c r="DP50" s="367">
        <f t="shared" si="217"/>
        <v>-9379262</v>
      </c>
      <c r="DQ50" s="367">
        <f t="shared" ref="DQ50:DR50" si="218">SUM(DQ45:DQ49)</f>
        <v>-12033103</v>
      </c>
      <c r="DR50" s="367">
        <f t="shared" si="218"/>
        <v>-12287132</v>
      </c>
      <c r="DS50" s="367">
        <f t="shared" ref="DS50:DT50" si="219">SUM(DS45:DS49)</f>
        <v>-13648062</v>
      </c>
      <c r="DT50" s="367">
        <f t="shared" si="219"/>
        <v>-7680194</v>
      </c>
      <c r="DU50" s="367">
        <f t="shared" ref="DU50:DV50" si="220">SUM(DU45:DU49)</f>
        <v>5748970</v>
      </c>
      <c r="DV50" s="367">
        <f t="shared" si="220"/>
        <v>16347955</v>
      </c>
      <c r="DW50" s="367">
        <f t="shared" ref="DW50:DX50" si="221">SUM(DW45:DW49)</f>
        <v>19373634</v>
      </c>
      <c r="DX50" s="367">
        <f t="shared" si="221"/>
        <v>-2196336</v>
      </c>
      <c r="DY50" s="452"/>
      <c r="DZ50" s="452"/>
      <c r="EA50" s="452"/>
      <c r="EB50" s="327"/>
      <c r="EC50" s="37">
        <f>SUM(EC45:EC49)</f>
        <v>66358384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39"/>
      <c r="BJ51" s="512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7">
        <v>22429362</v>
      </c>
      <c r="V52" s="187">
        <v>28643592</v>
      </c>
      <c r="W52" s="187">
        <v>22824603</v>
      </c>
      <c r="X52" s="35">
        <v>17545242</v>
      </c>
      <c r="Y52" s="187">
        <v>16473145</v>
      </c>
      <c r="Z52" s="187">
        <v>19811257</v>
      </c>
      <c r="AA52" s="187">
        <v>24453599</v>
      </c>
      <c r="AB52" s="187">
        <v>24085714</v>
      </c>
      <c r="AC52" s="187">
        <v>21509328</v>
      </c>
      <c r="AD52" s="187">
        <v>17832902</v>
      </c>
      <c r="AE52" s="187">
        <v>12796980</v>
      </c>
      <c r="AF52" s="187">
        <v>13792061</v>
      </c>
      <c r="AG52" s="187">
        <v>16920993</v>
      </c>
      <c r="AH52" s="187">
        <v>18107559</v>
      </c>
      <c r="AI52" s="187">
        <v>20652856</v>
      </c>
      <c r="AJ52" s="35">
        <v>15136091</v>
      </c>
      <c r="AK52" s="276">
        <v>14400480</v>
      </c>
      <c r="AL52" s="276">
        <v>18886217</v>
      </c>
      <c r="AM52" s="276">
        <v>19686285</v>
      </c>
      <c r="AN52" s="276">
        <v>21694004</v>
      </c>
      <c r="AO52" s="276">
        <v>19119289</v>
      </c>
      <c r="AP52" s="276">
        <v>16662732</v>
      </c>
      <c r="AQ52" s="56">
        <v>13212321</v>
      </c>
      <c r="AR52" s="276">
        <v>13086658</v>
      </c>
      <c r="AS52" s="276">
        <v>14715560</v>
      </c>
      <c r="AT52" s="276">
        <v>20334452</v>
      </c>
      <c r="AU52" s="276">
        <v>18018876</v>
      </c>
      <c r="AV52" s="292">
        <v>14065451</v>
      </c>
      <c r="AW52" s="276">
        <v>16614977</v>
      </c>
      <c r="AX52" s="276">
        <v>26171792</v>
      </c>
      <c r="AY52" s="276">
        <v>26447427</v>
      </c>
      <c r="AZ52" s="276">
        <v>29139695</v>
      </c>
      <c r="BA52" s="276">
        <v>27557014</v>
      </c>
      <c r="BB52" s="276">
        <v>24425928</v>
      </c>
      <c r="BC52" s="56">
        <v>17621952</v>
      </c>
      <c r="BD52" s="276">
        <v>14717138</v>
      </c>
      <c r="BE52" s="276">
        <v>19951619</v>
      </c>
      <c r="BF52" s="276">
        <v>21072890</v>
      </c>
      <c r="BG52" s="276">
        <v>21648843</v>
      </c>
      <c r="BH52" s="292">
        <v>15811828</v>
      </c>
      <c r="BI52" s="33">
        <v>15654280</v>
      </c>
      <c r="BJ52" s="510">
        <v>19953174</v>
      </c>
      <c r="BK52" s="565">
        <v>23103122</v>
      </c>
      <c r="BL52" s="276">
        <v>22873478</v>
      </c>
      <c r="BM52" s="276">
        <v>21679634</v>
      </c>
      <c r="BN52" s="276">
        <v>20325709</v>
      </c>
      <c r="BO52" s="56">
        <v>16131703</v>
      </c>
      <c r="BP52" s="56">
        <v>19356098</v>
      </c>
      <c r="BQ52" s="276">
        <v>24113659</v>
      </c>
      <c r="BR52" s="276">
        <v>27454331</v>
      </c>
      <c r="BS52" s="276"/>
      <c r="BT52" s="276"/>
      <c r="BU52" s="33">
        <f t="shared" ref="BU52:CD56" si="222">O52-C52</f>
        <v>6420312.9400000013</v>
      </c>
      <c r="BV52" s="36">
        <f t="shared" si="222"/>
        <v>7801708.0999999996</v>
      </c>
      <c r="BW52" s="36">
        <f t="shared" si="222"/>
        <v>6468262.0099999998</v>
      </c>
      <c r="BX52" s="36">
        <f t="shared" si="222"/>
        <v>8517386.8300000001</v>
      </c>
      <c r="BY52" s="36">
        <f t="shared" si="222"/>
        <v>7167591.9100000001</v>
      </c>
      <c r="BZ52" s="36">
        <f t="shared" si="222"/>
        <v>6759450.7599999998</v>
      </c>
      <c r="CA52" s="36">
        <f t="shared" si="222"/>
        <v>10580940.92</v>
      </c>
      <c r="CB52" s="36">
        <f t="shared" si="222"/>
        <v>13544552.880000001</v>
      </c>
      <c r="CC52" s="36">
        <f t="shared" si="222"/>
        <v>9325173.2799999993</v>
      </c>
      <c r="CD52" s="386">
        <f t="shared" si="222"/>
        <v>6405649.7599999998</v>
      </c>
      <c r="CE52" s="409">
        <f t="shared" ref="CE52:CN56" si="223">Y52-M52</f>
        <v>3905708.1300000008</v>
      </c>
      <c r="CF52" s="36">
        <f t="shared" si="223"/>
        <v>4382727.51</v>
      </c>
      <c r="CG52" s="36">
        <f t="shared" si="223"/>
        <v>4504277.1499999985</v>
      </c>
      <c r="CH52" s="36">
        <f t="shared" si="223"/>
        <v>2278769</v>
      </c>
      <c r="CI52" s="36">
        <f t="shared" si="223"/>
        <v>978303</v>
      </c>
      <c r="CJ52" s="227">
        <f t="shared" si="223"/>
        <v>-2260058</v>
      </c>
      <c r="CK52" s="227">
        <f t="shared" si="223"/>
        <v>-3991695</v>
      </c>
      <c r="CL52" s="227">
        <f t="shared" si="223"/>
        <v>-2720102</v>
      </c>
      <c r="CM52" s="227">
        <f t="shared" si="223"/>
        <v>-5508369</v>
      </c>
      <c r="CN52" s="253">
        <f t="shared" si="223"/>
        <v>-10536033</v>
      </c>
      <c r="CO52" s="253">
        <f t="shared" ref="CO52:CX56" si="224">AI52-W52</f>
        <v>-2171747</v>
      </c>
      <c r="CP52" s="366">
        <f t="shared" si="224"/>
        <v>-2409151</v>
      </c>
      <c r="CQ52" s="335">
        <f t="shared" si="224"/>
        <v>-2072665</v>
      </c>
      <c r="CR52" s="253">
        <f t="shared" si="224"/>
        <v>-925040</v>
      </c>
      <c r="CS52" s="253">
        <f t="shared" si="224"/>
        <v>-4767314</v>
      </c>
      <c r="CT52" s="253">
        <f t="shared" si="224"/>
        <v>-2391710</v>
      </c>
      <c r="CU52" s="253">
        <f t="shared" si="224"/>
        <v>-2390039</v>
      </c>
      <c r="CV52" s="253">
        <f t="shared" si="224"/>
        <v>-1170170</v>
      </c>
      <c r="CW52" s="253">
        <f t="shared" si="224"/>
        <v>415341</v>
      </c>
      <c r="CX52" s="253">
        <f t="shared" si="224"/>
        <v>-705403</v>
      </c>
      <c r="CY52" s="253">
        <f t="shared" ref="CY52:DH56" si="225">AS52-AG52</f>
        <v>-2205433</v>
      </c>
      <c r="CZ52" s="253">
        <f t="shared" si="225"/>
        <v>2226893</v>
      </c>
      <c r="DA52" s="253">
        <f t="shared" si="225"/>
        <v>-2633980</v>
      </c>
      <c r="DB52" s="366">
        <f t="shared" si="225"/>
        <v>-1070640</v>
      </c>
      <c r="DC52" s="366">
        <f t="shared" si="225"/>
        <v>2214497</v>
      </c>
      <c r="DD52" s="366">
        <f t="shared" si="225"/>
        <v>7285575</v>
      </c>
      <c r="DE52" s="366">
        <f t="shared" si="225"/>
        <v>6761142</v>
      </c>
      <c r="DF52" s="366">
        <f t="shared" si="225"/>
        <v>7445691</v>
      </c>
      <c r="DG52" s="366">
        <f t="shared" si="225"/>
        <v>8437725</v>
      </c>
      <c r="DH52" s="366">
        <f t="shared" si="225"/>
        <v>7763196</v>
      </c>
      <c r="DI52" s="366">
        <f t="shared" ref="DI52:DX56" si="226">BC52-AQ52</f>
        <v>4409631</v>
      </c>
      <c r="DJ52" s="366">
        <f t="shared" si="226"/>
        <v>1630480</v>
      </c>
      <c r="DK52" s="366">
        <f t="shared" si="226"/>
        <v>5236059</v>
      </c>
      <c r="DL52" s="366">
        <f t="shared" si="226"/>
        <v>738438</v>
      </c>
      <c r="DM52" s="366">
        <f t="shared" si="226"/>
        <v>3629967</v>
      </c>
      <c r="DN52" s="366">
        <f t="shared" si="226"/>
        <v>1746377</v>
      </c>
      <c r="DO52" s="366">
        <f t="shared" si="226"/>
        <v>-960697</v>
      </c>
      <c r="DP52" s="366">
        <f t="shared" si="226"/>
        <v>-6218618</v>
      </c>
      <c r="DQ52" s="366">
        <f t="shared" si="226"/>
        <v>-3344305</v>
      </c>
      <c r="DR52" s="366">
        <f t="shared" si="226"/>
        <v>-6266217</v>
      </c>
      <c r="DS52" s="366">
        <f t="shared" si="226"/>
        <v>-5877380</v>
      </c>
      <c r="DT52" s="366">
        <f t="shared" si="226"/>
        <v>-4100219</v>
      </c>
      <c r="DU52" s="366">
        <f t="shared" si="226"/>
        <v>-1490249</v>
      </c>
      <c r="DV52" s="366">
        <f t="shared" si="226"/>
        <v>4638960</v>
      </c>
      <c r="DW52" s="366">
        <f t="shared" si="226"/>
        <v>4162040</v>
      </c>
      <c r="DX52" s="366">
        <f t="shared" si="226"/>
        <v>6381441</v>
      </c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27454331</v>
      </c>
    </row>
    <row r="53" spans="1:133" s="31" customFormat="1" x14ac:dyDescent="0.3">
      <c r="A53" s="138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7">
        <v>5461884</v>
      </c>
      <c r="V53" s="187">
        <v>6406352</v>
      </c>
      <c r="W53" s="187">
        <v>5556105</v>
      </c>
      <c r="X53" s="35">
        <v>4483215</v>
      </c>
      <c r="Y53" s="187">
        <v>4361810</v>
      </c>
      <c r="Z53" s="187">
        <v>5556105</v>
      </c>
      <c r="AA53" s="187">
        <v>7325887</v>
      </c>
      <c r="AB53" s="187">
        <v>7110796</v>
      </c>
      <c r="AC53" s="187">
        <v>6844521</v>
      </c>
      <c r="AD53" s="187">
        <v>5948945</v>
      </c>
      <c r="AE53" s="187">
        <v>4739723</v>
      </c>
      <c r="AF53" s="187">
        <v>5037760</v>
      </c>
      <c r="AG53" s="187">
        <v>5900410</v>
      </c>
      <c r="AH53" s="187">
        <v>5502166</v>
      </c>
      <c r="AI53" s="187">
        <v>5116532</v>
      </c>
      <c r="AJ53" s="35">
        <v>4718894</v>
      </c>
      <c r="AK53" s="276">
        <v>4464873</v>
      </c>
      <c r="AL53" s="276">
        <v>5898732</v>
      </c>
      <c r="AM53" s="276">
        <v>6122212</v>
      </c>
      <c r="AN53" s="276">
        <v>7752048</v>
      </c>
      <c r="AO53" s="276">
        <v>7155521</v>
      </c>
      <c r="AP53" s="276">
        <v>6230657</v>
      </c>
      <c r="AQ53" s="56">
        <v>4853339</v>
      </c>
      <c r="AR53" s="276">
        <v>4657206</v>
      </c>
      <c r="AS53" s="276">
        <v>5552231</v>
      </c>
      <c r="AT53" s="276">
        <v>7069897</v>
      </c>
      <c r="AU53" s="276">
        <v>6314860</v>
      </c>
      <c r="AV53" s="292">
        <v>4939190</v>
      </c>
      <c r="AW53" s="276">
        <v>6790523</v>
      </c>
      <c r="AX53" s="276">
        <v>10779636</v>
      </c>
      <c r="AY53" s="276">
        <v>11379228</v>
      </c>
      <c r="AZ53" s="276">
        <v>12004898</v>
      </c>
      <c r="BA53" s="276">
        <v>11933716</v>
      </c>
      <c r="BB53" s="276">
        <v>10564183</v>
      </c>
      <c r="BC53" s="56">
        <v>7388997</v>
      </c>
      <c r="BD53" s="276">
        <v>6164797</v>
      </c>
      <c r="BE53" s="276">
        <v>7930706</v>
      </c>
      <c r="BF53" s="276">
        <v>8367119</v>
      </c>
      <c r="BG53" s="276">
        <v>8207044</v>
      </c>
      <c r="BH53" s="292">
        <v>6282353</v>
      </c>
      <c r="BI53" s="33">
        <v>6311541</v>
      </c>
      <c r="BJ53" s="510">
        <v>8614634</v>
      </c>
      <c r="BK53" s="565">
        <v>9961617</v>
      </c>
      <c r="BL53" s="276">
        <v>10013126</v>
      </c>
      <c r="BM53" s="276">
        <v>9653625</v>
      </c>
      <c r="BN53" s="276">
        <v>8413914</v>
      </c>
      <c r="BO53" s="56">
        <v>6846704</v>
      </c>
      <c r="BP53" s="56">
        <v>7840791</v>
      </c>
      <c r="BQ53" s="276">
        <v>9394258</v>
      </c>
      <c r="BR53" s="276">
        <v>10416496</v>
      </c>
      <c r="BS53" s="276"/>
      <c r="BT53" s="276"/>
      <c r="BU53" s="33">
        <f t="shared" si="222"/>
        <v>730150.68000000063</v>
      </c>
      <c r="BV53" s="36">
        <f t="shared" si="222"/>
        <v>946032.87999999989</v>
      </c>
      <c r="BW53" s="36">
        <f t="shared" si="222"/>
        <v>399796.05999999959</v>
      </c>
      <c r="BX53" s="36">
        <f t="shared" si="222"/>
        <v>888871.12000000011</v>
      </c>
      <c r="BY53" s="36">
        <f t="shared" si="222"/>
        <v>1350118.8399999999</v>
      </c>
      <c r="BZ53" s="36">
        <f t="shared" si="222"/>
        <v>1049581.69</v>
      </c>
      <c r="CA53" s="36">
        <f t="shared" si="222"/>
        <v>1473556.2799999998</v>
      </c>
      <c r="CB53" s="36">
        <f t="shared" si="222"/>
        <v>1527681.08</v>
      </c>
      <c r="CC53" s="36">
        <f t="shared" si="222"/>
        <v>1268043.2999999998</v>
      </c>
      <c r="CD53" s="386">
        <f t="shared" si="222"/>
        <v>923790.35000000009</v>
      </c>
      <c r="CE53" s="409">
        <f t="shared" si="223"/>
        <v>300554.66000000015</v>
      </c>
      <c r="CF53" s="36">
        <f t="shared" si="223"/>
        <v>548282.37999999989</v>
      </c>
      <c r="CG53" s="36">
        <f t="shared" si="223"/>
        <v>1587384.6799999997</v>
      </c>
      <c r="CH53" s="36">
        <f t="shared" si="223"/>
        <v>991218</v>
      </c>
      <c r="CI53" s="36">
        <f t="shared" si="223"/>
        <v>1407973</v>
      </c>
      <c r="CJ53" s="227">
        <f t="shared" si="223"/>
        <v>910662</v>
      </c>
      <c r="CK53" s="227">
        <f t="shared" si="223"/>
        <v>-36809</v>
      </c>
      <c r="CL53" s="227">
        <f t="shared" si="223"/>
        <v>549360</v>
      </c>
      <c r="CM53" s="227">
        <f t="shared" si="223"/>
        <v>438526</v>
      </c>
      <c r="CN53" s="253">
        <f t="shared" si="223"/>
        <v>-904186</v>
      </c>
      <c r="CO53" s="253">
        <f t="shared" si="224"/>
        <v>-439573</v>
      </c>
      <c r="CP53" s="366">
        <f t="shared" si="224"/>
        <v>235679</v>
      </c>
      <c r="CQ53" s="335">
        <f t="shared" si="224"/>
        <v>103063</v>
      </c>
      <c r="CR53" s="253">
        <f t="shared" si="224"/>
        <v>342627</v>
      </c>
      <c r="CS53" s="253">
        <f t="shared" si="224"/>
        <v>-1203675</v>
      </c>
      <c r="CT53" s="253">
        <f t="shared" si="224"/>
        <v>641252</v>
      </c>
      <c r="CU53" s="253">
        <f t="shared" si="224"/>
        <v>311000</v>
      </c>
      <c r="CV53" s="253">
        <f t="shared" si="224"/>
        <v>281712</v>
      </c>
      <c r="CW53" s="253">
        <f t="shared" si="224"/>
        <v>113616</v>
      </c>
      <c r="CX53" s="253">
        <f t="shared" si="224"/>
        <v>-380554</v>
      </c>
      <c r="CY53" s="253">
        <f t="shared" si="225"/>
        <v>-348179</v>
      </c>
      <c r="CZ53" s="253">
        <f t="shared" si="225"/>
        <v>1567731</v>
      </c>
      <c r="DA53" s="253">
        <f t="shared" si="225"/>
        <v>1198328</v>
      </c>
      <c r="DB53" s="366">
        <f t="shared" si="225"/>
        <v>220296</v>
      </c>
      <c r="DC53" s="366">
        <f t="shared" si="225"/>
        <v>2325650</v>
      </c>
      <c r="DD53" s="366">
        <f t="shared" si="225"/>
        <v>4880904</v>
      </c>
      <c r="DE53" s="366">
        <f t="shared" si="225"/>
        <v>5257016</v>
      </c>
      <c r="DF53" s="366">
        <f t="shared" si="225"/>
        <v>4252850</v>
      </c>
      <c r="DG53" s="366">
        <f t="shared" si="225"/>
        <v>4778195</v>
      </c>
      <c r="DH53" s="366">
        <f t="shared" si="225"/>
        <v>4333526</v>
      </c>
      <c r="DI53" s="366">
        <f t="shared" si="226"/>
        <v>2535658</v>
      </c>
      <c r="DJ53" s="366">
        <f t="shared" si="226"/>
        <v>1507591</v>
      </c>
      <c r="DK53" s="366">
        <f t="shared" si="226"/>
        <v>2378475</v>
      </c>
      <c r="DL53" s="366">
        <f t="shared" si="226"/>
        <v>1297222</v>
      </c>
      <c r="DM53" s="366">
        <f t="shared" si="226"/>
        <v>1892184</v>
      </c>
      <c r="DN53" s="366">
        <f t="shared" si="226"/>
        <v>1343163</v>
      </c>
      <c r="DO53" s="366">
        <f t="shared" si="226"/>
        <v>-478982</v>
      </c>
      <c r="DP53" s="366">
        <f t="shared" si="226"/>
        <v>-2165002</v>
      </c>
      <c r="DQ53" s="366">
        <f t="shared" si="226"/>
        <v>-1417611</v>
      </c>
      <c r="DR53" s="366">
        <f t="shared" si="226"/>
        <v>-1991772</v>
      </c>
      <c r="DS53" s="366">
        <f t="shared" si="226"/>
        <v>-2280091</v>
      </c>
      <c r="DT53" s="366">
        <f t="shared" si="226"/>
        <v>-2150269</v>
      </c>
      <c r="DU53" s="366">
        <f t="shared" si="226"/>
        <v>-542293</v>
      </c>
      <c r="DV53" s="366">
        <f t="shared" si="226"/>
        <v>1675994</v>
      </c>
      <c r="DW53" s="366">
        <f t="shared" si="226"/>
        <v>1463552</v>
      </c>
      <c r="DX53" s="366">
        <f t="shared" si="226"/>
        <v>2049377</v>
      </c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10416496</v>
      </c>
    </row>
    <row r="54" spans="1:133" s="31" customFormat="1" x14ac:dyDescent="0.3">
      <c r="A54" s="138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7">
        <v>2617953</v>
      </c>
      <c r="V54" s="187">
        <v>2635662</v>
      </c>
      <c r="W54" s="187">
        <v>2623968</v>
      </c>
      <c r="X54" s="35">
        <v>2334420</v>
      </c>
      <c r="Y54" s="187">
        <v>2313772</v>
      </c>
      <c r="Z54" s="187">
        <v>2579662</v>
      </c>
      <c r="AA54" s="187">
        <v>2736818</v>
      </c>
      <c r="AB54" s="187">
        <v>2756433</v>
      </c>
      <c r="AC54" s="187">
        <v>3115108</v>
      </c>
      <c r="AD54" s="187">
        <v>2777324</v>
      </c>
      <c r="AE54" s="187">
        <v>2235518</v>
      </c>
      <c r="AF54" s="187">
        <v>2346725</v>
      </c>
      <c r="AG54" s="187">
        <v>2626950</v>
      </c>
      <c r="AH54" s="187">
        <v>2864931</v>
      </c>
      <c r="AI54" s="187">
        <v>3409366</v>
      </c>
      <c r="AJ54" s="35">
        <v>2625249</v>
      </c>
      <c r="AK54" s="276">
        <v>2705509</v>
      </c>
      <c r="AL54" s="276">
        <v>2958966</v>
      </c>
      <c r="AM54" s="276">
        <v>3112384</v>
      </c>
      <c r="AN54" s="276">
        <v>3568316</v>
      </c>
      <c r="AO54" s="276">
        <v>3152742</v>
      </c>
      <c r="AP54" s="276">
        <v>2938033</v>
      </c>
      <c r="AQ54" s="56">
        <v>2407968</v>
      </c>
      <c r="AR54" s="276">
        <v>2421326</v>
      </c>
      <c r="AS54" s="276">
        <v>2519788</v>
      </c>
      <c r="AT54" s="276">
        <v>2994668</v>
      </c>
      <c r="AU54" s="276">
        <v>2913441</v>
      </c>
      <c r="AV54" s="292">
        <v>2471047</v>
      </c>
      <c r="AW54" s="276">
        <v>2545335</v>
      </c>
      <c r="AX54" s="276">
        <v>3472488</v>
      </c>
      <c r="AY54" s="276">
        <v>3812911</v>
      </c>
      <c r="AZ54" s="276">
        <v>4149711</v>
      </c>
      <c r="BA54" s="276">
        <v>4318977</v>
      </c>
      <c r="BB54" s="276">
        <v>3836261</v>
      </c>
      <c r="BC54" s="56">
        <v>3088097</v>
      </c>
      <c r="BD54" s="276">
        <v>2613002</v>
      </c>
      <c r="BE54" s="276">
        <v>2919196</v>
      </c>
      <c r="BF54" s="276">
        <v>2857911</v>
      </c>
      <c r="BG54" s="276">
        <v>3180016</v>
      </c>
      <c r="BH54" s="292">
        <v>2840375</v>
      </c>
      <c r="BI54" s="33">
        <v>2658406</v>
      </c>
      <c r="BJ54" s="510">
        <v>2892971</v>
      </c>
      <c r="BK54" s="565">
        <v>3407849</v>
      </c>
      <c r="BL54" s="276">
        <v>3686947</v>
      </c>
      <c r="BM54" s="276">
        <v>3841010</v>
      </c>
      <c r="BN54" s="276">
        <v>3609243</v>
      </c>
      <c r="BO54" s="56">
        <v>3145920</v>
      </c>
      <c r="BP54" s="56">
        <v>3334226</v>
      </c>
      <c r="BQ54" s="276">
        <v>3484658</v>
      </c>
      <c r="BR54" s="276">
        <v>4006263</v>
      </c>
      <c r="BS54" s="276"/>
      <c r="BT54" s="276"/>
      <c r="BU54" s="33">
        <f t="shared" si="222"/>
        <v>762560.2100000002</v>
      </c>
      <c r="BV54" s="36">
        <f t="shared" si="222"/>
        <v>1936411.89</v>
      </c>
      <c r="BW54" s="36">
        <f t="shared" si="222"/>
        <v>2211000.21</v>
      </c>
      <c r="BX54" s="36">
        <f t="shared" si="222"/>
        <v>1474343.87</v>
      </c>
      <c r="BY54" s="36">
        <f t="shared" si="222"/>
        <v>1258651.6599999999</v>
      </c>
      <c r="BZ54" s="36">
        <f t="shared" si="222"/>
        <v>1115610.6299999999</v>
      </c>
      <c r="CA54" s="36">
        <f t="shared" si="222"/>
        <v>1049962.76</v>
      </c>
      <c r="CB54" s="36">
        <f t="shared" si="222"/>
        <v>1007252.75</v>
      </c>
      <c r="CC54" s="36">
        <f t="shared" si="222"/>
        <v>830448.53</v>
      </c>
      <c r="CD54" s="386">
        <f t="shared" si="222"/>
        <v>805630.28</v>
      </c>
      <c r="CE54" s="409">
        <f t="shared" si="223"/>
        <v>668233.83000000007</v>
      </c>
      <c r="CF54" s="36">
        <f t="shared" si="223"/>
        <v>906284.8899999999</v>
      </c>
      <c r="CG54" s="36">
        <f t="shared" si="223"/>
        <v>383677.64999999991</v>
      </c>
      <c r="CH54" s="36">
        <f t="shared" si="223"/>
        <v>-1050214</v>
      </c>
      <c r="CI54" s="36">
        <f t="shared" si="223"/>
        <v>-971816</v>
      </c>
      <c r="CJ54" s="227">
        <f t="shared" si="223"/>
        <v>-358072</v>
      </c>
      <c r="CK54" s="227">
        <f t="shared" si="223"/>
        <v>-392291</v>
      </c>
      <c r="CL54" s="227">
        <f t="shared" si="223"/>
        <v>-201084</v>
      </c>
      <c r="CM54" s="227">
        <f t="shared" si="223"/>
        <v>8997</v>
      </c>
      <c r="CN54" s="253">
        <f t="shared" si="223"/>
        <v>229269</v>
      </c>
      <c r="CO54" s="253">
        <f t="shared" si="224"/>
        <v>785398</v>
      </c>
      <c r="CP54" s="366">
        <f t="shared" si="224"/>
        <v>290829</v>
      </c>
      <c r="CQ54" s="335">
        <f t="shared" si="224"/>
        <v>391737</v>
      </c>
      <c r="CR54" s="253">
        <f t="shared" si="224"/>
        <v>379304</v>
      </c>
      <c r="CS54" s="253">
        <f t="shared" si="224"/>
        <v>375566</v>
      </c>
      <c r="CT54" s="253">
        <f t="shared" si="224"/>
        <v>811883</v>
      </c>
      <c r="CU54" s="253">
        <f t="shared" si="224"/>
        <v>37634</v>
      </c>
      <c r="CV54" s="253">
        <f t="shared" si="224"/>
        <v>160709</v>
      </c>
      <c r="CW54" s="253">
        <f t="shared" si="224"/>
        <v>172450</v>
      </c>
      <c r="CX54" s="253">
        <f t="shared" si="224"/>
        <v>74601</v>
      </c>
      <c r="CY54" s="253">
        <f t="shared" si="225"/>
        <v>-107162</v>
      </c>
      <c r="CZ54" s="253">
        <f t="shared" si="225"/>
        <v>129737</v>
      </c>
      <c r="DA54" s="253">
        <f t="shared" si="225"/>
        <v>-495925</v>
      </c>
      <c r="DB54" s="366">
        <f t="shared" si="225"/>
        <v>-154202</v>
      </c>
      <c r="DC54" s="366">
        <f t="shared" si="225"/>
        <v>-160174</v>
      </c>
      <c r="DD54" s="366">
        <f t="shared" si="225"/>
        <v>513522</v>
      </c>
      <c r="DE54" s="366">
        <f t="shared" si="225"/>
        <v>700527</v>
      </c>
      <c r="DF54" s="366">
        <f t="shared" si="225"/>
        <v>581395</v>
      </c>
      <c r="DG54" s="366">
        <f t="shared" si="225"/>
        <v>1166235</v>
      </c>
      <c r="DH54" s="366">
        <f t="shared" si="225"/>
        <v>898228</v>
      </c>
      <c r="DI54" s="366">
        <f t="shared" si="226"/>
        <v>680129</v>
      </c>
      <c r="DJ54" s="366">
        <f t="shared" si="226"/>
        <v>191676</v>
      </c>
      <c r="DK54" s="366">
        <f t="shared" si="226"/>
        <v>399408</v>
      </c>
      <c r="DL54" s="366">
        <f t="shared" si="226"/>
        <v>-136757</v>
      </c>
      <c r="DM54" s="366">
        <f t="shared" si="226"/>
        <v>266575</v>
      </c>
      <c r="DN54" s="366">
        <f t="shared" si="226"/>
        <v>369328</v>
      </c>
      <c r="DO54" s="366">
        <f t="shared" si="226"/>
        <v>113071</v>
      </c>
      <c r="DP54" s="366">
        <f t="shared" si="226"/>
        <v>-579517</v>
      </c>
      <c r="DQ54" s="366">
        <f t="shared" si="226"/>
        <v>-405062</v>
      </c>
      <c r="DR54" s="366">
        <f t="shared" si="226"/>
        <v>-462764</v>
      </c>
      <c r="DS54" s="366">
        <f t="shared" si="226"/>
        <v>-477967</v>
      </c>
      <c r="DT54" s="366">
        <f t="shared" si="226"/>
        <v>-227018</v>
      </c>
      <c r="DU54" s="366">
        <f t="shared" si="226"/>
        <v>57823</v>
      </c>
      <c r="DV54" s="366">
        <f t="shared" si="226"/>
        <v>721224</v>
      </c>
      <c r="DW54" s="366">
        <f t="shared" si="226"/>
        <v>565462</v>
      </c>
      <c r="DX54" s="366">
        <f t="shared" si="226"/>
        <v>1148352</v>
      </c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4006263</v>
      </c>
    </row>
    <row r="55" spans="1:133" s="31" customFormat="1" x14ac:dyDescent="0.3">
      <c r="A55" s="138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7">
        <v>1938869</v>
      </c>
      <c r="V55" s="187">
        <v>1983688</v>
      </c>
      <c r="W55" s="187">
        <v>1828936</v>
      </c>
      <c r="X55" s="35">
        <v>1641040</v>
      </c>
      <c r="Y55" s="187">
        <v>1658440</v>
      </c>
      <c r="Z55" s="187">
        <v>1876468</v>
      </c>
      <c r="AA55" s="187">
        <v>2027135</v>
      </c>
      <c r="AB55" s="187">
        <v>1961378</v>
      </c>
      <c r="AC55" s="187">
        <v>1805625</v>
      </c>
      <c r="AD55" s="187">
        <v>1971464</v>
      </c>
      <c r="AE55" s="187">
        <v>1933240</v>
      </c>
      <c r="AF55" s="187">
        <v>1684910</v>
      </c>
      <c r="AG55" s="187">
        <v>1923402</v>
      </c>
      <c r="AH55" s="187">
        <v>2172916</v>
      </c>
      <c r="AI55" s="187">
        <v>2887790</v>
      </c>
      <c r="AJ55" s="35">
        <v>2209885</v>
      </c>
      <c r="AK55" s="276">
        <v>2913458</v>
      </c>
      <c r="AL55" s="276">
        <v>2255292</v>
      </c>
      <c r="AM55" s="276">
        <v>2249184</v>
      </c>
      <c r="AN55" s="276">
        <v>2144727</v>
      </c>
      <c r="AO55" s="276">
        <v>2253411</v>
      </c>
      <c r="AP55" s="276">
        <v>2197803</v>
      </c>
      <c r="AQ55" s="56">
        <v>1755795</v>
      </c>
      <c r="AR55" s="276">
        <v>1844764</v>
      </c>
      <c r="AS55" s="276">
        <v>2296831</v>
      </c>
      <c r="AT55" s="276">
        <v>2209179</v>
      </c>
      <c r="AU55" s="276">
        <v>2970115</v>
      </c>
      <c r="AV55" s="292">
        <v>2538612</v>
      </c>
      <c r="AW55" s="276">
        <v>1891309</v>
      </c>
      <c r="AX55" s="276">
        <v>2285707</v>
      </c>
      <c r="AY55" s="276">
        <v>2191721</v>
      </c>
      <c r="AZ55" s="276">
        <v>2591943</v>
      </c>
      <c r="BA55" s="276">
        <v>2938926</v>
      </c>
      <c r="BB55" s="276">
        <v>3148239</v>
      </c>
      <c r="BC55" s="56">
        <v>2429652</v>
      </c>
      <c r="BD55" s="276">
        <v>2282609</v>
      </c>
      <c r="BE55" s="276">
        <v>2306113</v>
      </c>
      <c r="BF55" s="276">
        <v>2248817</v>
      </c>
      <c r="BG55" s="276">
        <v>2786042</v>
      </c>
      <c r="BH55" s="292">
        <v>2429939</v>
      </c>
      <c r="BI55" s="33">
        <v>1940294</v>
      </c>
      <c r="BJ55" s="510">
        <v>2678572</v>
      </c>
      <c r="BK55" s="565">
        <v>2633111</v>
      </c>
      <c r="BL55" s="276">
        <v>2911084</v>
      </c>
      <c r="BM55" s="276">
        <v>2580673</v>
      </c>
      <c r="BN55" s="276">
        <v>2195744</v>
      </c>
      <c r="BO55" s="56">
        <v>2015722</v>
      </c>
      <c r="BP55" s="56">
        <v>2137291</v>
      </c>
      <c r="BQ55" s="276">
        <v>2246950</v>
      </c>
      <c r="BR55" s="276">
        <v>2455413</v>
      </c>
      <c r="BS55" s="276"/>
      <c r="BT55" s="276"/>
      <c r="BU55" s="33">
        <f t="shared" si="222"/>
        <v>445796.02</v>
      </c>
      <c r="BV55" s="36">
        <f t="shared" si="222"/>
        <v>1403218.58</v>
      </c>
      <c r="BW55" s="36">
        <f t="shared" si="222"/>
        <v>1824896.91</v>
      </c>
      <c r="BX55" s="36">
        <f t="shared" si="222"/>
        <v>1348331.86</v>
      </c>
      <c r="BY55" s="36">
        <f t="shared" si="222"/>
        <v>952411.96</v>
      </c>
      <c r="BZ55" s="36">
        <f t="shared" si="222"/>
        <v>798396.83000000007</v>
      </c>
      <c r="CA55" s="36">
        <f t="shared" si="222"/>
        <v>871460.81</v>
      </c>
      <c r="CB55" s="36">
        <f t="shared" si="222"/>
        <v>835149.8</v>
      </c>
      <c r="CC55" s="36">
        <f t="shared" si="222"/>
        <v>606569.84000000008</v>
      </c>
      <c r="CD55" s="386">
        <f t="shared" si="222"/>
        <v>545454.68999999994</v>
      </c>
      <c r="CE55" s="409">
        <f t="shared" si="223"/>
        <v>625777.27</v>
      </c>
      <c r="CF55" s="36">
        <f t="shared" si="223"/>
        <v>760754.46</v>
      </c>
      <c r="CG55" s="36">
        <f t="shared" si="223"/>
        <v>572988.49</v>
      </c>
      <c r="CH55" s="36">
        <f t="shared" si="223"/>
        <v>-487269</v>
      </c>
      <c r="CI55" s="36">
        <f t="shared" si="223"/>
        <v>-1114280</v>
      </c>
      <c r="CJ55" s="227">
        <f t="shared" si="223"/>
        <v>-435796</v>
      </c>
      <c r="CK55" s="227">
        <f t="shared" si="223"/>
        <v>-37264</v>
      </c>
      <c r="CL55" s="227">
        <f t="shared" si="223"/>
        <v>-209867</v>
      </c>
      <c r="CM55" s="227">
        <f t="shared" si="223"/>
        <v>-15467</v>
      </c>
      <c r="CN55" s="253">
        <f t="shared" si="223"/>
        <v>189228</v>
      </c>
      <c r="CO55" s="253">
        <f t="shared" si="224"/>
        <v>1058854</v>
      </c>
      <c r="CP55" s="366">
        <f t="shared" si="224"/>
        <v>568845</v>
      </c>
      <c r="CQ55" s="335">
        <f t="shared" si="224"/>
        <v>1255018</v>
      </c>
      <c r="CR55" s="253">
        <f t="shared" si="224"/>
        <v>378824</v>
      </c>
      <c r="CS55" s="253">
        <f t="shared" si="224"/>
        <v>222049</v>
      </c>
      <c r="CT55" s="253">
        <f t="shared" si="224"/>
        <v>183349</v>
      </c>
      <c r="CU55" s="253">
        <f t="shared" si="224"/>
        <v>447786</v>
      </c>
      <c r="CV55" s="253">
        <f t="shared" si="224"/>
        <v>226339</v>
      </c>
      <c r="CW55" s="253">
        <f t="shared" si="224"/>
        <v>-177445</v>
      </c>
      <c r="CX55" s="253">
        <f t="shared" si="224"/>
        <v>159854</v>
      </c>
      <c r="CY55" s="253">
        <f t="shared" si="225"/>
        <v>373429</v>
      </c>
      <c r="CZ55" s="253">
        <f t="shared" si="225"/>
        <v>36263</v>
      </c>
      <c r="DA55" s="253">
        <f t="shared" si="225"/>
        <v>82325</v>
      </c>
      <c r="DB55" s="366">
        <f t="shared" si="225"/>
        <v>328727</v>
      </c>
      <c r="DC55" s="366">
        <f t="shared" si="225"/>
        <v>-1022149</v>
      </c>
      <c r="DD55" s="366">
        <f t="shared" si="225"/>
        <v>30415</v>
      </c>
      <c r="DE55" s="366">
        <f t="shared" si="225"/>
        <v>-57463</v>
      </c>
      <c r="DF55" s="366">
        <f t="shared" si="225"/>
        <v>447216</v>
      </c>
      <c r="DG55" s="366">
        <f t="shared" si="225"/>
        <v>685515</v>
      </c>
      <c r="DH55" s="366">
        <f t="shared" si="225"/>
        <v>950436</v>
      </c>
      <c r="DI55" s="366">
        <f t="shared" si="226"/>
        <v>673857</v>
      </c>
      <c r="DJ55" s="366">
        <f t="shared" si="226"/>
        <v>437845</v>
      </c>
      <c r="DK55" s="366">
        <f t="shared" si="226"/>
        <v>9282</v>
      </c>
      <c r="DL55" s="366">
        <f t="shared" si="226"/>
        <v>39638</v>
      </c>
      <c r="DM55" s="366">
        <f t="shared" si="226"/>
        <v>-184073</v>
      </c>
      <c r="DN55" s="366">
        <f t="shared" si="226"/>
        <v>-108673</v>
      </c>
      <c r="DO55" s="366">
        <f t="shared" si="226"/>
        <v>48985</v>
      </c>
      <c r="DP55" s="366">
        <f t="shared" si="226"/>
        <v>392865</v>
      </c>
      <c r="DQ55" s="366">
        <f t="shared" si="226"/>
        <v>441390</v>
      </c>
      <c r="DR55" s="366">
        <f t="shared" si="226"/>
        <v>319141</v>
      </c>
      <c r="DS55" s="366">
        <f t="shared" si="226"/>
        <v>-358253</v>
      </c>
      <c r="DT55" s="366">
        <f t="shared" si="226"/>
        <v>-952495</v>
      </c>
      <c r="DU55" s="366">
        <f t="shared" si="226"/>
        <v>-413930</v>
      </c>
      <c r="DV55" s="366">
        <f t="shared" si="226"/>
        <v>-145318</v>
      </c>
      <c r="DW55" s="366">
        <f t="shared" si="226"/>
        <v>-59163</v>
      </c>
      <c r="DX55" s="366">
        <f t="shared" si="226"/>
        <v>206596</v>
      </c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2455413</v>
      </c>
    </row>
    <row r="56" spans="1:133" s="31" customFormat="1" x14ac:dyDescent="0.3">
      <c r="A56" s="138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7">
        <v>2118361</v>
      </c>
      <c r="V56" s="187">
        <v>2144130</v>
      </c>
      <c r="W56" s="187">
        <v>1990728</v>
      </c>
      <c r="X56" s="35">
        <v>2086631</v>
      </c>
      <c r="Y56" s="187">
        <v>1941457</v>
      </c>
      <c r="Z56" s="187">
        <v>1914915</v>
      </c>
      <c r="AA56" s="187">
        <v>1953044</v>
      </c>
      <c r="AB56" s="187">
        <v>1845084</v>
      </c>
      <c r="AC56" s="187">
        <v>1678799</v>
      </c>
      <c r="AD56" s="187">
        <v>1680352</v>
      </c>
      <c r="AE56" s="187">
        <v>1682458</v>
      </c>
      <c r="AF56" s="187">
        <v>1771168</v>
      </c>
      <c r="AG56" s="187">
        <v>2041281</v>
      </c>
      <c r="AH56" s="187">
        <v>2890408</v>
      </c>
      <c r="AI56" s="187">
        <v>3978603</v>
      </c>
      <c r="AJ56" s="35">
        <v>2974425</v>
      </c>
      <c r="AK56" s="276">
        <v>4557064</v>
      </c>
      <c r="AL56" s="276">
        <v>4069856</v>
      </c>
      <c r="AM56" s="276">
        <v>3134832</v>
      </c>
      <c r="AN56" s="276">
        <v>3434974</v>
      </c>
      <c r="AO56" s="276">
        <v>2685792</v>
      </c>
      <c r="AP56" s="276">
        <v>2711983</v>
      </c>
      <c r="AQ56" s="56">
        <v>2602255</v>
      </c>
      <c r="AR56" s="276">
        <v>2465516</v>
      </c>
      <c r="AS56" s="276">
        <v>3173091</v>
      </c>
      <c r="AT56" s="276">
        <v>4560280</v>
      </c>
      <c r="AU56" s="276">
        <v>4542503</v>
      </c>
      <c r="AV56" s="292">
        <v>5370761</v>
      </c>
      <c r="AW56" s="276">
        <v>6370840</v>
      </c>
      <c r="AX56" s="276">
        <v>5491582</v>
      </c>
      <c r="AY56" s="276">
        <v>5118967</v>
      </c>
      <c r="AZ56" s="276">
        <v>5160044</v>
      </c>
      <c r="BA56" s="276">
        <v>4977249</v>
      </c>
      <c r="BB56" s="276">
        <v>4154436</v>
      </c>
      <c r="BC56" s="56">
        <v>4490114</v>
      </c>
      <c r="BD56" s="276">
        <v>4234341</v>
      </c>
      <c r="BE56" s="276">
        <v>5215710</v>
      </c>
      <c r="BF56" s="276">
        <v>4966356</v>
      </c>
      <c r="BG56" s="276">
        <v>5034379</v>
      </c>
      <c r="BH56" s="292">
        <v>4548863</v>
      </c>
      <c r="BI56" s="33">
        <v>3266462</v>
      </c>
      <c r="BJ56" s="510">
        <v>3757642</v>
      </c>
      <c r="BK56" s="565">
        <v>4092145</v>
      </c>
      <c r="BL56" s="276">
        <v>3604630</v>
      </c>
      <c r="BM56" s="276">
        <v>3388058</v>
      </c>
      <c r="BN56" s="276">
        <v>4340630</v>
      </c>
      <c r="BO56" s="56">
        <v>4984139</v>
      </c>
      <c r="BP56" s="56">
        <v>3358677</v>
      </c>
      <c r="BQ56" s="276">
        <v>3570559</v>
      </c>
      <c r="BR56" s="276">
        <v>4608346</v>
      </c>
      <c r="BS56" s="276"/>
      <c r="BT56" s="276"/>
      <c r="BU56" s="33">
        <f t="shared" si="222"/>
        <v>-235323.24</v>
      </c>
      <c r="BV56" s="36">
        <f t="shared" si="222"/>
        <v>558086.96</v>
      </c>
      <c r="BW56" s="36">
        <f t="shared" si="222"/>
        <v>1648076.54</v>
      </c>
      <c r="BX56" s="36">
        <f t="shared" si="222"/>
        <v>1564895.66</v>
      </c>
      <c r="BY56" s="36">
        <f t="shared" si="222"/>
        <v>1159007.7</v>
      </c>
      <c r="BZ56" s="36">
        <f t="shared" si="222"/>
        <v>736811.90999999992</v>
      </c>
      <c r="CA56" s="36">
        <f t="shared" si="222"/>
        <v>780658.44</v>
      </c>
      <c r="CB56" s="36">
        <f t="shared" si="222"/>
        <v>1388284.92</v>
      </c>
      <c r="CC56" s="36">
        <f t="shared" si="222"/>
        <v>840888.37999999989</v>
      </c>
      <c r="CD56" s="386">
        <f t="shared" si="222"/>
        <v>859186.05</v>
      </c>
      <c r="CE56" s="409">
        <f t="shared" si="223"/>
        <v>418464.35000000009</v>
      </c>
      <c r="CF56" s="36">
        <f t="shared" si="223"/>
        <v>-538785.75</v>
      </c>
      <c r="CG56" s="36">
        <f t="shared" si="223"/>
        <v>535595.78</v>
      </c>
      <c r="CH56" s="36">
        <f t="shared" si="223"/>
        <v>-954084</v>
      </c>
      <c r="CI56" s="36">
        <f t="shared" si="223"/>
        <v>-1177828</v>
      </c>
      <c r="CJ56" s="227">
        <f t="shared" si="223"/>
        <v>-1622701</v>
      </c>
      <c r="CK56" s="227">
        <f t="shared" si="223"/>
        <v>-608467</v>
      </c>
      <c r="CL56" s="227">
        <f t="shared" si="223"/>
        <v>-306993</v>
      </c>
      <c r="CM56" s="227">
        <f t="shared" si="223"/>
        <v>-77080</v>
      </c>
      <c r="CN56" s="253">
        <f t="shared" si="223"/>
        <v>746278</v>
      </c>
      <c r="CO56" s="253">
        <f t="shared" si="224"/>
        <v>1987875</v>
      </c>
      <c r="CP56" s="366">
        <f t="shared" si="224"/>
        <v>887794</v>
      </c>
      <c r="CQ56" s="335">
        <f t="shared" si="224"/>
        <v>2615607</v>
      </c>
      <c r="CR56" s="253">
        <f t="shared" si="224"/>
        <v>2154941</v>
      </c>
      <c r="CS56" s="253">
        <f t="shared" si="224"/>
        <v>1181788</v>
      </c>
      <c r="CT56" s="253">
        <f t="shared" si="224"/>
        <v>1589890</v>
      </c>
      <c r="CU56" s="253">
        <f t="shared" si="224"/>
        <v>1006993</v>
      </c>
      <c r="CV56" s="253">
        <f t="shared" si="224"/>
        <v>1031631</v>
      </c>
      <c r="CW56" s="253">
        <f t="shared" si="224"/>
        <v>919797</v>
      </c>
      <c r="CX56" s="253">
        <f t="shared" si="224"/>
        <v>694348</v>
      </c>
      <c r="CY56" s="253">
        <f t="shared" si="225"/>
        <v>1131810</v>
      </c>
      <c r="CZ56" s="253">
        <f t="shared" si="225"/>
        <v>1669872</v>
      </c>
      <c r="DA56" s="253">
        <f t="shared" si="225"/>
        <v>563900</v>
      </c>
      <c r="DB56" s="366">
        <f t="shared" si="225"/>
        <v>2396336</v>
      </c>
      <c r="DC56" s="366">
        <f t="shared" si="225"/>
        <v>1813776</v>
      </c>
      <c r="DD56" s="366">
        <f t="shared" si="225"/>
        <v>1421726</v>
      </c>
      <c r="DE56" s="366">
        <f t="shared" si="225"/>
        <v>1984135</v>
      </c>
      <c r="DF56" s="366">
        <f t="shared" si="225"/>
        <v>1725070</v>
      </c>
      <c r="DG56" s="366">
        <f t="shared" si="225"/>
        <v>2291457</v>
      </c>
      <c r="DH56" s="366">
        <f t="shared" si="225"/>
        <v>1442453</v>
      </c>
      <c r="DI56" s="366">
        <f t="shared" si="226"/>
        <v>1887859</v>
      </c>
      <c r="DJ56" s="366">
        <f t="shared" si="226"/>
        <v>1768825</v>
      </c>
      <c r="DK56" s="366">
        <f t="shared" si="226"/>
        <v>2042619</v>
      </c>
      <c r="DL56" s="366">
        <f t="shared" si="226"/>
        <v>406076</v>
      </c>
      <c r="DM56" s="366">
        <f t="shared" si="226"/>
        <v>491876</v>
      </c>
      <c r="DN56" s="366">
        <f t="shared" si="226"/>
        <v>-821898</v>
      </c>
      <c r="DO56" s="366">
        <f t="shared" si="226"/>
        <v>-3104378</v>
      </c>
      <c r="DP56" s="366">
        <f t="shared" si="226"/>
        <v>-1733940</v>
      </c>
      <c r="DQ56" s="366">
        <f t="shared" si="226"/>
        <v>-1026822</v>
      </c>
      <c r="DR56" s="366">
        <f t="shared" si="226"/>
        <v>-1555414</v>
      </c>
      <c r="DS56" s="366">
        <f t="shared" si="226"/>
        <v>-1589191</v>
      </c>
      <c r="DT56" s="366">
        <f t="shared" si="226"/>
        <v>186194</v>
      </c>
      <c r="DU56" s="366">
        <f t="shared" si="226"/>
        <v>494025</v>
      </c>
      <c r="DV56" s="366">
        <f t="shared" si="226"/>
        <v>-875664</v>
      </c>
      <c r="DW56" s="366">
        <f t="shared" si="226"/>
        <v>-1645151</v>
      </c>
      <c r="DX56" s="366">
        <f t="shared" si="226"/>
        <v>-358010</v>
      </c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4608346</v>
      </c>
    </row>
    <row r="57" spans="1:133" s="122" customFormat="1" x14ac:dyDescent="0.3">
      <c r="A57" s="139"/>
      <c r="B57" s="32" t="s">
        <v>144</v>
      </c>
      <c r="C57" s="132">
        <f t="shared" ref="C57:Q57" si="227">SUM(C52:C56)</f>
        <v>22789062.640000001</v>
      </c>
      <c r="D57" s="133">
        <f t="shared" si="227"/>
        <v>24335526.59</v>
      </c>
      <c r="E57" s="133">
        <f t="shared" si="227"/>
        <v>23278997.27</v>
      </c>
      <c r="F57" s="133">
        <f t="shared" si="227"/>
        <v>20183122.66</v>
      </c>
      <c r="G57" s="133">
        <f t="shared" si="227"/>
        <v>16566662.93</v>
      </c>
      <c r="H57" s="133">
        <f t="shared" si="227"/>
        <v>17061458.180000003</v>
      </c>
      <c r="I57" s="133">
        <f t="shared" si="227"/>
        <v>19809849.789999999</v>
      </c>
      <c r="J57" s="133">
        <f t="shared" si="227"/>
        <v>23510502.569999997</v>
      </c>
      <c r="K57" s="133">
        <f t="shared" si="227"/>
        <v>21953216.670000002</v>
      </c>
      <c r="L57" s="134">
        <f t="shared" si="227"/>
        <v>18550836.870000001</v>
      </c>
      <c r="M57" s="133">
        <f t="shared" si="227"/>
        <v>20829885.759999998</v>
      </c>
      <c r="N57" s="133">
        <f t="shared" si="227"/>
        <v>25679143.509999998</v>
      </c>
      <c r="O57" s="133">
        <f t="shared" si="227"/>
        <v>30912559.250000004</v>
      </c>
      <c r="P57" s="133">
        <f t="shared" si="227"/>
        <v>36980985</v>
      </c>
      <c r="Q57" s="133">
        <f t="shared" si="227"/>
        <v>35831029</v>
      </c>
      <c r="R57" s="133">
        <v>33976952</v>
      </c>
      <c r="S57" s="133">
        <v>28454445</v>
      </c>
      <c r="T57" s="133">
        <v>27521310</v>
      </c>
      <c r="U57" s="188">
        <v>34566429</v>
      </c>
      <c r="V57" s="188">
        <v>41813424</v>
      </c>
      <c r="W57" s="188">
        <f>SUM(W52+W53+W54+W55+W56)</f>
        <v>34824340</v>
      </c>
      <c r="X57" s="134">
        <f>SUM(X52+X53+X54+X55+X56)</f>
        <v>28090548</v>
      </c>
      <c r="Y57" s="188">
        <v>26748624</v>
      </c>
      <c r="Z57" s="188">
        <v>31738407</v>
      </c>
      <c r="AA57" s="188">
        <v>38496483</v>
      </c>
      <c r="AB57" s="188">
        <v>37759405</v>
      </c>
      <c r="AC57" s="188">
        <v>34953381</v>
      </c>
      <c r="AD57" s="188">
        <v>30210987</v>
      </c>
      <c r="AE57" s="188">
        <v>23387919</v>
      </c>
      <c r="AF57" s="188">
        <v>24632624</v>
      </c>
      <c r="AG57" s="188">
        <v>29413036</v>
      </c>
      <c r="AH57" s="188">
        <v>31537980</v>
      </c>
      <c r="AI57" s="188">
        <v>36045147</v>
      </c>
      <c r="AJ57" s="134">
        <v>27664544</v>
      </c>
      <c r="AK57" s="277">
        <v>29041384</v>
      </c>
      <c r="AL57" s="277">
        <v>34069063</v>
      </c>
      <c r="AM57" s="277">
        <v>34304897</v>
      </c>
      <c r="AN57" s="277">
        <v>38594069</v>
      </c>
      <c r="AO57" s="277">
        <v>34366755</v>
      </c>
      <c r="AP57" s="277">
        <v>30741208</v>
      </c>
      <c r="AQ57" s="37">
        <v>24831678</v>
      </c>
      <c r="AR57" s="277">
        <v>24475470</v>
      </c>
      <c r="AS57" s="277">
        <v>28257501</v>
      </c>
      <c r="AT57" s="277">
        <v>37168476</v>
      </c>
      <c r="AU57" s="277">
        <v>34759795</v>
      </c>
      <c r="AV57" s="293">
        <v>29385061</v>
      </c>
      <c r="AW57" s="277">
        <v>34212984</v>
      </c>
      <c r="AX57" s="277">
        <v>48201205</v>
      </c>
      <c r="AY57" s="277">
        <v>48950254</v>
      </c>
      <c r="AZ57" s="277">
        <v>53046291</v>
      </c>
      <c r="BA57" s="277">
        <v>51725882</v>
      </c>
      <c r="BB57" s="277">
        <v>46129047</v>
      </c>
      <c r="BC57" s="37">
        <v>35018812</v>
      </c>
      <c r="BD57" s="277">
        <v>30011887</v>
      </c>
      <c r="BE57" s="277">
        <v>38323344</v>
      </c>
      <c r="BF57" s="277">
        <v>39513093</v>
      </c>
      <c r="BG57" s="277">
        <v>40856324</v>
      </c>
      <c r="BH57" s="293">
        <v>31913358</v>
      </c>
      <c r="BI57" s="132">
        <v>29830983</v>
      </c>
      <c r="BJ57" s="511">
        <v>37896993</v>
      </c>
      <c r="BK57" s="566">
        <v>43197844</v>
      </c>
      <c r="BL57" s="277">
        <v>43089265</v>
      </c>
      <c r="BM57" s="277">
        <v>41143000</v>
      </c>
      <c r="BN57" s="277">
        <v>38885240</v>
      </c>
      <c r="BO57" s="37">
        <v>33124188</v>
      </c>
      <c r="BP57" s="37">
        <v>36027083</v>
      </c>
      <c r="BQ57" s="277">
        <v>42810084</v>
      </c>
      <c r="BR57" s="277">
        <v>48940849</v>
      </c>
      <c r="BS57" s="277"/>
      <c r="BT57" s="277"/>
      <c r="BU57" s="132">
        <f t="shared" ref="BU57:BY57" si="228">SUM(BU52:BU56)</f>
        <v>8123496.6100000013</v>
      </c>
      <c r="BV57" s="135">
        <f t="shared" si="228"/>
        <v>12645458.41</v>
      </c>
      <c r="BW57" s="135">
        <f t="shared" si="228"/>
        <v>12552031.73</v>
      </c>
      <c r="BX57" s="135">
        <f t="shared" si="228"/>
        <v>13793829.34</v>
      </c>
      <c r="BY57" s="135">
        <f t="shared" si="228"/>
        <v>11887782.07</v>
      </c>
      <c r="BZ57" s="135">
        <f t="shared" ref="BZ57:CH57" si="229">SUM(BZ52:BZ56)</f>
        <v>10459851.819999998</v>
      </c>
      <c r="CA57" s="135">
        <f t="shared" si="229"/>
        <v>14756579.209999999</v>
      </c>
      <c r="CB57" s="135">
        <f t="shared" si="229"/>
        <v>18302921.43</v>
      </c>
      <c r="CC57" s="135">
        <f t="shared" si="229"/>
        <v>12871123.329999998</v>
      </c>
      <c r="CD57" s="387">
        <f t="shared" si="229"/>
        <v>9539711.1300000008</v>
      </c>
      <c r="CE57" s="410">
        <f t="shared" si="229"/>
        <v>5918738.2400000002</v>
      </c>
      <c r="CF57" s="135">
        <f t="shared" si="229"/>
        <v>6059263.4899999993</v>
      </c>
      <c r="CG57" s="135">
        <f t="shared" si="229"/>
        <v>7583923.7499999991</v>
      </c>
      <c r="CH57" s="135">
        <f t="shared" si="229"/>
        <v>778420</v>
      </c>
      <c r="CI57" s="135">
        <f t="shared" ref="CI57:CJ57" si="230">SUM(CI52:CI56)</f>
        <v>-877648</v>
      </c>
      <c r="CJ57" s="228">
        <f t="shared" si="230"/>
        <v>-3765965</v>
      </c>
      <c r="CK57" s="228">
        <f t="shared" ref="CK57:CL57" si="231">SUM(CK52:CK56)</f>
        <v>-5066526</v>
      </c>
      <c r="CL57" s="228">
        <f t="shared" si="231"/>
        <v>-2888686</v>
      </c>
      <c r="CM57" s="228">
        <f t="shared" ref="CM57:CN57" si="232">SUM(CM52:CM56)</f>
        <v>-5153393</v>
      </c>
      <c r="CN57" s="254">
        <f t="shared" si="232"/>
        <v>-10275444</v>
      </c>
      <c r="CO57" s="254">
        <f t="shared" ref="CO57:CQ57" si="233">SUM(CO52:CO56)</f>
        <v>1220807</v>
      </c>
      <c r="CP57" s="367">
        <f t="shared" si="233"/>
        <v>-426004</v>
      </c>
      <c r="CQ57" s="336">
        <f t="shared" si="233"/>
        <v>2292760</v>
      </c>
      <c r="CR57" s="254">
        <f t="shared" ref="CR57:CS57" si="234">SUM(CR52:CR56)</f>
        <v>2330656</v>
      </c>
      <c r="CS57" s="254">
        <f t="shared" si="234"/>
        <v>-4191586</v>
      </c>
      <c r="CT57" s="254">
        <f t="shared" ref="CT57" si="235">SUM(CT52:CT56)</f>
        <v>834664</v>
      </c>
      <c r="CU57" s="254">
        <f t="shared" ref="CU57" si="236">SUM(CU52:CU56)</f>
        <v>-586626</v>
      </c>
      <c r="CV57" s="254">
        <f t="shared" ref="CV57" si="237">SUM(CV52:CV56)</f>
        <v>530221</v>
      </c>
      <c r="CW57" s="254">
        <f t="shared" ref="CW57" si="238">SUM(CW52:CW56)</f>
        <v>1443759</v>
      </c>
      <c r="CX57" s="254">
        <f t="shared" ref="CX57" si="239">SUM(CX52:CX56)</f>
        <v>-157154</v>
      </c>
      <c r="CY57" s="254">
        <f t="shared" ref="CY57" si="240">SUM(CY52:CY56)</f>
        <v>-1155535</v>
      </c>
      <c r="CZ57" s="254">
        <f t="shared" ref="CZ57" si="241">SUM(CZ52:CZ56)</f>
        <v>5630496</v>
      </c>
      <c r="DA57" s="254">
        <f t="shared" ref="DA57" si="242">SUM(DA52:DA56)</f>
        <v>-1285352</v>
      </c>
      <c r="DB57" s="367">
        <f t="shared" ref="DB57" si="243">SUM(DB52:DB56)</f>
        <v>1720517</v>
      </c>
      <c r="DC57" s="367">
        <f t="shared" ref="DC57" si="244">SUM(DC52:DC56)</f>
        <v>5171600</v>
      </c>
      <c r="DD57" s="367">
        <f t="shared" ref="DD57" si="245">SUM(DD52:DD56)</f>
        <v>14132142</v>
      </c>
      <c r="DE57" s="367">
        <f t="shared" ref="DE57" si="246">SUM(DE52:DE56)</f>
        <v>14645357</v>
      </c>
      <c r="DF57" s="367">
        <f t="shared" ref="DF57" si="247">SUM(DF52:DF56)</f>
        <v>14452222</v>
      </c>
      <c r="DG57" s="367">
        <f t="shared" ref="DG57" si="248">SUM(DG52:DG56)</f>
        <v>17359127</v>
      </c>
      <c r="DH57" s="367">
        <f t="shared" ref="DH57" si="249">SUM(DH52:DH56)</f>
        <v>15387839</v>
      </c>
      <c r="DI57" s="367">
        <f t="shared" ref="DI57" si="250">SUM(DI52:DI56)</f>
        <v>10187134</v>
      </c>
      <c r="DJ57" s="367">
        <f t="shared" ref="DJ57" si="251">SUM(DJ52:DJ56)</f>
        <v>5536417</v>
      </c>
      <c r="DK57" s="367">
        <f t="shared" ref="DK57:DL57" si="252">SUM(DK52:DK56)</f>
        <v>10065843</v>
      </c>
      <c r="DL57" s="367">
        <f t="shared" si="252"/>
        <v>2344617</v>
      </c>
      <c r="DM57" s="367">
        <f t="shared" ref="DM57:DN57" si="253">SUM(DM52:DM56)</f>
        <v>6096529</v>
      </c>
      <c r="DN57" s="367">
        <f t="shared" si="253"/>
        <v>2528297</v>
      </c>
      <c r="DO57" s="367">
        <f t="shared" ref="DO57:DP57" si="254">SUM(DO52:DO56)</f>
        <v>-4382001</v>
      </c>
      <c r="DP57" s="367">
        <f t="shared" si="254"/>
        <v>-10304212</v>
      </c>
      <c r="DQ57" s="367">
        <f t="shared" ref="DQ57:DR57" si="255">SUM(DQ52:DQ56)</f>
        <v>-5752410</v>
      </c>
      <c r="DR57" s="367">
        <f t="shared" si="255"/>
        <v>-9957026</v>
      </c>
      <c r="DS57" s="367">
        <f t="shared" ref="DS57:DT57" si="256">SUM(DS52:DS56)</f>
        <v>-10582882</v>
      </c>
      <c r="DT57" s="367">
        <f t="shared" si="256"/>
        <v>-7243807</v>
      </c>
      <c r="DU57" s="367">
        <f t="shared" ref="DU57:DV57" si="257">SUM(DU52:DU56)</f>
        <v>-1894624</v>
      </c>
      <c r="DV57" s="367">
        <f t="shared" si="257"/>
        <v>6015196</v>
      </c>
      <c r="DW57" s="367">
        <f t="shared" ref="DW57:DX57" si="258">SUM(DW52:DW56)</f>
        <v>4486740</v>
      </c>
      <c r="DX57" s="367">
        <f t="shared" si="258"/>
        <v>9427756</v>
      </c>
      <c r="DY57" s="452"/>
      <c r="DZ57" s="452"/>
      <c r="EA57" s="452"/>
      <c r="EB57" s="327"/>
      <c r="EC57" s="37">
        <f>SUM(EC52:EC56)</f>
        <v>48940849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39"/>
      <c r="BJ58" s="512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7">
        <v>155349004</v>
      </c>
      <c r="V59" s="187">
        <v>172187529</v>
      </c>
      <c r="W59" s="187">
        <v>180502673</v>
      </c>
      <c r="X59" s="35">
        <v>186797999</v>
      </c>
      <c r="Y59" s="187">
        <v>190920944</v>
      </c>
      <c r="Z59" s="187">
        <v>188910949</v>
      </c>
      <c r="AA59" s="187">
        <v>188307775</v>
      </c>
      <c r="AB59" s="187">
        <v>201513171</v>
      </c>
      <c r="AC59" s="187">
        <v>203574755</v>
      </c>
      <c r="AD59" s="187">
        <v>202179399</v>
      </c>
      <c r="AE59" s="187">
        <v>190860775</v>
      </c>
      <c r="AF59" s="187">
        <v>178630047</v>
      </c>
      <c r="AG59" s="187">
        <v>169314231</v>
      </c>
      <c r="AH59" s="187">
        <v>169139087</v>
      </c>
      <c r="AI59" s="187">
        <v>176671709</v>
      </c>
      <c r="AJ59" s="35">
        <v>169833089</v>
      </c>
      <c r="AK59" s="276">
        <v>173140328</v>
      </c>
      <c r="AL59" s="276">
        <v>172835892</v>
      </c>
      <c r="AM59" s="276">
        <v>170295492</v>
      </c>
      <c r="AN59" s="276">
        <v>161468821</v>
      </c>
      <c r="AO59" s="276">
        <v>159664239</v>
      </c>
      <c r="AP59" s="276">
        <v>154659952</v>
      </c>
      <c r="AQ59" s="56">
        <v>154353739</v>
      </c>
      <c r="AR59" s="276">
        <v>147244201</v>
      </c>
      <c r="AS59" s="276">
        <v>142434821</v>
      </c>
      <c r="AT59" s="276">
        <v>141723843</v>
      </c>
      <c r="AU59" s="276">
        <v>146296971</v>
      </c>
      <c r="AV59" s="292">
        <v>156753498</v>
      </c>
      <c r="AW59" s="276">
        <v>147550939</v>
      </c>
      <c r="AX59" s="276">
        <v>147228008</v>
      </c>
      <c r="AY59" s="276">
        <v>150413879</v>
      </c>
      <c r="AZ59" s="276">
        <v>162962568</v>
      </c>
      <c r="BA59" s="276">
        <v>161651425</v>
      </c>
      <c r="BB59" s="276">
        <v>163435439</v>
      </c>
      <c r="BC59" s="56">
        <v>166267839</v>
      </c>
      <c r="BD59" s="276">
        <v>161064959</v>
      </c>
      <c r="BE59" s="276">
        <v>150831291</v>
      </c>
      <c r="BF59" s="276">
        <v>146202964</v>
      </c>
      <c r="BG59" s="276">
        <v>151098481</v>
      </c>
      <c r="BH59" s="292">
        <v>156586296</v>
      </c>
      <c r="BI59" s="33">
        <v>162380849</v>
      </c>
      <c r="BJ59" s="510">
        <v>155438936</v>
      </c>
      <c r="BK59" s="565">
        <v>156333833</v>
      </c>
      <c r="BL59" s="276">
        <v>156867562</v>
      </c>
      <c r="BM59" s="276">
        <v>151838013</v>
      </c>
      <c r="BN59" s="276">
        <v>152986929</v>
      </c>
      <c r="BO59" s="56">
        <v>152521517</v>
      </c>
      <c r="BP59" s="56">
        <v>150167998</v>
      </c>
      <c r="BQ59" s="276">
        <v>144999819</v>
      </c>
      <c r="BR59" s="276">
        <v>147902201</v>
      </c>
      <c r="BS59" s="276"/>
      <c r="BT59" s="276"/>
      <c r="BU59" s="33">
        <f t="shared" ref="BU59:CD63" si="259">O59-C59</f>
        <v>33405202.959999993</v>
      </c>
      <c r="BV59" s="36">
        <f t="shared" si="259"/>
        <v>37142362.25</v>
      </c>
      <c r="BW59" s="36">
        <f t="shared" si="259"/>
        <v>46950503.400000006</v>
      </c>
      <c r="BX59" s="36">
        <f t="shared" si="259"/>
        <v>51081630</v>
      </c>
      <c r="BY59" s="36">
        <f t="shared" si="259"/>
        <v>54137219.730000004</v>
      </c>
      <c r="BZ59" s="36">
        <f t="shared" si="259"/>
        <v>59653321.260000005</v>
      </c>
      <c r="CA59" s="36">
        <f t="shared" si="259"/>
        <v>65382312.209999993</v>
      </c>
      <c r="CB59" s="36">
        <f t="shared" si="259"/>
        <v>80042587.900000006</v>
      </c>
      <c r="CC59" s="36">
        <f t="shared" si="259"/>
        <v>82087687.25</v>
      </c>
      <c r="CD59" s="386">
        <f t="shared" si="259"/>
        <v>84933017.310000002</v>
      </c>
      <c r="CE59" s="409">
        <f t="shared" ref="CE59:CN63" si="260">Y59-M59</f>
        <v>85657338.579999998</v>
      </c>
      <c r="CF59" s="36">
        <f t="shared" si="260"/>
        <v>81270113.370000005</v>
      </c>
      <c r="CG59" s="36">
        <f t="shared" si="260"/>
        <v>74330989.5</v>
      </c>
      <c r="CH59" s="36">
        <f t="shared" si="260"/>
        <v>81954645</v>
      </c>
      <c r="CI59" s="36">
        <f t="shared" si="260"/>
        <v>71876440</v>
      </c>
      <c r="CJ59" s="227">
        <f t="shared" si="260"/>
        <v>62777342</v>
      </c>
      <c r="CK59" s="227">
        <f t="shared" si="260"/>
        <v>47039834</v>
      </c>
      <c r="CL59" s="227">
        <f t="shared" si="260"/>
        <v>29206780</v>
      </c>
      <c r="CM59" s="227">
        <f t="shared" si="260"/>
        <v>13965227</v>
      </c>
      <c r="CN59" s="253">
        <f t="shared" si="260"/>
        <v>-3048442</v>
      </c>
      <c r="CO59" s="253">
        <f t="shared" ref="CO59:CX63" si="261">AI59-W59</f>
        <v>-3830964</v>
      </c>
      <c r="CP59" s="366">
        <f t="shared" si="261"/>
        <v>-16964910</v>
      </c>
      <c r="CQ59" s="335">
        <f t="shared" si="261"/>
        <v>-17780616</v>
      </c>
      <c r="CR59" s="253">
        <f t="shared" si="261"/>
        <v>-16075057</v>
      </c>
      <c r="CS59" s="253">
        <f t="shared" si="261"/>
        <v>-18012283</v>
      </c>
      <c r="CT59" s="253">
        <f t="shared" si="261"/>
        <v>-40044350</v>
      </c>
      <c r="CU59" s="253">
        <f t="shared" si="261"/>
        <v>-43910516</v>
      </c>
      <c r="CV59" s="253">
        <f t="shared" si="261"/>
        <v>-47519447</v>
      </c>
      <c r="CW59" s="253">
        <f t="shared" si="261"/>
        <v>-36507036</v>
      </c>
      <c r="CX59" s="253">
        <f t="shared" si="261"/>
        <v>-31385846</v>
      </c>
      <c r="CY59" s="253">
        <f t="shared" ref="CY59:DH63" si="262">AS59-AG59</f>
        <v>-26879410</v>
      </c>
      <c r="CZ59" s="253">
        <f t="shared" si="262"/>
        <v>-27415244</v>
      </c>
      <c r="DA59" s="253">
        <f t="shared" si="262"/>
        <v>-30374738</v>
      </c>
      <c r="DB59" s="366">
        <f t="shared" si="262"/>
        <v>-13079591</v>
      </c>
      <c r="DC59" s="366">
        <f t="shared" si="262"/>
        <v>-25589389</v>
      </c>
      <c r="DD59" s="366">
        <f t="shared" si="262"/>
        <v>-25607884</v>
      </c>
      <c r="DE59" s="366">
        <f t="shared" si="262"/>
        <v>-19881613</v>
      </c>
      <c r="DF59" s="366">
        <f t="shared" si="262"/>
        <v>1493747</v>
      </c>
      <c r="DG59" s="366">
        <f t="shared" si="262"/>
        <v>1987186</v>
      </c>
      <c r="DH59" s="366">
        <f t="shared" si="262"/>
        <v>8775487</v>
      </c>
      <c r="DI59" s="366">
        <f t="shared" ref="DI59:DX63" si="263">BC59-AQ59</f>
        <v>11914100</v>
      </c>
      <c r="DJ59" s="366">
        <f t="shared" si="263"/>
        <v>13820758</v>
      </c>
      <c r="DK59" s="366">
        <f t="shared" si="263"/>
        <v>8396470</v>
      </c>
      <c r="DL59" s="366">
        <f t="shared" si="263"/>
        <v>4479121</v>
      </c>
      <c r="DM59" s="366">
        <f t="shared" si="263"/>
        <v>4801510</v>
      </c>
      <c r="DN59" s="366">
        <f t="shared" si="263"/>
        <v>-167202</v>
      </c>
      <c r="DO59" s="366">
        <f t="shared" si="263"/>
        <v>14829910</v>
      </c>
      <c r="DP59" s="366">
        <f t="shared" si="263"/>
        <v>8210928</v>
      </c>
      <c r="DQ59" s="366">
        <f t="shared" si="263"/>
        <v>5919954</v>
      </c>
      <c r="DR59" s="366">
        <f t="shared" si="263"/>
        <v>-6095006</v>
      </c>
      <c r="DS59" s="366">
        <f t="shared" si="263"/>
        <v>-9813412</v>
      </c>
      <c r="DT59" s="366">
        <f t="shared" si="263"/>
        <v>-10448510</v>
      </c>
      <c r="DU59" s="366">
        <f t="shared" si="263"/>
        <v>-13746322</v>
      </c>
      <c r="DV59" s="366">
        <f t="shared" si="263"/>
        <v>-10896961</v>
      </c>
      <c r="DW59" s="366">
        <f t="shared" si="263"/>
        <v>-5831472</v>
      </c>
      <c r="DX59" s="366">
        <f t="shared" si="263"/>
        <v>1699237</v>
      </c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147902201</v>
      </c>
    </row>
    <row r="60" spans="1:133" s="31" customFormat="1" x14ac:dyDescent="0.3">
      <c r="A60" s="138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7">
        <v>73584855</v>
      </c>
      <c r="V60" s="187">
        <v>70310919</v>
      </c>
      <c r="W60" s="187">
        <v>78569783</v>
      </c>
      <c r="X60" s="35">
        <v>83664223</v>
      </c>
      <c r="Y60" s="187">
        <v>82884266</v>
      </c>
      <c r="Z60" s="187">
        <v>87357717</v>
      </c>
      <c r="AA60" s="187">
        <v>90358946</v>
      </c>
      <c r="AB60" s="187">
        <v>89030571</v>
      </c>
      <c r="AC60" s="187">
        <v>92853157</v>
      </c>
      <c r="AD60" s="187">
        <v>95055678</v>
      </c>
      <c r="AE60" s="187">
        <v>97409894</v>
      </c>
      <c r="AF60" s="187">
        <v>97467967</v>
      </c>
      <c r="AG60" s="187">
        <v>93539017</v>
      </c>
      <c r="AH60" s="187">
        <v>87895274</v>
      </c>
      <c r="AI60" s="187">
        <v>76771043</v>
      </c>
      <c r="AJ60" s="35">
        <v>89015703</v>
      </c>
      <c r="AK60" s="276">
        <v>83898074</v>
      </c>
      <c r="AL60" s="276">
        <v>80981518</v>
      </c>
      <c r="AM60" s="276">
        <v>82151340</v>
      </c>
      <c r="AN60" s="276">
        <v>88968070</v>
      </c>
      <c r="AO60" s="276">
        <v>91236269</v>
      </c>
      <c r="AP60" s="276">
        <v>88309980</v>
      </c>
      <c r="AQ60" s="56">
        <v>84054304</v>
      </c>
      <c r="AR60" s="276">
        <v>80119465</v>
      </c>
      <c r="AS60" s="276">
        <v>80541207</v>
      </c>
      <c r="AT60" s="276">
        <v>79648396</v>
      </c>
      <c r="AU60" s="276">
        <v>80571914</v>
      </c>
      <c r="AV60" s="292">
        <v>74499537</v>
      </c>
      <c r="AW60" s="276">
        <v>82984034</v>
      </c>
      <c r="AX60" s="276">
        <v>83686392</v>
      </c>
      <c r="AY60" s="276">
        <v>87984146</v>
      </c>
      <c r="AZ60" s="276">
        <v>89149857</v>
      </c>
      <c r="BA60" s="276">
        <v>97176544</v>
      </c>
      <c r="BB60" s="276">
        <v>98969917</v>
      </c>
      <c r="BC60" s="56">
        <v>101724265</v>
      </c>
      <c r="BD60" s="276">
        <v>96621077</v>
      </c>
      <c r="BE60" s="276">
        <v>95750181</v>
      </c>
      <c r="BF60" s="276">
        <v>94615870</v>
      </c>
      <c r="BG60" s="276">
        <v>95140302</v>
      </c>
      <c r="BH60" s="292">
        <v>96471997</v>
      </c>
      <c r="BI60" s="33">
        <v>89999791</v>
      </c>
      <c r="BJ60" s="510">
        <v>95770704</v>
      </c>
      <c r="BK60" s="565">
        <v>99127494</v>
      </c>
      <c r="BL60" s="276">
        <v>98289516</v>
      </c>
      <c r="BM60" s="276">
        <v>103544151</v>
      </c>
      <c r="BN60" s="276">
        <v>104054726</v>
      </c>
      <c r="BO60" s="56">
        <v>101160568</v>
      </c>
      <c r="BP60" s="56">
        <v>97823995</v>
      </c>
      <c r="BQ60" s="276">
        <v>97947520</v>
      </c>
      <c r="BR60" s="276">
        <v>97471495</v>
      </c>
      <c r="BS60" s="276"/>
      <c r="BT60" s="276"/>
      <c r="BU60" s="33">
        <f t="shared" si="259"/>
        <v>14825767</v>
      </c>
      <c r="BV60" s="36">
        <f t="shared" si="259"/>
        <v>20584896.799999997</v>
      </c>
      <c r="BW60" s="36">
        <f t="shared" si="259"/>
        <v>20001457.119999997</v>
      </c>
      <c r="BX60" s="36">
        <f t="shared" si="259"/>
        <v>19162835.229999997</v>
      </c>
      <c r="BY60" s="36">
        <f t="shared" si="259"/>
        <v>24004181.390000001</v>
      </c>
      <c r="BZ60" s="36">
        <f t="shared" si="259"/>
        <v>23762520.399999999</v>
      </c>
      <c r="CA60" s="36">
        <f t="shared" si="259"/>
        <v>22404441.640000001</v>
      </c>
      <c r="CB60" s="36">
        <f t="shared" si="259"/>
        <v>18302012.159999996</v>
      </c>
      <c r="CC60" s="36">
        <f t="shared" si="259"/>
        <v>24243950.82</v>
      </c>
      <c r="CD60" s="386">
        <f t="shared" si="259"/>
        <v>28096245.969999999</v>
      </c>
      <c r="CE60" s="409">
        <f t="shared" si="260"/>
        <v>26041287.189999998</v>
      </c>
      <c r="CF60" s="36">
        <f t="shared" si="260"/>
        <v>29600791.890000001</v>
      </c>
      <c r="CG60" s="36">
        <f t="shared" si="260"/>
        <v>30697314.270000003</v>
      </c>
      <c r="CH60" s="36">
        <f t="shared" si="260"/>
        <v>22009459</v>
      </c>
      <c r="CI60" s="36">
        <f t="shared" si="260"/>
        <v>25080332</v>
      </c>
      <c r="CJ60" s="227">
        <f t="shared" si="260"/>
        <v>26401484</v>
      </c>
      <c r="CK60" s="227">
        <f t="shared" si="260"/>
        <v>23110373</v>
      </c>
      <c r="CL60" s="227">
        <f t="shared" si="260"/>
        <v>22964679</v>
      </c>
      <c r="CM60" s="227">
        <f t="shared" si="260"/>
        <v>19954162</v>
      </c>
      <c r="CN60" s="253">
        <f t="shared" si="260"/>
        <v>17584355</v>
      </c>
      <c r="CO60" s="253">
        <f t="shared" si="261"/>
        <v>-1798740</v>
      </c>
      <c r="CP60" s="366">
        <f t="shared" si="261"/>
        <v>5351480</v>
      </c>
      <c r="CQ60" s="335">
        <f t="shared" si="261"/>
        <v>1013808</v>
      </c>
      <c r="CR60" s="253">
        <f t="shared" si="261"/>
        <v>-6376199</v>
      </c>
      <c r="CS60" s="253">
        <f t="shared" si="261"/>
        <v>-8207606</v>
      </c>
      <c r="CT60" s="253">
        <f t="shared" si="261"/>
        <v>-62501</v>
      </c>
      <c r="CU60" s="253">
        <f t="shared" si="261"/>
        <v>-1616888</v>
      </c>
      <c r="CV60" s="253">
        <f t="shared" si="261"/>
        <v>-6745698</v>
      </c>
      <c r="CW60" s="253">
        <f t="shared" si="261"/>
        <v>-13355590</v>
      </c>
      <c r="CX60" s="253">
        <f t="shared" si="261"/>
        <v>-17348502</v>
      </c>
      <c r="CY60" s="253">
        <f t="shared" si="262"/>
        <v>-12997810</v>
      </c>
      <c r="CZ60" s="253">
        <f t="shared" si="262"/>
        <v>-8246878</v>
      </c>
      <c r="DA60" s="253">
        <f t="shared" si="262"/>
        <v>3800871</v>
      </c>
      <c r="DB60" s="366">
        <f t="shared" si="262"/>
        <v>-14516166</v>
      </c>
      <c r="DC60" s="366">
        <f t="shared" si="262"/>
        <v>-914040</v>
      </c>
      <c r="DD60" s="366">
        <f t="shared" si="262"/>
        <v>2704874</v>
      </c>
      <c r="DE60" s="366">
        <f t="shared" si="262"/>
        <v>5832806</v>
      </c>
      <c r="DF60" s="366">
        <f t="shared" si="262"/>
        <v>181787</v>
      </c>
      <c r="DG60" s="366">
        <f t="shared" si="262"/>
        <v>5940275</v>
      </c>
      <c r="DH60" s="366">
        <f t="shared" si="262"/>
        <v>10659937</v>
      </c>
      <c r="DI60" s="366">
        <f t="shared" si="263"/>
        <v>17669961</v>
      </c>
      <c r="DJ60" s="366">
        <f t="shared" si="263"/>
        <v>16501612</v>
      </c>
      <c r="DK60" s="366">
        <f t="shared" si="263"/>
        <v>15208974</v>
      </c>
      <c r="DL60" s="366">
        <f t="shared" si="263"/>
        <v>14967474</v>
      </c>
      <c r="DM60" s="366">
        <f t="shared" si="263"/>
        <v>14568388</v>
      </c>
      <c r="DN60" s="366">
        <f t="shared" si="263"/>
        <v>21972460</v>
      </c>
      <c r="DO60" s="366">
        <f t="shared" si="263"/>
        <v>7015757</v>
      </c>
      <c r="DP60" s="366">
        <f t="shared" si="263"/>
        <v>12084312</v>
      </c>
      <c r="DQ60" s="366">
        <f t="shared" si="263"/>
        <v>11143348</v>
      </c>
      <c r="DR60" s="366">
        <f t="shared" si="263"/>
        <v>9139659</v>
      </c>
      <c r="DS60" s="366">
        <f t="shared" si="263"/>
        <v>6367607</v>
      </c>
      <c r="DT60" s="366">
        <f t="shared" si="263"/>
        <v>5084809</v>
      </c>
      <c r="DU60" s="366">
        <f t="shared" si="263"/>
        <v>-563697</v>
      </c>
      <c r="DV60" s="366">
        <f t="shared" si="263"/>
        <v>1202918</v>
      </c>
      <c r="DW60" s="366">
        <f t="shared" si="263"/>
        <v>2197339</v>
      </c>
      <c r="DX60" s="366">
        <f t="shared" si="263"/>
        <v>2855625</v>
      </c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97471495</v>
      </c>
    </row>
    <row r="61" spans="1:133" s="31" customFormat="1" x14ac:dyDescent="0.3">
      <c r="A61" s="138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7">
        <v>9703172</v>
      </c>
      <c r="V61" s="187">
        <v>9064336</v>
      </c>
      <c r="W61" s="187">
        <v>9747032</v>
      </c>
      <c r="X61" s="35">
        <v>10577216</v>
      </c>
      <c r="Y61" s="187">
        <v>10782620</v>
      </c>
      <c r="Z61" s="187">
        <v>10657047</v>
      </c>
      <c r="AA61" s="187">
        <v>10539492</v>
      </c>
      <c r="AB61" s="187">
        <v>11154165</v>
      </c>
      <c r="AC61" s="187">
        <v>11718981</v>
      </c>
      <c r="AD61" s="187">
        <v>12487076</v>
      </c>
      <c r="AE61" s="187">
        <v>13079999</v>
      </c>
      <c r="AF61" s="187">
        <v>12912031</v>
      </c>
      <c r="AG61" s="187">
        <v>12341890</v>
      </c>
      <c r="AH61" s="187">
        <v>11688279</v>
      </c>
      <c r="AI61" s="187">
        <v>12029366</v>
      </c>
      <c r="AJ61" s="35">
        <v>12158655</v>
      </c>
      <c r="AK61" s="276">
        <v>12258696</v>
      </c>
      <c r="AL61" s="276">
        <v>12228059</v>
      </c>
      <c r="AM61" s="276">
        <v>11815732</v>
      </c>
      <c r="AN61" s="276">
        <v>11777637</v>
      </c>
      <c r="AO61" s="276">
        <v>12011857</v>
      </c>
      <c r="AP61" s="276">
        <v>11814830</v>
      </c>
      <c r="AQ61" s="56">
        <v>11803102</v>
      </c>
      <c r="AR61" s="276">
        <v>11150389</v>
      </c>
      <c r="AS61" s="276">
        <v>10965841</v>
      </c>
      <c r="AT61" s="276">
        <v>10552059</v>
      </c>
      <c r="AU61" s="276">
        <v>10670280</v>
      </c>
      <c r="AV61" s="292">
        <v>10877024</v>
      </c>
      <c r="AW61" s="276">
        <v>10568204</v>
      </c>
      <c r="AX61" s="276">
        <v>10854715</v>
      </c>
      <c r="AY61" s="276">
        <v>11353799</v>
      </c>
      <c r="AZ61" s="276">
        <v>11938308</v>
      </c>
      <c r="BA61" s="276">
        <v>12381507</v>
      </c>
      <c r="BB61" s="276">
        <v>12963013</v>
      </c>
      <c r="BC61" s="56">
        <v>13091905</v>
      </c>
      <c r="BD61" s="276">
        <v>12237803</v>
      </c>
      <c r="BE61" s="276">
        <v>11677557</v>
      </c>
      <c r="BF61" s="276">
        <v>11290455</v>
      </c>
      <c r="BG61" s="276">
        <v>10975921</v>
      </c>
      <c r="BH61" s="292">
        <v>11297808</v>
      </c>
      <c r="BI61" s="33">
        <v>10941373</v>
      </c>
      <c r="BJ61" s="510">
        <v>11004796</v>
      </c>
      <c r="BK61" s="565">
        <v>11306620</v>
      </c>
      <c r="BL61" s="276">
        <v>11290100</v>
      </c>
      <c r="BM61" s="276">
        <v>11644831</v>
      </c>
      <c r="BN61" s="276">
        <v>11891193</v>
      </c>
      <c r="BO61" s="56">
        <v>11708384</v>
      </c>
      <c r="BP61" s="56">
        <v>11714323</v>
      </c>
      <c r="BQ61" s="276">
        <v>11139805</v>
      </c>
      <c r="BR61" s="276">
        <v>11369480</v>
      </c>
      <c r="BS61" s="276"/>
      <c r="BT61" s="276"/>
      <c r="BU61" s="33">
        <f t="shared" si="259"/>
        <v>1465370.7999999998</v>
      </c>
      <c r="BV61" s="36">
        <f t="shared" si="259"/>
        <v>2775706.46</v>
      </c>
      <c r="BW61" s="36">
        <f t="shared" si="259"/>
        <v>4523641.6400000006</v>
      </c>
      <c r="BX61" s="36">
        <f t="shared" si="259"/>
        <v>5864656.9199999999</v>
      </c>
      <c r="BY61" s="36">
        <f t="shared" si="259"/>
        <v>6563580.4700000007</v>
      </c>
      <c r="BZ61" s="36">
        <f t="shared" si="259"/>
        <v>7040550.7999999998</v>
      </c>
      <c r="CA61" s="36">
        <f t="shared" si="259"/>
        <v>6798302.4800000004</v>
      </c>
      <c r="CB61" s="36">
        <f t="shared" si="259"/>
        <v>6056046.9900000002</v>
      </c>
      <c r="CC61" s="36">
        <f t="shared" si="259"/>
        <v>6325571.7799999993</v>
      </c>
      <c r="CD61" s="386">
        <f t="shared" si="259"/>
        <v>7064429.0299999993</v>
      </c>
      <c r="CE61" s="409">
        <f t="shared" si="260"/>
        <v>7165456.8200000003</v>
      </c>
      <c r="CF61" s="36">
        <f t="shared" si="260"/>
        <v>7067278.8200000003</v>
      </c>
      <c r="CG61" s="36">
        <f t="shared" si="260"/>
        <v>6610514.0600000005</v>
      </c>
      <c r="CH61" s="36">
        <f t="shared" si="260"/>
        <v>5802042</v>
      </c>
      <c r="CI61" s="36">
        <f t="shared" si="260"/>
        <v>4472050</v>
      </c>
      <c r="CJ61" s="227">
        <f t="shared" si="260"/>
        <v>3744538</v>
      </c>
      <c r="CK61" s="227">
        <f t="shared" si="260"/>
        <v>3501356</v>
      </c>
      <c r="CL61" s="227">
        <f t="shared" si="260"/>
        <v>2939832</v>
      </c>
      <c r="CM61" s="227">
        <f t="shared" si="260"/>
        <v>2638718</v>
      </c>
      <c r="CN61" s="253">
        <f t="shared" si="260"/>
        <v>2623943</v>
      </c>
      <c r="CO61" s="253">
        <f t="shared" si="261"/>
        <v>2282334</v>
      </c>
      <c r="CP61" s="366">
        <f t="shared" si="261"/>
        <v>1581439</v>
      </c>
      <c r="CQ61" s="335">
        <f t="shared" si="261"/>
        <v>1476076</v>
      </c>
      <c r="CR61" s="253">
        <f t="shared" si="261"/>
        <v>1571012</v>
      </c>
      <c r="CS61" s="253">
        <f t="shared" si="261"/>
        <v>1276240</v>
      </c>
      <c r="CT61" s="253">
        <f t="shared" si="261"/>
        <v>623472</v>
      </c>
      <c r="CU61" s="253">
        <f t="shared" si="261"/>
        <v>292876</v>
      </c>
      <c r="CV61" s="253">
        <f t="shared" si="261"/>
        <v>-672246</v>
      </c>
      <c r="CW61" s="253">
        <f t="shared" si="261"/>
        <v>-1276897</v>
      </c>
      <c r="CX61" s="253">
        <f t="shared" si="261"/>
        <v>-1761642</v>
      </c>
      <c r="CY61" s="253">
        <f t="shared" si="262"/>
        <v>-1376049</v>
      </c>
      <c r="CZ61" s="253">
        <f t="shared" si="262"/>
        <v>-1136220</v>
      </c>
      <c r="DA61" s="253">
        <f t="shared" si="262"/>
        <v>-1359086</v>
      </c>
      <c r="DB61" s="366">
        <f t="shared" si="262"/>
        <v>-1281631</v>
      </c>
      <c r="DC61" s="366">
        <f t="shared" si="262"/>
        <v>-1690492</v>
      </c>
      <c r="DD61" s="366">
        <f t="shared" si="262"/>
        <v>-1373344</v>
      </c>
      <c r="DE61" s="366">
        <f t="shared" si="262"/>
        <v>-461933</v>
      </c>
      <c r="DF61" s="366">
        <f t="shared" si="262"/>
        <v>160671</v>
      </c>
      <c r="DG61" s="366">
        <f t="shared" si="262"/>
        <v>369650</v>
      </c>
      <c r="DH61" s="366">
        <f t="shared" si="262"/>
        <v>1148183</v>
      </c>
      <c r="DI61" s="366">
        <f t="shared" si="263"/>
        <v>1288803</v>
      </c>
      <c r="DJ61" s="366">
        <f t="shared" si="263"/>
        <v>1087414</v>
      </c>
      <c r="DK61" s="366">
        <f t="shared" si="263"/>
        <v>711716</v>
      </c>
      <c r="DL61" s="366">
        <f t="shared" si="263"/>
        <v>738396</v>
      </c>
      <c r="DM61" s="366">
        <f t="shared" si="263"/>
        <v>305641</v>
      </c>
      <c r="DN61" s="366">
        <f t="shared" si="263"/>
        <v>420784</v>
      </c>
      <c r="DO61" s="366">
        <f t="shared" si="263"/>
        <v>373169</v>
      </c>
      <c r="DP61" s="366">
        <f t="shared" si="263"/>
        <v>150081</v>
      </c>
      <c r="DQ61" s="366">
        <f t="shared" si="263"/>
        <v>-47179</v>
      </c>
      <c r="DR61" s="366">
        <f t="shared" si="263"/>
        <v>-648208</v>
      </c>
      <c r="DS61" s="366">
        <f t="shared" si="263"/>
        <v>-736676</v>
      </c>
      <c r="DT61" s="366">
        <f t="shared" si="263"/>
        <v>-1071820</v>
      </c>
      <c r="DU61" s="366">
        <f t="shared" si="263"/>
        <v>-1383521</v>
      </c>
      <c r="DV61" s="366">
        <f t="shared" si="263"/>
        <v>-523480</v>
      </c>
      <c r="DW61" s="366">
        <f t="shared" si="263"/>
        <v>-537752</v>
      </c>
      <c r="DX61" s="366">
        <f t="shared" si="263"/>
        <v>79025</v>
      </c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11369480</v>
      </c>
    </row>
    <row r="62" spans="1:133" s="31" customFormat="1" x14ac:dyDescent="0.3">
      <c r="A62" s="138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7">
        <v>5531746</v>
      </c>
      <c r="V62" s="187">
        <v>5573371</v>
      </c>
      <c r="W62" s="187">
        <v>5939060</v>
      </c>
      <c r="X62" s="35">
        <v>6321547</v>
      </c>
      <c r="Y62" s="187">
        <v>6168466</v>
      </c>
      <c r="Z62" s="187">
        <v>6342510</v>
      </c>
      <c r="AA62" s="187">
        <v>6228187</v>
      </c>
      <c r="AB62" s="187">
        <v>6584996</v>
      </c>
      <c r="AC62" s="187">
        <v>6737215</v>
      </c>
      <c r="AD62" s="187">
        <v>6979190</v>
      </c>
      <c r="AE62" s="187">
        <v>7309083</v>
      </c>
      <c r="AF62" s="187">
        <v>7065449</v>
      </c>
      <c r="AG62" s="187">
        <v>7153184</v>
      </c>
      <c r="AH62" s="187">
        <v>7731192</v>
      </c>
      <c r="AI62" s="187">
        <v>8087730</v>
      </c>
      <c r="AJ62" s="35">
        <v>8170344</v>
      </c>
      <c r="AK62" s="276">
        <v>8487228</v>
      </c>
      <c r="AL62" s="276">
        <v>8250002</v>
      </c>
      <c r="AM62" s="276">
        <v>7997674</v>
      </c>
      <c r="AN62" s="276">
        <v>7235811</v>
      </c>
      <c r="AO62" s="276">
        <v>7484429</v>
      </c>
      <c r="AP62" s="276">
        <v>7603726</v>
      </c>
      <c r="AQ62" s="56">
        <v>8008325</v>
      </c>
      <c r="AR62" s="276">
        <v>7740928</v>
      </c>
      <c r="AS62" s="276">
        <v>7923760</v>
      </c>
      <c r="AT62" s="276">
        <v>8371021</v>
      </c>
      <c r="AU62" s="276">
        <v>8714931</v>
      </c>
      <c r="AV62" s="292">
        <v>9625006</v>
      </c>
      <c r="AW62" s="276">
        <v>9516260</v>
      </c>
      <c r="AX62" s="276">
        <v>9211553</v>
      </c>
      <c r="AY62" s="276">
        <v>8929399</v>
      </c>
      <c r="AZ62" s="276">
        <v>8984787</v>
      </c>
      <c r="BA62" s="276">
        <v>9091481</v>
      </c>
      <c r="BB62" s="276">
        <v>9602387</v>
      </c>
      <c r="BC62" s="56">
        <v>10294228</v>
      </c>
      <c r="BD62" s="276">
        <v>10269510</v>
      </c>
      <c r="BE62" s="276">
        <v>9995521</v>
      </c>
      <c r="BF62" s="276">
        <v>9587478</v>
      </c>
      <c r="BG62" s="276">
        <v>10285501</v>
      </c>
      <c r="BH62" s="292">
        <v>11070519</v>
      </c>
      <c r="BI62" s="33">
        <v>11043089</v>
      </c>
      <c r="BJ62" s="510">
        <v>10927597</v>
      </c>
      <c r="BK62" s="565">
        <v>11351419</v>
      </c>
      <c r="BL62" s="276">
        <v>11526712</v>
      </c>
      <c r="BM62" s="276">
        <v>12005977</v>
      </c>
      <c r="BN62" s="276">
        <v>12854567</v>
      </c>
      <c r="BO62" s="56">
        <v>13110270</v>
      </c>
      <c r="BP62" s="56">
        <v>13277204</v>
      </c>
      <c r="BQ62" s="276">
        <v>12855880</v>
      </c>
      <c r="BR62" s="276">
        <v>12840260</v>
      </c>
      <c r="BS62" s="276"/>
      <c r="BT62" s="276"/>
      <c r="BU62" s="33">
        <f t="shared" si="259"/>
        <v>900664.90999999968</v>
      </c>
      <c r="BV62" s="36">
        <f t="shared" si="259"/>
        <v>1650203.44</v>
      </c>
      <c r="BW62" s="36">
        <f t="shared" si="259"/>
        <v>2542330.4</v>
      </c>
      <c r="BX62" s="36">
        <f t="shared" si="259"/>
        <v>3207150.81</v>
      </c>
      <c r="BY62" s="36">
        <f t="shared" si="259"/>
        <v>3394572.67</v>
      </c>
      <c r="BZ62" s="36">
        <f t="shared" si="259"/>
        <v>3569510.29</v>
      </c>
      <c r="CA62" s="36">
        <f t="shared" si="259"/>
        <v>3104970.16</v>
      </c>
      <c r="CB62" s="36">
        <f t="shared" si="259"/>
        <v>3036098.72</v>
      </c>
      <c r="CC62" s="36">
        <f t="shared" si="259"/>
        <v>3559879.08</v>
      </c>
      <c r="CD62" s="386">
        <f t="shared" si="259"/>
        <v>3704716.29</v>
      </c>
      <c r="CE62" s="409">
        <f t="shared" si="260"/>
        <v>3631445.35</v>
      </c>
      <c r="CF62" s="36">
        <f t="shared" si="260"/>
        <v>3870546.38</v>
      </c>
      <c r="CG62" s="36">
        <f t="shared" si="260"/>
        <v>3495863.97</v>
      </c>
      <c r="CH62" s="36">
        <f t="shared" si="260"/>
        <v>3090727</v>
      </c>
      <c r="CI62" s="36">
        <f t="shared" si="260"/>
        <v>2317723</v>
      </c>
      <c r="CJ62" s="227">
        <f t="shared" si="260"/>
        <v>1633041</v>
      </c>
      <c r="CK62" s="227">
        <f t="shared" si="260"/>
        <v>1691693</v>
      </c>
      <c r="CL62" s="227">
        <f t="shared" si="260"/>
        <v>1160442</v>
      </c>
      <c r="CM62" s="227">
        <f t="shared" si="260"/>
        <v>1621438</v>
      </c>
      <c r="CN62" s="253">
        <f t="shared" si="260"/>
        <v>2157821</v>
      </c>
      <c r="CO62" s="253">
        <f t="shared" si="261"/>
        <v>2148670</v>
      </c>
      <c r="CP62" s="366">
        <f t="shared" si="261"/>
        <v>1848797</v>
      </c>
      <c r="CQ62" s="335">
        <f t="shared" si="261"/>
        <v>2318762</v>
      </c>
      <c r="CR62" s="253">
        <f t="shared" si="261"/>
        <v>1907492</v>
      </c>
      <c r="CS62" s="253">
        <f t="shared" si="261"/>
        <v>1769487</v>
      </c>
      <c r="CT62" s="253">
        <f t="shared" si="261"/>
        <v>650815</v>
      </c>
      <c r="CU62" s="253">
        <f t="shared" si="261"/>
        <v>747214</v>
      </c>
      <c r="CV62" s="253">
        <f t="shared" si="261"/>
        <v>624536</v>
      </c>
      <c r="CW62" s="253">
        <f t="shared" si="261"/>
        <v>699242</v>
      </c>
      <c r="CX62" s="253">
        <f t="shared" si="261"/>
        <v>675479</v>
      </c>
      <c r="CY62" s="253">
        <f t="shared" si="262"/>
        <v>770576</v>
      </c>
      <c r="CZ62" s="253">
        <f t="shared" si="262"/>
        <v>639829</v>
      </c>
      <c r="DA62" s="253">
        <f t="shared" si="262"/>
        <v>627201</v>
      </c>
      <c r="DB62" s="366">
        <f t="shared" si="262"/>
        <v>1454662</v>
      </c>
      <c r="DC62" s="366">
        <f t="shared" si="262"/>
        <v>1029032</v>
      </c>
      <c r="DD62" s="366">
        <f t="shared" si="262"/>
        <v>961551</v>
      </c>
      <c r="DE62" s="366">
        <f t="shared" si="262"/>
        <v>931725</v>
      </c>
      <c r="DF62" s="366">
        <f t="shared" si="262"/>
        <v>1748976</v>
      </c>
      <c r="DG62" s="366">
        <f t="shared" si="262"/>
        <v>1607052</v>
      </c>
      <c r="DH62" s="366">
        <f t="shared" si="262"/>
        <v>1998661</v>
      </c>
      <c r="DI62" s="366">
        <f t="shared" si="263"/>
        <v>2285903</v>
      </c>
      <c r="DJ62" s="366">
        <f t="shared" si="263"/>
        <v>2528582</v>
      </c>
      <c r="DK62" s="366">
        <f t="shared" si="263"/>
        <v>2071761</v>
      </c>
      <c r="DL62" s="366">
        <f t="shared" si="263"/>
        <v>1216457</v>
      </c>
      <c r="DM62" s="366">
        <f t="shared" si="263"/>
        <v>1570570</v>
      </c>
      <c r="DN62" s="366">
        <f t="shared" si="263"/>
        <v>1445513</v>
      </c>
      <c r="DO62" s="366">
        <f t="shared" si="263"/>
        <v>1526829</v>
      </c>
      <c r="DP62" s="366">
        <f t="shared" si="263"/>
        <v>1716044</v>
      </c>
      <c r="DQ62" s="366">
        <f t="shared" si="263"/>
        <v>2422020</v>
      </c>
      <c r="DR62" s="366">
        <f t="shared" si="263"/>
        <v>2541925</v>
      </c>
      <c r="DS62" s="366">
        <f t="shared" si="263"/>
        <v>2914496</v>
      </c>
      <c r="DT62" s="366">
        <f t="shared" si="263"/>
        <v>3252180</v>
      </c>
      <c r="DU62" s="366">
        <f t="shared" si="263"/>
        <v>2816042</v>
      </c>
      <c r="DV62" s="366">
        <f t="shared" si="263"/>
        <v>3007694</v>
      </c>
      <c r="DW62" s="366">
        <f t="shared" si="263"/>
        <v>2860359</v>
      </c>
      <c r="DX62" s="366">
        <f t="shared" si="263"/>
        <v>3252782</v>
      </c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12840260</v>
      </c>
    </row>
    <row r="63" spans="1:133" s="31" customFormat="1" x14ac:dyDescent="0.3">
      <c r="A63" s="138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7">
        <v>8031137</v>
      </c>
      <c r="V63" s="187">
        <v>8168291</v>
      </c>
      <c r="W63" s="187">
        <v>8583024</v>
      </c>
      <c r="X63" s="35">
        <v>8282387</v>
      </c>
      <c r="Y63" s="187">
        <v>8563687</v>
      </c>
      <c r="Z63" s="187">
        <v>7670101</v>
      </c>
      <c r="AA63" s="187">
        <v>7350250</v>
      </c>
      <c r="AB63" s="187">
        <v>7884205</v>
      </c>
      <c r="AC63" s="187">
        <v>8122043</v>
      </c>
      <c r="AD63" s="187">
        <v>8579444</v>
      </c>
      <c r="AE63" s="187">
        <v>7759491</v>
      </c>
      <c r="AF63" s="187">
        <v>7867693</v>
      </c>
      <c r="AG63" s="187">
        <v>7432841</v>
      </c>
      <c r="AH63" s="187">
        <v>8351633</v>
      </c>
      <c r="AI63" s="187">
        <v>8835033</v>
      </c>
      <c r="AJ63" s="35">
        <v>9312771</v>
      </c>
      <c r="AK63" s="276">
        <v>10328782</v>
      </c>
      <c r="AL63" s="276">
        <v>10164841</v>
      </c>
      <c r="AM63" s="276">
        <v>10372327</v>
      </c>
      <c r="AN63" s="276">
        <v>10822108</v>
      </c>
      <c r="AO63" s="276">
        <v>11587784</v>
      </c>
      <c r="AP63" s="276">
        <v>11181070</v>
      </c>
      <c r="AQ63" s="56">
        <v>11422702</v>
      </c>
      <c r="AR63" s="276">
        <v>11835886</v>
      </c>
      <c r="AS63" s="276">
        <v>10378954</v>
      </c>
      <c r="AT63" s="276">
        <v>7519215</v>
      </c>
      <c r="AU63" s="276">
        <v>9642978</v>
      </c>
      <c r="AV63" s="292">
        <v>11201180</v>
      </c>
      <c r="AW63" s="276">
        <v>10678151</v>
      </c>
      <c r="AX63" s="276">
        <v>13188181</v>
      </c>
      <c r="AY63" s="276">
        <v>14045986</v>
      </c>
      <c r="AZ63" s="276">
        <v>11674704</v>
      </c>
      <c r="BA63" s="276">
        <v>14396729</v>
      </c>
      <c r="BB63" s="276">
        <v>15628173</v>
      </c>
      <c r="BC63" s="56">
        <v>15885221</v>
      </c>
      <c r="BD63" s="276">
        <v>16032087</v>
      </c>
      <c r="BE63" s="276">
        <v>18163480</v>
      </c>
      <c r="BF63" s="276">
        <v>17975667</v>
      </c>
      <c r="BG63" s="276">
        <v>19062731</v>
      </c>
      <c r="BH63" s="292">
        <v>21091731</v>
      </c>
      <c r="BI63" s="33">
        <v>21263757</v>
      </c>
      <c r="BJ63" s="510">
        <v>21462711</v>
      </c>
      <c r="BK63" s="565">
        <v>20133374</v>
      </c>
      <c r="BL63" s="276">
        <v>19407055</v>
      </c>
      <c r="BM63" s="276">
        <v>18221657</v>
      </c>
      <c r="BN63" s="276">
        <v>18097503</v>
      </c>
      <c r="BO63" s="56">
        <v>15737984</v>
      </c>
      <c r="BP63" s="56">
        <v>17455463</v>
      </c>
      <c r="BQ63" s="276">
        <v>16589139</v>
      </c>
      <c r="BR63" s="276">
        <v>16251621</v>
      </c>
      <c r="BS63" s="276"/>
      <c r="BT63" s="276"/>
      <c r="BU63" s="33">
        <f t="shared" si="259"/>
        <v>5170559.2</v>
      </c>
      <c r="BV63" s="36">
        <f t="shared" si="259"/>
        <v>5046268.74</v>
      </c>
      <c r="BW63" s="36">
        <f t="shared" si="259"/>
        <v>4711745.1899999995</v>
      </c>
      <c r="BX63" s="36">
        <f t="shared" si="259"/>
        <v>4909959.1099999994</v>
      </c>
      <c r="BY63" s="36">
        <f t="shared" si="259"/>
        <v>5711900.46</v>
      </c>
      <c r="BZ63" s="36">
        <f t="shared" si="259"/>
        <v>4629079.33</v>
      </c>
      <c r="CA63" s="36">
        <f t="shared" si="259"/>
        <v>3670993.01</v>
      </c>
      <c r="CB63" s="36">
        <f t="shared" si="259"/>
        <v>3794931.2800000003</v>
      </c>
      <c r="CC63" s="36">
        <f t="shared" si="259"/>
        <v>4432362.6899999995</v>
      </c>
      <c r="CD63" s="386">
        <f t="shared" si="259"/>
        <v>4100811.94</v>
      </c>
      <c r="CE63" s="409">
        <f t="shared" si="260"/>
        <v>4011529.1799999997</v>
      </c>
      <c r="CF63" s="36">
        <f t="shared" si="260"/>
        <v>2719792.88</v>
      </c>
      <c r="CG63" s="36">
        <f t="shared" si="260"/>
        <v>872118.96</v>
      </c>
      <c r="CH63" s="36">
        <f t="shared" si="260"/>
        <v>872949</v>
      </c>
      <c r="CI63" s="36">
        <f t="shared" si="260"/>
        <v>94275</v>
      </c>
      <c r="CJ63" s="227">
        <f t="shared" si="260"/>
        <v>-59424</v>
      </c>
      <c r="CK63" s="227">
        <f t="shared" si="260"/>
        <v>-1670447</v>
      </c>
      <c r="CL63" s="227">
        <f t="shared" si="260"/>
        <v>-764573</v>
      </c>
      <c r="CM63" s="227">
        <f t="shared" si="260"/>
        <v>-598296</v>
      </c>
      <c r="CN63" s="253">
        <f t="shared" si="260"/>
        <v>183342</v>
      </c>
      <c r="CO63" s="253">
        <f t="shared" si="261"/>
        <v>252009</v>
      </c>
      <c r="CP63" s="366">
        <f t="shared" si="261"/>
        <v>1030384</v>
      </c>
      <c r="CQ63" s="335">
        <f t="shared" si="261"/>
        <v>1765095</v>
      </c>
      <c r="CR63" s="253">
        <f t="shared" si="261"/>
        <v>2494740</v>
      </c>
      <c r="CS63" s="253">
        <f t="shared" si="261"/>
        <v>3022077</v>
      </c>
      <c r="CT63" s="253">
        <f t="shared" si="261"/>
        <v>2937903</v>
      </c>
      <c r="CU63" s="253">
        <f t="shared" si="261"/>
        <v>3465741</v>
      </c>
      <c r="CV63" s="253">
        <f t="shared" si="261"/>
        <v>2601626</v>
      </c>
      <c r="CW63" s="253">
        <f t="shared" si="261"/>
        <v>3663211</v>
      </c>
      <c r="CX63" s="253">
        <f t="shared" si="261"/>
        <v>3968193</v>
      </c>
      <c r="CY63" s="253">
        <f t="shared" si="262"/>
        <v>2946113</v>
      </c>
      <c r="CZ63" s="253">
        <f t="shared" si="262"/>
        <v>-832418</v>
      </c>
      <c r="DA63" s="253">
        <f t="shared" si="262"/>
        <v>807945</v>
      </c>
      <c r="DB63" s="366">
        <f t="shared" si="262"/>
        <v>1888409</v>
      </c>
      <c r="DC63" s="366">
        <f t="shared" si="262"/>
        <v>349369</v>
      </c>
      <c r="DD63" s="366">
        <f t="shared" si="262"/>
        <v>3023340</v>
      </c>
      <c r="DE63" s="366">
        <f t="shared" si="262"/>
        <v>3673659</v>
      </c>
      <c r="DF63" s="366">
        <f t="shared" si="262"/>
        <v>852596</v>
      </c>
      <c r="DG63" s="366">
        <f t="shared" si="262"/>
        <v>2808945</v>
      </c>
      <c r="DH63" s="366">
        <f t="shared" si="262"/>
        <v>4447103</v>
      </c>
      <c r="DI63" s="366">
        <f t="shared" si="263"/>
        <v>4462519</v>
      </c>
      <c r="DJ63" s="366">
        <f t="shared" si="263"/>
        <v>4196201</v>
      </c>
      <c r="DK63" s="366">
        <f t="shared" si="263"/>
        <v>7784526</v>
      </c>
      <c r="DL63" s="366">
        <f t="shared" si="263"/>
        <v>10456452</v>
      </c>
      <c r="DM63" s="366">
        <f t="shared" si="263"/>
        <v>9419753</v>
      </c>
      <c r="DN63" s="366">
        <f t="shared" si="263"/>
        <v>9890551</v>
      </c>
      <c r="DO63" s="366">
        <f t="shared" si="263"/>
        <v>10585606</v>
      </c>
      <c r="DP63" s="366">
        <f t="shared" si="263"/>
        <v>8274530</v>
      </c>
      <c r="DQ63" s="366">
        <f t="shared" si="263"/>
        <v>6087388</v>
      </c>
      <c r="DR63" s="366">
        <f t="shared" si="263"/>
        <v>7732351</v>
      </c>
      <c r="DS63" s="366">
        <f t="shared" si="263"/>
        <v>3824928</v>
      </c>
      <c r="DT63" s="366">
        <f t="shared" si="263"/>
        <v>2469330</v>
      </c>
      <c r="DU63" s="366">
        <f t="shared" si="263"/>
        <v>-147237</v>
      </c>
      <c r="DV63" s="366">
        <f t="shared" si="263"/>
        <v>1423376</v>
      </c>
      <c r="DW63" s="366">
        <f t="shared" si="263"/>
        <v>-1574341</v>
      </c>
      <c r="DX63" s="366">
        <f t="shared" si="263"/>
        <v>-1724046</v>
      </c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16251621</v>
      </c>
    </row>
    <row r="64" spans="1:133" s="122" customFormat="1" x14ac:dyDescent="0.3">
      <c r="A64" s="139"/>
      <c r="B64" s="32" t="s">
        <v>144</v>
      </c>
      <c r="C64" s="132">
        <f t="shared" ref="C64:Q64" si="264">SUM(C59:C63)</f>
        <v>131010284.37000002</v>
      </c>
      <c r="D64" s="133">
        <f t="shared" si="264"/>
        <v>135237848.31</v>
      </c>
      <c r="E64" s="133">
        <f t="shared" si="264"/>
        <v>140435653.25</v>
      </c>
      <c r="F64" s="133">
        <f t="shared" si="264"/>
        <v>146557573.93000001</v>
      </c>
      <c r="G64" s="133">
        <f t="shared" si="264"/>
        <v>148934978.28</v>
      </c>
      <c r="H64" s="133">
        <f t="shared" si="264"/>
        <v>149781044.91999999</v>
      </c>
      <c r="I64" s="133">
        <f t="shared" si="264"/>
        <v>150838894.50000003</v>
      </c>
      <c r="J64" s="133">
        <f t="shared" si="264"/>
        <v>154072768.94999999</v>
      </c>
      <c r="K64" s="133">
        <f t="shared" si="264"/>
        <v>162692120.38</v>
      </c>
      <c r="L64" s="134">
        <f t="shared" si="264"/>
        <v>167744151.46000001</v>
      </c>
      <c r="M64" s="133">
        <f t="shared" si="264"/>
        <v>172812925.88000003</v>
      </c>
      <c r="N64" s="133">
        <f t="shared" si="264"/>
        <v>176409800.66000003</v>
      </c>
      <c r="O64" s="133">
        <f t="shared" si="264"/>
        <v>186777849.23999998</v>
      </c>
      <c r="P64" s="133">
        <f t="shared" si="264"/>
        <v>202437286</v>
      </c>
      <c r="Q64" s="133">
        <f t="shared" si="264"/>
        <v>219165331</v>
      </c>
      <c r="R64" s="133">
        <v>230783806</v>
      </c>
      <c r="S64" s="133">
        <v>242746433</v>
      </c>
      <c r="T64" s="133">
        <v>248436027</v>
      </c>
      <c r="U64" s="188">
        <v>252199914</v>
      </c>
      <c r="V64" s="188">
        <v>265304446</v>
      </c>
      <c r="W64" s="188">
        <f>SUM(W59+W60+W61+W62+W63)</f>
        <v>283341572</v>
      </c>
      <c r="X64" s="134">
        <f>SUM(X59+X60+X61+X62+X63)</f>
        <v>295643372</v>
      </c>
      <c r="Y64" s="188">
        <v>299319983</v>
      </c>
      <c r="Z64" s="188">
        <v>300938324</v>
      </c>
      <c r="AA64" s="188">
        <v>302784650</v>
      </c>
      <c r="AB64" s="188">
        <v>316167108</v>
      </c>
      <c r="AC64" s="188">
        <v>323006151</v>
      </c>
      <c r="AD64" s="188">
        <v>325280787</v>
      </c>
      <c r="AE64" s="188">
        <v>316419242</v>
      </c>
      <c r="AF64" s="188">
        <v>303943187</v>
      </c>
      <c r="AG64" s="188">
        <v>289781163</v>
      </c>
      <c r="AH64" s="188">
        <v>284805465</v>
      </c>
      <c r="AI64" s="188">
        <v>282394881</v>
      </c>
      <c r="AJ64" s="134">
        <v>288490562</v>
      </c>
      <c r="AK64" s="277">
        <v>288113108</v>
      </c>
      <c r="AL64" s="277">
        <v>284460312</v>
      </c>
      <c r="AM64" s="277">
        <v>282632565</v>
      </c>
      <c r="AN64" s="277">
        <v>280272447</v>
      </c>
      <c r="AO64" s="277">
        <v>281984578</v>
      </c>
      <c r="AP64" s="277">
        <v>273569558</v>
      </c>
      <c r="AQ64" s="37">
        <v>269642172</v>
      </c>
      <c r="AR64" s="277">
        <v>258090869</v>
      </c>
      <c r="AS64" s="277">
        <v>252244583</v>
      </c>
      <c r="AT64" s="277">
        <v>247814534</v>
      </c>
      <c r="AU64" s="277">
        <v>255897074</v>
      </c>
      <c r="AV64" s="293">
        <v>262956245</v>
      </c>
      <c r="AW64" s="277">
        <v>261297588</v>
      </c>
      <c r="AX64" s="277">
        <v>264168849</v>
      </c>
      <c r="AY64" s="277">
        <v>272727209</v>
      </c>
      <c r="AZ64" s="277">
        <v>284710224</v>
      </c>
      <c r="BA64" s="277">
        <v>294697686</v>
      </c>
      <c r="BB64" s="277">
        <v>300598929</v>
      </c>
      <c r="BC64" s="37">
        <v>307263458</v>
      </c>
      <c r="BD64" s="277">
        <v>296225436</v>
      </c>
      <c r="BE64" s="277">
        <v>286418030</v>
      </c>
      <c r="BF64" s="277">
        <v>279672434</v>
      </c>
      <c r="BG64" s="277">
        <v>286562936</v>
      </c>
      <c r="BH64" s="293">
        <v>296518351</v>
      </c>
      <c r="BI64" s="132">
        <v>295628859</v>
      </c>
      <c r="BJ64" s="511">
        <v>294604744</v>
      </c>
      <c r="BK64" s="566">
        <v>298252740</v>
      </c>
      <c r="BL64" s="277">
        <v>297380945</v>
      </c>
      <c r="BM64" s="277">
        <v>297254629</v>
      </c>
      <c r="BN64" s="277">
        <v>299884918</v>
      </c>
      <c r="BO64" s="37">
        <v>294238723</v>
      </c>
      <c r="BP64" s="37">
        <v>290438983</v>
      </c>
      <c r="BQ64" s="277">
        <v>283532163</v>
      </c>
      <c r="BR64" s="277">
        <v>285835057</v>
      </c>
      <c r="BS64" s="277"/>
      <c r="BT64" s="277"/>
      <c r="BU64" s="132">
        <f t="shared" ref="BU64:BY64" si="265">SUM(BU59:BU63)</f>
        <v>55767564.86999999</v>
      </c>
      <c r="BV64" s="135">
        <f t="shared" si="265"/>
        <v>67199437.689999998</v>
      </c>
      <c r="BW64" s="135">
        <f t="shared" si="265"/>
        <v>78729677.75</v>
      </c>
      <c r="BX64" s="135">
        <f t="shared" si="265"/>
        <v>84226232.069999993</v>
      </c>
      <c r="BY64" s="135">
        <f t="shared" si="265"/>
        <v>93811454.719999999</v>
      </c>
      <c r="BZ64" s="135">
        <f t="shared" ref="BZ64:CH64" si="266">SUM(BZ59:BZ63)</f>
        <v>98654982.079999998</v>
      </c>
      <c r="CA64" s="135">
        <f t="shared" si="266"/>
        <v>101361019.5</v>
      </c>
      <c r="CB64" s="135">
        <f t="shared" si="266"/>
        <v>111231677.05</v>
      </c>
      <c r="CC64" s="135">
        <f t="shared" si="266"/>
        <v>120649451.61999999</v>
      </c>
      <c r="CD64" s="387">
        <f t="shared" si="266"/>
        <v>127899220.54000001</v>
      </c>
      <c r="CE64" s="410">
        <f t="shared" si="266"/>
        <v>126507057.12</v>
      </c>
      <c r="CF64" s="135">
        <f t="shared" si="266"/>
        <v>124528523.34</v>
      </c>
      <c r="CG64" s="135">
        <f t="shared" si="266"/>
        <v>116006800.76000001</v>
      </c>
      <c r="CH64" s="135">
        <f t="shared" si="266"/>
        <v>113729822</v>
      </c>
      <c r="CI64" s="135">
        <f t="shared" ref="CI64:CJ64" si="267">SUM(CI59:CI63)</f>
        <v>103840820</v>
      </c>
      <c r="CJ64" s="228">
        <f t="shared" si="267"/>
        <v>94496981</v>
      </c>
      <c r="CK64" s="228">
        <f t="shared" ref="CK64:CL64" si="268">SUM(CK59:CK63)</f>
        <v>73672809</v>
      </c>
      <c r="CL64" s="228">
        <f t="shared" si="268"/>
        <v>55507160</v>
      </c>
      <c r="CM64" s="228">
        <f t="shared" ref="CM64:CN64" si="269">SUM(CM59:CM63)</f>
        <v>37581249</v>
      </c>
      <c r="CN64" s="254">
        <f t="shared" si="269"/>
        <v>19501019</v>
      </c>
      <c r="CO64" s="254">
        <f t="shared" ref="CO64:CQ64" si="270">SUM(CO59:CO63)</f>
        <v>-946691</v>
      </c>
      <c r="CP64" s="367">
        <f t="shared" si="270"/>
        <v>-7152810</v>
      </c>
      <c r="CQ64" s="336">
        <f t="shared" si="270"/>
        <v>-11206875</v>
      </c>
      <c r="CR64" s="254">
        <f t="shared" ref="CR64:CS64" si="271">SUM(CR59:CR63)</f>
        <v>-16478012</v>
      </c>
      <c r="CS64" s="254">
        <f t="shared" si="271"/>
        <v>-20152085</v>
      </c>
      <c r="CT64" s="254">
        <f t="shared" ref="CT64" si="272">SUM(CT59:CT63)</f>
        <v>-35894661</v>
      </c>
      <c r="CU64" s="254">
        <f t="shared" ref="CU64" si="273">SUM(CU59:CU63)</f>
        <v>-41021573</v>
      </c>
      <c r="CV64" s="254">
        <f t="shared" ref="CV64" si="274">SUM(CV59:CV63)</f>
        <v>-51711229</v>
      </c>
      <c r="CW64" s="254">
        <f t="shared" ref="CW64" si="275">SUM(CW59:CW63)</f>
        <v>-46777070</v>
      </c>
      <c r="CX64" s="254">
        <f t="shared" ref="CX64" si="276">SUM(CX59:CX63)</f>
        <v>-45852318</v>
      </c>
      <c r="CY64" s="254">
        <f t="shared" ref="CY64" si="277">SUM(CY59:CY63)</f>
        <v>-37536580</v>
      </c>
      <c r="CZ64" s="254">
        <f t="shared" ref="CZ64" si="278">SUM(CZ59:CZ63)</f>
        <v>-36990931</v>
      </c>
      <c r="DA64" s="254">
        <f t="shared" ref="DA64" si="279">SUM(DA59:DA63)</f>
        <v>-26497807</v>
      </c>
      <c r="DB64" s="367">
        <f t="shared" ref="DB64" si="280">SUM(DB59:DB63)</f>
        <v>-25534317</v>
      </c>
      <c r="DC64" s="367">
        <f t="shared" ref="DC64" si="281">SUM(DC59:DC63)</f>
        <v>-26815520</v>
      </c>
      <c r="DD64" s="367">
        <f t="shared" ref="DD64" si="282">SUM(DD59:DD63)</f>
        <v>-20291463</v>
      </c>
      <c r="DE64" s="367">
        <f t="shared" ref="DE64" si="283">SUM(DE59:DE63)</f>
        <v>-9905356</v>
      </c>
      <c r="DF64" s="367">
        <f t="shared" ref="DF64" si="284">SUM(DF59:DF63)</f>
        <v>4437777</v>
      </c>
      <c r="DG64" s="367">
        <f t="shared" ref="DG64" si="285">SUM(DG59:DG63)</f>
        <v>12713108</v>
      </c>
      <c r="DH64" s="367">
        <f t="shared" ref="DH64" si="286">SUM(DH59:DH63)</f>
        <v>27029371</v>
      </c>
      <c r="DI64" s="367">
        <f t="shared" ref="DI64" si="287">SUM(DI59:DI63)</f>
        <v>37621286</v>
      </c>
      <c r="DJ64" s="367">
        <f t="shared" ref="DJ64" si="288">SUM(DJ59:DJ63)</f>
        <v>38134567</v>
      </c>
      <c r="DK64" s="367">
        <f t="shared" ref="DK64:DL64" si="289">SUM(DK59:DK63)</f>
        <v>34173447</v>
      </c>
      <c r="DL64" s="367">
        <f t="shared" si="289"/>
        <v>31857900</v>
      </c>
      <c r="DM64" s="367">
        <f t="shared" ref="DM64:DN64" si="290">SUM(DM59:DM63)</f>
        <v>30665862</v>
      </c>
      <c r="DN64" s="367">
        <f t="shared" si="290"/>
        <v>33562106</v>
      </c>
      <c r="DO64" s="367">
        <f t="shared" ref="DO64:DP64" si="291">SUM(DO59:DO63)</f>
        <v>34331271</v>
      </c>
      <c r="DP64" s="367">
        <f t="shared" si="291"/>
        <v>30435895</v>
      </c>
      <c r="DQ64" s="367">
        <f t="shared" ref="DQ64:DR64" si="292">SUM(DQ59:DQ63)</f>
        <v>25525531</v>
      </c>
      <c r="DR64" s="367">
        <f t="shared" si="292"/>
        <v>12670721</v>
      </c>
      <c r="DS64" s="367">
        <f t="shared" ref="DS64:DT64" si="293">SUM(DS59:DS63)</f>
        <v>2556943</v>
      </c>
      <c r="DT64" s="367">
        <f t="shared" si="293"/>
        <v>-714011</v>
      </c>
      <c r="DU64" s="367">
        <f t="shared" ref="DU64:DV64" si="294">SUM(DU59:DU63)</f>
        <v>-13024735</v>
      </c>
      <c r="DV64" s="367">
        <f t="shared" si="294"/>
        <v>-5786453</v>
      </c>
      <c r="DW64" s="367">
        <f t="shared" ref="DW64:DX64" si="295">SUM(DW59:DW63)</f>
        <v>-2885867</v>
      </c>
      <c r="DX64" s="367">
        <f t="shared" si="295"/>
        <v>6162623</v>
      </c>
      <c r="DY64" s="452"/>
      <c r="DZ64" s="452"/>
      <c r="EA64" s="452"/>
      <c r="EB64" s="327"/>
      <c r="EC64" s="37">
        <f>SUM(EC59:EC63)</f>
        <v>285835057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39"/>
      <c r="BJ65" s="512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7">
        <v>219708035</v>
      </c>
      <c r="V66" s="187">
        <v>232177548</v>
      </c>
      <c r="W66" s="187">
        <v>229191157</v>
      </c>
      <c r="X66" s="35">
        <v>231683287</v>
      </c>
      <c r="Y66" s="187">
        <v>238242366</v>
      </c>
      <c r="Z66" s="187">
        <v>245748855</v>
      </c>
      <c r="AA66" s="187">
        <v>246836415</v>
      </c>
      <c r="AB66" s="187">
        <v>258632441</v>
      </c>
      <c r="AC66" s="187">
        <v>251122904</v>
      </c>
      <c r="AD66" s="187">
        <v>242585567</v>
      </c>
      <c r="AE66" s="187">
        <v>228250439</v>
      </c>
      <c r="AF66" s="187">
        <v>221128152</v>
      </c>
      <c r="AG66" s="187">
        <v>215501328</v>
      </c>
      <c r="AH66" s="187">
        <v>219383498</v>
      </c>
      <c r="AI66" s="187">
        <v>221091595</v>
      </c>
      <c r="AJ66" s="35">
        <v>208598990</v>
      </c>
      <c r="AK66" s="276">
        <v>218753012</v>
      </c>
      <c r="AL66" s="276">
        <v>226017548</v>
      </c>
      <c r="AM66" s="276">
        <v>226464483</v>
      </c>
      <c r="AN66" s="276">
        <v>213594609</v>
      </c>
      <c r="AO66" s="276">
        <v>205613353</v>
      </c>
      <c r="AP66" s="276">
        <v>194301531</v>
      </c>
      <c r="AQ66" s="56">
        <v>191872526</v>
      </c>
      <c r="AR66" s="276">
        <v>189565375</v>
      </c>
      <c r="AS66" s="276">
        <v>194726729</v>
      </c>
      <c r="AT66" s="276">
        <v>194028418</v>
      </c>
      <c r="AU66" s="276">
        <v>186038569</v>
      </c>
      <c r="AV66" s="292">
        <v>201507651</v>
      </c>
      <c r="AW66" s="276">
        <v>206857115</v>
      </c>
      <c r="AX66" s="276">
        <v>219593028</v>
      </c>
      <c r="AY66" s="276">
        <v>222512409</v>
      </c>
      <c r="AZ66" s="276">
        <v>237119654</v>
      </c>
      <c r="BA66" s="276">
        <v>227707086</v>
      </c>
      <c r="BB66" s="276">
        <v>219170034</v>
      </c>
      <c r="BC66" s="56">
        <v>210584453</v>
      </c>
      <c r="BD66" s="276">
        <v>209778497</v>
      </c>
      <c r="BE66" s="276">
        <v>208405782</v>
      </c>
      <c r="BF66" s="276">
        <v>203017387</v>
      </c>
      <c r="BG66" s="276">
        <v>201626321</v>
      </c>
      <c r="BH66" s="292">
        <v>199282340</v>
      </c>
      <c r="BI66" s="33">
        <v>212560583</v>
      </c>
      <c r="BJ66" s="510">
        <v>214573886</v>
      </c>
      <c r="BK66" s="565">
        <v>216801460</v>
      </c>
      <c r="BL66" s="276">
        <v>215586244</v>
      </c>
      <c r="BM66" s="276">
        <v>204753079</v>
      </c>
      <c r="BN66" s="276">
        <v>200057884</v>
      </c>
      <c r="BO66" s="56">
        <v>199709236</v>
      </c>
      <c r="BP66" s="56">
        <v>214996280</v>
      </c>
      <c r="BQ66" s="276">
        <v>218891084</v>
      </c>
      <c r="BR66" s="276">
        <v>210097662</v>
      </c>
      <c r="BS66" s="276"/>
      <c r="BT66" s="276"/>
      <c r="BU66" s="33">
        <f t="shared" ref="BU66:CD70" si="296">O66-C66</f>
        <v>47836334.939999998</v>
      </c>
      <c r="BV66" s="36">
        <f t="shared" si="296"/>
        <v>50368626.189999998</v>
      </c>
      <c r="BW66" s="36">
        <f t="shared" si="296"/>
        <v>62672863.670000002</v>
      </c>
      <c r="BX66" s="36">
        <f t="shared" si="296"/>
        <v>69292491.859999999</v>
      </c>
      <c r="BY66" s="36">
        <f t="shared" si="296"/>
        <v>69876463.299999997</v>
      </c>
      <c r="BZ66" s="36">
        <f t="shared" si="296"/>
        <v>75753888.829999998</v>
      </c>
      <c r="CA66" s="36">
        <f t="shared" si="296"/>
        <v>88416458.969999999</v>
      </c>
      <c r="CB66" s="36">
        <f t="shared" si="296"/>
        <v>99837376.920000002</v>
      </c>
      <c r="CC66" s="36">
        <f t="shared" si="296"/>
        <v>96159950.579999998</v>
      </c>
      <c r="CD66" s="386">
        <f t="shared" si="296"/>
        <v>96216106.469999999</v>
      </c>
      <c r="CE66" s="409">
        <f t="shared" ref="CE66:CN70" si="297">Y66-M66</f>
        <v>94313961.580000013</v>
      </c>
      <c r="CF66" s="36">
        <f t="shared" si="297"/>
        <v>88674810.289999992</v>
      </c>
      <c r="CG66" s="36">
        <f t="shared" si="297"/>
        <v>79595820.710000008</v>
      </c>
      <c r="CH66" s="36">
        <f t="shared" si="297"/>
        <v>85645799</v>
      </c>
      <c r="CI66" s="36">
        <f t="shared" si="297"/>
        <v>68271370</v>
      </c>
      <c r="CJ66" s="227">
        <f t="shared" si="297"/>
        <v>56273233</v>
      </c>
      <c r="CK66" s="227">
        <f t="shared" si="297"/>
        <v>40357232</v>
      </c>
      <c r="CL66" s="227">
        <f t="shared" si="297"/>
        <v>20591231</v>
      </c>
      <c r="CM66" s="227">
        <f t="shared" si="297"/>
        <v>-4206707</v>
      </c>
      <c r="CN66" s="253">
        <f t="shared" si="297"/>
        <v>-12794050</v>
      </c>
      <c r="CO66" s="253">
        <f t="shared" ref="CO66:CX70" si="298">AI66-W66</f>
        <v>-8099562</v>
      </c>
      <c r="CP66" s="366">
        <f t="shared" si="298"/>
        <v>-23084297</v>
      </c>
      <c r="CQ66" s="335">
        <f t="shared" si="298"/>
        <v>-19489354</v>
      </c>
      <c r="CR66" s="253">
        <f t="shared" si="298"/>
        <v>-19731307</v>
      </c>
      <c r="CS66" s="253">
        <f t="shared" si="298"/>
        <v>-20371932</v>
      </c>
      <c r="CT66" s="253">
        <f t="shared" si="298"/>
        <v>-45037832</v>
      </c>
      <c r="CU66" s="253">
        <f t="shared" si="298"/>
        <v>-45509551</v>
      </c>
      <c r="CV66" s="253">
        <f t="shared" si="298"/>
        <v>-48284036</v>
      </c>
      <c r="CW66" s="253">
        <f t="shared" si="298"/>
        <v>-36377913</v>
      </c>
      <c r="CX66" s="253">
        <f t="shared" si="298"/>
        <v>-31562777</v>
      </c>
      <c r="CY66" s="253">
        <f t="shared" ref="CY66:DH70" si="299">AS66-AG66</f>
        <v>-20774599</v>
      </c>
      <c r="CZ66" s="253">
        <f t="shared" si="299"/>
        <v>-25355080</v>
      </c>
      <c r="DA66" s="253">
        <f t="shared" si="299"/>
        <v>-35053026</v>
      </c>
      <c r="DB66" s="366">
        <f t="shared" si="299"/>
        <v>-7091339</v>
      </c>
      <c r="DC66" s="366">
        <f t="shared" si="299"/>
        <v>-11895897</v>
      </c>
      <c r="DD66" s="366">
        <f t="shared" si="299"/>
        <v>-6424520</v>
      </c>
      <c r="DE66" s="366">
        <f t="shared" si="299"/>
        <v>-3952074</v>
      </c>
      <c r="DF66" s="366">
        <f t="shared" si="299"/>
        <v>23525045</v>
      </c>
      <c r="DG66" s="366">
        <f t="shared" si="299"/>
        <v>22093733</v>
      </c>
      <c r="DH66" s="366">
        <f t="shared" si="299"/>
        <v>24868503</v>
      </c>
      <c r="DI66" s="366">
        <f t="shared" ref="DI66:DX70" si="300">BC66-AQ66</f>
        <v>18711927</v>
      </c>
      <c r="DJ66" s="366">
        <f t="shared" si="300"/>
        <v>20213122</v>
      </c>
      <c r="DK66" s="366">
        <f t="shared" si="300"/>
        <v>13679053</v>
      </c>
      <c r="DL66" s="366">
        <f t="shared" si="300"/>
        <v>8988969</v>
      </c>
      <c r="DM66" s="366">
        <f t="shared" si="300"/>
        <v>15587752</v>
      </c>
      <c r="DN66" s="366">
        <f t="shared" si="300"/>
        <v>-2225311</v>
      </c>
      <c r="DO66" s="366">
        <f t="shared" si="300"/>
        <v>5703468</v>
      </c>
      <c r="DP66" s="366">
        <f t="shared" si="300"/>
        <v>-5019142</v>
      </c>
      <c r="DQ66" s="366">
        <f t="shared" si="300"/>
        <v>-5710949</v>
      </c>
      <c r="DR66" s="366">
        <f t="shared" si="300"/>
        <v>-21533410</v>
      </c>
      <c r="DS66" s="366">
        <f t="shared" si="300"/>
        <v>-22954007</v>
      </c>
      <c r="DT66" s="366">
        <f t="shared" si="300"/>
        <v>-19112150</v>
      </c>
      <c r="DU66" s="366">
        <f t="shared" si="300"/>
        <v>-10875217</v>
      </c>
      <c r="DV66" s="366">
        <f t="shared" si="300"/>
        <v>5217783</v>
      </c>
      <c r="DW66" s="366">
        <f t="shared" si="300"/>
        <v>10485302</v>
      </c>
      <c r="DX66" s="366">
        <f t="shared" si="300"/>
        <v>7080275</v>
      </c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210097662</v>
      </c>
    </row>
    <row r="67" spans="1:133" s="31" customFormat="1" x14ac:dyDescent="0.3">
      <c r="A67" s="138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7">
        <v>86298812</v>
      </c>
      <c r="V67" s="187">
        <v>82384708</v>
      </c>
      <c r="W67" s="187">
        <v>89091307</v>
      </c>
      <c r="X67" s="35">
        <v>93736275</v>
      </c>
      <c r="Y67" s="187">
        <v>93858665</v>
      </c>
      <c r="Z67" s="187">
        <v>101288344</v>
      </c>
      <c r="AA67" s="187">
        <v>105909902</v>
      </c>
      <c r="AB67" s="187">
        <v>103901627</v>
      </c>
      <c r="AC67" s="187">
        <v>106219035</v>
      </c>
      <c r="AD67" s="187">
        <v>106797223</v>
      </c>
      <c r="AE67" s="187">
        <v>108483245</v>
      </c>
      <c r="AF67" s="187">
        <v>109713978</v>
      </c>
      <c r="AG67" s="187">
        <v>106227564</v>
      </c>
      <c r="AH67" s="187">
        <v>100195061</v>
      </c>
      <c r="AI67" s="187">
        <v>86078774</v>
      </c>
      <c r="AJ67" s="35">
        <v>99213778</v>
      </c>
      <c r="AK67" s="276">
        <v>95358227</v>
      </c>
      <c r="AL67" s="276">
        <v>94051977</v>
      </c>
      <c r="AM67" s="276">
        <v>96684211</v>
      </c>
      <c r="AN67" s="276">
        <v>104946482</v>
      </c>
      <c r="AO67" s="276">
        <v>105621965</v>
      </c>
      <c r="AP67" s="276">
        <v>100845012</v>
      </c>
      <c r="AQ67" s="56">
        <v>94928594</v>
      </c>
      <c r="AR67" s="276">
        <v>92055383</v>
      </c>
      <c r="AS67" s="276">
        <v>95163240</v>
      </c>
      <c r="AT67" s="276">
        <v>94571758</v>
      </c>
      <c r="AU67" s="276">
        <v>92526775</v>
      </c>
      <c r="AV67" s="292">
        <v>87000665</v>
      </c>
      <c r="AW67" s="276">
        <v>102349447</v>
      </c>
      <c r="AX67" s="276">
        <v>108070189</v>
      </c>
      <c r="AY67" s="276">
        <v>113615713</v>
      </c>
      <c r="AZ67" s="276">
        <v>114603956</v>
      </c>
      <c r="BA67" s="276">
        <v>121310844</v>
      </c>
      <c r="BB67" s="276">
        <v>119044696</v>
      </c>
      <c r="BC67" s="56">
        <v>117148934</v>
      </c>
      <c r="BD67" s="276">
        <v>112015290</v>
      </c>
      <c r="BE67" s="276">
        <v>113667753</v>
      </c>
      <c r="BF67" s="276">
        <v>112675256</v>
      </c>
      <c r="BG67" s="276">
        <v>111065990</v>
      </c>
      <c r="BH67" s="292">
        <v>110673314</v>
      </c>
      <c r="BI67" s="33">
        <v>106386497</v>
      </c>
      <c r="BJ67" s="510">
        <v>116015567</v>
      </c>
      <c r="BK67" s="565">
        <v>120465956</v>
      </c>
      <c r="BL67" s="276">
        <v>119321153</v>
      </c>
      <c r="BM67" s="276">
        <v>122772062</v>
      </c>
      <c r="BN67" s="276">
        <v>120613531</v>
      </c>
      <c r="BO67" s="56">
        <v>116983894</v>
      </c>
      <c r="BP67" s="56">
        <v>117350446</v>
      </c>
      <c r="BQ67" s="276">
        <v>120061326</v>
      </c>
      <c r="BR67" s="276">
        <v>117501461</v>
      </c>
      <c r="BS67" s="276"/>
      <c r="BT67" s="276"/>
      <c r="BU67" s="33">
        <f t="shared" si="296"/>
        <v>15752183.140000008</v>
      </c>
      <c r="BV67" s="36">
        <f t="shared" si="296"/>
        <v>21691320.710000001</v>
      </c>
      <c r="BW67" s="36">
        <f t="shared" si="296"/>
        <v>21064139.039999999</v>
      </c>
      <c r="BX67" s="36">
        <f t="shared" si="296"/>
        <v>20955600.5</v>
      </c>
      <c r="BY67" s="36">
        <f t="shared" si="296"/>
        <v>26601223.460000001</v>
      </c>
      <c r="BZ67" s="36">
        <f t="shared" si="296"/>
        <v>26031880.369999997</v>
      </c>
      <c r="CA67" s="36">
        <f t="shared" si="296"/>
        <v>24712990.460000001</v>
      </c>
      <c r="CB67" s="36">
        <f t="shared" si="296"/>
        <v>19950153.840000004</v>
      </c>
      <c r="CC67" s="36">
        <f t="shared" si="296"/>
        <v>25900091.210000001</v>
      </c>
      <c r="CD67" s="386">
        <f t="shared" si="296"/>
        <v>29576672.219999999</v>
      </c>
      <c r="CE67" s="409">
        <f t="shared" si="297"/>
        <v>26953755.380000003</v>
      </c>
      <c r="CF67" s="36">
        <f t="shared" si="297"/>
        <v>31031521.040000007</v>
      </c>
      <c r="CG67" s="36">
        <f t="shared" si="297"/>
        <v>33869650.849999994</v>
      </c>
      <c r="CH67" s="36">
        <f t="shared" si="297"/>
        <v>23929956</v>
      </c>
      <c r="CI67" s="36">
        <f t="shared" si="297"/>
        <v>26955960</v>
      </c>
      <c r="CJ67" s="227">
        <f t="shared" si="297"/>
        <v>27912871</v>
      </c>
      <c r="CK67" s="227">
        <f t="shared" si="297"/>
        <v>23649525</v>
      </c>
      <c r="CL67" s="227">
        <f t="shared" si="297"/>
        <v>23998764</v>
      </c>
      <c r="CM67" s="227">
        <f t="shared" si="297"/>
        <v>19928752</v>
      </c>
      <c r="CN67" s="253">
        <f t="shared" si="297"/>
        <v>17810353</v>
      </c>
      <c r="CO67" s="253">
        <f t="shared" si="298"/>
        <v>-3012533</v>
      </c>
      <c r="CP67" s="366">
        <f t="shared" si="298"/>
        <v>5477503</v>
      </c>
      <c r="CQ67" s="335">
        <f t="shared" si="298"/>
        <v>1499562</v>
      </c>
      <c r="CR67" s="253">
        <f t="shared" si="298"/>
        <v>-7236367</v>
      </c>
      <c r="CS67" s="253">
        <f t="shared" si="298"/>
        <v>-9225691</v>
      </c>
      <c r="CT67" s="253">
        <f t="shared" si="298"/>
        <v>1044855</v>
      </c>
      <c r="CU67" s="253">
        <f t="shared" si="298"/>
        <v>-597070</v>
      </c>
      <c r="CV67" s="253">
        <f t="shared" si="298"/>
        <v>-5952211</v>
      </c>
      <c r="CW67" s="253">
        <f t="shared" si="298"/>
        <v>-13554651</v>
      </c>
      <c r="CX67" s="253">
        <f t="shared" si="298"/>
        <v>-17658595</v>
      </c>
      <c r="CY67" s="253">
        <f t="shared" si="299"/>
        <v>-11064324</v>
      </c>
      <c r="CZ67" s="253">
        <f t="shared" si="299"/>
        <v>-5623303</v>
      </c>
      <c r="DA67" s="253">
        <f t="shared" si="299"/>
        <v>6448001</v>
      </c>
      <c r="DB67" s="366">
        <f t="shared" si="299"/>
        <v>-12213113</v>
      </c>
      <c r="DC67" s="366">
        <f t="shared" si="299"/>
        <v>6991220</v>
      </c>
      <c r="DD67" s="366">
        <f t="shared" si="299"/>
        <v>14018212</v>
      </c>
      <c r="DE67" s="366">
        <f t="shared" si="299"/>
        <v>16931502</v>
      </c>
      <c r="DF67" s="366">
        <f t="shared" si="299"/>
        <v>9657474</v>
      </c>
      <c r="DG67" s="366">
        <f t="shared" si="299"/>
        <v>15688879</v>
      </c>
      <c r="DH67" s="366">
        <f t="shared" si="299"/>
        <v>18199684</v>
      </c>
      <c r="DI67" s="366">
        <f t="shared" si="300"/>
        <v>22220340</v>
      </c>
      <c r="DJ67" s="366">
        <f t="shared" si="300"/>
        <v>19959907</v>
      </c>
      <c r="DK67" s="366">
        <f t="shared" si="300"/>
        <v>18504513</v>
      </c>
      <c r="DL67" s="366">
        <f t="shared" si="300"/>
        <v>18103498</v>
      </c>
      <c r="DM67" s="366">
        <f t="shared" si="300"/>
        <v>18539215</v>
      </c>
      <c r="DN67" s="366">
        <f t="shared" si="300"/>
        <v>23672649</v>
      </c>
      <c r="DO67" s="366">
        <f t="shared" si="300"/>
        <v>4037050</v>
      </c>
      <c r="DP67" s="366">
        <f t="shared" si="300"/>
        <v>7945378</v>
      </c>
      <c r="DQ67" s="366">
        <f t="shared" si="300"/>
        <v>6850243</v>
      </c>
      <c r="DR67" s="366">
        <f t="shared" si="300"/>
        <v>4717197</v>
      </c>
      <c r="DS67" s="366">
        <f t="shared" si="300"/>
        <v>1461218</v>
      </c>
      <c r="DT67" s="366">
        <f t="shared" si="300"/>
        <v>1568835</v>
      </c>
      <c r="DU67" s="366">
        <f t="shared" si="300"/>
        <v>-165040</v>
      </c>
      <c r="DV67" s="366">
        <f t="shared" si="300"/>
        <v>5335156</v>
      </c>
      <c r="DW67" s="366">
        <f t="shared" si="300"/>
        <v>6393573</v>
      </c>
      <c r="DX67" s="366">
        <f t="shared" si="300"/>
        <v>4826205</v>
      </c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117501461</v>
      </c>
    </row>
    <row r="68" spans="1:133" s="31" customFormat="1" x14ac:dyDescent="0.3">
      <c r="A68" s="138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7">
        <v>17663568</v>
      </c>
      <c r="V68" s="187">
        <v>16461415</v>
      </c>
      <c r="W68" s="187">
        <v>17477211</v>
      </c>
      <c r="X68" s="35">
        <v>18181252</v>
      </c>
      <c r="Y68" s="187">
        <v>19006331</v>
      </c>
      <c r="Z68" s="187">
        <v>19939264</v>
      </c>
      <c r="AA68" s="187">
        <v>18993247</v>
      </c>
      <c r="AB68" s="187">
        <v>20201647</v>
      </c>
      <c r="AC68" s="187">
        <v>20113934</v>
      </c>
      <c r="AD68" s="187">
        <v>20473836</v>
      </c>
      <c r="AE68" s="187">
        <v>20726566</v>
      </c>
      <c r="AF68" s="187">
        <v>20817632</v>
      </c>
      <c r="AG68" s="187">
        <v>20894065</v>
      </c>
      <c r="AH68" s="187">
        <v>21626908</v>
      </c>
      <c r="AI68" s="187">
        <v>21863285</v>
      </c>
      <c r="AJ68" s="35">
        <v>20752810</v>
      </c>
      <c r="AK68" s="276">
        <v>23815715</v>
      </c>
      <c r="AL68" s="276">
        <v>23342148</v>
      </c>
      <c r="AM68" s="276">
        <v>22848802</v>
      </c>
      <c r="AN68" s="276">
        <v>21898137</v>
      </c>
      <c r="AO68" s="276">
        <v>21319692</v>
      </c>
      <c r="AP68" s="276">
        <v>20369277</v>
      </c>
      <c r="AQ68" s="56">
        <v>19782759</v>
      </c>
      <c r="AR68" s="276">
        <v>19706937</v>
      </c>
      <c r="AS68" s="276">
        <v>20846443</v>
      </c>
      <c r="AT68" s="276">
        <v>20337098</v>
      </c>
      <c r="AU68" s="276">
        <v>18789170</v>
      </c>
      <c r="AV68" s="292">
        <v>20095572</v>
      </c>
      <c r="AW68" s="276">
        <v>20894335</v>
      </c>
      <c r="AX68" s="276">
        <v>22882679</v>
      </c>
      <c r="AY68" s="276">
        <v>24010460</v>
      </c>
      <c r="AZ68" s="276">
        <v>24968374</v>
      </c>
      <c r="BA68" s="276">
        <v>24720427</v>
      </c>
      <c r="BB68" s="276">
        <v>24044125</v>
      </c>
      <c r="BC68" s="56">
        <v>22178618</v>
      </c>
      <c r="BD68" s="276">
        <v>21553142</v>
      </c>
      <c r="BE68" s="276">
        <v>21294952</v>
      </c>
      <c r="BF68" s="276">
        <v>20966420</v>
      </c>
      <c r="BG68" s="276">
        <v>20539458</v>
      </c>
      <c r="BH68" s="292">
        <v>20390927</v>
      </c>
      <c r="BI68" s="33">
        <v>20281301</v>
      </c>
      <c r="BJ68" s="510">
        <v>21780351</v>
      </c>
      <c r="BK68" s="565">
        <v>22942470</v>
      </c>
      <c r="BL68" s="276">
        <v>23672691</v>
      </c>
      <c r="BM68" s="276">
        <v>22974057</v>
      </c>
      <c r="BN68" s="276">
        <v>21851937</v>
      </c>
      <c r="BO68" s="56">
        <v>21785571</v>
      </c>
      <c r="BP68" s="56">
        <v>23465451</v>
      </c>
      <c r="BQ68" s="276">
        <v>24096128</v>
      </c>
      <c r="BR68" s="276">
        <v>22673099</v>
      </c>
      <c r="BS68" s="276"/>
      <c r="BT68" s="276"/>
      <c r="BU68" s="33">
        <f t="shared" si="296"/>
        <v>3160218.7299999986</v>
      </c>
      <c r="BV68" s="36">
        <f t="shared" si="296"/>
        <v>7288690.5800000001</v>
      </c>
      <c r="BW68" s="36">
        <f t="shared" si="296"/>
        <v>8438839.3399999999</v>
      </c>
      <c r="BX68" s="36">
        <f t="shared" si="296"/>
        <v>9075727.0300000012</v>
      </c>
      <c r="BY68" s="36">
        <f t="shared" si="296"/>
        <v>8770217.9299999997</v>
      </c>
      <c r="BZ68" s="36">
        <f t="shared" si="296"/>
        <v>9071788.9700000007</v>
      </c>
      <c r="CA68" s="36">
        <f t="shared" si="296"/>
        <v>8272105.75</v>
      </c>
      <c r="CB68" s="36">
        <f t="shared" si="296"/>
        <v>7336773.0500000007</v>
      </c>
      <c r="CC68" s="36">
        <f t="shared" si="296"/>
        <v>7838827.4600000009</v>
      </c>
      <c r="CD68" s="386">
        <f t="shared" si="296"/>
        <v>8285835.2300000004</v>
      </c>
      <c r="CE68" s="409">
        <f t="shared" si="297"/>
        <v>8959771.3900000006</v>
      </c>
      <c r="CF68" s="36">
        <f t="shared" si="297"/>
        <v>9007398.8000000007</v>
      </c>
      <c r="CG68" s="36">
        <f t="shared" si="297"/>
        <v>6294005.8000000007</v>
      </c>
      <c r="CH68" s="36">
        <f t="shared" si="297"/>
        <v>2549860</v>
      </c>
      <c r="CI68" s="36">
        <f t="shared" si="297"/>
        <v>2670318</v>
      </c>
      <c r="CJ68" s="227">
        <f t="shared" si="297"/>
        <v>3373826</v>
      </c>
      <c r="CK68" s="227">
        <f t="shared" si="297"/>
        <v>3537621</v>
      </c>
      <c r="CL68" s="227">
        <f t="shared" si="297"/>
        <v>2785347</v>
      </c>
      <c r="CM68" s="227">
        <f t="shared" si="297"/>
        <v>3230497</v>
      </c>
      <c r="CN68" s="253">
        <f t="shared" si="297"/>
        <v>5165493</v>
      </c>
      <c r="CO68" s="253">
        <f t="shared" si="298"/>
        <v>4386074</v>
      </c>
      <c r="CP68" s="366">
        <f t="shared" si="298"/>
        <v>2571558</v>
      </c>
      <c r="CQ68" s="335">
        <f t="shared" si="298"/>
        <v>4809384</v>
      </c>
      <c r="CR68" s="253">
        <f t="shared" si="298"/>
        <v>3402884</v>
      </c>
      <c r="CS68" s="253">
        <f t="shared" si="298"/>
        <v>3855555</v>
      </c>
      <c r="CT68" s="253">
        <f t="shared" si="298"/>
        <v>1696490</v>
      </c>
      <c r="CU68" s="253">
        <f t="shared" si="298"/>
        <v>1205758</v>
      </c>
      <c r="CV68" s="253">
        <f t="shared" si="298"/>
        <v>-104559</v>
      </c>
      <c r="CW68" s="253">
        <f t="shared" si="298"/>
        <v>-943807</v>
      </c>
      <c r="CX68" s="253">
        <f t="shared" si="298"/>
        <v>-1110695</v>
      </c>
      <c r="CY68" s="253">
        <f t="shared" si="299"/>
        <v>-47622</v>
      </c>
      <c r="CZ68" s="253">
        <f t="shared" si="299"/>
        <v>-1289810</v>
      </c>
      <c r="DA68" s="253">
        <f t="shared" si="299"/>
        <v>-3074115</v>
      </c>
      <c r="DB68" s="366">
        <f t="shared" si="299"/>
        <v>-657238</v>
      </c>
      <c r="DC68" s="366">
        <f t="shared" si="299"/>
        <v>-2921380</v>
      </c>
      <c r="DD68" s="366">
        <f t="shared" si="299"/>
        <v>-459469</v>
      </c>
      <c r="DE68" s="366">
        <f t="shared" si="299"/>
        <v>1161658</v>
      </c>
      <c r="DF68" s="366">
        <f t="shared" si="299"/>
        <v>3070237</v>
      </c>
      <c r="DG68" s="366">
        <f t="shared" si="299"/>
        <v>3400735</v>
      </c>
      <c r="DH68" s="366">
        <f t="shared" si="299"/>
        <v>3674848</v>
      </c>
      <c r="DI68" s="366">
        <f t="shared" si="300"/>
        <v>2395859</v>
      </c>
      <c r="DJ68" s="366">
        <f t="shared" si="300"/>
        <v>1846205</v>
      </c>
      <c r="DK68" s="366">
        <f t="shared" si="300"/>
        <v>448509</v>
      </c>
      <c r="DL68" s="366">
        <f t="shared" si="300"/>
        <v>629322</v>
      </c>
      <c r="DM68" s="366">
        <f t="shared" si="300"/>
        <v>1750288</v>
      </c>
      <c r="DN68" s="366">
        <f t="shared" si="300"/>
        <v>295355</v>
      </c>
      <c r="DO68" s="366">
        <f t="shared" si="300"/>
        <v>-613034</v>
      </c>
      <c r="DP68" s="366">
        <f t="shared" si="300"/>
        <v>-1102328</v>
      </c>
      <c r="DQ68" s="366">
        <f t="shared" si="300"/>
        <v>-1067990</v>
      </c>
      <c r="DR68" s="366">
        <f t="shared" si="300"/>
        <v>-1295683</v>
      </c>
      <c r="DS68" s="366">
        <f t="shared" si="300"/>
        <v>-1746370</v>
      </c>
      <c r="DT68" s="366">
        <f t="shared" si="300"/>
        <v>-2192188</v>
      </c>
      <c r="DU68" s="366">
        <f t="shared" si="300"/>
        <v>-393047</v>
      </c>
      <c r="DV68" s="366">
        <f t="shared" si="300"/>
        <v>1912309</v>
      </c>
      <c r="DW68" s="366">
        <f t="shared" si="300"/>
        <v>2801176</v>
      </c>
      <c r="DX68" s="366">
        <f t="shared" si="300"/>
        <v>1706679</v>
      </c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22673099</v>
      </c>
    </row>
    <row r="69" spans="1:133" s="31" customFormat="1" x14ac:dyDescent="0.3">
      <c r="A69" s="138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7">
        <v>12309881</v>
      </c>
      <c r="V69" s="187">
        <v>11987430</v>
      </c>
      <c r="W69" s="187">
        <v>12234816</v>
      </c>
      <c r="X69" s="35">
        <v>12508758</v>
      </c>
      <c r="Y69" s="187">
        <v>13083826</v>
      </c>
      <c r="Z69" s="187">
        <v>14450018</v>
      </c>
      <c r="AA69" s="187">
        <v>13346156</v>
      </c>
      <c r="AB69" s="187">
        <v>13107804</v>
      </c>
      <c r="AC69" s="187">
        <v>12714965</v>
      </c>
      <c r="AD69" s="187">
        <v>13668920</v>
      </c>
      <c r="AE69" s="187">
        <v>14406748</v>
      </c>
      <c r="AF69" s="187">
        <v>13162131</v>
      </c>
      <c r="AG69" s="187">
        <v>13801335</v>
      </c>
      <c r="AH69" s="187">
        <v>17355019</v>
      </c>
      <c r="AI69" s="187">
        <v>18143437</v>
      </c>
      <c r="AJ69" s="35">
        <v>16420263</v>
      </c>
      <c r="AK69" s="276">
        <v>19277812</v>
      </c>
      <c r="AL69" s="276">
        <v>17584433</v>
      </c>
      <c r="AM69" s="276">
        <v>16966090</v>
      </c>
      <c r="AN69" s="276">
        <v>14702328</v>
      </c>
      <c r="AO69" s="276">
        <v>14909715</v>
      </c>
      <c r="AP69" s="276">
        <v>14559724</v>
      </c>
      <c r="AQ69" s="56">
        <v>14778492</v>
      </c>
      <c r="AR69" s="276">
        <v>14737105</v>
      </c>
      <c r="AS69" s="276">
        <v>16366340</v>
      </c>
      <c r="AT69" s="276">
        <v>17463842</v>
      </c>
      <c r="AU69" s="276">
        <v>18169711</v>
      </c>
      <c r="AV69" s="292">
        <v>17809012</v>
      </c>
      <c r="AW69" s="276">
        <v>16839610</v>
      </c>
      <c r="AX69" s="276">
        <v>17518399</v>
      </c>
      <c r="AY69" s="276">
        <v>17526208</v>
      </c>
      <c r="AZ69" s="276">
        <v>17798442</v>
      </c>
      <c r="BA69" s="276">
        <v>19155989</v>
      </c>
      <c r="BB69" s="276">
        <v>18737671</v>
      </c>
      <c r="BC69" s="56">
        <v>18359536</v>
      </c>
      <c r="BD69" s="276">
        <v>18437011</v>
      </c>
      <c r="BE69" s="276">
        <v>17503044</v>
      </c>
      <c r="BF69" s="276">
        <v>17676077</v>
      </c>
      <c r="BG69" s="276">
        <v>19419773</v>
      </c>
      <c r="BH69" s="292">
        <v>18990927</v>
      </c>
      <c r="BI69" s="33">
        <v>18792219</v>
      </c>
      <c r="BJ69" s="510">
        <v>20617336</v>
      </c>
      <c r="BK69" s="565">
        <v>21411173</v>
      </c>
      <c r="BL69" s="276">
        <v>20438650</v>
      </c>
      <c r="BM69" s="276">
        <v>19713981</v>
      </c>
      <c r="BN69" s="276">
        <v>19710337</v>
      </c>
      <c r="BO69" s="56">
        <v>20156957</v>
      </c>
      <c r="BP69" s="56">
        <v>21462243</v>
      </c>
      <c r="BQ69" s="276">
        <v>21887165</v>
      </c>
      <c r="BR69" s="276">
        <v>20579797</v>
      </c>
      <c r="BS69" s="276"/>
      <c r="BT69" s="276"/>
      <c r="BU69" s="33">
        <f t="shared" si="296"/>
        <v>2351522.7400000002</v>
      </c>
      <c r="BV69" s="36">
        <f t="shared" si="296"/>
        <v>6058252.0499999998</v>
      </c>
      <c r="BW69" s="36">
        <f t="shared" si="296"/>
        <v>6957180.8499999996</v>
      </c>
      <c r="BX69" s="36">
        <f t="shared" si="296"/>
        <v>6301498.8200000003</v>
      </c>
      <c r="BY69" s="36">
        <f t="shared" si="296"/>
        <v>5018693.5199999996</v>
      </c>
      <c r="BZ69" s="36">
        <f t="shared" si="296"/>
        <v>5452631.4500000002</v>
      </c>
      <c r="CA69" s="36">
        <f t="shared" si="296"/>
        <v>5044785.78</v>
      </c>
      <c r="CB69" s="36">
        <f t="shared" si="296"/>
        <v>4612554.9400000004</v>
      </c>
      <c r="CC69" s="36">
        <f t="shared" si="296"/>
        <v>4934545.88</v>
      </c>
      <c r="CD69" s="386">
        <f t="shared" si="296"/>
        <v>4673953.17</v>
      </c>
      <c r="CE69" s="409">
        <f t="shared" si="297"/>
        <v>5783252.0499999998</v>
      </c>
      <c r="CF69" s="36">
        <f t="shared" si="297"/>
        <v>6375529.5300000003</v>
      </c>
      <c r="CG69" s="36">
        <f t="shared" si="297"/>
        <v>4220012.0299999993</v>
      </c>
      <c r="CH69" s="36">
        <f t="shared" si="297"/>
        <v>-398706</v>
      </c>
      <c r="CI69" s="36">
        <f t="shared" si="297"/>
        <v>-179200</v>
      </c>
      <c r="CJ69" s="227">
        <f t="shared" si="297"/>
        <v>1093695</v>
      </c>
      <c r="CK69" s="227">
        <f t="shared" si="297"/>
        <v>2737223</v>
      </c>
      <c r="CL69" s="227">
        <f t="shared" si="297"/>
        <v>602624</v>
      </c>
      <c r="CM69" s="227">
        <f t="shared" si="297"/>
        <v>1491454</v>
      </c>
      <c r="CN69" s="253">
        <f t="shared" si="297"/>
        <v>5367589</v>
      </c>
      <c r="CO69" s="253">
        <f t="shared" si="298"/>
        <v>5908621</v>
      </c>
      <c r="CP69" s="366">
        <f t="shared" si="298"/>
        <v>3911505</v>
      </c>
      <c r="CQ69" s="335">
        <f t="shared" si="298"/>
        <v>6193986</v>
      </c>
      <c r="CR69" s="253">
        <f t="shared" si="298"/>
        <v>3134415</v>
      </c>
      <c r="CS69" s="253">
        <f t="shared" si="298"/>
        <v>3619934</v>
      </c>
      <c r="CT69" s="253">
        <f t="shared" si="298"/>
        <v>1594524</v>
      </c>
      <c r="CU69" s="253">
        <f t="shared" si="298"/>
        <v>2194750</v>
      </c>
      <c r="CV69" s="253">
        <f t="shared" si="298"/>
        <v>890804</v>
      </c>
      <c r="CW69" s="253">
        <f t="shared" si="298"/>
        <v>371744</v>
      </c>
      <c r="CX69" s="253">
        <f t="shared" si="298"/>
        <v>1574974</v>
      </c>
      <c r="CY69" s="253">
        <f t="shared" si="299"/>
        <v>2565005</v>
      </c>
      <c r="CZ69" s="253">
        <f t="shared" si="299"/>
        <v>108823</v>
      </c>
      <c r="DA69" s="253">
        <f t="shared" si="299"/>
        <v>26274</v>
      </c>
      <c r="DB69" s="366">
        <f t="shared" si="299"/>
        <v>1388749</v>
      </c>
      <c r="DC69" s="366">
        <f t="shared" si="299"/>
        <v>-2438202</v>
      </c>
      <c r="DD69" s="366">
        <f t="shared" si="299"/>
        <v>-66034</v>
      </c>
      <c r="DE69" s="366">
        <f t="shared" si="299"/>
        <v>560118</v>
      </c>
      <c r="DF69" s="366">
        <f t="shared" si="299"/>
        <v>3096114</v>
      </c>
      <c r="DG69" s="366">
        <f t="shared" si="299"/>
        <v>4246274</v>
      </c>
      <c r="DH69" s="366">
        <f t="shared" si="299"/>
        <v>4177947</v>
      </c>
      <c r="DI69" s="366">
        <f t="shared" si="300"/>
        <v>3581044</v>
      </c>
      <c r="DJ69" s="366">
        <f t="shared" si="300"/>
        <v>3699906</v>
      </c>
      <c r="DK69" s="366">
        <f t="shared" si="300"/>
        <v>1136704</v>
      </c>
      <c r="DL69" s="366">
        <f t="shared" si="300"/>
        <v>212235</v>
      </c>
      <c r="DM69" s="366">
        <f t="shared" si="300"/>
        <v>1250062</v>
      </c>
      <c r="DN69" s="366">
        <f t="shared" si="300"/>
        <v>1181915</v>
      </c>
      <c r="DO69" s="366">
        <f t="shared" si="300"/>
        <v>1952609</v>
      </c>
      <c r="DP69" s="366">
        <f t="shared" si="300"/>
        <v>3098937</v>
      </c>
      <c r="DQ69" s="366">
        <f t="shared" si="300"/>
        <v>3884965</v>
      </c>
      <c r="DR69" s="366">
        <f t="shared" si="300"/>
        <v>2640208</v>
      </c>
      <c r="DS69" s="366">
        <f t="shared" si="300"/>
        <v>557992</v>
      </c>
      <c r="DT69" s="366">
        <f t="shared" si="300"/>
        <v>972666</v>
      </c>
      <c r="DU69" s="366">
        <f t="shared" si="300"/>
        <v>1797421</v>
      </c>
      <c r="DV69" s="366">
        <f t="shared" si="300"/>
        <v>3025232</v>
      </c>
      <c r="DW69" s="366">
        <f t="shared" si="300"/>
        <v>4384121</v>
      </c>
      <c r="DX69" s="366">
        <f t="shared" si="300"/>
        <v>2903720</v>
      </c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20579797</v>
      </c>
    </row>
    <row r="70" spans="1:133" s="31" customFormat="1" x14ac:dyDescent="0.3">
      <c r="A70" s="138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7">
        <v>16755487</v>
      </c>
      <c r="V70" s="187">
        <v>16581098</v>
      </c>
      <c r="W70" s="187">
        <v>18565790</v>
      </c>
      <c r="X70" s="35">
        <v>16987818</v>
      </c>
      <c r="Y70" s="187">
        <v>19174886</v>
      </c>
      <c r="Z70" s="187">
        <v>18584726</v>
      </c>
      <c r="AA70" s="187">
        <v>15021115</v>
      </c>
      <c r="AB70" s="187">
        <v>16139414</v>
      </c>
      <c r="AC70" s="187">
        <v>15284936</v>
      </c>
      <c r="AD70" s="187">
        <v>16545028</v>
      </c>
      <c r="AE70" s="187">
        <v>17449662</v>
      </c>
      <c r="AF70" s="187">
        <v>16051403</v>
      </c>
      <c r="AG70" s="187">
        <v>16532429</v>
      </c>
      <c r="AH70" s="187">
        <v>25354122</v>
      </c>
      <c r="AI70" s="187">
        <v>27123089</v>
      </c>
      <c r="AJ70" s="35">
        <v>21726109</v>
      </c>
      <c r="AK70" s="276">
        <v>29803793</v>
      </c>
      <c r="AL70" s="276">
        <v>27303198</v>
      </c>
      <c r="AM70" s="276">
        <v>25395963</v>
      </c>
      <c r="AN70" s="276">
        <v>22013410</v>
      </c>
      <c r="AO70" s="276">
        <v>21028208</v>
      </c>
      <c r="AP70" s="276">
        <v>20678206</v>
      </c>
      <c r="AQ70" s="56">
        <v>22602568</v>
      </c>
      <c r="AR70" s="276">
        <v>21820870</v>
      </c>
      <c r="AS70" s="276">
        <v>23101300</v>
      </c>
      <c r="AT70" s="276">
        <v>23241014</v>
      </c>
      <c r="AU70" s="276">
        <v>23770318</v>
      </c>
      <c r="AV70" s="292">
        <v>28990548</v>
      </c>
      <c r="AW70" s="276">
        <v>28189484</v>
      </c>
      <c r="AX70" s="276">
        <v>28816838</v>
      </c>
      <c r="AY70" s="276">
        <v>29183080</v>
      </c>
      <c r="AZ70" s="276">
        <v>25896161</v>
      </c>
      <c r="BA70" s="276">
        <v>28291884</v>
      </c>
      <c r="BB70" s="276">
        <v>29769658</v>
      </c>
      <c r="BC70" s="56">
        <v>29363327</v>
      </c>
      <c r="BD70" s="276">
        <v>29829402</v>
      </c>
      <c r="BE70" s="276">
        <v>33083715</v>
      </c>
      <c r="BF70" s="276">
        <v>33405106</v>
      </c>
      <c r="BG70" s="276">
        <v>33640462</v>
      </c>
      <c r="BH70" s="292">
        <v>35112850</v>
      </c>
      <c r="BI70" s="33">
        <v>33126734</v>
      </c>
      <c r="BJ70" s="510">
        <v>34646414</v>
      </c>
      <c r="BK70" s="565">
        <v>32966829</v>
      </c>
      <c r="BL70" s="276">
        <v>31794413</v>
      </c>
      <c r="BM70" s="276">
        <v>29299053</v>
      </c>
      <c r="BN70" s="276">
        <v>32894481</v>
      </c>
      <c r="BO70" s="56">
        <v>29828821</v>
      </c>
      <c r="BP70" s="56">
        <v>30915618</v>
      </c>
      <c r="BQ70" s="276">
        <v>29994050</v>
      </c>
      <c r="BR70" s="276">
        <v>30282272</v>
      </c>
      <c r="BS70" s="276"/>
      <c r="BT70" s="276"/>
      <c r="BU70" s="33">
        <f t="shared" si="296"/>
        <v>6166828.6300000008</v>
      </c>
      <c r="BV70" s="36">
        <f t="shared" si="296"/>
        <v>7246472.5399999991</v>
      </c>
      <c r="BW70" s="36">
        <f t="shared" si="296"/>
        <v>9416192.5099999998</v>
      </c>
      <c r="BX70" s="36">
        <f t="shared" si="296"/>
        <v>9594302.3800000008</v>
      </c>
      <c r="BY70" s="36">
        <f t="shared" si="296"/>
        <v>7977642.5099999998</v>
      </c>
      <c r="BZ70" s="36">
        <f t="shared" si="296"/>
        <v>8047569.8200000003</v>
      </c>
      <c r="CA70" s="36">
        <f t="shared" si="296"/>
        <v>5738548.8200000003</v>
      </c>
      <c r="CB70" s="36">
        <f t="shared" si="296"/>
        <v>7369039.6300000008</v>
      </c>
      <c r="CC70" s="36">
        <f t="shared" si="296"/>
        <v>7385976.6799999997</v>
      </c>
      <c r="CD70" s="386">
        <f t="shared" si="296"/>
        <v>6471150.6500000004</v>
      </c>
      <c r="CE70" s="409">
        <f t="shared" si="297"/>
        <v>6640776.5099999998</v>
      </c>
      <c r="CF70" s="36">
        <f t="shared" si="297"/>
        <v>5588980.3200000003</v>
      </c>
      <c r="CG70" s="36">
        <f t="shared" si="297"/>
        <v>-393078.16000000015</v>
      </c>
      <c r="CH70" s="36">
        <f t="shared" si="297"/>
        <v>-883376</v>
      </c>
      <c r="CI70" s="36">
        <f t="shared" si="297"/>
        <v>-3705776</v>
      </c>
      <c r="CJ70" s="227">
        <f t="shared" si="297"/>
        <v>-2184291</v>
      </c>
      <c r="CK70" s="227">
        <f t="shared" si="297"/>
        <v>-95568</v>
      </c>
      <c r="CL70" s="227">
        <f t="shared" si="297"/>
        <v>-2206934</v>
      </c>
      <c r="CM70" s="227">
        <f t="shared" si="297"/>
        <v>-223058</v>
      </c>
      <c r="CN70" s="253">
        <f t="shared" si="297"/>
        <v>8773024</v>
      </c>
      <c r="CO70" s="253">
        <f t="shared" si="298"/>
        <v>8557299</v>
      </c>
      <c r="CP70" s="366">
        <f t="shared" si="298"/>
        <v>4738291</v>
      </c>
      <c r="CQ70" s="335">
        <f t="shared" si="298"/>
        <v>10628907</v>
      </c>
      <c r="CR70" s="253">
        <f t="shared" si="298"/>
        <v>8718472</v>
      </c>
      <c r="CS70" s="253">
        <f t="shared" si="298"/>
        <v>10374848</v>
      </c>
      <c r="CT70" s="253">
        <f t="shared" si="298"/>
        <v>5873996</v>
      </c>
      <c r="CU70" s="253">
        <f t="shared" si="298"/>
        <v>5743272</v>
      </c>
      <c r="CV70" s="253">
        <f t="shared" si="298"/>
        <v>4133178</v>
      </c>
      <c r="CW70" s="253">
        <f t="shared" si="298"/>
        <v>5152906</v>
      </c>
      <c r="CX70" s="253">
        <f t="shared" si="298"/>
        <v>5769467</v>
      </c>
      <c r="CY70" s="253">
        <f t="shared" si="299"/>
        <v>6568871</v>
      </c>
      <c r="CZ70" s="253">
        <f t="shared" si="299"/>
        <v>-2113108</v>
      </c>
      <c r="DA70" s="253">
        <f t="shared" si="299"/>
        <v>-3352771</v>
      </c>
      <c r="DB70" s="366">
        <f t="shared" si="299"/>
        <v>7264439</v>
      </c>
      <c r="DC70" s="366">
        <f t="shared" si="299"/>
        <v>-1614309</v>
      </c>
      <c r="DD70" s="366">
        <f t="shared" si="299"/>
        <v>1513640</v>
      </c>
      <c r="DE70" s="366">
        <f t="shared" si="299"/>
        <v>3787117</v>
      </c>
      <c r="DF70" s="366">
        <f t="shared" si="299"/>
        <v>3882751</v>
      </c>
      <c r="DG70" s="366">
        <f t="shared" si="299"/>
        <v>7263676</v>
      </c>
      <c r="DH70" s="366">
        <f t="shared" si="299"/>
        <v>9091452</v>
      </c>
      <c r="DI70" s="366">
        <f t="shared" si="300"/>
        <v>6760759</v>
      </c>
      <c r="DJ70" s="366">
        <f t="shared" si="300"/>
        <v>8008532</v>
      </c>
      <c r="DK70" s="366">
        <f t="shared" si="300"/>
        <v>9982415</v>
      </c>
      <c r="DL70" s="366">
        <f t="shared" si="300"/>
        <v>10164092</v>
      </c>
      <c r="DM70" s="366">
        <f t="shared" si="300"/>
        <v>9870144</v>
      </c>
      <c r="DN70" s="366">
        <f t="shared" si="300"/>
        <v>6122302</v>
      </c>
      <c r="DO70" s="366">
        <f t="shared" si="300"/>
        <v>4937250</v>
      </c>
      <c r="DP70" s="366">
        <f t="shared" si="300"/>
        <v>5829576</v>
      </c>
      <c r="DQ70" s="366">
        <f t="shared" si="300"/>
        <v>3783749</v>
      </c>
      <c r="DR70" s="366">
        <f t="shared" si="300"/>
        <v>5898252</v>
      </c>
      <c r="DS70" s="366">
        <f t="shared" si="300"/>
        <v>1007169</v>
      </c>
      <c r="DT70" s="366">
        <f t="shared" si="300"/>
        <v>3124823</v>
      </c>
      <c r="DU70" s="366">
        <f t="shared" si="300"/>
        <v>465494</v>
      </c>
      <c r="DV70" s="366">
        <f t="shared" si="300"/>
        <v>1086216</v>
      </c>
      <c r="DW70" s="366">
        <f t="shared" si="300"/>
        <v>-3089665</v>
      </c>
      <c r="DX70" s="366">
        <f t="shared" si="300"/>
        <v>-3122834</v>
      </c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30282272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01">SUM(C66:C70)</f>
        <v>201253335.58999997</v>
      </c>
      <c r="D71" s="119">
        <f t="shared" si="301"/>
        <v>208486037.92999998</v>
      </c>
      <c r="E71" s="119">
        <f t="shared" si="301"/>
        <v>202893886.59</v>
      </c>
      <c r="F71" s="119">
        <f t="shared" si="301"/>
        <v>198381619.41</v>
      </c>
      <c r="G71" s="119">
        <f t="shared" si="301"/>
        <v>200886386.28</v>
      </c>
      <c r="H71" s="119">
        <f t="shared" si="301"/>
        <v>210744504.56000003</v>
      </c>
      <c r="I71" s="119">
        <f t="shared" si="301"/>
        <v>220550893.22</v>
      </c>
      <c r="J71" s="119">
        <f t="shared" si="301"/>
        <v>220486300.62</v>
      </c>
      <c r="K71" s="119">
        <f t="shared" si="301"/>
        <v>224340889.19</v>
      </c>
      <c r="L71" s="120">
        <f t="shared" si="301"/>
        <v>227873672.26000002</v>
      </c>
      <c r="M71" s="119">
        <f t="shared" si="301"/>
        <v>240714557.08999997</v>
      </c>
      <c r="N71" s="119">
        <f t="shared" si="301"/>
        <v>259332967.02000001</v>
      </c>
      <c r="O71" s="119">
        <f t="shared" si="301"/>
        <v>276520423.76999998</v>
      </c>
      <c r="P71" s="119">
        <f t="shared" si="301"/>
        <v>301139400</v>
      </c>
      <c r="Q71" s="119">
        <f t="shared" si="301"/>
        <v>311443102</v>
      </c>
      <c r="R71" s="119">
        <v>313601240</v>
      </c>
      <c r="S71" s="119">
        <v>319130627</v>
      </c>
      <c r="T71" s="119">
        <v>335102264</v>
      </c>
      <c r="U71" s="190">
        <v>352735783</v>
      </c>
      <c r="V71" s="190">
        <v>359592199</v>
      </c>
      <c r="W71" s="190">
        <f>SUM(W66+W67+W68+W69+W70)</f>
        <v>366560281</v>
      </c>
      <c r="X71" s="120">
        <f>SUM(X66+X67+X68+X69+X70)</f>
        <v>373097390</v>
      </c>
      <c r="Y71" s="190">
        <v>383366074</v>
      </c>
      <c r="Z71" s="190">
        <v>400011207</v>
      </c>
      <c r="AA71" s="190">
        <v>400106835</v>
      </c>
      <c r="AB71" s="190">
        <v>411982933</v>
      </c>
      <c r="AC71" s="190">
        <v>405455774</v>
      </c>
      <c r="AD71" s="190">
        <v>400070574</v>
      </c>
      <c r="AE71" s="190">
        <v>389316660</v>
      </c>
      <c r="AF71" s="190">
        <v>380873296</v>
      </c>
      <c r="AG71" s="190">
        <v>372956721</v>
      </c>
      <c r="AH71" s="190">
        <v>383914608</v>
      </c>
      <c r="AI71" s="190">
        <v>374300180</v>
      </c>
      <c r="AJ71" s="120">
        <v>366711950</v>
      </c>
      <c r="AK71" s="201">
        <v>387008559</v>
      </c>
      <c r="AL71" s="201">
        <v>388299304</v>
      </c>
      <c r="AM71" s="201">
        <v>388359549</v>
      </c>
      <c r="AN71" s="201">
        <v>377154966</v>
      </c>
      <c r="AO71" s="201">
        <v>368492933</v>
      </c>
      <c r="AP71" s="201">
        <v>350753750</v>
      </c>
      <c r="AQ71" s="29">
        <v>343964939</v>
      </c>
      <c r="AR71" s="201">
        <v>337885670</v>
      </c>
      <c r="AS71" s="201">
        <v>350204052</v>
      </c>
      <c r="AT71" s="201">
        <v>349642130</v>
      </c>
      <c r="AU71" s="201">
        <v>339294543</v>
      </c>
      <c r="AV71" s="295">
        <v>355403448</v>
      </c>
      <c r="AW71" s="201">
        <v>375129991</v>
      </c>
      <c r="AX71" s="201">
        <v>396881133</v>
      </c>
      <c r="AY71" s="201">
        <v>406847870</v>
      </c>
      <c r="AZ71" s="201">
        <v>420386587</v>
      </c>
      <c r="BA71" s="201">
        <v>421186230</v>
      </c>
      <c r="BB71" s="201">
        <v>410766184</v>
      </c>
      <c r="BC71" s="29">
        <v>397634868</v>
      </c>
      <c r="BD71" s="201">
        <v>391613342</v>
      </c>
      <c r="BE71" s="201">
        <v>393955246</v>
      </c>
      <c r="BF71" s="201">
        <v>387740246</v>
      </c>
      <c r="BG71" s="201">
        <v>386292004</v>
      </c>
      <c r="BH71" s="295">
        <v>384450358</v>
      </c>
      <c r="BI71" s="118">
        <v>391147334</v>
      </c>
      <c r="BJ71" s="513">
        <v>407633554</v>
      </c>
      <c r="BK71" s="568">
        <v>414587888</v>
      </c>
      <c r="BL71" s="201">
        <v>410813151</v>
      </c>
      <c r="BM71" s="201">
        <v>399512232</v>
      </c>
      <c r="BN71" s="201">
        <v>395128170</v>
      </c>
      <c r="BO71" s="29">
        <v>388464479</v>
      </c>
      <c r="BP71" s="29">
        <v>408190038</v>
      </c>
      <c r="BQ71" s="201">
        <v>414929753</v>
      </c>
      <c r="BR71" s="201">
        <v>401134291</v>
      </c>
      <c r="BS71" s="201"/>
      <c r="BT71" s="201"/>
      <c r="BU71" s="118">
        <f t="shared" ref="BU71:BY71" si="302">SUM(BU66:BU70)</f>
        <v>75267088.179999992</v>
      </c>
      <c r="BV71" s="121">
        <f t="shared" si="302"/>
        <v>92653362.069999993</v>
      </c>
      <c r="BW71" s="121">
        <f t="shared" si="302"/>
        <v>108549215.41000001</v>
      </c>
      <c r="BX71" s="121">
        <f t="shared" si="302"/>
        <v>115219620.59</v>
      </c>
      <c r="BY71" s="121">
        <f t="shared" si="302"/>
        <v>118244240.72</v>
      </c>
      <c r="BZ71" s="121">
        <f t="shared" ref="BZ71:CH71" si="303">SUM(BZ66:BZ70)</f>
        <v>124357759.44</v>
      </c>
      <c r="CA71" s="121">
        <f t="shared" si="303"/>
        <v>132184889.78</v>
      </c>
      <c r="CB71" s="121">
        <f t="shared" si="303"/>
        <v>139105898.38</v>
      </c>
      <c r="CC71" s="121">
        <f t="shared" si="303"/>
        <v>142219391.81</v>
      </c>
      <c r="CD71" s="389">
        <f t="shared" si="303"/>
        <v>145223717.74000001</v>
      </c>
      <c r="CE71" s="412">
        <f t="shared" si="303"/>
        <v>142651516.91</v>
      </c>
      <c r="CF71" s="121">
        <f t="shared" si="303"/>
        <v>140678239.97999999</v>
      </c>
      <c r="CG71" s="121">
        <f t="shared" si="303"/>
        <v>123586411.23</v>
      </c>
      <c r="CH71" s="121">
        <f t="shared" si="303"/>
        <v>110843533</v>
      </c>
      <c r="CI71" s="121">
        <f t="shared" ref="CI71:CJ71" si="304">SUM(CI66:CI70)</f>
        <v>94012672</v>
      </c>
      <c r="CJ71" s="230">
        <f t="shared" si="304"/>
        <v>86469334</v>
      </c>
      <c r="CK71" s="230">
        <f t="shared" ref="CK71:CL71" si="305">SUM(CK66:CK70)</f>
        <v>70186033</v>
      </c>
      <c r="CL71" s="230">
        <f t="shared" si="305"/>
        <v>45771032</v>
      </c>
      <c r="CM71" s="230">
        <f t="shared" ref="CM71:CN71" si="306">SUM(CM66:CM70)</f>
        <v>20220938</v>
      </c>
      <c r="CN71" s="256">
        <f t="shared" si="306"/>
        <v>24322409</v>
      </c>
      <c r="CO71" s="256">
        <f t="shared" ref="CO71:CQ71" si="307">SUM(CO66:CO70)</f>
        <v>7739899</v>
      </c>
      <c r="CP71" s="369">
        <f t="shared" si="307"/>
        <v>-6385440</v>
      </c>
      <c r="CQ71" s="338">
        <f t="shared" si="307"/>
        <v>3642485</v>
      </c>
      <c r="CR71" s="256">
        <f t="shared" ref="CR71:CS71" si="308">SUM(CR66:CR70)</f>
        <v>-11711903</v>
      </c>
      <c r="CS71" s="256">
        <f t="shared" si="308"/>
        <v>-11747286</v>
      </c>
      <c r="CT71" s="256">
        <f t="shared" ref="CT71" si="309">SUM(CT66:CT70)</f>
        <v>-34827967</v>
      </c>
      <c r="CU71" s="256">
        <f t="shared" ref="CU71" si="310">SUM(CU66:CU70)</f>
        <v>-36962841</v>
      </c>
      <c r="CV71" s="256">
        <f t="shared" ref="CV71" si="311">SUM(CV66:CV70)</f>
        <v>-49316824</v>
      </c>
      <c r="CW71" s="256">
        <f t="shared" ref="CW71" si="312">SUM(CW66:CW70)</f>
        <v>-45351721</v>
      </c>
      <c r="CX71" s="256">
        <f t="shared" ref="CX71" si="313">SUM(CX66:CX70)</f>
        <v>-42987626</v>
      </c>
      <c r="CY71" s="256">
        <f t="shared" ref="CY71" si="314">SUM(CY66:CY70)</f>
        <v>-22752669</v>
      </c>
      <c r="CZ71" s="256">
        <f t="shared" ref="CZ71" si="315">SUM(CZ66:CZ70)</f>
        <v>-34272478</v>
      </c>
      <c r="DA71" s="256">
        <f t="shared" ref="DA71" si="316">SUM(DA66:DA70)</f>
        <v>-35005637</v>
      </c>
      <c r="DB71" s="369">
        <f t="shared" ref="DB71" si="317">SUM(DB66:DB70)</f>
        <v>-11308502</v>
      </c>
      <c r="DC71" s="369">
        <f t="shared" ref="DC71" si="318">SUM(DC66:DC70)</f>
        <v>-11878568</v>
      </c>
      <c r="DD71" s="369">
        <f t="shared" ref="DD71" si="319">SUM(DD66:DD70)</f>
        <v>8581829</v>
      </c>
      <c r="DE71" s="369">
        <f t="shared" ref="DE71" si="320">SUM(DE66:DE70)</f>
        <v>18488321</v>
      </c>
      <c r="DF71" s="369">
        <f t="shared" ref="DF71" si="321">SUM(DF66:DF70)</f>
        <v>43231621</v>
      </c>
      <c r="DG71" s="369">
        <f t="shared" ref="DG71" si="322">SUM(DG66:DG70)</f>
        <v>52693297</v>
      </c>
      <c r="DH71" s="369">
        <f t="shared" ref="DH71" si="323">SUM(DH66:DH70)</f>
        <v>60012434</v>
      </c>
      <c r="DI71" s="369">
        <f t="shared" ref="DI71" si="324">SUM(DI66:DI70)</f>
        <v>53669929</v>
      </c>
      <c r="DJ71" s="369">
        <f t="shared" ref="DJ71" si="325">SUM(DJ66:DJ70)</f>
        <v>53727672</v>
      </c>
      <c r="DK71" s="369">
        <f t="shared" ref="DK71:DL71" si="326">SUM(DK66:DK70)</f>
        <v>43751194</v>
      </c>
      <c r="DL71" s="369">
        <f t="shared" si="326"/>
        <v>38098116</v>
      </c>
      <c r="DM71" s="369">
        <f t="shared" ref="DM71:DN71" si="327">SUM(DM66:DM70)</f>
        <v>46997461</v>
      </c>
      <c r="DN71" s="369">
        <f t="shared" si="327"/>
        <v>29046910</v>
      </c>
      <c r="DO71" s="369">
        <f t="shared" ref="DO71:DP71" si="328">SUM(DO66:DO70)</f>
        <v>16017343</v>
      </c>
      <c r="DP71" s="369">
        <f t="shared" si="328"/>
        <v>10752421</v>
      </c>
      <c r="DQ71" s="369">
        <f t="shared" ref="DQ71:DR71" si="329">SUM(DQ66:DQ70)</f>
        <v>7740018</v>
      </c>
      <c r="DR71" s="369">
        <f t="shared" si="329"/>
        <v>-9573436</v>
      </c>
      <c r="DS71" s="369">
        <f t="shared" ref="DS71:DT71" si="330">SUM(DS66:DS70)</f>
        <v>-21673998</v>
      </c>
      <c r="DT71" s="369">
        <f t="shared" si="330"/>
        <v>-15638014</v>
      </c>
      <c r="DU71" s="369">
        <f t="shared" ref="DU71:DV71" si="331">SUM(DU66:DU70)</f>
        <v>-9170389</v>
      </c>
      <c r="DV71" s="369">
        <f t="shared" si="331"/>
        <v>16576696</v>
      </c>
      <c r="DW71" s="369">
        <f t="shared" ref="DW71:DX71" si="332">SUM(DW66:DW70)</f>
        <v>20974507</v>
      </c>
      <c r="DX71" s="369">
        <f t="shared" si="332"/>
        <v>13394045</v>
      </c>
      <c r="DY71" s="452"/>
      <c r="DZ71" s="452"/>
      <c r="EA71" s="452"/>
      <c r="EB71" s="327"/>
      <c r="EC71" s="29">
        <f>SUM(EC66:EC70)</f>
        <v>401134291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67"/>
      <c r="BJ72" s="514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631349066</v>
      </c>
      <c r="D73" s="73">
        <v>502797024</v>
      </c>
      <c r="E73" s="73">
        <v>466285229</v>
      </c>
      <c r="F73" s="73">
        <v>481750719</v>
      </c>
      <c r="G73" s="73">
        <v>681841101</v>
      </c>
      <c r="H73" s="73">
        <v>789135854</v>
      </c>
      <c r="I73" s="73">
        <v>591004499</v>
      </c>
      <c r="J73" s="73">
        <v>449274611</v>
      </c>
      <c r="K73" s="73">
        <v>482297892</v>
      </c>
      <c r="L73" s="74">
        <v>624308211</v>
      </c>
      <c r="M73" s="73">
        <v>703388673</v>
      </c>
      <c r="N73" s="73">
        <v>589882936</v>
      </c>
      <c r="O73" s="173">
        <v>555629617</v>
      </c>
      <c r="P73" s="73">
        <v>559203829</v>
      </c>
      <c r="Q73" s="173">
        <v>489243902</v>
      </c>
      <c r="R73" s="148">
        <v>545934262</v>
      </c>
      <c r="S73" s="173">
        <v>780251146</v>
      </c>
      <c r="T73" s="173">
        <v>880449104</v>
      </c>
      <c r="U73" s="173">
        <v>648847902</v>
      </c>
      <c r="V73" s="200">
        <v>500311448</v>
      </c>
      <c r="W73" s="200">
        <v>507877242</v>
      </c>
      <c r="X73" s="74">
        <v>597984004</v>
      </c>
      <c r="Y73" s="200">
        <v>751994055</v>
      </c>
      <c r="Z73" s="200">
        <v>666244657</v>
      </c>
      <c r="AA73" s="200">
        <v>624617460</v>
      </c>
      <c r="AB73" s="200">
        <v>512313688</v>
      </c>
      <c r="AC73" s="200">
        <v>438966805</v>
      </c>
      <c r="AD73" s="200">
        <v>586233814</v>
      </c>
      <c r="AE73" s="200">
        <v>714504470</v>
      </c>
      <c r="AF73" s="200">
        <v>707700429</v>
      </c>
      <c r="AG73" s="200">
        <v>723649424</v>
      </c>
      <c r="AH73" s="200">
        <v>477923121</v>
      </c>
      <c r="AI73" s="200">
        <v>495100679</v>
      </c>
      <c r="AJ73" s="177">
        <v>605854456</v>
      </c>
      <c r="AK73" s="272">
        <v>682305605</v>
      </c>
      <c r="AL73">
        <v>688911908.01999998</v>
      </c>
      <c r="AM73" s="272">
        <v>611921449</v>
      </c>
      <c r="AN73" s="272">
        <v>526010999</v>
      </c>
      <c r="AO73" s="272">
        <v>413047700</v>
      </c>
      <c r="AP73" s="272">
        <v>530935688</v>
      </c>
      <c r="AQ73" s="148">
        <v>666025660</v>
      </c>
      <c r="AR73" s="272">
        <v>839588723</v>
      </c>
      <c r="AS73" s="272">
        <v>687929675</v>
      </c>
      <c r="AT73" s="272">
        <v>458894062</v>
      </c>
      <c r="AU73" s="272">
        <v>462678667</v>
      </c>
      <c r="AV73" s="288">
        <v>571714384</v>
      </c>
      <c r="AW73" s="272">
        <v>642677914</v>
      </c>
      <c r="AX73">
        <v>605145806</v>
      </c>
      <c r="AY73" s="272">
        <v>573539006</v>
      </c>
      <c r="AZ73" s="51">
        <v>489023268</v>
      </c>
      <c r="BA73" s="272">
        <v>425099020</v>
      </c>
      <c r="BB73" s="272">
        <v>455311347</v>
      </c>
      <c r="BC73" s="148">
        <v>648432745</v>
      </c>
      <c r="BD73" s="272">
        <v>725572650</v>
      </c>
      <c r="BE73" s="272">
        <v>631089634</v>
      </c>
      <c r="BF73" s="272">
        <v>481024806</v>
      </c>
      <c r="BG73" s="272">
        <v>479340287</v>
      </c>
      <c r="BH73" s="288">
        <v>575121945</v>
      </c>
      <c r="BI73" s="72">
        <v>653585255</v>
      </c>
      <c r="BJ73" s="506">
        <v>623439486</v>
      </c>
      <c r="BK73" s="561">
        <v>555816823</v>
      </c>
      <c r="BL73" s="51">
        <v>508827830</v>
      </c>
      <c r="BM73" s="272">
        <v>443231855</v>
      </c>
      <c r="BN73" s="640">
        <v>513301188</v>
      </c>
      <c r="BO73" s="148">
        <v>766411627</v>
      </c>
      <c r="BP73" s="148">
        <v>774395340</v>
      </c>
      <c r="BQ73" s="431">
        <v>545576289</v>
      </c>
      <c r="BR73" s="272">
        <v>441195218</v>
      </c>
      <c r="BS73" s="272"/>
      <c r="BT73" s="272"/>
      <c r="BU73" s="72">
        <f t="shared" ref="BU73:CD77" si="333">O73-C73</f>
        <v>-75719449</v>
      </c>
      <c r="BV73" s="76">
        <f t="shared" si="333"/>
        <v>56406805</v>
      </c>
      <c r="BW73" s="76">
        <f t="shared" si="333"/>
        <v>22958673</v>
      </c>
      <c r="BX73" s="76">
        <f t="shared" si="333"/>
        <v>64183543</v>
      </c>
      <c r="BY73" s="76">
        <f t="shared" si="333"/>
        <v>98410045</v>
      </c>
      <c r="BZ73" s="76">
        <f t="shared" si="333"/>
        <v>91313250</v>
      </c>
      <c r="CA73" s="76">
        <f t="shared" si="333"/>
        <v>57843403</v>
      </c>
      <c r="CB73" s="76">
        <f t="shared" si="333"/>
        <v>51036837</v>
      </c>
      <c r="CC73" s="76">
        <f t="shared" si="333"/>
        <v>25579350</v>
      </c>
      <c r="CD73" s="382">
        <f t="shared" si="333"/>
        <v>-26324207</v>
      </c>
      <c r="CE73" s="405">
        <f t="shared" ref="CE73:CN77" si="334">Y73-M73</f>
        <v>48605382</v>
      </c>
      <c r="CF73" s="76">
        <f t="shared" si="334"/>
        <v>76361721</v>
      </c>
      <c r="CG73" s="76">
        <f t="shared" si="334"/>
        <v>68987843</v>
      </c>
      <c r="CH73" s="76">
        <f t="shared" si="334"/>
        <v>-46890141</v>
      </c>
      <c r="CI73" s="76">
        <f t="shared" si="334"/>
        <v>-50277097</v>
      </c>
      <c r="CJ73" s="223">
        <f t="shared" si="334"/>
        <v>40299552</v>
      </c>
      <c r="CK73" s="223">
        <f t="shared" si="334"/>
        <v>-65746676</v>
      </c>
      <c r="CL73" s="223">
        <f t="shared" si="334"/>
        <v>-172748675</v>
      </c>
      <c r="CM73" s="223">
        <f t="shared" si="334"/>
        <v>74801522</v>
      </c>
      <c r="CN73" s="249">
        <f t="shared" si="334"/>
        <v>-22388327</v>
      </c>
      <c r="CO73" s="249">
        <f t="shared" ref="CO73:CX77" si="335">AI73-W73</f>
        <v>-12776563</v>
      </c>
      <c r="CP73" s="362">
        <f t="shared" si="335"/>
        <v>7870452</v>
      </c>
      <c r="CQ73" s="331">
        <f t="shared" si="335"/>
        <v>-69688450</v>
      </c>
      <c r="CR73" s="249">
        <f t="shared" si="335"/>
        <v>22667251.019999981</v>
      </c>
      <c r="CS73" s="249">
        <f t="shared" si="335"/>
        <v>-12696011</v>
      </c>
      <c r="CT73" s="249">
        <f t="shared" si="335"/>
        <v>13697311</v>
      </c>
      <c r="CU73" s="249">
        <f t="shared" si="335"/>
        <v>-25919105</v>
      </c>
      <c r="CV73" s="249">
        <f t="shared" si="335"/>
        <v>-55298126</v>
      </c>
      <c r="CW73" s="249">
        <f t="shared" si="335"/>
        <v>-48478810</v>
      </c>
      <c r="CX73" s="249">
        <f t="shared" si="335"/>
        <v>131888294</v>
      </c>
      <c r="CY73" s="249">
        <f t="shared" ref="CY73:DH77" si="336">AS73-AG73</f>
        <v>-35719749</v>
      </c>
      <c r="CZ73" s="249">
        <f t="shared" si="336"/>
        <v>-19029059</v>
      </c>
      <c r="DA73" s="249">
        <f t="shared" si="336"/>
        <v>-32422012</v>
      </c>
      <c r="DB73" s="362">
        <f t="shared" si="336"/>
        <v>-34140072</v>
      </c>
      <c r="DC73" s="362">
        <f t="shared" si="336"/>
        <v>-39627691</v>
      </c>
      <c r="DD73" s="362">
        <f t="shared" si="336"/>
        <v>-83766102.019999981</v>
      </c>
      <c r="DE73" s="362">
        <f t="shared" si="336"/>
        <v>-38382443</v>
      </c>
      <c r="DF73" s="362">
        <f t="shared" si="336"/>
        <v>-36987731</v>
      </c>
      <c r="DG73" s="362">
        <f t="shared" si="336"/>
        <v>12051320</v>
      </c>
      <c r="DH73" s="362">
        <f t="shared" si="336"/>
        <v>-75624341</v>
      </c>
      <c r="DI73" s="362">
        <f t="shared" ref="DI73:DX77" si="337">BC73-AQ73</f>
        <v>-17592915</v>
      </c>
      <c r="DJ73" s="362">
        <f t="shared" si="337"/>
        <v>-114016073</v>
      </c>
      <c r="DK73" s="362">
        <f t="shared" si="337"/>
        <v>-56840041</v>
      </c>
      <c r="DL73" s="362">
        <f t="shared" si="337"/>
        <v>22130744</v>
      </c>
      <c r="DM73" s="362">
        <f t="shared" si="337"/>
        <v>16661620</v>
      </c>
      <c r="DN73" s="362">
        <f t="shared" si="337"/>
        <v>3407561</v>
      </c>
      <c r="DO73" s="362">
        <f t="shared" si="337"/>
        <v>10907341</v>
      </c>
      <c r="DP73" s="362">
        <f t="shared" si="337"/>
        <v>18293680</v>
      </c>
      <c r="DQ73" s="362">
        <f t="shared" si="337"/>
        <v>-17722183</v>
      </c>
      <c r="DR73" s="362">
        <f t="shared" si="337"/>
        <v>19804562</v>
      </c>
      <c r="DS73" s="362">
        <f t="shared" si="337"/>
        <v>18132835</v>
      </c>
      <c r="DT73" s="362">
        <f t="shared" si="337"/>
        <v>57989841</v>
      </c>
      <c r="DU73" s="362">
        <f t="shared" si="337"/>
        <v>117978882</v>
      </c>
      <c r="DV73" s="362">
        <f t="shared" si="337"/>
        <v>48822690</v>
      </c>
      <c r="DW73" s="362">
        <f t="shared" si="337"/>
        <v>-85513345</v>
      </c>
      <c r="DX73" s="362">
        <f t="shared" si="337"/>
        <v>-39829588</v>
      </c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89390862</v>
      </c>
      <c r="D74" s="73">
        <v>69176419</v>
      </c>
      <c r="E74" s="73">
        <v>60659866</v>
      </c>
      <c r="F74" s="73">
        <v>57126469</v>
      </c>
      <c r="G74" s="73">
        <v>78376783</v>
      </c>
      <c r="H74" s="73">
        <v>89488989</v>
      </c>
      <c r="I74" s="73">
        <v>67131313</v>
      </c>
      <c r="J74" s="73">
        <v>54451576</v>
      </c>
      <c r="K74" s="73">
        <v>61177851</v>
      </c>
      <c r="L74" s="74">
        <v>78498613</v>
      </c>
      <c r="M74" s="73">
        <v>86428875</v>
      </c>
      <c r="N74" s="73">
        <v>76521188</v>
      </c>
      <c r="O74" s="173">
        <v>70248652</v>
      </c>
      <c r="P74" s="73">
        <v>71960434</v>
      </c>
      <c r="Q74" s="173">
        <v>62314957</v>
      </c>
      <c r="R74" s="148">
        <v>63939933</v>
      </c>
      <c r="S74" s="173">
        <v>90470277</v>
      </c>
      <c r="T74" s="173">
        <v>103748994</v>
      </c>
      <c r="U74" s="173">
        <v>79438752</v>
      </c>
      <c r="V74" s="200">
        <v>61274571</v>
      </c>
      <c r="W74" s="200">
        <v>64478973</v>
      </c>
      <c r="X74" s="74">
        <v>78586831</v>
      </c>
      <c r="Y74" s="200">
        <v>100223425</v>
      </c>
      <c r="Z74" s="200">
        <v>93049302</v>
      </c>
      <c r="AA74" s="200">
        <v>90271944</v>
      </c>
      <c r="AB74" s="200">
        <v>75232272</v>
      </c>
      <c r="AC74" s="200">
        <v>62180775</v>
      </c>
      <c r="AD74" s="200">
        <v>76371687</v>
      </c>
      <c r="AE74" s="200">
        <v>95352796</v>
      </c>
      <c r="AF74" s="200">
        <v>92219737</v>
      </c>
      <c r="AG74" s="200">
        <v>91618351</v>
      </c>
      <c r="AH74" s="200">
        <v>62006340</v>
      </c>
      <c r="AI74" s="200">
        <v>60690624</v>
      </c>
      <c r="AJ74" s="177">
        <v>73790741</v>
      </c>
      <c r="AK74" s="272">
        <v>90961050</v>
      </c>
      <c r="AL74">
        <v>92319757</v>
      </c>
      <c r="AM74" s="272">
        <v>84818787</v>
      </c>
      <c r="AN74" s="272">
        <v>75664353</v>
      </c>
      <c r="AO74" s="272">
        <v>58005668</v>
      </c>
      <c r="AP74" s="272">
        <v>71045400</v>
      </c>
      <c r="AQ74" s="148">
        <v>88332465</v>
      </c>
      <c r="AR74" s="272">
        <v>107390860</v>
      </c>
      <c r="AS74" s="272">
        <v>90256623</v>
      </c>
      <c r="AT74" s="272">
        <v>64994867</v>
      </c>
      <c r="AU74" s="272">
        <v>70813599</v>
      </c>
      <c r="AV74" s="288">
        <v>86246058</v>
      </c>
      <c r="AW74" s="272">
        <v>93677865</v>
      </c>
      <c r="AX74">
        <v>94651604</v>
      </c>
      <c r="AY74" s="272">
        <v>92582905</v>
      </c>
      <c r="AZ74" s="51">
        <v>78312629</v>
      </c>
      <c r="BA74" s="272">
        <v>65294824</v>
      </c>
      <c r="BB74" s="272">
        <v>68860744</v>
      </c>
      <c r="BC74" s="148">
        <v>91796100</v>
      </c>
      <c r="BD74" s="272">
        <v>101196216</v>
      </c>
      <c r="BE74" s="272">
        <v>92389453</v>
      </c>
      <c r="BF74" s="272">
        <v>72513139</v>
      </c>
      <c r="BG74" s="272">
        <v>76294456</v>
      </c>
      <c r="BH74" s="288">
        <v>92283026</v>
      </c>
      <c r="BI74" s="72">
        <v>102783578</v>
      </c>
      <c r="BJ74" s="506">
        <v>98786536</v>
      </c>
      <c r="BK74" s="561">
        <v>92114181</v>
      </c>
      <c r="BL74" s="51">
        <v>83360356</v>
      </c>
      <c r="BM74" s="272">
        <v>70940416</v>
      </c>
      <c r="BN74" s="640">
        <v>76761997</v>
      </c>
      <c r="BO74" s="148">
        <v>110112791</v>
      </c>
      <c r="BP74" s="148">
        <v>113490584</v>
      </c>
      <c r="BQ74" s="431">
        <v>81981443</v>
      </c>
      <c r="BR74" s="272">
        <v>68775852</v>
      </c>
      <c r="BS74" s="272"/>
      <c r="BT74" s="272"/>
      <c r="BU74" s="72">
        <f t="shared" si="333"/>
        <v>-19142210</v>
      </c>
      <c r="BV74" s="76">
        <f t="shared" si="333"/>
        <v>2784015</v>
      </c>
      <c r="BW74" s="76">
        <f t="shared" si="333"/>
        <v>1655091</v>
      </c>
      <c r="BX74" s="76">
        <f t="shared" si="333"/>
        <v>6813464</v>
      </c>
      <c r="BY74" s="76">
        <f t="shared" si="333"/>
        <v>12093494</v>
      </c>
      <c r="BZ74" s="76">
        <f t="shared" si="333"/>
        <v>14260005</v>
      </c>
      <c r="CA74" s="76">
        <f t="shared" si="333"/>
        <v>12307439</v>
      </c>
      <c r="CB74" s="76">
        <f t="shared" si="333"/>
        <v>6822995</v>
      </c>
      <c r="CC74" s="76">
        <f t="shared" si="333"/>
        <v>3301122</v>
      </c>
      <c r="CD74" s="382">
        <f t="shared" si="333"/>
        <v>88218</v>
      </c>
      <c r="CE74" s="405">
        <f t="shared" si="334"/>
        <v>13794550</v>
      </c>
      <c r="CF74" s="76">
        <f t="shared" si="334"/>
        <v>16528114</v>
      </c>
      <c r="CG74" s="76">
        <f t="shared" si="334"/>
        <v>20023292</v>
      </c>
      <c r="CH74" s="76">
        <f t="shared" si="334"/>
        <v>3271838</v>
      </c>
      <c r="CI74" s="76">
        <f t="shared" si="334"/>
        <v>-134182</v>
      </c>
      <c r="CJ74" s="223">
        <f t="shared" si="334"/>
        <v>12431754</v>
      </c>
      <c r="CK74" s="223">
        <f t="shared" si="334"/>
        <v>4882519</v>
      </c>
      <c r="CL74" s="223">
        <f t="shared" si="334"/>
        <v>-11529257</v>
      </c>
      <c r="CM74" s="223">
        <f t="shared" si="334"/>
        <v>12179599</v>
      </c>
      <c r="CN74" s="249">
        <f t="shared" si="334"/>
        <v>731769</v>
      </c>
      <c r="CO74" s="249">
        <f t="shared" si="335"/>
        <v>-3788349</v>
      </c>
      <c r="CP74" s="362">
        <f t="shared" si="335"/>
        <v>-4796090</v>
      </c>
      <c r="CQ74" s="331">
        <f t="shared" si="335"/>
        <v>-9262375</v>
      </c>
      <c r="CR74" s="249">
        <f t="shared" si="335"/>
        <v>-729545</v>
      </c>
      <c r="CS74" s="249">
        <f t="shared" si="335"/>
        <v>-5453157</v>
      </c>
      <c r="CT74" s="249">
        <f t="shared" si="335"/>
        <v>432081</v>
      </c>
      <c r="CU74" s="249">
        <f t="shared" si="335"/>
        <v>-4175107</v>
      </c>
      <c r="CV74" s="249">
        <f t="shared" si="335"/>
        <v>-5326287</v>
      </c>
      <c r="CW74" s="249">
        <f t="shared" si="335"/>
        <v>-7020331</v>
      </c>
      <c r="CX74" s="249">
        <f t="shared" si="335"/>
        <v>15171123</v>
      </c>
      <c r="CY74" s="249">
        <f t="shared" si="336"/>
        <v>-1361728</v>
      </c>
      <c r="CZ74" s="249">
        <f t="shared" si="336"/>
        <v>2988527</v>
      </c>
      <c r="DA74" s="249">
        <f t="shared" si="336"/>
        <v>10122975</v>
      </c>
      <c r="DB74" s="362">
        <f t="shared" si="336"/>
        <v>12455317</v>
      </c>
      <c r="DC74" s="362">
        <f t="shared" si="336"/>
        <v>2716815</v>
      </c>
      <c r="DD74" s="362">
        <f t="shared" si="336"/>
        <v>2331847</v>
      </c>
      <c r="DE74" s="362">
        <f t="shared" si="336"/>
        <v>7764118</v>
      </c>
      <c r="DF74" s="362">
        <f t="shared" si="336"/>
        <v>2648276</v>
      </c>
      <c r="DG74" s="362">
        <f t="shared" si="336"/>
        <v>7289156</v>
      </c>
      <c r="DH74" s="362">
        <f t="shared" si="336"/>
        <v>-2184656</v>
      </c>
      <c r="DI74" s="362">
        <f t="shared" si="337"/>
        <v>3463635</v>
      </c>
      <c r="DJ74" s="362">
        <f t="shared" si="337"/>
        <v>-6194644</v>
      </c>
      <c r="DK74" s="362">
        <f t="shared" si="337"/>
        <v>2132830</v>
      </c>
      <c r="DL74" s="362">
        <f t="shared" si="337"/>
        <v>7518272</v>
      </c>
      <c r="DM74" s="362">
        <f t="shared" si="337"/>
        <v>5480857</v>
      </c>
      <c r="DN74" s="362">
        <f t="shared" si="337"/>
        <v>6036968</v>
      </c>
      <c r="DO74" s="362">
        <f t="shared" si="337"/>
        <v>9105713</v>
      </c>
      <c r="DP74" s="362">
        <f t="shared" si="337"/>
        <v>4134932</v>
      </c>
      <c r="DQ74" s="362">
        <f t="shared" si="337"/>
        <v>-468724</v>
      </c>
      <c r="DR74" s="362">
        <f t="shared" si="337"/>
        <v>5047727</v>
      </c>
      <c r="DS74" s="362">
        <f t="shared" si="337"/>
        <v>5645592</v>
      </c>
      <c r="DT74" s="362">
        <f t="shared" si="337"/>
        <v>7901253</v>
      </c>
      <c r="DU74" s="362">
        <f t="shared" si="337"/>
        <v>18316691</v>
      </c>
      <c r="DV74" s="362">
        <f t="shared" si="337"/>
        <v>12294368</v>
      </c>
      <c r="DW74" s="362">
        <f t="shared" si="337"/>
        <v>-10408010</v>
      </c>
      <c r="DX74" s="362">
        <f t="shared" si="337"/>
        <v>-3737287</v>
      </c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194345760</v>
      </c>
      <c r="D75" s="73">
        <v>163597487</v>
      </c>
      <c r="E75" s="73">
        <v>157339204</v>
      </c>
      <c r="F75" s="73">
        <v>158966915</v>
      </c>
      <c r="G75" s="73">
        <v>186322355</v>
      </c>
      <c r="H75" s="73">
        <v>208323997</v>
      </c>
      <c r="I75" s="73">
        <v>177226781</v>
      </c>
      <c r="J75" s="73">
        <v>150128344</v>
      </c>
      <c r="K75" s="73">
        <v>149556437</v>
      </c>
      <c r="L75" s="74">
        <v>177468910</v>
      </c>
      <c r="M75" s="73">
        <v>194655037</v>
      </c>
      <c r="N75" s="73">
        <v>179692973</v>
      </c>
      <c r="O75" s="173">
        <v>172346262</v>
      </c>
      <c r="P75" s="73">
        <v>151637299</v>
      </c>
      <c r="Q75" s="173">
        <v>130904386</v>
      </c>
      <c r="R75" s="148">
        <v>137389661</v>
      </c>
      <c r="S75" s="173">
        <v>177728505</v>
      </c>
      <c r="T75" s="173">
        <v>188944571</v>
      </c>
      <c r="U75" s="173">
        <v>167235489</v>
      </c>
      <c r="V75" s="200">
        <v>144166838</v>
      </c>
      <c r="W75" s="200">
        <v>144537177</v>
      </c>
      <c r="X75" s="74">
        <v>157570793</v>
      </c>
      <c r="Y75" s="200">
        <v>186560928</v>
      </c>
      <c r="Z75" s="200">
        <v>176714912</v>
      </c>
      <c r="AA75" s="200">
        <v>177965091</v>
      </c>
      <c r="AB75" s="200">
        <v>158885279</v>
      </c>
      <c r="AC75" s="200">
        <v>141431820</v>
      </c>
      <c r="AD75" s="200">
        <v>165766969</v>
      </c>
      <c r="AE75" s="200">
        <v>185410580</v>
      </c>
      <c r="AF75" s="200">
        <v>185125774</v>
      </c>
      <c r="AG75" s="200">
        <v>184943461</v>
      </c>
      <c r="AH75" s="200">
        <v>146316970</v>
      </c>
      <c r="AI75" s="200">
        <v>148919609</v>
      </c>
      <c r="AJ75" s="177">
        <v>164490680</v>
      </c>
      <c r="AK75" s="272">
        <v>178121139</v>
      </c>
      <c r="AL75">
        <v>188991771</v>
      </c>
      <c r="AM75" s="272">
        <v>184336701</v>
      </c>
      <c r="AN75" s="272">
        <v>170423682</v>
      </c>
      <c r="AO75" s="272">
        <v>149695336</v>
      </c>
      <c r="AP75" s="272">
        <v>157617087</v>
      </c>
      <c r="AQ75" s="148">
        <v>180354506</v>
      </c>
      <c r="AR75" s="272">
        <v>212323081</v>
      </c>
      <c r="AS75" s="272">
        <v>179812829</v>
      </c>
      <c r="AT75" s="272">
        <v>148245414</v>
      </c>
      <c r="AU75" s="272">
        <v>146506764</v>
      </c>
      <c r="AV75" s="288">
        <v>162099530</v>
      </c>
      <c r="AW75" s="272">
        <v>173109821</v>
      </c>
      <c r="AX75">
        <v>176874836</v>
      </c>
      <c r="AY75" s="272">
        <v>174356920</v>
      </c>
      <c r="AZ75" s="51">
        <v>156595955</v>
      </c>
      <c r="BA75" s="272">
        <v>145350911</v>
      </c>
      <c r="BB75" s="272">
        <v>152528963</v>
      </c>
      <c r="BC75" s="148">
        <v>176208159</v>
      </c>
      <c r="BD75" s="272">
        <v>192273317</v>
      </c>
      <c r="BE75" s="272">
        <v>175750319</v>
      </c>
      <c r="BF75" s="272">
        <v>155374803</v>
      </c>
      <c r="BG75" s="272">
        <v>153688894</v>
      </c>
      <c r="BH75" s="288">
        <v>165818203</v>
      </c>
      <c r="BI75" s="72">
        <v>181684206</v>
      </c>
      <c r="BJ75" s="506">
        <v>181849675</v>
      </c>
      <c r="BK75" s="561">
        <v>180714811</v>
      </c>
      <c r="BL75" s="51">
        <v>170441796</v>
      </c>
      <c r="BM75" s="272">
        <v>156143749</v>
      </c>
      <c r="BN75" s="640">
        <v>168949828</v>
      </c>
      <c r="BO75" s="148">
        <v>189751877</v>
      </c>
      <c r="BP75" s="148">
        <v>200515078</v>
      </c>
      <c r="BQ75" s="431">
        <v>170075140</v>
      </c>
      <c r="BR75" s="272">
        <v>172195892</v>
      </c>
      <c r="BS75" s="272"/>
      <c r="BT75" s="272"/>
      <c r="BU75" s="72">
        <f t="shared" si="333"/>
        <v>-21999498</v>
      </c>
      <c r="BV75" s="76">
        <f t="shared" si="333"/>
        <v>-11960188</v>
      </c>
      <c r="BW75" s="76">
        <f t="shared" si="333"/>
        <v>-26434818</v>
      </c>
      <c r="BX75" s="76">
        <f t="shared" si="333"/>
        <v>-21577254</v>
      </c>
      <c r="BY75" s="76">
        <f t="shared" si="333"/>
        <v>-8593850</v>
      </c>
      <c r="BZ75" s="76">
        <f t="shared" si="333"/>
        <v>-19379426</v>
      </c>
      <c r="CA75" s="76">
        <f t="shared" si="333"/>
        <v>-9991292</v>
      </c>
      <c r="CB75" s="76">
        <f t="shared" si="333"/>
        <v>-5961506</v>
      </c>
      <c r="CC75" s="76">
        <f t="shared" si="333"/>
        <v>-5019260</v>
      </c>
      <c r="CD75" s="382">
        <f t="shared" si="333"/>
        <v>-19898117</v>
      </c>
      <c r="CE75" s="405">
        <f t="shared" si="334"/>
        <v>-8094109</v>
      </c>
      <c r="CF75" s="76">
        <f t="shared" si="334"/>
        <v>-2978061</v>
      </c>
      <c r="CG75" s="76">
        <f t="shared" si="334"/>
        <v>5618829</v>
      </c>
      <c r="CH75" s="76">
        <f t="shared" si="334"/>
        <v>7247980</v>
      </c>
      <c r="CI75" s="76">
        <f t="shared" si="334"/>
        <v>10527434</v>
      </c>
      <c r="CJ75" s="223">
        <f t="shared" si="334"/>
        <v>28377308</v>
      </c>
      <c r="CK75" s="223">
        <f t="shared" si="334"/>
        <v>7682075</v>
      </c>
      <c r="CL75" s="223">
        <f t="shared" si="334"/>
        <v>-3818797</v>
      </c>
      <c r="CM75" s="223">
        <f t="shared" si="334"/>
        <v>17707972</v>
      </c>
      <c r="CN75" s="249">
        <f t="shared" si="334"/>
        <v>2150132</v>
      </c>
      <c r="CO75" s="249">
        <f t="shared" si="335"/>
        <v>4382432</v>
      </c>
      <c r="CP75" s="362">
        <f t="shared" si="335"/>
        <v>6919887</v>
      </c>
      <c r="CQ75" s="331">
        <f t="shared" si="335"/>
        <v>-8439789</v>
      </c>
      <c r="CR75" s="249">
        <f t="shared" si="335"/>
        <v>12276859</v>
      </c>
      <c r="CS75" s="249">
        <f t="shared" si="335"/>
        <v>6371610</v>
      </c>
      <c r="CT75" s="249">
        <f t="shared" si="335"/>
        <v>11538403</v>
      </c>
      <c r="CU75" s="249">
        <f t="shared" si="335"/>
        <v>8263516</v>
      </c>
      <c r="CV75" s="249">
        <f t="shared" si="335"/>
        <v>-8149882</v>
      </c>
      <c r="CW75" s="249">
        <f t="shared" si="335"/>
        <v>-5056074</v>
      </c>
      <c r="CX75" s="249">
        <f t="shared" si="335"/>
        <v>27197307</v>
      </c>
      <c r="CY75" s="249">
        <f t="shared" si="336"/>
        <v>-5130632</v>
      </c>
      <c r="CZ75" s="249">
        <f t="shared" si="336"/>
        <v>1928444</v>
      </c>
      <c r="DA75" s="249">
        <f t="shared" si="336"/>
        <v>-2412845</v>
      </c>
      <c r="DB75" s="362">
        <f t="shared" si="336"/>
        <v>-2391150</v>
      </c>
      <c r="DC75" s="362">
        <f t="shared" si="336"/>
        <v>-5011318</v>
      </c>
      <c r="DD75" s="362">
        <f t="shared" si="336"/>
        <v>-12116935</v>
      </c>
      <c r="DE75" s="362">
        <f t="shared" si="336"/>
        <v>-9979781</v>
      </c>
      <c r="DF75" s="362">
        <f t="shared" si="336"/>
        <v>-13827727</v>
      </c>
      <c r="DG75" s="362">
        <f t="shared" si="336"/>
        <v>-4344425</v>
      </c>
      <c r="DH75" s="362">
        <f t="shared" si="336"/>
        <v>-5088124</v>
      </c>
      <c r="DI75" s="362">
        <f t="shared" si="337"/>
        <v>-4146347</v>
      </c>
      <c r="DJ75" s="362">
        <f t="shared" si="337"/>
        <v>-20049764</v>
      </c>
      <c r="DK75" s="362">
        <f t="shared" si="337"/>
        <v>-4062510</v>
      </c>
      <c r="DL75" s="362">
        <f t="shared" si="337"/>
        <v>7129389</v>
      </c>
      <c r="DM75" s="362">
        <f t="shared" si="337"/>
        <v>7182130</v>
      </c>
      <c r="DN75" s="362">
        <f t="shared" si="337"/>
        <v>3718673</v>
      </c>
      <c r="DO75" s="362">
        <f t="shared" si="337"/>
        <v>8574385</v>
      </c>
      <c r="DP75" s="362">
        <f t="shared" si="337"/>
        <v>4974839</v>
      </c>
      <c r="DQ75" s="362">
        <f t="shared" si="337"/>
        <v>6357891</v>
      </c>
      <c r="DR75" s="362">
        <f t="shared" si="337"/>
        <v>13845841</v>
      </c>
      <c r="DS75" s="362">
        <f t="shared" si="337"/>
        <v>10792838</v>
      </c>
      <c r="DT75" s="362">
        <f t="shared" si="337"/>
        <v>16420865</v>
      </c>
      <c r="DU75" s="362">
        <f t="shared" si="337"/>
        <v>13543718</v>
      </c>
      <c r="DV75" s="362">
        <f t="shared" si="337"/>
        <v>8241761</v>
      </c>
      <c r="DW75" s="362">
        <f t="shared" si="337"/>
        <v>-5675179</v>
      </c>
      <c r="DX75" s="362">
        <f t="shared" si="337"/>
        <v>16821089</v>
      </c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230667272</v>
      </c>
      <c r="D76" s="73">
        <v>201765218</v>
      </c>
      <c r="E76" s="73">
        <v>200047574</v>
      </c>
      <c r="F76" s="73">
        <v>210901243</v>
      </c>
      <c r="G76" s="73">
        <v>236491702</v>
      </c>
      <c r="H76" s="73">
        <v>266099719</v>
      </c>
      <c r="I76" s="73">
        <v>224433504</v>
      </c>
      <c r="J76" s="73">
        <v>202936334</v>
      </c>
      <c r="K76" s="73">
        <v>192318459</v>
      </c>
      <c r="L76" s="74">
        <v>220613416</v>
      </c>
      <c r="M76" s="73">
        <v>239641780</v>
      </c>
      <c r="N76" s="73">
        <v>217282025</v>
      </c>
      <c r="O76" s="173">
        <v>209848598</v>
      </c>
      <c r="P76" s="73">
        <v>192360616</v>
      </c>
      <c r="Q76" s="173">
        <v>170674522</v>
      </c>
      <c r="R76" s="148">
        <v>179943782</v>
      </c>
      <c r="S76" s="173">
        <v>221946503</v>
      </c>
      <c r="T76" s="173">
        <v>342556627</v>
      </c>
      <c r="U76" s="173">
        <v>120227966</v>
      </c>
      <c r="V76" s="200">
        <v>183801137</v>
      </c>
      <c r="W76" s="200">
        <v>182144863</v>
      </c>
      <c r="X76" s="74">
        <v>192586463</v>
      </c>
      <c r="Y76" s="200">
        <v>226006069</v>
      </c>
      <c r="Z76" s="200">
        <v>219193869</v>
      </c>
      <c r="AA76" s="200">
        <v>213314578</v>
      </c>
      <c r="AB76" s="200">
        <v>201488745</v>
      </c>
      <c r="AC76" s="200">
        <v>181505945</v>
      </c>
      <c r="AD76" s="200">
        <v>218202793</v>
      </c>
      <c r="AE76" s="200">
        <v>234007097</v>
      </c>
      <c r="AF76" s="200">
        <v>230422500</v>
      </c>
      <c r="AG76" s="200">
        <v>229665397</v>
      </c>
      <c r="AH76" s="200">
        <v>205233528</v>
      </c>
      <c r="AI76" s="200">
        <v>183181435</v>
      </c>
      <c r="AJ76" s="177">
        <v>268521097</v>
      </c>
      <c r="AK76" s="272">
        <v>133890230</v>
      </c>
      <c r="AL76">
        <v>224802377</v>
      </c>
      <c r="AM76" s="272">
        <v>213149738</v>
      </c>
      <c r="AN76" s="272">
        <v>202109379</v>
      </c>
      <c r="AO76" s="272">
        <v>185428285</v>
      </c>
      <c r="AP76" s="272">
        <v>204600544</v>
      </c>
      <c r="AQ76" s="148">
        <v>218330351</v>
      </c>
      <c r="AR76" s="272">
        <v>236408461</v>
      </c>
      <c r="AS76" s="272">
        <v>215788828</v>
      </c>
      <c r="AT76" s="272">
        <v>204731242</v>
      </c>
      <c r="AU76" s="272">
        <v>193831031</v>
      </c>
      <c r="AV76" s="288">
        <v>202672782</v>
      </c>
      <c r="AW76" s="272">
        <v>204159167</v>
      </c>
      <c r="AX76">
        <v>213452073</v>
      </c>
      <c r="AY76" s="272">
        <v>218236020</v>
      </c>
      <c r="AZ76" s="51">
        <v>217344357</v>
      </c>
      <c r="BA76" s="272">
        <v>186239115</v>
      </c>
      <c r="BB76" s="272">
        <v>191954127</v>
      </c>
      <c r="BC76" s="148">
        <v>228361139</v>
      </c>
      <c r="BD76" s="272">
        <v>231609754</v>
      </c>
      <c r="BE76" s="272">
        <v>228599918</v>
      </c>
      <c r="BF76" s="272">
        <v>205331726</v>
      </c>
      <c r="BG76" s="272">
        <v>199010006</v>
      </c>
      <c r="BH76" s="288">
        <v>203990867</v>
      </c>
      <c r="BI76" s="72">
        <v>219891578</v>
      </c>
      <c r="BJ76" s="506">
        <v>225618790</v>
      </c>
      <c r="BK76" s="561">
        <v>209735905</v>
      </c>
      <c r="BL76" s="51">
        <v>204559666</v>
      </c>
      <c r="BM76" s="272">
        <v>191715092</v>
      </c>
      <c r="BN76" s="640">
        <v>197916570</v>
      </c>
      <c r="BO76" s="148">
        <v>238132421</v>
      </c>
      <c r="BP76" s="148">
        <v>248078865</v>
      </c>
      <c r="BQ76" s="431">
        <v>209118843</v>
      </c>
      <c r="BR76" s="272">
        <v>204396069</v>
      </c>
      <c r="BS76" s="272"/>
      <c r="BT76" s="272"/>
      <c r="BU76" s="72">
        <f t="shared" si="333"/>
        <v>-20818674</v>
      </c>
      <c r="BV76" s="76">
        <f t="shared" si="333"/>
        <v>-9404602</v>
      </c>
      <c r="BW76" s="76">
        <f t="shared" si="333"/>
        <v>-29373052</v>
      </c>
      <c r="BX76" s="76">
        <f t="shared" si="333"/>
        <v>-30957461</v>
      </c>
      <c r="BY76" s="76">
        <f t="shared" si="333"/>
        <v>-14545199</v>
      </c>
      <c r="BZ76" s="76">
        <f t="shared" si="333"/>
        <v>76456908</v>
      </c>
      <c r="CA76" s="76">
        <f t="shared" si="333"/>
        <v>-104205538</v>
      </c>
      <c r="CB76" s="76">
        <f t="shared" si="333"/>
        <v>-19135197</v>
      </c>
      <c r="CC76" s="76">
        <f t="shared" si="333"/>
        <v>-10173596</v>
      </c>
      <c r="CD76" s="382">
        <f t="shared" si="333"/>
        <v>-28026953</v>
      </c>
      <c r="CE76" s="405">
        <f t="shared" si="334"/>
        <v>-13635711</v>
      </c>
      <c r="CF76" s="76">
        <f t="shared" si="334"/>
        <v>1911844</v>
      </c>
      <c r="CG76" s="76">
        <f t="shared" si="334"/>
        <v>3465980</v>
      </c>
      <c r="CH76" s="76">
        <f t="shared" si="334"/>
        <v>9128129</v>
      </c>
      <c r="CI76" s="76">
        <f t="shared" si="334"/>
        <v>10831423</v>
      </c>
      <c r="CJ76" s="223">
        <f t="shared" si="334"/>
        <v>38259011</v>
      </c>
      <c r="CK76" s="223">
        <f t="shared" si="334"/>
        <v>12060594</v>
      </c>
      <c r="CL76" s="223">
        <f t="shared" si="334"/>
        <v>-112134127</v>
      </c>
      <c r="CM76" s="223">
        <f t="shared" si="334"/>
        <v>109437431</v>
      </c>
      <c r="CN76" s="249">
        <f t="shared" si="334"/>
        <v>21432391</v>
      </c>
      <c r="CO76" s="249">
        <f t="shared" si="335"/>
        <v>1036572</v>
      </c>
      <c r="CP76" s="362">
        <f t="shared" si="335"/>
        <v>75934634</v>
      </c>
      <c r="CQ76" s="331">
        <f t="shared" si="335"/>
        <v>-92115839</v>
      </c>
      <c r="CR76" s="249">
        <f t="shared" si="335"/>
        <v>5608508</v>
      </c>
      <c r="CS76" s="249">
        <f t="shared" si="335"/>
        <v>-164840</v>
      </c>
      <c r="CT76" s="249">
        <f t="shared" si="335"/>
        <v>620634</v>
      </c>
      <c r="CU76" s="249">
        <f t="shared" si="335"/>
        <v>3922340</v>
      </c>
      <c r="CV76" s="249">
        <f t="shared" si="335"/>
        <v>-13602249</v>
      </c>
      <c r="CW76" s="249">
        <f t="shared" si="335"/>
        <v>-15676746</v>
      </c>
      <c r="CX76" s="249">
        <f t="shared" si="335"/>
        <v>5985961</v>
      </c>
      <c r="CY76" s="249">
        <f t="shared" si="336"/>
        <v>-13876569</v>
      </c>
      <c r="CZ76" s="249">
        <f t="shared" si="336"/>
        <v>-502286</v>
      </c>
      <c r="DA76" s="249">
        <f t="shared" si="336"/>
        <v>10649596</v>
      </c>
      <c r="DB76" s="362">
        <f t="shared" si="336"/>
        <v>-65848315</v>
      </c>
      <c r="DC76" s="362">
        <f t="shared" si="336"/>
        <v>70268937</v>
      </c>
      <c r="DD76" s="362">
        <f t="shared" si="336"/>
        <v>-11350304</v>
      </c>
      <c r="DE76" s="362">
        <f t="shared" si="336"/>
        <v>5086282</v>
      </c>
      <c r="DF76" s="362">
        <f t="shared" si="336"/>
        <v>15234978</v>
      </c>
      <c r="DG76" s="362">
        <f t="shared" si="336"/>
        <v>810830</v>
      </c>
      <c r="DH76" s="362">
        <f t="shared" si="336"/>
        <v>-12646417</v>
      </c>
      <c r="DI76" s="362">
        <f t="shared" si="337"/>
        <v>10030788</v>
      </c>
      <c r="DJ76" s="362">
        <f t="shared" si="337"/>
        <v>-4798707</v>
      </c>
      <c r="DK76" s="362">
        <f t="shared" si="337"/>
        <v>12811090</v>
      </c>
      <c r="DL76" s="362">
        <f t="shared" si="337"/>
        <v>600484</v>
      </c>
      <c r="DM76" s="362">
        <f t="shared" si="337"/>
        <v>5178975</v>
      </c>
      <c r="DN76" s="362">
        <f t="shared" si="337"/>
        <v>1318085</v>
      </c>
      <c r="DO76" s="362">
        <f t="shared" si="337"/>
        <v>15732411</v>
      </c>
      <c r="DP76" s="362">
        <f t="shared" si="337"/>
        <v>12166717</v>
      </c>
      <c r="DQ76" s="362">
        <f t="shared" si="337"/>
        <v>-8500115</v>
      </c>
      <c r="DR76" s="362">
        <f t="shared" si="337"/>
        <v>-12784691</v>
      </c>
      <c r="DS76" s="362">
        <f t="shared" si="337"/>
        <v>5475977</v>
      </c>
      <c r="DT76" s="362">
        <f t="shared" si="337"/>
        <v>5962443</v>
      </c>
      <c r="DU76" s="362">
        <f t="shared" si="337"/>
        <v>9771282</v>
      </c>
      <c r="DV76" s="362">
        <f t="shared" si="337"/>
        <v>16469111</v>
      </c>
      <c r="DW76" s="362">
        <f t="shared" si="337"/>
        <v>-19481075</v>
      </c>
      <c r="DX76" s="362">
        <f t="shared" si="337"/>
        <v>-935657</v>
      </c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523822600</v>
      </c>
      <c r="D77" s="73">
        <v>502424424</v>
      </c>
      <c r="E77" s="73">
        <v>515585342</v>
      </c>
      <c r="F77" s="73">
        <v>531717898</v>
      </c>
      <c r="G77" s="73">
        <v>558530206</v>
      </c>
      <c r="H77" s="73">
        <v>620023255</v>
      </c>
      <c r="I77" s="73">
        <v>554367242</v>
      </c>
      <c r="J77" s="73">
        <v>505237292</v>
      </c>
      <c r="K77" s="73">
        <v>483010445</v>
      </c>
      <c r="L77" s="74">
        <v>543893029</v>
      </c>
      <c r="M77" s="73">
        <v>565017550</v>
      </c>
      <c r="N77" s="73">
        <v>516599306</v>
      </c>
      <c r="O77" s="173">
        <v>497381719</v>
      </c>
      <c r="P77" s="73">
        <v>483282765</v>
      </c>
      <c r="Q77" s="173">
        <v>445097844</v>
      </c>
      <c r="R77" s="148">
        <v>482536676</v>
      </c>
      <c r="S77" s="173">
        <v>539768902</v>
      </c>
      <c r="T77" s="173">
        <v>555331080</v>
      </c>
      <c r="U77" s="173">
        <v>533241914</v>
      </c>
      <c r="V77" s="200">
        <v>488070169</v>
      </c>
      <c r="W77" s="200">
        <v>480234096</v>
      </c>
      <c r="X77" s="74">
        <v>507211843</v>
      </c>
      <c r="Y77" s="200">
        <v>537608032</v>
      </c>
      <c r="Z77" s="200">
        <v>501292481</v>
      </c>
      <c r="AA77" s="200">
        <v>504930928</v>
      </c>
      <c r="AB77" s="200">
        <v>486601619</v>
      </c>
      <c r="AC77" s="200">
        <v>480741962</v>
      </c>
      <c r="AD77" s="200">
        <v>536876584</v>
      </c>
      <c r="AE77" s="200">
        <v>555094270</v>
      </c>
      <c r="AF77" s="200">
        <v>565527804</v>
      </c>
      <c r="AG77" s="200">
        <v>577456096</v>
      </c>
      <c r="AH77" s="200">
        <v>498372741</v>
      </c>
      <c r="AI77" s="200">
        <v>497084391</v>
      </c>
      <c r="AJ77" s="177">
        <v>499549377</v>
      </c>
      <c r="AK77" s="272">
        <v>493422790</v>
      </c>
      <c r="AL77">
        <v>502122764</v>
      </c>
      <c r="AM77" s="272">
        <v>505999912</v>
      </c>
      <c r="AN77" s="272">
        <v>522937776</v>
      </c>
      <c r="AO77" s="272">
        <v>482176987</v>
      </c>
      <c r="AP77" s="272">
        <v>507085394</v>
      </c>
      <c r="AQ77" s="148">
        <v>569508223</v>
      </c>
      <c r="AR77" s="272">
        <v>592813154</v>
      </c>
      <c r="AS77" s="272">
        <v>590279053</v>
      </c>
      <c r="AT77" s="272">
        <v>475953030</v>
      </c>
      <c r="AU77" s="272">
        <v>498361355</v>
      </c>
      <c r="AV77" s="288">
        <v>538579320</v>
      </c>
      <c r="AW77" s="272">
        <v>485076587</v>
      </c>
      <c r="AX77">
        <v>547937872</v>
      </c>
      <c r="AY77" s="272">
        <v>517244401</v>
      </c>
      <c r="AZ77" s="51">
        <v>464254383</v>
      </c>
      <c r="BA77" s="272">
        <v>487290160</v>
      </c>
      <c r="BB77" s="272">
        <v>495863242</v>
      </c>
      <c r="BC77" s="148">
        <v>597596807</v>
      </c>
      <c r="BD77" s="272">
        <v>564061236</v>
      </c>
      <c r="BE77" s="272">
        <v>573939588</v>
      </c>
      <c r="BF77" s="272">
        <v>506787119</v>
      </c>
      <c r="BG77" s="272">
        <v>519109997</v>
      </c>
      <c r="BH77" s="288">
        <v>485894482</v>
      </c>
      <c r="BI77" s="72">
        <v>525092389</v>
      </c>
      <c r="BJ77" s="506">
        <v>479012300</v>
      </c>
      <c r="BK77" s="561">
        <v>502664714</v>
      </c>
      <c r="BL77" s="51">
        <v>508303637</v>
      </c>
      <c r="BM77" s="272">
        <v>489044846</v>
      </c>
      <c r="BN77" s="640">
        <v>517430188</v>
      </c>
      <c r="BO77" s="148">
        <v>566784578</v>
      </c>
      <c r="BP77" s="148">
        <v>612728826</v>
      </c>
      <c r="BQ77" s="431">
        <v>546431194</v>
      </c>
      <c r="BR77" s="272">
        <v>507694435</v>
      </c>
      <c r="BS77" s="272"/>
      <c r="BT77" s="272"/>
      <c r="BU77" s="72">
        <f t="shared" si="333"/>
        <v>-26440881</v>
      </c>
      <c r="BV77" s="76">
        <f t="shared" si="333"/>
        <v>-19141659</v>
      </c>
      <c r="BW77" s="76">
        <f t="shared" si="333"/>
        <v>-70487498</v>
      </c>
      <c r="BX77" s="76">
        <f t="shared" si="333"/>
        <v>-49181222</v>
      </c>
      <c r="BY77" s="76">
        <f t="shared" si="333"/>
        <v>-18761304</v>
      </c>
      <c r="BZ77" s="76">
        <f t="shared" si="333"/>
        <v>-64692175</v>
      </c>
      <c r="CA77" s="76">
        <f t="shared" si="333"/>
        <v>-21125328</v>
      </c>
      <c r="CB77" s="76">
        <f t="shared" si="333"/>
        <v>-17167123</v>
      </c>
      <c r="CC77" s="76">
        <f t="shared" si="333"/>
        <v>-2776349</v>
      </c>
      <c r="CD77" s="382">
        <f t="shared" si="333"/>
        <v>-36681186</v>
      </c>
      <c r="CE77" s="405">
        <f t="shared" si="334"/>
        <v>-27409518</v>
      </c>
      <c r="CF77" s="76">
        <f t="shared" si="334"/>
        <v>-15306825</v>
      </c>
      <c r="CG77" s="76">
        <f t="shared" si="334"/>
        <v>7549209</v>
      </c>
      <c r="CH77" s="76">
        <f t="shared" si="334"/>
        <v>3318854</v>
      </c>
      <c r="CI77" s="76">
        <f t="shared" si="334"/>
        <v>35644118</v>
      </c>
      <c r="CJ77" s="223">
        <f t="shared" si="334"/>
        <v>54339908</v>
      </c>
      <c r="CK77" s="223">
        <f t="shared" si="334"/>
        <v>15325368</v>
      </c>
      <c r="CL77" s="223">
        <f t="shared" si="334"/>
        <v>10196724</v>
      </c>
      <c r="CM77" s="223">
        <f t="shared" si="334"/>
        <v>44214182</v>
      </c>
      <c r="CN77" s="249">
        <f t="shared" si="334"/>
        <v>10302572</v>
      </c>
      <c r="CO77" s="249">
        <f t="shared" si="335"/>
        <v>16850295</v>
      </c>
      <c r="CP77" s="362">
        <f t="shared" si="335"/>
        <v>-7662466</v>
      </c>
      <c r="CQ77" s="331">
        <f t="shared" si="335"/>
        <v>-44185242</v>
      </c>
      <c r="CR77" s="249">
        <f t="shared" si="335"/>
        <v>830283</v>
      </c>
      <c r="CS77" s="249">
        <f t="shared" si="335"/>
        <v>1068984</v>
      </c>
      <c r="CT77" s="249">
        <f t="shared" si="335"/>
        <v>36336157</v>
      </c>
      <c r="CU77" s="249">
        <f t="shared" si="335"/>
        <v>1435025</v>
      </c>
      <c r="CV77" s="249">
        <f t="shared" si="335"/>
        <v>-29791190</v>
      </c>
      <c r="CW77" s="249">
        <f t="shared" si="335"/>
        <v>14413953</v>
      </c>
      <c r="CX77" s="249">
        <f t="shared" si="335"/>
        <v>27285350</v>
      </c>
      <c r="CY77" s="249">
        <f t="shared" si="336"/>
        <v>12822957</v>
      </c>
      <c r="CZ77" s="249">
        <f t="shared" si="336"/>
        <v>-22419711</v>
      </c>
      <c r="DA77" s="249">
        <f t="shared" si="336"/>
        <v>1276964</v>
      </c>
      <c r="DB77" s="362">
        <f t="shared" si="336"/>
        <v>39029943</v>
      </c>
      <c r="DC77" s="362">
        <f t="shared" si="336"/>
        <v>-8346203</v>
      </c>
      <c r="DD77" s="362">
        <f t="shared" si="336"/>
        <v>45815108</v>
      </c>
      <c r="DE77" s="362">
        <f t="shared" si="336"/>
        <v>11244489</v>
      </c>
      <c r="DF77" s="362">
        <f t="shared" si="336"/>
        <v>-58683393</v>
      </c>
      <c r="DG77" s="362">
        <f t="shared" si="336"/>
        <v>5113173</v>
      </c>
      <c r="DH77" s="362">
        <f t="shared" si="336"/>
        <v>-11222152</v>
      </c>
      <c r="DI77" s="362">
        <f t="shared" si="337"/>
        <v>28088584</v>
      </c>
      <c r="DJ77" s="362">
        <f t="shared" si="337"/>
        <v>-28751918</v>
      </c>
      <c r="DK77" s="362">
        <f t="shared" si="337"/>
        <v>-16339465</v>
      </c>
      <c r="DL77" s="362">
        <f t="shared" si="337"/>
        <v>30834089</v>
      </c>
      <c r="DM77" s="362">
        <f t="shared" si="337"/>
        <v>20748642</v>
      </c>
      <c r="DN77" s="362">
        <f t="shared" si="337"/>
        <v>-52684838</v>
      </c>
      <c r="DO77" s="362">
        <f t="shared" si="337"/>
        <v>40015802</v>
      </c>
      <c r="DP77" s="362">
        <f t="shared" si="337"/>
        <v>-68925572</v>
      </c>
      <c r="DQ77" s="362">
        <f t="shared" si="337"/>
        <v>-14579687</v>
      </c>
      <c r="DR77" s="362">
        <f t="shared" si="337"/>
        <v>44049254</v>
      </c>
      <c r="DS77" s="362">
        <f t="shared" si="337"/>
        <v>1754686</v>
      </c>
      <c r="DT77" s="362">
        <f t="shared" si="337"/>
        <v>21566946</v>
      </c>
      <c r="DU77" s="362">
        <f t="shared" si="337"/>
        <v>-30812229</v>
      </c>
      <c r="DV77" s="362">
        <f t="shared" si="337"/>
        <v>48667590</v>
      </c>
      <c r="DW77" s="362">
        <f t="shared" si="337"/>
        <v>-27508394</v>
      </c>
      <c r="DX77" s="362">
        <f t="shared" si="337"/>
        <v>907316</v>
      </c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1669575560</v>
      </c>
      <c r="D78" s="129">
        <f t="shared" ref="D78:AH78" si="338">SUM(D73:D77)</f>
        <v>1439760572</v>
      </c>
      <c r="E78" s="129">
        <f t="shared" si="338"/>
        <v>1399917215</v>
      </c>
      <c r="F78" s="129">
        <f t="shared" si="338"/>
        <v>1440463244</v>
      </c>
      <c r="G78" s="129">
        <f t="shared" si="338"/>
        <v>1741562147</v>
      </c>
      <c r="H78" s="129">
        <f t="shared" si="338"/>
        <v>1973071814</v>
      </c>
      <c r="I78" s="129">
        <f t="shared" si="338"/>
        <v>1614163339</v>
      </c>
      <c r="J78" s="129">
        <f t="shared" si="338"/>
        <v>1362028157</v>
      </c>
      <c r="K78" s="129">
        <f t="shared" si="338"/>
        <v>1368361084</v>
      </c>
      <c r="L78" s="130">
        <f t="shared" si="338"/>
        <v>1644782179</v>
      </c>
      <c r="M78" s="129">
        <f t="shared" si="338"/>
        <v>1789131915</v>
      </c>
      <c r="N78" s="129">
        <f t="shared" si="338"/>
        <v>1579978428</v>
      </c>
      <c r="O78" s="129">
        <f t="shared" si="338"/>
        <v>1505454848</v>
      </c>
      <c r="P78" s="129">
        <f t="shared" si="338"/>
        <v>1458444943</v>
      </c>
      <c r="Q78" s="129">
        <f t="shared" si="338"/>
        <v>1298235611</v>
      </c>
      <c r="R78" s="129">
        <f t="shared" si="338"/>
        <v>1409744314</v>
      </c>
      <c r="S78" s="129">
        <f t="shared" si="338"/>
        <v>1810165333</v>
      </c>
      <c r="T78" s="129">
        <f t="shared" si="338"/>
        <v>2071030376</v>
      </c>
      <c r="U78" s="129">
        <f t="shared" si="338"/>
        <v>1548992023</v>
      </c>
      <c r="V78" s="129">
        <f t="shared" si="338"/>
        <v>1377624163</v>
      </c>
      <c r="W78" s="129">
        <f t="shared" si="338"/>
        <v>1379272351</v>
      </c>
      <c r="X78" s="130">
        <f t="shared" si="338"/>
        <v>1533939934</v>
      </c>
      <c r="Y78" s="129">
        <f t="shared" si="338"/>
        <v>1802392509</v>
      </c>
      <c r="Z78" s="129">
        <f t="shared" si="338"/>
        <v>1656495221</v>
      </c>
      <c r="AA78" s="129">
        <f t="shared" si="338"/>
        <v>1611100001</v>
      </c>
      <c r="AB78" s="129">
        <f t="shared" si="338"/>
        <v>1434521603</v>
      </c>
      <c r="AC78" s="129">
        <f t="shared" si="338"/>
        <v>1304827307</v>
      </c>
      <c r="AD78" s="129">
        <f t="shared" si="338"/>
        <v>1583451847</v>
      </c>
      <c r="AE78" s="129">
        <f t="shared" si="338"/>
        <v>1784369213</v>
      </c>
      <c r="AF78" s="129">
        <f t="shared" si="338"/>
        <v>1780996244</v>
      </c>
      <c r="AG78" s="129">
        <f t="shared" si="338"/>
        <v>1807332729</v>
      </c>
      <c r="AH78" s="129">
        <f t="shared" si="338"/>
        <v>1389852700</v>
      </c>
      <c r="AI78" s="129">
        <f t="shared" ref="AI78:BH78" si="339">SUM(AI73:AI77)</f>
        <v>1384976738</v>
      </c>
      <c r="AJ78" s="184">
        <f t="shared" si="339"/>
        <v>1612206351</v>
      </c>
      <c r="AK78" s="306">
        <f t="shared" si="339"/>
        <v>1578700814</v>
      </c>
      <c r="AL78" s="306">
        <f t="shared" si="339"/>
        <v>1697148577.02</v>
      </c>
      <c r="AM78" s="306">
        <f t="shared" si="339"/>
        <v>1600226587</v>
      </c>
      <c r="AN78" s="306">
        <f t="shared" si="339"/>
        <v>1497146189</v>
      </c>
      <c r="AO78" s="306">
        <f t="shared" si="339"/>
        <v>1288353976</v>
      </c>
      <c r="AP78" s="306">
        <f t="shared" si="339"/>
        <v>1471284113</v>
      </c>
      <c r="AQ78" s="306">
        <f t="shared" si="339"/>
        <v>1722551205</v>
      </c>
      <c r="AR78" s="306">
        <f t="shared" si="339"/>
        <v>1988524279</v>
      </c>
      <c r="AS78" s="306">
        <f t="shared" si="339"/>
        <v>1764067008</v>
      </c>
      <c r="AT78" s="306">
        <f t="shared" si="339"/>
        <v>1352818615</v>
      </c>
      <c r="AU78" s="306">
        <f t="shared" si="339"/>
        <v>1372191416</v>
      </c>
      <c r="AV78" s="418">
        <f t="shared" si="339"/>
        <v>1561312074</v>
      </c>
      <c r="AW78" s="418">
        <f t="shared" si="339"/>
        <v>1598701354</v>
      </c>
      <c r="AX78" s="418">
        <f t="shared" si="339"/>
        <v>1638062191</v>
      </c>
      <c r="AY78" s="418">
        <f t="shared" si="339"/>
        <v>1575959252</v>
      </c>
      <c r="AZ78" s="418">
        <f t="shared" si="339"/>
        <v>1405530592</v>
      </c>
      <c r="BA78" s="418">
        <f t="shared" si="339"/>
        <v>1309274030</v>
      </c>
      <c r="BB78" s="418">
        <f t="shared" si="339"/>
        <v>1364518423</v>
      </c>
      <c r="BC78" s="418">
        <f t="shared" si="339"/>
        <v>1742394950</v>
      </c>
      <c r="BD78" s="418">
        <f t="shared" si="339"/>
        <v>1814713173</v>
      </c>
      <c r="BE78" s="418">
        <f t="shared" si="339"/>
        <v>1701768912</v>
      </c>
      <c r="BF78" s="418">
        <f t="shared" si="339"/>
        <v>1421031593</v>
      </c>
      <c r="BG78" s="418">
        <f t="shared" si="339"/>
        <v>1427443640</v>
      </c>
      <c r="BH78" s="446">
        <f t="shared" si="339"/>
        <v>1523108523</v>
      </c>
      <c r="BI78" s="128">
        <f t="shared" ref="BI78:BR78" si="340">SUM(BI73:BI77)</f>
        <v>1683037006</v>
      </c>
      <c r="BJ78" s="507">
        <f t="shared" si="340"/>
        <v>1608706787</v>
      </c>
      <c r="BK78" s="562">
        <f t="shared" si="340"/>
        <v>1541046434</v>
      </c>
      <c r="BL78" s="562">
        <f t="shared" si="340"/>
        <v>1475493285</v>
      </c>
      <c r="BM78" s="562">
        <f t="shared" si="340"/>
        <v>1351075958</v>
      </c>
      <c r="BN78" s="648">
        <f t="shared" si="340"/>
        <v>1474359771</v>
      </c>
      <c r="BO78" s="648">
        <f t="shared" si="340"/>
        <v>1871193294</v>
      </c>
      <c r="BP78" s="648">
        <f t="shared" si="340"/>
        <v>1949208693</v>
      </c>
      <c r="BQ78" s="648">
        <f t="shared" si="340"/>
        <v>1553182909</v>
      </c>
      <c r="BR78" s="648">
        <f t="shared" si="340"/>
        <v>1394257466</v>
      </c>
      <c r="BS78" s="418"/>
      <c r="BT78" s="418"/>
      <c r="BU78" s="128">
        <f t="shared" ref="BU78:EC85" si="341">SUM(BU73:BU77)</f>
        <v>-164120712</v>
      </c>
      <c r="BV78" s="131">
        <f t="shared" ref="BV78:BX78" si="342">SUM(BV73:BV77)</f>
        <v>18684371</v>
      </c>
      <c r="BW78" s="131">
        <f t="shared" si="342"/>
        <v>-101681604</v>
      </c>
      <c r="BX78" s="131">
        <f t="shared" si="342"/>
        <v>-30718930</v>
      </c>
      <c r="BY78" s="131">
        <f t="shared" ref="BY78" si="343">SUM(BY73:BY77)</f>
        <v>68603186</v>
      </c>
      <c r="BZ78" s="131">
        <f t="shared" ref="BZ78:CH78" si="344">SUM(BZ73:BZ77)</f>
        <v>97958562</v>
      </c>
      <c r="CA78" s="131">
        <f t="shared" si="344"/>
        <v>-65171316</v>
      </c>
      <c r="CB78" s="131">
        <f t="shared" si="344"/>
        <v>15596006</v>
      </c>
      <c r="CC78" s="131">
        <f t="shared" si="344"/>
        <v>10911267</v>
      </c>
      <c r="CD78" s="383">
        <f t="shared" si="344"/>
        <v>-110842245</v>
      </c>
      <c r="CE78" s="406">
        <f t="shared" si="344"/>
        <v>13260594</v>
      </c>
      <c r="CF78" s="131">
        <f t="shared" si="344"/>
        <v>76516793</v>
      </c>
      <c r="CG78" s="131">
        <f t="shared" si="344"/>
        <v>105645153</v>
      </c>
      <c r="CH78" s="131">
        <f t="shared" si="344"/>
        <v>-23923340</v>
      </c>
      <c r="CI78" s="131">
        <f t="shared" ref="CI78:CJ78" si="345">SUM(CI73:CI77)</f>
        <v>6591696</v>
      </c>
      <c r="CJ78" s="224">
        <f t="shared" si="345"/>
        <v>173707533</v>
      </c>
      <c r="CK78" s="224">
        <f t="shared" ref="CK78:CL78" si="346">SUM(CK73:CK77)</f>
        <v>-25796120</v>
      </c>
      <c r="CL78" s="224">
        <f t="shared" si="346"/>
        <v>-290034132</v>
      </c>
      <c r="CM78" s="224">
        <f t="shared" ref="CM78:CN78" si="347">SUM(CM73:CM77)</f>
        <v>258340706</v>
      </c>
      <c r="CN78" s="250">
        <f t="shared" si="347"/>
        <v>12228537</v>
      </c>
      <c r="CO78" s="250">
        <f t="shared" ref="CO78:CQ78" si="348">SUM(CO73:CO77)</f>
        <v>5704387</v>
      </c>
      <c r="CP78" s="363">
        <f t="shared" si="348"/>
        <v>78266417</v>
      </c>
      <c r="CQ78" s="332">
        <f t="shared" si="348"/>
        <v>-223691695</v>
      </c>
      <c r="CR78" s="250">
        <f t="shared" ref="CR78:CS78" si="349">SUM(CR73:CR77)</f>
        <v>40653356.019999981</v>
      </c>
      <c r="CS78" s="250">
        <f t="shared" si="349"/>
        <v>-10873414</v>
      </c>
      <c r="CT78" s="250">
        <f t="shared" ref="CT78" si="350">SUM(CT73:CT77)</f>
        <v>62624586</v>
      </c>
      <c r="CU78" s="250">
        <f t="shared" ref="CU78" si="351">SUM(CU73:CU77)</f>
        <v>-16473331</v>
      </c>
      <c r="CV78" s="250">
        <f t="shared" ref="CV78" si="352">SUM(CV73:CV77)</f>
        <v>-112167734</v>
      </c>
      <c r="CW78" s="250">
        <f t="shared" ref="CW78" si="353">SUM(CW73:CW77)</f>
        <v>-61818008</v>
      </c>
      <c r="CX78" s="250">
        <f t="shared" ref="CX78" si="354">SUM(CX73:CX77)</f>
        <v>207528035</v>
      </c>
      <c r="CY78" s="250">
        <f t="shared" ref="CY78" si="355">SUM(CY73:CY77)</f>
        <v>-43265721</v>
      </c>
      <c r="CZ78" s="250">
        <f t="shared" ref="CZ78" si="356">SUM(CZ73:CZ77)</f>
        <v>-37034085</v>
      </c>
      <c r="DA78" s="250">
        <f t="shared" ref="DA78" si="357">SUM(DA73:DA77)</f>
        <v>-12785322</v>
      </c>
      <c r="DB78" s="363">
        <f t="shared" ref="DB78" si="358">SUM(DB73:DB77)</f>
        <v>-50894277</v>
      </c>
      <c r="DC78" s="363">
        <f t="shared" ref="DC78" si="359">SUM(DC73:DC77)</f>
        <v>20000540</v>
      </c>
      <c r="DD78" s="363">
        <f t="shared" ref="DD78" si="360">SUM(DD73:DD77)</f>
        <v>-59086386.019999981</v>
      </c>
      <c r="DE78" s="363">
        <f t="shared" ref="DE78" si="361">SUM(DE73:DE77)</f>
        <v>-24267335</v>
      </c>
      <c r="DF78" s="363">
        <f t="shared" ref="DF78" si="362">SUM(DF73:DF77)</f>
        <v>-91615597</v>
      </c>
      <c r="DG78" s="363">
        <f t="shared" ref="DG78" si="363">SUM(DG73:DG77)</f>
        <v>20920054</v>
      </c>
      <c r="DH78" s="363">
        <f t="shared" ref="DH78" si="364">SUM(DH73:DH77)</f>
        <v>-106765690</v>
      </c>
      <c r="DI78" s="363">
        <f t="shared" ref="DI78" si="365">SUM(DI73:DI77)</f>
        <v>19843745</v>
      </c>
      <c r="DJ78" s="363">
        <f t="shared" ref="DJ78" si="366">SUM(DJ73:DJ77)</f>
        <v>-173811106</v>
      </c>
      <c r="DK78" s="363">
        <f t="shared" ref="DK78:DL78" si="367">SUM(DK73:DK77)</f>
        <v>-62298096</v>
      </c>
      <c r="DL78" s="363">
        <f t="shared" si="367"/>
        <v>68212978</v>
      </c>
      <c r="DM78" s="363">
        <f t="shared" ref="DM78:DN78" si="368">SUM(DM73:DM77)</f>
        <v>55252224</v>
      </c>
      <c r="DN78" s="363">
        <f t="shared" si="368"/>
        <v>-38203551</v>
      </c>
      <c r="DO78" s="363">
        <f t="shared" ref="DO78:DP78" si="369">SUM(DO73:DO77)</f>
        <v>84335652</v>
      </c>
      <c r="DP78" s="363">
        <f t="shared" si="369"/>
        <v>-29355404</v>
      </c>
      <c r="DQ78" s="363">
        <f t="shared" ref="DQ78:DR78" si="370">SUM(DQ73:DQ77)</f>
        <v>-34912818</v>
      </c>
      <c r="DR78" s="363">
        <f t="shared" si="370"/>
        <v>69962693</v>
      </c>
      <c r="DS78" s="363">
        <f t="shared" ref="DS78:DT78" si="371">SUM(DS73:DS77)</f>
        <v>41801928</v>
      </c>
      <c r="DT78" s="363">
        <f t="shared" si="371"/>
        <v>109841348</v>
      </c>
      <c r="DU78" s="363">
        <f t="shared" ref="DU78:DV78" si="372">SUM(DU73:DU77)</f>
        <v>128798344</v>
      </c>
      <c r="DV78" s="363">
        <f t="shared" si="372"/>
        <v>134495520</v>
      </c>
      <c r="DW78" s="363">
        <f t="shared" ref="DW78:DX78" si="373">SUM(DW73:DW77)</f>
        <v>-148586003</v>
      </c>
      <c r="DX78" s="363">
        <f t="shared" si="373"/>
        <v>-26774127</v>
      </c>
      <c r="DY78" s="449"/>
      <c r="DZ78" s="449"/>
      <c r="EA78" s="449"/>
      <c r="EB78" s="262"/>
      <c r="EC78" s="77">
        <f t="shared" si="341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240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39"/>
      <c r="BJ79" s="512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101654644.21000001</v>
      </c>
      <c r="D80" s="90">
        <f t="shared" ref="D80:P80" si="374">D94-D87</f>
        <v>85666264.879999995</v>
      </c>
      <c r="E80" s="90">
        <f t="shared" si="374"/>
        <v>80834927.359999999</v>
      </c>
      <c r="F80" s="90">
        <f t="shared" si="374"/>
        <v>80186481.939999998</v>
      </c>
      <c r="G80" s="90">
        <f t="shared" si="374"/>
        <v>113031806.05999999</v>
      </c>
      <c r="H80" s="90">
        <f t="shared" si="374"/>
        <v>122312549.53</v>
      </c>
      <c r="I80" s="90">
        <f t="shared" si="374"/>
        <v>100560841.35999998</v>
      </c>
      <c r="J80" s="90">
        <f t="shared" si="374"/>
        <v>89716680.61999999</v>
      </c>
      <c r="K80" s="90">
        <f t="shared" si="374"/>
        <v>83786459.780000001</v>
      </c>
      <c r="L80" s="91">
        <f t="shared" si="374"/>
        <v>115559661.09</v>
      </c>
      <c r="M80" s="90">
        <f t="shared" si="374"/>
        <v>138406198.63999999</v>
      </c>
      <c r="N80" s="163">
        <f t="shared" si="374"/>
        <v>112939367.49000001</v>
      </c>
      <c r="O80" s="163">
        <f t="shared" si="374"/>
        <v>112780419.95999999</v>
      </c>
      <c r="P80" s="163">
        <f t="shared" si="374"/>
        <v>111986096.47</v>
      </c>
      <c r="Q80" s="163">
        <f t="shared" ref="Q80:R80" si="375">Q94-Q87</f>
        <v>102703682.09</v>
      </c>
      <c r="R80" s="90">
        <f t="shared" si="375"/>
        <v>105470534.50999999</v>
      </c>
      <c r="S80" s="90">
        <f t="shared" ref="S80:T80" si="376">S94-S87</f>
        <v>143383603.80000001</v>
      </c>
      <c r="T80" s="90">
        <f t="shared" si="376"/>
        <v>157368188.34</v>
      </c>
      <c r="U80" s="90">
        <f t="shared" ref="U80:V80" si="377">U94-U87</f>
        <v>122800277.83999999</v>
      </c>
      <c r="V80" s="90">
        <f t="shared" si="377"/>
        <v>95616461.340000004</v>
      </c>
      <c r="W80" s="90">
        <f t="shared" ref="W80:X80" si="378">W94-W87</f>
        <v>132988895.17999999</v>
      </c>
      <c r="X80" s="91">
        <f t="shared" si="378"/>
        <v>119058195.58</v>
      </c>
      <c r="Y80" s="90">
        <f t="shared" ref="Y80:Z80" si="379">Y94-Y87</f>
        <v>132537998</v>
      </c>
      <c r="Z80" s="90">
        <f t="shared" si="379"/>
        <v>121013247.72</v>
      </c>
      <c r="AA80" s="90">
        <f t="shared" ref="AA80:AB80" si="380">AA94-AA87</f>
        <v>131080408.85000002</v>
      </c>
      <c r="AB80" s="90">
        <f t="shared" si="380"/>
        <v>108014866.73</v>
      </c>
      <c r="AC80" s="90">
        <f t="shared" ref="AC80:AD80" si="381">AC94-AC87</f>
        <v>96862727.400000006</v>
      </c>
      <c r="AD80" s="90">
        <f t="shared" si="381"/>
        <v>112103013.02000001</v>
      </c>
      <c r="AE80" s="90">
        <f t="shared" ref="AE80:AF80" si="382">AE94-AE87</f>
        <v>132394364</v>
      </c>
      <c r="AF80" s="90">
        <f t="shared" si="382"/>
        <v>134800884.65000001</v>
      </c>
      <c r="AG80" s="90">
        <f t="shared" ref="AG80:AH80" si="383">AG94-AG87</f>
        <v>139240192.07999998</v>
      </c>
      <c r="AH80" s="191">
        <f t="shared" si="383"/>
        <v>99506527.25</v>
      </c>
      <c r="AI80" s="191">
        <f t="shared" ref="AI80" si="384">AI94-AI87</f>
        <v>101339671.88</v>
      </c>
      <c r="AJ80" s="178">
        <f t="shared" ref="AJ80:AO80" si="385">AJ94-AJ87</f>
        <v>131338097.84999999</v>
      </c>
      <c r="AK80" s="304">
        <f t="shared" si="385"/>
        <v>141467551.97999999</v>
      </c>
      <c r="AL80" s="304">
        <f t="shared" si="385"/>
        <v>139249517.81</v>
      </c>
      <c r="AM80" s="279">
        <f t="shared" si="385"/>
        <v>133463308.16</v>
      </c>
      <c r="AN80" s="279">
        <f t="shared" si="385"/>
        <v>134625937.37</v>
      </c>
      <c r="AO80" s="279">
        <f t="shared" si="385"/>
        <v>92075868.460000008</v>
      </c>
      <c r="AP80" s="279">
        <f t="shared" ref="AP80:AQ80" si="386">AP94-AP87</f>
        <v>111206995.22999999</v>
      </c>
      <c r="AQ80" s="279">
        <f t="shared" si="386"/>
        <v>131838186.61</v>
      </c>
      <c r="AR80" s="279">
        <f t="shared" ref="AR80:AS80" si="387">AR94-AR87</f>
        <v>169936190.30000001</v>
      </c>
      <c r="AS80" s="279">
        <f t="shared" si="387"/>
        <v>137278212.91</v>
      </c>
      <c r="AT80" s="279">
        <f t="shared" ref="AT80:AU80" si="388">AT94-AT87</f>
        <v>90177648.900000006</v>
      </c>
      <c r="AU80" s="279">
        <f t="shared" si="388"/>
        <v>-22114780.119999997</v>
      </c>
      <c r="AV80" s="296">
        <f t="shared" ref="AV80:AW80" si="389">AV94-AV87</f>
        <v>5926189.4800000042</v>
      </c>
      <c r="AW80" s="279">
        <f t="shared" si="389"/>
        <v>-13714596.5</v>
      </c>
      <c r="AX80" s="279">
        <f t="shared" ref="AX80:AY80" si="390">AX94-AX87</f>
        <v>-16082689.129999995</v>
      </c>
      <c r="AY80" s="279">
        <f t="shared" si="390"/>
        <v>168372455.94999999</v>
      </c>
      <c r="AZ80" s="279">
        <f t="shared" ref="AZ80:BA80" si="391">AZ94-AZ87</f>
        <v>120050678.95</v>
      </c>
      <c r="BA80" s="279">
        <f t="shared" si="391"/>
        <v>120909253.34999999</v>
      </c>
      <c r="BB80" s="279">
        <f t="shared" ref="BB80:BC80" si="392">BB94-BB87</f>
        <v>109143419.27</v>
      </c>
      <c r="BC80" s="279">
        <f t="shared" si="392"/>
        <v>112846718.26000001</v>
      </c>
      <c r="BD80" s="279">
        <f>BD94-BD87</f>
        <v>160089988.62</v>
      </c>
      <c r="BE80" s="279">
        <f t="shared" ref="BE80:BG80" si="393">BE94-BE87</f>
        <v>-33975105.670000002</v>
      </c>
      <c r="BF80" s="279">
        <f t="shared" si="393"/>
        <v>110640993.37</v>
      </c>
      <c r="BG80" s="279">
        <f t="shared" si="393"/>
        <v>110423598.50999999</v>
      </c>
      <c r="BH80" s="296">
        <f t="shared" ref="BH80" si="394">BH94-BH87</f>
        <v>134796576.75999999</v>
      </c>
      <c r="BI80" s="89">
        <f t="shared" ref="BI80" si="395">BI94-BI87</f>
        <v>157703164.43000001</v>
      </c>
      <c r="BJ80" s="515">
        <f t="shared" ref="BJ80:BO80" si="396">BJ94-BJ87</f>
        <v>141193457.12</v>
      </c>
      <c r="BK80" s="570">
        <f t="shared" si="396"/>
        <v>133264487.75</v>
      </c>
      <c r="BL80" s="570">
        <f t="shared" si="396"/>
        <v>129291106.13</v>
      </c>
      <c r="BM80" s="570">
        <f t="shared" si="396"/>
        <v>124134566.99000001</v>
      </c>
      <c r="BN80" s="649">
        <f t="shared" si="396"/>
        <v>125437583.81</v>
      </c>
      <c r="BO80" s="649">
        <f t="shared" si="396"/>
        <v>181674884.30000001</v>
      </c>
      <c r="BP80" s="649">
        <f t="shared" ref="BP80" si="397">BP94-BP87</f>
        <v>181616995.33000001</v>
      </c>
      <c r="BQ80" s="649">
        <f t="shared" ref="BQ80" si="398">BQ94-BQ87</f>
        <v>132082268.38</v>
      </c>
      <c r="BR80" s="649">
        <f t="shared" ref="BR80" si="399">BR94-BR87</f>
        <v>122043223.22999999</v>
      </c>
      <c r="BS80" s="279"/>
      <c r="BT80" s="279"/>
      <c r="BU80" s="89">
        <f t="shared" ref="BU80:CD84" si="400">O80-C80</f>
        <v>11125775.749999985</v>
      </c>
      <c r="BV80" s="92">
        <f t="shared" si="400"/>
        <v>26319831.590000004</v>
      </c>
      <c r="BW80" s="92">
        <f t="shared" si="400"/>
        <v>21868754.730000004</v>
      </c>
      <c r="BX80" s="92">
        <f t="shared" si="400"/>
        <v>25284052.569999993</v>
      </c>
      <c r="BY80" s="92">
        <f t="shared" si="400"/>
        <v>30351797.740000024</v>
      </c>
      <c r="BZ80" s="92">
        <f t="shared" si="400"/>
        <v>35055638.810000002</v>
      </c>
      <c r="CA80" s="92">
        <f t="shared" si="400"/>
        <v>22239436.480000004</v>
      </c>
      <c r="CB80" s="92">
        <f t="shared" si="400"/>
        <v>5899780.7200000137</v>
      </c>
      <c r="CC80" s="92">
        <f t="shared" si="400"/>
        <v>49202435.399999991</v>
      </c>
      <c r="CD80" s="390">
        <f t="shared" si="400"/>
        <v>3498534.4899999946</v>
      </c>
      <c r="CE80" s="413">
        <f t="shared" ref="CE80:CN84" si="401">Y80-M80</f>
        <v>-5868200.6399999857</v>
      </c>
      <c r="CF80" s="92">
        <f t="shared" si="401"/>
        <v>8073880.2299999893</v>
      </c>
      <c r="CG80" s="92">
        <f t="shared" si="401"/>
        <v>18299988.89000003</v>
      </c>
      <c r="CH80" s="92">
        <f t="shared" si="401"/>
        <v>-3971229.7399999946</v>
      </c>
      <c r="CI80" s="92">
        <f t="shared" si="401"/>
        <v>-5840954.6899999976</v>
      </c>
      <c r="CJ80" s="231">
        <f t="shared" si="401"/>
        <v>6632478.5100000203</v>
      </c>
      <c r="CK80" s="231">
        <f t="shared" si="401"/>
        <v>-10989239.800000012</v>
      </c>
      <c r="CL80" s="231">
        <f t="shared" si="401"/>
        <v>-22567303.689999998</v>
      </c>
      <c r="CM80" s="231">
        <f t="shared" si="401"/>
        <v>16439914.239999995</v>
      </c>
      <c r="CN80" s="244">
        <f t="shared" si="401"/>
        <v>3890065.9099999964</v>
      </c>
      <c r="CO80" s="244">
        <f t="shared" ref="CO80:CX84" si="402">AI80-W80</f>
        <v>-31649223.299999997</v>
      </c>
      <c r="CP80" s="370">
        <f t="shared" si="402"/>
        <v>12279902.269999996</v>
      </c>
      <c r="CQ80" s="339">
        <f t="shared" si="402"/>
        <v>8929553.9799999893</v>
      </c>
      <c r="CR80" s="244">
        <f t="shared" si="402"/>
        <v>18236270.090000004</v>
      </c>
      <c r="CS80" s="244">
        <f t="shared" si="402"/>
        <v>2382899.3099999726</v>
      </c>
      <c r="CT80" s="244">
        <f t="shared" si="402"/>
        <v>26611070.640000001</v>
      </c>
      <c r="CU80" s="244">
        <f t="shared" si="402"/>
        <v>-4786858.9399999976</v>
      </c>
      <c r="CV80" s="244">
        <f t="shared" si="402"/>
        <v>-896017.79000002146</v>
      </c>
      <c r="CW80" s="244">
        <f t="shared" si="402"/>
        <v>-556177.3900000006</v>
      </c>
      <c r="CX80" s="244">
        <f t="shared" si="402"/>
        <v>35135305.650000006</v>
      </c>
      <c r="CY80" s="244">
        <f t="shared" ref="CY80:DH84" si="403">AS80-AG80</f>
        <v>-1961979.1699999869</v>
      </c>
      <c r="CZ80" s="244">
        <f t="shared" si="403"/>
        <v>-9328878.349999994</v>
      </c>
      <c r="DA80" s="244">
        <f t="shared" si="403"/>
        <v>-123454452</v>
      </c>
      <c r="DB80" s="370">
        <f t="shared" si="403"/>
        <v>-125411908.36999999</v>
      </c>
      <c r="DC80" s="370">
        <f t="shared" si="403"/>
        <v>-155182148.47999999</v>
      </c>
      <c r="DD80" s="370">
        <f t="shared" si="403"/>
        <v>-155332206.94</v>
      </c>
      <c r="DE80" s="370">
        <f t="shared" si="403"/>
        <v>34909147.789999992</v>
      </c>
      <c r="DF80" s="370">
        <f t="shared" si="403"/>
        <v>-14575258.420000002</v>
      </c>
      <c r="DG80" s="370">
        <f t="shared" si="403"/>
        <v>28833384.889999986</v>
      </c>
      <c r="DH80" s="370">
        <f t="shared" si="403"/>
        <v>-2063575.9599999934</v>
      </c>
      <c r="DI80" s="370">
        <f t="shared" ref="DI80:DX84" si="404">BC80-AQ80</f>
        <v>-18991468.349999994</v>
      </c>
      <c r="DJ80" s="370">
        <f t="shared" si="404"/>
        <v>-9846201.6800000072</v>
      </c>
      <c r="DK80" s="370">
        <f t="shared" si="404"/>
        <v>-171253318.57999998</v>
      </c>
      <c r="DL80" s="370">
        <f t="shared" si="404"/>
        <v>20463344.469999999</v>
      </c>
      <c r="DM80" s="370">
        <f t="shared" si="404"/>
        <v>132538378.63</v>
      </c>
      <c r="DN80" s="370">
        <f t="shared" si="404"/>
        <v>128870387.27999999</v>
      </c>
      <c r="DO80" s="370">
        <f t="shared" si="404"/>
        <v>171417760.93000001</v>
      </c>
      <c r="DP80" s="370">
        <f t="shared" si="404"/>
        <v>157276146.25</v>
      </c>
      <c r="DQ80" s="370">
        <f t="shared" si="404"/>
        <v>-35107968.199999988</v>
      </c>
      <c r="DR80" s="370">
        <f t="shared" si="404"/>
        <v>9240427.1799999923</v>
      </c>
      <c r="DS80" s="370">
        <f t="shared" si="404"/>
        <v>3225313.6400000155</v>
      </c>
      <c r="DT80" s="370">
        <f t="shared" si="404"/>
        <v>16294164.540000007</v>
      </c>
      <c r="DU80" s="370">
        <f t="shared" si="404"/>
        <v>68828166.040000007</v>
      </c>
      <c r="DV80" s="370">
        <f t="shared" si="404"/>
        <v>21527006.710000008</v>
      </c>
      <c r="DW80" s="370">
        <f t="shared" si="404"/>
        <v>166057374.05000001</v>
      </c>
      <c r="DX80" s="370">
        <f t="shared" si="404"/>
        <v>11402229.859999985</v>
      </c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7600786.0699999994</v>
      </c>
      <c r="D81" s="90">
        <f t="shared" ref="D81:Y81" si="405">D95-D88</f>
        <v>6630521.9400000004</v>
      </c>
      <c r="E81" s="90">
        <f t="shared" si="405"/>
        <v>5944918.3399999999</v>
      </c>
      <c r="F81" s="90">
        <f t="shared" si="405"/>
        <v>6045476.5200000005</v>
      </c>
      <c r="G81" s="90">
        <f t="shared" si="405"/>
        <v>7285412.959999999</v>
      </c>
      <c r="H81" s="90">
        <f t="shared" si="405"/>
        <v>7924361.2400000002</v>
      </c>
      <c r="I81" s="90">
        <f t="shared" si="405"/>
        <v>7030738.1600000001</v>
      </c>
      <c r="J81" s="90">
        <f t="shared" si="405"/>
        <v>6870580.6099999994</v>
      </c>
      <c r="K81" s="90">
        <f t="shared" si="405"/>
        <v>6435459.6399999997</v>
      </c>
      <c r="L81" s="91">
        <f t="shared" si="405"/>
        <v>8618831.3900000006</v>
      </c>
      <c r="M81" s="90">
        <f t="shared" si="405"/>
        <v>10229161.920000002</v>
      </c>
      <c r="N81" s="163">
        <f t="shared" si="405"/>
        <v>8152028.6599999992</v>
      </c>
      <c r="O81" s="163">
        <f t="shared" si="405"/>
        <v>7474263.4500000002</v>
      </c>
      <c r="P81" s="163">
        <f t="shared" si="405"/>
        <v>7844410.2499999991</v>
      </c>
      <c r="Q81" s="163">
        <f t="shared" si="405"/>
        <v>7174798.3799999999</v>
      </c>
      <c r="R81" s="90">
        <f t="shared" si="405"/>
        <v>7081914.6000000006</v>
      </c>
      <c r="S81" s="90">
        <f t="shared" si="405"/>
        <v>9374468.5899999999</v>
      </c>
      <c r="T81" s="90">
        <f t="shared" si="405"/>
        <v>9199422.4399999976</v>
      </c>
      <c r="U81" s="90">
        <f t="shared" si="405"/>
        <v>7353443.8100000015</v>
      </c>
      <c r="V81" s="90">
        <f t="shared" si="405"/>
        <v>5760628.8100000005</v>
      </c>
      <c r="W81" s="90">
        <f t="shared" si="405"/>
        <v>8763245.5899999999</v>
      </c>
      <c r="X81" s="91">
        <f t="shared" si="405"/>
        <v>8069956.4500000002</v>
      </c>
      <c r="Y81" s="90">
        <f t="shared" si="405"/>
        <v>9160246.75</v>
      </c>
      <c r="Z81" s="90">
        <f t="shared" ref="Z81:AA81" si="406">Z95-Z88</f>
        <v>9168350.3599999994</v>
      </c>
      <c r="AA81" s="90">
        <f t="shared" si="406"/>
        <v>10568820.490000002</v>
      </c>
      <c r="AB81" s="90">
        <f t="shared" ref="AB81:AC81" si="407">AB95-AB88</f>
        <v>8609896.8699999992</v>
      </c>
      <c r="AC81" s="90">
        <f t="shared" si="407"/>
        <v>8376059.2400000002</v>
      </c>
      <c r="AD81" s="90">
        <f t="shared" ref="AD81:AE81" si="408">AD95-AD88</f>
        <v>8815611.5500000007</v>
      </c>
      <c r="AE81" s="90">
        <f t="shared" si="408"/>
        <v>9395935.75</v>
      </c>
      <c r="AF81" s="90">
        <f t="shared" ref="AF81:AG81" si="409">AF95-AF88</f>
        <v>8668004.4299999997</v>
      </c>
      <c r="AG81" s="90">
        <f t="shared" si="409"/>
        <v>8495042.4400000013</v>
      </c>
      <c r="AH81" s="191">
        <f t="shared" ref="AH81:AI81" si="410">AH95-AH88</f>
        <v>6487610.0099999998</v>
      </c>
      <c r="AI81" s="191">
        <f t="shared" si="410"/>
        <v>5088018.38</v>
      </c>
      <c r="AJ81" s="178">
        <f t="shared" ref="AJ81:AK81" si="411">AJ95-AJ88</f>
        <v>7762671.0700000003</v>
      </c>
      <c r="AK81" s="304">
        <f t="shared" si="411"/>
        <v>6222269.1500000004</v>
      </c>
      <c r="AL81" s="304">
        <f t="shared" ref="AL81:AM81" si="412">AL95-AL88</f>
        <v>7264357.6600000001</v>
      </c>
      <c r="AM81" s="279">
        <f t="shared" si="412"/>
        <v>7867521.21</v>
      </c>
      <c r="AN81" s="279">
        <f t="shared" ref="AN81:AO81" si="413">AN95-AN88</f>
        <v>11882939.43</v>
      </c>
      <c r="AO81" s="279">
        <f t="shared" si="413"/>
        <v>6466891.6699999999</v>
      </c>
      <c r="AP81" s="279">
        <f t="shared" ref="AP81:AQ81" si="414">AP95-AP88</f>
        <v>6836603.6100000003</v>
      </c>
      <c r="AQ81" s="279">
        <f t="shared" si="414"/>
        <v>8016795.8600000003</v>
      </c>
      <c r="AR81" s="279">
        <f t="shared" ref="AR81:AS81" si="415">AR95-AR88</f>
        <v>10112421.07</v>
      </c>
      <c r="AS81" s="279">
        <f t="shared" si="415"/>
        <v>8340793.1500000004</v>
      </c>
      <c r="AT81" s="279">
        <f t="shared" ref="AT81:AU81" si="416">AT95-AT88</f>
        <v>5898883.8100000005</v>
      </c>
      <c r="AU81" s="279">
        <f t="shared" si="416"/>
        <v>-4660207.25</v>
      </c>
      <c r="AV81" s="296">
        <f t="shared" ref="AV81:AW81" si="417">AV95-AV88</f>
        <v>-2997977.6800000006</v>
      </c>
      <c r="AW81" s="279">
        <f t="shared" si="417"/>
        <v>-4190635.459999999</v>
      </c>
      <c r="AX81" s="279">
        <f t="shared" ref="AX81:AY81" si="418">AX95-AX88</f>
        <v>-4956489.5599999987</v>
      </c>
      <c r="AY81" s="279">
        <f t="shared" si="418"/>
        <v>15847612.630000001</v>
      </c>
      <c r="AZ81" s="279">
        <f t="shared" ref="AZ81:BA81" si="419">AZ95-AZ88</f>
        <v>9585261.6300000008</v>
      </c>
      <c r="BA81" s="279">
        <f t="shared" si="419"/>
        <v>11170174.84</v>
      </c>
      <c r="BB81" s="279">
        <f t="shared" ref="BB81:BC81" si="420">BB95-BB88</f>
        <v>8649427.9600000009</v>
      </c>
      <c r="BC81" s="279">
        <f t="shared" si="420"/>
        <v>8488081.0899999999</v>
      </c>
      <c r="BD81" s="279">
        <f t="shared" ref="BD81" si="421">BD95-BD88</f>
        <v>11722856.800000001</v>
      </c>
      <c r="BE81" s="279">
        <f t="shared" ref="BE81:BG81" si="422">BE95-BE88</f>
        <v>-7947213.9000000004</v>
      </c>
      <c r="BF81" s="279">
        <f t="shared" si="422"/>
        <v>8662360.0600000005</v>
      </c>
      <c r="BG81" s="279">
        <f t="shared" si="422"/>
        <v>8638609.9600000009</v>
      </c>
      <c r="BH81" s="296">
        <f t="shared" ref="BH81" si="423">BH95-BH88</f>
        <v>11071374.550000001</v>
      </c>
      <c r="BI81" s="89">
        <f t="shared" ref="BI81" si="424">BI95-BI88</f>
        <v>11697381.819999998</v>
      </c>
      <c r="BJ81" s="515">
        <f t="shared" ref="BJ81" si="425">BJ95-BJ88</f>
        <v>13260068.390000001</v>
      </c>
      <c r="BK81" s="570">
        <f t="shared" ref="BK81:BL81" si="426">BK95-BK88</f>
        <v>11665569.02</v>
      </c>
      <c r="BL81" s="570">
        <f t="shared" si="426"/>
        <v>10572125.609999999</v>
      </c>
      <c r="BM81" s="570">
        <f t="shared" ref="BM81:BN81" si="427">BM95-BM88</f>
        <v>10662367.699999999</v>
      </c>
      <c r="BN81" s="649">
        <f t="shared" si="427"/>
        <v>10117935.41</v>
      </c>
      <c r="BO81" s="649">
        <f t="shared" ref="BO81:BP81" si="428">BO95-BO88</f>
        <v>13530228.450000001</v>
      </c>
      <c r="BP81" s="649">
        <f t="shared" si="428"/>
        <v>13979779.6</v>
      </c>
      <c r="BQ81" s="649">
        <f t="shared" ref="BQ81" si="429">BQ95-BQ88</f>
        <v>10309991.24</v>
      </c>
      <c r="BR81" s="649">
        <f t="shared" ref="BR81" si="430">BR95-BR88</f>
        <v>9902433.0300000012</v>
      </c>
      <c r="BS81" s="279"/>
      <c r="BT81" s="279"/>
      <c r="BU81" s="89">
        <f t="shared" si="400"/>
        <v>-126522.61999999918</v>
      </c>
      <c r="BV81" s="92">
        <f t="shared" si="400"/>
        <v>1213888.3099999987</v>
      </c>
      <c r="BW81" s="92">
        <f t="shared" si="400"/>
        <v>1229880.04</v>
      </c>
      <c r="BX81" s="92">
        <f t="shared" si="400"/>
        <v>1036438.0800000001</v>
      </c>
      <c r="BY81" s="92">
        <f t="shared" si="400"/>
        <v>2089055.6300000008</v>
      </c>
      <c r="BZ81" s="92">
        <f t="shared" si="400"/>
        <v>1275061.1999999974</v>
      </c>
      <c r="CA81" s="92">
        <f t="shared" si="400"/>
        <v>322705.6500000013</v>
      </c>
      <c r="CB81" s="92">
        <f t="shared" si="400"/>
        <v>-1109951.7999999989</v>
      </c>
      <c r="CC81" s="92">
        <f t="shared" si="400"/>
        <v>2327785.9500000002</v>
      </c>
      <c r="CD81" s="390">
        <f t="shared" si="400"/>
        <v>-548874.94000000041</v>
      </c>
      <c r="CE81" s="413">
        <f t="shared" si="401"/>
        <v>-1068915.1700000018</v>
      </c>
      <c r="CF81" s="92">
        <f t="shared" si="401"/>
        <v>1016321.7000000002</v>
      </c>
      <c r="CG81" s="92">
        <f t="shared" si="401"/>
        <v>3094557.0400000019</v>
      </c>
      <c r="CH81" s="92">
        <f t="shared" si="401"/>
        <v>765486.62000000011</v>
      </c>
      <c r="CI81" s="92">
        <f t="shared" si="401"/>
        <v>1201260.8600000003</v>
      </c>
      <c r="CJ81" s="231">
        <f t="shared" si="401"/>
        <v>1733696.9500000002</v>
      </c>
      <c r="CK81" s="231">
        <f t="shared" si="401"/>
        <v>21467.160000000149</v>
      </c>
      <c r="CL81" s="231">
        <f t="shared" si="401"/>
        <v>-531418.00999999791</v>
      </c>
      <c r="CM81" s="231">
        <f t="shared" si="401"/>
        <v>1141598.6299999999</v>
      </c>
      <c r="CN81" s="244">
        <f t="shared" si="401"/>
        <v>726981.19999999925</v>
      </c>
      <c r="CO81" s="244">
        <f t="shared" si="402"/>
        <v>-3675227.21</v>
      </c>
      <c r="CP81" s="370">
        <f t="shared" si="402"/>
        <v>-307285.37999999989</v>
      </c>
      <c r="CQ81" s="339">
        <f t="shared" si="402"/>
        <v>-2937977.5999999996</v>
      </c>
      <c r="CR81" s="244">
        <f t="shared" si="402"/>
        <v>-1903992.6999999993</v>
      </c>
      <c r="CS81" s="244">
        <f t="shared" si="402"/>
        <v>-2701299.2800000021</v>
      </c>
      <c r="CT81" s="244">
        <f t="shared" si="402"/>
        <v>3273042.5600000005</v>
      </c>
      <c r="CU81" s="244">
        <f t="shared" si="402"/>
        <v>-1909167.5700000003</v>
      </c>
      <c r="CV81" s="244">
        <f t="shared" si="402"/>
        <v>-1979007.9400000004</v>
      </c>
      <c r="CW81" s="244">
        <f t="shared" si="402"/>
        <v>-1379139.8899999997</v>
      </c>
      <c r="CX81" s="244">
        <f t="shared" si="402"/>
        <v>1444416.6400000006</v>
      </c>
      <c r="CY81" s="244">
        <f t="shared" si="403"/>
        <v>-154249.29000000097</v>
      </c>
      <c r="CZ81" s="244">
        <f t="shared" si="403"/>
        <v>-588726.19999999925</v>
      </c>
      <c r="DA81" s="244">
        <f t="shared" si="403"/>
        <v>-9748225.629999999</v>
      </c>
      <c r="DB81" s="370">
        <f t="shared" si="403"/>
        <v>-10760648.75</v>
      </c>
      <c r="DC81" s="370">
        <f t="shared" si="403"/>
        <v>-10412904.609999999</v>
      </c>
      <c r="DD81" s="370">
        <f t="shared" si="403"/>
        <v>-12220847.219999999</v>
      </c>
      <c r="DE81" s="370">
        <f t="shared" si="403"/>
        <v>7980091.4200000009</v>
      </c>
      <c r="DF81" s="370">
        <f t="shared" si="403"/>
        <v>-2297677.7999999989</v>
      </c>
      <c r="DG81" s="370">
        <f t="shared" si="403"/>
        <v>4703283.17</v>
      </c>
      <c r="DH81" s="370">
        <f t="shared" si="403"/>
        <v>1812824.3500000006</v>
      </c>
      <c r="DI81" s="370">
        <f t="shared" si="404"/>
        <v>471285.22999999952</v>
      </c>
      <c r="DJ81" s="370">
        <f t="shared" si="404"/>
        <v>1610435.7300000004</v>
      </c>
      <c r="DK81" s="370">
        <f t="shared" si="404"/>
        <v>-16288007.050000001</v>
      </c>
      <c r="DL81" s="370">
        <f t="shared" si="404"/>
        <v>2763476.25</v>
      </c>
      <c r="DM81" s="370">
        <f t="shared" si="404"/>
        <v>13298817.210000001</v>
      </c>
      <c r="DN81" s="370">
        <f t="shared" si="404"/>
        <v>14069352.23</v>
      </c>
      <c r="DO81" s="370">
        <f t="shared" si="404"/>
        <v>15888017.279999997</v>
      </c>
      <c r="DP81" s="370">
        <f t="shared" si="404"/>
        <v>18216557.949999999</v>
      </c>
      <c r="DQ81" s="370">
        <f t="shared" si="404"/>
        <v>-4182043.6100000013</v>
      </c>
      <c r="DR81" s="370">
        <f t="shared" si="404"/>
        <v>986863.97999999858</v>
      </c>
      <c r="DS81" s="370">
        <f t="shared" si="404"/>
        <v>-507807.1400000006</v>
      </c>
      <c r="DT81" s="370">
        <f t="shared" si="404"/>
        <v>1468507.4499999993</v>
      </c>
      <c r="DU81" s="370">
        <f t="shared" si="404"/>
        <v>5042147.3600000013</v>
      </c>
      <c r="DV81" s="370">
        <f t="shared" si="404"/>
        <v>2256922.7999999989</v>
      </c>
      <c r="DW81" s="370">
        <f t="shared" si="404"/>
        <v>18257205.140000001</v>
      </c>
      <c r="DX81" s="370">
        <f t="shared" si="404"/>
        <v>1240072.9700000007</v>
      </c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30604744.07</v>
      </c>
      <c r="D82" s="90">
        <f t="shared" ref="D82:Y82" si="431">D96-D89</f>
        <v>26412619.059999999</v>
      </c>
      <c r="E82" s="90">
        <f t="shared" si="431"/>
        <v>26915432.43</v>
      </c>
      <c r="F82" s="90">
        <f t="shared" si="431"/>
        <v>22012185.489999998</v>
      </c>
      <c r="G82" s="90">
        <f t="shared" si="431"/>
        <v>26547786.100000001</v>
      </c>
      <c r="H82" s="90">
        <f t="shared" si="431"/>
        <v>27460755.68</v>
      </c>
      <c r="I82" s="90">
        <f t="shared" si="431"/>
        <v>24697892.519999996</v>
      </c>
      <c r="J82" s="90">
        <f t="shared" si="431"/>
        <v>23716141.399999999</v>
      </c>
      <c r="K82" s="90">
        <f t="shared" si="431"/>
        <v>20841733.289999999</v>
      </c>
      <c r="L82" s="91">
        <f t="shared" si="431"/>
        <v>26858746.829999998</v>
      </c>
      <c r="M82" s="90">
        <f t="shared" si="431"/>
        <v>32409109.249999996</v>
      </c>
      <c r="N82" s="163">
        <f t="shared" si="431"/>
        <v>28059163.310000002</v>
      </c>
      <c r="O82" s="163">
        <f t="shared" si="431"/>
        <v>28555041.350000001</v>
      </c>
      <c r="P82" s="163">
        <f t="shared" si="431"/>
        <v>25784750.100000001</v>
      </c>
      <c r="Q82" s="163">
        <f t="shared" si="431"/>
        <v>23569428.370000001</v>
      </c>
      <c r="R82" s="90">
        <f t="shared" si="431"/>
        <v>23438234.939999998</v>
      </c>
      <c r="S82" s="90">
        <f t="shared" si="431"/>
        <v>28243001.299999997</v>
      </c>
      <c r="T82" s="90">
        <f t="shared" si="431"/>
        <v>29944269.630000003</v>
      </c>
      <c r="U82" s="90">
        <f t="shared" si="431"/>
        <v>27289936.68</v>
      </c>
      <c r="V82" s="90">
        <f t="shared" si="431"/>
        <v>25877871.579999998</v>
      </c>
      <c r="W82" s="90">
        <f t="shared" si="431"/>
        <v>28812784.739999998</v>
      </c>
      <c r="X82" s="91">
        <f t="shared" si="431"/>
        <v>27771739.109999999</v>
      </c>
      <c r="Y82" s="90">
        <f t="shared" si="431"/>
        <v>29094514.670000002</v>
      </c>
      <c r="Z82" s="90">
        <f t="shared" ref="Z82:AA82" si="432">Z96-Z89</f>
        <v>29180150.609999999</v>
      </c>
      <c r="AA82" s="90">
        <f t="shared" si="432"/>
        <v>33662836.619999997</v>
      </c>
      <c r="AB82" s="90">
        <f t="shared" ref="AB82:AC82" si="433">AB96-AB89</f>
        <v>30694933.120000001</v>
      </c>
      <c r="AC82" s="90">
        <f t="shared" si="433"/>
        <v>26257302.5</v>
      </c>
      <c r="AD82" s="90">
        <f t="shared" ref="AD82:AE82" si="434">AD96-AD89</f>
        <v>30417951.920000002</v>
      </c>
      <c r="AE82" s="90">
        <f t="shared" si="434"/>
        <v>40565501.43</v>
      </c>
      <c r="AF82" s="90">
        <f t="shared" ref="AF82:AG82" si="435">AF96-AF89</f>
        <v>31563836.329999998</v>
      </c>
      <c r="AG82" s="90">
        <f t="shared" si="435"/>
        <v>32436314.289999999</v>
      </c>
      <c r="AH82" s="191">
        <f t="shared" ref="AH82:AI82" si="436">AH96-AH89</f>
        <v>26602332.920000002</v>
      </c>
      <c r="AI82" s="191">
        <f t="shared" si="436"/>
        <v>26407285.700000003</v>
      </c>
      <c r="AJ82" s="178">
        <f t="shared" ref="AJ82:AK82" si="437">AJ96-AJ89</f>
        <v>36774568.049999997</v>
      </c>
      <c r="AK82" s="304">
        <f t="shared" si="437"/>
        <v>35107932.960000001</v>
      </c>
      <c r="AL82" s="304">
        <f t="shared" ref="AL82:AM82" si="438">AL96-AL89</f>
        <v>38013870.539999999</v>
      </c>
      <c r="AM82" s="279">
        <f t="shared" si="438"/>
        <v>37457453.829999998</v>
      </c>
      <c r="AN82" s="279">
        <f t="shared" ref="AN82:AO82" si="439">AN96-AN89</f>
        <v>39457877.740000002</v>
      </c>
      <c r="AO82" s="279">
        <f t="shared" si="439"/>
        <v>26079363.670000002</v>
      </c>
      <c r="AP82" s="279">
        <f t="shared" ref="AP82:AQ82" si="440">AP96-AP89</f>
        <v>28929862.170000002</v>
      </c>
      <c r="AQ82" s="279">
        <f t="shared" si="440"/>
        <v>31400080.530000001</v>
      </c>
      <c r="AR82" s="279">
        <f t="shared" ref="AR82:AS82" si="441">AR96-AR89</f>
        <v>39327001.620000005</v>
      </c>
      <c r="AS82" s="279">
        <f t="shared" si="441"/>
        <v>37106081</v>
      </c>
      <c r="AT82" s="279">
        <f t="shared" ref="AT82:AU82" si="442">AT96-AT89</f>
        <v>26447522.640000001</v>
      </c>
      <c r="AU82" s="279">
        <f t="shared" si="442"/>
        <v>-6078186.6400000006</v>
      </c>
      <c r="AV82" s="296">
        <f t="shared" ref="AV82:AW82" si="443">AV96-AV89</f>
        <v>2050404.8999999985</v>
      </c>
      <c r="AW82" s="279">
        <f t="shared" si="443"/>
        <v>-100468.77999999933</v>
      </c>
      <c r="AX82" s="279">
        <f t="shared" ref="AX82:AY82" si="444">AX96-AX89</f>
        <v>-2442481.7800000012</v>
      </c>
      <c r="AY82" s="279">
        <f t="shared" si="444"/>
        <v>56444402.850000001</v>
      </c>
      <c r="AZ82" s="279">
        <f t="shared" ref="AZ82:BA82" si="445">AZ96-AZ89</f>
        <v>33263491.850000001</v>
      </c>
      <c r="BA82" s="279">
        <f t="shared" si="445"/>
        <v>35771077.289999999</v>
      </c>
      <c r="BB82" s="279">
        <f t="shared" ref="BB82:BC82" si="446">BB96-BB89</f>
        <v>31376261.420000002</v>
      </c>
      <c r="BC82" s="279">
        <f t="shared" si="446"/>
        <v>28595406.379999999</v>
      </c>
      <c r="BD82" s="279">
        <f t="shared" ref="BD82" si="447">BD96-BD89</f>
        <v>38237521.950000003</v>
      </c>
      <c r="BE82" s="279">
        <f t="shared" ref="BE82:BG82" si="448">BE96-BE89</f>
        <v>34583964.25</v>
      </c>
      <c r="BF82" s="279">
        <f t="shared" si="448"/>
        <v>33193043.52</v>
      </c>
      <c r="BG82" s="279">
        <f t="shared" si="448"/>
        <v>31937083.789999999</v>
      </c>
      <c r="BH82" s="296">
        <f t="shared" ref="BH82" si="449">BH96-BH89</f>
        <v>35493801.799999997</v>
      </c>
      <c r="BI82" s="89">
        <f t="shared" ref="BI82:BN82" si="450">BI96-BI89</f>
        <v>41334426.530000001</v>
      </c>
      <c r="BJ82" s="515">
        <f t="shared" si="450"/>
        <v>40398759.25</v>
      </c>
      <c r="BK82" s="570">
        <f t="shared" si="450"/>
        <v>41309626.859999999</v>
      </c>
      <c r="BL82" s="570">
        <f t="shared" si="450"/>
        <v>41392625.299999997</v>
      </c>
      <c r="BM82" s="570">
        <f t="shared" si="450"/>
        <v>42401393.75</v>
      </c>
      <c r="BN82" s="649">
        <f t="shared" si="450"/>
        <v>34953354.32</v>
      </c>
      <c r="BO82" s="649">
        <f t="shared" ref="BO82:BP82" si="451">BO96-BO89</f>
        <v>40790255.07</v>
      </c>
      <c r="BP82" s="649">
        <f t="shared" si="451"/>
        <v>43557515.439999998</v>
      </c>
      <c r="BQ82" s="649">
        <f t="shared" ref="BQ82" si="452">BQ96-BQ89</f>
        <v>36221920.909999996</v>
      </c>
      <c r="BR82" s="649">
        <f t="shared" ref="BR82" si="453">BR96-BR89</f>
        <v>40529268.519999996</v>
      </c>
      <c r="BS82" s="279"/>
      <c r="BT82" s="279"/>
      <c r="BU82" s="89">
        <f t="shared" si="400"/>
        <v>-2049702.7199999988</v>
      </c>
      <c r="BV82" s="92">
        <f t="shared" si="400"/>
        <v>-627868.95999999717</v>
      </c>
      <c r="BW82" s="92">
        <f t="shared" si="400"/>
        <v>-3346004.0599999987</v>
      </c>
      <c r="BX82" s="92">
        <f t="shared" si="400"/>
        <v>1426049.4499999993</v>
      </c>
      <c r="BY82" s="92">
        <f t="shared" si="400"/>
        <v>1695215.1999999955</v>
      </c>
      <c r="BZ82" s="92">
        <f t="shared" si="400"/>
        <v>2483513.950000003</v>
      </c>
      <c r="CA82" s="92">
        <f t="shared" si="400"/>
        <v>2592044.1600000039</v>
      </c>
      <c r="CB82" s="92">
        <f t="shared" si="400"/>
        <v>2161730.1799999997</v>
      </c>
      <c r="CC82" s="92">
        <f t="shared" si="400"/>
        <v>7971051.4499999993</v>
      </c>
      <c r="CD82" s="390">
        <f t="shared" si="400"/>
        <v>912992.28000000119</v>
      </c>
      <c r="CE82" s="413">
        <f t="shared" si="401"/>
        <v>-3314594.5799999945</v>
      </c>
      <c r="CF82" s="92">
        <f t="shared" si="401"/>
        <v>1120987.299999997</v>
      </c>
      <c r="CG82" s="92">
        <f t="shared" si="401"/>
        <v>5107795.2699999958</v>
      </c>
      <c r="CH82" s="92">
        <f t="shared" si="401"/>
        <v>4910183.0199999996</v>
      </c>
      <c r="CI82" s="92">
        <f t="shared" si="401"/>
        <v>2687874.129999999</v>
      </c>
      <c r="CJ82" s="231">
        <f t="shared" si="401"/>
        <v>6979716.9800000042</v>
      </c>
      <c r="CK82" s="231">
        <f t="shared" si="401"/>
        <v>12322500.130000003</v>
      </c>
      <c r="CL82" s="231">
        <f t="shared" si="401"/>
        <v>1619566.6999999955</v>
      </c>
      <c r="CM82" s="231">
        <f t="shared" si="401"/>
        <v>5146377.6099999994</v>
      </c>
      <c r="CN82" s="244">
        <f t="shared" si="401"/>
        <v>724461.34000000358</v>
      </c>
      <c r="CO82" s="244">
        <f t="shared" si="402"/>
        <v>-2405499.0399999954</v>
      </c>
      <c r="CP82" s="370">
        <f t="shared" si="402"/>
        <v>9002828.9399999976</v>
      </c>
      <c r="CQ82" s="339">
        <f t="shared" si="402"/>
        <v>6013418.2899999991</v>
      </c>
      <c r="CR82" s="244">
        <f t="shared" si="402"/>
        <v>8833719.9299999997</v>
      </c>
      <c r="CS82" s="244">
        <f t="shared" si="402"/>
        <v>3794617.2100000009</v>
      </c>
      <c r="CT82" s="244">
        <f t="shared" si="402"/>
        <v>8762944.620000001</v>
      </c>
      <c r="CU82" s="244">
        <f t="shared" si="402"/>
        <v>-177938.82999999821</v>
      </c>
      <c r="CV82" s="244">
        <f t="shared" si="402"/>
        <v>-1488089.75</v>
      </c>
      <c r="CW82" s="244">
        <f t="shared" si="402"/>
        <v>-9165420.8999999985</v>
      </c>
      <c r="CX82" s="244">
        <f t="shared" si="402"/>
        <v>7763165.2900000066</v>
      </c>
      <c r="CY82" s="244">
        <f t="shared" si="403"/>
        <v>4669766.7100000009</v>
      </c>
      <c r="CZ82" s="244">
        <f t="shared" si="403"/>
        <v>-154810.28000000119</v>
      </c>
      <c r="DA82" s="244">
        <f t="shared" si="403"/>
        <v>-32485472.340000004</v>
      </c>
      <c r="DB82" s="370">
        <f t="shared" si="403"/>
        <v>-34724163.149999999</v>
      </c>
      <c r="DC82" s="370">
        <f t="shared" si="403"/>
        <v>-35208401.740000002</v>
      </c>
      <c r="DD82" s="370">
        <f t="shared" si="403"/>
        <v>-40456352.32</v>
      </c>
      <c r="DE82" s="370">
        <f t="shared" si="403"/>
        <v>18986949.020000003</v>
      </c>
      <c r="DF82" s="370">
        <f t="shared" si="403"/>
        <v>-6194385.8900000006</v>
      </c>
      <c r="DG82" s="370">
        <f t="shared" si="403"/>
        <v>9691713.6199999973</v>
      </c>
      <c r="DH82" s="370">
        <f t="shared" si="403"/>
        <v>2446399.25</v>
      </c>
      <c r="DI82" s="370">
        <f t="shared" si="404"/>
        <v>-2804674.1500000022</v>
      </c>
      <c r="DJ82" s="370">
        <f t="shared" si="404"/>
        <v>-1089479.6700000018</v>
      </c>
      <c r="DK82" s="370">
        <f t="shared" si="404"/>
        <v>-2522116.75</v>
      </c>
      <c r="DL82" s="370">
        <f t="shared" si="404"/>
        <v>6745520.879999999</v>
      </c>
      <c r="DM82" s="370">
        <f t="shared" si="404"/>
        <v>38015270.43</v>
      </c>
      <c r="DN82" s="370">
        <f t="shared" si="404"/>
        <v>33443396.899999999</v>
      </c>
      <c r="DO82" s="370">
        <f t="shared" si="404"/>
        <v>41434895.310000002</v>
      </c>
      <c r="DP82" s="370">
        <f t="shared" si="404"/>
        <v>42841241.030000001</v>
      </c>
      <c r="DQ82" s="370">
        <f t="shared" si="404"/>
        <v>-15134775.990000002</v>
      </c>
      <c r="DR82" s="370">
        <f t="shared" si="404"/>
        <v>8129133.4499999955</v>
      </c>
      <c r="DS82" s="370">
        <f t="shared" si="404"/>
        <v>6630316.4600000009</v>
      </c>
      <c r="DT82" s="370">
        <f t="shared" si="404"/>
        <v>3577092.8999999985</v>
      </c>
      <c r="DU82" s="370">
        <f t="shared" si="404"/>
        <v>12194848.690000001</v>
      </c>
      <c r="DV82" s="370">
        <f t="shared" si="404"/>
        <v>5319993.4899999946</v>
      </c>
      <c r="DW82" s="370">
        <f t="shared" si="404"/>
        <v>1637956.6599999964</v>
      </c>
      <c r="DX82" s="370">
        <f t="shared" si="404"/>
        <v>7336224.9999999963</v>
      </c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25899689.530000001</v>
      </c>
      <c r="D83" s="90">
        <f t="shared" ref="D83:Y83" si="454">D97-D90</f>
        <v>22557977.519999996</v>
      </c>
      <c r="E83" s="90">
        <f t="shared" si="454"/>
        <v>20691613.41</v>
      </c>
      <c r="F83" s="90">
        <f t="shared" si="454"/>
        <v>19815708.329999998</v>
      </c>
      <c r="G83" s="90">
        <f t="shared" si="454"/>
        <v>22499867.420000002</v>
      </c>
      <c r="H83" s="90">
        <f t="shared" si="454"/>
        <v>22065882.43</v>
      </c>
      <c r="I83" s="90">
        <f t="shared" si="454"/>
        <v>22509027.329999998</v>
      </c>
      <c r="J83" s="90">
        <f t="shared" si="454"/>
        <v>20896548.969999999</v>
      </c>
      <c r="K83" s="90">
        <f t="shared" si="454"/>
        <v>16978452.75</v>
      </c>
      <c r="L83" s="91">
        <f t="shared" si="454"/>
        <v>21546458.369999997</v>
      </c>
      <c r="M83" s="90">
        <f t="shared" si="454"/>
        <v>27315881.259999998</v>
      </c>
      <c r="N83" s="163">
        <f t="shared" si="454"/>
        <v>24146056.149999999</v>
      </c>
      <c r="O83" s="163">
        <f t="shared" si="454"/>
        <v>25558591.320000004</v>
      </c>
      <c r="P83" s="163">
        <f t="shared" si="454"/>
        <v>21112195.220000003</v>
      </c>
      <c r="Q83" s="163">
        <f t="shared" si="454"/>
        <v>20820638.039999999</v>
      </c>
      <c r="R83" s="90">
        <f t="shared" si="454"/>
        <v>19621130.369999997</v>
      </c>
      <c r="S83" s="90">
        <f t="shared" si="454"/>
        <v>32085874.5</v>
      </c>
      <c r="T83" s="90">
        <f t="shared" si="454"/>
        <v>40279313.480000004</v>
      </c>
      <c r="U83" s="90">
        <f t="shared" si="454"/>
        <v>30150561.129999999</v>
      </c>
      <c r="V83" s="90">
        <f t="shared" si="454"/>
        <v>26203952.759999998</v>
      </c>
      <c r="W83" s="90">
        <f t="shared" si="454"/>
        <v>33171239.82</v>
      </c>
      <c r="X83" s="91">
        <f t="shared" si="454"/>
        <v>24225303.009999998</v>
      </c>
      <c r="Y83" s="90">
        <f t="shared" si="454"/>
        <v>25227753.350000001</v>
      </c>
      <c r="Z83" s="90">
        <f t="shared" ref="Z83:AA83" si="455">Z97-Z90</f>
        <v>27357719.879999999</v>
      </c>
      <c r="AA83" s="90">
        <f t="shared" si="455"/>
        <v>27962052.050000001</v>
      </c>
      <c r="AB83" s="90">
        <f t="shared" ref="AB83:AC83" si="456">AB97-AB90</f>
        <v>30442191.790000003</v>
      </c>
      <c r="AC83" s="90">
        <f t="shared" si="456"/>
        <v>23700157.900000006</v>
      </c>
      <c r="AD83" s="90">
        <f t="shared" ref="AD83:AE83" si="457">AD97-AD90</f>
        <v>29274684</v>
      </c>
      <c r="AE83" s="90">
        <f t="shared" si="457"/>
        <v>27432957.82</v>
      </c>
      <c r="AF83" s="90">
        <f t="shared" ref="AF83:AG83" si="458">AF97-AF90</f>
        <v>27470924.469999999</v>
      </c>
      <c r="AG83" s="90">
        <f t="shared" si="458"/>
        <v>27129582.600000001</v>
      </c>
      <c r="AH83" s="191">
        <f t="shared" ref="AH83:AI83" si="459">AH97-AH90</f>
        <v>25815915.91</v>
      </c>
      <c r="AI83" s="191">
        <f t="shared" si="459"/>
        <v>26501158.140000001</v>
      </c>
      <c r="AJ83" s="178">
        <f t="shared" ref="AJ83:AK83" si="460">AJ97-AJ90</f>
        <v>25760665.309999999</v>
      </c>
      <c r="AK83" s="304">
        <f t="shared" si="460"/>
        <v>30104801.359999999</v>
      </c>
      <c r="AL83" s="304">
        <f t="shared" ref="AL83:AM83" si="461">AL97-AL90</f>
        <v>33294504.289999999</v>
      </c>
      <c r="AM83" s="279">
        <f t="shared" si="461"/>
        <v>34547166.299999997</v>
      </c>
      <c r="AN83" s="279">
        <f t="shared" ref="AN83:AO83" si="462">AN97-AN90</f>
        <v>40772624.490000002</v>
      </c>
      <c r="AO83" s="279">
        <f t="shared" si="462"/>
        <v>24556913.68</v>
      </c>
      <c r="AP83" s="279">
        <f t="shared" ref="AP83:AQ83" si="463">AP97-AP90</f>
        <v>27939912.09</v>
      </c>
      <c r="AQ83" s="279">
        <f t="shared" si="463"/>
        <v>27046502.59</v>
      </c>
      <c r="AR83" s="279">
        <f t="shared" ref="AR83:AS83" si="464">AR97-AR90</f>
        <v>35289547.780000001</v>
      </c>
      <c r="AS83" s="279">
        <f t="shared" si="464"/>
        <v>38376628.289999999</v>
      </c>
      <c r="AT83" s="279">
        <f t="shared" ref="AT83:AU83" si="465">AT97-AT90</f>
        <v>30582904.57</v>
      </c>
      <c r="AU83" s="279">
        <f t="shared" si="465"/>
        <v>-8152918.8100000005</v>
      </c>
      <c r="AV83" s="296">
        <f t="shared" ref="AV83:AW83" si="466">AV97-AV90</f>
        <v>-4605418.09</v>
      </c>
      <c r="AW83" s="279">
        <f t="shared" si="466"/>
        <v>-5822901.1199999992</v>
      </c>
      <c r="AX83" s="279">
        <f t="shared" ref="AX83:AY83" si="467">AX97-AX90</f>
        <v>-6410544.5299999993</v>
      </c>
      <c r="AY83" s="279">
        <f t="shared" si="467"/>
        <v>39441976.829999998</v>
      </c>
      <c r="AZ83" s="279">
        <f t="shared" ref="AZ83:BA83" si="468">AZ97-AZ90</f>
        <v>30170717.830000002</v>
      </c>
      <c r="BA83" s="279">
        <f t="shared" si="468"/>
        <v>27175860.869999997</v>
      </c>
      <c r="BB83" s="279">
        <f t="shared" ref="BB83:BC83" si="469">BB97-BB90</f>
        <v>27267048.280000001</v>
      </c>
      <c r="BC83" s="279">
        <f t="shared" si="469"/>
        <v>23238338.969999999</v>
      </c>
      <c r="BD83" s="279">
        <f t="shared" ref="BD83" si="470">BD97-BD90</f>
        <v>29868848.48</v>
      </c>
      <c r="BE83" s="279">
        <f t="shared" ref="BE83:BG83" si="471">BE97-BE90</f>
        <v>29833028.34</v>
      </c>
      <c r="BF83" s="279">
        <f t="shared" si="471"/>
        <v>26957839.539999999</v>
      </c>
      <c r="BG83" s="279">
        <f t="shared" si="471"/>
        <v>26019458.240000002</v>
      </c>
      <c r="BH83" s="296">
        <f t="shared" ref="BH83" si="472">BH97-BH90</f>
        <v>27029135.120000001</v>
      </c>
      <c r="BI83" s="89">
        <f t="shared" ref="BI83" si="473">BI97-BI90</f>
        <v>36586321.230000004</v>
      </c>
      <c r="BJ83" s="515">
        <f t="shared" ref="BJ83" si="474">BJ97-BJ90</f>
        <v>36443995.100000001</v>
      </c>
      <c r="BK83" s="570">
        <f t="shared" ref="BK83:BL83" si="475">BK97-BK90</f>
        <v>34972852.82</v>
      </c>
      <c r="BL83" s="570">
        <f t="shared" si="475"/>
        <v>27845475.719999999</v>
      </c>
      <c r="BM83" s="570">
        <f t="shared" ref="BM83:BN83" si="476">BM97-BM90</f>
        <v>27622241.960000001</v>
      </c>
      <c r="BN83" s="649">
        <f t="shared" si="476"/>
        <v>22696925.699999999</v>
      </c>
      <c r="BO83" s="649">
        <f t="shared" ref="BO83:BP83" si="477">BO97-BO90</f>
        <v>30165852.620000001</v>
      </c>
      <c r="BP83" s="649">
        <f t="shared" si="477"/>
        <v>32491109.199999999</v>
      </c>
      <c r="BQ83" s="649">
        <f t="shared" ref="BQ83" si="478">BQ97-BQ90</f>
        <v>28563523.98</v>
      </c>
      <c r="BR83" s="649">
        <f t="shared" ref="BR83" si="479">BR97-BR90</f>
        <v>31009651.809999999</v>
      </c>
      <c r="BS83" s="279"/>
      <c r="BT83" s="279"/>
      <c r="BU83" s="89">
        <f t="shared" si="400"/>
        <v>-341098.20999999717</v>
      </c>
      <c r="BV83" s="92">
        <f t="shared" si="400"/>
        <v>-1445782.2999999933</v>
      </c>
      <c r="BW83" s="92">
        <f t="shared" si="400"/>
        <v>129024.62999999896</v>
      </c>
      <c r="BX83" s="92">
        <f t="shared" si="400"/>
        <v>-194577.96000000089</v>
      </c>
      <c r="BY83" s="92">
        <f t="shared" si="400"/>
        <v>9586007.0799999982</v>
      </c>
      <c r="BZ83" s="92">
        <f t="shared" si="400"/>
        <v>18213431.050000004</v>
      </c>
      <c r="CA83" s="92">
        <f t="shared" si="400"/>
        <v>7641533.8000000007</v>
      </c>
      <c r="CB83" s="92">
        <f t="shared" si="400"/>
        <v>5307403.7899999991</v>
      </c>
      <c r="CC83" s="92">
        <f t="shared" si="400"/>
        <v>16192787.07</v>
      </c>
      <c r="CD83" s="390">
        <f t="shared" si="400"/>
        <v>2678844.6400000006</v>
      </c>
      <c r="CE83" s="413">
        <f t="shared" si="401"/>
        <v>-2088127.9099999964</v>
      </c>
      <c r="CF83" s="92">
        <f t="shared" si="401"/>
        <v>3211663.7300000004</v>
      </c>
      <c r="CG83" s="92">
        <f t="shared" si="401"/>
        <v>2403460.7299999967</v>
      </c>
      <c r="CH83" s="92">
        <f t="shared" si="401"/>
        <v>9329996.5700000003</v>
      </c>
      <c r="CI83" s="92">
        <f t="shared" si="401"/>
        <v>2879519.8600000069</v>
      </c>
      <c r="CJ83" s="231">
        <f t="shared" si="401"/>
        <v>9653553.6300000027</v>
      </c>
      <c r="CK83" s="231">
        <f t="shared" si="401"/>
        <v>-4652916.68</v>
      </c>
      <c r="CL83" s="231">
        <f t="shared" si="401"/>
        <v>-12808389.010000005</v>
      </c>
      <c r="CM83" s="231">
        <f t="shared" si="401"/>
        <v>-3020978.5299999975</v>
      </c>
      <c r="CN83" s="244">
        <f t="shared" si="401"/>
        <v>-388036.84999999776</v>
      </c>
      <c r="CO83" s="244">
        <f t="shared" si="402"/>
        <v>-6670081.6799999997</v>
      </c>
      <c r="CP83" s="370">
        <f t="shared" si="402"/>
        <v>1535362.3000000007</v>
      </c>
      <c r="CQ83" s="339">
        <f t="shared" si="402"/>
        <v>4877048.0099999979</v>
      </c>
      <c r="CR83" s="244">
        <f t="shared" si="402"/>
        <v>5936784.4100000001</v>
      </c>
      <c r="CS83" s="244">
        <f t="shared" si="402"/>
        <v>6585114.2499999963</v>
      </c>
      <c r="CT83" s="244">
        <f t="shared" si="402"/>
        <v>10330432.699999999</v>
      </c>
      <c r="CU83" s="244">
        <f t="shared" si="402"/>
        <v>856755.77999999374</v>
      </c>
      <c r="CV83" s="244">
        <f t="shared" si="402"/>
        <v>-1334771.9100000001</v>
      </c>
      <c r="CW83" s="244">
        <f t="shared" si="402"/>
        <v>-386455.23000000045</v>
      </c>
      <c r="CX83" s="244">
        <f t="shared" si="402"/>
        <v>7818623.3100000024</v>
      </c>
      <c r="CY83" s="244">
        <f t="shared" si="403"/>
        <v>11247045.689999998</v>
      </c>
      <c r="CZ83" s="244">
        <f t="shared" si="403"/>
        <v>4766988.66</v>
      </c>
      <c r="DA83" s="244">
        <f t="shared" si="403"/>
        <v>-34654076.950000003</v>
      </c>
      <c r="DB83" s="370">
        <f t="shared" si="403"/>
        <v>-30366083.399999999</v>
      </c>
      <c r="DC83" s="370">
        <f t="shared" si="403"/>
        <v>-35927702.479999997</v>
      </c>
      <c r="DD83" s="370">
        <f t="shared" si="403"/>
        <v>-39705048.82</v>
      </c>
      <c r="DE83" s="370">
        <f t="shared" si="403"/>
        <v>4894810.5300000012</v>
      </c>
      <c r="DF83" s="370">
        <f t="shared" si="403"/>
        <v>-10601906.66</v>
      </c>
      <c r="DG83" s="370">
        <f t="shared" si="403"/>
        <v>2618947.1899999976</v>
      </c>
      <c r="DH83" s="370">
        <f t="shared" si="403"/>
        <v>-672863.80999999866</v>
      </c>
      <c r="DI83" s="370">
        <f t="shared" si="404"/>
        <v>-3808163.620000001</v>
      </c>
      <c r="DJ83" s="370">
        <f t="shared" si="404"/>
        <v>-5420699.3000000007</v>
      </c>
      <c r="DK83" s="370">
        <f t="shared" si="404"/>
        <v>-8543599.9499999993</v>
      </c>
      <c r="DL83" s="370">
        <f t="shared" si="404"/>
        <v>-3625065.0300000012</v>
      </c>
      <c r="DM83" s="370">
        <f t="shared" si="404"/>
        <v>34172377.050000004</v>
      </c>
      <c r="DN83" s="370">
        <f t="shared" si="404"/>
        <v>31634553.210000001</v>
      </c>
      <c r="DO83" s="370">
        <f t="shared" si="404"/>
        <v>42409222.350000001</v>
      </c>
      <c r="DP83" s="370">
        <f t="shared" si="404"/>
        <v>42854539.630000003</v>
      </c>
      <c r="DQ83" s="370">
        <f t="shared" si="404"/>
        <v>-4469124.0099999979</v>
      </c>
      <c r="DR83" s="370">
        <f t="shared" si="404"/>
        <v>-2325242.1100000031</v>
      </c>
      <c r="DS83" s="370">
        <f t="shared" si="404"/>
        <v>446381.09000000358</v>
      </c>
      <c r="DT83" s="370">
        <f t="shared" si="404"/>
        <v>-4570122.5800000019</v>
      </c>
      <c r="DU83" s="370">
        <f t="shared" si="404"/>
        <v>6927513.6500000022</v>
      </c>
      <c r="DV83" s="370">
        <f t="shared" si="404"/>
        <v>2622260.7199999988</v>
      </c>
      <c r="DW83" s="370">
        <f t="shared" si="404"/>
        <v>-1269504.3599999994</v>
      </c>
      <c r="DX83" s="370">
        <f t="shared" si="404"/>
        <v>4051812.2699999996</v>
      </c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36871172.5</v>
      </c>
      <c r="D84" s="90">
        <f t="shared" ref="D84:Y84" si="480">D98-D91</f>
        <v>34735103.399999999</v>
      </c>
      <c r="E84" s="90">
        <f t="shared" si="480"/>
        <v>31492374.209999997</v>
      </c>
      <c r="F84" s="90">
        <f t="shared" si="480"/>
        <v>32263519.409999996</v>
      </c>
      <c r="G84" s="90">
        <f t="shared" si="480"/>
        <v>35586711.120000005</v>
      </c>
      <c r="H84" s="90">
        <f t="shared" si="480"/>
        <v>34756620.660000004</v>
      </c>
      <c r="I84" s="90">
        <f t="shared" si="480"/>
        <v>35427646.019999996</v>
      </c>
      <c r="J84" s="90">
        <f t="shared" si="480"/>
        <v>36701237.079999998</v>
      </c>
      <c r="K84" s="90">
        <f t="shared" si="480"/>
        <v>29440540.180000003</v>
      </c>
      <c r="L84" s="91">
        <f t="shared" si="480"/>
        <v>35365983.640000001</v>
      </c>
      <c r="M84" s="90">
        <f t="shared" si="480"/>
        <v>40593965.399999999</v>
      </c>
      <c r="N84" s="163">
        <f t="shared" si="480"/>
        <v>34724420.060000002</v>
      </c>
      <c r="O84" s="163">
        <f t="shared" si="480"/>
        <v>36140945.099999994</v>
      </c>
      <c r="P84" s="163">
        <f t="shared" si="480"/>
        <v>33689435.200000003</v>
      </c>
      <c r="Q84" s="163">
        <f t="shared" si="480"/>
        <v>32065586.720000006</v>
      </c>
      <c r="R84" s="90">
        <f t="shared" si="480"/>
        <v>32923820.039999995</v>
      </c>
      <c r="S84" s="90">
        <f t="shared" si="480"/>
        <v>35109191.740000002</v>
      </c>
      <c r="T84" s="90">
        <f t="shared" si="480"/>
        <v>38793096.980000004</v>
      </c>
      <c r="U84" s="90">
        <f t="shared" si="480"/>
        <v>37946727.060000002</v>
      </c>
      <c r="V84" s="90">
        <f t="shared" si="480"/>
        <v>46364937.909999996</v>
      </c>
      <c r="W84" s="90">
        <f t="shared" si="480"/>
        <v>41422886.230000004</v>
      </c>
      <c r="X84" s="91">
        <f t="shared" si="480"/>
        <v>33921519.560000002</v>
      </c>
      <c r="Y84" s="90">
        <f t="shared" si="480"/>
        <v>39448677.369999997</v>
      </c>
      <c r="Z84" s="90">
        <f t="shared" ref="Z84:AA84" si="481">Z98-Z91</f>
        <v>39469016.18</v>
      </c>
      <c r="AA84" s="90">
        <f t="shared" si="481"/>
        <v>41799174.260000005</v>
      </c>
      <c r="AB84" s="90">
        <f t="shared" ref="AB84:AC84" si="482">AB98-AB91</f>
        <v>37956437.289999999</v>
      </c>
      <c r="AC84" s="90">
        <f t="shared" si="482"/>
        <v>34966641.969999999</v>
      </c>
      <c r="AD84" s="90">
        <f t="shared" ref="AD84:AE84" si="483">AD98-AD91</f>
        <v>38225873.209999993</v>
      </c>
      <c r="AE84" s="90">
        <f t="shared" si="483"/>
        <v>39525020.620000005</v>
      </c>
      <c r="AF84" s="90">
        <f t="shared" ref="AF84:AG84" si="484">AF98-AF91</f>
        <v>39619717.730000004</v>
      </c>
      <c r="AG84" s="90">
        <f t="shared" si="484"/>
        <v>42971893.560000002</v>
      </c>
      <c r="AH84" s="191">
        <f t="shared" ref="AH84:AI84" si="485">AH98-AH91</f>
        <v>42600650.93</v>
      </c>
      <c r="AI84" s="191">
        <f t="shared" si="485"/>
        <v>38336612.43</v>
      </c>
      <c r="AJ84" s="178">
        <f t="shared" ref="AJ84:AK84" si="486">AJ98-AJ91</f>
        <v>40702827.380000003</v>
      </c>
      <c r="AK84" s="304">
        <f t="shared" si="486"/>
        <v>44349289.140000001</v>
      </c>
      <c r="AL84" s="304">
        <f t="shared" ref="AL84:AM84" si="487">AL98-AL91</f>
        <v>45299312.989999995</v>
      </c>
      <c r="AM84" s="279">
        <f t="shared" si="487"/>
        <v>46733111.920000002</v>
      </c>
      <c r="AN84" s="279">
        <f t="shared" ref="AN84:AO84" si="488">AN98-AN91</f>
        <v>59144407.57</v>
      </c>
      <c r="AO84" s="279">
        <f t="shared" si="488"/>
        <v>30868935.850000001</v>
      </c>
      <c r="AP84" s="279">
        <f t="shared" ref="AP84:AQ84" si="489">AP98-AP91</f>
        <v>38844543.359999999</v>
      </c>
      <c r="AQ84" s="279">
        <f t="shared" si="489"/>
        <v>37742855.07</v>
      </c>
      <c r="AR84" s="279">
        <f t="shared" ref="AR84:AS84" si="490">AR98-AR91</f>
        <v>50396943.629999995</v>
      </c>
      <c r="AS84" s="279">
        <f t="shared" si="490"/>
        <v>52443212.32</v>
      </c>
      <c r="AT84" s="279">
        <f t="shared" ref="AT84:AU84" si="491">AT98-AT91</f>
        <v>37283767.090000004</v>
      </c>
      <c r="AU84" s="279">
        <f t="shared" si="491"/>
        <v>-17548694.830000002</v>
      </c>
      <c r="AV84" s="296">
        <f t="shared" ref="AV84:AW84" si="492">AV98-AV91</f>
        <v>-13054801.16</v>
      </c>
      <c r="AW84" s="279">
        <f t="shared" si="492"/>
        <v>-12165572.27</v>
      </c>
      <c r="AX84" s="279">
        <f t="shared" ref="AX84:AY84" si="493">AX98-AX91</f>
        <v>-17707919.449999999</v>
      </c>
      <c r="AY84" s="279">
        <f t="shared" si="493"/>
        <v>47379974.219999999</v>
      </c>
      <c r="AZ84" s="279">
        <f t="shared" ref="AZ84:BA84" si="494">AZ98-AZ91</f>
        <v>23125975.220000003</v>
      </c>
      <c r="BA84" s="279">
        <f t="shared" si="494"/>
        <v>40792983.82</v>
      </c>
      <c r="BB84" s="279">
        <f t="shared" ref="BB84:BC84" si="495">BB98-BB91</f>
        <v>38022415.25</v>
      </c>
      <c r="BC84" s="279">
        <f t="shared" si="495"/>
        <v>29156874.699999999</v>
      </c>
      <c r="BD84" s="279">
        <f t="shared" ref="BD84" si="496">BD98-BD91</f>
        <v>42133976.159999996</v>
      </c>
      <c r="BE84" s="279">
        <f t="shared" ref="BE84:BG84" si="497">BE98-BE91</f>
        <v>44950625.039999999</v>
      </c>
      <c r="BF84" s="279">
        <f t="shared" si="497"/>
        <v>39697735.060000002</v>
      </c>
      <c r="BG84" s="279">
        <f t="shared" si="497"/>
        <v>36709373.480000004</v>
      </c>
      <c r="BH84" s="296">
        <f t="shared" ref="BH84:BM84" si="498">BH98-BH91</f>
        <v>36123177.329999998</v>
      </c>
      <c r="BI84" s="89">
        <f t="shared" si="498"/>
        <v>43211733.009999998</v>
      </c>
      <c r="BJ84" s="515">
        <f t="shared" si="498"/>
        <v>41022027.010000005</v>
      </c>
      <c r="BK84" s="570">
        <f t="shared" si="498"/>
        <v>41909555.020000003</v>
      </c>
      <c r="BL84" s="570">
        <f t="shared" si="498"/>
        <v>43762928.709999993</v>
      </c>
      <c r="BM84" s="570">
        <f t="shared" si="498"/>
        <v>42818889.409999996</v>
      </c>
      <c r="BN84" s="649">
        <f t="shared" ref="BN84:BO84" si="499">BN98-BN91</f>
        <v>36015793.039999999</v>
      </c>
      <c r="BO84" s="649">
        <f t="shared" si="499"/>
        <v>44821470.329999998</v>
      </c>
      <c r="BP84" s="649">
        <f t="shared" ref="BP84" si="500">BP98-BP91</f>
        <v>51517607.18</v>
      </c>
      <c r="BQ84" s="649">
        <f t="shared" ref="BQ84" si="501">BQ98-BQ91</f>
        <v>41935556.25</v>
      </c>
      <c r="BR84" s="649">
        <f t="shared" ref="BR84" si="502">BR98-BR91</f>
        <v>46236363.370000005</v>
      </c>
      <c r="BS84" s="279"/>
      <c r="BT84" s="279"/>
      <c r="BU84" s="89">
        <f t="shared" si="400"/>
        <v>-730227.40000000596</v>
      </c>
      <c r="BV84" s="92">
        <f t="shared" si="400"/>
        <v>-1045668.1999999955</v>
      </c>
      <c r="BW84" s="92">
        <f t="shared" si="400"/>
        <v>573212.51000000909</v>
      </c>
      <c r="BX84" s="92">
        <f t="shared" si="400"/>
        <v>660300.62999999896</v>
      </c>
      <c r="BY84" s="92">
        <f t="shared" si="400"/>
        <v>-477519.38000000268</v>
      </c>
      <c r="BZ84" s="92">
        <f t="shared" si="400"/>
        <v>4036476.3200000003</v>
      </c>
      <c r="CA84" s="92">
        <f t="shared" si="400"/>
        <v>2519081.0400000066</v>
      </c>
      <c r="CB84" s="92">
        <f t="shared" si="400"/>
        <v>9663700.8299999982</v>
      </c>
      <c r="CC84" s="92">
        <f t="shared" si="400"/>
        <v>11982346.050000001</v>
      </c>
      <c r="CD84" s="390">
        <f t="shared" si="400"/>
        <v>-1444464.0799999982</v>
      </c>
      <c r="CE84" s="413">
        <f t="shared" si="401"/>
        <v>-1145288.0300000012</v>
      </c>
      <c r="CF84" s="92">
        <f t="shared" si="401"/>
        <v>4744596.1199999973</v>
      </c>
      <c r="CG84" s="92">
        <f t="shared" si="401"/>
        <v>5658229.1600000113</v>
      </c>
      <c r="CH84" s="92">
        <f t="shared" si="401"/>
        <v>4267002.0899999961</v>
      </c>
      <c r="CI84" s="92">
        <f t="shared" si="401"/>
        <v>2901055.2499999925</v>
      </c>
      <c r="CJ84" s="231">
        <f t="shared" si="401"/>
        <v>5302053.1699999981</v>
      </c>
      <c r="CK84" s="231">
        <f t="shared" si="401"/>
        <v>4415828.8800000027</v>
      </c>
      <c r="CL84" s="231">
        <f t="shared" si="401"/>
        <v>826620.75</v>
      </c>
      <c r="CM84" s="231">
        <f t="shared" si="401"/>
        <v>5025166.5</v>
      </c>
      <c r="CN84" s="244">
        <f t="shared" si="401"/>
        <v>-3764286.9799999967</v>
      </c>
      <c r="CO84" s="244">
        <f t="shared" si="402"/>
        <v>-3086273.8000000045</v>
      </c>
      <c r="CP84" s="370">
        <f t="shared" si="402"/>
        <v>6781307.8200000003</v>
      </c>
      <c r="CQ84" s="339">
        <f t="shared" si="402"/>
        <v>4900611.7700000033</v>
      </c>
      <c r="CR84" s="244">
        <f t="shared" si="402"/>
        <v>5830296.8099999949</v>
      </c>
      <c r="CS84" s="244">
        <f t="shared" si="402"/>
        <v>4933937.6599999964</v>
      </c>
      <c r="CT84" s="244">
        <f t="shared" si="402"/>
        <v>21187970.280000001</v>
      </c>
      <c r="CU84" s="244">
        <f t="shared" si="402"/>
        <v>-4097706.1199999973</v>
      </c>
      <c r="CV84" s="244">
        <f t="shared" si="402"/>
        <v>618670.15000000596</v>
      </c>
      <c r="CW84" s="244">
        <f t="shared" si="402"/>
        <v>-1782165.5500000045</v>
      </c>
      <c r="CX84" s="244">
        <f t="shared" si="402"/>
        <v>10777225.899999991</v>
      </c>
      <c r="CY84" s="244">
        <f t="shared" si="403"/>
        <v>9471318.7599999979</v>
      </c>
      <c r="CZ84" s="244">
        <f t="shared" si="403"/>
        <v>-5316883.8399999961</v>
      </c>
      <c r="DA84" s="244">
        <f t="shared" si="403"/>
        <v>-55885307.260000005</v>
      </c>
      <c r="DB84" s="370">
        <f t="shared" si="403"/>
        <v>-53757628.540000007</v>
      </c>
      <c r="DC84" s="370">
        <f t="shared" si="403"/>
        <v>-56514861.409999996</v>
      </c>
      <c r="DD84" s="370">
        <f t="shared" si="403"/>
        <v>-63007232.439999998</v>
      </c>
      <c r="DE84" s="370">
        <f t="shared" si="403"/>
        <v>646862.29999999702</v>
      </c>
      <c r="DF84" s="370">
        <f t="shared" si="403"/>
        <v>-36018432.349999994</v>
      </c>
      <c r="DG84" s="370">
        <f t="shared" si="403"/>
        <v>9924047.9699999988</v>
      </c>
      <c r="DH84" s="370">
        <f t="shared" si="403"/>
        <v>-822128.1099999994</v>
      </c>
      <c r="DI84" s="370">
        <f t="shared" si="404"/>
        <v>-8585980.370000001</v>
      </c>
      <c r="DJ84" s="370">
        <f t="shared" si="404"/>
        <v>-8262967.4699999988</v>
      </c>
      <c r="DK84" s="370">
        <f t="shared" si="404"/>
        <v>-7492587.2800000012</v>
      </c>
      <c r="DL84" s="370">
        <f t="shared" si="404"/>
        <v>2413967.9699999988</v>
      </c>
      <c r="DM84" s="370">
        <f t="shared" si="404"/>
        <v>54258068.310000002</v>
      </c>
      <c r="DN84" s="370">
        <f t="shared" si="404"/>
        <v>49177978.489999995</v>
      </c>
      <c r="DO84" s="370">
        <f t="shared" si="404"/>
        <v>55377305.280000001</v>
      </c>
      <c r="DP84" s="370">
        <f t="shared" si="404"/>
        <v>58729946.460000008</v>
      </c>
      <c r="DQ84" s="370">
        <f t="shared" si="404"/>
        <v>-5470419.1999999955</v>
      </c>
      <c r="DR84" s="370">
        <f t="shared" si="404"/>
        <v>20636953.489999991</v>
      </c>
      <c r="DS84" s="370">
        <f t="shared" si="404"/>
        <v>2025905.5899999961</v>
      </c>
      <c r="DT84" s="370">
        <f t="shared" si="404"/>
        <v>-2006622.2100000009</v>
      </c>
      <c r="DU84" s="370">
        <f t="shared" si="404"/>
        <v>15664595.629999999</v>
      </c>
      <c r="DV84" s="370">
        <f t="shared" si="404"/>
        <v>9383631.0200000033</v>
      </c>
      <c r="DW84" s="370">
        <f t="shared" si="404"/>
        <v>-3015068.7899999991</v>
      </c>
      <c r="DX84" s="370">
        <f t="shared" si="404"/>
        <v>6538628.3100000024</v>
      </c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202631036.38</v>
      </c>
      <c r="D85" s="124">
        <f t="shared" ref="D85:P85" si="503">SUM(D80:D84)</f>
        <v>176002486.79999998</v>
      </c>
      <c r="E85" s="124">
        <f t="shared" si="503"/>
        <v>165879265.75</v>
      </c>
      <c r="F85" s="124">
        <f t="shared" si="503"/>
        <v>160323371.69</v>
      </c>
      <c r="G85" s="124">
        <f t="shared" si="503"/>
        <v>204951583.65999997</v>
      </c>
      <c r="H85" s="124">
        <f t="shared" si="503"/>
        <v>214520169.53999999</v>
      </c>
      <c r="I85" s="124">
        <f t="shared" si="503"/>
        <v>190226145.38999999</v>
      </c>
      <c r="J85" s="124">
        <f t="shared" si="503"/>
        <v>177901188.68000001</v>
      </c>
      <c r="K85" s="124">
        <f t="shared" si="503"/>
        <v>157482645.64000002</v>
      </c>
      <c r="L85" s="126">
        <f t="shared" si="503"/>
        <v>207949681.31999999</v>
      </c>
      <c r="M85" s="124">
        <f t="shared" si="503"/>
        <v>248954316.47</v>
      </c>
      <c r="N85" s="164">
        <f t="shared" si="503"/>
        <v>208021035.67000002</v>
      </c>
      <c r="O85" s="164">
        <f t="shared" si="503"/>
        <v>210509261.17999998</v>
      </c>
      <c r="P85" s="164">
        <f t="shared" si="503"/>
        <v>200416887.24000001</v>
      </c>
      <c r="Q85" s="164">
        <f t="shared" ref="Q85:R85" si="504">SUM(Q80:Q84)</f>
        <v>186334133.59999999</v>
      </c>
      <c r="R85" s="124">
        <f t="shared" si="504"/>
        <v>188535634.45999998</v>
      </c>
      <c r="S85" s="124">
        <f t="shared" ref="S85:T85" si="505">SUM(S80:S84)</f>
        <v>248196139.93000001</v>
      </c>
      <c r="T85" s="124">
        <f t="shared" si="505"/>
        <v>275584290.87</v>
      </c>
      <c r="U85" s="124">
        <f t="shared" ref="U85:V85" si="506">SUM(U80:U84)</f>
        <v>225540946.51999998</v>
      </c>
      <c r="V85" s="124">
        <f t="shared" si="506"/>
        <v>199823852.40000001</v>
      </c>
      <c r="W85" s="124">
        <f t="shared" ref="W85:X85" si="507">SUM(W80:W84)</f>
        <v>245159051.56</v>
      </c>
      <c r="X85" s="126">
        <f t="shared" si="507"/>
        <v>213046713.70999998</v>
      </c>
      <c r="Y85" s="124">
        <f t="shared" ref="Y85:Z85" si="508">SUM(Y80:Y84)</f>
        <v>235469190.14000002</v>
      </c>
      <c r="Z85" s="124">
        <f t="shared" si="508"/>
        <v>226188484.75</v>
      </c>
      <c r="AA85" s="124">
        <f t="shared" ref="AA85:AB85" si="509">SUM(AA80:AA84)</f>
        <v>245073292.27000004</v>
      </c>
      <c r="AB85" s="124">
        <f t="shared" si="509"/>
        <v>215718325.79999998</v>
      </c>
      <c r="AC85" s="124">
        <f t="shared" ref="AC85:AD85" si="510">SUM(AC80:AC84)</f>
        <v>190162889.01000002</v>
      </c>
      <c r="AD85" s="124">
        <f t="shared" si="510"/>
        <v>218837133.69999999</v>
      </c>
      <c r="AE85" s="124">
        <f t="shared" ref="AE85:AF85" si="511">SUM(AE80:AE84)</f>
        <v>249313779.62</v>
      </c>
      <c r="AF85" s="124">
        <f t="shared" si="511"/>
        <v>242123367.61000001</v>
      </c>
      <c r="AG85" s="124">
        <f t="shared" ref="AG85:AH85" si="512">SUM(AG80:AG84)</f>
        <v>250273024.96999997</v>
      </c>
      <c r="AH85" s="263">
        <f t="shared" si="512"/>
        <v>201013037.02000001</v>
      </c>
      <c r="AI85" s="263">
        <f t="shared" ref="AI85:AJ85" si="513">SUM(AI80:AI84)</f>
        <v>197672746.53</v>
      </c>
      <c r="AJ85" s="241">
        <f t="shared" si="513"/>
        <v>242338829.65999997</v>
      </c>
      <c r="AK85" s="305">
        <f t="shared" ref="AK85:AL85" si="514">SUM(AK80:AK84)</f>
        <v>257251844.58999997</v>
      </c>
      <c r="AL85" s="305">
        <f t="shared" si="514"/>
        <v>263121563.28999996</v>
      </c>
      <c r="AM85" s="280">
        <f t="shared" ref="AM85:AN85" si="515">SUM(AM80:AM84)</f>
        <v>260068561.42000002</v>
      </c>
      <c r="AN85" s="280">
        <f t="shared" si="515"/>
        <v>285883786.60000002</v>
      </c>
      <c r="AO85" s="280">
        <f t="shared" ref="AO85" si="516">SUM(AO80:AO84)</f>
        <v>180047973.33000001</v>
      </c>
      <c r="AP85" s="280">
        <f t="shared" ref="AP85:AQ85" si="517">SUM(AP80:AP84)</f>
        <v>213757916.45999998</v>
      </c>
      <c r="AQ85" s="280">
        <f t="shared" si="517"/>
        <v>236044420.66</v>
      </c>
      <c r="AR85" s="280">
        <f t="shared" ref="AR85" si="518">SUM(AR80:AR84)</f>
        <v>305062104.39999998</v>
      </c>
      <c r="AS85" s="280">
        <f t="shared" ref="AS85" si="519">SUM(AS80:AS84)</f>
        <v>273544927.67000002</v>
      </c>
      <c r="AT85" s="280">
        <f t="shared" ref="AT85:AU85" si="520">SUM(AT80:AT84)</f>
        <v>190390727.01000002</v>
      </c>
      <c r="AU85" s="280">
        <f t="shared" si="520"/>
        <v>-58554787.650000006</v>
      </c>
      <c r="AV85" s="297">
        <f t="shared" ref="AV85:AW85" si="521">SUM(AV80:AV84)</f>
        <v>-12681602.549999997</v>
      </c>
      <c r="AW85" s="280">
        <f t="shared" si="521"/>
        <v>-35994174.129999995</v>
      </c>
      <c r="AX85" s="280">
        <f t="shared" ref="AX85:AY85" si="522">SUM(AX80:AX84)</f>
        <v>-47600124.449999988</v>
      </c>
      <c r="AY85" s="280">
        <f t="shared" si="522"/>
        <v>327486422.48000002</v>
      </c>
      <c r="AZ85" s="280">
        <f t="shared" ref="AZ85:BA85" si="523">SUM(AZ80:AZ84)</f>
        <v>216196125.48000002</v>
      </c>
      <c r="BA85" s="280">
        <f t="shared" si="523"/>
        <v>235819350.16999999</v>
      </c>
      <c r="BB85" s="280">
        <f t="shared" ref="BB85:BC85" si="524">SUM(BB80:BB84)</f>
        <v>214458572.17999998</v>
      </c>
      <c r="BC85" s="280">
        <f t="shared" si="524"/>
        <v>202325419.40000001</v>
      </c>
      <c r="BD85" s="280">
        <f t="shared" ref="BD85" si="525">SUM(BD80:BD84)</f>
        <v>282053192.00999999</v>
      </c>
      <c r="BE85" s="280">
        <f t="shared" ref="BE85:BG85" si="526">SUM(BE80:BE84)</f>
        <v>67445298.060000002</v>
      </c>
      <c r="BF85" s="280">
        <f t="shared" si="526"/>
        <v>219151971.55000001</v>
      </c>
      <c r="BG85" s="280">
        <f t="shared" si="526"/>
        <v>213728123.98000002</v>
      </c>
      <c r="BH85" s="293">
        <f t="shared" ref="BH85:BM85" si="527">SUM(BH80:BH84)</f>
        <v>244514065.56</v>
      </c>
      <c r="BI85" s="132">
        <f t="shared" si="527"/>
        <v>290533027.01999998</v>
      </c>
      <c r="BJ85" s="511">
        <f t="shared" si="527"/>
        <v>272318306.87</v>
      </c>
      <c r="BK85" s="566">
        <f t="shared" si="527"/>
        <v>263122091.47</v>
      </c>
      <c r="BL85" s="566">
        <f t="shared" si="527"/>
        <v>252864261.47000003</v>
      </c>
      <c r="BM85" s="566">
        <f t="shared" si="527"/>
        <v>247639459.81</v>
      </c>
      <c r="BN85" s="650">
        <f t="shared" ref="BN85:BO85" si="528">SUM(BN80:BN84)</f>
        <v>229221592.27999997</v>
      </c>
      <c r="BO85" s="650">
        <f t="shared" si="528"/>
        <v>310982690.76999998</v>
      </c>
      <c r="BP85" s="650">
        <f t="shared" ref="BP85" si="529">SUM(BP80:BP84)</f>
        <v>323163006.75</v>
      </c>
      <c r="BQ85" s="650">
        <f t="shared" ref="BQ85" si="530">SUM(BQ80:BQ84)</f>
        <v>249113260.75999999</v>
      </c>
      <c r="BR85" s="650">
        <f t="shared" ref="BR85" si="531">SUM(BR80:BR84)</f>
        <v>249720939.95999998</v>
      </c>
      <c r="BS85" s="280"/>
      <c r="BT85" s="280"/>
      <c r="BU85" s="132">
        <f t="shared" si="341"/>
        <v>7878224.799999984</v>
      </c>
      <c r="BV85" s="127">
        <f t="shared" ref="BV85:BX85" si="532">SUM(BV80:BV84)</f>
        <v>24414400.440000016</v>
      </c>
      <c r="BW85" s="127">
        <f t="shared" si="532"/>
        <v>20454867.850000013</v>
      </c>
      <c r="BX85" s="127">
        <f t="shared" si="532"/>
        <v>28212262.769999988</v>
      </c>
      <c r="BY85" s="127">
        <f t="shared" ref="BY85" si="533">SUM(BY80:BY84)</f>
        <v>43244556.270000018</v>
      </c>
      <c r="BZ85" s="127">
        <f t="shared" ref="BZ85:CH85" si="534">SUM(BZ80:BZ84)</f>
        <v>61064121.330000006</v>
      </c>
      <c r="CA85" s="127">
        <f t="shared" si="534"/>
        <v>35314801.130000018</v>
      </c>
      <c r="CB85" s="127">
        <f t="shared" si="534"/>
        <v>21922663.720000014</v>
      </c>
      <c r="CC85" s="127">
        <f t="shared" si="534"/>
        <v>87676405.920000002</v>
      </c>
      <c r="CD85" s="391">
        <f t="shared" si="534"/>
        <v>5097032.3899999978</v>
      </c>
      <c r="CE85" s="414">
        <f t="shared" si="534"/>
        <v>-13485126.32999998</v>
      </c>
      <c r="CF85" s="127">
        <f t="shared" si="534"/>
        <v>18167449.079999983</v>
      </c>
      <c r="CG85" s="127">
        <f t="shared" si="534"/>
        <v>34564031.090000033</v>
      </c>
      <c r="CH85" s="127">
        <f t="shared" si="534"/>
        <v>15301438.560000002</v>
      </c>
      <c r="CI85" s="127">
        <f t="shared" ref="CI85:CJ85" si="535">SUM(CI80:CI84)</f>
        <v>3828755.4100000011</v>
      </c>
      <c r="CJ85" s="232">
        <f t="shared" si="535"/>
        <v>30301499.240000024</v>
      </c>
      <c r="CK85" s="232">
        <f t="shared" ref="CK85:CL85" si="536">SUM(CK80:CK84)</f>
        <v>1117639.6899999939</v>
      </c>
      <c r="CL85" s="232">
        <f t="shared" si="536"/>
        <v>-33460923.260000005</v>
      </c>
      <c r="CM85" s="232">
        <f t="shared" ref="CM85:CN85" si="537">SUM(CM80:CM84)</f>
        <v>24732078.449999996</v>
      </c>
      <c r="CN85" s="257">
        <f t="shared" si="537"/>
        <v>1189184.6200000048</v>
      </c>
      <c r="CO85" s="257">
        <f t="shared" ref="CO85:CQ85" si="538">SUM(CO80:CO84)</f>
        <v>-47486305.030000001</v>
      </c>
      <c r="CP85" s="371">
        <f t="shared" si="538"/>
        <v>29292115.949999996</v>
      </c>
      <c r="CQ85" s="340">
        <f t="shared" si="538"/>
        <v>21782654.449999988</v>
      </c>
      <c r="CR85" s="257">
        <f t="shared" ref="CR85:CS85" si="539">SUM(CR80:CR84)</f>
        <v>36933078.539999999</v>
      </c>
      <c r="CS85" s="257">
        <f t="shared" si="539"/>
        <v>14995269.149999965</v>
      </c>
      <c r="CT85" s="257">
        <f t="shared" ref="CT85" si="540">SUM(CT80:CT84)</f>
        <v>70165460.800000012</v>
      </c>
      <c r="CU85" s="257">
        <f t="shared" ref="CU85" si="541">SUM(CU80:CU84)</f>
        <v>-10114915.68</v>
      </c>
      <c r="CV85" s="257">
        <f t="shared" ref="CV85" si="542">SUM(CV80:CV84)</f>
        <v>-5079217.2400000161</v>
      </c>
      <c r="CW85" s="257">
        <f t="shared" ref="CW85" si="543">SUM(CW80:CW84)</f>
        <v>-13269358.960000005</v>
      </c>
      <c r="CX85" s="257">
        <f t="shared" ref="CX85" si="544">SUM(CX80:CX84)</f>
        <v>62938736.790000007</v>
      </c>
      <c r="CY85" s="257">
        <f t="shared" ref="CY85" si="545">SUM(CY80:CY84)</f>
        <v>23271902.70000001</v>
      </c>
      <c r="CZ85" s="257">
        <f t="shared" ref="CZ85" si="546">SUM(CZ80:CZ84)</f>
        <v>-10622310.00999999</v>
      </c>
      <c r="DA85" s="257">
        <f t="shared" ref="DA85" si="547">SUM(DA80:DA84)</f>
        <v>-256227534.18000001</v>
      </c>
      <c r="DB85" s="371">
        <f t="shared" ref="DB85" si="548">SUM(DB80:DB84)</f>
        <v>-255020432.21000004</v>
      </c>
      <c r="DC85" s="371">
        <f t="shared" ref="DC85" si="549">SUM(DC80:DC84)</f>
        <v>-293246018.71999997</v>
      </c>
      <c r="DD85" s="371">
        <f t="shared" ref="DD85" si="550">SUM(DD80:DD84)</f>
        <v>-310721687.74000001</v>
      </c>
      <c r="DE85" s="371">
        <f t="shared" ref="DE85" si="551">SUM(DE80:DE84)</f>
        <v>67417861.060000002</v>
      </c>
      <c r="DF85" s="371">
        <f t="shared" ref="DF85" si="552">SUM(DF80:DF84)</f>
        <v>-69687661.11999999</v>
      </c>
      <c r="DG85" s="371">
        <f t="shared" ref="DG85" si="553">SUM(DG80:DG84)</f>
        <v>55771376.839999981</v>
      </c>
      <c r="DH85" s="371">
        <f t="shared" ref="DH85" si="554">SUM(DH80:DH84)</f>
        <v>700655.72000000905</v>
      </c>
      <c r="DI85" s="371">
        <f t="shared" ref="DI85" si="555">SUM(DI80:DI84)</f>
        <v>-33719001.259999998</v>
      </c>
      <c r="DJ85" s="371">
        <f t="shared" ref="DJ85" si="556">SUM(DJ80:DJ84)</f>
        <v>-23008912.390000008</v>
      </c>
      <c r="DK85" s="371">
        <f t="shared" ref="DK85:DL85" si="557">SUM(DK80:DK84)</f>
        <v>-206099629.60999998</v>
      </c>
      <c r="DL85" s="371">
        <f t="shared" si="557"/>
        <v>28761244.539999995</v>
      </c>
      <c r="DM85" s="371">
        <f t="shared" ref="DM85:DN85" si="558">SUM(DM80:DM84)</f>
        <v>272282911.63</v>
      </c>
      <c r="DN85" s="371">
        <f t="shared" si="558"/>
        <v>257195668.11000001</v>
      </c>
      <c r="DO85" s="371">
        <f t="shared" ref="DO85:DP85" si="559">SUM(DO80:DO84)</f>
        <v>326527201.14999998</v>
      </c>
      <c r="DP85" s="371">
        <f t="shared" si="559"/>
        <v>319918431.31999999</v>
      </c>
      <c r="DQ85" s="371">
        <f t="shared" ref="DQ85:DR85" si="560">SUM(DQ80:DQ84)</f>
        <v>-64364331.009999983</v>
      </c>
      <c r="DR85" s="371">
        <f t="shared" si="560"/>
        <v>36668135.989999972</v>
      </c>
      <c r="DS85" s="371">
        <f t="shared" ref="DS85:DT85" si="561">SUM(DS80:DS84)</f>
        <v>11820109.640000015</v>
      </c>
      <c r="DT85" s="371">
        <f t="shared" si="561"/>
        <v>14763020.100000001</v>
      </c>
      <c r="DU85" s="371">
        <f t="shared" ref="DU85:DV85" si="562">SUM(DU80:DU84)</f>
        <v>108657271.37</v>
      </c>
      <c r="DV85" s="371">
        <f t="shared" si="562"/>
        <v>41109814.740000002</v>
      </c>
      <c r="DW85" s="371">
        <f t="shared" ref="DW85:DX85" si="563">SUM(DW80:DW84)</f>
        <v>181667962.70000002</v>
      </c>
      <c r="DX85" s="371">
        <f t="shared" si="563"/>
        <v>30568968.409999985</v>
      </c>
      <c r="DY85" s="452"/>
      <c r="DZ85" s="452"/>
      <c r="EA85" s="452"/>
      <c r="EB85" s="327"/>
      <c r="EC85" s="125">
        <f t="shared" si="341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165"/>
      <c r="O86" s="40"/>
      <c r="P86" s="165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240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39"/>
      <c r="BJ86" s="512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34960633.659999996</v>
      </c>
      <c r="D87" s="90">
        <v>27856527.370000001</v>
      </c>
      <c r="E87" s="90">
        <v>26382172.050000001</v>
      </c>
      <c r="F87" s="90">
        <v>25714573.359999999</v>
      </c>
      <c r="G87" s="90">
        <v>39873212.829999998</v>
      </c>
      <c r="H87" s="90">
        <v>42435861.300000004</v>
      </c>
      <c r="I87" s="90">
        <v>32351311.100000001</v>
      </c>
      <c r="J87" s="90">
        <v>26521988.09</v>
      </c>
      <c r="K87" s="90">
        <v>24049320.990000002</v>
      </c>
      <c r="L87" s="91">
        <v>33805853.899999999</v>
      </c>
      <c r="M87" s="90">
        <v>41356133.489999995</v>
      </c>
      <c r="N87" s="163">
        <v>32425251.850000001</v>
      </c>
      <c r="O87" s="153">
        <v>34643978.670000002</v>
      </c>
      <c r="P87" s="163">
        <v>33406933.469999999</v>
      </c>
      <c r="Q87" s="153">
        <v>29340155.759999998</v>
      </c>
      <c r="R87" s="163">
        <v>33310336.719999999</v>
      </c>
      <c r="S87" s="153">
        <v>46907761.019999996</v>
      </c>
      <c r="T87" s="215">
        <v>50795808.809999995</v>
      </c>
      <c r="U87" s="214">
        <v>36683729.950000003</v>
      </c>
      <c r="V87" s="214">
        <v>27999139.66</v>
      </c>
      <c r="W87" s="214">
        <v>26495112.609999999</v>
      </c>
      <c r="X87" s="91">
        <v>38908493.890000001</v>
      </c>
      <c r="Y87" s="214">
        <v>44100801</v>
      </c>
      <c r="Z87" s="214">
        <v>39231319.280000001</v>
      </c>
      <c r="AA87" s="214">
        <v>39362787.199999996</v>
      </c>
      <c r="AB87" s="214">
        <v>31320991.52</v>
      </c>
      <c r="AC87" s="214">
        <v>26736504.91</v>
      </c>
      <c r="AD87" s="214">
        <v>37064690.350000001</v>
      </c>
      <c r="AE87" s="214">
        <v>42731284</v>
      </c>
      <c r="AF87" s="214">
        <v>43474607.660000004</v>
      </c>
      <c r="AG87" s="214">
        <v>44108308.920000002</v>
      </c>
      <c r="AH87" s="214">
        <v>27463286.75</v>
      </c>
      <c r="AI87" s="214">
        <v>28945825.120000001</v>
      </c>
      <c r="AJ87" s="178">
        <v>39634170.150000006</v>
      </c>
      <c r="AK87" s="191">
        <v>44948260.020000003</v>
      </c>
      <c r="AL87" s="191">
        <v>43932665.189999998</v>
      </c>
      <c r="AM87" s="191">
        <v>41989387.840000004</v>
      </c>
      <c r="AN87" s="191">
        <v>2035611.63</v>
      </c>
      <c r="AO87" s="191">
        <v>29505940.539999999</v>
      </c>
      <c r="AP87" s="191">
        <v>36918578.770000003</v>
      </c>
      <c r="AQ87" s="148">
        <v>42761657.390000001</v>
      </c>
      <c r="AR87" s="191">
        <v>58547689.700000003</v>
      </c>
      <c r="AS87" s="191">
        <v>45042850.089999996</v>
      </c>
      <c r="AT87" s="191">
        <v>28891579.099999998</v>
      </c>
      <c r="AU87" s="191">
        <v>31007556.119999997</v>
      </c>
      <c r="AV87" s="91">
        <v>46227974.519999996</v>
      </c>
      <c r="AW87" s="279">
        <v>54146002.5</v>
      </c>
      <c r="AX87" s="191">
        <v>52393375.129999995</v>
      </c>
      <c r="AY87" s="191">
        <v>55874851.049999997</v>
      </c>
      <c r="AZ87" s="272">
        <v>55874851.049999997</v>
      </c>
      <c r="BA87" s="191">
        <v>43387206.650000006</v>
      </c>
      <c r="BB87" s="191">
        <v>44206200.730000004</v>
      </c>
      <c r="BC87" s="148">
        <v>56094414.739999995</v>
      </c>
      <c r="BD87" s="191">
        <v>62579477.379999995</v>
      </c>
      <c r="BE87" s="191">
        <v>51669715.670000002</v>
      </c>
      <c r="BF87" s="430">
        <v>39328276.630000003</v>
      </c>
      <c r="BG87" s="191">
        <v>39803595.490000002</v>
      </c>
      <c r="BH87" s="91">
        <v>50973634.240000002</v>
      </c>
      <c r="BI87" s="89">
        <v>63572988.57</v>
      </c>
      <c r="BJ87" s="515">
        <v>55686850.880000003</v>
      </c>
      <c r="BK87" s="570">
        <v>50844263.25</v>
      </c>
      <c r="BL87" s="272">
        <v>48237353.869999997</v>
      </c>
      <c r="BM87" s="191">
        <v>38449156.009999998</v>
      </c>
      <c r="BN87" s="643">
        <v>47157294.190000005</v>
      </c>
      <c r="BO87" s="148">
        <v>77493430.699999988</v>
      </c>
      <c r="BP87" s="148">
        <v>76298059.669999987</v>
      </c>
      <c r="BQ87" s="191">
        <v>52384648.619999997</v>
      </c>
      <c r="BR87" s="430">
        <v>39882632.770000003</v>
      </c>
      <c r="BS87" s="191"/>
      <c r="BT87" s="191"/>
      <c r="BU87" s="89">
        <f t="shared" ref="BU87:CD91" si="564">O87-C87</f>
        <v>-316654.98999999464</v>
      </c>
      <c r="BV87" s="92">
        <f t="shared" si="564"/>
        <v>5550406.0999999978</v>
      </c>
      <c r="BW87" s="92">
        <f t="shared" si="564"/>
        <v>2957983.7099999972</v>
      </c>
      <c r="BX87" s="92">
        <f t="shared" si="564"/>
        <v>7595763.3599999994</v>
      </c>
      <c r="BY87" s="92">
        <f t="shared" si="564"/>
        <v>7034548.1899999976</v>
      </c>
      <c r="BZ87" s="92">
        <f t="shared" si="564"/>
        <v>8359947.5099999905</v>
      </c>
      <c r="CA87" s="92">
        <f t="shared" si="564"/>
        <v>4332418.8500000015</v>
      </c>
      <c r="CB87" s="92">
        <f t="shared" si="564"/>
        <v>1477151.5700000003</v>
      </c>
      <c r="CC87" s="92">
        <f t="shared" si="564"/>
        <v>2445791.6199999973</v>
      </c>
      <c r="CD87" s="390">
        <f t="shared" si="564"/>
        <v>5102639.9900000021</v>
      </c>
      <c r="CE87" s="413">
        <f t="shared" ref="CE87:CN91" si="565">Y87-M87</f>
        <v>2744667.5100000054</v>
      </c>
      <c r="CF87" s="92">
        <f t="shared" si="565"/>
        <v>6806067.4299999997</v>
      </c>
      <c r="CG87" s="92">
        <f t="shared" si="565"/>
        <v>4718808.5299999937</v>
      </c>
      <c r="CH87" s="92">
        <f t="shared" si="565"/>
        <v>-2085941.9499999993</v>
      </c>
      <c r="CI87" s="92">
        <f t="shared" si="565"/>
        <v>-2603650.8499999978</v>
      </c>
      <c r="CJ87" s="231">
        <f t="shared" si="565"/>
        <v>3754353.6300000027</v>
      </c>
      <c r="CK87" s="231">
        <f t="shared" si="565"/>
        <v>-4176477.0199999958</v>
      </c>
      <c r="CL87" s="231">
        <f t="shared" si="565"/>
        <v>-7321201.1499999911</v>
      </c>
      <c r="CM87" s="231">
        <f t="shared" si="565"/>
        <v>7424578.9699999988</v>
      </c>
      <c r="CN87" s="244">
        <f t="shared" si="565"/>
        <v>-535852.91000000015</v>
      </c>
      <c r="CO87" s="244">
        <f t="shared" ref="CO87:CX91" si="566">AI87-W87</f>
        <v>2450712.5100000016</v>
      </c>
      <c r="CP87" s="370">
        <f t="shared" si="566"/>
        <v>725676.26000000536</v>
      </c>
      <c r="CQ87" s="339">
        <f t="shared" si="566"/>
        <v>847459.02000000328</v>
      </c>
      <c r="CR87" s="244">
        <f t="shared" si="566"/>
        <v>4701345.9099999964</v>
      </c>
      <c r="CS87" s="244">
        <f t="shared" si="566"/>
        <v>2626600.640000008</v>
      </c>
      <c r="CT87" s="244">
        <f t="shared" si="566"/>
        <v>-29285379.890000001</v>
      </c>
      <c r="CU87" s="244">
        <f t="shared" si="566"/>
        <v>2769435.629999999</v>
      </c>
      <c r="CV87" s="244">
        <f t="shared" si="566"/>
        <v>-146111.57999999821</v>
      </c>
      <c r="CW87" s="244">
        <f t="shared" si="566"/>
        <v>30373.390000000596</v>
      </c>
      <c r="CX87" s="244">
        <f t="shared" si="566"/>
        <v>15073082.039999999</v>
      </c>
      <c r="CY87" s="244">
        <f t="shared" ref="CY87:DH91" si="567">AS87-AG87</f>
        <v>934541.16999999434</v>
      </c>
      <c r="CZ87" s="244">
        <f t="shared" si="567"/>
        <v>1428292.3499999978</v>
      </c>
      <c r="DA87" s="244">
        <f t="shared" si="567"/>
        <v>2061730.9999999963</v>
      </c>
      <c r="DB87" s="370">
        <f t="shared" si="567"/>
        <v>6593804.3699999899</v>
      </c>
      <c r="DC87" s="370">
        <f t="shared" si="567"/>
        <v>9197742.4799999967</v>
      </c>
      <c r="DD87" s="370">
        <f t="shared" si="567"/>
        <v>8460709.9399999976</v>
      </c>
      <c r="DE87" s="370">
        <f t="shared" si="567"/>
        <v>13885463.209999993</v>
      </c>
      <c r="DF87" s="370">
        <f t="shared" si="567"/>
        <v>53839239.419999994</v>
      </c>
      <c r="DG87" s="370">
        <f t="shared" si="567"/>
        <v>13881266.110000007</v>
      </c>
      <c r="DH87" s="370">
        <f t="shared" si="567"/>
        <v>7287621.9600000009</v>
      </c>
      <c r="DI87" s="370">
        <f t="shared" ref="DI87:DX91" si="568">BC87-AQ87</f>
        <v>13332757.349999994</v>
      </c>
      <c r="DJ87" s="370">
        <f t="shared" si="568"/>
        <v>4031787.6799999923</v>
      </c>
      <c r="DK87" s="370">
        <f t="shared" si="568"/>
        <v>6626865.5800000057</v>
      </c>
      <c r="DL87" s="370">
        <f t="shared" si="568"/>
        <v>10436697.530000005</v>
      </c>
      <c r="DM87" s="370">
        <f t="shared" si="568"/>
        <v>8796039.3700000048</v>
      </c>
      <c r="DN87" s="370">
        <f t="shared" si="568"/>
        <v>4745659.7200000063</v>
      </c>
      <c r="DO87" s="370">
        <f t="shared" si="568"/>
        <v>9426986.0700000003</v>
      </c>
      <c r="DP87" s="370">
        <f t="shared" si="568"/>
        <v>3293475.7500000075</v>
      </c>
      <c r="DQ87" s="370">
        <f t="shared" si="568"/>
        <v>-5030587.799999997</v>
      </c>
      <c r="DR87" s="370">
        <f t="shared" si="568"/>
        <v>-7637497.1799999997</v>
      </c>
      <c r="DS87" s="370">
        <f t="shared" si="568"/>
        <v>-4938050.640000008</v>
      </c>
      <c r="DT87" s="370">
        <f t="shared" si="568"/>
        <v>2951093.4600000009</v>
      </c>
      <c r="DU87" s="370">
        <f t="shared" si="568"/>
        <v>21399015.959999993</v>
      </c>
      <c r="DV87" s="370">
        <f t="shared" si="568"/>
        <v>13718582.289999992</v>
      </c>
      <c r="DW87" s="370">
        <f t="shared" si="568"/>
        <v>714932.94999999553</v>
      </c>
      <c r="DX87" s="370">
        <f t="shared" si="568"/>
        <v>554356.1400000006</v>
      </c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6057543.54</v>
      </c>
      <c r="D88" s="90">
        <v>4792526.22</v>
      </c>
      <c r="E88" s="90">
        <v>4165623.66</v>
      </c>
      <c r="F88" s="90">
        <v>3789693.62</v>
      </c>
      <c r="G88" s="90">
        <v>5504409.6500000004</v>
      </c>
      <c r="H88" s="90">
        <v>5903938.1799999997</v>
      </c>
      <c r="I88" s="90">
        <v>4539221.32</v>
      </c>
      <c r="J88" s="90">
        <v>3897212.5100000002</v>
      </c>
      <c r="K88" s="90">
        <v>3707103.7</v>
      </c>
      <c r="L88" s="91">
        <v>4922328.99</v>
      </c>
      <c r="M88" s="90">
        <v>5950696.2199999997</v>
      </c>
      <c r="N88" s="163">
        <v>4809956.79</v>
      </c>
      <c r="O88" s="153">
        <v>5138543.0200000005</v>
      </c>
      <c r="P88" s="163">
        <v>4993898.54</v>
      </c>
      <c r="Q88" s="153">
        <v>4376580.88</v>
      </c>
      <c r="R88" s="163">
        <v>4556560.8199999994</v>
      </c>
      <c r="S88" s="153">
        <v>6343540.54</v>
      </c>
      <c r="T88" s="215">
        <v>6976082.4300000006</v>
      </c>
      <c r="U88" s="214">
        <v>5276219.3199999994</v>
      </c>
      <c r="V88" s="214">
        <v>3970842.19</v>
      </c>
      <c r="W88" s="214">
        <v>3866417.54</v>
      </c>
      <c r="X88" s="91">
        <v>5590386.0499999998</v>
      </c>
      <c r="Y88" s="214">
        <v>6345249.25</v>
      </c>
      <c r="Z88" s="214">
        <v>5939656.6399999997</v>
      </c>
      <c r="AA88" s="214">
        <v>6274648.3299999991</v>
      </c>
      <c r="AB88" s="214">
        <v>5063259.9600000009</v>
      </c>
      <c r="AC88" s="214">
        <v>4097665.6199999996</v>
      </c>
      <c r="AD88" s="214">
        <v>5351503.3</v>
      </c>
      <c r="AE88" s="214">
        <v>6308264.25</v>
      </c>
      <c r="AF88" s="214">
        <v>6251136.0300000003</v>
      </c>
      <c r="AG88" s="214">
        <v>6300622.5599999996</v>
      </c>
      <c r="AH88" s="214">
        <v>3989253.9899999998</v>
      </c>
      <c r="AI88" s="214">
        <v>3949136.62</v>
      </c>
      <c r="AJ88" s="178">
        <v>5318067.93</v>
      </c>
      <c r="AK88" s="191">
        <v>6578065.8499999996</v>
      </c>
      <c r="AL88" s="191">
        <v>6427550.3399999999</v>
      </c>
      <c r="AM88" s="191">
        <v>6474845.79</v>
      </c>
      <c r="AN88" s="191">
        <v>334002.57</v>
      </c>
      <c r="AO88" s="191">
        <v>4751060.33</v>
      </c>
      <c r="AP88" s="191">
        <v>5587775.3899999997</v>
      </c>
      <c r="AQ88" s="148">
        <v>6495639.1399999997</v>
      </c>
      <c r="AR88" s="191">
        <v>8623207.9299999997</v>
      </c>
      <c r="AS88" s="191">
        <v>6978565.8499999996</v>
      </c>
      <c r="AT88" s="191">
        <v>4757775.1899999995</v>
      </c>
      <c r="AU88" s="191">
        <v>5448669.25</v>
      </c>
      <c r="AV88" s="91">
        <v>8017903.6800000006</v>
      </c>
      <c r="AW88" s="279">
        <v>8928260.459999999</v>
      </c>
      <c r="AX88" s="191">
        <v>9471305.5599999987</v>
      </c>
      <c r="AY88" s="191">
        <v>9923809.3699999992</v>
      </c>
      <c r="AZ88" s="272">
        <v>9923809.3699999992</v>
      </c>
      <c r="BA88" s="191">
        <v>7331938.1600000001</v>
      </c>
      <c r="BB88" s="191">
        <v>6987527.04</v>
      </c>
      <c r="BC88" s="148">
        <v>8525623.9100000001</v>
      </c>
      <c r="BD88" s="191">
        <v>9180440.1999999993</v>
      </c>
      <c r="BE88" s="191">
        <v>7947213.9000000004</v>
      </c>
      <c r="BF88" s="430">
        <v>6338069.9399999995</v>
      </c>
      <c r="BG88" s="191">
        <v>6648568.04</v>
      </c>
      <c r="BH88" s="91">
        <v>8430744.4499999993</v>
      </c>
      <c r="BI88" s="89">
        <v>10024402.180000002</v>
      </c>
      <c r="BJ88" s="515">
        <v>8860288.6099999994</v>
      </c>
      <c r="BK88" s="570">
        <v>8614164.9800000004</v>
      </c>
      <c r="BL88" s="272">
        <v>8097051.3899999997</v>
      </c>
      <c r="BM88" s="191">
        <v>6338855.2999999998</v>
      </c>
      <c r="BN88" s="643">
        <v>7163251.5899999999</v>
      </c>
      <c r="BO88" s="148">
        <v>10966523.549999999</v>
      </c>
      <c r="BP88" s="148">
        <v>11144235.4</v>
      </c>
      <c r="BQ88" s="191">
        <v>7942581.7599999998</v>
      </c>
      <c r="BR88" s="430">
        <v>6385786.9699999997</v>
      </c>
      <c r="BS88" s="191"/>
      <c r="BT88" s="191"/>
      <c r="BU88" s="89">
        <f t="shared" si="564"/>
        <v>-919000.51999999955</v>
      </c>
      <c r="BV88" s="92">
        <f t="shared" si="564"/>
        <v>201372.3200000003</v>
      </c>
      <c r="BW88" s="92">
        <f t="shared" si="564"/>
        <v>210957.21999999974</v>
      </c>
      <c r="BX88" s="92">
        <f t="shared" si="564"/>
        <v>766867.19999999925</v>
      </c>
      <c r="BY88" s="92">
        <f t="shared" si="564"/>
        <v>839130.88999999966</v>
      </c>
      <c r="BZ88" s="92">
        <f t="shared" si="564"/>
        <v>1072144.2500000009</v>
      </c>
      <c r="CA88" s="92">
        <f t="shared" si="564"/>
        <v>736997.99999999907</v>
      </c>
      <c r="CB88" s="92">
        <f t="shared" si="564"/>
        <v>73629.679999999702</v>
      </c>
      <c r="CC88" s="92">
        <f t="shared" si="564"/>
        <v>159313.83999999985</v>
      </c>
      <c r="CD88" s="390">
        <f t="shared" si="564"/>
        <v>668057.05999999959</v>
      </c>
      <c r="CE88" s="413">
        <f t="shared" si="565"/>
        <v>394553.03000000026</v>
      </c>
      <c r="CF88" s="92">
        <f t="shared" si="565"/>
        <v>1129699.8499999996</v>
      </c>
      <c r="CG88" s="92">
        <f t="shared" si="565"/>
        <v>1136105.3099999987</v>
      </c>
      <c r="CH88" s="92">
        <f t="shared" si="565"/>
        <v>69361.420000000857</v>
      </c>
      <c r="CI88" s="92">
        <f t="shared" si="565"/>
        <v>-278915.26000000024</v>
      </c>
      <c r="CJ88" s="231">
        <f t="shared" si="565"/>
        <v>794942.48000000045</v>
      </c>
      <c r="CK88" s="231">
        <f t="shared" si="565"/>
        <v>-35276.290000000037</v>
      </c>
      <c r="CL88" s="231">
        <f t="shared" si="565"/>
        <v>-724946.40000000037</v>
      </c>
      <c r="CM88" s="231">
        <f t="shared" si="565"/>
        <v>1024403.2400000002</v>
      </c>
      <c r="CN88" s="244">
        <f t="shared" si="565"/>
        <v>18411.799999999814</v>
      </c>
      <c r="CO88" s="244">
        <f t="shared" si="566"/>
        <v>82719.080000000075</v>
      </c>
      <c r="CP88" s="370">
        <f t="shared" si="566"/>
        <v>-272318.12000000011</v>
      </c>
      <c r="CQ88" s="339">
        <f t="shared" si="566"/>
        <v>232816.59999999963</v>
      </c>
      <c r="CR88" s="244">
        <f t="shared" si="566"/>
        <v>487893.70000000019</v>
      </c>
      <c r="CS88" s="244">
        <f t="shared" si="566"/>
        <v>200197.46000000089</v>
      </c>
      <c r="CT88" s="244">
        <f t="shared" si="566"/>
        <v>-4729257.3900000006</v>
      </c>
      <c r="CU88" s="244">
        <f t="shared" si="566"/>
        <v>653394.71000000043</v>
      </c>
      <c r="CV88" s="244">
        <f t="shared" si="566"/>
        <v>236272.08999999985</v>
      </c>
      <c r="CW88" s="244">
        <f t="shared" si="566"/>
        <v>187374.88999999966</v>
      </c>
      <c r="CX88" s="244">
        <f t="shared" si="566"/>
        <v>2372071.8999999994</v>
      </c>
      <c r="CY88" s="244">
        <f t="shared" si="567"/>
        <v>677943.29</v>
      </c>
      <c r="CZ88" s="244">
        <f t="shared" si="567"/>
        <v>768521.19999999972</v>
      </c>
      <c r="DA88" s="244">
        <f t="shared" si="567"/>
        <v>1499532.63</v>
      </c>
      <c r="DB88" s="370">
        <f t="shared" si="567"/>
        <v>2699835.7500000009</v>
      </c>
      <c r="DC88" s="370">
        <f t="shared" si="567"/>
        <v>2350194.6099999994</v>
      </c>
      <c r="DD88" s="370">
        <f t="shared" si="567"/>
        <v>3043755.2199999988</v>
      </c>
      <c r="DE88" s="370">
        <f t="shared" si="567"/>
        <v>3448963.5799999991</v>
      </c>
      <c r="DF88" s="370">
        <f t="shared" si="567"/>
        <v>9589806.7999999989</v>
      </c>
      <c r="DG88" s="370">
        <f t="shared" si="567"/>
        <v>2580877.83</v>
      </c>
      <c r="DH88" s="370">
        <f t="shared" si="567"/>
        <v>1399751.6500000004</v>
      </c>
      <c r="DI88" s="370">
        <f t="shared" si="568"/>
        <v>2029984.7700000005</v>
      </c>
      <c r="DJ88" s="370">
        <f t="shared" si="568"/>
        <v>557232.26999999955</v>
      </c>
      <c r="DK88" s="370">
        <f t="shared" si="568"/>
        <v>968648.05000000075</v>
      </c>
      <c r="DL88" s="370">
        <f t="shared" si="568"/>
        <v>1580294.75</v>
      </c>
      <c r="DM88" s="370">
        <f t="shared" si="568"/>
        <v>1199898.79</v>
      </c>
      <c r="DN88" s="370">
        <f t="shared" si="568"/>
        <v>412840.76999999862</v>
      </c>
      <c r="DO88" s="370">
        <f t="shared" si="568"/>
        <v>1096141.7200000025</v>
      </c>
      <c r="DP88" s="370">
        <f t="shared" si="568"/>
        <v>-611016.94999999925</v>
      </c>
      <c r="DQ88" s="370">
        <f t="shared" si="568"/>
        <v>-1309644.3899999987</v>
      </c>
      <c r="DR88" s="370">
        <f t="shared" si="568"/>
        <v>-1826757.9799999995</v>
      </c>
      <c r="DS88" s="370">
        <f t="shared" si="568"/>
        <v>-993082.86000000034</v>
      </c>
      <c r="DT88" s="370">
        <f t="shared" si="568"/>
        <v>175724.54999999981</v>
      </c>
      <c r="DU88" s="370">
        <f t="shared" si="568"/>
        <v>2440899.6399999987</v>
      </c>
      <c r="DV88" s="370">
        <f t="shared" si="568"/>
        <v>1963795.2000000011</v>
      </c>
      <c r="DW88" s="370">
        <f t="shared" si="568"/>
        <v>-4632.140000000596</v>
      </c>
      <c r="DX88" s="370">
        <f t="shared" si="568"/>
        <v>47717.030000000261</v>
      </c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10492259.229999999</v>
      </c>
      <c r="D89" s="90">
        <v>8833238.3399999999</v>
      </c>
      <c r="E89" s="90">
        <v>8669750.9399999995</v>
      </c>
      <c r="F89" s="90">
        <v>8705150.1400000006</v>
      </c>
      <c r="G89" s="90">
        <v>10948806.93</v>
      </c>
      <c r="H89" s="90">
        <v>11593393.25</v>
      </c>
      <c r="I89" s="90">
        <v>10100849.990000002</v>
      </c>
      <c r="J89" s="90">
        <v>8876743.5299999993</v>
      </c>
      <c r="K89" s="90">
        <v>7592222.0399999982</v>
      </c>
      <c r="L89" s="91">
        <v>9824241.8200000003</v>
      </c>
      <c r="M89" s="90">
        <v>11589841.41</v>
      </c>
      <c r="N89" s="163">
        <v>9699083.3200000003</v>
      </c>
      <c r="O89" s="153">
        <v>10428854.42</v>
      </c>
      <c r="P89" s="163">
        <v>8748658.4399999995</v>
      </c>
      <c r="Q89" s="153">
        <v>7602543.3900000006</v>
      </c>
      <c r="R89" s="163">
        <v>8292310.1699999999</v>
      </c>
      <c r="S89" s="153">
        <v>10957971.68</v>
      </c>
      <c r="T89" s="215">
        <v>11192819.970000001</v>
      </c>
      <c r="U89" s="214">
        <v>9970231.6500000004</v>
      </c>
      <c r="V89" s="214">
        <v>8278014.4199999999</v>
      </c>
      <c r="W89" s="214">
        <v>8447383.5899999999</v>
      </c>
      <c r="X89" s="91">
        <v>9260728.9199999999</v>
      </c>
      <c r="Y89" s="214">
        <v>10802638.33</v>
      </c>
      <c r="Z89" s="214">
        <v>10151365.390000001</v>
      </c>
      <c r="AA89" s="214">
        <v>11045844.039999999</v>
      </c>
      <c r="AB89" s="214">
        <v>9461522.2699999996</v>
      </c>
      <c r="AC89" s="214">
        <v>8318242.8599999994</v>
      </c>
      <c r="AD89" s="214">
        <v>10214733.189999999</v>
      </c>
      <c r="AE89" s="214">
        <v>10937908.57</v>
      </c>
      <c r="AF89" s="214">
        <v>11252365.609999999</v>
      </c>
      <c r="AG89" s="214">
        <v>11517964.709999999</v>
      </c>
      <c r="AH89" s="214">
        <v>8556185.0800000001</v>
      </c>
      <c r="AI89" s="214">
        <v>8493355.2999999989</v>
      </c>
      <c r="AJ89" s="178">
        <v>10411973.949999999</v>
      </c>
      <c r="AK89" s="191">
        <v>11182609.039999999</v>
      </c>
      <c r="AL89" s="191">
        <v>11256684.460000001</v>
      </c>
      <c r="AM89" s="191">
        <v>11830106.17</v>
      </c>
      <c r="AN89" s="191">
        <v>693115.25999999989</v>
      </c>
      <c r="AO89" s="191">
        <v>9092549.3300000001</v>
      </c>
      <c r="AP89" s="191">
        <v>10328872.83</v>
      </c>
      <c r="AQ89" s="148">
        <v>10630875.469999999</v>
      </c>
      <c r="AR89" s="191">
        <v>13558825.379999999</v>
      </c>
      <c r="AS89" s="191">
        <v>11758758</v>
      </c>
      <c r="AT89" s="191">
        <v>8711910.3600000013</v>
      </c>
      <c r="AU89" s="191">
        <v>8986965.6400000006</v>
      </c>
      <c r="AV89" s="91">
        <v>11708707.100000001</v>
      </c>
      <c r="AW89" s="279">
        <v>13266496.779999999</v>
      </c>
      <c r="AX89" s="191">
        <v>13669479.780000001</v>
      </c>
      <c r="AY89" s="191">
        <v>15241933.15</v>
      </c>
      <c r="AZ89" s="272">
        <v>15241933.15</v>
      </c>
      <c r="BA89" s="191">
        <v>13143295.710000001</v>
      </c>
      <c r="BB89" s="191">
        <v>13442477.58</v>
      </c>
      <c r="BC89" s="148">
        <v>14119094.620000001</v>
      </c>
      <c r="BD89" s="191">
        <v>16004934.050000001</v>
      </c>
      <c r="BE89" s="191">
        <v>14116042.75</v>
      </c>
      <c r="BF89" s="430">
        <v>12191245.48</v>
      </c>
      <c r="BG89" s="191">
        <v>11684310.210000001</v>
      </c>
      <c r="BH89" s="91">
        <v>13689681.199999999</v>
      </c>
      <c r="BI89" s="89">
        <v>15990475.469999999</v>
      </c>
      <c r="BJ89" s="515">
        <v>15059918.75</v>
      </c>
      <c r="BK89" s="570">
        <v>15003893.139999999</v>
      </c>
      <c r="BL89" s="272">
        <v>14816215.699999999</v>
      </c>
      <c r="BM89" s="191">
        <v>13602806.25</v>
      </c>
      <c r="BN89" s="643">
        <v>13845701.68</v>
      </c>
      <c r="BO89" s="148">
        <v>18478150.93</v>
      </c>
      <c r="BP89" s="148">
        <v>18962549.559999999</v>
      </c>
      <c r="BQ89" s="191">
        <v>15419441.09</v>
      </c>
      <c r="BR89" s="430">
        <v>13988172.48</v>
      </c>
      <c r="BS89" s="191"/>
      <c r="BT89" s="191"/>
      <c r="BU89" s="89">
        <f t="shared" si="564"/>
        <v>-63404.809999998659</v>
      </c>
      <c r="BV89" s="92">
        <f t="shared" si="564"/>
        <v>-84579.900000000373</v>
      </c>
      <c r="BW89" s="92">
        <f t="shared" si="564"/>
        <v>-1067207.5499999989</v>
      </c>
      <c r="BX89" s="92">
        <f t="shared" si="564"/>
        <v>-412839.97000000067</v>
      </c>
      <c r="BY89" s="92">
        <f t="shared" si="564"/>
        <v>9164.75</v>
      </c>
      <c r="BZ89" s="92">
        <f t="shared" si="564"/>
        <v>-400573.27999999933</v>
      </c>
      <c r="CA89" s="92">
        <f t="shared" si="564"/>
        <v>-130618.34000000171</v>
      </c>
      <c r="CB89" s="92">
        <f t="shared" si="564"/>
        <v>-598729.1099999994</v>
      </c>
      <c r="CC89" s="92">
        <f t="shared" si="564"/>
        <v>855161.55000000168</v>
      </c>
      <c r="CD89" s="390">
        <f t="shared" si="564"/>
        <v>-563512.90000000037</v>
      </c>
      <c r="CE89" s="413">
        <f t="shared" si="565"/>
        <v>-787203.08000000007</v>
      </c>
      <c r="CF89" s="92">
        <f t="shared" si="565"/>
        <v>452282.0700000003</v>
      </c>
      <c r="CG89" s="92">
        <f t="shared" si="565"/>
        <v>616989.61999999918</v>
      </c>
      <c r="CH89" s="92">
        <f t="shared" si="565"/>
        <v>712863.83000000007</v>
      </c>
      <c r="CI89" s="92">
        <f t="shared" si="565"/>
        <v>715699.46999999881</v>
      </c>
      <c r="CJ89" s="231">
        <f t="shared" si="565"/>
        <v>1922423.0199999996</v>
      </c>
      <c r="CK89" s="231">
        <f t="shared" si="565"/>
        <v>-20063.109999999404</v>
      </c>
      <c r="CL89" s="231">
        <f t="shared" si="565"/>
        <v>59545.639999998733</v>
      </c>
      <c r="CM89" s="231">
        <f t="shared" si="565"/>
        <v>1547733.0599999987</v>
      </c>
      <c r="CN89" s="244">
        <f t="shared" si="565"/>
        <v>278170.66000000015</v>
      </c>
      <c r="CO89" s="244">
        <f t="shared" si="566"/>
        <v>45971.709999999031</v>
      </c>
      <c r="CP89" s="370">
        <f t="shared" si="566"/>
        <v>1151245.0299999993</v>
      </c>
      <c r="CQ89" s="339">
        <f t="shared" si="566"/>
        <v>379970.70999999903</v>
      </c>
      <c r="CR89" s="244">
        <f t="shared" si="566"/>
        <v>1105319.0700000003</v>
      </c>
      <c r="CS89" s="244">
        <f t="shared" si="566"/>
        <v>784262.13000000082</v>
      </c>
      <c r="CT89" s="244">
        <f t="shared" si="566"/>
        <v>-8768407.0099999998</v>
      </c>
      <c r="CU89" s="244">
        <f t="shared" si="566"/>
        <v>774306.47000000067</v>
      </c>
      <c r="CV89" s="244">
        <f t="shared" si="566"/>
        <v>114139.6400000006</v>
      </c>
      <c r="CW89" s="244">
        <f t="shared" si="566"/>
        <v>-307033.10000000149</v>
      </c>
      <c r="CX89" s="244">
        <f t="shared" si="566"/>
        <v>2306459.7699999996</v>
      </c>
      <c r="CY89" s="244">
        <f t="shared" si="567"/>
        <v>240793.29000000097</v>
      </c>
      <c r="CZ89" s="244">
        <f t="shared" si="567"/>
        <v>155725.28000000119</v>
      </c>
      <c r="DA89" s="244">
        <f t="shared" si="567"/>
        <v>493610.34000000171</v>
      </c>
      <c r="DB89" s="370">
        <f t="shared" si="567"/>
        <v>1296733.1500000022</v>
      </c>
      <c r="DC89" s="370">
        <f t="shared" si="567"/>
        <v>2083887.7400000002</v>
      </c>
      <c r="DD89" s="370">
        <f t="shared" si="567"/>
        <v>2412795.3200000003</v>
      </c>
      <c r="DE89" s="370">
        <f t="shared" si="567"/>
        <v>3411826.9800000004</v>
      </c>
      <c r="DF89" s="370">
        <f t="shared" si="567"/>
        <v>14548817.890000001</v>
      </c>
      <c r="DG89" s="370">
        <f t="shared" si="567"/>
        <v>4050746.3800000008</v>
      </c>
      <c r="DH89" s="370">
        <f t="shared" si="567"/>
        <v>3113604.75</v>
      </c>
      <c r="DI89" s="370">
        <f t="shared" si="568"/>
        <v>3488219.1500000022</v>
      </c>
      <c r="DJ89" s="370">
        <f t="shared" si="568"/>
        <v>2446108.6700000018</v>
      </c>
      <c r="DK89" s="370">
        <f t="shared" si="568"/>
        <v>2357284.75</v>
      </c>
      <c r="DL89" s="370">
        <f t="shared" si="568"/>
        <v>3479335.1199999992</v>
      </c>
      <c r="DM89" s="370">
        <f t="shared" si="568"/>
        <v>2697344.5700000003</v>
      </c>
      <c r="DN89" s="370">
        <f t="shared" si="568"/>
        <v>1980974.0999999978</v>
      </c>
      <c r="DO89" s="370">
        <f t="shared" si="568"/>
        <v>2723978.6899999995</v>
      </c>
      <c r="DP89" s="370">
        <f t="shared" si="568"/>
        <v>1390438.9699999988</v>
      </c>
      <c r="DQ89" s="370">
        <f t="shared" si="568"/>
        <v>-238040.01000000164</v>
      </c>
      <c r="DR89" s="370">
        <f t="shared" si="568"/>
        <v>-425717.45000000112</v>
      </c>
      <c r="DS89" s="370">
        <f t="shared" si="568"/>
        <v>459510.53999999911</v>
      </c>
      <c r="DT89" s="370">
        <f t="shared" si="568"/>
        <v>403224.09999999963</v>
      </c>
      <c r="DU89" s="370">
        <f t="shared" si="568"/>
        <v>4359056.3099999987</v>
      </c>
      <c r="DV89" s="370">
        <f t="shared" si="568"/>
        <v>2957615.5099999979</v>
      </c>
      <c r="DW89" s="370">
        <f t="shared" si="568"/>
        <v>1303398.3399999999</v>
      </c>
      <c r="DX89" s="370">
        <f t="shared" si="568"/>
        <v>1796927</v>
      </c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12773618.530000001</v>
      </c>
      <c r="D90" s="90">
        <v>11643686.17</v>
      </c>
      <c r="E90" s="90">
        <v>12031809.890000001</v>
      </c>
      <c r="F90" s="90">
        <v>12261175.4</v>
      </c>
      <c r="G90" s="90">
        <v>14666916.9</v>
      </c>
      <c r="H90" s="90">
        <v>15731194.390000001</v>
      </c>
      <c r="I90" s="90">
        <v>13810815.040000001</v>
      </c>
      <c r="J90" s="90">
        <v>12795064.880000001</v>
      </c>
      <c r="K90" s="90">
        <v>10800556.280000001</v>
      </c>
      <c r="L90" s="91">
        <v>13247432.68</v>
      </c>
      <c r="M90" s="90">
        <v>15324999.740000002</v>
      </c>
      <c r="N90" s="163">
        <v>12630855.060000001</v>
      </c>
      <c r="O90" s="153">
        <v>13282705.699999999</v>
      </c>
      <c r="P90" s="163">
        <v>11707394.289999999</v>
      </c>
      <c r="Q90" s="153">
        <v>10643344.120000001</v>
      </c>
      <c r="R90" s="163">
        <v>11334026.42</v>
      </c>
      <c r="S90" s="153">
        <v>14455285.32</v>
      </c>
      <c r="T90" s="215">
        <v>15031157.039999999</v>
      </c>
      <c r="U90" s="214">
        <v>13609695.34</v>
      </c>
      <c r="V90" s="214">
        <v>11934218.24</v>
      </c>
      <c r="W90" s="214">
        <v>10589016.65</v>
      </c>
      <c r="X90" s="91">
        <v>12974231.109999999</v>
      </c>
      <c r="Y90" s="214">
        <v>13531005.649999999</v>
      </c>
      <c r="Z90" s="214">
        <v>13154065.120000001</v>
      </c>
      <c r="AA90" s="214">
        <v>13964277.23</v>
      </c>
      <c r="AB90" s="214">
        <v>12496522.809999999</v>
      </c>
      <c r="AC90" s="214">
        <v>11424584.549999999</v>
      </c>
      <c r="AD90" s="214">
        <v>13712488.560000001</v>
      </c>
      <c r="AE90" s="214">
        <v>14302230.18</v>
      </c>
      <c r="AF90" s="214">
        <v>14555619.029999999</v>
      </c>
      <c r="AG90" s="214">
        <v>15013166.4</v>
      </c>
      <c r="AH90" s="214">
        <v>12458518.09</v>
      </c>
      <c r="AI90" s="214">
        <v>10950671.859999999</v>
      </c>
      <c r="AJ90" s="178">
        <v>13078401.690000001</v>
      </c>
      <c r="AK90" s="191">
        <v>13624821.640000001</v>
      </c>
      <c r="AL90" s="191">
        <v>13491082.709999999</v>
      </c>
      <c r="AM90" s="191">
        <v>14124282.700000001</v>
      </c>
      <c r="AN90" s="191">
        <v>893308.51</v>
      </c>
      <c r="AO90" s="191">
        <v>11934111.32</v>
      </c>
      <c r="AP90" s="191">
        <v>13828022.91</v>
      </c>
      <c r="AQ90" s="148">
        <v>13091836.41</v>
      </c>
      <c r="AR90" s="191">
        <v>16841576.219999999</v>
      </c>
      <c r="AS90" s="191">
        <v>15698258.710000001</v>
      </c>
      <c r="AT90" s="191">
        <v>12031508.43</v>
      </c>
      <c r="AU90" s="191">
        <v>12283672.810000001</v>
      </c>
      <c r="AV90" s="91">
        <v>15204933.09</v>
      </c>
      <c r="AW90" s="279">
        <v>15253084.119999999</v>
      </c>
      <c r="AX90" s="191">
        <v>16042742.529999999</v>
      </c>
      <c r="AY90" s="191">
        <v>17882710.169999998</v>
      </c>
      <c r="AZ90" s="272">
        <v>17882710.169999998</v>
      </c>
      <c r="BA90" s="191">
        <v>15357054.130000001</v>
      </c>
      <c r="BB90" s="191">
        <v>16654347.719999999</v>
      </c>
      <c r="BC90" s="148">
        <v>17197872.030000001</v>
      </c>
      <c r="BD90" s="191">
        <v>19025582.52</v>
      </c>
      <c r="BE90" s="191">
        <v>17541475.66</v>
      </c>
      <c r="BF90" s="430">
        <v>15834848.460000001</v>
      </c>
      <c r="BG90" s="191">
        <v>15045322.76</v>
      </c>
      <c r="BH90" s="91">
        <v>16820021.879999999</v>
      </c>
      <c r="BI90" s="89">
        <v>18994922.77</v>
      </c>
      <c r="BJ90" s="515">
        <v>18690542.899999999</v>
      </c>
      <c r="BK90" s="570">
        <v>17340259.18</v>
      </c>
      <c r="BL90" s="272">
        <v>17586164.280000001</v>
      </c>
      <c r="BM90" s="191">
        <v>16339991.040000001</v>
      </c>
      <c r="BN90" s="643">
        <v>16000387.300000001</v>
      </c>
      <c r="BO90" s="148">
        <v>20626250.379999999</v>
      </c>
      <c r="BP90" s="148">
        <v>21662758.800000001</v>
      </c>
      <c r="BQ90" s="191">
        <v>18185752.02</v>
      </c>
      <c r="BR90" s="430">
        <v>17960653.190000001</v>
      </c>
      <c r="BS90" s="191"/>
      <c r="BT90" s="191"/>
      <c r="BU90" s="89">
        <f t="shared" si="564"/>
        <v>509087.16999999806</v>
      </c>
      <c r="BV90" s="92">
        <f t="shared" si="564"/>
        <v>63708.11999999918</v>
      </c>
      <c r="BW90" s="92">
        <f t="shared" si="564"/>
        <v>-1388465.7699999996</v>
      </c>
      <c r="BX90" s="92">
        <f t="shared" si="564"/>
        <v>-927148.98000000045</v>
      </c>
      <c r="BY90" s="92">
        <f t="shared" si="564"/>
        <v>-211631.58000000007</v>
      </c>
      <c r="BZ90" s="92">
        <f t="shared" si="564"/>
        <v>-700037.35000000149</v>
      </c>
      <c r="CA90" s="92">
        <f t="shared" si="564"/>
        <v>-201119.70000000112</v>
      </c>
      <c r="CB90" s="92">
        <f t="shared" si="564"/>
        <v>-860846.6400000006</v>
      </c>
      <c r="CC90" s="92">
        <f t="shared" si="564"/>
        <v>-211539.63000000082</v>
      </c>
      <c r="CD90" s="390">
        <f t="shared" si="564"/>
        <v>-273201.5700000003</v>
      </c>
      <c r="CE90" s="413">
        <f t="shared" si="565"/>
        <v>-1793994.0900000036</v>
      </c>
      <c r="CF90" s="92">
        <f t="shared" si="565"/>
        <v>523210.06000000052</v>
      </c>
      <c r="CG90" s="92">
        <f t="shared" si="565"/>
        <v>681571.53000000119</v>
      </c>
      <c r="CH90" s="92">
        <f t="shared" si="565"/>
        <v>789128.51999999955</v>
      </c>
      <c r="CI90" s="92">
        <f t="shared" si="565"/>
        <v>781240.42999999784</v>
      </c>
      <c r="CJ90" s="231">
        <f t="shared" si="565"/>
        <v>2378462.1400000006</v>
      </c>
      <c r="CK90" s="231">
        <f t="shared" si="565"/>
        <v>-153055.1400000006</v>
      </c>
      <c r="CL90" s="231">
        <f t="shared" si="565"/>
        <v>-475538.00999999978</v>
      </c>
      <c r="CM90" s="231">
        <f t="shared" si="565"/>
        <v>1403471.0600000005</v>
      </c>
      <c r="CN90" s="244">
        <f t="shared" si="565"/>
        <v>524299.84999999963</v>
      </c>
      <c r="CO90" s="244">
        <f t="shared" si="566"/>
        <v>361655.20999999903</v>
      </c>
      <c r="CP90" s="370">
        <f t="shared" si="566"/>
        <v>104170.58000000194</v>
      </c>
      <c r="CQ90" s="339">
        <f t="shared" si="566"/>
        <v>93815.990000002086</v>
      </c>
      <c r="CR90" s="244">
        <f t="shared" si="566"/>
        <v>337017.58999999799</v>
      </c>
      <c r="CS90" s="244">
        <f t="shared" si="566"/>
        <v>160005.47000000067</v>
      </c>
      <c r="CT90" s="244">
        <f t="shared" si="566"/>
        <v>-11603214.299999999</v>
      </c>
      <c r="CU90" s="244">
        <f t="shared" si="566"/>
        <v>509526.77000000142</v>
      </c>
      <c r="CV90" s="244">
        <f t="shared" si="566"/>
        <v>115534.34999999963</v>
      </c>
      <c r="CW90" s="244">
        <f t="shared" si="566"/>
        <v>-1210393.7699999996</v>
      </c>
      <c r="CX90" s="244">
        <f t="shared" si="566"/>
        <v>2285957.1899999995</v>
      </c>
      <c r="CY90" s="244">
        <f t="shared" si="567"/>
        <v>685092.31000000052</v>
      </c>
      <c r="CZ90" s="244">
        <f t="shared" si="567"/>
        <v>-427009.66000000015</v>
      </c>
      <c r="DA90" s="244">
        <f t="shared" si="567"/>
        <v>1333000.9500000011</v>
      </c>
      <c r="DB90" s="370">
        <f t="shared" si="567"/>
        <v>2126531.3999999985</v>
      </c>
      <c r="DC90" s="370">
        <f t="shared" si="567"/>
        <v>1628262.4799999986</v>
      </c>
      <c r="DD90" s="370">
        <f t="shared" si="567"/>
        <v>2551659.8200000003</v>
      </c>
      <c r="DE90" s="370">
        <f t="shared" si="567"/>
        <v>3758427.4699999969</v>
      </c>
      <c r="DF90" s="370">
        <f t="shared" si="567"/>
        <v>16989401.659999996</v>
      </c>
      <c r="DG90" s="370">
        <f t="shared" si="567"/>
        <v>3422942.8100000005</v>
      </c>
      <c r="DH90" s="370">
        <f t="shared" si="567"/>
        <v>2826324.8099999987</v>
      </c>
      <c r="DI90" s="370">
        <f t="shared" si="568"/>
        <v>4106035.620000001</v>
      </c>
      <c r="DJ90" s="370">
        <f t="shared" si="568"/>
        <v>2184006.3000000007</v>
      </c>
      <c r="DK90" s="370">
        <f t="shared" si="568"/>
        <v>1843216.9499999993</v>
      </c>
      <c r="DL90" s="370">
        <f t="shared" si="568"/>
        <v>3803340.0300000012</v>
      </c>
      <c r="DM90" s="370">
        <f t="shared" si="568"/>
        <v>2761649.9499999993</v>
      </c>
      <c r="DN90" s="370">
        <f t="shared" si="568"/>
        <v>1615088.7899999991</v>
      </c>
      <c r="DO90" s="370">
        <f t="shared" si="568"/>
        <v>3741838.6500000004</v>
      </c>
      <c r="DP90" s="370">
        <f t="shared" si="568"/>
        <v>2647800.3699999992</v>
      </c>
      <c r="DQ90" s="370">
        <f t="shared" si="568"/>
        <v>-542450.98999999836</v>
      </c>
      <c r="DR90" s="370">
        <f t="shared" si="568"/>
        <v>-296545.88999999687</v>
      </c>
      <c r="DS90" s="370">
        <f t="shared" si="568"/>
        <v>982936.91000000015</v>
      </c>
      <c r="DT90" s="370">
        <f t="shared" si="568"/>
        <v>-653960.41999999806</v>
      </c>
      <c r="DU90" s="370">
        <f t="shared" si="568"/>
        <v>3428378.3499999978</v>
      </c>
      <c r="DV90" s="370">
        <f t="shared" si="568"/>
        <v>2637176.2800000012</v>
      </c>
      <c r="DW90" s="370">
        <f t="shared" si="568"/>
        <v>644276.3599999994</v>
      </c>
      <c r="DX90" s="370">
        <f t="shared" si="568"/>
        <v>2125804.7300000004</v>
      </c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20857286.010000002</v>
      </c>
      <c r="D91" s="90">
        <v>20110145.210000001</v>
      </c>
      <c r="E91" s="90">
        <v>20299340.330000002</v>
      </c>
      <c r="F91" s="90">
        <v>22179095.460000001</v>
      </c>
      <c r="G91" s="90">
        <v>23282353.239999998</v>
      </c>
      <c r="H91" s="90">
        <v>25953974.649999999</v>
      </c>
      <c r="I91" s="90">
        <v>23302965.800000001</v>
      </c>
      <c r="J91" s="90">
        <v>24036473.279999997</v>
      </c>
      <c r="K91" s="90">
        <v>17708933.419999998</v>
      </c>
      <c r="L91" s="91">
        <v>24471420.150000002</v>
      </c>
      <c r="M91" s="90">
        <v>25821195.93</v>
      </c>
      <c r="N91" s="163">
        <v>21394272.43</v>
      </c>
      <c r="O91" s="153">
        <v>21338709.02</v>
      </c>
      <c r="P91" s="163">
        <v>20745934.140000001</v>
      </c>
      <c r="Q91" s="153">
        <v>18693492.979999997</v>
      </c>
      <c r="R91" s="163">
        <v>21107861.690000001</v>
      </c>
      <c r="S91" s="153">
        <v>24576535.469999999</v>
      </c>
      <c r="T91" s="215">
        <v>23427879.23</v>
      </c>
      <c r="U91" s="214">
        <v>22445615.539999999</v>
      </c>
      <c r="V91" s="214">
        <v>21971611.09</v>
      </c>
      <c r="W91" s="214">
        <v>18969456.370000001</v>
      </c>
      <c r="X91" s="91">
        <v>23383173.82</v>
      </c>
      <c r="Y91" s="214">
        <v>22159195.630000003</v>
      </c>
      <c r="Z91" s="214">
        <v>20869782.82</v>
      </c>
      <c r="AA91" s="214">
        <v>24194313.579999998</v>
      </c>
      <c r="AB91" s="214">
        <v>21221635.039999999</v>
      </c>
      <c r="AC91" s="214">
        <v>20164642.259999998</v>
      </c>
      <c r="AD91" s="214">
        <v>23446176.09</v>
      </c>
      <c r="AE91" s="214">
        <v>23618298.379999999</v>
      </c>
      <c r="AF91" s="214">
        <v>23720728.399999999</v>
      </c>
      <c r="AG91" s="214">
        <v>25689859.439999998</v>
      </c>
      <c r="AH91" s="214">
        <v>21028694.07</v>
      </c>
      <c r="AI91" s="214">
        <v>20331728.57</v>
      </c>
      <c r="AJ91" s="178">
        <v>22331603.619999997</v>
      </c>
      <c r="AK91" s="191">
        <v>23372028.859999999</v>
      </c>
      <c r="AL91" s="191">
        <v>22495713.010000002</v>
      </c>
      <c r="AM91" s="191">
        <v>23362677.080000002</v>
      </c>
      <c r="AN91" s="191">
        <v>1168225.43</v>
      </c>
      <c r="AO91" s="191">
        <v>21617941.149999999</v>
      </c>
      <c r="AP91" s="191">
        <v>25297258.640000001</v>
      </c>
      <c r="AQ91" s="148">
        <v>24076630.93</v>
      </c>
      <c r="AR91" s="191">
        <v>26630539.370000001</v>
      </c>
      <c r="AS91" s="191">
        <v>27007524.68</v>
      </c>
      <c r="AT91" s="191">
        <v>20741063.91</v>
      </c>
      <c r="AU91" s="191">
        <v>22803850.830000002</v>
      </c>
      <c r="AV91" s="91">
        <v>26964363.16</v>
      </c>
      <c r="AW91" s="279">
        <v>24411109.27</v>
      </c>
      <c r="AX91" s="191">
        <v>27703059.449999999</v>
      </c>
      <c r="AY91" s="191">
        <v>28876934.779999997</v>
      </c>
      <c r="AZ91" s="272">
        <v>28876934.779999997</v>
      </c>
      <c r="BA91" s="191">
        <v>27490595.18</v>
      </c>
      <c r="BB91" s="191">
        <v>28583552.75</v>
      </c>
      <c r="BC91" s="148">
        <v>31521695.300000001</v>
      </c>
      <c r="BD91" s="191">
        <v>31556254.84</v>
      </c>
      <c r="BE91" s="191">
        <v>31907261.960000001</v>
      </c>
      <c r="BF91" s="430">
        <v>27698203.939999998</v>
      </c>
      <c r="BG91" s="191">
        <v>26831624.52</v>
      </c>
      <c r="BH91" s="91">
        <v>28269676.669999998</v>
      </c>
      <c r="BI91" s="89">
        <v>31707079.990000002</v>
      </c>
      <c r="BJ91" s="515">
        <v>28669896.989999998</v>
      </c>
      <c r="BK91" s="570">
        <v>28859739.979999997</v>
      </c>
      <c r="BL91" s="272">
        <v>28789474.290000003</v>
      </c>
      <c r="BM91" s="191">
        <v>28684210.59</v>
      </c>
      <c r="BN91" s="643">
        <v>29284477.960000001</v>
      </c>
      <c r="BO91" s="148">
        <v>33593569.670000002</v>
      </c>
      <c r="BP91" s="148">
        <v>37853454.82</v>
      </c>
      <c r="BQ91" s="191">
        <v>30946467.75</v>
      </c>
      <c r="BR91" s="430">
        <v>26656870.629999999</v>
      </c>
      <c r="BS91" s="191"/>
      <c r="BT91" s="191"/>
      <c r="BU91" s="89">
        <f t="shared" si="564"/>
        <v>481423.00999999791</v>
      </c>
      <c r="BV91" s="92">
        <f t="shared" si="564"/>
        <v>635788.9299999997</v>
      </c>
      <c r="BW91" s="92">
        <f t="shared" si="564"/>
        <v>-1605847.3500000052</v>
      </c>
      <c r="BX91" s="92">
        <f t="shared" si="564"/>
        <v>-1071233.7699999996</v>
      </c>
      <c r="BY91" s="92">
        <f t="shared" si="564"/>
        <v>1294182.2300000004</v>
      </c>
      <c r="BZ91" s="92">
        <f t="shared" si="564"/>
        <v>-2526095.4199999981</v>
      </c>
      <c r="CA91" s="92">
        <f t="shared" si="564"/>
        <v>-857350.26000000164</v>
      </c>
      <c r="CB91" s="92">
        <f t="shared" si="564"/>
        <v>-2064862.1899999976</v>
      </c>
      <c r="CC91" s="92">
        <f t="shared" si="564"/>
        <v>1260522.950000003</v>
      </c>
      <c r="CD91" s="390">
        <f t="shared" si="564"/>
        <v>-1088246.3300000019</v>
      </c>
      <c r="CE91" s="413">
        <f t="shared" si="565"/>
        <v>-3662000.299999997</v>
      </c>
      <c r="CF91" s="92">
        <f t="shared" si="565"/>
        <v>-524489.6099999994</v>
      </c>
      <c r="CG91" s="92">
        <f t="shared" si="565"/>
        <v>2855604.5599999987</v>
      </c>
      <c r="CH91" s="92">
        <f t="shared" si="565"/>
        <v>475700.89999999851</v>
      </c>
      <c r="CI91" s="92">
        <f t="shared" si="565"/>
        <v>1471149.2800000012</v>
      </c>
      <c r="CJ91" s="231">
        <f t="shared" si="565"/>
        <v>2338314.3999999985</v>
      </c>
      <c r="CK91" s="231">
        <f t="shared" si="565"/>
        <v>-958237.08999999985</v>
      </c>
      <c r="CL91" s="231">
        <f t="shared" si="565"/>
        <v>292849.16999999806</v>
      </c>
      <c r="CM91" s="231">
        <f t="shared" si="565"/>
        <v>3244243.8999999985</v>
      </c>
      <c r="CN91" s="244">
        <f t="shared" si="565"/>
        <v>-942917.01999999955</v>
      </c>
      <c r="CO91" s="244">
        <f t="shared" si="566"/>
        <v>1362272.1999999993</v>
      </c>
      <c r="CP91" s="370">
        <f t="shared" si="566"/>
        <v>-1051570.200000003</v>
      </c>
      <c r="CQ91" s="339">
        <f t="shared" si="566"/>
        <v>1212833.2299999967</v>
      </c>
      <c r="CR91" s="244">
        <f t="shared" si="566"/>
        <v>1625930.1900000013</v>
      </c>
      <c r="CS91" s="244">
        <f t="shared" si="566"/>
        <v>-831636.49999999627</v>
      </c>
      <c r="CT91" s="244">
        <f t="shared" si="566"/>
        <v>-20053409.609999999</v>
      </c>
      <c r="CU91" s="244">
        <f t="shared" si="566"/>
        <v>1453298.8900000006</v>
      </c>
      <c r="CV91" s="244">
        <f t="shared" si="566"/>
        <v>1851082.5500000007</v>
      </c>
      <c r="CW91" s="244">
        <f t="shared" si="566"/>
        <v>458332.55000000075</v>
      </c>
      <c r="CX91" s="244">
        <f t="shared" si="566"/>
        <v>2909810.9700000025</v>
      </c>
      <c r="CY91" s="244">
        <f t="shared" si="567"/>
        <v>1317665.2400000021</v>
      </c>
      <c r="CZ91" s="244">
        <f t="shared" si="567"/>
        <v>-287630.16000000015</v>
      </c>
      <c r="DA91" s="244">
        <f t="shared" si="567"/>
        <v>2472122.2600000016</v>
      </c>
      <c r="DB91" s="370">
        <f t="shared" si="567"/>
        <v>4632759.5400000028</v>
      </c>
      <c r="DC91" s="370">
        <f t="shared" si="567"/>
        <v>1039080.4100000001</v>
      </c>
      <c r="DD91" s="370">
        <f t="shared" si="567"/>
        <v>5207346.4399999976</v>
      </c>
      <c r="DE91" s="370">
        <f t="shared" si="567"/>
        <v>5514257.6999999955</v>
      </c>
      <c r="DF91" s="370">
        <f t="shared" si="567"/>
        <v>27708709.349999998</v>
      </c>
      <c r="DG91" s="370">
        <f t="shared" si="567"/>
        <v>5872654.0300000012</v>
      </c>
      <c r="DH91" s="370">
        <f t="shared" si="567"/>
        <v>3286294.1099999994</v>
      </c>
      <c r="DI91" s="370">
        <f t="shared" si="568"/>
        <v>7445064.370000001</v>
      </c>
      <c r="DJ91" s="370">
        <f t="shared" si="568"/>
        <v>4925715.4699999988</v>
      </c>
      <c r="DK91" s="370">
        <f t="shared" si="568"/>
        <v>4899737.2800000012</v>
      </c>
      <c r="DL91" s="370">
        <f t="shared" si="568"/>
        <v>6957140.0299999975</v>
      </c>
      <c r="DM91" s="370">
        <f t="shared" si="568"/>
        <v>4027773.6899999976</v>
      </c>
      <c r="DN91" s="370">
        <f t="shared" si="568"/>
        <v>1305313.5099999979</v>
      </c>
      <c r="DO91" s="370">
        <f t="shared" si="568"/>
        <v>7295970.7200000025</v>
      </c>
      <c r="DP91" s="370">
        <f t="shared" si="568"/>
        <v>966837.53999999911</v>
      </c>
      <c r="DQ91" s="370">
        <f t="shared" si="568"/>
        <v>-17194.800000000745</v>
      </c>
      <c r="DR91" s="370">
        <f t="shared" si="568"/>
        <v>-87460.489999994636</v>
      </c>
      <c r="DS91" s="370">
        <f t="shared" si="568"/>
        <v>1193615.4100000001</v>
      </c>
      <c r="DT91" s="370">
        <f t="shared" si="568"/>
        <v>700925.21000000089</v>
      </c>
      <c r="DU91" s="370">
        <f t="shared" si="568"/>
        <v>2071874.370000001</v>
      </c>
      <c r="DV91" s="370">
        <f t="shared" si="568"/>
        <v>6297199.9800000004</v>
      </c>
      <c r="DW91" s="370">
        <f t="shared" si="568"/>
        <v>-960794.21000000089</v>
      </c>
      <c r="DX91" s="370">
        <f t="shared" si="568"/>
        <v>-1041333.3099999987</v>
      </c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85141340.969999999</v>
      </c>
      <c r="D92" s="124">
        <f t="shared" ref="D92:EC106" si="569">SUM(D87:D91)</f>
        <v>73236123.310000002</v>
      </c>
      <c r="E92" s="124">
        <f t="shared" si="569"/>
        <v>71548696.870000005</v>
      </c>
      <c r="F92" s="124">
        <f t="shared" si="569"/>
        <v>72649687.980000004</v>
      </c>
      <c r="G92" s="124">
        <f t="shared" si="569"/>
        <v>94275699.549999997</v>
      </c>
      <c r="H92" s="124">
        <f t="shared" si="569"/>
        <v>101618361.77000001</v>
      </c>
      <c r="I92" s="124">
        <f t="shared" si="569"/>
        <v>84105163.25</v>
      </c>
      <c r="J92" s="124">
        <f t="shared" si="569"/>
        <v>76127482.290000007</v>
      </c>
      <c r="K92" s="124">
        <f t="shared" si="569"/>
        <v>63858136.429999992</v>
      </c>
      <c r="L92" s="126">
        <f t="shared" si="569"/>
        <v>86271277.540000007</v>
      </c>
      <c r="M92" s="124">
        <f t="shared" si="569"/>
        <v>100042866.78999999</v>
      </c>
      <c r="N92" s="164">
        <f t="shared" si="569"/>
        <v>80959419.450000003</v>
      </c>
      <c r="O92" s="164">
        <f t="shared" si="569"/>
        <v>84832790.829999998</v>
      </c>
      <c r="P92" s="164">
        <f t="shared" si="569"/>
        <v>79602818.879999995</v>
      </c>
      <c r="Q92" s="164">
        <f t="shared" si="569"/>
        <v>70656117.129999995</v>
      </c>
      <c r="R92" s="164">
        <f t="shared" si="569"/>
        <v>78601095.820000008</v>
      </c>
      <c r="S92" s="164">
        <f t="shared" si="569"/>
        <v>103241094.03</v>
      </c>
      <c r="T92" s="164">
        <f t="shared" si="569"/>
        <v>107423747.48</v>
      </c>
      <c r="U92" s="164">
        <f t="shared" si="569"/>
        <v>87985491.800000012</v>
      </c>
      <c r="V92" s="164">
        <f t="shared" si="569"/>
        <v>74153825.600000009</v>
      </c>
      <c r="W92" s="164">
        <f t="shared" si="569"/>
        <v>68367386.75999999</v>
      </c>
      <c r="X92" s="126">
        <f t="shared" si="569"/>
        <v>90117013.789999992</v>
      </c>
      <c r="Y92" s="164">
        <f t="shared" si="569"/>
        <v>96938889.859999985</v>
      </c>
      <c r="Z92" s="164">
        <f t="shared" si="569"/>
        <v>89346189.25</v>
      </c>
      <c r="AA92" s="164">
        <f t="shared" si="569"/>
        <v>94841870.379999995</v>
      </c>
      <c r="AB92" s="164">
        <f t="shared" si="569"/>
        <v>79563931.599999994</v>
      </c>
      <c r="AC92" s="164">
        <f t="shared" si="569"/>
        <v>70741640.199999988</v>
      </c>
      <c r="AD92" s="164">
        <f t="shared" si="569"/>
        <v>89789591.489999995</v>
      </c>
      <c r="AE92" s="164">
        <f t="shared" si="569"/>
        <v>97897985.379999995</v>
      </c>
      <c r="AF92" s="164">
        <f t="shared" si="569"/>
        <v>99254456.729999989</v>
      </c>
      <c r="AG92" s="164">
        <f t="shared" si="569"/>
        <v>102629922.03</v>
      </c>
      <c r="AH92" s="164">
        <f t="shared" si="569"/>
        <v>73495937.979999989</v>
      </c>
      <c r="AI92" s="164">
        <f t="shared" si="569"/>
        <v>72670717.469999999</v>
      </c>
      <c r="AJ92" s="302">
        <f t="shared" si="569"/>
        <v>90774217.340000004</v>
      </c>
      <c r="AK92" s="174">
        <f t="shared" si="569"/>
        <v>99705785.410000011</v>
      </c>
      <c r="AL92" s="174">
        <f t="shared" si="569"/>
        <v>97603695.710000008</v>
      </c>
      <c r="AM92" s="174">
        <f t="shared" si="569"/>
        <v>97781299.579999998</v>
      </c>
      <c r="AN92" s="174">
        <f t="shared" si="569"/>
        <v>5124263.3999999994</v>
      </c>
      <c r="AO92" s="174">
        <f t="shared" si="569"/>
        <v>76901602.669999987</v>
      </c>
      <c r="AP92" s="174">
        <f t="shared" si="569"/>
        <v>91960508.540000007</v>
      </c>
      <c r="AQ92" s="174">
        <f t="shared" si="569"/>
        <v>97056639.340000004</v>
      </c>
      <c r="AR92" s="174">
        <f t="shared" si="569"/>
        <v>124201838.59999999</v>
      </c>
      <c r="AS92" s="174">
        <f t="shared" si="569"/>
        <v>106485957.33000001</v>
      </c>
      <c r="AT92" s="174">
        <f t="shared" si="569"/>
        <v>75133836.989999995</v>
      </c>
      <c r="AU92" s="174">
        <f t="shared" si="569"/>
        <v>80530714.650000006</v>
      </c>
      <c r="AV92" s="417">
        <f t="shared" si="569"/>
        <v>108123881.55</v>
      </c>
      <c r="AW92" s="174">
        <f t="shared" ref="AW92:BG92" si="570">SUM(AW87:AW91)</f>
        <v>116004953.13</v>
      </c>
      <c r="AX92" s="174">
        <f t="shared" si="570"/>
        <v>119279962.45</v>
      </c>
      <c r="AY92" s="174">
        <f t="shared" si="570"/>
        <v>127800238.52</v>
      </c>
      <c r="AZ92" s="418">
        <f t="shared" si="570"/>
        <v>127800238.52</v>
      </c>
      <c r="BA92" s="418">
        <f t="shared" si="570"/>
        <v>106710089.83000001</v>
      </c>
      <c r="BB92" s="418">
        <f t="shared" si="570"/>
        <v>109874105.81999999</v>
      </c>
      <c r="BC92" s="418">
        <f t="shared" si="570"/>
        <v>127458700.59999999</v>
      </c>
      <c r="BD92" s="418">
        <f t="shared" si="570"/>
        <v>138346688.98999998</v>
      </c>
      <c r="BE92" s="418">
        <f t="shared" si="570"/>
        <v>123181709.94</v>
      </c>
      <c r="BF92" s="418">
        <f t="shared" si="570"/>
        <v>101390644.44999999</v>
      </c>
      <c r="BG92" s="418">
        <f t="shared" si="570"/>
        <v>100013421.02</v>
      </c>
      <c r="BH92" s="446">
        <f t="shared" ref="BH92:BR92" si="571">SUM(BH87:BH91)</f>
        <v>118183758.44</v>
      </c>
      <c r="BI92" s="128">
        <f t="shared" si="571"/>
        <v>140289868.97999999</v>
      </c>
      <c r="BJ92" s="507">
        <f t="shared" si="571"/>
        <v>126967498.13000001</v>
      </c>
      <c r="BK92" s="562">
        <f t="shared" si="571"/>
        <v>120662320.53</v>
      </c>
      <c r="BL92" s="562">
        <f t="shared" si="571"/>
        <v>117526259.53</v>
      </c>
      <c r="BM92" s="562">
        <f t="shared" si="571"/>
        <v>103415019.19</v>
      </c>
      <c r="BN92" s="648">
        <f t="shared" si="571"/>
        <v>113451112.72</v>
      </c>
      <c r="BO92" s="648">
        <f t="shared" si="571"/>
        <v>161157925.22999996</v>
      </c>
      <c r="BP92" s="648">
        <f t="shared" si="571"/>
        <v>165921058.25</v>
      </c>
      <c r="BQ92" s="648">
        <f t="shared" si="571"/>
        <v>124878891.23999999</v>
      </c>
      <c r="BR92" s="648">
        <f t="shared" si="571"/>
        <v>104874116.03999999</v>
      </c>
      <c r="BS92" s="418"/>
      <c r="BT92" s="418"/>
      <c r="BU92" s="123">
        <f t="shared" si="569"/>
        <v>-308550.13999999687</v>
      </c>
      <c r="BV92" s="127">
        <f t="shared" ref="BV92:BX92" si="572">SUM(BV87:BV91)</f>
        <v>6366695.5699999966</v>
      </c>
      <c r="BW92" s="127">
        <f t="shared" si="572"/>
        <v>-892579.74000000674</v>
      </c>
      <c r="BX92" s="127">
        <f t="shared" si="572"/>
        <v>5951407.839999998</v>
      </c>
      <c r="BY92" s="127">
        <f t="shared" ref="BY92" si="573">SUM(BY87:BY91)</f>
        <v>8965394.4799999967</v>
      </c>
      <c r="BZ92" s="127">
        <f t="shared" ref="BZ92:CH92" si="574">SUM(BZ87:BZ91)</f>
        <v>5805385.7099999916</v>
      </c>
      <c r="CA92" s="127">
        <f t="shared" si="574"/>
        <v>3880328.5499999961</v>
      </c>
      <c r="CB92" s="127">
        <f t="shared" si="574"/>
        <v>-1973656.6899999976</v>
      </c>
      <c r="CC92" s="127">
        <f t="shared" si="574"/>
        <v>4509250.330000001</v>
      </c>
      <c r="CD92" s="391">
        <f t="shared" si="574"/>
        <v>3845736.2499999991</v>
      </c>
      <c r="CE92" s="414">
        <f t="shared" si="574"/>
        <v>-3103976.929999995</v>
      </c>
      <c r="CF92" s="127">
        <f t="shared" si="574"/>
        <v>8386769.8000000007</v>
      </c>
      <c r="CG92" s="127">
        <f t="shared" si="574"/>
        <v>10009079.549999991</v>
      </c>
      <c r="CH92" s="127">
        <f t="shared" si="574"/>
        <v>-38887.280000000261</v>
      </c>
      <c r="CI92" s="127">
        <f t="shared" ref="CI92:CJ92" si="575">SUM(CI87:CI91)</f>
        <v>85523.069999999832</v>
      </c>
      <c r="CJ92" s="232">
        <f t="shared" si="575"/>
        <v>11188495.670000002</v>
      </c>
      <c r="CK92" s="232">
        <f t="shared" ref="CK92:CL92" si="576">SUM(CK87:CK91)</f>
        <v>-5343108.6499999957</v>
      </c>
      <c r="CL92" s="232">
        <f t="shared" si="576"/>
        <v>-8169290.7499999944</v>
      </c>
      <c r="CM92" s="232">
        <f t="shared" ref="CM92:CN92" si="577">SUM(CM87:CM91)</f>
        <v>14644430.229999997</v>
      </c>
      <c r="CN92" s="257">
        <f t="shared" si="577"/>
        <v>-657887.62000000011</v>
      </c>
      <c r="CO92" s="257">
        <f t="shared" ref="CO92:CQ92" si="578">SUM(CO87:CO91)</f>
        <v>4303330.709999999</v>
      </c>
      <c r="CP92" s="371">
        <f t="shared" si="578"/>
        <v>657203.55000000354</v>
      </c>
      <c r="CQ92" s="340">
        <f t="shared" si="578"/>
        <v>2766895.5500000007</v>
      </c>
      <c r="CR92" s="257">
        <f t="shared" ref="CR92:CS92" si="579">SUM(CR87:CR91)</f>
        <v>8257506.4599999962</v>
      </c>
      <c r="CS92" s="257">
        <f t="shared" si="579"/>
        <v>2939429.2000000142</v>
      </c>
      <c r="CT92" s="257">
        <f t="shared" ref="CT92" si="580">SUM(CT87:CT91)</f>
        <v>-74439668.199999988</v>
      </c>
      <c r="CU92" s="257">
        <f t="shared" ref="CU92" si="581">SUM(CU87:CU91)</f>
        <v>6159962.4700000025</v>
      </c>
      <c r="CV92" s="257">
        <f t="shared" ref="CV92" si="582">SUM(CV87:CV91)</f>
        <v>2170917.0500000026</v>
      </c>
      <c r="CW92" s="257">
        <f t="shared" ref="CW92" si="583">SUM(CW87:CW91)</f>
        <v>-841346.04</v>
      </c>
      <c r="CX92" s="257">
        <f t="shared" ref="CX92" si="584">SUM(CX87:CX91)</f>
        <v>24947381.870000001</v>
      </c>
      <c r="CY92" s="257">
        <f t="shared" ref="CY92" si="585">SUM(CY87:CY91)</f>
        <v>3856035.299999998</v>
      </c>
      <c r="CZ92" s="257">
        <f t="shared" ref="CZ92" si="586">SUM(CZ87:CZ91)</f>
        <v>1637899.0099999984</v>
      </c>
      <c r="DA92" s="257">
        <f t="shared" ref="DA92" si="587">SUM(DA87:DA91)</f>
        <v>7859997.1800000006</v>
      </c>
      <c r="DB92" s="371">
        <f t="shared" ref="DB92" si="588">SUM(DB87:DB91)</f>
        <v>17349664.209999993</v>
      </c>
      <c r="DC92" s="371">
        <f t="shared" ref="DC92" si="589">SUM(DC87:DC91)</f>
        <v>16299167.719999995</v>
      </c>
      <c r="DD92" s="371">
        <f t="shared" ref="DD92" si="590">SUM(DD87:DD91)</f>
        <v>21676266.739999995</v>
      </c>
      <c r="DE92" s="371">
        <f t="shared" ref="DE92" si="591">SUM(DE87:DE91)</f>
        <v>30018938.939999983</v>
      </c>
      <c r="DF92" s="371">
        <f t="shared" ref="DF92" si="592">SUM(DF87:DF91)</f>
        <v>122675975.11999997</v>
      </c>
      <c r="DG92" s="371">
        <f t="shared" ref="DG92" si="593">SUM(DG87:DG91)</f>
        <v>29808487.160000011</v>
      </c>
      <c r="DH92" s="371">
        <f t="shared" ref="DH92" si="594">SUM(DH87:DH91)</f>
        <v>17913597.280000001</v>
      </c>
      <c r="DI92" s="371">
        <f t="shared" ref="DI92" si="595">SUM(DI87:DI91)</f>
        <v>30402061.259999998</v>
      </c>
      <c r="DJ92" s="371">
        <f t="shared" ref="DJ92" si="596">SUM(DJ87:DJ91)</f>
        <v>14144850.389999993</v>
      </c>
      <c r="DK92" s="371">
        <f t="shared" ref="DK92:DL92" si="597">SUM(DK87:DK91)</f>
        <v>16695752.610000007</v>
      </c>
      <c r="DL92" s="371">
        <f t="shared" si="597"/>
        <v>26256807.460000005</v>
      </c>
      <c r="DM92" s="371">
        <f t="shared" ref="DM92:DN92" si="598">SUM(DM87:DM91)</f>
        <v>19482706.370000001</v>
      </c>
      <c r="DN92" s="371">
        <f t="shared" si="598"/>
        <v>10059876.890000001</v>
      </c>
      <c r="DO92" s="371">
        <f t="shared" ref="DO92:DP92" si="599">SUM(DO87:DO91)</f>
        <v>24284915.850000005</v>
      </c>
      <c r="DP92" s="371">
        <f t="shared" si="599"/>
        <v>7687535.6800000053</v>
      </c>
      <c r="DQ92" s="371">
        <f t="shared" ref="DQ92:DR92" si="600">SUM(DQ87:DQ91)</f>
        <v>-7137917.9899999965</v>
      </c>
      <c r="DR92" s="371">
        <f t="shared" si="600"/>
        <v>-10273978.989999993</v>
      </c>
      <c r="DS92" s="371">
        <f t="shared" ref="DS92:DT92" si="601">SUM(DS87:DS91)</f>
        <v>-3295070.640000009</v>
      </c>
      <c r="DT92" s="371">
        <f t="shared" si="601"/>
        <v>3577006.9000000032</v>
      </c>
      <c r="DU92" s="371">
        <f t="shared" ref="DU92:DV92" si="602">SUM(DU87:DU91)</f>
        <v>33699224.629999995</v>
      </c>
      <c r="DV92" s="371">
        <f t="shared" si="602"/>
        <v>27574369.259999994</v>
      </c>
      <c r="DW92" s="371">
        <f t="shared" ref="DW92:DX92" si="603">SUM(DW87:DW91)</f>
        <v>1697181.2999999933</v>
      </c>
      <c r="DX92" s="371">
        <f t="shared" si="603"/>
        <v>3483471.5900000026</v>
      </c>
      <c r="DY92" s="452"/>
      <c r="DZ92" s="452"/>
      <c r="EA92" s="452"/>
      <c r="EB92" s="327"/>
      <c r="EC92" s="125">
        <f t="shared" si="569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39"/>
      <c r="BJ93" s="512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136615277.87</v>
      </c>
      <c r="D94" s="90">
        <v>113522792.25</v>
      </c>
      <c r="E94" s="90">
        <v>107217099.41</v>
      </c>
      <c r="F94" s="90">
        <v>105901055.3</v>
      </c>
      <c r="G94" s="90">
        <v>152905018.88999999</v>
      </c>
      <c r="H94" s="90">
        <v>164748410.83000001</v>
      </c>
      <c r="I94" s="90">
        <v>132912152.45999999</v>
      </c>
      <c r="J94" s="90">
        <v>116238668.70999999</v>
      </c>
      <c r="K94" s="90">
        <v>107835780.77</v>
      </c>
      <c r="L94" s="91">
        <v>149365514.99000001</v>
      </c>
      <c r="M94" s="90">
        <v>179762332.13</v>
      </c>
      <c r="N94" s="90">
        <v>145364619.34</v>
      </c>
      <c r="O94" s="90">
        <v>147424398.63</v>
      </c>
      <c r="P94" s="90">
        <v>145393029.94</v>
      </c>
      <c r="Q94" s="90">
        <v>132043837.84999999</v>
      </c>
      <c r="R94" s="90">
        <v>138780871.22999999</v>
      </c>
      <c r="S94" s="90">
        <v>190291364.81999999</v>
      </c>
      <c r="T94" s="90">
        <v>208163997.15000001</v>
      </c>
      <c r="U94" s="191">
        <v>159484007.78999999</v>
      </c>
      <c r="V94" s="191">
        <v>123615601</v>
      </c>
      <c r="W94" s="191">
        <v>159484007.78999999</v>
      </c>
      <c r="X94" s="91">
        <v>157966689.47</v>
      </c>
      <c r="Y94" s="191">
        <v>176638799</v>
      </c>
      <c r="Z94" s="191">
        <v>160244567</v>
      </c>
      <c r="AA94" s="191">
        <v>170443196.05000001</v>
      </c>
      <c r="AB94" s="191">
        <v>139335858.25</v>
      </c>
      <c r="AC94" s="191">
        <v>123599232.31</v>
      </c>
      <c r="AD94" s="191">
        <v>149167703.37</v>
      </c>
      <c r="AE94" s="191">
        <v>175125648</v>
      </c>
      <c r="AF94" s="191">
        <v>178275492.31</v>
      </c>
      <c r="AG94" s="191">
        <v>183348501</v>
      </c>
      <c r="AH94" s="191">
        <v>126969814</v>
      </c>
      <c r="AI94" s="191">
        <v>130285497</v>
      </c>
      <c r="AJ94" s="91">
        <v>170972268</v>
      </c>
      <c r="AK94" s="279">
        <v>186415812</v>
      </c>
      <c r="AL94" s="279">
        <v>183182183</v>
      </c>
      <c r="AM94" s="279">
        <v>175452696</v>
      </c>
      <c r="AN94" s="279">
        <v>136661549</v>
      </c>
      <c r="AO94" s="279">
        <v>121581809</v>
      </c>
      <c r="AP94" s="279">
        <v>148125574</v>
      </c>
      <c r="AQ94" s="56">
        <v>174599844</v>
      </c>
      <c r="AR94" s="279">
        <v>228483880</v>
      </c>
      <c r="AS94" s="279">
        <v>182321063</v>
      </c>
      <c r="AT94" s="279">
        <v>119069228</v>
      </c>
      <c r="AU94" s="279">
        <v>8892776</v>
      </c>
      <c r="AV94" s="296">
        <v>52154164</v>
      </c>
      <c r="AW94" s="279">
        <v>40431406</v>
      </c>
      <c r="AX94" s="279">
        <v>36310686</v>
      </c>
      <c r="AY94" s="279">
        <v>224247307</v>
      </c>
      <c r="AZ94" s="279">
        <v>175925530</v>
      </c>
      <c r="BA94" s="279">
        <v>164296460</v>
      </c>
      <c r="BB94" s="279">
        <v>153349620</v>
      </c>
      <c r="BC94" s="56">
        <v>168941133</v>
      </c>
      <c r="BD94" s="279">
        <v>222669466</v>
      </c>
      <c r="BE94" s="279">
        <v>17694610</v>
      </c>
      <c r="BF94" s="279">
        <v>149969270</v>
      </c>
      <c r="BG94" s="279">
        <v>150227194</v>
      </c>
      <c r="BH94" s="296">
        <v>185770211</v>
      </c>
      <c r="BI94" s="89">
        <v>221276153</v>
      </c>
      <c r="BJ94" s="515">
        <v>196880308</v>
      </c>
      <c r="BK94" s="570">
        <v>184108751</v>
      </c>
      <c r="BL94" s="279">
        <v>177528460</v>
      </c>
      <c r="BM94" s="279">
        <v>162583723</v>
      </c>
      <c r="BN94" s="642">
        <v>172594878</v>
      </c>
      <c r="BO94" s="56">
        <v>259168315</v>
      </c>
      <c r="BP94" s="56">
        <v>257915055</v>
      </c>
      <c r="BQ94" s="279">
        <v>184466917</v>
      </c>
      <c r="BR94" s="279">
        <v>161925856</v>
      </c>
      <c r="BS94" s="279"/>
      <c r="BT94" s="279"/>
      <c r="BU94" s="89">
        <f t="shared" ref="BU94:CD98" si="604">O94-C94</f>
        <v>10809120.75999999</v>
      </c>
      <c r="BV94" s="92">
        <f t="shared" si="604"/>
        <v>31870237.689999998</v>
      </c>
      <c r="BW94" s="92">
        <f t="shared" si="604"/>
        <v>24826738.439999998</v>
      </c>
      <c r="BX94" s="92">
        <f t="shared" si="604"/>
        <v>32879815.929999992</v>
      </c>
      <c r="BY94" s="92">
        <f t="shared" si="604"/>
        <v>37386345.930000007</v>
      </c>
      <c r="BZ94" s="92">
        <f t="shared" si="604"/>
        <v>43415586.319999993</v>
      </c>
      <c r="CA94" s="92">
        <f t="shared" si="604"/>
        <v>26571855.329999998</v>
      </c>
      <c r="CB94" s="92">
        <f t="shared" si="604"/>
        <v>7376932.2900000066</v>
      </c>
      <c r="CC94" s="92">
        <f t="shared" si="604"/>
        <v>51648227.019999996</v>
      </c>
      <c r="CD94" s="390">
        <f t="shared" si="604"/>
        <v>8601174.4799999893</v>
      </c>
      <c r="CE94" s="413">
        <f t="shared" ref="CE94:CN98" si="605">Y94-M94</f>
        <v>-3123533.1299999952</v>
      </c>
      <c r="CF94" s="92">
        <f t="shared" si="605"/>
        <v>14879947.659999996</v>
      </c>
      <c r="CG94" s="92">
        <f t="shared" si="605"/>
        <v>23018797.420000017</v>
      </c>
      <c r="CH94" s="92">
        <f t="shared" si="605"/>
        <v>-6057171.6899999976</v>
      </c>
      <c r="CI94" s="92">
        <f t="shared" si="605"/>
        <v>-8444605.5399999917</v>
      </c>
      <c r="CJ94" s="231">
        <f t="shared" si="605"/>
        <v>10386832.140000015</v>
      </c>
      <c r="CK94" s="231">
        <f t="shared" si="605"/>
        <v>-15165716.819999993</v>
      </c>
      <c r="CL94" s="231">
        <f t="shared" si="605"/>
        <v>-29888504.840000004</v>
      </c>
      <c r="CM94" s="231">
        <f t="shared" si="605"/>
        <v>23864493.210000008</v>
      </c>
      <c r="CN94" s="244">
        <f t="shared" si="605"/>
        <v>3354213</v>
      </c>
      <c r="CO94" s="244">
        <f t="shared" ref="CO94:CX98" si="606">AI94-W94</f>
        <v>-29198510.789999992</v>
      </c>
      <c r="CP94" s="370">
        <f t="shared" si="606"/>
        <v>13005578.530000001</v>
      </c>
      <c r="CQ94" s="339">
        <f t="shared" si="606"/>
        <v>9777013</v>
      </c>
      <c r="CR94" s="244">
        <f t="shared" si="606"/>
        <v>22937616</v>
      </c>
      <c r="CS94" s="244">
        <f t="shared" si="606"/>
        <v>5009499.9499999881</v>
      </c>
      <c r="CT94" s="244">
        <f t="shared" si="606"/>
        <v>-2674309.25</v>
      </c>
      <c r="CU94" s="244">
        <f t="shared" si="606"/>
        <v>-2017423.3100000024</v>
      </c>
      <c r="CV94" s="244">
        <f t="shared" si="606"/>
        <v>-1042129.3700000048</v>
      </c>
      <c r="CW94" s="244">
        <f t="shared" si="606"/>
        <v>-525804</v>
      </c>
      <c r="CX94" s="244">
        <f t="shared" si="606"/>
        <v>50208387.689999998</v>
      </c>
      <c r="CY94" s="244">
        <f t="shared" ref="CY94:DH98" si="607">AS94-AG94</f>
        <v>-1027438</v>
      </c>
      <c r="CZ94" s="244">
        <f t="shared" si="607"/>
        <v>-7900586</v>
      </c>
      <c r="DA94" s="244">
        <f t="shared" si="607"/>
        <v>-121392721</v>
      </c>
      <c r="DB94" s="370">
        <f t="shared" si="607"/>
        <v>-118818104</v>
      </c>
      <c r="DC94" s="370">
        <f t="shared" si="607"/>
        <v>-145984406</v>
      </c>
      <c r="DD94" s="370">
        <f t="shared" si="607"/>
        <v>-146871497</v>
      </c>
      <c r="DE94" s="370">
        <f t="shared" si="607"/>
        <v>48794611</v>
      </c>
      <c r="DF94" s="370">
        <f t="shared" si="607"/>
        <v>39263981</v>
      </c>
      <c r="DG94" s="370">
        <f t="shared" si="607"/>
        <v>42714651</v>
      </c>
      <c r="DH94" s="370">
        <f t="shared" si="607"/>
        <v>5224046</v>
      </c>
      <c r="DI94" s="370">
        <f t="shared" ref="DI94:DJ98" si="608">BC94-AQ94</f>
        <v>-5658711</v>
      </c>
      <c r="DJ94" s="370">
        <f t="shared" si="608"/>
        <v>-5814414</v>
      </c>
      <c r="DK94" s="370" t="e">
        <f>#REF!-AS94</f>
        <v>#REF!</v>
      </c>
      <c r="DL94" s="370">
        <f t="shared" ref="DL94:DX98" si="609">BF94-AT94</f>
        <v>30900042</v>
      </c>
      <c r="DM94" s="370">
        <f t="shared" si="609"/>
        <v>141334418</v>
      </c>
      <c r="DN94" s="370">
        <f t="shared" si="609"/>
        <v>133616047</v>
      </c>
      <c r="DO94" s="370">
        <f t="shared" si="609"/>
        <v>180844747</v>
      </c>
      <c r="DP94" s="370">
        <f t="shared" si="609"/>
        <v>160569622</v>
      </c>
      <c r="DQ94" s="370">
        <f t="shared" si="609"/>
        <v>-40138556</v>
      </c>
      <c r="DR94" s="370">
        <f t="shared" si="609"/>
        <v>1602930</v>
      </c>
      <c r="DS94" s="370">
        <f t="shared" si="609"/>
        <v>-1712737</v>
      </c>
      <c r="DT94" s="370">
        <f t="shared" si="609"/>
        <v>19245258</v>
      </c>
      <c r="DU94" s="370">
        <f t="shared" si="609"/>
        <v>90227182</v>
      </c>
      <c r="DV94" s="370">
        <f t="shared" si="609"/>
        <v>35245589</v>
      </c>
      <c r="DW94" s="370">
        <f t="shared" si="609"/>
        <v>166772307</v>
      </c>
      <c r="DX94" s="370">
        <f t="shared" si="609"/>
        <v>11956586</v>
      </c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161925856</v>
      </c>
    </row>
    <row r="95" spans="1:133" s="31" customFormat="1" x14ac:dyDescent="0.3">
      <c r="A95" s="138"/>
      <c r="B95" s="32" t="s">
        <v>140</v>
      </c>
      <c r="C95" s="89">
        <v>13658329.609999999</v>
      </c>
      <c r="D95" s="90">
        <v>11423048.16</v>
      </c>
      <c r="E95" s="90">
        <v>10110542</v>
      </c>
      <c r="F95" s="90">
        <v>9835170.1400000006</v>
      </c>
      <c r="G95" s="90">
        <v>12789822.609999999</v>
      </c>
      <c r="H95" s="90">
        <v>13828299.42</v>
      </c>
      <c r="I95" s="90">
        <v>11569959.48</v>
      </c>
      <c r="J95" s="90">
        <v>10767793.119999999</v>
      </c>
      <c r="K95" s="90">
        <v>10142563.34</v>
      </c>
      <c r="L95" s="91">
        <v>13541160.380000001</v>
      </c>
      <c r="M95" s="90">
        <v>16179858.140000001</v>
      </c>
      <c r="N95" s="90">
        <v>12961985.449999999</v>
      </c>
      <c r="O95" s="90">
        <v>12612806.470000001</v>
      </c>
      <c r="P95" s="90">
        <v>12838308.789999999</v>
      </c>
      <c r="Q95" s="90">
        <v>11551379.26</v>
      </c>
      <c r="R95" s="90">
        <v>11638475.42</v>
      </c>
      <c r="S95" s="90">
        <v>15718009.130000001</v>
      </c>
      <c r="T95" s="90">
        <v>16175504.869999999</v>
      </c>
      <c r="U95" s="191">
        <v>12629663.130000001</v>
      </c>
      <c r="V95" s="191">
        <v>9731471</v>
      </c>
      <c r="W95" s="191">
        <v>12629663.130000001</v>
      </c>
      <c r="X95" s="91">
        <v>13660342.5</v>
      </c>
      <c r="Y95" s="191">
        <v>15505496</v>
      </c>
      <c r="Z95" s="191">
        <v>15108007</v>
      </c>
      <c r="AA95" s="191">
        <v>16843468.82</v>
      </c>
      <c r="AB95" s="191">
        <v>13673156.83</v>
      </c>
      <c r="AC95" s="191">
        <v>12473724.859999999</v>
      </c>
      <c r="AD95" s="191">
        <v>14167114.85</v>
      </c>
      <c r="AE95" s="191">
        <v>15704200</v>
      </c>
      <c r="AF95" s="191">
        <v>14919140.460000001</v>
      </c>
      <c r="AG95" s="191">
        <v>14795665</v>
      </c>
      <c r="AH95" s="191">
        <v>10476864</v>
      </c>
      <c r="AI95" s="191">
        <v>9037155</v>
      </c>
      <c r="AJ95" s="91">
        <v>13080739</v>
      </c>
      <c r="AK95" s="279">
        <v>12800335</v>
      </c>
      <c r="AL95" s="279">
        <v>13691908</v>
      </c>
      <c r="AM95" s="279">
        <v>14342367</v>
      </c>
      <c r="AN95" s="279">
        <v>12216942</v>
      </c>
      <c r="AO95" s="279">
        <v>11217952</v>
      </c>
      <c r="AP95" s="279">
        <v>12424379</v>
      </c>
      <c r="AQ95" s="56">
        <v>14512435</v>
      </c>
      <c r="AR95" s="279">
        <v>18735629</v>
      </c>
      <c r="AS95" s="279">
        <v>15319359</v>
      </c>
      <c r="AT95" s="279">
        <v>10656659</v>
      </c>
      <c r="AU95" s="279">
        <v>788462</v>
      </c>
      <c r="AV95" s="296">
        <v>5019926</v>
      </c>
      <c r="AW95" s="279">
        <v>4737625</v>
      </c>
      <c r="AX95" s="279">
        <v>4514816</v>
      </c>
      <c r="AY95" s="279">
        <v>25771422</v>
      </c>
      <c r="AZ95" s="279">
        <v>19509071</v>
      </c>
      <c r="BA95" s="279">
        <v>18502113</v>
      </c>
      <c r="BB95" s="279">
        <v>15636955</v>
      </c>
      <c r="BC95" s="56">
        <v>17013705</v>
      </c>
      <c r="BD95" s="279">
        <v>20903297</v>
      </c>
      <c r="BF95" s="279">
        <v>15000430</v>
      </c>
      <c r="BG95" s="279">
        <v>15287178</v>
      </c>
      <c r="BH95" s="296">
        <v>19502119</v>
      </c>
      <c r="BI95" s="89">
        <v>21721784</v>
      </c>
      <c r="BJ95" s="515">
        <v>22120357</v>
      </c>
      <c r="BK95" s="570">
        <v>20279734</v>
      </c>
      <c r="BL95" s="279">
        <v>18669177</v>
      </c>
      <c r="BM95" s="279">
        <v>17001223</v>
      </c>
      <c r="BN95" s="642">
        <v>17281187</v>
      </c>
      <c r="BO95" s="56">
        <v>24496752</v>
      </c>
      <c r="BP95" s="56">
        <v>25124015</v>
      </c>
      <c r="BQ95" s="31">
        <v>18252573</v>
      </c>
      <c r="BR95" s="279">
        <v>16288220</v>
      </c>
      <c r="BS95" s="279"/>
      <c r="BT95" s="279"/>
      <c r="BU95" s="89">
        <f t="shared" si="604"/>
        <v>-1045523.1399999987</v>
      </c>
      <c r="BV95" s="92">
        <f t="shared" si="604"/>
        <v>1415260.629999999</v>
      </c>
      <c r="BW95" s="92">
        <f t="shared" si="604"/>
        <v>1440837.2599999998</v>
      </c>
      <c r="BX95" s="92">
        <f t="shared" si="604"/>
        <v>1803305.2799999993</v>
      </c>
      <c r="BY95" s="92">
        <f t="shared" si="604"/>
        <v>2928186.5200000014</v>
      </c>
      <c r="BZ95" s="92">
        <f t="shared" si="604"/>
        <v>2347205.4499999993</v>
      </c>
      <c r="CA95" s="92">
        <f t="shared" si="604"/>
        <v>1059703.6500000004</v>
      </c>
      <c r="CB95" s="92">
        <f t="shared" si="604"/>
        <v>-1036322.1199999992</v>
      </c>
      <c r="CC95" s="92">
        <f t="shared" si="604"/>
        <v>2487099.790000001</v>
      </c>
      <c r="CD95" s="390">
        <f t="shared" si="604"/>
        <v>119182.11999999918</v>
      </c>
      <c r="CE95" s="413">
        <f t="shared" si="605"/>
        <v>-674362.1400000006</v>
      </c>
      <c r="CF95" s="92">
        <f t="shared" si="605"/>
        <v>2146021.5500000007</v>
      </c>
      <c r="CG95" s="92">
        <f t="shared" si="605"/>
        <v>4230662.3499999996</v>
      </c>
      <c r="CH95" s="92">
        <f t="shared" si="605"/>
        <v>834848.04000000097</v>
      </c>
      <c r="CI95" s="92">
        <f t="shared" si="605"/>
        <v>922345.59999999963</v>
      </c>
      <c r="CJ95" s="231">
        <f t="shared" si="605"/>
        <v>2528639.4299999997</v>
      </c>
      <c r="CK95" s="231">
        <f t="shared" si="605"/>
        <v>-13809.13000000082</v>
      </c>
      <c r="CL95" s="231">
        <f t="shared" si="605"/>
        <v>-1256364.4099999983</v>
      </c>
      <c r="CM95" s="231">
        <f t="shared" si="605"/>
        <v>2166001.8699999992</v>
      </c>
      <c r="CN95" s="244">
        <f t="shared" si="605"/>
        <v>745393</v>
      </c>
      <c r="CO95" s="244">
        <f t="shared" si="606"/>
        <v>-3592508.1300000008</v>
      </c>
      <c r="CP95" s="370">
        <f t="shared" si="606"/>
        <v>-579603.5</v>
      </c>
      <c r="CQ95" s="339">
        <f t="shared" si="606"/>
        <v>-2705161</v>
      </c>
      <c r="CR95" s="244">
        <f t="shared" si="606"/>
        <v>-1416099</v>
      </c>
      <c r="CS95" s="244">
        <f t="shared" si="606"/>
        <v>-2501101.8200000003</v>
      </c>
      <c r="CT95" s="244">
        <f t="shared" si="606"/>
        <v>-1456214.83</v>
      </c>
      <c r="CU95" s="244">
        <f t="shared" si="606"/>
        <v>-1255772.8599999994</v>
      </c>
      <c r="CV95" s="244">
        <f t="shared" si="606"/>
        <v>-1742735.8499999996</v>
      </c>
      <c r="CW95" s="244">
        <f t="shared" si="606"/>
        <v>-1191765</v>
      </c>
      <c r="CX95" s="244">
        <f t="shared" si="606"/>
        <v>3816488.5399999991</v>
      </c>
      <c r="CY95" s="244">
        <f t="shared" si="607"/>
        <v>523694</v>
      </c>
      <c r="CZ95" s="244">
        <f t="shared" si="607"/>
        <v>179795</v>
      </c>
      <c r="DA95" s="244">
        <f t="shared" si="607"/>
        <v>-8248693</v>
      </c>
      <c r="DB95" s="370">
        <f t="shared" si="607"/>
        <v>-8060813</v>
      </c>
      <c r="DC95" s="370">
        <f t="shared" si="607"/>
        <v>-8062710</v>
      </c>
      <c r="DD95" s="370">
        <f t="shared" si="607"/>
        <v>-9177092</v>
      </c>
      <c r="DE95" s="370">
        <f t="shared" si="607"/>
        <v>11429055</v>
      </c>
      <c r="DF95" s="370">
        <f t="shared" si="607"/>
        <v>7292129</v>
      </c>
      <c r="DG95" s="370">
        <f t="shared" si="607"/>
        <v>7284161</v>
      </c>
      <c r="DH95" s="370">
        <f t="shared" si="607"/>
        <v>3212576</v>
      </c>
      <c r="DI95" s="370">
        <f t="shared" si="608"/>
        <v>2501270</v>
      </c>
      <c r="DJ95" s="370">
        <f t="shared" si="608"/>
        <v>2167668</v>
      </c>
      <c r="DK95" s="370">
        <f>BE94-AS95</f>
        <v>2375251</v>
      </c>
      <c r="DL95" s="370">
        <f t="shared" si="609"/>
        <v>4343771</v>
      </c>
      <c r="DM95" s="370">
        <f t="shared" si="609"/>
        <v>14498716</v>
      </c>
      <c r="DN95" s="370">
        <f t="shared" si="609"/>
        <v>14482193</v>
      </c>
      <c r="DO95" s="370">
        <f t="shared" si="609"/>
        <v>16984159</v>
      </c>
      <c r="DP95" s="370">
        <f t="shared" si="609"/>
        <v>17605541</v>
      </c>
      <c r="DQ95" s="370">
        <f t="shared" si="609"/>
        <v>-5491688</v>
      </c>
      <c r="DR95" s="370">
        <f t="shared" si="609"/>
        <v>-839894</v>
      </c>
      <c r="DS95" s="370">
        <f t="shared" si="609"/>
        <v>-1500890</v>
      </c>
      <c r="DT95" s="370">
        <f t="shared" si="609"/>
        <v>1644232</v>
      </c>
      <c r="DU95" s="370">
        <f t="shared" si="609"/>
        <v>7483047</v>
      </c>
      <c r="DV95" s="370">
        <f t="shared" si="609"/>
        <v>4220718</v>
      </c>
      <c r="DW95" s="370">
        <f t="shared" si="609"/>
        <v>18252573</v>
      </c>
      <c r="DX95" s="370">
        <f t="shared" si="609"/>
        <v>1287790</v>
      </c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16288220</v>
      </c>
    </row>
    <row r="96" spans="1:133" s="31" customFormat="1" x14ac:dyDescent="0.3">
      <c r="A96" s="138"/>
      <c r="B96" s="32" t="s">
        <v>141</v>
      </c>
      <c r="C96" s="89">
        <v>41097003.299999997</v>
      </c>
      <c r="D96" s="90">
        <v>35245857.399999999</v>
      </c>
      <c r="E96" s="90">
        <v>35585183.369999997</v>
      </c>
      <c r="F96" s="90">
        <v>30717335.629999999</v>
      </c>
      <c r="G96" s="90">
        <v>37496593.030000001</v>
      </c>
      <c r="H96" s="90">
        <v>39054148.93</v>
      </c>
      <c r="I96" s="90">
        <v>34798742.509999998</v>
      </c>
      <c r="J96" s="90">
        <v>32592884.93</v>
      </c>
      <c r="K96" s="90">
        <v>28433955.329999998</v>
      </c>
      <c r="L96" s="91">
        <v>36682988.649999999</v>
      </c>
      <c r="M96" s="90">
        <v>43998950.659999996</v>
      </c>
      <c r="N96" s="90">
        <v>37758246.630000003</v>
      </c>
      <c r="O96" s="90">
        <v>38983895.770000003</v>
      </c>
      <c r="P96" s="90">
        <v>34533408.539999999</v>
      </c>
      <c r="Q96" s="90">
        <v>31171971.760000002</v>
      </c>
      <c r="R96" s="90">
        <v>31730545.109999999</v>
      </c>
      <c r="S96" s="90">
        <v>39200972.979999997</v>
      </c>
      <c r="T96" s="90">
        <v>41137089.600000001</v>
      </c>
      <c r="U96" s="191">
        <v>37260168.329999998</v>
      </c>
      <c r="V96" s="191">
        <v>34155886</v>
      </c>
      <c r="W96" s="191">
        <v>37260168.329999998</v>
      </c>
      <c r="X96" s="91">
        <v>37032468.030000001</v>
      </c>
      <c r="Y96" s="191">
        <v>39897153</v>
      </c>
      <c r="Z96" s="191">
        <v>39331516</v>
      </c>
      <c r="AA96" s="191">
        <v>44708680.659999996</v>
      </c>
      <c r="AB96" s="191">
        <v>40156455.390000001</v>
      </c>
      <c r="AC96" s="191">
        <v>34575545.359999999</v>
      </c>
      <c r="AD96" s="191">
        <v>40632685.109999999</v>
      </c>
      <c r="AE96" s="191">
        <v>51503410</v>
      </c>
      <c r="AF96" s="191">
        <v>42816201.939999998</v>
      </c>
      <c r="AG96" s="191">
        <v>43954279</v>
      </c>
      <c r="AH96" s="191">
        <v>35158518</v>
      </c>
      <c r="AI96" s="191">
        <v>34900641</v>
      </c>
      <c r="AJ96" s="91">
        <v>47186542</v>
      </c>
      <c r="AK96" s="279">
        <v>46290542</v>
      </c>
      <c r="AL96" s="279">
        <v>49270555</v>
      </c>
      <c r="AM96" s="279">
        <v>49287560</v>
      </c>
      <c r="AN96" s="279">
        <v>40150993</v>
      </c>
      <c r="AO96" s="279">
        <v>35171913</v>
      </c>
      <c r="AP96" s="279">
        <v>39258735</v>
      </c>
      <c r="AQ96" s="56">
        <v>42030956</v>
      </c>
      <c r="AR96" s="279">
        <v>52885827</v>
      </c>
      <c r="AS96" s="279">
        <v>48864839</v>
      </c>
      <c r="AT96" s="279">
        <v>35159433</v>
      </c>
      <c r="AU96" s="279">
        <v>2908779</v>
      </c>
      <c r="AV96" s="296">
        <v>13759112</v>
      </c>
      <c r="AW96" s="279">
        <v>13166028</v>
      </c>
      <c r="AX96" s="279">
        <v>11226998</v>
      </c>
      <c r="AY96" s="279">
        <v>71686336</v>
      </c>
      <c r="AZ96" s="279">
        <v>48505425</v>
      </c>
      <c r="BA96" s="279">
        <v>48914373</v>
      </c>
      <c r="BB96" s="279">
        <v>44818739</v>
      </c>
      <c r="BC96" s="56">
        <v>42714501</v>
      </c>
      <c r="BD96" s="279">
        <v>54242456</v>
      </c>
      <c r="BE96" s="279">
        <v>48700007</v>
      </c>
      <c r="BF96" s="279">
        <v>45384289</v>
      </c>
      <c r="BG96" s="279">
        <v>43621394</v>
      </c>
      <c r="BH96" s="296">
        <v>49183483</v>
      </c>
      <c r="BI96" s="89">
        <v>57324902</v>
      </c>
      <c r="BJ96" s="515">
        <v>55458678</v>
      </c>
      <c r="BK96" s="570">
        <v>56313520</v>
      </c>
      <c r="BL96" s="279">
        <v>56208841</v>
      </c>
      <c r="BM96" s="279">
        <v>56004200</v>
      </c>
      <c r="BN96" s="642">
        <v>48799056</v>
      </c>
      <c r="BO96" s="56">
        <v>59268406</v>
      </c>
      <c r="BP96" s="56">
        <v>62520065</v>
      </c>
      <c r="BQ96" s="279">
        <v>51641362</v>
      </c>
      <c r="BR96" s="279">
        <v>54517441</v>
      </c>
      <c r="BS96" s="279"/>
      <c r="BT96" s="279"/>
      <c r="BU96" s="89">
        <f t="shared" si="604"/>
        <v>-2113107.5299999937</v>
      </c>
      <c r="BV96" s="92">
        <f t="shared" si="604"/>
        <v>-712448.8599999994</v>
      </c>
      <c r="BW96" s="92">
        <f t="shared" si="604"/>
        <v>-4413211.6099999957</v>
      </c>
      <c r="BX96" s="92">
        <f t="shared" si="604"/>
        <v>1013209.4800000004</v>
      </c>
      <c r="BY96" s="92">
        <f t="shared" si="604"/>
        <v>1704379.9499999955</v>
      </c>
      <c r="BZ96" s="92">
        <f t="shared" si="604"/>
        <v>2082940.6700000018</v>
      </c>
      <c r="CA96" s="92">
        <f t="shared" si="604"/>
        <v>2461425.8200000003</v>
      </c>
      <c r="CB96" s="92">
        <f t="shared" si="604"/>
        <v>1563001.0700000003</v>
      </c>
      <c r="CC96" s="92">
        <f t="shared" si="604"/>
        <v>8826213</v>
      </c>
      <c r="CD96" s="390">
        <f t="shared" si="604"/>
        <v>349479.38000000268</v>
      </c>
      <c r="CE96" s="413">
        <f t="shared" si="605"/>
        <v>-4101797.6599999964</v>
      </c>
      <c r="CF96" s="92">
        <f t="shared" si="605"/>
        <v>1573269.3699999973</v>
      </c>
      <c r="CG96" s="92">
        <f t="shared" si="605"/>
        <v>5724784.8899999931</v>
      </c>
      <c r="CH96" s="92">
        <f t="shared" si="605"/>
        <v>5623046.8500000015</v>
      </c>
      <c r="CI96" s="92">
        <f t="shared" si="605"/>
        <v>3403573.5999999978</v>
      </c>
      <c r="CJ96" s="231">
        <f t="shared" si="605"/>
        <v>8902140</v>
      </c>
      <c r="CK96" s="231">
        <f t="shared" si="605"/>
        <v>12302437.020000003</v>
      </c>
      <c r="CL96" s="231">
        <f t="shared" si="605"/>
        <v>1679112.3399999961</v>
      </c>
      <c r="CM96" s="231">
        <f t="shared" si="605"/>
        <v>6694110.6700000018</v>
      </c>
      <c r="CN96" s="244">
        <f t="shared" si="605"/>
        <v>1002632</v>
      </c>
      <c r="CO96" s="244">
        <f t="shared" si="606"/>
        <v>-2359527.3299999982</v>
      </c>
      <c r="CP96" s="370">
        <f t="shared" si="606"/>
        <v>10154073.969999999</v>
      </c>
      <c r="CQ96" s="339">
        <f t="shared" si="606"/>
        <v>6393389</v>
      </c>
      <c r="CR96" s="244">
        <f t="shared" si="606"/>
        <v>9939039</v>
      </c>
      <c r="CS96" s="244">
        <f t="shared" si="606"/>
        <v>4578879.3400000036</v>
      </c>
      <c r="CT96" s="244">
        <f t="shared" si="606"/>
        <v>-5462.390000000596</v>
      </c>
      <c r="CU96" s="244">
        <f t="shared" si="606"/>
        <v>596367.6400000006</v>
      </c>
      <c r="CV96" s="244">
        <f t="shared" si="606"/>
        <v>-1373950.1099999994</v>
      </c>
      <c r="CW96" s="244">
        <f t="shared" si="606"/>
        <v>-9472454</v>
      </c>
      <c r="CX96" s="244">
        <f t="shared" si="606"/>
        <v>10069625.060000002</v>
      </c>
      <c r="CY96" s="244">
        <f t="shared" si="607"/>
        <v>4910560</v>
      </c>
      <c r="CZ96" s="244">
        <f t="shared" si="607"/>
        <v>915</v>
      </c>
      <c r="DA96" s="244">
        <f t="shared" si="607"/>
        <v>-31991862</v>
      </c>
      <c r="DB96" s="370">
        <f t="shared" si="607"/>
        <v>-33427430</v>
      </c>
      <c r="DC96" s="370">
        <f t="shared" si="607"/>
        <v>-33124514</v>
      </c>
      <c r="DD96" s="370">
        <f t="shared" si="607"/>
        <v>-38043557</v>
      </c>
      <c r="DE96" s="370">
        <f t="shared" si="607"/>
        <v>22398776</v>
      </c>
      <c r="DF96" s="370">
        <f t="shared" si="607"/>
        <v>8354432</v>
      </c>
      <c r="DG96" s="370">
        <f t="shared" si="607"/>
        <v>13742460</v>
      </c>
      <c r="DH96" s="370">
        <f t="shared" si="607"/>
        <v>5560004</v>
      </c>
      <c r="DI96" s="370">
        <f t="shared" si="608"/>
        <v>683545</v>
      </c>
      <c r="DJ96" s="370">
        <f t="shared" si="608"/>
        <v>1356629</v>
      </c>
      <c r="DK96" s="370">
        <f>BE96-AS96</f>
        <v>-164832</v>
      </c>
      <c r="DL96" s="370">
        <f t="shared" si="609"/>
        <v>10224856</v>
      </c>
      <c r="DM96" s="370">
        <f t="shared" si="609"/>
        <v>40712615</v>
      </c>
      <c r="DN96" s="370">
        <f t="shared" si="609"/>
        <v>35424371</v>
      </c>
      <c r="DO96" s="370">
        <f t="shared" si="609"/>
        <v>44158874</v>
      </c>
      <c r="DP96" s="370">
        <f t="shared" si="609"/>
        <v>44231680</v>
      </c>
      <c r="DQ96" s="370">
        <f t="shared" si="609"/>
        <v>-15372816</v>
      </c>
      <c r="DR96" s="370">
        <f t="shared" si="609"/>
        <v>7703416</v>
      </c>
      <c r="DS96" s="370">
        <f t="shared" si="609"/>
        <v>7089827</v>
      </c>
      <c r="DT96" s="370">
        <f t="shared" si="609"/>
        <v>3980317</v>
      </c>
      <c r="DU96" s="370">
        <f t="shared" si="609"/>
        <v>16553905</v>
      </c>
      <c r="DV96" s="370">
        <f t="shared" si="609"/>
        <v>8277609</v>
      </c>
      <c r="DW96" s="370">
        <f t="shared" si="609"/>
        <v>2941355</v>
      </c>
      <c r="DX96" s="370">
        <f t="shared" si="609"/>
        <v>9133152</v>
      </c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54517441</v>
      </c>
    </row>
    <row r="97" spans="1:133" s="31" customFormat="1" x14ac:dyDescent="0.3">
      <c r="A97" s="138"/>
      <c r="B97" s="32" t="s">
        <v>142</v>
      </c>
      <c r="C97" s="89">
        <v>38673308.060000002</v>
      </c>
      <c r="D97" s="90">
        <v>34201663.689999998</v>
      </c>
      <c r="E97" s="90">
        <v>32723423.300000001</v>
      </c>
      <c r="F97" s="90">
        <v>32076883.73</v>
      </c>
      <c r="G97" s="90">
        <v>37166784.32</v>
      </c>
      <c r="H97" s="90">
        <v>37797076.82</v>
      </c>
      <c r="I97" s="90">
        <v>36319842.369999997</v>
      </c>
      <c r="J97" s="90">
        <v>33691613.850000001</v>
      </c>
      <c r="K97" s="90">
        <v>27779009.030000001</v>
      </c>
      <c r="L97" s="91">
        <v>34793891.049999997</v>
      </c>
      <c r="M97" s="90">
        <v>42640881</v>
      </c>
      <c r="N97" s="90">
        <v>36776911.210000001</v>
      </c>
      <c r="O97" s="90">
        <v>38841297.020000003</v>
      </c>
      <c r="P97" s="90">
        <v>32819589.510000002</v>
      </c>
      <c r="Q97" s="90">
        <v>31463982.16</v>
      </c>
      <c r="R97" s="90">
        <v>30955156.789999999</v>
      </c>
      <c r="S97" s="90">
        <v>46541159.82</v>
      </c>
      <c r="T97" s="90">
        <v>55310470.520000003</v>
      </c>
      <c r="U97" s="191">
        <v>43760256.469999999</v>
      </c>
      <c r="V97" s="191">
        <v>38138171</v>
      </c>
      <c r="W97" s="191">
        <v>43760256.469999999</v>
      </c>
      <c r="X97" s="91">
        <v>37199534.119999997</v>
      </c>
      <c r="Y97" s="191">
        <v>38758759</v>
      </c>
      <c r="Z97" s="191">
        <v>40511785</v>
      </c>
      <c r="AA97" s="191">
        <v>41926329.280000001</v>
      </c>
      <c r="AB97" s="191">
        <v>42938714.600000001</v>
      </c>
      <c r="AC97" s="191">
        <v>35124742.450000003</v>
      </c>
      <c r="AD97" s="191">
        <v>42987172.560000002</v>
      </c>
      <c r="AE97" s="191">
        <v>41735188</v>
      </c>
      <c r="AF97" s="191">
        <v>42026543.5</v>
      </c>
      <c r="AG97" s="191">
        <v>42142749</v>
      </c>
      <c r="AH97" s="191">
        <v>38274434</v>
      </c>
      <c r="AI97" s="191">
        <v>37451830</v>
      </c>
      <c r="AJ97" s="91">
        <v>38839067</v>
      </c>
      <c r="AK97" s="279">
        <v>43729623</v>
      </c>
      <c r="AL97" s="279">
        <v>46785587</v>
      </c>
      <c r="AM97" s="279">
        <v>48671449</v>
      </c>
      <c r="AN97" s="279">
        <v>41665933</v>
      </c>
      <c r="AO97" s="279">
        <v>36491025</v>
      </c>
      <c r="AP97" s="279">
        <v>41767935</v>
      </c>
      <c r="AQ97" s="56">
        <v>40138339</v>
      </c>
      <c r="AR97" s="279">
        <v>52131124</v>
      </c>
      <c r="AS97" s="279">
        <v>54074887</v>
      </c>
      <c r="AT97" s="279">
        <v>42614413</v>
      </c>
      <c r="AU97" s="279">
        <v>4130754</v>
      </c>
      <c r="AV97" s="296">
        <v>10599515</v>
      </c>
      <c r="AW97" s="279">
        <v>9430183</v>
      </c>
      <c r="AX97" s="279">
        <v>9632198</v>
      </c>
      <c r="AY97" s="279">
        <v>57324687</v>
      </c>
      <c r="AZ97" s="279">
        <v>48053428</v>
      </c>
      <c r="BA97" s="279">
        <v>42532915</v>
      </c>
      <c r="BB97" s="279">
        <v>43921396</v>
      </c>
      <c r="BC97" s="56">
        <v>40436211</v>
      </c>
      <c r="BD97" s="279">
        <v>48894431</v>
      </c>
      <c r="BE97" s="279">
        <v>47374504</v>
      </c>
      <c r="BF97" s="279">
        <v>42792688</v>
      </c>
      <c r="BG97" s="279">
        <v>41064781</v>
      </c>
      <c r="BH97" s="296">
        <v>43849157</v>
      </c>
      <c r="BI97" s="89">
        <v>55581244</v>
      </c>
      <c r="BJ97" s="515">
        <v>55134538</v>
      </c>
      <c r="BK97" s="570">
        <v>52313112</v>
      </c>
      <c r="BL97" s="279">
        <v>45431640</v>
      </c>
      <c r="BM97" s="279">
        <v>43962233</v>
      </c>
      <c r="BN97" s="642">
        <v>38697313</v>
      </c>
      <c r="BO97" s="56">
        <v>50792103</v>
      </c>
      <c r="BP97" s="56">
        <v>54153868</v>
      </c>
      <c r="BQ97" s="279">
        <v>46749276</v>
      </c>
      <c r="BR97" s="279">
        <v>48970305</v>
      </c>
      <c r="BS97" s="279"/>
      <c r="BT97" s="279"/>
      <c r="BU97" s="89">
        <f t="shared" si="604"/>
        <v>167988.96000000089</v>
      </c>
      <c r="BV97" s="92">
        <f t="shared" si="604"/>
        <v>-1382074.179999996</v>
      </c>
      <c r="BW97" s="92">
        <f t="shared" si="604"/>
        <v>-1259441.1400000006</v>
      </c>
      <c r="BX97" s="92">
        <f t="shared" si="604"/>
        <v>-1121726.9400000013</v>
      </c>
      <c r="BY97" s="92">
        <f t="shared" si="604"/>
        <v>9374375.5</v>
      </c>
      <c r="BZ97" s="92">
        <f t="shared" si="604"/>
        <v>17513393.700000003</v>
      </c>
      <c r="CA97" s="92">
        <f t="shared" si="604"/>
        <v>7440414.1000000015</v>
      </c>
      <c r="CB97" s="92">
        <f t="shared" si="604"/>
        <v>4446557.1499999985</v>
      </c>
      <c r="CC97" s="92">
        <f t="shared" si="604"/>
        <v>15981247.439999998</v>
      </c>
      <c r="CD97" s="390">
        <f t="shared" si="604"/>
        <v>2405643.0700000003</v>
      </c>
      <c r="CE97" s="413">
        <f t="shared" si="605"/>
        <v>-3882122</v>
      </c>
      <c r="CF97" s="92">
        <f t="shared" si="605"/>
        <v>3734873.7899999991</v>
      </c>
      <c r="CG97" s="92">
        <f t="shared" si="605"/>
        <v>3085032.2599999979</v>
      </c>
      <c r="CH97" s="92">
        <f t="shared" si="605"/>
        <v>10119125.09</v>
      </c>
      <c r="CI97" s="92">
        <f t="shared" si="605"/>
        <v>3660760.2900000028</v>
      </c>
      <c r="CJ97" s="231">
        <f t="shared" si="605"/>
        <v>12032015.770000003</v>
      </c>
      <c r="CK97" s="231">
        <f t="shared" si="605"/>
        <v>-4805971.82</v>
      </c>
      <c r="CL97" s="231">
        <f t="shared" si="605"/>
        <v>-13283927.020000003</v>
      </c>
      <c r="CM97" s="231">
        <f t="shared" si="605"/>
        <v>-1617507.4699999988</v>
      </c>
      <c r="CN97" s="244">
        <f t="shared" si="605"/>
        <v>136263</v>
      </c>
      <c r="CO97" s="244">
        <f t="shared" si="606"/>
        <v>-6308426.4699999988</v>
      </c>
      <c r="CP97" s="370">
        <f t="shared" si="606"/>
        <v>1639532.8800000027</v>
      </c>
      <c r="CQ97" s="339">
        <f t="shared" si="606"/>
        <v>4970864</v>
      </c>
      <c r="CR97" s="244">
        <f t="shared" si="606"/>
        <v>6273802</v>
      </c>
      <c r="CS97" s="244">
        <f t="shared" si="606"/>
        <v>6745119.7199999988</v>
      </c>
      <c r="CT97" s="244">
        <f t="shared" si="606"/>
        <v>-1272781.6000000015</v>
      </c>
      <c r="CU97" s="244">
        <f t="shared" si="606"/>
        <v>1366282.549999997</v>
      </c>
      <c r="CV97" s="244">
        <f t="shared" si="606"/>
        <v>-1219237.5600000024</v>
      </c>
      <c r="CW97" s="244">
        <f t="shared" si="606"/>
        <v>-1596849</v>
      </c>
      <c r="CX97" s="244">
        <f t="shared" si="606"/>
        <v>10104580.5</v>
      </c>
      <c r="CY97" s="244">
        <f t="shared" si="607"/>
        <v>11932138</v>
      </c>
      <c r="CZ97" s="244">
        <f t="shared" si="607"/>
        <v>4339979</v>
      </c>
      <c r="DA97" s="244">
        <f t="shared" si="607"/>
        <v>-33321076</v>
      </c>
      <c r="DB97" s="370">
        <f t="shared" si="607"/>
        <v>-28239552</v>
      </c>
      <c r="DC97" s="370">
        <f t="shared" si="607"/>
        <v>-34299440</v>
      </c>
      <c r="DD97" s="370">
        <f t="shared" si="607"/>
        <v>-37153389</v>
      </c>
      <c r="DE97" s="370">
        <f t="shared" si="607"/>
        <v>8653238</v>
      </c>
      <c r="DF97" s="370">
        <f t="shared" si="607"/>
        <v>6387495</v>
      </c>
      <c r="DG97" s="370">
        <f t="shared" si="607"/>
        <v>6041890</v>
      </c>
      <c r="DH97" s="370">
        <f t="shared" si="607"/>
        <v>2153461</v>
      </c>
      <c r="DI97" s="370">
        <f t="shared" si="608"/>
        <v>297872</v>
      </c>
      <c r="DJ97" s="370">
        <f t="shared" si="608"/>
        <v>-3236693</v>
      </c>
      <c r="DK97" s="370">
        <f>BE97-AS97</f>
        <v>-6700383</v>
      </c>
      <c r="DL97" s="370">
        <f t="shared" si="609"/>
        <v>178275</v>
      </c>
      <c r="DM97" s="370">
        <f t="shared" si="609"/>
        <v>36934027</v>
      </c>
      <c r="DN97" s="370">
        <f t="shared" si="609"/>
        <v>33249642</v>
      </c>
      <c r="DO97" s="370">
        <f t="shared" si="609"/>
        <v>46151061</v>
      </c>
      <c r="DP97" s="370">
        <f t="shared" si="609"/>
        <v>45502340</v>
      </c>
      <c r="DQ97" s="370">
        <f t="shared" si="609"/>
        <v>-5011575</v>
      </c>
      <c r="DR97" s="370">
        <f t="shared" si="609"/>
        <v>-2621788</v>
      </c>
      <c r="DS97" s="370">
        <f t="shared" si="609"/>
        <v>1429318</v>
      </c>
      <c r="DT97" s="370">
        <f t="shared" si="609"/>
        <v>-5224083</v>
      </c>
      <c r="DU97" s="370">
        <f t="shared" si="609"/>
        <v>10355892</v>
      </c>
      <c r="DV97" s="370">
        <f t="shared" si="609"/>
        <v>5259437</v>
      </c>
      <c r="DW97" s="370">
        <f t="shared" si="609"/>
        <v>-625228</v>
      </c>
      <c r="DX97" s="370">
        <f t="shared" si="609"/>
        <v>6177617</v>
      </c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48970305</v>
      </c>
    </row>
    <row r="98" spans="1:133" s="31" customFormat="1" x14ac:dyDescent="0.3">
      <c r="A98" s="138"/>
      <c r="B98" s="32" t="s">
        <v>143</v>
      </c>
      <c r="C98" s="89">
        <v>57728458.509999998</v>
      </c>
      <c r="D98" s="90">
        <v>54845248.609999999</v>
      </c>
      <c r="E98" s="90">
        <v>51791714.539999999</v>
      </c>
      <c r="F98" s="90">
        <v>54442614.869999997</v>
      </c>
      <c r="G98" s="90">
        <v>58869064.359999999</v>
      </c>
      <c r="H98" s="90">
        <v>60710595.310000002</v>
      </c>
      <c r="I98" s="90">
        <v>58730611.82</v>
      </c>
      <c r="J98" s="90">
        <v>60737710.359999999</v>
      </c>
      <c r="K98" s="90">
        <v>47149473.600000001</v>
      </c>
      <c r="L98" s="91">
        <v>59837403.789999999</v>
      </c>
      <c r="M98" s="90">
        <v>66415161.329999998</v>
      </c>
      <c r="N98" s="90">
        <v>56118692.490000002</v>
      </c>
      <c r="O98" s="90">
        <v>57479654.119999997</v>
      </c>
      <c r="P98" s="90">
        <v>54435369.340000004</v>
      </c>
      <c r="Q98" s="90">
        <v>50759079.700000003</v>
      </c>
      <c r="R98" s="90">
        <v>54031681.729999997</v>
      </c>
      <c r="S98" s="90">
        <v>59685727.210000001</v>
      </c>
      <c r="T98" s="90">
        <v>62220976.210000001</v>
      </c>
      <c r="U98" s="191">
        <v>60392342.600000001</v>
      </c>
      <c r="V98" s="191">
        <v>68336549</v>
      </c>
      <c r="W98" s="191">
        <v>60392342.600000001</v>
      </c>
      <c r="X98" s="91">
        <v>57304693.380000003</v>
      </c>
      <c r="Y98" s="191">
        <v>61607873</v>
      </c>
      <c r="Z98" s="191">
        <v>60338799</v>
      </c>
      <c r="AA98" s="191">
        <v>65993487.840000004</v>
      </c>
      <c r="AB98" s="191">
        <v>59178072.329999998</v>
      </c>
      <c r="AC98" s="191">
        <v>55131284.229999997</v>
      </c>
      <c r="AD98" s="191">
        <v>61672049.299999997</v>
      </c>
      <c r="AE98" s="191">
        <v>63143319</v>
      </c>
      <c r="AF98" s="191">
        <v>63340446.130000003</v>
      </c>
      <c r="AG98" s="191">
        <v>68661753</v>
      </c>
      <c r="AH98" s="191">
        <v>63629345</v>
      </c>
      <c r="AI98" s="191">
        <v>58668341</v>
      </c>
      <c r="AJ98" s="91">
        <v>63034431</v>
      </c>
      <c r="AK98" s="279">
        <v>67721318</v>
      </c>
      <c r="AL98" s="279">
        <v>67795026</v>
      </c>
      <c r="AM98" s="279">
        <v>70095789</v>
      </c>
      <c r="AN98" s="279">
        <v>60312633</v>
      </c>
      <c r="AO98" s="279">
        <v>52486877</v>
      </c>
      <c r="AP98" s="279">
        <v>64141802</v>
      </c>
      <c r="AQ98" s="56">
        <v>61819486</v>
      </c>
      <c r="AR98" s="279">
        <v>77027483</v>
      </c>
      <c r="AS98" s="279">
        <v>79450737</v>
      </c>
      <c r="AT98" s="279">
        <v>58024831</v>
      </c>
      <c r="AU98" s="279">
        <v>5255156</v>
      </c>
      <c r="AV98" s="296">
        <v>13909562</v>
      </c>
      <c r="AW98" s="279">
        <v>12245537</v>
      </c>
      <c r="AX98" s="279">
        <v>9995140</v>
      </c>
      <c r="AY98" s="279">
        <v>76256909</v>
      </c>
      <c r="AZ98" s="279">
        <v>52002910</v>
      </c>
      <c r="BA98" s="279">
        <v>68283579</v>
      </c>
      <c r="BB98" s="279">
        <v>66605968</v>
      </c>
      <c r="BC98" s="56">
        <v>60678570</v>
      </c>
      <c r="BD98" s="279">
        <v>73690231</v>
      </c>
      <c r="BE98" s="279">
        <v>76857887</v>
      </c>
      <c r="BF98" s="279">
        <v>67395939</v>
      </c>
      <c r="BG98" s="279">
        <v>63540998</v>
      </c>
      <c r="BH98" s="296">
        <v>64392854</v>
      </c>
      <c r="BI98" s="89">
        <v>74918813</v>
      </c>
      <c r="BJ98" s="515">
        <v>69691924</v>
      </c>
      <c r="BK98" s="570">
        <v>70769295</v>
      </c>
      <c r="BL98" s="279">
        <v>72552403</v>
      </c>
      <c r="BM98" s="279">
        <v>71503100</v>
      </c>
      <c r="BN98" s="642">
        <v>65300271</v>
      </c>
      <c r="BO98" s="56">
        <v>78415040</v>
      </c>
      <c r="BP98" s="56">
        <v>89371062</v>
      </c>
      <c r="BQ98" s="279">
        <v>72882024</v>
      </c>
      <c r="BR98" s="279">
        <v>72893234</v>
      </c>
      <c r="BS98" s="279"/>
      <c r="BT98" s="279"/>
      <c r="BU98" s="89">
        <f t="shared" si="604"/>
        <v>-248804.3900000006</v>
      </c>
      <c r="BV98" s="92">
        <f t="shared" si="604"/>
        <v>-409879.26999999583</v>
      </c>
      <c r="BW98" s="92">
        <f t="shared" si="604"/>
        <v>-1032634.8399999961</v>
      </c>
      <c r="BX98" s="92">
        <f t="shared" si="604"/>
        <v>-410933.1400000006</v>
      </c>
      <c r="BY98" s="92">
        <f t="shared" si="604"/>
        <v>816662.85000000149</v>
      </c>
      <c r="BZ98" s="92">
        <f t="shared" si="604"/>
        <v>1510380.8999999985</v>
      </c>
      <c r="CA98" s="92">
        <f t="shared" si="604"/>
        <v>1661730.7800000012</v>
      </c>
      <c r="CB98" s="92">
        <f t="shared" si="604"/>
        <v>7598838.6400000006</v>
      </c>
      <c r="CC98" s="92">
        <f t="shared" si="604"/>
        <v>13242869</v>
      </c>
      <c r="CD98" s="390">
        <f t="shared" si="604"/>
        <v>-2532710.4099999964</v>
      </c>
      <c r="CE98" s="413">
        <f t="shared" si="605"/>
        <v>-4807288.3299999982</v>
      </c>
      <c r="CF98" s="92">
        <f t="shared" si="605"/>
        <v>4220106.5099999979</v>
      </c>
      <c r="CG98" s="92">
        <f t="shared" si="605"/>
        <v>8513833.7200000063</v>
      </c>
      <c r="CH98" s="92">
        <f t="shared" si="605"/>
        <v>4742702.9899999946</v>
      </c>
      <c r="CI98" s="92">
        <f t="shared" si="605"/>
        <v>4372204.5299999937</v>
      </c>
      <c r="CJ98" s="231">
        <f t="shared" si="605"/>
        <v>7640367.5700000003</v>
      </c>
      <c r="CK98" s="231">
        <f t="shared" si="605"/>
        <v>3457591.7899999991</v>
      </c>
      <c r="CL98" s="231">
        <f t="shared" si="605"/>
        <v>1119469.9200000018</v>
      </c>
      <c r="CM98" s="231">
        <f t="shared" si="605"/>
        <v>8269410.3999999985</v>
      </c>
      <c r="CN98" s="244">
        <f t="shared" si="605"/>
        <v>-4707204</v>
      </c>
      <c r="CO98" s="244">
        <f t="shared" si="606"/>
        <v>-1724001.6000000015</v>
      </c>
      <c r="CP98" s="370">
        <f t="shared" si="606"/>
        <v>5729737.6199999973</v>
      </c>
      <c r="CQ98" s="339">
        <f t="shared" si="606"/>
        <v>6113445</v>
      </c>
      <c r="CR98" s="244">
        <f t="shared" si="606"/>
        <v>7456227</v>
      </c>
      <c r="CS98" s="244">
        <f t="shared" si="606"/>
        <v>4102301.1599999964</v>
      </c>
      <c r="CT98" s="244">
        <f t="shared" si="606"/>
        <v>1134560.6700000018</v>
      </c>
      <c r="CU98" s="244">
        <f t="shared" si="606"/>
        <v>-2644407.2299999967</v>
      </c>
      <c r="CV98" s="244">
        <f t="shared" si="606"/>
        <v>2469752.700000003</v>
      </c>
      <c r="CW98" s="244">
        <f t="shared" si="606"/>
        <v>-1323833</v>
      </c>
      <c r="CX98" s="244">
        <f t="shared" si="606"/>
        <v>13687036.869999997</v>
      </c>
      <c r="CY98" s="244">
        <f t="shared" si="607"/>
        <v>10788984</v>
      </c>
      <c r="CZ98" s="244">
        <f t="shared" si="607"/>
        <v>-5604514</v>
      </c>
      <c r="DA98" s="244">
        <f t="shared" si="607"/>
        <v>-53413185</v>
      </c>
      <c r="DB98" s="370">
        <f t="shared" si="607"/>
        <v>-49124869</v>
      </c>
      <c r="DC98" s="370">
        <f t="shared" si="607"/>
        <v>-55475781</v>
      </c>
      <c r="DD98" s="370">
        <f t="shared" si="607"/>
        <v>-57799886</v>
      </c>
      <c r="DE98" s="370">
        <f t="shared" si="607"/>
        <v>6161120</v>
      </c>
      <c r="DF98" s="370">
        <f t="shared" si="607"/>
        <v>-8309723</v>
      </c>
      <c r="DG98" s="370">
        <f t="shared" si="607"/>
        <v>15796702</v>
      </c>
      <c r="DH98" s="370">
        <f t="shared" si="607"/>
        <v>2464166</v>
      </c>
      <c r="DI98" s="370">
        <f t="shared" si="608"/>
        <v>-1140916</v>
      </c>
      <c r="DJ98" s="370">
        <f t="shared" si="608"/>
        <v>-3337252</v>
      </c>
      <c r="DK98" s="370">
        <f>BE98-AS98</f>
        <v>-2592850</v>
      </c>
      <c r="DL98" s="370">
        <f t="shared" si="609"/>
        <v>9371108</v>
      </c>
      <c r="DM98" s="370">
        <f t="shared" si="609"/>
        <v>58285842</v>
      </c>
      <c r="DN98" s="370">
        <f t="shared" si="609"/>
        <v>50483292</v>
      </c>
      <c r="DO98" s="370">
        <f t="shared" si="609"/>
        <v>62673276</v>
      </c>
      <c r="DP98" s="370">
        <f t="shared" si="609"/>
        <v>59696784</v>
      </c>
      <c r="DQ98" s="370">
        <f t="shared" si="609"/>
        <v>-5487614</v>
      </c>
      <c r="DR98" s="370">
        <f t="shared" si="609"/>
        <v>20549493</v>
      </c>
      <c r="DS98" s="370">
        <f t="shared" si="609"/>
        <v>3219521</v>
      </c>
      <c r="DT98" s="370">
        <f t="shared" si="609"/>
        <v>-1305697</v>
      </c>
      <c r="DU98" s="370">
        <f t="shared" si="609"/>
        <v>17736470</v>
      </c>
      <c r="DV98" s="370">
        <f t="shared" si="609"/>
        <v>15680831</v>
      </c>
      <c r="DW98" s="370">
        <f t="shared" si="609"/>
        <v>-3975863</v>
      </c>
      <c r="DX98" s="370">
        <f t="shared" si="609"/>
        <v>5497295</v>
      </c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72893234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10">SUM(C94:C98)</f>
        <v>287772377.35000002</v>
      </c>
      <c r="D99" s="119">
        <f t="shared" si="610"/>
        <v>249238610.11000001</v>
      </c>
      <c r="E99" s="119">
        <f t="shared" si="610"/>
        <v>237427962.62</v>
      </c>
      <c r="F99" s="119">
        <f t="shared" si="610"/>
        <v>232973059.66999999</v>
      </c>
      <c r="G99" s="119">
        <f t="shared" si="610"/>
        <v>299227283.20999998</v>
      </c>
      <c r="H99" s="119">
        <f t="shared" si="610"/>
        <v>316138531.31</v>
      </c>
      <c r="I99" s="119">
        <f t="shared" si="610"/>
        <v>274331308.63999999</v>
      </c>
      <c r="J99" s="119">
        <f t="shared" si="610"/>
        <v>254028670.96999997</v>
      </c>
      <c r="K99" s="119">
        <f t="shared" si="610"/>
        <v>221340782.06999999</v>
      </c>
      <c r="L99" s="120">
        <f t="shared" si="610"/>
        <v>294220958.86000001</v>
      </c>
      <c r="M99" s="119">
        <f t="shared" si="610"/>
        <v>348997183.25999993</v>
      </c>
      <c r="N99" s="119">
        <f t="shared" si="610"/>
        <v>288980455.12</v>
      </c>
      <c r="O99" s="119">
        <f t="shared" si="610"/>
        <v>295342052.00999999</v>
      </c>
      <c r="P99" s="119">
        <f t="shared" si="610"/>
        <v>280019706.12</v>
      </c>
      <c r="Q99" s="119">
        <f t="shared" si="610"/>
        <v>256990250.72999996</v>
      </c>
      <c r="R99" s="119">
        <f t="shared" si="610"/>
        <v>267136730.27999997</v>
      </c>
      <c r="S99" s="119">
        <f t="shared" si="610"/>
        <v>351437233.95999998</v>
      </c>
      <c r="T99" s="119">
        <f t="shared" si="610"/>
        <v>383008038.34999996</v>
      </c>
      <c r="U99" s="119">
        <f t="shared" si="610"/>
        <v>313526438.31999999</v>
      </c>
      <c r="V99" s="119">
        <f t="shared" si="610"/>
        <v>273977678</v>
      </c>
      <c r="W99" s="119">
        <f>SUM(W94+W95+W96+W97+W98)</f>
        <v>313526438.31999999</v>
      </c>
      <c r="X99" s="120">
        <f>SUM(X94+X95+X96+X97+X98)</f>
        <v>303163727.5</v>
      </c>
      <c r="Y99" s="119">
        <f t="shared" ref="Y99:AF99" si="611">SUM(Y94+Y95+Y96+Y97+Y98)</f>
        <v>332408080</v>
      </c>
      <c r="Z99" s="119">
        <f t="shared" si="611"/>
        <v>315534674</v>
      </c>
      <c r="AA99" s="119">
        <f t="shared" si="611"/>
        <v>339915162.64999998</v>
      </c>
      <c r="AB99" s="119">
        <f t="shared" si="611"/>
        <v>295282257.40000004</v>
      </c>
      <c r="AC99" s="119">
        <f t="shared" si="611"/>
        <v>260904529.21000001</v>
      </c>
      <c r="AD99" s="119">
        <f t="shared" si="611"/>
        <v>308626725.19</v>
      </c>
      <c r="AE99" s="119">
        <f t="shared" si="611"/>
        <v>347211765</v>
      </c>
      <c r="AF99" s="119">
        <f t="shared" si="611"/>
        <v>341377824.34000003</v>
      </c>
      <c r="AG99" s="190">
        <v>352902947</v>
      </c>
      <c r="AH99" s="190">
        <v>274508975</v>
      </c>
      <c r="AI99" s="190">
        <v>270343464</v>
      </c>
      <c r="AJ99" s="120">
        <v>333113047</v>
      </c>
      <c r="AK99" s="201">
        <v>356957630</v>
      </c>
      <c r="AL99" s="201">
        <v>360725259</v>
      </c>
      <c r="AM99" s="201">
        <v>357849861</v>
      </c>
      <c r="AN99" s="201">
        <v>291008050</v>
      </c>
      <c r="AO99" s="201">
        <v>256949576</v>
      </c>
      <c r="AP99" s="201">
        <v>305718425</v>
      </c>
      <c r="AQ99" s="29">
        <v>333101060</v>
      </c>
      <c r="AR99" s="201">
        <v>429263943</v>
      </c>
      <c r="AS99" s="201">
        <v>380030885</v>
      </c>
      <c r="AT99" s="201">
        <v>265524564</v>
      </c>
      <c r="AU99" s="201">
        <v>21975927</v>
      </c>
      <c r="AV99" s="295">
        <v>95442279</v>
      </c>
      <c r="AW99" s="201">
        <v>80010779</v>
      </c>
      <c r="AX99" s="201">
        <v>71679838</v>
      </c>
      <c r="AY99" s="201">
        <v>455286661</v>
      </c>
      <c r="AZ99" s="201">
        <v>343996364</v>
      </c>
      <c r="BA99" s="201">
        <v>342529440</v>
      </c>
      <c r="BB99" s="201">
        <v>324332678</v>
      </c>
      <c r="BC99" s="29">
        <v>329784120</v>
      </c>
      <c r="BD99" s="201">
        <v>420399881</v>
      </c>
      <c r="BE99" s="201">
        <v>378823390</v>
      </c>
      <c r="BF99" s="201">
        <v>320542616</v>
      </c>
      <c r="BG99" s="201">
        <v>313741545</v>
      </c>
      <c r="BH99" s="295">
        <v>362697824</v>
      </c>
      <c r="BI99" s="118">
        <v>430822896</v>
      </c>
      <c r="BJ99" s="513">
        <v>399285805</v>
      </c>
      <c r="BK99" s="568">
        <v>383784412</v>
      </c>
      <c r="BL99" s="201">
        <v>370390521</v>
      </c>
      <c r="BM99" s="201">
        <v>351054479</v>
      </c>
      <c r="BN99" s="644">
        <v>342672705</v>
      </c>
      <c r="BO99" s="29">
        <v>472140616</v>
      </c>
      <c r="BP99" s="29">
        <v>489084065</v>
      </c>
      <c r="BQ99" s="201">
        <v>373992152</v>
      </c>
      <c r="BR99" s="201">
        <v>354595056</v>
      </c>
      <c r="BS99" s="201"/>
      <c r="BT99" s="201"/>
      <c r="BU99" s="118">
        <f t="shared" ref="BU99:BY99" si="612">SUM(BU94:BU98)</f>
        <v>7569674.6599999983</v>
      </c>
      <c r="BV99" s="121">
        <f t="shared" si="612"/>
        <v>30781096.010000005</v>
      </c>
      <c r="BW99" s="121">
        <f t="shared" si="612"/>
        <v>19562288.110000003</v>
      </c>
      <c r="BX99" s="121">
        <f t="shared" si="612"/>
        <v>34163670.609999999</v>
      </c>
      <c r="BY99" s="121">
        <f t="shared" si="612"/>
        <v>52209950.750000007</v>
      </c>
      <c r="BZ99" s="121">
        <f t="shared" ref="BZ99:CH99" si="613">SUM(BZ94:BZ98)</f>
        <v>66869507.039999999</v>
      </c>
      <c r="CA99" s="121">
        <f t="shared" si="613"/>
        <v>39195129.68</v>
      </c>
      <c r="CB99" s="121">
        <f t="shared" si="613"/>
        <v>19949007.030000009</v>
      </c>
      <c r="CC99" s="121">
        <f t="shared" si="613"/>
        <v>92185656.25</v>
      </c>
      <c r="CD99" s="389">
        <f t="shared" si="613"/>
        <v>8942768.639999995</v>
      </c>
      <c r="CE99" s="412">
        <f t="shared" si="613"/>
        <v>-16589103.25999999</v>
      </c>
      <c r="CF99" s="121">
        <f t="shared" si="613"/>
        <v>26554218.879999992</v>
      </c>
      <c r="CG99" s="121">
        <f t="shared" si="613"/>
        <v>44573110.640000015</v>
      </c>
      <c r="CH99" s="121">
        <f t="shared" si="613"/>
        <v>15262551.279999999</v>
      </c>
      <c r="CI99" s="121">
        <f t="shared" ref="CI99:CJ99" si="614">SUM(CI94:CI98)</f>
        <v>3914278.4800000023</v>
      </c>
      <c r="CJ99" s="230">
        <f t="shared" si="614"/>
        <v>41489994.910000019</v>
      </c>
      <c r="CK99" s="230">
        <f t="shared" ref="CK99:CL99" si="615">SUM(CK94:CK98)</f>
        <v>-4225468.9599999916</v>
      </c>
      <c r="CL99" s="230">
        <f t="shared" si="615"/>
        <v>-41630214.010000005</v>
      </c>
      <c r="CM99" s="230">
        <f t="shared" ref="CM99:CN99" si="616">SUM(CM94:CM98)</f>
        <v>39376508.680000007</v>
      </c>
      <c r="CN99" s="256">
        <f t="shared" si="616"/>
        <v>531297</v>
      </c>
      <c r="CO99" s="256">
        <f t="shared" ref="CO99:CQ99" si="617">SUM(CO94:CO98)</f>
        <v>-43182974.319999993</v>
      </c>
      <c r="CP99" s="369">
        <f t="shared" si="617"/>
        <v>29949319.5</v>
      </c>
      <c r="CQ99" s="338">
        <f t="shared" si="617"/>
        <v>24549550</v>
      </c>
      <c r="CR99" s="256">
        <f t="shared" ref="CR99:CS99" si="618">SUM(CR94:CR98)</f>
        <v>45190585</v>
      </c>
      <c r="CS99" s="256">
        <f t="shared" si="618"/>
        <v>17934698.349999987</v>
      </c>
      <c r="CT99" s="256">
        <f t="shared" ref="CT99" si="619">SUM(CT94:CT98)</f>
        <v>-4274207.4000000004</v>
      </c>
      <c r="CU99" s="256">
        <f t="shared" ref="CU99" si="620">SUM(CU94:CU98)</f>
        <v>-3954953.2100000009</v>
      </c>
      <c r="CV99" s="256">
        <f t="shared" ref="CV99" si="621">SUM(CV94:CV98)</f>
        <v>-2908300.1900000032</v>
      </c>
      <c r="CW99" s="256">
        <f t="shared" ref="CW99" si="622">SUM(CW94:CW98)</f>
        <v>-14110705</v>
      </c>
      <c r="CX99" s="256">
        <f t="shared" ref="CX99" si="623">SUM(CX94:CX98)</f>
        <v>87886118.659999996</v>
      </c>
      <c r="CY99" s="256">
        <f t="shared" ref="CY99" si="624">SUM(CY94:CY98)</f>
        <v>27127938</v>
      </c>
      <c r="CZ99" s="256">
        <f t="shared" ref="CZ99" si="625">SUM(CZ94:CZ98)</f>
        <v>-8984411</v>
      </c>
      <c r="DA99" s="256">
        <f t="shared" ref="DA99" si="626">SUM(DA94:DA98)</f>
        <v>-248367537</v>
      </c>
      <c r="DB99" s="369">
        <f t="shared" ref="DB99" si="627">SUM(DB94:DB98)</f>
        <v>-237670768</v>
      </c>
      <c r="DC99" s="369">
        <f t="shared" ref="DC99" si="628">SUM(DC94:DC98)</f>
        <v>-276946851</v>
      </c>
      <c r="DD99" s="369">
        <f t="shared" ref="DD99" si="629">SUM(DD94:DD98)</f>
        <v>-289045421</v>
      </c>
      <c r="DE99" s="369">
        <f t="shared" ref="DE99" si="630">SUM(DE94:DE98)</f>
        <v>97436800</v>
      </c>
      <c r="DF99" s="369">
        <f t="shared" ref="DF99" si="631">SUM(DF94:DF98)</f>
        <v>52988314</v>
      </c>
      <c r="DG99" s="369">
        <f t="shared" ref="DG99" si="632">SUM(DG94:DG98)</f>
        <v>85579864</v>
      </c>
      <c r="DH99" s="369">
        <f t="shared" ref="DH99" si="633">SUM(DH94:DH98)</f>
        <v>18614253</v>
      </c>
      <c r="DI99" s="369">
        <f t="shared" ref="DI99" si="634">SUM(DI94:DI98)</f>
        <v>-3316940</v>
      </c>
      <c r="DJ99" s="369">
        <f t="shared" ref="DJ99" si="635">SUM(DJ94:DJ98)</f>
        <v>-8864062</v>
      </c>
      <c r="DK99" s="369" t="e">
        <f t="shared" ref="DK99:DL99" si="636">SUM(DK94:DK98)</f>
        <v>#REF!</v>
      </c>
      <c r="DL99" s="369">
        <f t="shared" si="636"/>
        <v>55018052</v>
      </c>
      <c r="DM99" s="369">
        <f t="shared" ref="DM99:DN99" si="637">SUM(DM94:DM98)</f>
        <v>291765618</v>
      </c>
      <c r="DN99" s="369">
        <f t="shared" si="637"/>
        <v>267255545</v>
      </c>
      <c r="DO99" s="369">
        <f t="shared" ref="DO99:DP99" si="638">SUM(DO94:DO98)</f>
        <v>350812117</v>
      </c>
      <c r="DP99" s="369">
        <f t="shared" si="638"/>
        <v>327605967</v>
      </c>
      <c r="DQ99" s="369">
        <f t="shared" ref="DQ99:DR99" si="639">SUM(DQ94:DQ98)</f>
        <v>-71502249</v>
      </c>
      <c r="DR99" s="369">
        <f t="shared" si="639"/>
        <v>26394157</v>
      </c>
      <c r="DS99" s="369">
        <f t="shared" ref="DS99:DT99" si="640">SUM(DS94:DS98)</f>
        <v>8525039</v>
      </c>
      <c r="DT99" s="369">
        <f t="shared" si="640"/>
        <v>18340027</v>
      </c>
      <c r="DU99" s="369">
        <f t="shared" ref="DU99:DV99" si="641">SUM(DU94:DU98)</f>
        <v>142356496</v>
      </c>
      <c r="DV99" s="369">
        <f t="shared" si="641"/>
        <v>68684184</v>
      </c>
      <c r="DW99" s="369">
        <f t="shared" ref="DW99:DX99" si="642">SUM(DW94:DW98)</f>
        <v>183365144</v>
      </c>
      <c r="DX99" s="369">
        <f t="shared" si="642"/>
        <v>34052440</v>
      </c>
      <c r="DY99" s="452"/>
      <c r="DZ99" s="452"/>
      <c r="EA99" s="452"/>
      <c r="EB99" s="327"/>
      <c r="EC99" s="29">
        <f>SUM(EC94:EC98)</f>
        <v>354595056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84"/>
      <c r="BJ100" s="509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135743509.41999999</v>
      </c>
      <c r="D101" s="90">
        <v>130879713.16</v>
      </c>
      <c r="E101" s="90">
        <v>119871791.08</v>
      </c>
      <c r="F101" s="28">
        <v>99902837.030000001</v>
      </c>
      <c r="G101" s="90">
        <v>122330318.61</v>
      </c>
      <c r="H101" s="90">
        <v>156366239.02000001</v>
      </c>
      <c r="I101" s="90">
        <v>148163309.06</v>
      </c>
      <c r="J101" s="90">
        <v>130556414.23</v>
      </c>
      <c r="K101" s="90">
        <v>100450505.52</v>
      </c>
      <c r="L101" s="91">
        <v>130548195.3</v>
      </c>
      <c r="M101" s="90">
        <v>152211452.83000001</v>
      </c>
      <c r="N101" s="90">
        <v>143575215.86000001</v>
      </c>
      <c r="O101" s="90">
        <v>143048294.99000001</v>
      </c>
      <c r="P101" s="90">
        <v>129616727.95999999</v>
      </c>
      <c r="Q101" s="90">
        <v>133263861.13</v>
      </c>
      <c r="R101" s="90">
        <v>125484968.91</v>
      </c>
      <c r="S101" s="90">
        <v>150072378.03</v>
      </c>
      <c r="T101" s="90">
        <v>177270912.18000001</v>
      </c>
      <c r="U101" s="191">
        <v>169099771.41999999</v>
      </c>
      <c r="V101" s="191">
        <v>136480534</v>
      </c>
      <c r="W101" s="191">
        <v>169099771.41999999</v>
      </c>
      <c r="X101" s="91">
        <v>127284579.87</v>
      </c>
      <c r="Y101" s="191">
        <v>143948889</v>
      </c>
      <c r="Z101" s="191">
        <v>144038504</v>
      </c>
      <c r="AA101" s="191">
        <v>175816693.99000001</v>
      </c>
      <c r="AB101" s="191">
        <v>137384280.91999999</v>
      </c>
      <c r="AC101" s="191">
        <v>132549259.68000001</v>
      </c>
      <c r="AD101" s="191">
        <v>130420677.19</v>
      </c>
      <c r="AE101" s="191">
        <v>157688044</v>
      </c>
      <c r="AF101" s="191">
        <v>172585360.18000001</v>
      </c>
      <c r="AG101" s="191">
        <v>172307550</v>
      </c>
      <c r="AH101" s="191">
        <v>154450915</v>
      </c>
      <c r="AI101" s="191">
        <v>131061801</v>
      </c>
      <c r="AJ101" s="91">
        <v>132029332</v>
      </c>
      <c r="AK101" s="279">
        <v>162094622</v>
      </c>
      <c r="AL101" s="279">
        <v>171911891</v>
      </c>
      <c r="AM101" s="279">
        <v>185515445</v>
      </c>
      <c r="AN101" s="279">
        <v>145561172</v>
      </c>
      <c r="AO101" s="279">
        <v>129298884</v>
      </c>
      <c r="AP101" s="279">
        <v>133448132</v>
      </c>
      <c r="AQ101" s="56">
        <v>144898783</v>
      </c>
      <c r="AR101" s="279">
        <v>196717362</v>
      </c>
      <c r="AS101" s="279">
        <v>194416233</v>
      </c>
      <c r="AT101" s="279">
        <v>152800518</v>
      </c>
      <c r="AU101" s="279">
        <v>13746205</v>
      </c>
      <c r="AV101" s="296">
        <v>49359205</v>
      </c>
      <c r="AW101" s="279">
        <v>30622721</v>
      </c>
      <c r="AX101" s="279">
        <v>28625708</v>
      </c>
      <c r="AY101" s="279">
        <v>213809127</v>
      </c>
      <c r="AZ101" s="279">
        <v>177305520</v>
      </c>
      <c r="BA101" s="279">
        <v>183597666</v>
      </c>
      <c r="BB101" s="279">
        <v>150763898</v>
      </c>
      <c r="BC101" s="56">
        <v>138620177</v>
      </c>
      <c r="BD101" s="279">
        <v>208668334</v>
      </c>
      <c r="BE101" s="279">
        <v>185196348</v>
      </c>
      <c r="BF101" s="279">
        <v>183821815</v>
      </c>
      <c r="BG101" s="279">
        <v>148748784</v>
      </c>
      <c r="BH101" s="296">
        <v>151280468</v>
      </c>
      <c r="BI101" s="89">
        <v>193941359</v>
      </c>
      <c r="BJ101" s="515">
        <v>190881829</v>
      </c>
      <c r="BK101" s="570">
        <v>174586974</v>
      </c>
      <c r="BL101" s="279">
        <v>183156811</v>
      </c>
      <c r="BM101" s="279">
        <v>165520100</v>
      </c>
      <c r="BN101" s="279">
        <v>147800243</v>
      </c>
      <c r="BO101" s="56">
        <v>197013582</v>
      </c>
      <c r="BP101" s="56">
        <v>238792740</v>
      </c>
      <c r="BQ101" s="279">
        <v>214659676</v>
      </c>
      <c r="BR101" s="279">
        <v>183740714</v>
      </c>
      <c r="BS101" s="279"/>
      <c r="BT101" s="279"/>
      <c r="BU101" s="89">
        <f t="shared" ref="BU101:CD105" si="643">O101-C101</f>
        <v>7304785.5700000226</v>
      </c>
      <c r="BV101" s="92">
        <f t="shared" si="643"/>
        <v>-1262985.200000003</v>
      </c>
      <c r="BW101" s="92">
        <f t="shared" si="643"/>
        <v>13392070.049999997</v>
      </c>
      <c r="BX101" s="92">
        <f t="shared" si="643"/>
        <v>25582131.879999995</v>
      </c>
      <c r="BY101" s="92">
        <f t="shared" si="643"/>
        <v>27742059.420000002</v>
      </c>
      <c r="BZ101" s="92">
        <f t="shared" si="643"/>
        <v>20904673.159999996</v>
      </c>
      <c r="CA101" s="92">
        <f t="shared" si="643"/>
        <v>20936462.359999985</v>
      </c>
      <c r="CB101" s="92">
        <f t="shared" si="643"/>
        <v>5924119.7699999958</v>
      </c>
      <c r="CC101" s="92">
        <f t="shared" si="643"/>
        <v>68649265.899999991</v>
      </c>
      <c r="CD101" s="390">
        <f t="shared" si="643"/>
        <v>-3263615.4299999923</v>
      </c>
      <c r="CE101" s="413">
        <f t="shared" ref="CE101:CN105" si="644">Y101-M101</f>
        <v>-8262563.8300000131</v>
      </c>
      <c r="CF101" s="92">
        <f t="shared" si="644"/>
        <v>463288.13999998569</v>
      </c>
      <c r="CG101" s="92">
        <f t="shared" si="644"/>
        <v>32768399</v>
      </c>
      <c r="CH101" s="92">
        <f t="shared" si="644"/>
        <v>7767552.9599999934</v>
      </c>
      <c r="CI101" s="92">
        <f t="shared" si="644"/>
        <v>-714601.44999998808</v>
      </c>
      <c r="CJ101" s="231">
        <f t="shared" si="644"/>
        <v>4935708.2800000012</v>
      </c>
      <c r="CK101" s="231">
        <f t="shared" si="644"/>
        <v>7615665.9699999988</v>
      </c>
      <c r="CL101" s="231">
        <f t="shared" si="644"/>
        <v>-4685552</v>
      </c>
      <c r="CM101" s="231">
        <f t="shared" si="644"/>
        <v>3207778.5800000131</v>
      </c>
      <c r="CN101" s="244">
        <f t="shared" si="644"/>
        <v>17970381</v>
      </c>
      <c r="CO101" s="244">
        <f t="shared" ref="CO101:CX105" si="645">AI101-W101</f>
        <v>-38037970.419999987</v>
      </c>
      <c r="CP101" s="370">
        <f t="shared" si="645"/>
        <v>4744752.1299999952</v>
      </c>
      <c r="CQ101" s="339">
        <f t="shared" si="645"/>
        <v>18145733</v>
      </c>
      <c r="CR101" s="244">
        <f t="shared" si="645"/>
        <v>27873387</v>
      </c>
      <c r="CS101" s="244">
        <f t="shared" si="645"/>
        <v>9698751.0099999905</v>
      </c>
      <c r="CT101" s="244">
        <f t="shared" si="645"/>
        <v>8176891.0800000131</v>
      </c>
      <c r="CU101" s="244">
        <f t="shared" si="645"/>
        <v>-3250375.6800000072</v>
      </c>
      <c r="CV101" s="244">
        <f t="shared" si="645"/>
        <v>3027454.8100000024</v>
      </c>
      <c r="CW101" s="244">
        <f t="shared" si="645"/>
        <v>-12789261</v>
      </c>
      <c r="CX101" s="244">
        <f t="shared" si="645"/>
        <v>24132001.819999993</v>
      </c>
      <c r="CY101" s="244">
        <f t="shared" ref="CY101:DH105" si="646">AS101-AG101</f>
        <v>22108683</v>
      </c>
      <c r="CZ101" s="244">
        <f t="shared" si="646"/>
        <v>-1650397</v>
      </c>
      <c r="DA101" s="244">
        <f t="shared" si="646"/>
        <v>-117315596</v>
      </c>
      <c r="DB101" s="370">
        <f t="shared" si="646"/>
        <v>-82670127</v>
      </c>
      <c r="DC101" s="370">
        <f t="shared" si="646"/>
        <v>-131471901</v>
      </c>
      <c r="DD101" s="370">
        <f t="shared" si="646"/>
        <v>-143286183</v>
      </c>
      <c r="DE101" s="370">
        <f t="shared" si="646"/>
        <v>28293682</v>
      </c>
      <c r="DF101" s="370">
        <f t="shared" si="646"/>
        <v>31744348</v>
      </c>
      <c r="DG101" s="370">
        <f t="shared" si="646"/>
        <v>54298782</v>
      </c>
      <c r="DH101" s="370">
        <f t="shared" si="646"/>
        <v>17315766</v>
      </c>
      <c r="DI101" s="370">
        <f t="shared" ref="DI101:DX105" si="647">BC101-AQ101</f>
        <v>-6278606</v>
      </c>
      <c r="DJ101" s="370">
        <f t="shared" si="647"/>
        <v>11950972</v>
      </c>
      <c r="DK101" s="370">
        <f t="shared" si="647"/>
        <v>-9219885</v>
      </c>
      <c r="DL101" s="370">
        <f t="shared" si="647"/>
        <v>31021297</v>
      </c>
      <c r="DM101" s="370">
        <f t="shared" si="647"/>
        <v>135002579</v>
      </c>
      <c r="DN101" s="370">
        <f t="shared" si="647"/>
        <v>101921263</v>
      </c>
      <c r="DO101" s="370">
        <f t="shared" si="647"/>
        <v>163318638</v>
      </c>
      <c r="DP101" s="370">
        <f t="shared" si="647"/>
        <v>162256121</v>
      </c>
      <c r="DQ101" s="370">
        <f t="shared" si="647"/>
        <v>-39222153</v>
      </c>
      <c r="DR101" s="370">
        <f t="shared" si="647"/>
        <v>5851291</v>
      </c>
      <c r="DS101" s="370">
        <f t="shared" si="647"/>
        <v>-18077566</v>
      </c>
      <c r="DT101" s="370">
        <f t="shared" si="647"/>
        <v>-2963655</v>
      </c>
      <c r="DU101" s="370">
        <f t="shared" si="647"/>
        <v>58393405</v>
      </c>
      <c r="DV101" s="370">
        <f t="shared" si="647"/>
        <v>30124406</v>
      </c>
      <c r="DW101" s="370">
        <f t="shared" si="647"/>
        <v>29463328</v>
      </c>
      <c r="DX101" s="370">
        <f t="shared" si="647"/>
        <v>-81101</v>
      </c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183740714</v>
      </c>
    </row>
    <row r="102" spans="1:133" s="31" customFormat="1" x14ac:dyDescent="0.3">
      <c r="A102" s="138"/>
      <c r="B102" s="32" t="s">
        <v>140</v>
      </c>
      <c r="C102" s="89">
        <v>11230582.41</v>
      </c>
      <c r="D102" s="90">
        <v>11258929.449999999</v>
      </c>
      <c r="E102" s="90">
        <v>11078342</v>
      </c>
      <c r="F102" s="28">
        <v>9155754.8300000001</v>
      </c>
      <c r="G102" s="90">
        <v>10080339.789999999</v>
      </c>
      <c r="H102" s="90">
        <v>10946282.960000001</v>
      </c>
      <c r="I102" s="90">
        <v>10717433.07</v>
      </c>
      <c r="J102" s="90">
        <v>10201478</v>
      </c>
      <c r="K102" s="90">
        <v>7906288.9500000002</v>
      </c>
      <c r="L102" s="91">
        <v>9008794.3000000007</v>
      </c>
      <c r="M102" s="90">
        <v>11274876.17</v>
      </c>
      <c r="N102" s="90">
        <v>10717257.789999999</v>
      </c>
      <c r="O102" s="90">
        <v>10731391.25</v>
      </c>
      <c r="P102" s="90">
        <v>10671414.720000001</v>
      </c>
      <c r="Q102" s="90">
        <v>10911505.869999999</v>
      </c>
      <c r="R102" s="90">
        <v>10417992.32</v>
      </c>
      <c r="S102" s="90">
        <v>12170409.59</v>
      </c>
      <c r="T102" s="90">
        <v>13806631.25</v>
      </c>
      <c r="U102" s="191">
        <v>12402172.289999999</v>
      </c>
      <c r="V102" s="191">
        <v>8809430</v>
      </c>
      <c r="W102" s="191">
        <v>12402172.289999999</v>
      </c>
      <c r="X102" s="91">
        <v>8858479.4700000007</v>
      </c>
      <c r="Y102" s="191">
        <v>10783107</v>
      </c>
      <c r="Z102" s="191">
        <v>10846121</v>
      </c>
      <c r="AA102" s="191">
        <v>14560940.08</v>
      </c>
      <c r="AB102" s="191">
        <v>12010727.27</v>
      </c>
      <c r="AC102" s="191">
        <v>11685321.99</v>
      </c>
      <c r="AD102" s="191">
        <v>11719840.220000001</v>
      </c>
      <c r="AE102" s="191">
        <v>13664885</v>
      </c>
      <c r="AF102" s="191">
        <v>15307352</v>
      </c>
      <c r="AG102" s="191">
        <v>13688808</v>
      </c>
      <c r="AH102" s="191">
        <v>10534396</v>
      </c>
      <c r="AI102" s="191">
        <v>33525320</v>
      </c>
      <c r="AJ102" s="91">
        <v>11118205</v>
      </c>
      <c r="AK102" s="279">
        <v>11205940</v>
      </c>
      <c r="AL102" s="279">
        <v>8890737</v>
      </c>
      <c r="AM102" s="279">
        <v>11179768</v>
      </c>
      <c r="AN102" s="279">
        <v>10898374</v>
      </c>
      <c r="AO102" s="279">
        <v>11208067</v>
      </c>
      <c r="AP102" s="279">
        <v>11669917</v>
      </c>
      <c r="AQ102" s="56">
        <v>10875937</v>
      </c>
      <c r="AR102" s="279">
        <v>19495318</v>
      </c>
      <c r="AS102" s="279">
        <v>15286736</v>
      </c>
      <c r="AT102" s="279">
        <v>12756793</v>
      </c>
      <c r="AU102" s="279">
        <v>910271</v>
      </c>
      <c r="AV102" s="296">
        <v>3445290</v>
      </c>
      <c r="AW102" s="279">
        <v>2210584</v>
      </c>
      <c r="AX102" s="279">
        <v>2316411</v>
      </c>
      <c r="AY102" s="279">
        <v>18066402</v>
      </c>
      <c r="AZ102" s="279">
        <v>15395084</v>
      </c>
      <c r="BA102" s="279">
        <v>19789820</v>
      </c>
      <c r="BB102" s="279">
        <v>16141461</v>
      </c>
      <c r="BC102" s="56">
        <v>14011742</v>
      </c>
      <c r="BD102" s="279">
        <v>24309449</v>
      </c>
      <c r="BE102" s="279">
        <v>19366178</v>
      </c>
      <c r="BF102" s="279">
        <v>17320485</v>
      </c>
      <c r="BG102" s="279">
        <v>13046607</v>
      </c>
      <c r="BH102" s="296">
        <v>12097312</v>
      </c>
      <c r="BI102" s="89">
        <v>15737285</v>
      </c>
      <c r="BJ102" s="515">
        <v>16094899</v>
      </c>
      <c r="BK102" s="570">
        <v>15339806</v>
      </c>
      <c r="BL102" s="279">
        <v>17751601</v>
      </c>
      <c r="BM102" s="279">
        <v>16742775</v>
      </c>
      <c r="BN102" s="279">
        <v>14902984</v>
      </c>
      <c r="BO102" s="56">
        <v>17834428</v>
      </c>
      <c r="BP102" s="56">
        <v>21367833</v>
      </c>
      <c r="BQ102" s="279">
        <v>22982262</v>
      </c>
      <c r="BR102" s="279">
        <v>17100995</v>
      </c>
      <c r="BS102" s="279"/>
      <c r="BT102" s="279"/>
      <c r="BU102" s="89">
        <f t="shared" si="643"/>
        <v>-499191.16000000015</v>
      </c>
      <c r="BV102" s="92">
        <f t="shared" si="643"/>
        <v>-587514.72999999858</v>
      </c>
      <c r="BW102" s="92">
        <f t="shared" si="643"/>
        <v>-166836.13000000082</v>
      </c>
      <c r="BX102" s="92">
        <f t="shared" si="643"/>
        <v>1262237.4900000002</v>
      </c>
      <c r="BY102" s="92">
        <f t="shared" si="643"/>
        <v>2090069.8000000007</v>
      </c>
      <c r="BZ102" s="92">
        <f t="shared" si="643"/>
        <v>2860348.2899999991</v>
      </c>
      <c r="CA102" s="92">
        <f t="shared" si="643"/>
        <v>1684739.2199999988</v>
      </c>
      <c r="CB102" s="92">
        <f t="shared" si="643"/>
        <v>-1392048</v>
      </c>
      <c r="CC102" s="92">
        <f t="shared" si="643"/>
        <v>4495883.3399999989</v>
      </c>
      <c r="CD102" s="390">
        <f t="shared" si="643"/>
        <v>-150314.83000000007</v>
      </c>
      <c r="CE102" s="413">
        <f t="shared" si="644"/>
        <v>-491769.16999999993</v>
      </c>
      <c r="CF102" s="92">
        <f t="shared" si="644"/>
        <v>128863.21000000089</v>
      </c>
      <c r="CG102" s="92">
        <f t="shared" si="644"/>
        <v>3829548.83</v>
      </c>
      <c r="CH102" s="92">
        <f t="shared" si="644"/>
        <v>1339312.5499999989</v>
      </c>
      <c r="CI102" s="92">
        <f t="shared" si="644"/>
        <v>773816.12000000104</v>
      </c>
      <c r="CJ102" s="231">
        <f t="shared" si="644"/>
        <v>1301847.9000000004</v>
      </c>
      <c r="CK102" s="231">
        <f t="shared" si="644"/>
        <v>1494475.4100000001</v>
      </c>
      <c r="CL102" s="231">
        <f t="shared" si="644"/>
        <v>1500720.75</v>
      </c>
      <c r="CM102" s="231">
        <f t="shared" si="644"/>
        <v>1286635.7100000009</v>
      </c>
      <c r="CN102" s="244">
        <f t="shared" si="644"/>
        <v>1724966</v>
      </c>
      <c r="CO102" s="244">
        <f t="shared" si="645"/>
        <v>21123147.710000001</v>
      </c>
      <c r="CP102" s="370">
        <f t="shared" si="645"/>
        <v>2259725.5299999993</v>
      </c>
      <c r="CQ102" s="339">
        <f t="shared" si="645"/>
        <v>422833</v>
      </c>
      <c r="CR102" s="244">
        <f t="shared" si="645"/>
        <v>-1955384</v>
      </c>
      <c r="CS102" s="244">
        <f t="shared" si="645"/>
        <v>-3381172.08</v>
      </c>
      <c r="CT102" s="244">
        <f t="shared" si="645"/>
        <v>-1112353.2699999996</v>
      </c>
      <c r="CU102" s="244">
        <f t="shared" si="645"/>
        <v>-477254.99000000022</v>
      </c>
      <c r="CV102" s="244">
        <f t="shared" si="645"/>
        <v>-49923.220000000671</v>
      </c>
      <c r="CW102" s="244">
        <f t="shared" si="645"/>
        <v>-2788948</v>
      </c>
      <c r="CX102" s="244">
        <f t="shared" si="645"/>
        <v>4187966</v>
      </c>
      <c r="CY102" s="244">
        <f t="shared" si="646"/>
        <v>1597928</v>
      </c>
      <c r="CZ102" s="244">
        <f t="shared" si="646"/>
        <v>2222397</v>
      </c>
      <c r="DA102" s="244">
        <f t="shared" si="646"/>
        <v>-32615049</v>
      </c>
      <c r="DB102" s="370">
        <f t="shared" si="646"/>
        <v>-7672915</v>
      </c>
      <c r="DC102" s="370">
        <f t="shared" si="646"/>
        <v>-8995356</v>
      </c>
      <c r="DD102" s="370">
        <f t="shared" si="646"/>
        <v>-6574326</v>
      </c>
      <c r="DE102" s="370">
        <f t="shared" si="646"/>
        <v>6886634</v>
      </c>
      <c r="DF102" s="370">
        <f t="shared" si="646"/>
        <v>4496710</v>
      </c>
      <c r="DG102" s="370">
        <f t="shared" si="646"/>
        <v>8581753</v>
      </c>
      <c r="DH102" s="370">
        <f t="shared" si="646"/>
        <v>4471544</v>
      </c>
      <c r="DI102" s="370">
        <f t="shared" si="647"/>
        <v>3135805</v>
      </c>
      <c r="DJ102" s="370">
        <f t="shared" si="647"/>
        <v>4814131</v>
      </c>
      <c r="DK102" s="370">
        <f t="shared" si="647"/>
        <v>4079442</v>
      </c>
      <c r="DL102" s="370">
        <f t="shared" si="647"/>
        <v>4563692</v>
      </c>
      <c r="DM102" s="370">
        <f t="shared" si="647"/>
        <v>12136336</v>
      </c>
      <c r="DN102" s="370">
        <f t="shared" si="647"/>
        <v>8652022</v>
      </c>
      <c r="DO102" s="370">
        <f t="shared" si="647"/>
        <v>13526701</v>
      </c>
      <c r="DP102" s="370">
        <f t="shared" si="647"/>
        <v>13778488</v>
      </c>
      <c r="DQ102" s="370">
        <f t="shared" si="647"/>
        <v>-2726596</v>
      </c>
      <c r="DR102" s="370">
        <f t="shared" si="647"/>
        <v>2356517</v>
      </c>
      <c r="DS102" s="370">
        <f t="shared" si="647"/>
        <v>-3047045</v>
      </c>
      <c r="DT102" s="370">
        <f t="shared" si="647"/>
        <v>-1238477</v>
      </c>
      <c r="DU102" s="370">
        <f t="shared" si="647"/>
        <v>3822686</v>
      </c>
      <c r="DV102" s="370">
        <f t="shared" si="647"/>
        <v>-2941616</v>
      </c>
      <c r="DW102" s="370">
        <f t="shared" si="647"/>
        <v>3616084</v>
      </c>
      <c r="DX102" s="370">
        <f t="shared" si="647"/>
        <v>-219490</v>
      </c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17100995</v>
      </c>
    </row>
    <row r="103" spans="1:133" s="31" customFormat="1" x14ac:dyDescent="0.3">
      <c r="A103" s="138"/>
      <c r="B103" s="32" t="s">
        <v>141</v>
      </c>
      <c r="C103" s="89">
        <v>35663721.990000002</v>
      </c>
      <c r="D103" s="90">
        <v>35162478.68</v>
      </c>
      <c r="E103" s="90">
        <v>37114444.579999998</v>
      </c>
      <c r="F103" s="28">
        <v>27056013.02</v>
      </c>
      <c r="G103" s="90">
        <v>32052083.280000001</v>
      </c>
      <c r="H103" s="90">
        <v>37120997.43</v>
      </c>
      <c r="I103" s="90">
        <v>34913530.409999996</v>
      </c>
      <c r="J103" s="90">
        <v>34040546.780000001</v>
      </c>
      <c r="K103" s="90">
        <v>25756203.23</v>
      </c>
      <c r="L103" s="91">
        <v>31646496.25</v>
      </c>
      <c r="M103" s="90">
        <v>39207091.530000001</v>
      </c>
      <c r="N103" s="90">
        <v>34952873.710000001</v>
      </c>
      <c r="O103" s="90">
        <v>36861450.770000003</v>
      </c>
      <c r="P103" s="90">
        <v>28960118.969999999</v>
      </c>
      <c r="Q103" s="90">
        <v>31688797.940000001</v>
      </c>
      <c r="R103" s="90">
        <v>28152300.989999998</v>
      </c>
      <c r="S103" s="90">
        <v>32858120.129999999</v>
      </c>
      <c r="T103" s="90">
        <v>35282112.030000001</v>
      </c>
      <c r="U103" s="191">
        <v>36951300.609999999</v>
      </c>
      <c r="V103" s="191">
        <v>31274724</v>
      </c>
      <c r="W103" s="191">
        <v>36951300.609999999</v>
      </c>
      <c r="X103" s="91">
        <v>29243800.309999999</v>
      </c>
      <c r="Y103" s="191">
        <v>31490348</v>
      </c>
      <c r="Z103" s="191">
        <v>33234207</v>
      </c>
      <c r="AA103" s="191">
        <v>44017847.439999998</v>
      </c>
      <c r="AB103" s="191">
        <v>35321044.670000002</v>
      </c>
      <c r="AC103" s="191">
        <v>33781900.049999997</v>
      </c>
      <c r="AD103" s="191">
        <v>31453573.609999999</v>
      </c>
      <c r="AE103" s="191">
        <v>36113635</v>
      </c>
      <c r="AF103" s="191">
        <v>41598344.490000002</v>
      </c>
      <c r="AG103" s="191">
        <v>38529194</v>
      </c>
      <c r="AH103" s="191">
        <v>35465835</v>
      </c>
      <c r="AI103" s="191">
        <v>34552780</v>
      </c>
      <c r="AJ103" s="91">
        <v>34091578</v>
      </c>
      <c r="AK103" s="279">
        <v>37115309</v>
      </c>
      <c r="AL103" s="279">
        <v>43355027</v>
      </c>
      <c r="AM103" s="279">
        <v>48958486</v>
      </c>
      <c r="AN103" s="279">
        <v>40507748</v>
      </c>
      <c r="AO103" s="279">
        <v>35977002</v>
      </c>
      <c r="AP103" s="279">
        <v>34968634</v>
      </c>
      <c r="AQ103" s="56">
        <v>36841239</v>
      </c>
      <c r="AR103" s="279">
        <v>46031100</v>
      </c>
      <c r="AS103" s="279">
        <v>43850783</v>
      </c>
      <c r="AT103" s="279">
        <v>39756827</v>
      </c>
      <c r="AU103" s="279">
        <v>3809523</v>
      </c>
      <c r="AV103" s="296">
        <v>11856299</v>
      </c>
      <c r="AW103" s="279">
        <v>7803044</v>
      </c>
      <c r="AX103" s="279">
        <v>7359181</v>
      </c>
      <c r="AY103" s="279">
        <v>58648829</v>
      </c>
      <c r="AZ103" s="279">
        <v>48306687</v>
      </c>
      <c r="BA103" s="279">
        <v>50260760</v>
      </c>
      <c r="BB103" s="279">
        <v>42295644</v>
      </c>
      <c r="BC103" s="56">
        <v>36696029</v>
      </c>
      <c r="BD103" s="279">
        <v>48608478</v>
      </c>
      <c r="BE103" s="279">
        <v>45676033</v>
      </c>
      <c r="BF103" s="279">
        <v>46113782</v>
      </c>
      <c r="BG103" s="279">
        <v>39818849</v>
      </c>
      <c r="BH103" s="296">
        <v>38298525</v>
      </c>
      <c r="BI103" s="89">
        <v>50605045</v>
      </c>
      <c r="BJ103" s="515">
        <v>48305708</v>
      </c>
      <c r="BK103" s="570">
        <v>46566667</v>
      </c>
      <c r="BL103" s="279">
        <v>52925474</v>
      </c>
      <c r="BM103" s="279">
        <v>49466898</v>
      </c>
      <c r="BN103" s="279">
        <v>40703614</v>
      </c>
      <c r="BO103" s="56">
        <v>48835415</v>
      </c>
      <c r="BP103" s="56">
        <v>53684770</v>
      </c>
      <c r="BQ103" s="279">
        <v>53445198</v>
      </c>
      <c r="BR103" s="279">
        <v>49222159</v>
      </c>
      <c r="BS103" s="279"/>
      <c r="BT103" s="279"/>
      <c r="BU103" s="89">
        <f t="shared" si="643"/>
        <v>1197728.7800000012</v>
      </c>
      <c r="BV103" s="92">
        <f t="shared" si="643"/>
        <v>-6202359.7100000009</v>
      </c>
      <c r="BW103" s="92">
        <f t="shared" si="643"/>
        <v>-5425646.6399999969</v>
      </c>
      <c r="BX103" s="92">
        <f t="shared" si="643"/>
        <v>1096287.9699999988</v>
      </c>
      <c r="BY103" s="92">
        <f t="shared" si="643"/>
        <v>806036.84999999776</v>
      </c>
      <c r="BZ103" s="92">
        <f t="shared" si="643"/>
        <v>-1838885.3999999985</v>
      </c>
      <c r="CA103" s="92">
        <f t="shared" si="643"/>
        <v>2037770.200000003</v>
      </c>
      <c r="CB103" s="92">
        <f t="shared" si="643"/>
        <v>-2765822.7800000012</v>
      </c>
      <c r="CC103" s="92">
        <f t="shared" si="643"/>
        <v>11195097.379999999</v>
      </c>
      <c r="CD103" s="390">
        <f t="shared" si="643"/>
        <v>-2402695.9400000013</v>
      </c>
      <c r="CE103" s="413">
        <f t="shared" si="644"/>
        <v>-7716743.5300000012</v>
      </c>
      <c r="CF103" s="92">
        <f t="shared" si="644"/>
        <v>-1718666.7100000009</v>
      </c>
      <c r="CG103" s="92">
        <f t="shared" si="644"/>
        <v>7156396.6699999943</v>
      </c>
      <c r="CH103" s="92">
        <f t="shared" si="644"/>
        <v>6360925.700000003</v>
      </c>
      <c r="CI103" s="92">
        <f t="shared" si="644"/>
        <v>2093102.1099999957</v>
      </c>
      <c r="CJ103" s="231">
        <f t="shared" si="644"/>
        <v>3301272.620000001</v>
      </c>
      <c r="CK103" s="231">
        <f t="shared" si="644"/>
        <v>3255514.870000001</v>
      </c>
      <c r="CL103" s="231">
        <f t="shared" si="644"/>
        <v>6316232.4600000009</v>
      </c>
      <c r="CM103" s="231">
        <f t="shared" si="644"/>
        <v>1577893.3900000006</v>
      </c>
      <c r="CN103" s="244">
        <f t="shared" si="644"/>
        <v>4191111</v>
      </c>
      <c r="CO103" s="244">
        <f t="shared" si="645"/>
        <v>-2398520.6099999994</v>
      </c>
      <c r="CP103" s="370">
        <f t="shared" si="645"/>
        <v>4847777.6900000013</v>
      </c>
      <c r="CQ103" s="339">
        <f t="shared" si="645"/>
        <v>5624961</v>
      </c>
      <c r="CR103" s="244">
        <f t="shared" si="645"/>
        <v>10120820</v>
      </c>
      <c r="CS103" s="244">
        <f t="shared" si="645"/>
        <v>4940638.5600000024</v>
      </c>
      <c r="CT103" s="244">
        <f t="shared" si="645"/>
        <v>5186703.3299999982</v>
      </c>
      <c r="CU103" s="244">
        <f t="shared" si="645"/>
        <v>2195101.950000003</v>
      </c>
      <c r="CV103" s="244">
        <f t="shared" si="645"/>
        <v>3515060.3900000006</v>
      </c>
      <c r="CW103" s="244">
        <f t="shared" si="645"/>
        <v>727604</v>
      </c>
      <c r="CX103" s="244">
        <f t="shared" si="645"/>
        <v>4432755.5099999979</v>
      </c>
      <c r="CY103" s="244">
        <f t="shared" si="646"/>
        <v>5321589</v>
      </c>
      <c r="CZ103" s="244">
        <f t="shared" si="646"/>
        <v>4290992</v>
      </c>
      <c r="DA103" s="244">
        <f t="shared" si="646"/>
        <v>-30743257</v>
      </c>
      <c r="DB103" s="370">
        <f t="shared" si="646"/>
        <v>-22235279</v>
      </c>
      <c r="DC103" s="370">
        <f t="shared" si="646"/>
        <v>-29312265</v>
      </c>
      <c r="DD103" s="370">
        <f t="shared" si="646"/>
        <v>-35995846</v>
      </c>
      <c r="DE103" s="370">
        <f t="shared" si="646"/>
        <v>9690343</v>
      </c>
      <c r="DF103" s="370">
        <f t="shared" si="646"/>
        <v>7798939</v>
      </c>
      <c r="DG103" s="370">
        <f t="shared" si="646"/>
        <v>14283758</v>
      </c>
      <c r="DH103" s="370">
        <f t="shared" si="646"/>
        <v>7327010</v>
      </c>
      <c r="DI103" s="370">
        <f t="shared" si="647"/>
        <v>-145210</v>
      </c>
      <c r="DJ103" s="370">
        <f t="shared" si="647"/>
        <v>2577378</v>
      </c>
      <c r="DK103" s="370">
        <f t="shared" si="647"/>
        <v>1825250</v>
      </c>
      <c r="DL103" s="370">
        <f t="shared" si="647"/>
        <v>6356955</v>
      </c>
      <c r="DM103" s="370">
        <f t="shared" si="647"/>
        <v>36009326</v>
      </c>
      <c r="DN103" s="370">
        <f t="shared" si="647"/>
        <v>26442226</v>
      </c>
      <c r="DO103" s="370">
        <f t="shared" si="647"/>
        <v>42802001</v>
      </c>
      <c r="DP103" s="370">
        <f t="shared" si="647"/>
        <v>40946527</v>
      </c>
      <c r="DQ103" s="370">
        <f t="shared" si="647"/>
        <v>-12082162</v>
      </c>
      <c r="DR103" s="370">
        <f t="shared" si="647"/>
        <v>4618787</v>
      </c>
      <c r="DS103" s="370">
        <f t="shared" si="647"/>
        <v>-793862</v>
      </c>
      <c r="DT103" s="370">
        <f t="shared" si="647"/>
        <v>-1592030</v>
      </c>
      <c r="DU103" s="370">
        <f t="shared" si="647"/>
        <v>12139386</v>
      </c>
      <c r="DV103" s="370">
        <f t="shared" si="647"/>
        <v>5076292</v>
      </c>
      <c r="DW103" s="370">
        <f t="shared" si="647"/>
        <v>7769165</v>
      </c>
      <c r="DX103" s="370">
        <f t="shared" si="647"/>
        <v>3108377</v>
      </c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49222159</v>
      </c>
    </row>
    <row r="104" spans="1:133" s="31" customFormat="1" x14ac:dyDescent="0.3">
      <c r="A104" s="138"/>
      <c r="B104" s="32" t="s">
        <v>142</v>
      </c>
      <c r="C104" s="89">
        <v>33276171.23</v>
      </c>
      <c r="D104" s="90">
        <v>32432596.920000002</v>
      </c>
      <c r="E104" s="90">
        <v>34026878.259999998</v>
      </c>
      <c r="F104" s="28">
        <v>25686825.329999998</v>
      </c>
      <c r="G104" s="90">
        <v>32149563.449999999</v>
      </c>
      <c r="H104" s="90">
        <v>34411800.200000003</v>
      </c>
      <c r="I104" s="90">
        <v>32659998.629999999</v>
      </c>
      <c r="J104" s="90">
        <v>33732331.5</v>
      </c>
      <c r="K104" s="90">
        <v>25089093.809999999</v>
      </c>
      <c r="L104" s="91">
        <v>29039983.699999999</v>
      </c>
      <c r="M104" s="90">
        <v>36138603.299999997</v>
      </c>
      <c r="N104" s="90">
        <v>32115275.57</v>
      </c>
      <c r="O104" s="90">
        <v>34908563.619999997</v>
      </c>
      <c r="P104" s="90">
        <v>25305588.309999999</v>
      </c>
      <c r="Q104" s="90">
        <v>29281335.16</v>
      </c>
      <c r="R104" s="90">
        <v>27183072.829999998</v>
      </c>
      <c r="S104" s="90">
        <v>31822829.600000001</v>
      </c>
      <c r="T104" s="90">
        <v>33140874.43</v>
      </c>
      <c r="U104" s="191">
        <v>36578792.799999997</v>
      </c>
      <c r="V104" s="191">
        <v>30891429</v>
      </c>
      <c r="W104" s="191">
        <v>36578792.799999997</v>
      </c>
      <c r="X104" s="91">
        <v>27289618.609999999</v>
      </c>
      <c r="Y104" s="191">
        <v>27820255</v>
      </c>
      <c r="Z104" s="191">
        <v>29934780</v>
      </c>
      <c r="AA104" s="191">
        <v>41171109.829999998</v>
      </c>
      <c r="AB104" s="191">
        <v>31857986.789999999</v>
      </c>
      <c r="AC104" s="191">
        <v>31841942.300000001</v>
      </c>
      <c r="AD104" s="191">
        <v>30317933.989999998</v>
      </c>
      <c r="AE104" s="191">
        <v>34689229</v>
      </c>
      <c r="AF104" s="191">
        <v>40237908.780000001</v>
      </c>
      <c r="AG104" s="191">
        <v>35432728</v>
      </c>
      <c r="AH104" s="191">
        <v>30887876</v>
      </c>
      <c r="AI104" s="191">
        <v>33987411</v>
      </c>
      <c r="AJ104" s="91">
        <v>31897904</v>
      </c>
      <c r="AK104" s="279">
        <v>31958957</v>
      </c>
      <c r="AL104" s="279">
        <v>39000887</v>
      </c>
      <c r="AM104" s="279">
        <v>44629569</v>
      </c>
      <c r="AN104" s="279">
        <v>35594543</v>
      </c>
      <c r="AO104" s="279">
        <v>31462484</v>
      </c>
      <c r="AP104" s="279">
        <v>30777330</v>
      </c>
      <c r="AQ104" s="56">
        <v>33936898</v>
      </c>
      <c r="AR104" s="279">
        <v>39947082</v>
      </c>
      <c r="AS104" s="279">
        <v>40377627</v>
      </c>
      <c r="AT104" s="279">
        <v>40602717</v>
      </c>
      <c r="AU104" s="279">
        <v>4805361</v>
      </c>
      <c r="AV104" s="296">
        <v>9138429</v>
      </c>
      <c r="AW104" s="279">
        <v>6249916</v>
      </c>
      <c r="AX104" s="279">
        <v>6299401</v>
      </c>
      <c r="AY104" s="279">
        <v>46325350</v>
      </c>
      <c r="AZ104" s="279">
        <v>36766258</v>
      </c>
      <c r="BA104" s="279">
        <v>39121352</v>
      </c>
      <c r="BB104" s="279">
        <v>34914507</v>
      </c>
      <c r="BC104" s="56">
        <v>32128236</v>
      </c>
      <c r="BD104" s="279">
        <v>42355247</v>
      </c>
      <c r="BE104" s="279">
        <v>40647899</v>
      </c>
      <c r="BF104" s="279">
        <v>39894091</v>
      </c>
      <c r="BG104" s="279">
        <v>35542054</v>
      </c>
      <c r="BH104" s="296">
        <v>32848167</v>
      </c>
      <c r="BI104" s="89">
        <v>43751799</v>
      </c>
      <c r="BJ104" s="515">
        <v>42185325</v>
      </c>
      <c r="BK104" s="570">
        <v>42981204</v>
      </c>
      <c r="BL104" s="279">
        <v>44233880</v>
      </c>
      <c r="BM104" s="279">
        <v>39500133</v>
      </c>
      <c r="BN104" s="279">
        <v>32753855</v>
      </c>
      <c r="BO104" s="56">
        <v>37776314</v>
      </c>
      <c r="BP104" s="56">
        <v>42304168</v>
      </c>
      <c r="BQ104" s="279">
        <v>44734907</v>
      </c>
      <c r="BR104" s="279">
        <v>42380349</v>
      </c>
      <c r="BS104" s="279"/>
      <c r="BT104" s="279"/>
      <c r="BU104" s="89">
        <f t="shared" si="643"/>
        <v>1632392.3899999969</v>
      </c>
      <c r="BV104" s="92">
        <f t="shared" si="643"/>
        <v>-7127008.6100000031</v>
      </c>
      <c r="BW104" s="92">
        <f t="shared" si="643"/>
        <v>-4745543.0999999978</v>
      </c>
      <c r="BX104" s="92">
        <f t="shared" si="643"/>
        <v>1496247.5</v>
      </c>
      <c r="BY104" s="92">
        <f t="shared" si="643"/>
        <v>-326733.84999999776</v>
      </c>
      <c r="BZ104" s="92">
        <f t="shared" si="643"/>
        <v>-1270925.7700000033</v>
      </c>
      <c r="CA104" s="92">
        <f t="shared" si="643"/>
        <v>3918794.1699999981</v>
      </c>
      <c r="CB104" s="92">
        <f t="shared" si="643"/>
        <v>-2840902.5</v>
      </c>
      <c r="CC104" s="92">
        <f t="shared" si="643"/>
        <v>11489698.989999998</v>
      </c>
      <c r="CD104" s="390">
        <f t="shared" si="643"/>
        <v>-1750365.0899999999</v>
      </c>
      <c r="CE104" s="413">
        <f t="shared" si="644"/>
        <v>-8318348.299999997</v>
      </c>
      <c r="CF104" s="92">
        <f t="shared" si="644"/>
        <v>-2180495.5700000003</v>
      </c>
      <c r="CG104" s="92">
        <f t="shared" si="644"/>
        <v>6262546.2100000009</v>
      </c>
      <c r="CH104" s="92">
        <f t="shared" si="644"/>
        <v>6552398.4800000004</v>
      </c>
      <c r="CI104" s="92">
        <f t="shared" si="644"/>
        <v>2560607.1400000006</v>
      </c>
      <c r="CJ104" s="231">
        <f t="shared" si="644"/>
        <v>3134861.16</v>
      </c>
      <c r="CK104" s="231">
        <f t="shared" si="644"/>
        <v>2866399.3999999985</v>
      </c>
      <c r="CL104" s="231">
        <f t="shared" si="644"/>
        <v>7097034.3500000015</v>
      </c>
      <c r="CM104" s="231">
        <f t="shared" si="644"/>
        <v>-1146064.799999997</v>
      </c>
      <c r="CN104" s="244">
        <f t="shared" si="644"/>
        <v>-3553</v>
      </c>
      <c r="CO104" s="244">
        <f t="shared" si="645"/>
        <v>-2591381.799999997</v>
      </c>
      <c r="CP104" s="370">
        <f t="shared" si="645"/>
        <v>4608285.3900000006</v>
      </c>
      <c r="CQ104" s="339">
        <f t="shared" si="645"/>
        <v>4138702</v>
      </c>
      <c r="CR104" s="244">
        <f t="shared" si="645"/>
        <v>9066107</v>
      </c>
      <c r="CS104" s="244">
        <f t="shared" si="645"/>
        <v>3458459.1700000018</v>
      </c>
      <c r="CT104" s="244">
        <f t="shared" si="645"/>
        <v>3736556.2100000009</v>
      </c>
      <c r="CU104" s="244">
        <f t="shared" si="645"/>
        <v>-379458.30000000075</v>
      </c>
      <c r="CV104" s="244">
        <f t="shared" si="645"/>
        <v>459396.01000000164</v>
      </c>
      <c r="CW104" s="244">
        <f t="shared" si="645"/>
        <v>-752331</v>
      </c>
      <c r="CX104" s="244">
        <f t="shared" si="645"/>
        <v>-290826.78000000119</v>
      </c>
      <c r="CY104" s="244">
        <f t="shared" si="646"/>
        <v>4944899</v>
      </c>
      <c r="CZ104" s="244">
        <f t="shared" si="646"/>
        <v>9714841</v>
      </c>
      <c r="DA104" s="244">
        <f t="shared" si="646"/>
        <v>-29182050</v>
      </c>
      <c r="DB104" s="370">
        <f t="shared" si="646"/>
        <v>-22759475</v>
      </c>
      <c r="DC104" s="370">
        <f t="shared" si="646"/>
        <v>-25709041</v>
      </c>
      <c r="DD104" s="370">
        <f t="shared" si="646"/>
        <v>-32701486</v>
      </c>
      <c r="DE104" s="370">
        <f t="shared" si="646"/>
        <v>1695781</v>
      </c>
      <c r="DF104" s="370">
        <f t="shared" si="646"/>
        <v>1171715</v>
      </c>
      <c r="DG104" s="370">
        <f t="shared" si="646"/>
        <v>7658868</v>
      </c>
      <c r="DH104" s="370">
        <f t="shared" si="646"/>
        <v>4137177</v>
      </c>
      <c r="DI104" s="370">
        <f t="shared" si="647"/>
        <v>-1808662</v>
      </c>
      <c r="DJ104" s="370">
        <f t="shared" si="647"/>
        <v>2408165</v>
      </c>
      <c r="DK104" s="370">
        <f t="shared" si="647"/>
        <v>270272</v>
      </c>
      <c r="DL104" s="370">
        <f t="shared" si="647"/>
        <v>-708626</v>
      </c>
      <c r="DM104" s="370">
        <f t="shared" si="647"/>
        <v>30736693</v>
      </c>
      <c r="DN104" s="370">
        <f t="shared" si="647"/>
        <v>23709738</v>
      </c>
      <c r="DO104" s="370">
        <f t="shared" si="647"/>
        <v>37501883</v>
      </c>
      <c r="DP104" s="370">
        <f t="shared" si="647"/>
        <v>35885924</v>
      </c>
      <c r="DQ104" s="370">
        <f t="shared" si="647"/>
        <v>-3344146</v>
      </c>
      <c r="DR104" s="370">
        <f t="shared" si="647"/>
        <v>7467622</v>
      </c>
      <c r="DS104" s="370">
        <f t="shared" si="647"/>
        <v>378781</v>
      </c>
      <c r="DT104" s="370">
        <f t="shared" si="647"/>
        <v>-2160652</v>
      </c>
      <c r="DU104" s="370">
        <f t="shared" si="647"/>
        <v>5648078</v>
      </c>
      <c r="DV104" s="370">
        <f t="shared" si="647"/>
        <v>-51079</v>
      </c>
      <c r="DW104" s="370">
        <f t="shared" si="647"/>
        <v>4087008</v>
      </c>
      <c r="DX104" s="370">
        <f t="shared" si="647"/>
        <v>2486258</v>
      </c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42380349</v>
      </c>
    </row>
    <row r="105" spans="1:133" s="31" customFormat="1" x14ac:dyDescent="0.3">
      <c r="A105" s="138"/>
      <c r="B105" s="32" t="s">
        <v>143</v>
      </c>
      <c r="C105" s="89">
        <v>47902288.700000003</v>
      </c>
      <c r="D105" s="90">
        <v>46814914.359999999</v>
      </c>
      <c r="E105" s="90">
        <v>55483943.700000003</v>
      </c>
      <c r="F105" s="28">
        <v>41021953.090000004</v>
      </c>
      <c r="G105" s="90">
        <v>52617703.710000001</v>
      </c>
      <c r="H105" s="90">
        <v>53507342.07</v>
      </c>
      <c r="I105" s="90">
        <v>51000174.969999999</v>
      </c>
      <c r="J105" s="90">
        <v>55884043.859999999</v>
      </c>
      <c r="K105" s="90">
        <v>42567522.659999996</v>
      </c>
      <c r="L105" s="91">
        <v>45950532.770000003</v>
      </c>
      <c r="M105" s="90">
        <v>54943152.829999998</v>
      </c>
      <c r="N105" s="90">
        <v>49887950.890000001</v>
      </c>
      <c r="O105" s="90">
        <v>52925879.159999996</v>
      </c>
      <c r="P105" s="90">
        <v>40719420.149999999</v>
      </c>
      <c r="Q105" s="90">
        <v>46752883.939999998</v>
      </c>
      <c r="R105" s="90">
        <v>43523540.490000002</v>
      </c>
      <c r="S105" s="90">
        <v>53146114.420000002</v>
      </c>
      <c r="T105" s="90">
        <v>52054913.609999999</v>
      </c>
      <c r="U105" s="191">
        <v>56185330.210000001</v>
      </c>
      <c r="V105" s="191">
        <v>49918330</v>
      </c>
      <c r="W105" s="191">
        <v>56185330.210000001</v>
      </c>
      <c r="X105" s="91">
        <v>46082046.560000002</v>
      </c>
      <c r="Y105" s="191">
        <v>44493220</v>
      </c>
      <c r="Z105" s="191">
        <v>49035178</v>
      </c>
      <c r="AA105" s="191">
        <v>64651009.600000001</v>
      </c>
      <c r="AB105" s="191">
        <v>50419812.079999998</v>
      </c>
      <c r="AC105" s="191">
        <v>50794039.450000003</v>
      </c>
      <c r="AD105" s="191">
        <v>49419355.670000002</v>
      </c>
      <c r="AE105" s="191">
        <v>52760004</v>
      </c>
      <c r="AF105" s="191">
        <v>61559748.380000003</v>
      </c>
      <c r="AG105" s="191">
        <v>54408827</v>
      </c>
      <c r="AH105" s="191">
        <v>47980105</v>
      </c>
      <c r="AI105" s="191">
        <v>58700214</v>
      </c>
      <c r="AJ105" s="91">
        <v>50738916</v>
      </c>
      <c r="AK105" s="279">
        <v>47926946</v>
      </c>
      <c r="AL105" s="279">
        <v>60416197</v>
      </c>
      <c r="AM105" s="279">
        <v>66103024</v>
      </c>
      <c r="AN105" s="279">
        <v>56311002</v>
      </c>
      <c r="AO105" s="279">
        <v>50184864</v>
      </c>
      <c r="AP105" s="279">
        <v>49572606</v>
      </c>
      <c r="AQ105" s="56">
        <v>52158152</v>
      </c>
      <c r="AR105" s="279">
        <v>62455715</v>
      </c>
      <c r="AS105" s="279">
        <v>55893145</v>
      </c>
      <c r="AT105" s="279">
        <v>64622576</v>
      </c>
      <c r="AU105" s="279">
        <v>4456958</v>
      </c>
      <c r="AV105" s="296">
        <v>11895298</v>
      </c>
      <c r="AW105" s="279">
        <v>6408341</v>
      </c>
      <c r="AX105" s="279">
        <v>8246489</v>
      </c>
      <c r="AY105" s="279">
        <v>68510376</v>
      </c>
      <c r="AZ105" s="279">
        <v>53549169</v>
      </c>
      <c r="BA105" s="279">
        <v>53356916</v>
      </c>
      <c r="BB105" s="279">
        <v>54823820</v>
      </c>
      <c r="BC105" s="56">
        <v>49597193</v>
      </c>
      <c r="BD105" s="279">
        <v>65918022</v>
      </c>
      <c r="BE105" s="279">
        <v>60202188</v>
      </c>
      <c r="BF105" s="279">
        <v>68071559</v>
      </c>
      <c r="BG105" s="279">
        <v>57090478</v>
      </c>
      <c r="BH105" s="296">
        <v>51743173</v>
      </c>
      <c r="BI105" s="89">
        <v>68346951</v>
      </c>
      <c r="BJ105" s="515">
        <v>59776833</v>
      </c>
      <c r="BK105" s="570">
        <v>60120372</v>
      </c>
      <c r="BL105" s="279">
        <v>66679420</v>
      </c>
      <c r="BM105" s="279">
        <v>64672403</v>
      </c>
      <c r="BN105" s="279">
        <v>52145479</v>
      </c>
      <c r="BO105" s="56">
        <v>67468085</v>
      </c>
      <c r="BP105" s="56">
        <v>67095286</v>
      </c>
      <c r="BQ105" s="279">
        <v>72218727</v>
      </c>
      <c r="BR105" s="279">
        <v>66782048</v>
      </c>
      <c r="BS105" s="279"/>
      <c r="BT105" s="279"/>
      <c r="BU105" s="89">
        <f t="shared" si="643"/>
        <v>5023590.4599999934</v>
      </c>
      <c r="BV105" s="92">
        <f t="shared" si="643"/>
        <v>-6095494.2100000009</v>
      </c>
      <c r="BW105" s="92">
        <f t="shared" si="643"/>
        <v>-8731059.7600000054</v>
      </c>
      <c r="BX105" s="92">
        <f t="shared" si="643"/>
        <v>2501587.3999999985</v>
      </c>
      <c r="BY105" s="92">
        <f t="shared" si="643"/>
        <v>528410.71000000089</v>
      </c>
      <c r="BZ105" s="92">
        <f t="shared" si="643"/>
        <v>-1452428.4600000009</v>
      </c>
      <c r="CA105" s="92">
        <f t="shared" si="643"/>
        <v>5185155.2400000021</v>
      </c>
      <c r="CB105" s="92">
        <f t="shared" si="643"/>
        <v>-5965713.8599999994</v>
      </c>
      <c r="CC105" s="92">
        <f t="shared" si="643"/>
        <v>13617807.550000004</v>
      </c>
      <c r="CD105" s="390">
        <f t="shared" si="643"/>
        <v>131513.78999999911</v>
      </c>
      <c r="CE105" s="413">
        <f t="shared" si="644"/>
        <v>-10449932.829999998</v>
      </c>
      <c r="CF105" s="92">
        <f t="shared" si="644"/>
        <v>-852772.8900000006</v>
      </c>
      <c r="CG105" s="92">
        <f t="shared" si="644"/>
        <v>11725130.440000005</v>
      </c>
      <c r="CH105" s="92">
        <f t="shared" si="644"/>
        <v>9700391.9299999997</v>
      </c>
      <c r="CI105" s="92">
        <f t="shared" si="644"/>
        <v>4041155.5100000054</v>
      </c>
      <c r="CJ105" s="231">
        <f t="shared" si="644"/>
        <v>5895815.1799999997</v>
      </c>
      <c r="CK105" s="231">
        <f t="shared" si="644"/>
        <v>-386110.42000000179</v>
      </c>
      <c r="CL105" s="231">
        <f t="shared" si="644"/>
        <v>9504834.7700000033</v>
      </c>
      <c r="CM105" s="231">
        <f t="shared" si="644"/>
        <v>-1776503.2100000009</v>
      </c>
      <c r="CN105" s="244">
        <f t="shared" si="644"/>
        <v>-1938225</v>
      </c>
      <c r="CO105" s="244">
        <f t="shared" si="645"/>
        <v>2514883.7899999991</v>
      </c>
      <c r="CP105" s="370">
        <f t="shared" si="645"/>
        <v>4656869.4399999976</v>
      </c>
      <c r="CQ105" s="339">
        <f t="shared" si="645"/>
        <v>3433726</v>
      </c>
      <c r="CR105" s="244">
        <f t="shared" si="645"/>
        <v>11381019</v>
      </c>
      <c r="CS105" s="244">
        <f t="shared" si="645"/>
        <v>1452014.3999999985</v>
      </c>
      <c r="CT105" s="244">
        <f t="shared" si="645"/>
        <v>5891189.9200000018</v>
      </c>
      <c r="CU105" s="244">
        <f t="shared" si="645"/>
        <v>-609175.45000000298</v>
      </c>
      <c r="CV105" s="244">
        <f t="shared" si="645"/>
        <v>153250.32999999821</v>
      </c>
      <c r="CW105" s="244">
        <f t="shared" si="645"/>
        <v>-601852</v>
      </c>
      <c r="CX105" s="244">
        <f t="shared" si="645"/>
        <v>895966.61999999732</v>
      </c>
      <c r="CY105" s="244">
        <f t="shared" si="646"/>
        <v>1484318</v>
      </c>
      <c r="CZ105" s="244">
        <f t="shared" si="646"/>
        <v>16642471</v>
      </c>
      <c r="DA105" s="244">
        <f t="shared" si="646"/>
        <v>-54243256</v>
      </c>
      <c r="DB105" s="370">
        <f t="shared" si="646"/>
        <v>-38843618</v>
      </c>
      <c r="DC105" s="370">
        <f t="shared" si="646"/>
        <v>-41518605</v>
      </c>
      <c r="DD105" s="370">
        <f t="shared" si="646"/>
        <v>-52169708</v>
      </c>
      <c r="DE105" s="370">
        <f t="shared" si="646"/>
        <v>2407352</v>
      </c>
      <c r="DF105" s="370">
        <f t="shared" si="646"/>
        <v>-2761833</v>
      </c>
      <c r="DG105" s="370">
        <f t="shared" si="646"/>
        <v>3172052</v>
      </c>
      <c r="DH105" s="370">
        <f t="shared" si="646"/>
        <v>5251214</v>
      </c>
      <c r="DI105" s="370">
        <f t="shared" si="647"/>
        <v>-2560959</v>
      </c>
      <c r="DJ105" s="370">
        <f t="shared" si="647"/>
        <v>3462307</v>
      </c>
      <c r="DK105" s="370">
        <f t="shared" si="647"/>
        <v>4309043</v>
      </c>
      <c r="DL105" s="370">
        <f t="shared" si="647"/>
        <v>3448983</v>
      </c>
      <c r="DM105" s="370">
        <f t="shared" si="647"/>
        <v>52633520</v>
      </c>
      <c r="DN105" s="370">
        <f t="shared" si="647"/>
        <v>39847875</v>
      </c>
      <c r="DO105" s="370">
        <f t="shared" si="647"/>
        <v>61938610</v>
      </c>
      <c r="DP105" s="370">
        <f t="shared" si="647"/>
        <v>51530344</v>
      </c>
      <c r="DQ105" s="370">
        <f t="shared" si="647"/>
        <v>-8390004</v>
      </c>
      <c r="DR105" s="370">
        <f t="shared" si="647"/>
        <v>13130251</v>
      </c>
      <c r="DS105" s="370">
        <f t="shared" si="647"/>
        <v>11315487</v>
      </c>
      <c r="DT105" s="370">
        <f t="shared" si="647"/>
        <v>-2678341</v>
      </c>
      <c r="DU105" s="370">
        <f t="shared" si="647"/>
        <v>17870892</v>
      </c>
      <c r="DV105" s="370">
        <f t="shared" si="647"/>
        <v>1177264</v>
      </c>
      <c r="DW105" s="370">
        <f t="shared" si="647"/>
        <v>12016539</v>
      </c>
      <c r="DX105" s="370">
        <f t="shared" si="647"/>
        <v>-1289511</v>
      </c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66782048</v>
      </c>
    </row>
    <row r="106" spans="1:133" s="122" customFormat="1" x14ac:dyDescent="0.3">
      <c r="A106" s="139"/>
      <c r="B106" s="32" t="s">
        <v>144</v>
      </c>
      <c r="C106" s="123">
        <f>SUM(C101:C105)</f>
        <v>263816273.75</v>
      </c>
      <c r="D106" s="124">
        <f t="shared" ref="D106:AF106" si="648">SUM(D101:D105)</f>
        <v>256548632.56999999</v>
      </c>
      <c r="E106" s="124">
        <f t="shared" si="648"/>
        <v>257575399.62</v>
      </c>
      <c r="F106" s="125">
        <f t="shared" si="648"/>
        <v>202823383.29999998</v>
      </c>
      <c r="G106" s="124">
        <f t="shared" si="648"/>
        <v>249230008.84</v>
      </c>
      <c r="H106" s="124">
        <f t="shared" si="648"/>
        <v>292352661.68000001</v>
      </c>
      <c r="I106" s="124">
        <f t="shared" si="648"/>
        <v>277454446.13999999</v>
      </c>
      <c r="J106" s="124">
        <f t="shared" si="648"/>
        <v>264414814.37</v>
      </c>
      <c r="K106" s="124">
        <f t="shared" si="648"/>
        <v>201769614.16999999</v>
      </c>
      <c r="L106" s="126">
        <f t="shared" si="648"/>
        <v>246194002.31999999</v>
      </c>
      <c r="M106" s="124">
        <f t="shared" si="648"/>
        <v>293775176.65999997</v>
      </c>
      <c r="N106" s="124">
        <f t="shared" si="648"/>
        <v>271248573.81999999</v>
      </c>
      <c r="O106" s="124">
        <f t="shared" si="648"/>
        <v>278475579.79000002</v>
      </c>
      <c r="P106" s="124">
        <f t="shared" si="648"/>
        <v>235273270.11000001</v>
      </c>
      <c r="Q106" s="124">
        <f t="shared" si="648"/>
        <v>251898384.03999999</v>
      </c>
      <c r="R106" s="124">
        <f t="shared" si="648"/>
        <v>234761875.54000002</v>
      </c>
      <c r="S106" s="124">
        <f t="shared" si="648"/>
        <v>280069851.76999998</v>
      </c>
      <c r="T106" s="124">
        <f t="shared" si="648"/>
        <v>311555443.5</v>
      </c>
      <c r="U106" s="124">
        <f t="shared" si="648"/>
        <v>311217367.32999998</v>
      </c>
      <c r="V106" s="124">
        <f t="shared" si="648"/>
        <v>257374447</v>
      </c>
      <c r="W106" s="124">
        <f t="shared" si="648"/>
        <v>311217367.32999998</v>
      </c>
      <c r="X106" s="126">
        <f t="shared" si="648"/>
        <v>238758524.81999999</v>
      </c>
      <c r="Y106" s="124">
        <f t="shared" si="648"/>
        <v>258535819</v>
      </c>
      <c r="Z106" s="124">
        <f t="shared" si="648"/>
        <v>267088790</v>
      </c>
      <c r="AA106" s="124">
        <f t="shared" si="648"/>
        <v>340217600.94000006</v>
      </c>
      <c r="AB106" s="124">
        <f t="shared" si="648"/>
        <v>266993851.73000002</v>
      </c>
      <c r="AC106" s="124">
        <f t="shared" si="648"/>
        <v>260652463.47000003</v>
      </c>
      <c r="AD106" s="124">
        <f t="shared" si="648"/>
        <v>253331380.68000001</v>
      </c>
      <c r="AE106" s="124">
        <f t="shared" si="648"/>
        <v>294915797</v>
      </c>
      <c r="AF106" s="124">
        <f t="shared" si="648"/>
        <v>331288713.83000004</v>
      </c>
      <c r="AG106" s="263">
        <v>314367107</v>
      </c>
      <c r="AH106" s="263">
        <v>279319127</v>
      </c>
      <c r="AI106" s="263">
        <v>291827526</v>
      </c>
      <c r="AJ106" s="126">
        <v>259875935</v>
      </c>
      <c r="AK106" s="280">
        <v>290301774</v>
      </c>
      <c r="AL106" s="280">
        <v>323574739</v>
      </c>
      <c r="AM106" s="280">
        <v>356386292</v>
      </c>
      <c r="AN106" s="280">
        <v>288872839</v>
      </c>
      <c r="AO106" s="280">
        <v>258131301</v>
      </c>
      <c r="AP106" s="280">
        <v>260436619</v>
      </c>
      <c r="AQ106" s="37">
        <v>278711009</v>
      </c>
      <c r="AR106" s="280">
        <v>364646577</v>
      </c>
      <c r="AS106" s="280">
        <v>349824524</v>
      </c>
      <c r="AT106" s="280">
        <v>310539431</v>
      </c>
      <c r="AU106" s="280">
        <v>27728318</v>
      </c>
      <c r="AV106" s="297">
        <v>85694521</v>
      </c>
      <c r="AW106" s="280">
        <v>53294606</v>
      </c>
      <c r="AX106" s="280">
        <v>52847190</v>
      </c>
      <c r="AY106" s="280">
        <v>405360084</v>
      </c>
      <c r="AZ106" s="280">
        <v>331322718</v>
      </c>
      <c r="BA106" s="280">
        <v>346126514</v>
      </c>
      <c r="BB106" s="280">
        <v>298939330</v>
      </c>
      <c r="BC106" s="37">
        <v>271053377</v>
      </c>
      <c r="BD106" s="280">
        <v>389859530</v>
      </c>
      <c r="BE106" s="280">
        <v>351088646</v>
      </c>
      <c r="BF106" s="280">
        <v>355221732</v>
      </c>
      <c r="BG106" s="280">
        <v>294246772</v>
      </c>
      <c r="BH106" s="297">
        <v>286267645</v>
      </c>
      <c r="BI106" s="123">
        <v>372382439</v>
      </c>
      <c r="BJ106" s="516">
        <v>357244594</v>
      </c>
      <c r="BK106" s="571">
        <v>339595023</v>
      </c>
      <c r="BL106" s="280">
        <v>364747186</v>
      </c>
      <c r="BM106" s="280">
        <v>335902309</v>
      </c>
      <c r="BN106" s="280">
        <v>288306175</v>
      </c>
      <c r="BO106" s="37">
        <v>368927824</v>
      </c>
      <c r="BP106" s="37">
        <v>423244797</v>
      </c>
      <c r="BQ106" s="280">
        <v>408040770</v>
      </c>
      <c r="BR106" s="280">
        <v>359226265</v>
      </c>
      <c r="BS106" s="280"/>
      <c r="BT106" s="280"/>
      <c r="BU106" s="123">
        <f t="shared" si="569"/>
        <v>14659306.040000014</v>
      </c>
      <c r="BV106" s="127">
        <f t="shared" ref="BV106:BX106" si="649">SUM(BV101:BV105)</f>
        <v>-21275362.460000008</v>
      </c>
      <c r="BW106" s="127">
        <f t="shared" si="649"/>
        <v>-5677015.5800000038</v>
      </c>
      <c r="BX106" s="127">
        <f t="shared" si="649"/>
        <v>31938492.239999995</v>
      </c>
      <c r="BY106" s="127">
        <f t="shared" ref="BY106" si="650">SUM(BY101:BY105)</f>
        <v>30839842.930000003</v>
      </c>
      <c r="BZ106" s="127">
        <f t="shared" ref="BZ106:CH106" si="651">SUM(BZ101:BZ105)</f>
        <v>19202781.819999993</v>
      </c>
      <c r="CA106" s="127">
        <f t="shared" si="651"/>
        <v>33762921.189999983</v>
      </c>
      <c r="CB106" s="127">
        <f t="shared" si="651"/>
        <v>-7040367.3700000048</v>
      </c>
      <c r="CC106" s="127">
        <f t="shared" si="651"/>
        <v>109447753.16</v>
      </c>
      <c r="CD106" s="391">
        <f t="shared" si="651"/>
        <v>-7435477.4999999944</v>
      </c>
      <c r="CE106" s="414">
        <f t="shared" si="651"/>
        <v>-35239357.660000011</v>
      </c>
      <c r="CF106" s="127">
        <f t="shared" si="651"/>
        <v>-4159783.8200000152</v>
      </c>
      <c r="CG106" s="127">
        <f t="shared" si="651"/>
        <v>61742021.149999999</v>
      </c>
      <c r="CH106" s="127">
        <f t="shared" si="651"/>
        <v>31720581.619999997</v>
      </c>
      <c r="CI106" s="127">
        <f t="shared" ref="CI106:CJ106" si="652">SUM(CI101:CI105)</f>
        <v>8754079.4300000146</v>
      </c>
      <c r="CJ106" s="232">
        <f t="shared" si="652"/>
        <v>18569505.140000001</v>
      </c>
      <c r="CK106" s="232">
        <f t="shared" ref="CK106:CL106" si="653">SUM(CK101:CK105)</f>
        <v>14845945.229999997</v>
      </c>
      <c r="CL106" s="232">
        <f t="shared" si="653"/>
        <v>19733270.330000006</v>
      </c>
      <c r="CM106" s="232">
        <f t="shared" ref="CM106:CN106" si="654">SUM(CM101:CM105)</f>
        <v>3149739.6700000167</v>
      </c>
      <c r="CN106" s="257">
        <f t="shared" si="654"/>
        <v>21944680</v>
      </c>
      <c r="CO106" s="257">
        <f t="shared" ref="CO106:CQ106" si="655">SUM(CO101:CO105)</f>
        <v>-19389841.329999983</v>
      </c>
      <c r="CP106" s="371">
        <f t="shared" si="655"/>
        <v>21117410.179999992</v>
      </c>
      <c r="CQ106" s="340">
        <f t="shared" si="655"/>
        <v>31765955</v>
      </c>
      <c r="CR106" s="257">
        <f t="shared" ref="CR106:CS106" si="656">SUM(CR101:CR105)</f>
        <v>56485949</v>
      </c>
      <c r="CS106" s="257">
        <f t="shared" si="656"/>
        <v>16168691.059999993</v>
      </c>
      <c r="CT106" s="257">
        <f t="shared" ref="CT106" si="657">SUM(CT101:CT105)</f>
        <v>21878987.270000014</v>
      </c>
      <c r="CU106" s="257">
        <f t="shared" ref="CU106" si="658">SUM(CU101:CU105)</f>
        <v>-2521162.4700000081</v>
      </c>
      <c r="CV106" s="257">
        <f t="shared" ref="CV106" si="659">SUM(CV101:CV105)</f>
        <v>7105238.3200000022</v>
      </c>
      <c r="CW106" s="257">
        <f t="shared" ref="CW106" si="660">SUM(CW101:CW105)</f>
        <v>-16204788</v>
      </c>
      <c r="CX106" s="257">
        <f t="shared" ref="CX106" si="661">SUM(CX101:CX105)</f>
        <v>33357863.169999987</v>
      </c>
      <c r="CY106" s="257">
        <f t="shared" ref="CY106" si="662">SUM(CY101:CY105)</f>
        <v>35457417</v>
      </c>
      <c r="CZ106" s="257">
        <f t="shared" ref="CZ106" si="663">SUM(CZ101:CZ105)</f>
        <v>31220304</v>
      </c>
      <c r="DA106" s="257">
        <f t="shared" ref="DA106" si="664">SUM(DA101:DA105)</f>
        <v>-264099208</v>
      </c>
      <c r="DB106" s="371">
        <f t="shared" ref="DB106" si="665">SUM(DB101:DB105)</f>
        <v>-174181414</v>
      </c>
      <c r="DC106" s="371">
        <f t="shared" ref="DC106" si="666">SUM(DC101:DC105)</f>
        <v>-237007168</v>
      </c>
      <c r="DD106" s="371">
        <f t="shared" ref="DD106" si="667">SUM(DD101:DD105)</f>
        <v>-270727549</v>
      </c>
      <c r="DE106" s="371">
        <f t="shared" ref="DE106" si="668">SUM(DE101:DE105)</f>
        <v>48973792</v>
      </c>
      <c r="DF106" s="371">
        <f t="shared" ref="DF106" si="669">SUM(DF101:DF105)</f>
        <v>42449879</v>
      </c>
      <c r="DG106" s="371">
        <f t="shared" ref="DG106" si="670">SUM(DG101:DG105)</f>
        <v>87995213</v>
      </c>
      <c r="DH106" s="371">
        <f t="shared" ref="DH106" si="671">SUM(DH101:DH105)</f>
        <v>38502711</v>
      </c>
      <c r="DI106" s="371">
        <f t="shared" ref="DI106" si="672">SUM(DI101:DI105)</f>
        <v>-7657632</v>
      </c>
      <c r="DJ106" s="371">
        <f t="shared" ref="DJ106" si="673">SUM(DJ101:DJ105)</f>
        <v>25212953</v>
      </c>
      <c r="DK106" s="371">
        <f t="shared" ref="DK106:DL106" si="674">SUM(DK101:DK105)</f>
        <v>1264122</v>
      </c>
      <c r="DL106" s="371">
        <f t="shared" si="674"/>
        <v>44682301</v>
      </c>
      <c r="DM106" s="371">
        <f t="shared" ref="DM106:DN106" si="675">SUM(DM101:DM105)</f>
        <v>266518454</v>
      </c>
      <c r="DN106" s="371">
        <f t="shared" si="675"/>
        <v>200573124</v>
      </c>
      <c r="DO106" s="371">
        <f t="shared" ref="DO106:DP106" si="676">SUM(DO101:DO105)</f>
        <v>319087833</v>
      </c>
      <c r="DP106" s="371">
        <f t="shared" si="676"/>
        <v>304397404</v>
      </c>
      <c r="DQ106" s="371">
        <f t="shared" ref="DQ106:DR106" si="677">SUM(DQ101:DQ105)</f>
        <v>-65765061</v>
      </c>
      <c r="DR106" s="371">
        <f t="shared" si="677"/>
        <v>33424468</v>
      </c>
      <c r="DS106" s="371">
        <f t="shared" ref="DS106:DT106" si="678">SUM(DS101:DS105)</f>
        <v>-10224205</v>
      </c>
      <c r="DT106" s="371">
        <f t="shared" si="678"/>
        <v>-10633155</v>
      </c>
      <c r="DU106" s="371">
        <f t="shared" ref="DU106:DV106" si="679">SUM(DU101:DU105)</f>
        <v>97874447</v>
      </c>
      <c r="DV106" s="371">
        <f t="shared" si="679"/>
        <v>33385267</v>
      </c>
      <c r="DW106" s="371">
        <f t="shared" ref="DW106:DX106" si="680">SUM(DW101:DW105)</f>
        <v>56952124</v>
      </c>
      <c r="DX106" s="371">
        <f t="shared" si="680"/>
        <v>4004533</v>
      </c>
      <c r="DY106" s="452"/>
      <c r="DZ106" s="452"/>
      <c r="EA106" s="452"/>
      <c r="EB106" s="327"/>
      <c r="EC106" s="37">
        <f t="shared" si="569"/>
        <v>359226265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79"/>
      <c r="BJ107" s="508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872197</v>
      </c>
      <c r="D108" s="95">
        <v>895520</v>
      </c>
      <c r="E108" s="95">
        <v>915677</v>
      </c>
      <c r="F108" s="27">
        <v>819407</v>
      </c>
      <c r="G108" s="95">
        <v>955952</v>
      </c>
      <c r="H108" s="95">
        <v>932360</v>
      </c>
      <c r="I108" s="95">
        <v>903380</v>
      </c>
      <c r="J108" s="95">
        <v>999596</v>
      </c>
      <c r="K108" s="95">
        <v>876094</v>
      </c>
      <c r="L108" s="96">
        <v>1019172</v>
      </c>
      <c r="M108" s="95">
        <v>1008881</v>
      </c>
      <c r="N108" s="95">
        <v>925340</v>
      </c>
      <c r="O108" s="95">
        <v>1000268</v>
      </c>
      <c r="P108" s="95">
        <v>924601</v>
      </c>
      <c r="Q108" s="95">
        <v>948103</v>
      </c>
      <c r="R108" s="95">
        <v>973400</v>
      </c>
      <c r="S108" s="95">
        <v>986631</v>
      </c>
      <c r="T108" s="95">
        <v>952697</v>
      </c>
      <c r="U108" s="192">
        <v>952359</v>
      </c>
      <c r="V108" s="192">
        <v>970098</v>
      </c>
      <c r="W108" s="192">
        <v>952359</v>
      </c>
      <c r="X108" s="96">
        <v>968270</v>
      </c>
      <c r="Y108" s="192">
        <v>911097</v>
      </c>
      <c r="Z108" s="192">
        <v>888106</v>
      </c>
      <c r="AA108" s="192">
        <v>1068827</v>
      </c>
      <c r="AB108" s="192">
        <v>922410</v>
      </c>
      <c r="AC108" s="192">
        <v>930755</v>
      </c>
      <c r="AD108" s="192">
        <v>996081</v>
      </c>
      <c r="AE108" s="192">
        <v>980368</v>
      </c>
      <c r="AF108" s="192">
        <v>993975</v>
      </c>
      <c r="AG108" s="192">
        <v>955379</v>
      </c>
      <c r="AH108" s="192">
        <v>959090</v>
      </c>
      <c r="AI108" s="192">
        <v>1007332</v>
      </c>
      <c r="AJ108" s="96">
        <v>965836</v>
      </c>
      <c r="AK108" s="281">
        <v>1008920</v>
      </c>
      <c r="AL108" s="281">
        <v>978212</v>
      </c>
      <c r="AM108" s="281">
        <v>1089655</v>
      </c>
      <c r="AN108" s="281">
        <v>944085</v>
      </c>
      <c r="AO108" s="281">
        <v>927935</v>
      </c>
      <c r="AP108" s="281">
        <v>994415</v>
      </c>
      <c r="AQ108" s="56">
        <v>967800</v>
      </c>
      <c r="AR108" s="281">
        <v>1047465</v>
      </c>
      <c r="AS108" s="281">
        <v>970593</v>
      </c>
      <c r="AT108" s="281">
        <v>941841</v>
      </c>
      <c r="AU108" s="281">
        <v>90346</v>
      </c>
      <c r="AV108" s="298">
        <v>250887</v>
      </c>
      <c r="AW108" s="281">
        <v>145640</v>
      </c>
      <c r="AX108" s="281">
        <v>137621</v>
      </c>
      <c r="AY108" s="281">
        <v>1037385</v>
      </c>
      <c r="AZ108" s="281">
        <v>906299</v>
      </c>
      <c r="BA108" s="281">
        <v>1031679</v>
      </c>
      <c r="BB108" s="281">
        <v>986124</v>
      </c>
      <c r="BC108" s="56">
        <v>877055</v>
      </c>
      <c r="BD108" s="281">
        <v>1024531</v>
      </c>
      <c r="BE108" s="281">
        <v>937172</v>
      </c>
      <c r="BF108" s="281">
        <v>1017233</v>
      </c>
      <c r="BG108" s="281">
        <v>985234</v>
      </c>
      <c r="BH108" s="298">
        <v>948207</v>
      </c>
      <c r="BI108" s="94">
        <v>1083146</v>
      </c>
      <c r="BJ108" s="517">
        <v>994868</v>
      </c>
      <c r="BK108" s="572">
        <v>949224</v>
      </c>
      <c r="BL108" s="281">
        <v>1050065</v>
      </c>
      <c r="BM108" s="281">
        <v>1029353</v>
      </c>
      <c r="BN108" s="281">
        <v>919936</v>
      </c>
      <c r="BO108" s="56">
        <v>1054948</v>
      </c>
      <c r="BP108" s="56">
        <v>1012648</v>
      </c>
      <c r="BQ108" s="281">
        <v>1001548</v>
      </c>
      <c r="BR108" s="281">
        <v>1060858</v>
      </c>
      <c r="BS108" s="281"/>
      <c r="BT108" s="281"/>
      <c r="BU108" s="94">
        <f t="shared" ref="BU108:CD112" si="681">O108-C108</f>
        <v>128071</v>
      </c>
      <c r="BV108" s="97">
        <f t="shared" si="681"/>
        <v>29081</v>
      </c>
      <c r="BW108" s="97">
        <f t="shared" si="681"/>
        <v>32426</v>
      </c>
      <c r="BX108" s="97">
        <f t="shared" si="681"/>
        <v>153993</v>
      </c>
      <c r="BY108" s="97">
        <f t="shared" si="681"/>
        <v>30679</v>
      </c>
      <c r="BZ108" s="97">
        <f t="shared" si="681"/>
        <v>20337</v>
      </c>
      <c r="CA108" s="97">
        <f t="shared" si="681"/>
        <v>48979</v>
      </c>
      <c r="CB108" s="97">
        <f t="shared" si="681"/>
        <v>-29498</v>
      </c>
      <c r="CC108" s="97">
        <f t="shared" si="681"/>
        <v>76265</v>
      </c>
      <c r="CD108" s="392">
        <f t="shared" si="681"/>
        <v>-50902</v>
      </c>
      <c r="CE108" s="415">
        <f t="shared" ref="CE108:CN112" si="682">Y108-M108</f>
        <v>-97784</v>
      </c>
      <c r="CF108" s="97">
        <f t="shared" si="682"/>
        <v>-37234</v>
      </c>
      <c r="CG108" s="97">
        <f t="shared" si="682"/>
        <v>68559</v>
      </c>
      <c r="CH108" s="97">
        <f t="shared" si="682"/>
        <v>-2191</v>
      </c>
      <c r="CI108" s="97">
        <f t="shared" si="682"/>
        <v>-17348</v>
      </c>
      <c r="CJ108" s="233">
        <f t="shared" si="682"/>
        <v>22681</v>
      </c>
      <c r="CK108" s="233">
        <f t="shared" si="682"/>
        <v>-6263</v>
      </c>
      <c r="CL108" s="233">
        <f t="shared" si="682"/>
        <v>41278</v>
      </c>
      <c r="CM108" s="233">
        <f t="shared" si="682"/>
        <v>3020</v>
      </c>
      <c r="CN108" s="258">
        <f t="shared" si="682"/>
        <v>-11008</v>
      </c>
      <c r="CO108" s="258">
        <f t="shared" ref="CO108:CX112" si="683">AI108-W108</f>
        <v>54973</v>
      </c>
      <c r="CP108" s="372">
        <f t="shared" si="683"/>
        <v>-2434</v>
      </c>
      <c r="CQ108" s="341">
        <f t="shared" si="683"/>
        <v>97823</v>
      </c>
      <c r="CR108" s="258">
        <f t="shared" si="683"/>
        <v>90106</v>
      </c>
      <c r="CS108" s="258">
        <f t="shared" si="683"/>
        <v>20828</v>
      </c>
      <c r="CT108" s="258">
        <f t="shared" si="683"/>
        <v>21675</v>
      </c>
      <c r="CU108" s="258">
        <f t="shared" si="683"/>
        <v>-2820</v>
      </c>
      <c r="CV108" s="258">
        <f t="shared" si="683"/>
        <v>-1666</v>
      </c>
      <c r="CW108" s="258">
        <f t="shared" si="683"/>
        <v>-12568</v>
      </c>
      <c r="CX108" s="258">
        <f t="shared" si="683"/>
        <v>53490</v>
      </c>
      <c r="CY108" s="258">
        <f t="shared" ref="CY108:DH112" si="684">AS108-AG108</f>
        <v>15214</v>
      </c>
      <c r="CZ108" s="258">
        <f t="shared" si="684"/>
        <v>-17249</v>
      </c>
      <c r="DA108" s="258">
        <f t="shared" si="684"/>
        <v>-916986</v>
      </c>
      <c r="DB108" s="372">
        <f t="shared" si="684"/>
        <v>-714949</v>
      </c>
      <c r="DC108" s="372">
        <f t="shared" si="684"/>
        <v>-863280</v>
      </c>
      <c r="DD108" s="372">
        <f t="shared" si="684"/>
        <v>-840591</v>
      </c>
      <c r="DE108" s="372">
        <f t="shared" si="684"/>
        <v>-52270</v>
      </c>
      <c r="DF108" s="372">
        <f t="shared" si="684"/>
        <v>-37786</v>
      </c>
      <c r="DG108" s="372">
        <f t="shared" si="684"/>
        <v>103744</v>
      </c>
      <c r="DH108" s="372">
        <f t="shared" si="684"/>
        <v>-8291</v>
      </c>
      <c r="DI108" s="372">
        <f t="shared" ref="DI108:DX112" si="685">BC108-AQ108</f>
        <v>-90745</v>
      </c>
      <c r="DJ108" s="372">
        <f t="shared" si="685"/>
        <v>-22934</v>
      </c>
      <c r="DK108" s="372">
        <f t="shared" si="685"/>
        <v>-33421</v>
      </c>
      <c r="DL108" s="372">
        <f t="shared" si="685"/>
        <v>75392</v>
      </c>
      <c r="DM108" s="372">
        <f t="shared" si="685"/>
        <v>894888</v>
      </c>
      <c r="DN108" s="372">
        <f t="shared" si="685"/>
        <v>697320</v>
      </c>
      <c r="DO108" s="372">
        <f t="shared" si="685"/>
        <v>937506</v>
      </c>
      <c r="DP108" s="372">
        <f t="shared" si="685"/>
        <v>857247</v>
      </c>
      <c r="DQ108" s="372">
        <f t="shared" si="685"/>
        <v>-88161</v>
      </c>
      <c r="DR108" s="372">
        <f t="shared" si="685"/>
        <v>143766</v>
      </c>
      <c r="DS108" s="372">
        <f t="shared" si="685"/>
        <v>-2326</v>
      </c>
      <c r="DT108" s="372">
        <f t="shared" si="685"/>
        <v>-66188</v>
      </c>
      <c r="DU108" s="372">
        <f t="shared" si="685"/>
        <v>177893</v>
      </c>
      <c r="DV108" s="372">
        <f t="shared" si="685"/>
        <v>-11883</v>
      </c>
      <c r="DW108" s="372">
        <f t="shared" si="685"/>
        <v>64376</v>
      </c>
      <c r="DX108" s="372">
        <f t="shared" si="685"/>
        <v>43625</v>
      </c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1060858</v>
      </c>
    </row>
    <row r="109" spans="1:133" s="51" customFormat="1" x14ac:dyDescent="0.3">
      <c r="A109" s="138"/>
      <c r="B109" s="52" t="s">
        <v>140</v>
      </c>
      <c r="C109" s="94">
        <v>99747</v>
      </c>
      <c r="D109" s="95">
        <v>103975</v>
      </c>
      <c r="E109" s="95">
        <v>108127</v>
      </c>
      <c r="F109" s="27">
        <v>102568</v>
      </c>
      <c r="G109" s="95">
        <v>112559</v>
      </c>
      <c r="H109" s="95">
        <v>107634</v>
      </c>
      <c r="I109" s="95">
        <v>105656</v>
      </c>
      <c r="J109" s="95">
        <v>113556</v>
      </c>
      <c r="K109" s="95">
        <v>98292</v>
      </c>
      <c r="L109" s="96">
        <v>107433</v>
      </c>
      <c r="M109" s="95">
        <v>111039</v>
      </c>
      <c r="N109" s="95">
        <v>104453</v>
      </c>
      <c r="O109" s="95">
        <v>110019</v>
      </c>
      <c r="P109" s="95">
        <v>108618</v>
      </c>
      <c r="Q109" s="95">
        <v>111556</v>
      </c>
      <c r="R109" s="95">
        <v>118220</v>
      </c>
      <c r="S109" s="95">
        <v>123715</v>
      </c>
      <c r="T109" s="95">
        <v>131036</v>
      </c>
      <c r="U109" s="192">
        <v>126183</v>
      </c>
      <c r="V109" s="192">
        <v>111997</v>
      </c>
      <c r="W109" s="192">
        <v>126183</v>
      </c>
      <c r="X109" s="96">
        <v>114151</v>
      </c>
      <c r="Y109" s="192">
        <v>115306</v>
      </c>
      <c r="Z109" s="192">
        <v>113350</v>
      </c>
      <c r="AA109" s="192">
        <v>138643</v>
      </c>
      <c r="AB109" s="192">
        <v>123176</v>
      </c>
      <c r="AC109" s="192">
        <v>131398</v>
      </c>
      <c r="AD109" s="192">
        <v>143786</v>
      </c>
      <c r="AE109" s="192">
        <v>140962</v>
      </c>
      <c r="AF109" s="192">
        <v>158097</v>
      </c>
      <c r="AG109" s="192">
        <v>149029</v>
      </c>
      <c r="AH109" s="192">
        <v>126656</v>
      </c>
      <c r="AI109" s="192">
        <v>184668</v>
      </c>
      <c r="AJ109" s="96">
        <v>153718</v>
      </c>
      <c r="AK109" s="281">
        <v>141393</v>
      </c>
      <c r="AL109" s="281">
        <v>133979</v>
      </c>
      <c r="AM109" s="281">
        <v>147793</v>
      </c>
      <c r="AN109" s="281">
        <v>133951</v>
      </c>
      <c r="AO109" s="281">
        <v>134415</v>
      </c>
      <c r="AP109" s="281">
        <v>167025</v>
      </c>
      <c r="AQ109" s="56">
        <v>133679</v>
      </c>
      <c r="AR109" s="281">
        <v>169449</v>
      </c>
      <c r="AS109" s="281">
        <v>152040</v>
      </c>
      <c r="AT109" s="281">
        <v>140378</v>
      </c>
      <c r="AU109" s="281">
        <v>10230</v>
      </c>
      <c r="AV109" s="298">
        <v>36543</v>
      </c>
      <c r="AW109" s="281">
        <v>25593</v>
      </c>
      <c r="AX109" s="281">
        <v>23007</v>
      </c>
      <c r="AY109" s="281">
        <v>166266</v>
      </c>
      <c r="AZ109" s="281">
        <v>140049</v>
      </c>
      <c r="BA109" s="281">
        <v>169042</v>
      </c>
      <c r="BB109" s="281">
        <v>153264</v>
      </c>
      <c r="BC109" s="56">
        <v>134476</v>
      </c>
      <c r="BD109" s="281">
        <v>178095</v>
      </c>
      <c r="BE109" s="281">
        <v>160263</v>
      </c>
      <c r="BF109" s="281">
        <v>162185</v>
      </c>
      <c r="BG109" s="281">
        <v>146195</v>
      </c>
      <c r="BH109" s="298">
        <v>134578</v>
      </c>
      <c r="BI109" s="94">
        <v>150662</v>
      </c>
      <c r="BJ109" s="517">
        <v>145761</v>
      </c>
      <c r="BK109" s="572">
        <v>142713</v>
      </c>
      <c r="BL109" s="281">
        <v>159570</v>
      </c>
      <c r="BM109" s="281">
        <v>155780</v>
      </c>
      <c r="BN109" s="281">
        <v>142504</v>
      </c>
      <c r="BO109" s="56">
        <v>161647</v>
      </c>
      <c r="BP109" s="56">
        <v>159810</v>
      </c>
      <c r="BQ109" s="281">
        <v>176333</v>
      </c>
      <c r="BR109" s="281">
        <v>169690</v>
      </c>
      <c r="BS109" s="281"/>
      <c r="BT109" s="281"/>
      <c r="BU109" s="94">
        <f t="shared" si="681"/>
        <v>10272</v>
      </c>
      <c r="BV109" s="97">
        <f t="shared" si="681"/>
        <v>4643</v>
      </c>
      <c r="BW109" s="97">
        <f t="shared" si="681"/>
        <v>3429</v>
      </c>
      <c r="BX109" s="97">
        <f t="shared" si="681"/>
        <v>15652</v>
      </c>
      <c r="BY109" s="97">
        <f t="shared" si="681"/>
        <v>11156</v>
      </c>
      <c r="BZ109" s="97">
        <f t="shared" si="681"/>
        <v>23402</v>
      </c>
      <c r="CA109" s="97">
        <f t="shared" si="681"/>
        <v>20527</v>
      </c>
      <c r="CB109" s="97">
        <f t="shared" si="681"/>
        <v>-1559</v>
      </c>
      <c r="CC109" s="97">
        <f t="shared" si="681"/>
        <v>27891</v>
      </c>
      <c r="CD109" s="392">
        <f t="shared" si="681"/>
        <v>6718</v>
      </c>
      <c r="CE109" s="415">
        <f t="shared" si="682"/>
        <v>4267</v>
      </c>
      <c r="CF109" s="97">
        <f t="shared" si="682"/>
        <v>8897</v>
      </c>
      <c r="CG109" s="97">
        <f t="shared" si="682"/>
        <v>28624</v>
      </c>
      <c r="CH109" s="97">
        <f t="shared" si="682"/>
        <v>14558</v>
      </c>
      <c r="CI109" s="97">
        <f t="shared" si="682"/>
        <v>19842</v>
      </c>
      <c r="CJ109" s="233">
        <f t="shared" si="682"/>
        <v>25566</v>
      </c>
      <c r="CK109" s="233">
        <f t="shared" si="682"/>
        <v>17247</v>
      </c>
      <c r="CL109" s="233">
        <f t="shared" si="682"/>
        <v>27061</v>
      </c>
      <c r="CM109" s="233">
        <f t="shared" si="682"/>
        <v>22846</v>
      </c>
      <c r="CN109" s="258">
        <f t="shared" si="682"/>
        <v>14659</v>
      </c>
      <c r="CO109" s="258">
        <f t="shared" si="683"/>
        <v>58485</v>
      </c>
      <c r="CP109" s="372">
        <f t="shared" si="683"/>
        <v>39567</v>
      </c>
      <c r="CQ109" s="341">
        <f t="shared" si="683"/>
        <v>26087</v>
      </c>
      <c r="CR109" s="258">
        <f t="shared" si="683"/>
        <v>20629</v>
      </c>
      <c r="CS109" s="258">
        <f t="shared" si="683"/>
        <v>9150</v>
      </c>
      <c r="CT109" s="258">
        <f t="shared" si="683"/>
        <v>10775</v>
      </c>
      <c r="CU109" s="258">
        <f t="shared" si="683"/>
        <v>3017</v>
      </c>
      <c r="CV109" s="258">
        <f t="shared" si="683"/>
        <v>23239</v>
      </c>
      <c r="CW109" s="258">
        <f t="shared" si="683"/>
        <v>-7283</v>
      </c>
      <c r="CX109" s="258">
        <f t="shared" si="683"/>
        <v>11352</v>
      </c>
      <c r="CY109" s="258">
        <f t="shared" si="684"/>
        <v>3011</v>
      </c>
      <c r="CZ109" s="258">
        <f t="shared" si="684"/>
        <v>13722</v>
      </c>
      <c r="DA109" s="258">
        <f t="shared" si="684"/>
        <v>-174438</v>
      </c>
      <c r="DB109" s="372">
        <f t="shared" si="684"/>
        <v>-117175</v>
      </c>
      <c r="DC109" s="372">
        <f t="shared" si="684"/>
        <v>-115800</v>
      </c>
      <c r="DD109" s="372">
        <f t="shared" si="684"/>
        <v>-110972</v>
      </c>
      <c r="DE109" s="372">
        <f t="shared" si="684"/>
        <v>18473</v>
      </c>
      <c r="DF109" s="372">
        <f t="shared" si="684"/>
        <v>6098</v>
      </c>
      <c r="DG109" s="372">
        <f t="shared" si="684"/>
        <v>34627</v>
      </c>
      <c r="DH109" s="372">
        <f t="shared" si="684"/>
        <v>-13761</v>
      </c>
      <c r="DI109" s="372">
        <f t="shared" si="685"/>
        <v>797</v>
      </c>
      <c r="DJ109" s="372">
        <f t="shared" si="685"/>
        <v>8646</v>
      </c>
      <c r="DK109" s="372">
        <f t="shared" si="685"/>
        <v>8223</v>
      </c>
      <c r="DL109" s="372">
        <f t="shared" si="685"/>
        <v>21807</v>
      </c>
      <c r="DM109" s="372">
        <f t="shared" si="685"/>
        <v>135965</v>
      </c>
      <c r="DN109" s="372">
        <f t="shared" si="685"/>
        <v>98035</v>
      </c>
      <c r="DO109" s="372">
        <f t="shared" si="685"/>
        <v>125069</v>
      </c>
      <c r="DP109" s="372">
        <f t="shared" si="685"/>
        <v>122754</v>
      </c>
      <c r="DQ109" s="372">
        <f t="shared" si="685"/>
        <v>-23553</v>
      </c>
      <c r="DR109" s="372">
        <f t="shared" si="685"/>
        <v>19521</v>
      </c>
      <c r="DS109" s="372">
        <f t="shared" si="685"/>
        <v>-13262</v>
      </c>
      <c r="DT109" s="372">
        <f t="shared" si="685"/>
        <v>-10760</v>
      </c>
      <c r="DU109" s="372">
        <f t="shared" si="685"/>
        <v>27171</v>
      </c>
      <c r="DV109" s="372">
        <f t="shared" si="685"/>
        <v>-18285</v>
      </c>
      <c r="DW109" s="372">
        <f t="shared" si="685"/>
        <v>16070</v>
      </c>
      <c r="DX109" s="372">
        <f t="shared" si="685"/>
        <v>7505</v>
      </c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169690</v>
      </c>
    </row>
    <row r="110" spans="1:133" s="51" customFormat="1" x14ac:dyDescent="0.3">
      <c r="A110" s="138"/>
      <c r="B110" s="52" t="s">
        <v>141</v>
      </c>
      <c r="C110" s="94">
        <v>143829</v>
      </c>
      <c r="D110" s="95">
        <v>151989</v>
      </c>
      <c r="E110" s="95">
        <v>175787</v>
      </c>
      <c r="F110" s="27">
        <v>141813</v>
      </c>
      <c r="G110" s="95">
        <v>161243</v>
      </c>
      <c r="H110" s="95">
        <v>158825</v>
      </c>
      <c r="I110" s="95">
        <v>151042</v>
      </c>
      <c r="J110" s="95">
        <v>171224</v>
      </c>
      <c r="K110" s="95">
        <v>149493</v>
      </c>
      <c r="L110" s="96">
        <v>163026</v>
      </c>
      <c r="M110" s="95">
        <v>222351</v>
      </c>
      <c r="N110" s="95">
        <v>163900</v>
      </c>
      <c r="O110" s="95">
        <v>162102</v>
      </c>
      <c r="P110" s="95">
        <v>146212</v>
      </c>
      <c r="Q110" s="95">
        <v>160570</v>
      </c>
      <c r="R110" s="95">
        <v>163282</v>
      </c>
      <c r="S110" s="95">
        <v>172231</v>
      </c>
      <c r="T110" s="95">
        <v>164239</v>
      </c>
      <c r="U110" s="192">
        <v>195715</v>
      </c>
      <c r="V110" s="192">
        <v>170940</v>
      </c>
      <c r="W110" s="192">
        <v>195715</v>
      </c>
      <c r="X110" s="96">
        <v>170707</v>
      </c>
      <c r="Y110" s="192">
        <v>181082</v>
      </c>
      <c r="Z110" s="192">
        <v>158906</v>
      </c>
      <c r="AA110" s="192">
        <v>194280</v>
      </c>
      <c r="AB110" s="192">
        <v>165983</v>
      </c>
      <c r="AC110" s="192">
        <v>161133</v>
      </c>
      <c r="AD110" s="192">
        <v>170182</v>
      </c>
      <c r="AE110" s="192">
        <v>168491</v>
      </c>
      <c r="AF110" s="192">
        <v>176788</v>
      </c>
      <c r="AG110" s="192">
        <v>159341</v>
      </c>
      <c r="AH110" s="192">
        <v>155747</v>
      </c>
      <c r="AI110" s="192">
        <v>171068</v>
      </c>
      <c r="AJ110" s="96">
        <v>163303</v>
      </c>
      <c r="AK110" s="281">
        <v>198029</v>
      </c>
      <c r="AL110" s="281">
        <v>173030</v>
      </c>
      <c r="AM110" s="281">
        <v>187056</v>
      </c>
      <c r="AN110" s="281">
        <v>164747</v>
      </c>
      <c r="AO110" s="281">
        <v>163645</v>
      </c>
      <c r="AP110" s="281">
        <v>172396</v>
      </c>
      <c r="AQ110" s="56">
        <v>164426</v>
      </c>
      <c r="AR110" s="281">
        <v>182156</v>
      </c>
      <c r="AS110" s="281">
        <v>162442</v>
      </c>
      <c r="AT110" s="281">
        <v>166473</v>
      </c>
      <c r="AU110" s="281">
        <v>17046</v>
      </c>
      <c r="AV110" s="298">
        <v>41965</v>
      </c>
      <c r="AW110" s="281">
        <v>26673</v>
      </c>
      <c r="AX110" s="281">
        <v>25034</v>
      </c>
      <c r="AY110" s="281">
        <v>187173</v>
      </c>
      <c r="AZ110" s="281">
        <v>151271</v>
      </c>
      <c r="BA110" s="281">
        <v>175146</v>
      </c>
      <c r="BB110" s="281">
        <v>176630</v>
      </c>
      <c r="BC110" s="56">
        <v>155196</v>
      </c>
      <c r="BD110" s="281">
        <v>178039</v>
      </c>
      <c r="BE110" s="281">
        <v>171455</v>
      </c>
      <c r="BF110" s="281">
        <v>182191</v>
      </c>
      <c r="BG110" s="281">
        <v>180015</v>
      </c>
      <c r="BH110" s="298">
        <v>164208</v>
      </c>
      <c r="BI110" s="94">
        <v>220323</v>
      </c>
      <c r="BJ110" s="517">
        <v>177354</v>
      </c>
      <c r="BK110" s="572">
        <v>168389</v>
      </c>
      <c r="BL110" s="281">
        <v>187386</v>
      </c>
      <c r="BM110" s="281">
        <v>187128</v>
      </c>
      <c r="BN110" s="281">
        <v>166821</v>
      </c>
      <c r="BO110" s="56">
        <v>173492</v>
      </c>
      <c r="BP110" s="56">
        <v>173621</v>
      </c>
      <c r="BQ110" s="281">
        <v>177980</v>
      </c>
      <c r="BR110" s="281">
        <v>191723</v>
      </c>
      <c r="BS110" s="281"/>
      <c r="BT110" s="281"/>
      <c r="BU110" s="94">
        <f t="shared" si="681"/>
        <v>18273</v>
      </c>
      <c r="BV110" s="97">
        <f t="shared" si="681"/>
        <v>-5777</v>
      </c>
      <c r="BW110" s="97">
        <f t="shared" si="681"/>
        <v>-15217</v>
      </c>
      <c r="BX110" s="97">
        <f t="shared" si="681"/>
        <v>21469</v>
      </c>
      <c r="BY110" s="97">
        <f t="shared" si="681"/>
        <v>10988</v>
      </c>
      <c r="BZ110" s="97">
        <f t="shared" si="681"/>
        <v>5414</v>
      </c>
      <c r="CA110" s="97">
        <f t="shared" si="681"/>
        <v>44673</v>
      </c>
      <c r="CB110" s="97">
        <f t="shared" si="681"/>
        <v>-284</v>
      </c>
      <c r="CC110" s="97">
        <f t="shared" si="681"/>
        <v>46222</v>
      </c>
      <c r="CD110" s="392">
        <f t="shared" si="681"/>
        <v>7681</v>
      </c>
      <c r="CE110" s="415">
        <f t="shared" si="682"/>
        <v>-41269</v>
      </c>
      <c r="CF110" s="97">
        <f t="shared" si="682"/>
        <v>-4994</v>
      </c>
      <c r="CG110" s="97">
        <f t="shared" si="682"/>
        <v>32178</v>
      </c>
      <c r="CH110" s="97">
        <f t="shared" si="682"/>
        <v>19771</v>
      </c>
      <c r="CI110" s="97">
        <f t="shared" si="682"/>
        <v>563</v>
      </c>
      <c r="CJ110" s="233">
        <f t="shared" si="682"/>
        <v>6900</v>
      </c>
      <c r="CK110" s="233">
        <f t="shared" si="682"/>
        <v>-3740</v>
      </c>
      <c r="CL110" s="233">
        <f t="shared" si="682"/>
        <v>12549</v>
      </c>
      <c r="CM110" s="233">
        <f t="shared" si="682"/>
        <v>-36374</v>
      </c>
      <c r="CN110" s="258">
        <f t="shared" si="682"/>
        <v>-15193</v>
      </c>
      <c r="CO110" s="258">
        <f t="shared" si="683"/>
        <v>-24647</v>
      </c>
      <c r="CP110" s="372">
        <f t="shared" si="683"/>
        <v>-7404</v>
      </c>
      <c r="CQ110" s="341">
        <f t="shared" si="683"/>
        <v>16947</v>
      </c>
      <c r="CR110" s="258">
        <f t="shared" si="683"/>
        <v>14124</v>
      </c>
      <c r="CS110" s="258">
        <f t="shared" si="683"/>
        <v>-7224</v>
      </c>
      <c r="CT110" s="258">
        <f t="shared" si="683"/>
        <v>-1236</v>
      </c>
      <c r="CU110" s="258">
        <f t="shared" si="683"/>
        <v>2512</v>
      </c>
      <c r="CV110" s="258">
        <f t="shared" si="683"/>
        <v>2214</v>
      </c>
      <c r="CW110" s="258">
        <f t="shared" si="683"/>
        <v>-4065</v>
      </c>
      <c r="CX110" s="258">
        <f t="shared" si="683"/>
        <v>5368</v>
      </c>
      <c r="CY110" s="258">
        <f t="shared" si="684"/>
        <v>3101</v>
      </c>
      <c r="CZ110" s="258">
        <f t="shared" si="684"/>
        <v>10726</v>
      </c>
      <c r="DA110" s="258">
        <f t="shared" si="684"/>
        <v>-154022</v>
      </c>
      <c r="DB110" s="372">
        <f t="shared" si="684"/>
        <v>-121338</v>
      </c>
      <c r="DC110" s="372">
        <f t="shared" si="684"/>
        <v>-171356</v>
      </c>
      <c r="DD110" s="372">
        <f t="shared" si="684"/>
        <v>-147996</v>
      </c>
      <c r="DE110" s="372">
        <f t="shared" si="684"/>
        <v>117</v>
      </c>
      <c r="DF110" s="372">
        <f t="shared" si="684"/>
        <v>-13476</v>
      </c>
      <c r="DG110" s="372">
        <f t="shared" si="684"/>
        <v>11501</v>
      </c>
      <c r="DH110" s="372">
        <f t="shared" si="684"/>
        <v>4234</v>
      </c>
      <c r="DI110" s="372">
        <f t="shared" si="685"/>
        <v>-9230</v>
      </c>
      <c r="DJ110" s="372">
        <f t="shared" si="685"/>
        <v>-4117</v>
      </c>
      <c r="DK110" s="372">
        <f t="shared" si="685"/>
        <v>9013</v>
      </c>
      <c r="DL110" s="372">
        <f t="shared" si="685"/>
        <v>15718</v>
      </c>
      <c r="DM110" s="372">
        <f t="shared" si="685"/>
        <v>162969</v>
      </c>
      <c r="DN110" s="372">
        <f t="shared" si="685"/>
        <v>122243</v>
      </c>
      <c r="DO110" s="372">
        <f t="shared" si="685"/>
        <v>193650</v>
      </c>
      <c r="DP110" s="372">
        <f t="shared" si="685"/>
        <v>152320</v>
      </c>
      <c r="DQ110" s="372">
        <f t="shared" si="685"/>
        <v>-18784</v>
      </c>
      <c r="DR110" s="372">
        <f t="shared" si="685"/>
        <v>36115</v>
      </c>
      <c r="DS110" s="372">
        <f t="shared" si="685"/>
        <v>11982</v>
      </c>
      <c r="DT110" s="372">
        <f t="shared" si="685"/>
        <v>-9809</v>
      </c>
      <c r="DU110" s="372">
        <f t="shared" si="685"/>
        <v>18296</v>
      </c>
      <c r="DV110" s="372">
        <f t="shared" si="685"/>
        <v>-4418</v>
      </c>
      <c r="DW110" s="372">
        <f t="shared" si="685"/>
        <v>6525</v>
      </c>
      <c r="DX110" s="372">
        <f t="shared" si="685"/>
        <v>9532</v>
      </c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191723</v>
      </c>
    </row>
    <row r="111" spans="1:133" s="51" customFormat="1" x14ac:dyDescent="0.3">
      <c r="A111" s="138"/>
      <c r="B111" s="52" t="s">
        <v>142</v>
      </c>
      <c r="C111" s="94">
        <v>15281</v>
      </c>
      <c r="D111" s="95">
        <v>16191</v>
      </c>
      <c r="E111" s="95">
        <v>18577</v>
      </c>
      <c r="F111" s="27">
        <v>15231</v>
      </c>
      <c r="G111" s="95">
        <v>17427</v>
      </c>
      <c r="H111" s="95">
        <v>16687</v>
      </c>
      <c r="I111" s="95">
        <v>15793</v>
      </c>
      <c r="J111" s="95">
        <v>18273</v>
      </c>
      <c r="K111" s="95">
        <v>15096</v>
      </c>
      <c r="L111" s="96">
        <v>16567</v>
      </c>
      <c r="M111" s="95">
        <v>22185</v>
      </c>
      <c r="N111" s="95">
        <v>15936</v>
      </c>
      <c r="O111" s="95">
        <v>17042</v>
      </c>
      <c r="P111" s="95">
        <v>14215</v>
      </c>
      <c r="Q111" s="95">
        <v>17184</v>
      </c>
      <c r="R111" s="95">
        <v>16938</v>
      </c>
      <c r="S111" s="95">
        <v>18234</v>
      </c>
      <c r="T111" s="95">
        <v>16898</v>
      </c>
      <c r="U111" s="192">
        <v>19584</v>
      </c>
      <c r="V111" s="192">
        <v>17299</v>
      </c>
      <c r="W111" s="192">
        <v>19584</v>
      </c>
      <c r="X111" s="96">
        <v>17630</v>
      </c>
      <c r="Y111" s="192">
        <v>18202</v>
      </c>
      <c r="Z111" s="192">
        <v>16013</v>
      </c>
      <c r="AA111" s="192">
        <v>19315</v>
      </c>
      <c r="AB111" s="192">
        <v>17517</v>
      </c>
      <c r="AC111" s="192">
        <v>17564</v>
      </c>
      <c r="AD111" s="192">
        <v>18634</v>
      </c>
      <c r="AE111" s="192">
        <v>18842</v>
      </c>
      <c r="AF111" s="192">
        <v>19381</v>
      </c>
      <c r="AG111" s="192">
        <v>18120</v>
      </c>
      <c r="AH111" s="192">
        <v>16869</v>
      </c>
      <c r="AI111" s="192">
        <v>17815</v>
      </c>
      <c r="AJ111" s="96">
        <v>19236</v>
      </c>
      <c r="AK111" s="281">
        <v>20647</v>
      </c>
      <c r="AL111" s="281">
        <v>19012</v>
      </c>
      <c r="AM111" s="281">
        <v>20848</v>
      </c>
      <c r="AN111" s="281">
        <v>19636</v>
      </c>
      <c r="AO111" s="281">
        <v>18417</v>
      </c>
      <c r="AP111" s="281">
        <v>21332</v>
      </c>
      <c r="AQ111" s="56">
        <v>19024</v>
      </c>
      <c r="AR111" s="281">
        <v>19732</v>
      </c>
      <c r="AS111" s="281">
        <v>19991</v>
      </c>
      <c r="AT111" s="281">
        <v>18531</v>
      </c>
      <c r="AU111" s="281">
        <v>2224</v>
      </c>
      <c r="AV111" s="298">
        <v>4624</v>
      </c>
      <c r="AW111" s="281">
        <v>3530</v>
      </c>
      <c r="AX111" s="281">
        <v>4664</v>
      </c>
      <c r="AY111" s="281">
        <v>24260</v>
      </c>
      <c r="AZ111" s="281">
        <v>19435</v>
      </c>
      <c r="BA111" s="281">
        <v>22136</v>
      </c>
      <c r="BB111" s="281">
        <v>21950</v>
      </c>
      <c r="BC111" s="56">
        <v>18257</v>
      </c>
      <c r="BD111" s="281">
        <v>22408</v>
      </c>
      <c r="BE111" s="281">
        <v>20595</v>
      </c>
      <c r="BF111" s="281">
        <v>21033</v>
      </c>
      <c r="BG111" s="281">
        <v>20042</v>
      </c>
      <c r="BH111" s="298">
        <v>20641</v>
      </c>
      <c r="BI111" s="94">
        <v>25331</v>
      </c>
      <c r="BJ111" s="517">
        <v>21711</v>
      </c>
      <c r="BK111" s="572">
        <v>19501</v>
      </c>
      <c r="BL111" s="281">
        <v>23462</v>
      </c>
      <c r="BM111" s="281">
        <v>22250</v>
      </c>
      <c r="BN111" s="281">
        <v>19318</v>
      </c>
      <c r="BO111" s="56">
        <v>21089</v>
      </c>
      <c r="BP111" s="56">
        <v>21231</v>
      </c>
      <c r="BQ111" s="281">
        <v>21888</v>
      </c>
      <c r="BR111" s="281">
        <v>22914</v>
      </c>
      <c r="BS111" s="281"/>
      <c r="BT111" s="281"/>
      <c r="BU111" s="94">
        <f t="shared" si="681"/>
        <v>1761</v>
      </c>
      <c r="BV111" s="97">
        <f t="shared" si="681"/>
        <v>-1976</v>
      </c>
      <c r="BW111" s="97">
        <f t="shared" si="681"/>
        <v>-1393</v>
      </c>
      <c r="BX111" s="97">
        <f t="shared" si="681"/>
        <v>1707</v>
      </c>
      <c r="BY111" s="97">
        <f t="shared" si="681"/>
        <v>807</v>
      </c>
      <c r="BZ111" s="97">
        <f t="shared" si="681"/>
        <v>211</v>
      </c>
      <c r="CA111" s="97">
        <f t="shared" si="681"/>
        <v>3791</v>
      </c>
      <c r="CB111" s="97">
        <f t="shared" si="681"/>
        <v>-974</v>
      </c>
      <c r="CC111" s="97">
        <f t="shared" si="681"/>
        <v>4488</v>
      </c>
      <c r="CD111" s="392">
        <f t="shared" si="681"/>
        <v>1063</v>
      </c>
      <c r="CE111" s="415">
        <f t="shared" si="682"/>
        <v>-3983</v>
      </c>
      <c r="CF111" s="97">
        <f t="shared" si="682"/>
        <v>77</v>
      </c>
      <c r="CG111" s="97">
        <f t="shared" si="682"/>
        <v>2273</v>
      </c>
      <c r="CH111" s="97">
        <f t="shared" si="682"/>
        <v>3302</v>
      </c>
      <c r="CI111" s="97">
        <f t="shared" si="682"/>
        <v>380</v>
      </c>
      <c r="CJ111" s="233">
        <f t="shared" si="682"/>
        <v>1696</v>
      </c>
      <c r="CK111" s="233">
        <f t="shared" si="682"/>
        <v>608</v>
      </c>
      <c r="CL111" s="233">
        <f t="shared" si="682"/>
        <v>2483</v>
      </c>
      <c r="CM111" s="233">
        <f t="shared" si="682"/>
        <v>-1464</v>
      </c>
      <c r="CN111" s="258">
        <f t="shared" si="682"/>
        <v>-430</v>
      </c>
      <c r="CO111" s="258">
        <f t="shared" si="683"/>
        <v>-1769</v>
      </c>
      <c r="CP111" s="372">
        <f t="shared" si="683"/>
        <v>1606</v>
      </c>
      <c r="CQ111" s="341">
        <f t="shared" si="683"/>
        <v>2445</v>
      </c>
      <c r="CR111" s="258">
        <f t="shared" si="683"/>
        <v>2999</v>
      </c>
      <c r="CS111" s="258">
        <f t="shared" si="683"/>
        <v>1533</v>
      </c>
      <c r="CT111" s="258">
        <f t="shared" si="683"/>
        <v>2119</v>
      </c>
      <c r="CU111" s="258">
        <f t="shared" si="683"/>
        <v>853</v>
      </c>
      <c r="CV111" s="258">
        <f t="shared" si="683"/>
        <v>2698</v>
      </c>
      <c r="CW111" s="258">
        <f t="shared" si="683"/>
        <v>182</v>
      </c>
      <c r="CX111" s="258">
        <f t="shared" si="683"/>
        <v>351</v>
      </c>
      <c r="CY111" s="258">
        <f t="shared" si="684"/>
        <v>1871</v>
      </c>
      <c r="CZ111" s="258">
        <f t="shared" si="684"/>
        <v>1662</v>
      </c>
      <c r="DA111" s="258">
        <f t="shared" si="684"/>
        <v>-15591</v>
      </c>
      <c r="DB111" s="372">
        <f t="shared" si="684"/>
        <v>-14612</v>
      </c>
      <c r="DC111" s="372">
        <f t="shared" si="684"/>
        <v>-17117</v>
      </c>
      <c r="DD111" s="372">
        <f t="shared" si="684"/>
        <v>-14348</v>
      </c>
      <c r="DE111" s="372">
        <f t="shared" si="684"/>
        <v>3412</v>
      </c>
      <c r="DF111" s="372">
        <f t="shared" si="684"/>
        <v>-201</v>
      </c>
      <c r="DG111" s="372">
        <f t="shared" si="684"/>
        <v>3719</v>
      </c>
      <c r="DH111" s="372">
        <f t="shared" si="684"/>
        <v>618</v>
      </c>
      <c r="DI111" s="372">
        <f t="shared" si="685"/>
        <v>-767</v>
      </c>
      <c r="DJ111" s="372">
        <f t="shared" si="685"/>
        <v>2676</v>
      </c>
      <c r="DK111" s="372">
        <f t="shared" si="685"/>
        <v>604</v>
      </c>
      <c r="DL111" s="372">
        <f t="shared" si="685"/>
        <v>2502</v>
      </c>
      <c r="DM111" s="372">
        <f t="shared" si="685"/>
        <v>17818</v>
      </c>
      <c r="DN111" s="372">
        <f t="shared" si="685"/>
        <v>16017</v>
      </c>
      <c r="DO111" s="372">
        <f t="shared" si="685"/>
        <v>21801</v>
      </c>
      <c r="DP111" s="372">
        <f t="shared" si="685"/>
        <v>17047</v>
      </c>
      <c r="DQ111" s="372">
        <f t="shared" si="685"/>
        <v>-4759</v>
      </c>
      <c r="DR111" s="372">
        <f t="shared" si="685"/>
        <v>4027</v>
      </c>
      <c r="DS111" s="372">
        <f t="shared" si="685"/>
        <v>114</v>
      </c>
      <c r="DT111" s="372">
        <f t="shared" si="685"/>
        <v>-2632</v>
      </c>
      <c r="DU111" s="372">
        <f t="shared" si="685"/>
        <v>2832</v>
      </c>
      <c r="DV111" s="372">
        <f t="shared" si="685"/>
        <v>-1177</v>
      </c>
      <c r="DW111" s="372">
        <f t="shared" si="685"/>
        <v>1293</v>
      </c>
      <c r="DX111" s="372">
        <f t="shared" si="685"/>
        <v>1881</v>
      </c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22914</v>
      </c>
    </row>
    <row r="112" spans="1:133" s="51" customFormat="1" x14ac:dyDescent="0.3">
      <c r="A112" s="138"/>
      <c r="B112" s="52" t="s">
        <v>143</v>
      </c>
      <c r="C112" s="94">
        <v>5020</v>
      </c>
      <c r="D112" s="95">
        <v>5291</v>
      </c>
      <c r="E112" s="95">
        <v>5878</v>
      </c>
      <c r="F112" s="27">
        <v>5042</v>
      </c>
      <c r="G112" s="95">
        <v>5620</v>
      </c>
      <c r="H112" s="95">
        <v>5504</v>
      </c>
      <c r="I112" s="95">
        <v>5253</v>
      </c>
      <c r="J112" s="95">
        <v>6149</v>
      </c>
      <c r="K112" s="95">
        <v>5072</v>
      </c>
      <c r="L112" s="96">
        <v>5738</v>
      </c>
      <c r="M112" s="95">
        <v>6580</v>
      </c>
      <c r="N112" s="95">
        <v>5088</v>
      </c>
      <c r="O112" s="95">
        <v>5423</v>
      </c>
      <c r="P112" s="95">
        <v>4885</v>
      </c>
      <c r="Q112" s="95">
        <v>5534</v>
      </c>
      <c r="R112" s="95">
        <v>5717</v>
      </c>
      <c r="S112" s="95">
        <v>5937</v>
      </c>
      <c r="T112" s="95">
        <v>5795</v>
      </c>
      <c r="U112" s="192">
        <v>6347</v>
      </c>
      <c r="V112" s="192">
        <v>6133</v>
      </c>
      <c r="W112" s="192">
        <v>6347</v>
      </c>
      <c r="X112" s="96">
        <v>5946</v>
      </c>
      <c r="Y112" s="192">
        <v>5675</v>
      </c>
      <c r="Z112" s="192">
        <v>5222</v>
      </c>
      <c r="AA112" s="192">
        <v>6214</v>
      </c>
      <c r="AB112" s="192">
        <v>6021</v>
      </c>
      <c r="AC112" s="192">
        <v>6127</v>
      </c>
      <c r="AD112" s="192">
        <v>6697</v>
      </c>
      <c r="AE112" s="192">
        <v>6626</v>
      </c>
      <c r="AF112" s="192">
        <v>6770</v>
      </c>
      <c r="AG112" s="192">
        <v>6774</v>
      </c>
      <c r="AH112" s="192">
        <v>5852</v>
      </c>
      <c r="AI112" s="192">
        <v>6440</v>
      </c>
      <c r="AJ112" s="96">
        <v>6613</v>
      </c>
      <c r="AK112" s="281">
        <v>7079</v>
      </c>
      <c r="AL112" s="281">
        <v>6922</v>
      </c>
      <c r="AM112" s="281">
        <v>7681</v>
      </c>
      <c r="AN112" s="281">
        <v>7184</v>
      </c>
      <c r="AO112" s="281">
        <v>6774</v>
      </c>
      <c r="AP112" s="281">
        <v>7847</v>
      </c>
      <c r="AQ112" s="56">
        <v>7078</v>
      </c>
      <c r="AR112" s="281">
        <v>7552</v>
      </c>
      <c r="AS112" s="281">
        <v>7860</v>
      </c>
      <c r="AT112" s="281">
        <v>6998</v>
      </c>
      <c r="AU112" s="281">
        <v>831</v>
      </c>
      <c r="AV112" s="298">
        <v>1566</v>
      </c>
      <c r="AW112" s="281">
        <v>1429</v>
      </c>
      <c r="AX112" s="281">
        <v>2073</v>
      </c>
      <c r="AY112" s="281">
        <v>9208</v>
      </c>
      <c r="AZ112" s="281">
        <v>6641</v>
      </c>
      <c r="BA112" s="281">
        <v>7952</v>
      </c>
      <c r="BB112" s="281">
        <v>8012</v>
      </c>
      <c r="BC112" s="56">
        <v>6593</v>
      </c>
      <c r="BD112" s="281">
        <v>8651</v>
      </c>
      <c r="BE112" s="281">
        <v>7720</v>
      </c>
      <c r="BF112" s="281">
        <v>8263</v>
      </c>
      <c r="BG112" s="281">
        <v>7286</v>
      </c>
      <c r="BH112" s="298">
        <v>7525</v>
      </c>
      <c r="BI112" s="94">
        <v>9285</v>
      </c>
      <c r="BJ112" s="517">
        <v>8116</v>
      </c>
      <c r="BK112" s="572">
        <v>7709</v>
      </c>
      <c r="BL112" s="281">
        <v>8945</v>
      </c>
      <c r="BM112" s="281">
        <v>8578</v>
      </c>
      <c r="BN112" s="281">
        <v>7471</v>
      </c>
      <c r="BO112" s="56">
        <v>8811</v>
      </c>
      <c r="BP112" s="56">
        <v>8562</v>
      </c>
      <c r="BQ112" s="281">
        <v>8468</v>
      </c>
      <c r="BR112" s="281">
        <v>9022</v>
      </c>
      <c r="BS112" s="281"/>
      <c r="BT112" s="281"/>
      <c r="BU112" s="94">
        <f t="shared" si="681"/>
        <v>403</v>
      </c>
      <c r="BV112" s="97">
        <f t="shared" si="681"/>
        <v>-406</v>
      </c>
      <c r="BW112" s="97">
        <f t="shared" si="681"/>
        <v>-344</v>
      </c>
      <c r="BX112" s="97">
        <f t="shared" si="681"/>
        <v>675</v>
      </c>
      <c r="BY112" s="97">
        <f t="shared" si="681"/>
        <v>317</v>
      </c>
      <c r="BZ112" s="97">
        <f t="shared" si="681"/>
        <v>291</v>
      </c>
      <c r="CA112" s="97">
        <f t="shared" si="681"/>
        <v>1094</v>
      </c>
      <c r="CB112" s="97">
        <f t="shared" si="681"/>
        <v>-16</v>
      </c>
      <c r="CC112" s="97">
        <f t="shared" si="681"/>
        <v>1275</v>
      </c>
      <c r="CD112" s="392">
        <f t="shared" si="681"/>
        <v>208</v>
      </c>
      <c r="CE112" s="415">
        <f t="shared" si="682"/>
        <v>-905</v>
      </c>
      <c r="CF112" s="97">
        <f t="shared" si="682"/>
        <v>134</v>
      </c>
      <c r="CG112" s="97">
        <f t="shared" si="682"/>
        <v>791</v>
      </c>
      <c r="CH112" s="97">
        <f t="shared" si="682"/>
        <v>1136</v>
      </c>
      <c r="CI112" s="97">
        <f t="shared" si="682"/>
        <v>593</v>
      </c>
      <c r="CJ112" s="233">
        <f t="shared" si="682"/>
        <v>980</v>
      </c>
      <c r="CK112" s="233">
        <f t="shared" si="682"/>
        <v>689</v>
      </c>
      <c r="CL112" s="233">
        <f t="shared" si="682"/>
        <v>975</v>
      </c>
      <c r="CM112" s="233">
        <f t="shared" si="682"/>
        <v>427</v>
      </c>
      <c r="CN112" s="258">
        <f t="shared" si="682"/>
        <v>-281</v>
      </c>
      <c r="CO112" s="258">
        <f t="shared" si="683"/>
        <v>93</v>
      </c>
      <c r="CP112" s="372">
        <f t="shared" si="683"/>
        <v>667</v>
      </c>
      <c r="CQ112" s="341">
        <f t="shared" si="683"/>
        <v>1404</v>
      </c>
      <c r="CR112" s="258">
        <f t="shared" si="683"/>
        <v>1700</v>
      </c>
      <c r="CS112" s="258">
        <f t="shared" si="683"/>
        <v>1467</v>
      </c>
      <c r="CT112" s="258">
        <f t="shared" si="683"/>
        <v>1163</v>
      </c>
      <c r="CU112" s="258">
        <f t="shared" si="683"/>
        <v>647</v>
      </c>
      <c r="CV112" s="258">
        <f t="shared" si="683"/>
        <v>1150</v>
      </c>
      <c r="CW112" s="258">
        <f t="shared" si="683"/>
        <v>452</v>
      </c>
      <c r="CX112" s="258">
        <f t="shared" si="683"/>
        <v>782</v>
      </c>
      <c r="CY112" s="258">
        <f t="shared" si="684"/>
        <v>1086</v>
      </c>
      <c r="CZ112" s="258">
        <f t="shared" si="684"/>
        <v>1146</v>
      </c>
      <c r="DA112" s="258">
        <f t="shared" si="684"/>
        <v>-5609</v>
      </c>
      <c r="DB112" s="372">
        <f t="shared" si="684"/>
        <v>-5047</v>
      </c>
      <c r="DC112" s="372">
        <f t="shared" si="684"/>
        <v>-5650</v>
      </c>
      <c r="DD112" s="372">
        <f t="shared" si="684"/>
        <v>-4849</v>
      </c>
      <c r="DE112" s="372">
        <f t="shared" si="684"/>
        <v>1527</v>
      </c>
      <c r="DF112" s="372">
        <f t="shared" si="684"/>
        <v>-543</v>
      </c>
      <c r="DG112" s="372">
        <f t="shared" si="684"/>
        <v>1178</v>
      </c>
      <c r="DH112" s="372">
        <f t="shared" si="684"/>
        <v>165</v>
      </c>
      <c r="DI112" s="372">
        <f t="shared" si="685"/>
        <v>-485</v>
      </c>
      <c r="DJ112" s="372">
        <f t="shared" si="685"/>
        <v>1099</v>
      </c>
      <c r="DK112" s="372">
        <f t="shared" si="685"/>
        <v>-140</v>
      </c>
      <c r="DL112" s="372">
        <f t="shared" si="685"/>
        <v>1265</v>
      </c>
      <c r="DM112" s="372">
        <f t="shared" si="685"/>
        <v>6455</v>
      </c>
      <c r="DN112" s="372">
        <f t="shared" si="685"/>
        <v>5959</v>
      </c>
      <c r="DO112" s="372">
        <f t="shared" si="685"/>
        <v>7856</v>
      </c>
      <c r="DP112" s="372">
        <f t="shared" si="685"/>
        <v>6043</v>
      </c>
      <c r="DQ112" s="372">
        <f t="shared" si="685"/>
        <v>-1499</v>
      </c>
      <c r="DR112" s="372">
        <f t="shared" si="685"/>
        <v>2304</v>
      </c>
      <c r="DS112" s="372">
        <f t="shared" si="685"/>
        <v>626</v>
      </c>
      <c r="DT112" s="372">
        <f t="shared" si="685"/>
        <v>-541</v>
      </c>
      <c r="DU112" s="372">
        <f t="shared" si="685"/>
        <v>2218</v>
      </c>
      <c r="DV112" s="372">
        <f t="shared" si="685"/>
        <v>-89</v>
      </c>
      <c r="DW112" s="372">
        <f t="shared" si="685"/>
        <v>748</v>
      </c>
      <c r="DX112" s="372">
        <f t="shared" si="685"/>
        <v>759</v>
      </c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9022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1136074</v>
      </c>
      <c r="D113" s="61">
        <f t="shared" ref="D113:EC120" si="686">SUM(D108:D112)</f>
        <v>1172966</v>
      </c>
      <c r="E113" s="61">
        <f t="shared" si="686"/>
        <v>1224046</v>
      </c>
      <c r="F113" s="63">
        <f t="shared" si="686"/>
        <v>1084061</v>
      </c>
      <c r="G113" s="61">
        <f t="shared" si="686"/>
        <v>1252801</v>
      </c>
      <c r="H113" s="61">
        <f t="shared" si="686"/>
        <v>1221010</v>
      </c>
      <c r="I113" s="61">
        <f t="shared" si="686"/>
        <v>1181124</v>
      </c>
      <c r="J113" s="61">
        <f t="shared" si="686"/>
        <v>1308798</v>
      </c>
      <c r="K113" s="61">
        <f t="shared" si="686"/>
        <v>1144047</v>
      </c>
      <c r="L113" s="62">
        <f t="shared" si="686"/>
        <v>1311936</v>
      </c>
      <c r="M113" s="61">
        <f t="shared" si="686"/>
        <v>1371036</v>
      </c>
      <c r="N113" s="61">
        <f t="shared" si="686"/>
        <v>1214717</v>
      </c>
      <c r="O113" s="61">
        <f t="shared" si="686"/>
        <v>1294854</v>
      </c>
      <c r="P113" s="61">
        <f t="shared" si="686"/>
        <v>1198531</v>
      </c>
      <c r="Q113" s="61">
        <f t="shared" si="686"/>
        <v>1242947</v>
      </c>
      <c r="R113" s="61">
        <f t="shared" si="686"/>
        <v>1277557</v>
      </c>
      <c r="S113" s="61">
        <f t="shared" si="686"/>
        <v>1306748</v>
      </c>
      <c r="T113" s="61">
        <f t="shared" si="686"/>
        <v>1270665</v>
      </c>
      <c r="U113" s="61">
        <f t="shared" si="686"/>
        <v>1300188</v>
      </c>
      <c r="V113" s="61">
        <f t="shared" si="686"/>
        <v>1276467</v>
      </c>
      <c r="W113" s="61">
        <f t="shared" si="686"/>
        <v>1300188</v>
      </c>
      <c r="X113" s="62">
        <f t="shared" si="686"/>
        <v>1276704</v>
      </c>
      <c r="Y113" s="61">
        <f t="shared" si="686"/>
        <v>1231362</v>
      </c>
      <c r="Z113" s="61">
        <f t="shared" si="686"/>
        <v>1181597</v>
      </c>
      <c r="AA113" s="61">
        <f t="shared" si="686"/>
        <v>1427279</v>
      </c>
      <c r="AB113" s="61">
        <f t="shared" si="686"/>
        <v>1235107</v>
      </c>
      <c r="AC113" s="61">
        <f t="shared" si="686"/>
        <v>1246977</v>
      </c>
      <c r="AD113" s="61">
        <f t="shared" si="686"/>
        <v>1335380</v>
      </c>
      <c r="AE113" s="61">
        <f t="shared" si="686"/>
        <v>1315289</v>
      </c>
      <c r="AF113" s="61">
        <f t="shared" si="686"/>
        <v>1355011</v>
      </c>
      <c r="AG113" s="181">
        <v>1288643</v>
      </c>
      <c r="AH113" s="181">
        <v>1264214</v>
      </c>
      <c r="AI113" s="181">
        <v>1387323</v>
      </c>
      <c r="AJ113" s="62">
        <v>1308706</v>
      </c>
      <c r="AK113" s="270">
        <v>1376068</v>
      </c>
      <c r="AL113" s="270">
        <v>1311155</v>
      </c>
      <c r="AM113" s="270">
        <v>1453033</v>
      </c>
      <c r="AN113" s="270">
        <v>1269603</v>
      </c>
      <c r="AO113" s="270">
        <v>1251186</v>
      </c>
      <c r="AP113" s="270">
        <v>1363015</v>
      </c>
      <c r="AQ113" s="63">
        <v>1292007</v>
      </c>
      <c r="AR113" s="270">
        <v>1426354</v>
      </c>
      <c r="AS113" s="270">
        <v>1312926</v>
      </c>
      <c r="AT113" s="270">
        <v>1274221</v>
      </c>
      <c r="AU113" s="270">
        <v>120677</v>
      </c>
      <c r="AV113" s="286">
        <v>335585</v>
      </c>
      <c r="AW113" s="270">
        <v>202865</v>
      </c>
      <c r="AX113" s="270">
        <v>192399</v>
      </c>
      <c r="AY113" s="270">
        <v>1424292</v>
      </c>
      <c r="AZ113" s="270">
        <v>1223695</v>
      </c>
      <c r="BA113" s="270">
        <v>1405955</v>
      </c>
      <c r="BB113" s="270">
        <v>1345980</v>
      </c>
      <c r="BC113" s="63">
        <v>1191577</v>
      </c>
      <c r="BD113" s="270">
        <v>1411724</v>
      </c>
      <c r="BE113" s="270">
        <v>1297205</v>
      </c>
      <c r="BF113" s="270">
        <v>1390905</v>
      </c>
      <c r="BG113" s="270">
        <v>1338772</v>
      </c>
      <c r="BH113" s="286">
        <v>1275159</v>
      </c>
      <c r="BI113" s="60">
        <v>1488747</v>
      </c>
      <c r="BJ113" s="504">
        <v>1347810</v>
      </c>
      <c r="BK113" s="560">
        <v>1287536</v>
      </c>
      <c r="BL113" s="270">
        <v>1429428</v>
      </c>
      <c r="BM113" s="270">
        <v>1403089</v>
      </c>
      <c r="BN113" s="270">
        <v>1256050</v>
      </c>
      <c r="BO113" s="63">
        <v>1419987</v>
      </c>
      <c r="BP113" s="63">
        <v>1375872</v>
      </c>
      <c r="BQ113" s="270">
        <v>1386217</v>
      </c>
      <c r="BR113" s="270">
        <v>1454207</v>
      </c>
      <c r="BS113" s="270"/>
      <c r="BT113" s="270"/>
      <c r="BU113" s="60">
        <f t="shared" si="686"/>
        <v>158780</v>
      </c>
      <c r="BV113" s="64">
        <f t="shared" ref="BV113:BX113" si="687">SUM(BV108:BV112)</f>
        <v>25565</v>
      </c>
      <c r="BW113" s="64">
        <f t="shared" si="687"/>
        <v>18901</v>
      </c>
      <c r="BX113" s="64">
        <f t="shared" si="687"/>
        <v>193496</v>
      </c>
      <c r="BY113" s="64">
        <f t="shared" ref="BY113" si="688">SUM(BY108:BY112)</f>
        <v>53947</v>
      </c>
      <c r="BZ113" s="64">
        <f t="shared" ref="BZ113:CH113" si="689">SUM(BZ108:BZ112)</f>
        <v>49655</v>
      </c>
      <c r="CA113" s="64">
        <f t="shared" si="689"/>
        <v>119064</v>
      </c>
      <c r="CB113" s="64">
        <f t="shared" si="689"/>
        <v>-32331</v>
      </c>
      <c r="CC113" s="64">
        <f t="shared" si="689"/>
        <v>156141</v>
      </c>
      <c r="CD113" s="380">
        <f t="shared" si="689"/>
        <v>-35232</v>
      </c>
      <c r="CE113" s="403">
        <f t="shared" si="689"/>
        <v>-139674</v>
      </c>
      <c r="CF113" s="64">
        <f t="shared" si="689"/>
        <v>-33120</v>
      </c>
      <c r="CG113" s="64">
        <f t="shared" si="689"/>
        <v>132425</v>
      </c>
      <c r="CH113" s="64">
        <f t="shared" si="689"/>
        <v>36576</v>
      </c>
      <c r="CI113" s="64">
        <f t="shared" ref="CI113:CJ113" si="690">SUM(CI108:CI112)</f>
        <v>4030</v>
      </c>
      <c r="CJ113" s="221">
        <f t="shared" si="690"/>
        <v>57823</v>
      </c>
      <c r="CK113" s="221">
        <f t="shared" ref="CK113:CL113" si="691">SUM(CK108:CK112)</f>
        <v>8541</v>
      </c>
      <c r="CL113" s="221">
        <f t="shared" si="691"/>
        <v>84346</v>
      </c>
      <c r="CM113" s="221">
        <f t="shared" ref="CM113:CN113" si="692">SUM(CM108:CM112)</f>
        <v>-11545</v>
      </c>
      <c r="CN113" s="247">
        <f t="shared" si="692"/>
        <v>-12253</v>
      </c>
      <c r="CO113" s="247">
        <f t="shared" ref="CO113:CQ113" si="693">SUM(CO108:CO112)</f>
        <v>87135</v>
      </c>
      <c r="CP113" s="360">
        <f t="shared" si="693"/>
        <v>32002</v>
      </c>
      <c r="CQ113" s="329">
        <f t="shared" si="693"/>
        <v>144706</v>
      </c>
      <c r="CR113" s="247">
        <f t="shared" ref="CR113:CS113" si="694">SUM(CR108:CR112)</f>
        <v>129558</v>
      </c>
      <c r="CS113" s="247">
        <f t="shared" si="694"/>
        <v>25754</v>
      </c>
      <c r="CT113" s="247">
        <f t="shared" ref="CT113" si="695">SUM(CT108:CT112)</f>
        <v>34496</v>
      </c>
      <c r="CU113" s="247">
        <f t="shared" ref="CU113" si="696">SUM(CU108:CU112)</f>
        <v>4209</v>
      </c>
      <c r="CV113" s="247">
        <f t="shared" ref="CV113" si="697">SUM(CV108:CV112)</f>
        <v>27635</v>
      </c>
      <c r="CW113" s="247">
        <f t="shared" ref="CW113" si="698">SUM(CW108:CW112)</f>
        <v>-23282</v>
      </c>
      <c r="CX113" s="247">
        <f t="shared" ref="CX113" si="699">SUM(CX108:CX112)</f>
        <v>71343</v>
      </c>
      <c r="CY113" s="247">
        <f t="shared" ref="CY113" si="700">SUM(CY108:CY112)</f>
        <v>24283</v>
      </c>
      <c r="CZ113" s="247">
        <f t="shared" ref="CZ113" si="701">SUM(CZ108:CZ112)</f>
        <v>10007</v>
      </c>
      <c r="DA113" s="247">
        <f t="shared" ref="DA113" si="702">SUM(DA108:DA112)</f>
        <v>-1266646</v>
      </c>
      <c r="DB113" s="360">
        <f t="shared" ref="DB113" si="703">SUM(DB108:DB112)</f>
        <v>-973121</v>
      </c>
      <c r="DC113" s="360">
        <f t="shared" ref="DC113" si="704">SUM(DC108:DC112)</f>
        <v>-1173203</v>
      </c>
      <c r="DD113" s="360">
        <f t="shared" ref="DD113" si="705">SUM(DD108:DD112)</f>
        <v>-1118756</v>
      </c>
      <c r="DE113" s="360">
        <f t="shared" ref="DE113" si="706">SUM(DE108:DE112)</f>
        <v>-28741</v>
      </c>
      <c r="DF113" s="360">
        <f t="shared" ref="DF113" si="707">SUM(DF108:DF112)</f>
        <v>-45908</v>
      </c>
      <c r="DG113" s="360">
        <f t="shared" ref="DG113" si="708">SUM(DG108:DG112)</f>
        <v>154769</v>
      </c>
      <c r="DH113" s="360">
        <f t="shared" ref="DH113" si="709">SUM(DH108:DH112)</f>
        <v>-17035</v>
      </c>
      <c r="DI113" s="360">
        <f t="shared" ref="DI113" si="710">SUM(DI108:DI112)</f>
        <v>-100430</v>
      </c>
      <c r="DJ113" s="360">
        <f t="shared" ref="DJ113" si="711">SUM(DJ108:DJ112)</f>
        <v>-14630</v>
      </c>
      <c r="DK113" s="360">
        <f t="shared" ref="DK113:DL113" si="712">SUM(DK108:DK112)</f>
        <v>-15721</v>
      </c>
      <c r="DL113" s="360">
        <f t="shared" si="712"/>
        <v>116684</v>
      </c>
      <c r="DM113" s="360">
        <f t="shared" ref="DM113:DN113" si="713">SUM(DM108:DM112)</f>
        <v>1218095</v>
      </c>
      <c r="DN113" s="360">
        <f t="shared" si="713"/>
        <v>939574</v>
      </c>
      <c r="DO113" s="360">
        <f t="shared" ref="DO113:DP113" si="714">SUM(DO108:DO112)</f>
        <v>1285882</v>
      </c>
      <c r="DP113" s="360">
        <f t="shared" si="714"/>
        <v>1155411</v>
      </c>
      <c r="DQ113" s="360">
        <f t="shared" ref="DQ113:DR113" si="715">SUM(DQ108:DQ112)</f>
        <v>-136756</v>
      </c>
      <c r="DR113" s="360">
        <f t="shared" si="715"/>
        <v>205733</v>
      </c>
      <c r="DS113" s="360">
        <f t="shared" ref="DS113:DT113" si="716">SUM(DS108:DS112)</f>
        <v>-2866</v>
      </c>
      <c r="DT113" s="360">
        <f t="shared" si="716"/>
        <v>-89930</v>
      </c>
      <c r="DU113" s="360">
        <f t="shared" ref="DU113:DV113" si="717">SUM(DU108:DU112)</f>
        <v>228410</v>
      </c>
      <c r="DV113" s="360">
        <f t="shared" si="717"/>
        <v>-35852</v>
      </c>
      <c r="DW113" s="360">
        <f t="shared" ref="DW113:DX113" si="718">SUM(DW108:DW112)</f>
        <v>89012</v>
      </c>
      <c r="DX113" s="360">
        <f t="shared" si="718"/>
        <v>63302</v>
      </c>
      <c r="DY113" s="449"/>
      <c r="DZ113" s="449"/>
      <c r="EA113" s="449"/>
      <c r="EB113" s="262"/>
      <c r="EC113" s="63">
        <f t="shared" si="686"/>
        <v>1454207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84"/>
      <c r="BJ114" s="509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" si="719">+C94-C101</f>
        <v>871768.45000001788</v>
      </c>
      <c r="D115" s="90">
        <f t="shared" ref="D115:AA115" si="720">+D94-D101</f>
        <v>-17356920.909999996</v>
      </c>
      <c r="E115" s="90">
        <f t="shared" si="720"/>
        <v>-12654691.670000002</v>
      </c>
      <c r="F115" s="90">
        <f t="shared" si="720"/>
        <v>5998218.2699999958</v>
      </c>
      <c r="G115" s="90">
        <f t="shared" si="720"/>
        <v>30574700.279999986</v>
      </c>
      <c r="H115" s="90">
        <f t="shared" si="720"/>
        <v>8382171.8100000024</v>
      </c>
      <c r="I115" s="90">
        <f t="shared" si="720"/>
        <v>-15251156.600000009</v>
      </c>
      <c r="J115" s="90">
        <f t="shared" si="720"/>
        <v>-14317745.520000011</v>
      </c>
      <c r="K115" s="90">
        <f t="shared" si="720"/>
        <v>7385275.25</v>
      </c>
      <c r="L115" s="91">
        <f t="shared" si="720"/>
        <v>18817319.690000013</v>
      </c>
      <c r="M115" s="90">
        <f t="shared" si="720"/>
        <v>27550879.299999982</v>
      </c>
      <c r="N115" s="90">
        <f t="shared" si="720"/>
        <v>1789403.4799999893</v>
      </c>
      <c r="O115" s="90">
        <f t="shared" si="720"/>
        <v>4376103.6399999857</v>
      </c>
      <c r="P115" s="90">
        <f t="shared" si="720"/>
        <v>15776301.980000004</v>
      </c>
      <c r="Q115" s="90">
        <f t="shared" si="720"/>
        <v>-1220023.2800000012</v>
      </c>
      <c r="R115" s="90">
        <f t="shared" si="720"/>
        <v>13295902.319999993</v>
      </c>
      <c r="S115" s="90">
        <f t="shared" si="720"/>
        <v>40218986.789999992</v>
      </c>
      <c r="T115" s="90">
        <f t="shared" si="720"/>
        <v>30893084.969999999</v>
      </c>
      <c r="U115" s="90">
        <f t="shared" si="720"/>
        <v>-9615763.6299999952</v>
      </c>
      <c r="V115" s="90">
        <f t="shared" si="720"/>
        <v>-12864933</v>
      </c>
      <c r="W115" s="90">
        <f t="shared" si="720"/>
        <v>-9615763.6299999952</v>
      </c>
      <c r="X115" s="91">
        <f t="shared" si="720"/>
        <v>30682109.599999994</v>
      </c>
      <c r="Y115" s="191">
        <f t="shared" si="720"/>
        <v>32689910</v>
      </c>
      <c r="Z115" s="191">
        <f t="shared" si="720"/>
        <v>16206063</v>
      </c>
      <c r="AA115" s="191">
        <f t="shared" si="720"/>
        <v>-5373497.9399999976</v>
      </c>
      <c r="AB115" s="191">
        <f t="shared" ref="AB115:AC115" si="721">+AB94-AB101</f>
        <v>1951577.3300000131</v>
      </c>
      <c r="AC115" s="191">
        <f t="shared" si="721"/>
        <v>-8950027.3700000048</v>
      </c>
      <c r="AD115" s="191">
        <f t="shared" ref="AD115:AF115" si="722">+AD94-AD101</f>
        <v>18747026.180000007</v>
      </c>
      <c r="AE115" s="191">
        <f t="shared" si="722"/>
        <v>17437604</v>
      </c>
      <c r="AF115" s="191">
        <f t="shared" si="722"/>
        <v>5690132.1299999952</v>
      </c>
      <c r="AG115" s="191">
        <v>11040951</v>
      </c>
      <c r="AH115" s="191">
        <v>-27481101</v>
      </c>
      <c r="AI115" s="191">
        <v>-776304</v>
      </c>
      <c r="AJ115" s="91">
        <v>38942936</v>
      </c>
      <c r="AK115" s="279">
        <v>24321190</v>
      </c>
      <c r="AL115" s="279">
        <v>11270292</v>
      </c>
      <c r="AM115" s="279">
        <v>-10062749</v>
      </c>
      <c r="AN115" s="279">
        <v>-8899623</v>
      </c>
      <c r="AO115" s="279">
        <v>-7717075</v>
      </c>
      <c r="AP115" s="279">
        <v>14677442</v>
      </c>
      <c r="AQ115" s="28">
        <v>29701061</v>
      </c>
      <c r="AR115" s="279">
        <v>31766518</v>
      </c>
      <c r="AS115" s="279">
        <v>-12095170</v>
      </c>
      <c r="AT115" s="279">
        <v>-33731290</v>
      </c>
      <c r="AU115" s="279">
        <v>-4853429</v>
      </c>
      <c r="AV115" s="296">
        <v>2794959</v>
      </c>
      <c r="AW115" s="279">
        <v>9808685</v>
      </c>
      <c r="AX115" s="279">
        <v>7684978</v>
      </c>
      <c r="AY115" s="279">
        <v>10438180</v>
      </c>
      <c r="AZ115" s="279">
        <v>-1379990</v>
      </c>
      <c r="BA115" s="279">
        <v>-19301206</v>
      </c>
      <c r="BB115" s="279">
        <v>2585722</v>
      </c>
      <c r="BC115" s="28">
        <v>30320956</v>
      </c>
      <c r="BD115" s="279">
        <v>14001132</v>
      </c>
      <c r="BE115" s="279">
        <v>3000034</v>
      </c>
      <c r="BF115" s="279">
        <v>-33852545</v>
      </c>
      <c r="BG115" s="279">
        <v>1478410</v>
      </c>
      <c r="BH115" s="296">
        <v>34489743</v>
      </c>
      <c r="BI115" s="89">
        <v>27334794</v>
      </c>
      <c r="BJ115" s="515">
        <v>5998479</v>
      </c>
      <c r="BK115" s="570">
        <v>9521777</v>
      </c>
      <c r="BL115" s="279">
        <v>-5628351</v>
      </c>
      <c r="BM115" s="279">
        <v>-2936377</v>
      </c>
      <c r="BN115" s="279">
        <v>24794635</v>
      </c>
      <c r="BO115" s="28">
        <v>62154733</v>
      </c>
      <c r="BP115" s="28">
        <v>19122315</v>
      </c>
      <c r="BQ115" s="279">
        <v>-30192759</v>
      </c>
      <c r="BR115" s="279">
        <v>-21814858</v>
      </c>
      <c r="BS115" s="279"/>
      <c r="BT115" s="279"/>
      <c r="BU115" s="89">
        <f t="shared" ref="BU115:CD119" si="723">O115-C115</f>
        <v>3504335.1899999678</v>
      </c>
      <c r="BV115" s="92">
        <f t="shared" si="723"/>
        <v>33133222.890000001</v>
      </c>
      <c r="BW115" s="92">
        <f t="shared" si="723"/>
        <v>11434668.390000001</v>
      </c>
      <c r="BX115" s="92">
        <f t="shared" si="723"/>
        <v>7297684.049999997</v>
      </c>
      <c r="BY115" s="92">
        <f t="shared" si="723"/>
        <v>9644286.5100000054</v>
      </c>
      <c r="BZ115" s="92">
        <f t="shared" si="723"/>
        <v>22510913.159999996</v>
      </c>
      <c r="CA115" s="92">
        <f t="shared" si="723"/>
        <v>5635392.9700000137</v>
      </c>
      <c r="CB115" s="92">
        <f t="shared" si="723"/>
        <v>1452812.5200000107</v>
      </c>
      <c r="CC115" s="92">
        <f t="shared" si="723"/>
        <v>-17001038.879999995</v>
      </c>
      <c r="CD115" s="390">
        <f t="shared" si="723"/>
        <v>11864789.909999982</v>
      </c>
      <c r="CE115" s="413">
        <f t="shared" ref="CE115:CN119" si="724">Y115-M115</f>
        <v>5139030.7000000179</v>
      </c>
      <c r="CF115" s="92">
        <f t="shared" si="724"/>
        <v>14416659.520000011</v>
      </c>
      <c r="CG115" s="92">
        <f t="shared" si="724"/>
        <v>-9749601.5799999833</v>
      </c>
      <c r="CH115" s="92">
        <f t="shared" si="724"/>
        <v>-13824724.649999991</v>
      </c>
      <c r="CI115" s="92">
        <f t="shared" si="724"/>
        <v>-7730004.0900000036</v>
      </c>
      <c r="CJ115" s="231">
        <f t="shared" si="724"/>
        <v>5451123.8600000143</v>
      </c>
      <c r="CK115" s="231">
        <f t="shared" si="724"/>
        <v>-22781382.789999992</v>
      </c>
      <c r="CL115" s="231">
        <f t="shared" si="724"/>
        <v>-25202952.840000004</v>
      </c>
      <c r="CM115" s="231">
        <f t="shared" si="724"/>
        <v>20656714.629999995</v>
      </c>
      <c r="CN115" s="244">
        <f t="shared" si="724"/>
        <v>-14616168</v>
      </c>
      <c r="CO115" s="244">
        <f t="shared" ref="CO115:CX119" si="725">AI115-W115</f>
        <v>8839459.6299999952</v>
      </c>
      <c r="CP115" s="370">
        <f t="shared" si="725"/>
        <v>8260826.400000006</v>
      </c>
      <c r="CQ115" s="339">
        <f t="shared" si="725"/>
        <v>-8368720</v>
      </c>
      <c r="CR115" s="244">
        <f t="shared" si="725"/>
        <v>-4935771</v>
      </c>
      <c r="CS115" s="244">
        <f t="shared" si="725"/>
        <v>-4689251.0600000024</v>
      </c>
      <c r="CT115" s="244">
        <f t="shared" si="725"/>
        <v>-10851200.330000013</v>
      </c>
      <c r="CU115" s="244">
        <f t="shared" si="725"/>
        <v>1232952.3700000048</v>
      </c>
      <c r="CV115" s="244">
        <f t="shared" si="725"/>
        <v>-4069584.1800000072</v>
      </c>
      <c r="CW115" s="244">
        <f t="shared" si="725"/>
        <v>12263457</v>
      </c>
      <c r="CX115" s="244">
        <f t="shared" si="725"/>
        <v>26076385.870000005</v>
      </c>
      <c r="CY115" s="244">
        <f t="shared" ref="CY115:DH119" si="726">AS115-AG115</f>
        <v>-23136121</v>
      </c>
      <c r="CZ115" s="244">
        <f t="shared" si="726"/>
        <v>-6250189</v>
      </c>
      <c r="DA115" s="244">
        <f t="shared" si="726"/>
        <v>-4077125</v>
      </c>
      <c r="DB115" s="370">
        <f t="shared" si="726"/>
        <v>-36147977</v>
      </c>
      <c r="DC115" s="370">
        <f t="shared" si="726"/>
        <v>-14512505</v>
      </c>
      <c r="DD115" s="370">
        <f t="shared" si="726"/>
        <v>-3585314</v>
      </c>
      <c r="DE115" s="370">
        <f t="shared" si="726"/>
        <v>20500929</v>
      </c>
      <c r="DF115" s="370">
        <f t="shared" si="726"/>
        <v>7519633</v>
      </c>
      <c r="DG115" s="370">
        <f t="shared" si="726"/>
        <v>-11584131</v>
      </c>
      <c r="DH115" s="370">
        <f t="shared" si="726"/>
        <v>-12091720</v>
      </c>
      <c r="DI115" s="370">
        <f t="shared" ref="DI115:DX119" si="727">BC115-AQ115</f>
        <v>619895</v>
      </c>
      <c r="DJ115" s="370">
        <f t="shared" si="727"/>
        <v>-17765386</v>
      </c>
      <c r="DK115" s="370">
        <f t="shared" si="727"/>
        <v>15095204</v>
      </c>
      <c r="DL115" s="370">
        <f t="shared" si="727"/>
        <v>-121255</v>
      </c>
      <c r="DM115" s="370">
        <f t="shared" si="727"/>
        <v>6331839</v>
      </c>
      <c r="DN115" s="370">
        <f t="shared" si="727"/>
        <v>31694784</v>
      </c>
      <c r="DO115" s="370">
        <f t="shared" si="727"/>
        <v>17526109</v>
      </c>
      <c r="DP115" s="370">
        <f t="shared" si="727"/>
        <v>-1686499</v>
      </c>
      <c r="DQ115" s="370">
        <f t="shared" si="727"/>
        <v>-916403</v>
      </c>
      <c r="DR115" s="370">
        <f t="shared" si="727"/>
        <v>-4248361</v>
      </c>
      <c r="DS115" s="370">
        <f t="shared" si="727"/>
        <v>16364829</v>
      </c>
      <c r="DT115" s="370">
        <f t="shared" si="727"/>
        <v>22208913</v>
      </c>
      <c r="DU115" s="370">
        <f t="shared" si="727"/>
        <v>31833777</v>
      </c>
      <c r="DV115" s="370">
        <f t="shared" si="727"/>
        <v>5121183</v>
      </c>
      <c r="DW115" s="370">
        <f t="shared" si="727"/>
        <v>-33192793</v>
      </c>
      <c r="DX115" s="370">
        <f t="shared" si="727"/>
        <v>12037687</v>
      </c>
      <c r="DY115" s="451"/>
      <c r="DZ115" s="451"/>
      <c r="EA115" s="451"/>
      <c r="EB115" s="326"/>
      <c r="EC115" s="28">
        <f>EC94-EC101</f>
        <v>-21814858</v>
      </c>
    </row>
    <row r="116" spans="1:133" s="31" customFormat="1" x14ac:dyDescent="0.3">
      <c r="A116" s="138"/>
      <c r="B116" s="32" t="s">
        <v>140</v>
      </c>
      <c r="C116" s="89">
        <f t="shared" ref="C116" si="728">+C95-C102</f>
        <v>2427747.1999999993</v>
      </c>
      <c r="D116" s="90">
        <f t="shared" ref="D116:AA116" si="729">+D95-D102</f>
        <v>164118.71000000089</v>
      </c>
      <c r="E116" s="90">
        <f t="shared" si="729"/>
        <v>-967800</v>
      </c>
      <c r="F116" s="90">
        <f t="shared" si="729"/>
        <v>679415.31000000052</v>
      </c>
      <c r="G116" s="90">
        <f t="shared" si="729"/>
        <v>2709482.8200000003</v>
      </c>
      <c r="H116" s="90">
        <f t="shared" si="729"/>
        <v>2882016.459999999</v>
      </c>
      <c r="I116" s="90">
        <f t="shared" si="729"/>
        <v>852526.41000000015</v>
      </c>
      <c r="J116" s="90">
        <f t="shared" si="729"/>
        <v>566315.11999999918</v>
      </c>
      <c r="K116" s="90">
        <f t="shared" si="729"/>
        <v>2236274.3899999997</v>
      </c>
      <c r="L116" s="91">
        <f t="shared" si="729"/>
        <v>4532366.08</v>
      </c>
      <c r="M116" s="90">
        <f t="shared" si="729"/>
        <v>4904981.9700000007</v>
      </c>
      <c r="N116" s="90">
        <f t="shared" si="729"/>
        <v>2244727.66</v>
      </c>
      <c r="O116" s="90">
        <f t="shared" si="729"/>
        <v>1881415.2200000007</v>
      </c>
      <c r="P116" s="90">
        <f t="shared" si="729"/>
        <v>2166894.0699999984</v>
      </c>
      <c r="Q116" s="90">
        <f t="shared" si="729"/>
        <v>639873.3900000006</v>
      </c>
      <c r="R116" s="90">
        <f t="shared" si="729"/>
        <v>1220483.0999999996</v>
      </c>
      <c r="S116" s="90">
        <f t="shared" si="729"/>
        <v>3547599.540000001</v>
      </c>
      <c r="T116" s="90">
        <f t="shared" si="729"/>
        <v>2368873.6199999992</v>
      </c>
      <c r="U116" s="90">
        <f t="shared" si="729"/>
        <v>227490.84000000171</v>
      </c>
      <c r="V116" s="90">
        <f t="shared" si="729"/>
        <v>922041</v>
      </c>
      <c r="W116" s="90">
        <f t="shared" si="729"/>
        <v>227490.84000000171</v>
      </c>
      <c r="X116" s="91">
        <f t="shared" si="729"/>
        <v>4801863.0299999993</v>
      </c>
      <c r="Y116" s="191">
        <f t="shared" si="729"/>
        <v>4722389</v>
      </c>
      <c r="Z116" s="191">
        <f t="shared" si="729"/>
        <v>4261886</v>
      </c>
      <c r="AA116" s="191">
        <f t="shared" si="729"/>
        <v>2282528.7400000002</v>
      </c>
      <c r="AB116" s="191">
        <f t="shared" ref="AB116:AC116" si="730">+AB95-AB102</f>
        <v>1662429.5600000005</v>
      </c>
      <c r="AC116" s="191">
        <f t="shared" si="730"/>
        <v>788402.86999999918</v>
      </c>
      <c r="AD116" s="191">
        <f t="shared" ref="AD116:AF116" si="731">+AD95-AD102</f>
        <v>2447274.629999999</v>
      </c>
      <c r="AE116" s="191">
        <f t="shared" si="731"/>
        <v>2039315</v>
      </c>
      <c r="AF116" s="191">
        <f t="shared" si="731"/>
        <v>-388211.53999999911</v>
      </c>
      <c r="AG116" s="191">
        <v>1106857</v>
      </c>
      <c r="AH116" s="191">
        <v>-57532</v>
      </c>
      <c r="AI116" s="191">
        <v>-24488165</v>
      </c>
      <c r="AJ116" s="91">
        <v>1962534</v>
      </c>
      <c r="AK116" s="279">
        <v>1594395</v>
      </c>
      <c r="AL116" s="279">
        <v>4801171</v>
      </c>
      <c r="AM116" s="279">
        <v>3162599</v>
      </c>
      <c r="AN116" s="279">
        <v>1318568</v>
      </c>
      <c r="AO116" s="279">
        <v>9885</v>
      </c>
      <c r="AP116" s="279">
        <v>754462</v>
      </c>
      <c r="AQ116" s="28">
        <v>3636498</v>
      </c>
      <c r="AR116" s="279">
        <v>-759689</v>
      </c>
      <c r="AS116" s="279">
        <v>32623</v>
      </c>
      <c r="AT116" s="279">
        <v>-2100134</v>
      </c>
      <c r="AU116" s="279">
        <v>-121809</v>
      </c>
      <c r="AV116" s="296">
        <v>1574636</v>
      </c>
      <c r="AW116" s="279">
        <v>2527041</v>
      </c>
      <c r="AX116" s="279">
        <v>2198405</v>
      </c>
      <c r="AY116" s="279">
        <v>7705020</v>
      </c>
      <c r="AZ116" s="279">
        <v>4113987</v>
      </c>
      <c r="BA116" s="279">
        <v>-1287707</v>
      </c>
      <c r="BB116" s="279">
        <v>-504506</v>
      </c>
      <c r="BC116" s="28">
        <v>3001963</v>
      </c>
      <c r="BD116" s="279">
        <v>-3406152</v>
      </c>
      <c r="BE116" s="279">
        <v>-1671568</v>
      </c>
      <c r="BF116" s="279">
        <v>-2320055</v>
      </c>
      <c r="BG116" s="279">
        <v>2240571</v>
      </c>
      <c r="BH116" s="296">
        <v>7404807</v>
      </c>
      <c r="BI116" s="89">
        <v>5984499</v>
      </c>
      <c r="BJ116" s="515">
        <v>6025458</v>
      </c>
      <c r="BK116" s="570">
        <v>4939928</v>
      </c>
      <c r="BL116" s="279">
        <v>917576</v>
      </c>
      <c r="BM116" s="279">
        <v>258448</v>
      </c>
      <c r="BN116" s="279">
        <v>2378203</v>
      </c>
      <c r="BO116" s="28">
        <v>6662324</v>
      </c>
      <c r="BP116" s="28">
        <v>3756182</v>
      </c>
      <c r="BQ116" s="279">
        <v>-4729689</v>
      </c>
      <c r="BR116" s="279">
        <v>-812775</v>
      </c>
      <c r="BS116" s="279"/>
      <c r="BT116" s="279"/>
      <c r="BU116" s="89">
        <f t="shared" si="723"/>
        <v>-546331.97999999858</v>
      </c>
      <c r="BV116" s="92">
        <f t="shared" si="723"/>
        <v>2002775.3599999975</v>
      </c>
      <c r="BW116" s="92">
        <f t="shared" si="723"/>
        <v>1607673.3900000006</v>
      </c>
      <c r="BX116" s="92">
        <f t="shared" si="723"/>
        <v>541067.78999999911</v>
      </c>
      <c r="BY116" s="92">
        <f t="shared" si="723"/>
        <v>838116.72000000067</v>
      </c>
      <c r="BZ116" s="92">
        <f t="shared" si="723"/>
        <v>-513142.83999999985</v>
      </c>
      <c r="CA116" s="92">
        <f t="shared" si="723"/>
        <v>-625035.56999999844</v>
      </c>
      <c r="CB116" s="92">
        <f t="shared" si="723"/>
        <v>355725.88000000082</v>
      </c>
      <c r="CC116" s="92">
        <f t="shared" si="723"/>
        <v>-2008783.549999998</v>
      </c>
      <c r="CD116" s="390">
        <f t="shared" si="723"/>
        <v>269496.94999999925</v>
      </c>
      <c r="CE116" s="413">
        <f t="shared" si="724"/>
        <v>-182592.97000000067</v>
      </c>
      <c r="CF116" s="92">
        <f t="shared" si="724"/>
        <v>2017158.3399999999</v>
      </c>
      <c r="CG116" s="92">
        <f t="shared" si="724"/>
        <v>401113.51999999955</v>
      </c>
      <c r="CH116" s="92">
        <f t="shared" si="724"/>
        <v>-504464.50999999791</v>
      </c>
      <c r="CI116" s="92">
        <f t="shared" si="724"/>
        <v>148529.47999999858</v>
      </c>
      <c r="CJ116" s="231">
        <f t="shared" si="724"/>
        <v>1226791.5299999993</v>
      </c>
      <c r="CK116" s="231">
        <f t="shared" si="724"/>
        <v>-1508284.540000001</v>
      </c>
      <c r="CL116" s="231">
        <f t="shared" si="724"/>
        <v>-2757085.1599999983</v>
      </c>
      <c r="CM116" s="231">
        <f t="shared" si="724"/>
        <v>879366.15999999829</v>
      </c>
      <c r="CN116" s="244">
        <f t="shared" si="724"/>
        <v>-979573</v>
      </c>
      <c r="CO116" s="244">
        <f t="shared" si="725"/>
        <v>-24715655.840000004</v>
      </c>
      <c r="CP116" s="370">
        <f t="shared" si="725"/>
        <v>-2839329.0299999993</v>
      </c>
      <c r="CQ116" s="339">
        <f t="shared" si="725"/>
        <v>-3127994</v>
      </c>
      <c r="CR116" s="244">
        <f t="shared" si="725"/>
        <v>539285</v>
      </c>
      <c r="CS116" s="244">
        <f t="shared" si="725"/>
        <v>880070.25999999978</v>
      </c>
      <c r="CT116" s="244">
        <f t="shared" si="725"/>
        <v>-343861.56000000052</v>
      </c>
      <c r="CU116" s="244">
        <f t="shared" si="725"/>
        <v>-778517.86999999918</v>
      </c>
      <c r="CV116" s="244">
        <f t="shared" si="725"/>
        <v>-1692812.629999999</v>
      </c>
      <c r="CW116" s="244">
        <f t="shared" si="725"/>
        <v>1597183</v>
      </c>
      <c r="CX116" s="244">
        <f t="shared" si="725"/>
        <v>-371477.46000000089</v>
      </c>
      <c r="CY116" s="244">
        <f t="shared" si="726"/>
        <v>-1074234</v>
      </c>
      <c r="CZ116" s="244">
        <f t="shared" si="726"/>
        <v>-2042602</v>
      </c>
      <c r="DA116" s="244">
        <f t="shared" si="726"/>
        <v>24366356</v>
      </c>
      <c r="DB116" s="370">
        <f t="shared" si="726"/>
        <v>-387898</v>
      </c>
      <c r="DC116" s="370">
        <f t="shared" si="726"/>
        <v>932646</v>
      </c>
      <c r="DD116" s="370">
        <f t="shared" si="726"/>
        <v>-2602766</v>
      </c>
      <c r="DE116" s="370">
        <f t="shared" si="726"/>
        <v>4542421</v>
      </c>
      <c r="DF116" s="370">
        <f t="shared" si="726"/>
        <v>2795419</v>
      </c>
      <c r="DG116" s="370">
        <f t="shared" si="726"/>
        <v>-1297592</v>
      </c>
      <c r="DH116" s="370">
        <f t="shared" si="726"/>
        <v>-1258968</v>
      </c>
      <c r="DI116" s="370">
        <f t="shared" si="727"/>
        <v>-634535</v>
      </c>
      <c r="DJ116" s="370">
        <f t="shared" si="727"/>
        <v>-2646463</v>
      </c>
      <c r="DK116" s="370">
        <f t="shared" si="727"/>
        <v>-1704191</v>
      </c>
      <c r="DL116" s="370">
        <f t="shared" si="727"/>
        <v>-219921</v>
      </c>
      <c r="DM116" s="370">
        <f t="shared" si="727"/>
        <v>2362380</v>
      </c>
      <c r="DN116" s="370">
        <f t="shared" si="727"/>
        <v>5830171</v>
      </c>
      <c r="DO116" s="370">
        <f t="shared" si="727"/>
        <v>3457458</v>
      </c>
      <c r="DP116" s="370">
        <f t="shared" si="727"/>
        <v>3827053</v>
      </c>
      <c r="DQ116" s="370">
        <f t="shared" si="727"/>
        <v>-2765092</v>
      </c>
      <c r="DR116" s="370">
        <f t="shared" si="727"/>
        <v>-3196411</v>
      </c>
      <c r="DS116" s="370">
        <f t="shared" si="727"/>
        <v>1546155</v>
      </c>
      <c r="DT116" s="370">
        <f t="shared" si="727"/>
        <v>2882709</v>
      </c>
      <c r="DU116" s="370">
        <f t="shared" si="727"/>
        <v>3660361</v>
      </c>
      <c r="DV116" s="370">
        <f t="shared" si="727"/>
        <v>7162334</v>
      </c>
      <c r="DW116" s="370">
        <f t="shared" si="727"/>
        <v>-3058121</v>
      </c>
      <c r="DX116" s="370">
        <f t="shared" si="727"/>
        <v>1507280</v>
      </c>
      <c r="DY116" s="451"/>
      <c r="DZ116" s="451"/>
      <c r="EA116" s="451"/>
      <c r="EB116" s="326"/>
      <c r="EC116" s="28">
        <f>EC95-EC102</f>
        <v>-812775</v>
      </c>
    </row>
    <row r="117" spans="1:133" s="31" customFormat="1" x14ac:dyDescent="0.3">
      <c r="A117" s="138"/>
      <c r="B117" s="32" t="s">
        <v>141</v>
      </c>
      <c r="C117" s="89">
        <f t="shared" ref="C117" si="732">+C96-C103</f>
        <v>5433281.3099999949</v>
      </c>
      <c r="D117" s="90">
        <f t="shared" ref="D117:AA117" si="733">+D96-D103</f>
        <v>83378.719999998808</v>
      </c>
      <c r="E117" s="90">
        <f t="shared" si="733"/>
        <v>-1529261.2100000009</v>
      </c>
      <c r="F117" s="90">
        <f t="shared" si="733"/>
        <v>3661322.6099999994</v>
      </c>
      <c r="G117" s="90">
        <f t="shared" si="733"/>
        <v>5444509.75</v>
      </c>
      <c r="H117" s="90">
        <f t="shared" si="733"/>
        <v>1933151.5</v>
      </c>
      <c r="I117" s="90">
        <f t="shared" si="733"/>
        <v>-114787.89999999851</v>
      </c>
      <c r="J117" s="90">
        <f t="shared" si="733"/>
        <v>-1447661.8500000015</v>
      </c>
      <c r="K117" s="90">
        <f t="shared" si="733"/>
        <v>2677752.0999999978</v>
      </c>
      <c r="L117" s="91">
        <f t="shared" si="733"/>
        <v>5036492.3999999985</v>
      </c>
      <c r="M117" s="90">
        <f t="shared" si="733"/>
        <v>4791859.1299999952</v>
      </c>
      <c r="N117" s="90">
        <f t="shared" si="733"/>
        <v>2805372.9200000018</v>
      </c>
      <c r="O117" s="90">
        <f t="shared" si="733"/>
        <v>2122445</v>
      </c>
      <c r="P117" s="90">
        <f t="shared" si="733"/>
        <v>5573289.5700000003</v>
      </c>
      <c r="Q117" s="90">
        <f t="shared" si="733"/>
        <v>-516826.1799999997</v>
      </c>
      <c r="R117" s="90">
        <f t="shared" si="733"/>
        <v>3578244.120000001</v>
      </c>
      <c r="S117" s="90">
        <f t="shared" si="733"/>
        <v>6342852.8499999978</v>
      </c>
      <c r="T117" s="90">
        <f t="shared" si="733"/>
        <v>5854977.5700000003</v>
      </c>
      <c r="U117" s="90">
        <f t="shared" si="733"/>
        <v>308867.71999999881</v>
      </c>
      <c r="V117" s="90">
        <f t="shared" si="733"/>
        <v>2881162</v>
      </c>
      <c r="W117" s="90">
        <f t="shared" si="733"/>
        <v>308867.71999999881</v>
      </c>
      <c r="X117" s="91">
        <f t="shared" si="733"/>
        <v>7788667.7200000025</v>
      </c>
      <c r="Y117" s="191">
        <f t="shared" si="733"/>
        <v>8406805</v>
      </c>
      <c r="Z117" s="191">
        <f t="shared" si="733"/>
        <v>6097309</v>
      </c>
      <c r="AA117" s="191">
        <f t="shared" si="733"/>
        <v>690833.21999999881</v>
      </c>
      <c r="AB117" s="191">
        <f t="shared" ref="AB117:AC117" si="734">+AB96-AB103</f>
        <v>4835410.7199999988</v>
      </c>
      <c r="AC117" s="191">
        <f t="shared" si="734"/>
        <v>793645.31000000238</v>
      </c>
      <c r="AD117" s="191">
        <f t="shared" ref="AD117:AF117" si="735">+AD96-AD103</f>
        <v>9179111.5</v>
      </c>
      <c r="AE117" s="191">
        <f t="shared" si="735"/>
        <v>15389775</v>
      </c>
      <c r="AF117" s="191">
        <f t="shared" si="735"/>
        <v>1217857.4499999955</v>
      </c>
      <c r="AG117" s="191">
        <v>5425085</v>
      </c>
      <c r="AH117" s="191">
        <v>-307317</v>
      </c>
      <c r="AI117" s="191">
        <v>347861</v>
      </c>
      <c r="AJ117" s="91">
        <v>13094964</v>
      </c>
      <c r="AK117" s="279">
        <v>9175233</v>
      </c>
      <c r="AL117" s="279">
        <v>5915528</v>
      </c>
      <c r="AM117" s="279">
        <v>329074</v>
      </c>
      <c r="AN117" s="279">
        <v>-356755</v>
      </c>
      <c r="AO117" s="279">
        <v>-805089</v>
      </c>
      <c r="AP117" s="279">
        <v>4290101</v>
      </c>
      <c r="AQ117" s="28">
        <v>5189717</v>
      </c>
      <c r="AR117" s="279">
        <v>6854727</v>
      </c>
      <c r="AS117" s="279">
        <v>5014056</v>
      </c>
      <c r="AT117" s="279">
        <v>-4597394</v>
      </c>
      <c r="AU117" s="279">
        <v>-900744</v>
      </c>
      <c r="AV117" s="296">
        <v>1902813</v>
      </c>
      <c r="AW117" s="279">
        <v>5362984</v>
      </c>
      <c r="AX117" s="279">
        <v>3867817</v>
      </c>
      <c r="AY117" s="279">
        <v>13037507</v>
      </c>
      <c r="AZ117" s="279">
        <v>198738</v>
      </c>
      <c r="BA117" s="279">
        <v>-1346387</v>
      </c>
      <c r="BB117" s="279">
        <v>2523095</v>
      </c>
      <c r="BC117" s="28">
        <v>6018472</v>
      </c>
      <c r="BD117" s="279">
        <v>5633978</v>
      </c>
      <c r="BE117" s="279">
        <v>3023974</v>
      </c>
      <c r="BF117" s="279">
        <v>-729493</v>
      </c>
      <c r="BG117" s="279">
        <v>3802545</v>
      </c>
      <c r="BH117" s="296">
        <v>10884958</v>
      </c>
      <c r="BI117" s="89">
        <v>6719857</v>
      </c>
      <c r="BJ117" s="515">
        <v>7152970</v>
      </c>
      <c r="BK117" s="570">
        <v>9746853</v>
      </c>
      <c r="BL117" s="279">
        <v>3283367</v>
      </c>
      <c r="BM117" s="279">
        <v>6537302</v>
      </c>
      <c r="BN117" s="279">
        <v>8095442</v>
      </c>
      <c r="BO117" s="28">
        <v>10432991</v>
      </c>
      <c r="BP117" s="28">
        <v>8835295</v>
      </c>
      <c r="BQ117" s="279">
        <v>-1803836</v>
      </c>
      <c r="BR117" s="279">
        <v>5295282</v>
      </c>
      <c r="BS117" s="279"/>
      <c r="BT117" s="279"/>
      <c r="BU117" s="89">
        <f t="shared" si="723"/>
        <v>-3310836.3099999949</v>
      </c>
      <c r="BV117" s="92">
        <f t="shared" si="723"/>
        <v>5489910.8500000015</v>
      </c>
      <c r="BW117" s="92">
        <f t="shared" si="723"/>
        <v>1012435.0300000012</v>
      </c>
      <c r="BX117" s="92">
        <f t="shared" si="723"/>
        <v>-83078.489999998361</v>
      </c>
      <c r="BY117" s="92">
        <f t="shared" si="723"/>
        <v>898343.09999999776</v>
      </c>
      <c r="BZ117" s="92">
        <f t="shared" si="723"/>
        <v>3921826.0700000003</v>
      </c>
      <c r="CA117" s="92">
        <f t="shared" si="723"/>
        <v>423655.61999999732</v>
      </c>
      <c r="CB117" s="92">
        <f t="shared" si="723"/>
        <v>4328823.8500000015</v>
      </c>
      <c r="CC117" s="92">
        <f t="shared" si="723"/>
        <v>-2368884.379999999</v>
      </c>
      <c r="CD117" s="390">
        <f t="shared" si="723"/>
        <v>2752175.320000004</v>
      </c>
      <c r="CE117" s="413">
        <f t="shared" si="724"/>
        <v>3614945.8700000048</v>
      </c>
      <c r="CF117" s="92">
        <f t="shared" si="724"/>
        <v>3291936.0799999982</v>
      </c>
      <c r="CG117" s="92">
        <f t="shared" si="724"/>
        <v>-1431611.7800000012</v>
      </c>
      <c r="CH117" s="92">
        <f t="shared" si="724"/>
        <v>-737878.85000000149</v>
      </c>
      <c r="CI117" s="92">
        <f t="shared" si="724"/>
        <v>1310471.4900000021</v>
      </c>
      <c r="CJ117" s="231">
        <f t="shared" si="724"/>
        <v>5600867.379999999</v>
      </c>
      <c r="CK117" s="231">
        <f t="shared" si="724"/>
        <v>9046922.1500000022</v>
      </c>
      <c r="CL117" s="231">
        <f t="shared" si="724"/>
        <v>-4637120.1200000048</v>
      </c>
      <c r="CM117" s="231">
        <f t="shared" si="724"/>
        <v>5116217.2800000012</v>
      </c>
      <c r="CN117" s="244">
        <f t="shared" si="724"/>
        <v>-3188479</v>
      </c>
      <c r="CO117" s="244">
        <f t="shared" si="725"/>
        <v>38993.280000001192</v>
      </c>
      <c r="CP117" s="370">
        <f t="shared" si="725"/>
        <v>5306296.2799999975</v>
      </c>
      <c r="CQ117" s="339">
        <f t="shared" si="725"/>
        <v>768428</v>
      </c>
      <c r="CR117" s="244">
        <f t="shared" si="725"/>
        <v>-181781</v>
      </c>
      <c r="CS117" s="244">
        <f t="shared" si="725"/>
        <v>-361759.21999999881</v>
      </c>
      <c r="CT117" s="244">
        <f t="shared" si="725"/>
        <v>-5192165.7199999988</v>
      </c>
      <c r="CU117" s="244">
        <f t="shared" si="725"/>
        <v>-1598734.3100000024</v>
      </c>
      <c r="CV117" s="244">
        <f t="shared" si="725"/>
        <v>-4889010.5</v>
      </c>
      <c r="CW117" s="244">
        <f t="shared" si="725"/>
        <v>-10200058</v>
      </c>
      <c r="CX117" s="244">
        <f t="shared" si="725"/>
        <v>5636869.5500000045</v>
      </c>
      <c r="CY117" s="244">
        <f t="shared" si="726"/>
        <v>-411029</v>
      </c>
      <c r="CZ117" s="244">
        <f t="shared" si="726"/>
        <v>-4290077</v>
      </c>
      <c r="DA117" s="244">
        <f t="shared" si="726"/>
        <v>-1248605</v>
      </c>
      <c r="DB117" s="370">
        <f t="shared" si="726"/>
        <v>-11192151</v>
      </c>
      <c r="DC117" s="370">
        <f t="shared" si="726"/>
        <v>-3812249</v>
      </c>
      <c r="DD117" s="370">
        <f t="shared" si="726"/>
        <v>-2047711</v>
      </c>
      <c r="DE117" s="370">
        <f t="shared" si="726"/>
        <v>12708433</v>
      </c>
      <c r="DF117" s="370">
        <f t="shared" si="726"/>
        <v>555493</v>
      </c>
      <c r="DG117" s="370">
        <f t="shared" si="726"/>
        <v>-541298</v>
      </c>
      <c r="DH117" s="370">
        <f t="shared" si="726"/>
        <v>-1767006</v>
      </c>
      <c r="DI117" s="370">
        <f t="shared" si="727"/>
        <v>828755</v>
      </c>
      <c r="DJ117" s="370">
        <f t="shared" si="727"/>
        <v>-1220749</v>
      </c>
      <c r="DK117" s="370">
        <f t="shared" si="727"/>
        <v>-1990082</v>
      </c>
      <c r="DL117" s="370">
        <f t="shared" si="727"/>
        <v>3867901</v>
      </c>
      <c r="DM117" s="370">
        <f t="shared" si="727"/>
        <v>4703289</v>
      </c>
      <c r="DN117" s="370">
        <f t="shared" si="727"/>
        <v>8982145</v>
      </c>
      <c r="DO117" s="370">
        <f t="shared" si="727"/>
        <v>1356873</v>
      </c>
      <c r="DP117" s="370">
        <f t="shared" si="727"/>
        <v>3285153</v>
      </c>
      <c r="DQ117" s="370">
        <f t="shared" si="727"/>
        <v>-3290654</v>
      </c>
      <c r="DR117" s="370">
        <f t="shared" si="727"/>
        <v>3084629</v>
      </c>
      <c r="DS117" s="370">
        <f t="shared" si="727"/>
        <v>7883689</v>
      </c>
      <c r="DT117" s="370">
        <f t="shared" si="727"/>
        <v>5572347</v>
      </c>
      <c r="DU117" s="370">
        <f t="shared" si="727"/>
        <v>4414519</v>
      </c>
      <c r="DV117" s="370">
        <f t="shared" si="727"/>
        <v>3201317</v>
      </c>
      <c r="DW117" s="370">
        <f t="shared" si="727"/>
        <v>-4827810</v>
      </c>
      <c r="DX117" s="370">
        <f t="shared" si="727"/>
        <v>6024775</v>
      </c>
      <c r="DY117" s="451"/>
      <c r="DZ117" s="451"/>
      <c r="EA117" s="451"/>
      <c r="EB117" s="326"/>
      <c r="EC117" s="28">
        <f t="shared" ref="EC117:EC119" si="736">EC96-EC103</f>
        <v>5295282</v>
      </c>
    </row>
    <row r="118" spans="1:133" s="31" customFormat="1" x14ac:dyDescent="0.3">
      <c r="A118" s="138"/>
      <c r="B118" s="32" t="s">
        <v>142</v>
      </c>
      <c r="C118" s="89">
        <f t="shared" ref="C118" si="737">+C97-C104</f>
        <v>5397136.8300000019</v>
      </c>
      <c r="D118" s="90">
        <f t="shared" ref="D118:AA118" si="738">+D97-D104</f>
        <v>1769066.7699999958</v>
      </c>
      <c r="E118" s="90">
        <f t="shared" si="738"/>
        <v>-1303454.9599999972</v>
      </c>
      <c r="F118" s="90">
        <f t="shared" si="738"/>
        <v>6390058.4000000022</v>
      </c>
      <c r="G118" s="90">
        <f t="shared" si="738"/>
        <v>5017220.870000001</v>
      </c>
      <c r="H118" s="90">
        <f t="shared" si="738"/>
        <v>3385276.6199999973</v>
      </c>
      <c r="I118" s="90">
        <f t="shared" si="738"/>
        <v>3659843.7399999984</v>
      </c>
      <c r="J118" s="90">
        <f t="shared" si="738"/>
        <v>-40717.64999999851</v>
      </c>
      <c r="K118" s="90">
        <f t="shared" si="738"/>
        <v>2689915.2200000025</v>
      </c>
      <c r="L118" s="91">
        <f t="shared" si="738"/>
        <v>5753907.3499999978</v>
      </c>
      <c r="M118" s="90">
        <f t="shared" si="738"/>
        <v>6502277.700000003</v>
      </c>
      <c r="N118" s="90">
        <f t="shared" si="738"/>
        <v>4661635.6400000006</v>
      </c>
      <c r="O118" s="90">
        <f t="shared" si="738"/>
        <v>3932733.400000006</v>
      </c>
      <c r="P118" s="90">
        <f t="shared" si="738"/>
        <v>7514001.200000003</v>
      </c>
      <c r="Q118" s="90">
        <f t="shared" si="738"/>
        <v>2182647</v>
      </c>
      <c r="R118" s="90">
        <f t="shared" si="738"/>
        <v>3772083.9600000009</v>
      </c>
      <c r="S118" s="90">
        <f t="shared" si="738"/>
        <v>14718330.219999999</v>
      </c>
      <c r="T118" s="90">
        <f t="shared" si="738"/>
        <v>22169596.090000004</v>
      </c>
      <c r="U118" s="90">
        <f t="shared" si="738"/>
        <v>7181463.6700000018</v>
      </c>
      <c r="V118" s="90">
        <f t="shared" si="738"/>
        <v>7246742</v>
      </c>
      <c r="W118" s="90">
        <f t="shared" si="738"/>
        <v>7181463.6700000018</v>
      </c>
      <c r="X118" s="91">
        <f t="shared" si="738"/>
        <v>9909915.5099999979</v>
      </c>
      <c r="Y118" s="191">
        <f t="shared" si="738"/>
        <v>10938504</v>
      </c>
      <c r="Z118" s="191">
        <f t="shared" si="738"/>
        <v>10577005</v>
      </c>
      <c r="AA118" s="191">
        <f t="shared" si="738"/>
        <v>755219.45000000298</v>
      </c>
      <c r="AB118" s="191">
        <f t="shared" ref="AB118:AC118" si="739">+AB97-AB104</f>
        <v>11080727.810000002</v>
      </c>
      <c r="AC118" s="191">
        <f t="shared" si="739"/>
        <v>3282800.1500000022</v>
      </c>
      <c r="AD118" s="191">
        <f t="shared" ref="AD118:AF118" si="740">+AD97-AD104</f>
        <v>12669238.570000004</v>
      </c>
      <c r="AE118" s="191">
        <f t="shared" si="740"/>
        <v>7045959</v>
      </c>
      <c r="AF118" s="191">
        <f t="shared" si="740"/>
        <v>1788634.7199999988</v>
      </c>
      <c r="AG118" s="191">
        <v>6710021</v>
      </c>
      <c r="AH118" s="191">
        <v>7386558</v>
      </c>
      <c r="AI118" s="191">
        <v>3464419</v>
      </c>
      <c r="AJ118" s="91">
        <v>6941163</v>
      </c>
      <c r="AK118" s="279">
        <v>11770666</v>
      </c>
      <c r="AL118" s="279">
        <v>7784700</v>
      </c>
      <c r="AM118" s="279">
        <v>4041880</v>
      </c>
      <c r="AN118" s="279">
        <v>6071390</v>
      </c>
      <c r="AO118" s="279">
        <v>5028541</v>
      </c>
      <c r="AP118" s="279">
        <v>10990605</v>
      </c>
      <c r="AQ118" s="28">
        <v>6201441</v>
      </c>
      <c r="AR118" s="279">
        <v>12184042</v>
      </c>
      <c r="AS118" s="279">
        <v>13697260</v>
      </c>
      <c r="AT118" s="279">
        <v>2011696</v>
      </c>
      <c r="AU118" s="279">
        <v>-674607</v>
      </c>
      <c r="AV118" s="296">
        <v>1461086</v>
      </c>
      <c r="AW118" s="279">
        <v>3180267</v>
      </c>
      <c r="AX118" s="279">
        <v>3332797</v>
      </c>
      <c r="AY118" s="279">
        <v>10999337</v>
      </c>
      <c r="AZ118" s="279">
        <v>11287170</v>
      </c>
      <c r="BA118" s="279">
        <v>3411563</v>
      </c>
      <c r="BB118" s="279">
        <v>9006889</v>
      </c>
      <c r="BC118" s="28">
        <v>8307975</v>
      </c>
      <c r="BD118" s="279">
        <v>6539184</v>
      </c>
      <c r="BE118" s="279">
        <v>6726605</v>
      </c>
      <c r="BF118" s="279">
        <v>2898597</v>
      </c>
      <c r="BG118" s="279">
        <v>5522727</v>
      </c>
      <c r="BH118" s="296">
        <v>11000990</v>
      </c>
      <c r="BI118" s="89">
        <v>11829445</v>
      </c>
      <c r="BJ118" s="515">
        <v>12949213</v>
      </c>
      <c r="BK118" s="570">
        <v>9331908</v>
      </c>
      <c r="BL118" s="279">
        <v>1197760</v>
      </c>
      <c r="BM118" s="279">
        <v>4462100</v>
      </c>
      <c r="BN118" s="279">
        <v>5943458</v>
      </c>
      <c r="BO118" s="28">
        <v>13015789</v>
      </c>
      <c r="BP118" s="28">
        <v>11849700</v>
      </c>
      <c r="BQ118" s="279">
        <v>2014369</v>
      </c>
      <c r="BR118" s="279">
        <v>6589956</v>
      </c>
      <c r="BS118" s="279"/>
      <c r="BT118" s="279"/>
      <c r="BU118" s="89">
        <f t="shared" si="723"/>
        <v>-1464403.429999996</v>
      </c>
      <c r="BV118" s="92">
        <f t="shared" si="723"/>
        <v>5744934.4300000072</v>
      </c>
      <c r="BW118" s="92">
        <f t="shared" si="723"/>
        <v>3486101.9599999972</v>
      </c>
      <c r="BX118" s="92">
        <f t="shared" si="723"/>
        <v>-2617974.4400000013</v>
      </c>
      <c r="BY118" s="92">
        <f t="shared" si="723"/>
        <v>9701109.3499999978</v>
      </c>
      <c r="BZ118" s="92">
        <f t="shared" si="723"/>
        <v>18784319.470000006</v>
      </c>
      <c r="CA118" s="92">
        <f t="shared" si="723"/>
        <v>3521619.9300000034</v>
      </c>
      <c r="CB118" s="92">
        <f t="shared" si="723"/>
        <v>7287459.6499999985</v>
      </c>
      <c r="CC118" s="92">
        <f t="shared" si="723"/>
        <v>4491548.4499999993</v>
      </c>
      <c r="CD118" s="390">
        <f t="shared" si="723"/>
        <v>4156008.16</v>
      </c>
      <c r="CE118" s="413">
        <f t="shared" si="724"/>
        <v>4436226.299999997</v>
      </c>
      <c r="CF118" s="92">
        <f t="shared" si="724"/>
        <v>5915369.3599999994</v>
      </c>
      <c r="CG118" s="92">
        <f t="shared" si="724"/>
        <v>-3177513.950000003</v>
      </c>
      <c r="CH118" s="92">
        <f t="shared" si="724"/>
        <v>3566726.6099999994</v>
      </c>
      <c r="CI118" s="92">
        <f t="shared" si="724"/>
        <v>1100153.1500000022</v>
      </c>
      <c r="CJ118" s="231">
        <f t="shared" si="724"/>
        <v>8897154.6100000031</v>
      </c>
      <c r="CK118" s="231">
        <f t="shared" si="724"/>
        <v>-7672371.2199999988</v>
      </c>
      <c r="CL118" s="231">
        <f t="shared" si="724"/>
        <v>-20380961.370000005</v>
      </c>
      <c r="CM118" s="231">
        <f t="shared" si="724"/>
        <v>-471442.67000000179</v>
      </c>
      <c r="CN118" s="244">
        <f t="shared" si="724"/>
        <v>139816</v>
      </c>
      <c r="CO118" s="244">
        <f t="shared" si="725"/>
        <v>-3717044.6700000018</v>
      </c>
      <c r="CP118" s="370">
        <f t="shared" si="725"/>
        <v>-2968752.5099999979</v>
      </c>
      <c r="CQ118" s="339">
        <f t="shared" si="725"/>
        <v>832162</v>
      </c>
      <c r="CR118" s="244">
        <f t="shared" si="725"/>
        <v>-2792305</v>
      </c>
      <c r="CS118" s="244">
        <f t="shared" si="725"/>
        <v>3286660.549999997</v>
      </c>
      <c r="CT118" s="244">
        <f t="shared" si="725"/>
        <v>-5009337.8100000024</v>
      </c>
      <c r="CU118" s="244">
        <f t="shared" si="725"/>
        <v>1745740.8499999978</v>
      </c>
      <c r="CV118" s="244">
        <f t="shared" si="725"/>
        <v>-1678633.570000004</v>
      </c>
      <c r="CW118" s="244">
        <f t="shared" si="725"/>
        <v>-844518</v>
      </c>
      <c r="CX118" s="244">
        <f t="shared" si="725"/>
        <v>10395407.280000001</v>
      </c>
      <c r="CY118" s="244">
        <f t="shared" si="726"/>
        <v>6987239</v>
      </c>
      <c r="CZ118" s="244">
        <f t="shared" si="726"/>
        <v>-5374862</v>
      </c>
      <c r="DA118" s="244">
        <f t="shared" si="726"/>
        <v>-4139026</v>
      </c>
      <c r="DB118" s="370">
        <f t="shared" si="726"/>
        <v>-5480077</v>
      </c>
      <c r="DC118" s="370">
        <f t="shared" si="726"/>
        <v>-8590399</v>
      </c>
      <c r="DD118" s="370">
        <f t="shared" si="726"/>
        <v>-4451903</v>
      </c>
      <c r="DE118" s="370">
        <f t="shared" si="726"/>
        <v>6957457</v>
      </c>
      <c r="DF118" s="370">
        <f t="shared" si="726"/>
        <v>5215780</v>
      </c>
      <c r="DG118" s="370">
        <f t="shared" si="726"/>
        <v>-1616978</v>
      </c>
      <c r="DH118" s="370">
        <f t="shared" si="726"/>
        <v>-1983716</v>
      </c>
      <c r="DI118" s="370">
        <f t="shared" si="727"/>
        <v>2106534</v>
      </c>
      <c r="DJ118" s="370">
        <f t="shared" si="727"/>
        <v>-5644858</v>
      </c>
      <c r="DK118" s="370">
        <f t="shared" si="727"/>
        <v>-6970655</v>
      </c>
      <c r="DL118" s="370">
        <f t="shared" si="727"/>
        <v>886901</v>
      </c>
      <c r="DM118" s="370">
        <f t="shared" si="727"/>
        <v>6197334</v>
      </c>
      <c r="DN118" s="370">
        <f t="shared" si="727"/>
        <v>9539904</v>
      </c>
      <c r="DO118" s="370">
        <f t="shared" si="727"/>
        <v>8649178</v>
      </c>
      <c r="DP118" s="370">
        <f t="shared" si="727"/>
        <v>9616416</v>
      </c>
      <c r="DQ118" s="370">
        <f t="shared" si="727"/>
        <v>-1667429</v>
      </c>
      <c r="DR118" s="370">
        <f t="shared" si="727"/>
        <v>-10089410</v>
      </c>
      <c r="DS118" s="370">
        <f t="shared" si="727"/>
        <v>1050537</v>
      </c>
      <c r="DT118" s="370">
        <f t="shared" si="727"/>
        <v>-3063431</v>
      </c>
      <c r="DU118" s="370">
        <f t="shared" si="727"/>
        <v>4707814</v>
      </c>
      <c r="DV118" s="370">
        <f t="shared" si="727"/>
        <v>5310516</v>
      </c>
      <c r="DW118" s="370">
        <f t="shared" si="727"/>
        <v>-4712236</v>
      </c>
      <c r="DX118" s="370">
        <f t="shared" si="727"/>
        <v>3691359</v>
      </c>
      <c r="DY118" s="451"/>
      <c r="DZ118" s="451"/>
      <c r="EA118" s="451"/>
      <c r="EB118" s="326"/>
      <c r="EC118" s="28">
        <f t="shared" si="736"/>
        <v>6589956</v>
      </c>
    </row>
    <row r="119" spans="1:133" s="31" customFormat="1" x14ac:dyDescent="0.3">
      <c r="A119" s="138"/>
      <c r="B119" s="32" t="s">
        <v>143</v>
      </c>
      <c r="C119" s="89">
        <f t="shared" ref="C119" si="741">+C98-C105</f>
        <v>9826169.8099999949</v>
      </c>
      <c r="D119" s="90">
        <f t="shared" ref="D119:AA119" si="742">+D98-D105</f>
        <v>8030334.25</v>
      </c>
      <c r="E119" s="90">
        <f t="shared" si="742"/>
        <v>-3692229.1600000039</v>
      </c>
      <c r="F119" s="90">
        <f t="shared" si="742"/>
        <v>13420661.779999994</v>
      </c>
      <c r="G119" s="90">
        <f t="shared" si="742"/>
        <v>6251360.6499999985</v>
      </c>
      <c r="H119" s="90">
        <f t="shared" si="742"/>
        <v>7203253.2400000021</v>
      </c>
      <c r="I119" s="90">
        <f t="shared" si="742"/>
        <v>7730436.8500000015</v>
      </c>
      <c r="J119" s="90">
        <f t="shared" si="742"/>
        <v>4853666.5</v>
      </c>
      <c r="K119" s="90">
        <f t="shared" si="742"/>
        <v>4581950.9400000051</v>
      </c>
      <c r="L119" s="91">
        <f t="shared" si="742"/>
        <v>13886871.019999996</v>
      </c>
      <c r="M119" s="90">
        <f t="shared" si="742"/>
        <v>11472008.5</v>
      </c>
      <c r="N119" s="90">
        <f t="shared" si="742"/>
        <v>6230741.6000000015</v>
      </c>
      <c r="O119" s="90">
        <f t="shared" si="742"/>
        <v>4553774.9600000009</v>
      </c>
      <c r="P119" s="90">
        <f t="shared" si="742"/>
        <v>13715949.190000005</v>
      </c>
      <c r="Q119" s="90">
        <f t="shared" si="742"/>
        <v>4006195.7600000054</v>
      </c>
      <c r="R119" s="90">
        <f t="shared" si="742"/>
        <v>10508141.239999995</v>
      </c>
      <c r="S119" s="90">
        <f t="shared" si="742"/>
        <v>6539612.7899999991</v>
      </c>
      <c r="T119" s="90">
        <f t="shared" si="742"/>
        <v>10166062.600000001</v>
      </c>
      <c r="U119" s="90">
        <f t="shared" si="742"/>
        <v>4207012.3900000006</v>
      </c>
      <c r="V119" s="90">
        <f t="shared" si="742"/>
        <v>18418219</v>
      </c>
      <c r="W119" s="90">
        <f t="shared" si="742"/>
        <v>4207012.3900000006</v>
      </c>
      <c r="X119" s="91">
        <f t="shared" si="742"/>
        <v>11222646.82</v>
      </c>
      <c r="Y119" s="191">
        <f t="shared" si="742"/>
        <v>17114653</v>
      </c>
      <c r="Z119" s="191">
        <f t="shared" si="742"/>
        <v>11303621</v>
      </c>
      <c r="AA119" s="191">
        <f t="shared" si="742"/>
        <v>1342478.2400000021</v>
      </c>
      <c r="AB119" s="191">
        <f t="shared" ref="AB119:AC119" si="743">+AB98-AB105</f>
        <v>8758260.25</v>
      </c>
      <c r="AC119" s="191">
        <f t="shared" si="743"/>
        <v>4337244.7799999937</v>
      </c>
      <c r="AD119" s="191">
        <f t="shared" ref="AD119:AF119" si="744">+AD98-AD105</f>
        <v>12252693.629999995</v>
      </c>
      <c r="AE119" s="191">
        <f t="shared" si="744"/>
        <v>10383315</v>
      </c>
      <c r="AF119" s="191">
        <f t="shared" si="744"/>
        <v>1780697.75</v>
      </c>
      <c r="AG119" s="191">
        <v>14252926</v>
      </c>
      <c r="AH119" s="191">
        <v>15649240</v>
      </c>
      <c r="AI119" s="191">
        <v>-31873</v>
      </c>
      <c r="AJ119" s="91">
        <v>12295515</v>
      </c>
      <c r="AK119" s="279">
        <v>19794372</v>
      </c>
      <c r="AL119" s="279">
        <v>7378829</v>
      </c>
      <c r="AM119" s="279">
        <v>3992765</v>
      </c>
      <c r="AN119" s="279">
        <v>4001631</v>
      </c>
      <c r="AO119" s="279">
        <v>2302013</v>
      </c>
      <c r="AP119" s="279">
        <v>14569196</v>
      </c>
      <c r="AQ119" s="28">
        <v>9661334</v>
      </c>
      <c r="AR119" s="279">
        <v>14571768</v>
      </c>
      <c r="AS119" s="279">
        <v>23557592</v>
      </c>
      <c r="AT119" s="279">
        <v>-6597745</v>
      </c>
      <c r="AU119" s="279">
        <v>798198</v>
      </c>
      <c r="AV119" s="296">
        <v>2014264</v>
      </c>
      <c r="AW119" s="279">
        <v>5837196</v>
      </c>
      <c r="AX119" s="279">
        <v>1748651</v>
      </c>
      <c r="AY119" s="279">
        <v>7746533</v>
      </c>
      <c r="AZ119" s="279">
        <v>-1546259</v>
      </c>
      <c r="BA119" s="279">
        <v>14926663</v>
      </c>
      <c r="BB119" s="279">
        <v>11782148</v>
      </c>
      <c r="BC119" s="28">
        <v>11081377</v>
      </c>
      <c r="BD119" s="279">
        <v>7772209</v>
      </c>
      <c r="BE119" s="279">
        <v>16655699</v>
      </c>
      <c r="BF119" s="279">
        <v>-675620</v>
      </c>
      <c r="BG119" s="279">
        <v>6450520</v>
      </c>
      <c r="BH119" s="296">
        <v>12649681</v>
      </c>
      <c r="BI119" s="89">
        <v>6571862</v>
      </c>
      <c r="BJ119" s="515">
        <v>9915091</v>
      </c>
      <c r="BK119" s="570">
        <v>10648923</v>
      </c>
      <c r="BL119" s="279">
        <v>5872983</v>
      </c>
      <c r="BM119" s="279">
        <v>6830697</v>
      </c>
      <c r="BN119" s="279">
        <v>13154792</v>
      </c>
      <c r="BO119" s="28">
        <v>10946955</v>
      </c>
      <c r="BP119" s="28">
        <v>22275776</v>
      </c>
      <c r="BQ119" s="279">
        <v>663297</v>
      </c>
      <c r="BR119" s="279">
        <v>6111186</v>
      </c>
      <c r="BS119" s="279"/>
      <c r="BT119" s="279"/>
      <c r="BU119" s="89">
        <f t="shared" si="723"/>
        <v>-5272394.849999994</v>
      </c>
      <c r="BV119" s="92">
        <f t="shared" si="723"/>
        <v>5685614.9400000051</v>
      </c>
      <c r="BW119" s="92">
        <f t="shared" si="723"/>
        <v>7698424.9200000092</v>
      </c>
      <c r="BX119" s="92">
        <f t="shared" si="723"/>
        <v>-2912520.5399999991</v>
      </c>
      <c r="BY119" s="92">
        <f t="shared" si="723"/>
        <v>288252.1400000006</v>
      </c>
      <c r="BZ119" s="92">
        <f t="shared" si="723"/>
        <v>2962809.3599999994</v>
      </c>
      <c r="CA119" s="92">
        <f t="shared" si="723"/>
        <v>-3523424.4600000009</v>
      </c>
      <c r="CB119" s="92">
        <f t="shared" si="723"/>
        <v>13564552.5</v>
      </c>
      <c r="CC119" s="92">
        <f t="shared" si="723"/>
        <v>-374938.55000000447</v>
      </c>
      <c r="CD119" s="390">
        <f t="shared" si="723"/>
        <v>-2664224.1999999955</v>
      </c>
      <c r="CE119" s="413">
        <f t="shared" si="724"/>
        <v>5642644.5</v>
      </c>
      <c r="CF119" s="92">
        <f t="shared" si="724"/>
        <v>5072879.3999999985</v>
      </c>
      <c r="CG119" s="92">
        <f t="shared" si="724"/>
        <v>-3211296.7199999988</v>
      </c>
      <c r="CH119" s="92">
        <f t="shared" si="724"/>
        <v>-4957688.9400000051</v>
      </c>
      <c r="CI119" s="92">
        <f t="shared" si="724"/>
        <v>331049.01999998838</v>
      </c>
      <c r="CJ119" s="231">
        <f t="shared" si="724"/>
        <v>1744552.3900000006</v>
      </c>
      <c r="CK119" s="231">
        <f t="shared" si="724"/>
        <v>3843702.2100000009</v>
      </c>
      <c r="CL119" s="231">
        <f t="shared" si="724"/>
        <v>-8385364.8500000015</v>
      </c>
      <c r="CM119" s="231">
        <f t="shared" si="724"/>
        <v>10045913.609999999</v>
      </c>
      <c r="CN119" s="244">
        <f t="shared" si="724"/>
        <v>-2768979</v>
      </c>
      <c r="CO119" s="244">
        <f t="shared" si="725"/>
        <v>-4238885.3900000006</v>
      </c>
      <c r="CP119" s="370">
        <f t="shared" si="725"/>
        <v>1072868.1799999997</v>
      </c>
      <c r="CQ119" s="339">
        <f t="shared" si="725"/>
        <v>2679719</v>
      </c>
      <c r="CR119" s="244">
        <f t="shared" si="725"/>
        <v>-3924792</v>
      </c>
      <c r="CS119" s="244">
        <f t="shared" si="725"/>
        <v>2650286.7599999979</v>
      </c>
      <c r="CT119" s="244">
        <f t="shared" si="725"/>
        <v>-4756629.25</v>
      </c>
      <c r="CU119" s="244">
        <f t="shared" si="725"/>
        <v>-2035231.7799999937</v>
      </c>
      <c r="CV119" s="244">
        <f t="shared" si="725"/>
        <v>2316502.3700000048</v>
      </c>
      <c r="CW119" s="244">
        <f t="shared" si="725"/>
        <v>-721981</v>
      </c>
      <c r="CX119" s="244">
        <f t="shared" si="725"/>
        <v>12791070.25</v>
      </c>
      <c r="CY119" s="244">
        <f t="shared" si="726"/>
        <v>9304666</v>
      </c>
      <c r="CZ119" s="244">
        <f t="shared" si="726"/>
        <v>-22246985</v>
      </c>
      <c r="DA119" s="244">
        <f t="shared" si="726"/>
        <v>830071</v>
      </c>
      <c r="DB119" s="370">
        <f t="shared" si="726"/>
        <v>-10281251</v>
      </c>
      <c r="DC119" s="370">
        <f t="shared" si="726"/>
        <v>-13957176</v>
      </c>
      <c r="DD119" s="370">
        <f t="shared" si="726"/>
        <v>-5630178</v>
      </c>
      <c r="DE119" s="370">
        <f t="shared" si="726"/>
        <v>3753768</v>
      </c>
      <c r="DF119" s="370">
        <f t="shared" si="726"/>
        <v>-5547890</v>
      </c>
      <c r="DG119" s="370">
        <f t="shared" si="726"/>
        <v>12624650</v>
      </c>
      <c r="DH119" s="370">
        <f t="shared" si="726"/>
        <v>-2787048</v>
      </c>
      <c r="DI119" s="370">
        <f t="shared" si="727"/>
        <v>1420043</v>
      </c>
      <c r="DJ119" s="370">
        <f t="shared" si="727"/>
        <v>-6799559</v>
      </c>
      <c r="DK119" s="370">
        <f t="shared" si="727"/>
        <v>-6901893</v>
      </c>
      <c r="DL119" s="370">
        <f t="shared" si="727"/>
        <v>5922125</v>
      </c>
      <c r="DM119" s="370">
        <f t="shared" si="727"/>
        <v>5652322</v>
      </c>
      <c r="DN119" s="370">
        <f t="shared" si="727"/>
        <v>10635417</v>
      </c>
      <c r="DO119" s="370">
        <f t="shared" si="727"/>
        <v>734666</v>
      </c>
      <c r="DP119" s="370">
        <f t="shared" si="727"/>
        <v>8166440</v>
      </c>
      <c r="DQ119" s="370">
        <f t="shared" si="727"/>
        <v>2902390</v>
      </c>
      <c r="DR119" s="370">
        <f t="shared" si="727"/>
        <v>7419242</v>
      </c>
      <c r="DS119" s="370">
        <f t="shared" si="727"/>
        <v>-8095966</v>
      </c>
      <c r="DT119" s="370">
        <f t="shared" si="727"/>
        <v>1372644</v>
      </c>
      <c r="DU119" s="370">
        <f t="shared" si="727"/>
        <v>-134422</v>
      </c>
      <c r="DV119" s="370">
        <f t="shared" si="727"/>
        <v>14503567</v>
      </c>
      <c r="DW119" s="370">
        <f t="shared" si="727"/>
        <v>-15992402</v>
      </c>
      <c r="DX119" s="370">
        <f t="shared" si="727"/>
        <v>6786806</v>
      </c>
      <c r="DY119" s="451"/>
      <c r="DZ119" s="451"/>
      <c r="EA119" s="451"/>
      <c r="EB119" s="326"/>
      <c r="EC119" s="28">
        <f t="shared" si="736"/>
        <v>6111186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23956103.600000009</v>
      </c>
      <c r="D120" s="119">
        <f t="shared" ref="D120:AA120" si="745">SUM(D115:D119)</f>
        <v>-7310022.4600000009</v>
      </c>
      <c r="E120" s="119">
        <f t="shared" si="745"/>
        <v>-20147437.000000004</v>
      </c>
      <c r="F120" s="29">
        <f t="shared" si="745"/>
        <v>30149676.36999999</v>
      </c>
      <c r="G120" s="119">
        <f t="shared" si="745"/>
        <v>49997274.369999982</v>
      </c>
      <c r="H120" s="119">
        <f t="shared" si="745"/>
        <v>23785869.630000003</v>
      </c>
      <c r="I120" s="119">
        <f t="shared" si="745"/>
        <v>-3123137.5000000075</v>
      </c>
      <c r="J120" s="119">
        <f t="shared" si="745"/>
        <v>-10386143.400000012</v>
      </c>
      <c r="K120" s="119">
        <f t="shared" si="745"/>
        <v>19571167.900000006</v>
      </c>
      <c r="L120" s="120">
        <f t="shared" si="745"/>
        <v>48026956.540000007</v>
      </c>
      <c r="M120" s="119">
        <f t="shared" si="745"/>
        <v>55222006.599999979</v>
      </c>
      <c r="N120" s="29">
        <f t="shared" si="745"/>
        <v>17731881.299999993</v>
      </c>
      <c r="O120" s="29">
        <f t="shared" si="745"/>
        <v>16866472.219999991</v>
      </c>
      <c r="P120" s="29">
        <f t="shared" si="745"/>
        <v>44746436.010000013</v>
      </c>
      <c r="Q120" s="29">
        <f t="shared" si="745"/>
        <v>5091866.6900000051</v>
      </c>
      <c r="R120" s="29">
        <f t="shared" si="745"/>
        <v>32374854.739999987</v>
      </c>
      <c r="S120" s="29">
        <f t="shared" si="745"/>
        <v>71367382.189999998</v>
      </c>
      <c r="T120" s="29">
        <f t="shared" si="745"/>
        <v>71452594.849999994</v>
      </c>
      <c r="U120" s="29">
        <f t="shared" si="745"/>
        <v>2309070.9900000077</v>
      </c>
      <c r="V120" s="29">
        <f t="shared" si="745"/>
        <v>16603231</v>
      </c>
      <c r="W120" s="29">
        <f t="shared" si="745"/>
        <v>2309070.9900000077</v>
      </c>
      <c r="X120" s="120">
        <f t="shared" si="745"/>
        <v>64405202.679999992</v>
      </c>
      <c r="Y120" s="201">
        <f t="shared" si="745"/>
        <v>73872261</v>
      </c>
      <c r="Z120" s="201">
        <f t="shared" si="745"/>
        <v>48445884</v>
      </c>
      <c r="AA120" s="201">
        <f t="shared" si="745"/>
        <v>-302438.28999999352</v>
      </c>
      <c r="AB120" s="201">
        <f t="shared" ref="AB120:AC120" si="746">SUM(AB115:AB119)</f>
        <v>28288405.670000017</v>
      </c>
      <c r="AC120" s="201">
        <f t="shared" si="746"/>
        <v>252065.73999999277</v>
      </c>
      <c r="AD120" s="201">
        <f t="shared" ref="AD120:AF120" si="747">SUM(AD115:AD119)</f>
        <v>55295344.510000005</v>
      </c>
      <c r="AE120" s="201">
        <f t="shared" si="747"/>
        <v>52295968</v>
      </c>
      <c r="AF120" s="201">
        <f t="shared" si="747"/>
        <v>10089110.50999999</v>
      </c>
      <c r="AG120" s="201">
        <v>38535840</v>
      </c>
      <c r="AH120" s="201">
        <v>-4810152</v>
      </c>
      <c r="AI120" s="201">
        <v>-21484062</v>
      </c>
      <c r="AJ120" s="120">
        <v>73237112</v>
      </c>
      <c r="AK120" s="201">
        <v>66655856</v>
      </c>
      <c r="AL120" s="201">
        <v>37150520</v>
      </c>
      <c r="AM120" s="201">
        <v>1463569</v>
      </c>
      <c r="AN120" s="201">
        <v>2135211</v>
      </c>
      <c r="AO120" s="201">
        <v>-1181725</v>
      </c>
      <c r="AP120" s="201">
        <v>45281806</v>
      </c>
      <c r="AQ120" s="29">
        <v>54390051</v>
      </c>
      <c r="AR120" s="201">
        <v>64617366</v>
      </c>
      <c r="AS120" s="201">
        <v>30206361</v>
      </c>
      <c r="AT120" s="201">
        <v>-45014867</v>
      </c>
      <c r="AU120" s="201">
        <v>-5752391</v>
      </c>
      <c r="AV120" s="295">
        <v>9747758</v>
      </c>
      <c r="AW120" s="201">
        <v>26716173</v>
      </c>
      <c r="AX120" s="201">
        <v>18832648</v>
      </c>
      <c r="AY120" s="201">
        <v>49926577</v>
      </c>
      <c r="AZ120" s="201">
        <v>12673646</v>
      </c>
      <c r="BA120" s="201">
        <v>-3597074</v>
      </c>
      <c r="BB120" s="201">
        <v>25393348</v>
      </c>
      <c r="BC120" s="29">
        <v>58730743</v>
      </c>
      <c r="BD120" s="201">
        <v>30540351</v>
      </c>
      <c r="BE120" s="201">
        <v>27734744</v>
      </c>
      <c r="BF120" s="201">
        <v>-34679116</v>
      </c>
      <c r="BG120" s="201">
        <v>19494773</v>
      </c>
      <c r="BH120" s="295">
        <v>76430179</v>
      </c>
      <c r="BI120" s="118">
        <v>58440457</v>
      </c>
      <c r="BJ120" s="513">
        <v>42041211</v>
      </c>
      <c r="BK120" s="568">
        <v>44189389</v>
      </c>
      <c r="BL120" s="201">
        <v>5643335</v>
      </c>
      <c r="BM120" s="201">
        <v>15152170</v>
      </c>
      <c r="BN120" s="201">
        <v>54366530</v>
      </c>
      <c r="BO120" s="29">
        <v>103212792</v>
      </c>
      <c r="BP120" s="29">
        <v>65839268</v>
      </c>
      <c r="BQ120" s="201">
        <v>-34048618</v>
      </c>
      <c r="BR120" s="201">
        <v>-4631209</v>
      </c>
      <c r="BS120" s="201"/>
      <c r="BT120" s="201"/>
      <c r="BU120" s="118">
        <f t="shared" si="686"/>
        <v>-7089631.3800000157</v>
      </c>
      <c r="BV120" s="121">
        <f t="shared" ref="BV120:BX120" si="748">SUM(BV115:BV119)</f>
        <v>52056458.470000014</v>
      </c>
      <c r="BW120" s="121">
        <f t="shared" si="748"/>
        <v>25239303.690000009</v>
      </c>
      <c r="BX120" s="121">
        <f t="shared" si="748"/>
        <v>2225178.3699999973</v>
      </c>
      <c r="BY120" s="121">
        <f t="shared" ref="BY120" si="749">SUM(BY115:BY119)</f>
        <v>21370107.82</v>
      </c>
      <c r="BZ120" s="121">
        <f t="shared" ref="BZ120:CH120" si="750">SUM(BZ115:BZ119)</f>
        <v>47666725.219999999</v>
      </c>
      <c r="CA120" s="121">
        <f t="shared" si="750"/>
        <v>5432208.4900000151</v>
      </c>
      <c r="CB120" s="121">
        <f t="shared" si="750"/>
        <v>26989374.400000013</v>
      </c>
      <c r="CC120" s="121">
        <f t="shared" si="750"/>
        <v>-17262096.909999996</v>
      </c>
      <c r="CD120" s="389">
        <f t="shared" si="750"/>
        <v>16378246.139999989</v>
      </c>
      <c r="CE120" s="412">
        <f t="shared" si="750"/>
        <v>18650254.400000021</v>
      </c>
      <c r="CF120" s="121">
        <f t="shared" si="750"/>
        <v>30714002.700000007</v>
      </c>
      <c r="CG120" s="121">
        <f t="shared" si="750"/>
        <v>-17168910.509999987</v>
      </c>
      <c r="CH120" s="121">
        <f t="shared" si="750"/>
        <v>-16458030.339999996</v>
      </c>
      <c r="CI120" s="121">
        <f t="shared" ref="CI120:CJ120" si="751">SUM(CI115:CI119)</f>
        <v>-4839800.9500000123</v>
      </c>
      <c r="CJ120" s="230">
        <f t="shared" si="751"/>
        <v>22920489.770000018</v>
      </c>
      <c r="CK120" s="230">
        <f t="shared" ref="CK120:CL120" si="752">SUM(CK115:CK119)</f>
        <v>-19071414.189999986</v>
      </c>
      <c r="CL120" s="230">
        <f t="shared" si="752"/>
        <v>-61363484.340000011</v>
      </c>
      <c r="CM120" s="230">
        <f t="shared" ref="CM120:CN120" si="753">SUM(CM115:CM119)</f>
        <v>36226769.00999999</v>
      </c>
      <c r="CN120" s="256">
        <f t="shared" si="753"/>
        <v>-21413383</v>
      </c>
      <c r="CO120" s="256">
        <f t="shared" ref="CO120:CQ120" si="754">SUM(CO115:CO119)</f>
        <v>-23793132.99000001</v>
      </c>
      <c r="CP120" s="369">
        <f t="shared" si="754"/>
        <v>8831909.3200000059</v>
      </c>
      <c r="CQ120" s="338">
        <f t="shared" si="754"/>
        <v>-7216405</v>
      </c>
      <c r="CR120" s="256">
        <f t="shared" ref="CR120:CS120" si="755">SUM(CR115:CR119)</f>
        <v>-11295364</v>
      </c>
      <c r="CS120" s="256">
        <f t="shared" si="755"/>
        <v>1766007.2899999935</v>
      </c>
      <c r="CT120" s="256">
        <f t="shared" ref="CT120" si="756">SUM(CT115:CT119)</f>
        <v>-26153194.670000017</v>
      </c>
      <c r="CU120" s="256">
        <f t="shared" ref="CU120" si="757">SUM(CU115:CU119)</f>
        <v>-1433790.7399999928</v>
      </c>
      <c r="CV120" s="256">
        <f t="shared" ref="CV120" si="758">SUM(CV115:CV119)</f>
        <v>-10013538.510000005</v>
      </c>
      <c r="CW120" s="256">
        <f t="shared" ref="CW120" si="759">SUM(CW115:CW119)</f>
        <v>2094083</v>
      </c>
      <c r="CX120" s="256">
        <f t="shared" ref="CX120" si="760">SUM(CX115:CX119)</f>
        <v>54528255.49000001</v>
      </c>
      <c r="CY120" s="256">
        <f t="shared" ref="CY120" si="761">SUM(CY115:CY119)</f>
        <v>-8329479</v>
      </c>
      <c r="CZ120" s="256">
        <f t="shared" ref="CZ120" si="762">SUM(CZ115:CZ119)</f>
        <v>-40204715</v>
      </c>
      <c r="DA120" s="256">
        <f t="shared" ref="DA120" si="763">SUM(DA115:DA119)</f>
        <v>15731671</v>
      </c>
      <c r="DB120" s="369">
        <f t="shared" ref="DB120" si="764">SUM(DB115:DB119)</f>
        <v>-63489354</v>
      </c>
      <c r="DC120" s="369">
        <f t="shared" ref="DC120" si="765">SUM(DC115:DC119)</f>
        <v>-39939683</v>
      </c>
      <c r="DD120" s="369">
        <f t="shared" ref="DD120" si="766">SUM(DD115:DD119)</f>
        <v>-18317872</v>
      </c>
      <c r="DE120" s="369">
        <f t="shared" ref="DE120" si="767">SUM(DE115:DE119)</f>
        <v>48463008</v>
      </c>
      <c r="DF120" s="369">
        <f t="shared" ref="DF120" si="768">SUM(DF115:DF119)</f>
        <v>10538435</v>
      </c>
      <c r="DG120" s="369">
        <f t="shared" ref="DG120" si="769">SUM(DG115:DG119)</f>
        <v>-2415349</v>
      </c>
      <c r="DH120" s="369">
        <f t="shared" ref="DH120" si="770">SUM(DH115:DH119)</f>
        <v>-19888458</v>
      </c>
      <c r="DI120" s="369">
        <f t="shared" ref="DI120" si="771">SUM(DI115:DI119)</f>
        <v>4340692</v>
      </c>
      <c r="DJ120" s="369">
        <f t="shared" ref="DJ120" si="772">SUM(DJ115:DJ119)</f>
        <v>-34077015</v>
      </c>
      <c r="DK120" s="369">
        <f t="shared" ref="DK120:DL120" si="773">SUM(DK115:DK119)</f>
        <v>-2471617</v>
      </c>
      <c r="DL120" s="369">
        <f t="shared" si="773"/>
        <v>10335751</v>
      </c>
      <c r="DM120" s="369">
        <f t="shared" ref="DM120:DN120" si="774">SUM(DM115:DM119)</f>
        <v>25247164</v>
      </c>
      <c r="DN120" s="369">
        <f t="shared" si="774"/>
        <v>66682421</v>
      </c>
      <c r="DO120" s="369">
        <f t="shared" ref="DO120:DP120" si="775">SUM(DO115:DO119)</f>
        <v>31724284</v>
      </c>
      <c r="DP120" s="369">
        <f t="shared" si="775"/>
        <v>23208563</v>
      </c>
      <c r="DQ120" s="369">
        <f t="shared" ref="DQ120:DR120" si="776">SUM(DQ115:DQ119)</f>
        <v>-5737188</v>
      </c>
      <c r="DR120" s="369">
        <f t="shared" si="776"/>
        <v>-7030311</v>
      </c>
      <c r="DS120" s="369">
        <f t="shared" ref="DS120:DT120" si="777">SUM(DS115:DS119)</f>
        <v>18749244</v>
      </c>
      <c r="DT120" s="369">
        <f t="shared" si="777"/>
        <v>28973182</v>
      </c>
      <c r="DU120" s="369">
        <f t="shared" ref="DU120:DV120" si="778">SUM(DU115:DU119)</f>
        <v>44482049</v>
      </c>
      <c r="DV120" s="369">
        <f t="shared" si="778"/>
        <v>35298917</v>
      </c>
      <c r="DW120" s="369">
        <f t="shared" ref="DW120:DX120" si="779">SUM(DW115:DW119)</f>
        <v>-61783362</v>
      </c>
      <c r="DX120" s="369">
        <f t="shared" si="779"/>
        <v>30047907</v>
      </c>
      <c r="DY120" s="452"/>
      <c r="DZ120" s="452"/>
      <c r="EA120" s="452"/>
      <c r="EB120" s="327"/>
      <c r="EC120" s="29">
        <f t="shared" si="686"/>
        <v>-4631209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67"/>
      <c r="BJ121" s="514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1882</v>
      </c>
      <c r="D122" s="54">
        <v>2008</v>
      </c>
      <c r="E122" s="54">
        <v>2205</v>
      </c>
      <c r="F122" s="56">
        <v>2273</v>
      </c>
      <c r="G122" s="54">
        <v>2281</v>
      </c>
      <c r="H122" s="56">
        <v>2249</v>
      </c>
      <c r="I122" s="54">
        <v>2194</v>
      </c>
      <c r="J122" s="56">
        <v>2071</v>
      </c>
      <c r="K122" s="54">
        <v>1901</v>
      </c>
      <c r="L122" s="99">
        <v>1783</v>
      </c>
      <c r="M122" s="56">
        <v>1557</v>
      </c>
      <c r="N122" s="56">
        <v>1396</v>
      </c>
      <c r="O122" s="54">
        <v>1329</v>
      </c>
      <c r="P122" s="56">
        <v>1222</v>
      </c>
      <c r="Q122" s="54">
        <v>932</v>
      </c>
      <c r="R122" s="56">
        <v>835</v>
      </c>
      <c r="S122" s="54">
        <v>784</v>
      </c>
      <c r="T122" s="56">
        <v>789</v>
      </c>
      <c r="U122" s="193">
        <v>835</v>
      </c>
      <c r="V122" s="193">
        <v>1181</v>
      </c>
      <c r="W122" s="193">
        <v>943</v>
      </c>
      <c r="X122" s="99">
        <v>899</v>
      </c>
      <c r="Y122" s="193">
        <v>1106</v>
      </c>
      <c r="Z122" s="193">
        <v>892</v>
      </c>
      <c r="AA122" s="193">
        <v>848</v>
      </c>
      <c r="AB122" s="193">
        <v>2005</v>
      </c>
      <c r="AC122" s="193">
        <v>1846</v>
      </c>
      <c r="AD122" s="193">
        <v>1850</v>
      </c>
      <c r="AE122" s="193">
        <v>2161</v>
      </c>
      <c r="AF122" s="193">
        <v>2119</v>
      </c>
      <c r="AG122" s="193">
        <v>2649</v>
      </c>
      <c r="AH122" s="193">
        <v>3905</v>
      </c>
      <c r="AI122" s="193">
        <v>5119</v>
      </c>
      <c r="AJ122" s="99">
        <v>3431</v>
      </c>
      <c r="AK122" s="193">
        <v>4214</v>
      </c>
      <c r="AL122" s="193">
        <v>4588</v>
      </c>
      <c r="AM122" s="193">
        <v>4377</v>
      </c>
      <c r="AN122" s="193">
        <v>2725</v>
      </c>
      <c r="AO122" s="193">
        <v>2387</v>
      </c>
      <c r="AP122" s="193">
        <v>2088</v>
      </c>
      <c r="AQ122" s="56">
        <v>2418</v>
      </c>
      <c r="AR122" s="193">
        <v>2444</v>
      </c>
      <c r="AS122" s="193">
        <v>2097</v>
      </c>
      <c r="AT122" s="193">
        <v>1799</v>
      </c>
      <c r="AU122" s="193">
        <v>1715</v>
      </c>
      <c r="AV122" s="99">
        <v>2654</v>
      </c>
      <c r="AW122" s="193">
        <v>1648</v>
      </c>
      <c r="AX122" s="193">
        <v>1689</v>
      </c>
      <c r="AY122" s="193">
        <v>1640</v>
      </c>
      <c r="AZ122" s="193">
        <v>2033</v>
      </c>
      <c r="BA122" s="193">
        <v>1601</v>
      </c>
      <c r="BB122" s="193">
        <v>1579</v>
      </c>
      <c r="BC122" s="56">
        <v>1416</v>
      </c>
      <c r="BD122" s="193">
        <v>1754</v>
      </c>
      <c r="BE122" s="193">
        <v>1583</v>
      </c>
      <c r="BF122" s="193">
        <v>1674</v>
      </c>
      <c r="BG122" s="193">
        <v>1619</v>
      </c>
      <c r="BH122" s="99">
        <v>1707</v>
      </c>
      <c r="BI122" s="53">
        <v>3234</v>
      </c>
      <c r="BJ122" s="503">
        <v>2733</v>
      </c>
      <c r="BK122" s="559">
        <v>2684</v>
      </c>
      <c r="BL122" s="193">
        <v>2725</v>
      </c>
      <c r="BM122" s="193">
        <v>2264</v>
      </c>
      <c r="BN122" s="193">
        <v>2117</v>
      </c>
      <c r="BO122" s="56">
        <v>2285</v>
      </c>
      <c r="BP122" s="56">
        <v>2263</v>
      </c>
      <c r="BQ122" s="193">
        <v>2078</v>
      </c>
      <c r="BR122" s="193">
        <v>2241</v>
      </c>
      <c r="BS122" s="193"/>
      <c r="BT122" s="193"/>
      <c r="BU122" s="53">
        <f t="shared" ref="BU122:CD126" si="780">O122-C122</f>
        <v>-553</v>
      </c>
      <c r="BV122" s="100">
        <f t="shared" si="780"/>
        <v>-786</v>
      </c>
      <c r="BW122" s="100">
        <f t="shared" si="780"/>
        <v>-1273</v>
      </c>
      <c r="BX122" s="100">
        <f t="shared" si="780"/>
        <v>-1438</v>
      </c>
      <c r="BY122" s="100">
        <f t="shared" si="780"/>
        <v>-1497</v>
      </c>
      <c r="BZ122" s="100">
        <f t="shared" si="780"/>
        <v>-1460</v>
      </c>
      <c r="CA122" s="100">
        <f t="shared" si="780"/>
        <v>-1359</v>
      </c>
      <c r="CB122" s="100">
        <f t="shared" si="780"/>
        <v>-890</v>
      </c>
      <c r="CC122" s="100">
        <f t="shared" si="780"/>
        <v>-958</v>
      </c>
      <c r="CD122" s="393">
        <f t="shared" si="780"/>
        <v>-884</v>
      </c>
      <c r="CE122" s="100">
        <f t="shared" ref="CE122:CN126" si="781">Y122-M122</f>
        <v>-451</v>
      </c>
      <c r="CF122" s="100">
        <f t="shared" si="781"/>
        <v>-504</v>
      </c>
      <c r="CG122" s="100">
        <f t="shared" si="781"/>
        <v>-481</v>
      </c>
      <c r="CH122" s="100">
        <f t="shared" si="781"/>
        <v>783</v>
      </c>
      <c r="CI122" s="100">
        <f t="shared" si="781"/>
        <v>914</v>
      </c>
      <c r="CJ122" s="234">
        <f t="shared" si="781"/>
        <v>1015</v>
      </c>
      <c r="CK122" s="234">
        <f t="shared" si="781"/>
        <v>1377</v>
      </c>
      <c r="CL122" s="234">
        <f t="shared" si="781"/>
        <v>1330</v>
      </c>
      <c r="CM122" s="234">
        <f t="shared" si="781"/>
        <v>1814</v>
      </c>
      <c r="CN122" s="195">
        <f t="shared" si="781"/>
        <v>2724</v>
      </c>
      <c r="CO122" s="195">
        <f t="shared" ref="CO122:CX126" si="782">AI122-W122</f>
        <v>4176</v>
      </c>
      <c r="CP122" s="373">
        <f t="shared" si="782"/>
        <v>2532</v>
      </c>
      <c r="CQ122" s="195">
        <f t="shared" si="782"/>
        <v>3108</v>
      </c>
      <c r="CR122" s="195">
        <f t="shared" si="782"/>
        <v>3696</v>
      </c>
      <c r="CS122" s="195">
        <f t="shared" si="782"/>
        <v>3529</v>
      </c>
      <c r="CT122" s="195">
        <f t="shared" si="782"/>
        <v>720</v>
      </c>
      <c r="CU122" s="195">
        <f t="shared" si="782"/>
        <v>541</v>
      </c>
      <c r="CV122" s="195">
        <f t="shared" si="782"/>
        <v>238</v>
      </c>
      <c r="CW122" s="195">
        <f t="shared" si="782"/>
        <v>257</v>
      </c>
      <c r="CX122" s="195">
        <f t="shared" si="782"/>
        <v>325</v>
      </c>
      <c r="CY122" s="195">
        <f t="shared" ref="CY122:DH126" si="783">AS122-AG122</f>
        <v>-552</v>
      </c>
      <c r="CZ122" s="195">
        <f t="shared" si="783"/>
        <v>-2106</v>
      </c>
      <c r="DA122" s="195">
        <f t="shared" si="783"/>
        <v>-3404</v>
      </c>
      <c r="DB122" s="373">
        <f t="shared" si="783"/>
        <v>-777</v>
      </c>
      <c r="DC122" s="373">
        <f t="shared" si="783"/>
        <v>-2566</v>
      </c>
      <c r="DD122" s="373">
        <f t="shared" si="783"/>
        <v>-2899</v>
      </c>
      <c r="DE122" s="373">
        <f t="shared" si="783"/>
        <v>-2737</v>
      </c>
      <c r="DF122" s="373">
        <f t="shared" si="783"/>
        <v>-692</v>
      </c>
      <c r="DG122" s="373">
        <f t="shared" si="783"/>
        <v>-786</v>
      </c>
      <c r="DH122" s="373">
        <f t="shared" si="783"/>
        <v>-509</v>
      </c>
      <c r="DI122" s="373">
        <f t="shared" ref="DI122:DX126" si="784">BC122-AQ122</f>
        <v>-1002</v>
      </c>
      <c r="DJ122" s="373">
        <f t="shared" si="784"/>
        <v>-690</v>
      </c>
      <c r="DK122" s="373">
        <f t="shared" si="784"/>
        <v>-514</v>
      </c>
      <c r="DL122" s="373">
        <f t="shared" si="784"/>
        <v>-125</v>
      </c>
      <c r="DM122" s="373">
        <f t="shared" si="784"/>
        <v>-96</v>
      </c>
      <c r="DN122" s="373">
        <f t="shared" si="784"/>
        <v>-947</v>
      </c>
      <c r="DO122" s="373">
        <f t="shared" si="784"/>
        <v>1586</v>
      </c>
      <c r="DP122" s="373">
        <f t="shared" si="784"/>
        <v>1044</v>
      </c>
      <c r="DQ122" s="373">
        <f t="shared" si="784"/>
        <v>1044</v>
      </c>
      <c r="DR122" s="373">
        <f t="shared" si="784"/>
        <v>692</v>
      </c>
      <c r="DS122" s="373">
        <f t="shared" si="784"/>
        <v>663</v>
      </c>
      <c r="DT122" s="373">
        <f t="shared" si="784"/>
        <v>538</v>
      </c>
      <c r="DU122" s="373">
        <f t="shared" si="784"/>
        <v>869</v>
      </c>
      <c r="DV122" s="373">
        <f t="shared" si="784"/>
        <v>509</v>
      </c>
      <c r="DW122" s="373">
        <f t="shared" si="784"/>
        <v>495</v>
      </c>
      <c r="DX122" s="373">
        <f t="shared" si="784"/>
        <v>567</v>
      </c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2241</v>
      </c>
    </row>
    <row r="123" spans="1:133" s="51" customFormat="1" x14ac:dyDescent="0.3">
      <c r="A123" s="138"/>
      <c r="B123" s="52" t="s">
        <v>140</v>
      </c>
      <c r="C123" s="53">
        <v>4763</v>
      </c>
      <c r="D123" s="54">
        <v>5349</v>
      </c>
      <c r="E123" s="54">
        <v>6297</v>
      </c>
      <c r="F123" s="56">
        <v>6784</v>
      </c>
      <c r="G123" s="54">
        <v>7083</v>
      </c>
      <c r="H123" s="56">
        <v>7403</v>
      </c>
      <c r="I123" s="54">
        <v>7592</v>
      </c>
      <c r="J123" s="56">
        <v>7651</v>
      </c>
      <c r="K123" s="54">
        <v>7439</v>
      </c>
      <c r="L123" s="99">
        <v>7143</v>
      </c>
      <c r="M123" s="56">
        <v>6790</v>
      </c>
      <c r="N123" s="56">
        <v>6575</v>
      </c>
      <c r="O123" s="54">
        <v>6537</v>
      </c>
      <c r="P123" s="56">
        <v>6160</v>
      </c>
      <c r="Q123" s="54">
        <v>5366</v>
      </c>
      <c r="R123" s="56">
        <v>5051</v>
      </c>
      <c r="S123" s="54">
        <v>5246</v>
      </c>
      <c r="T123" s="56">
        <v>5219</v>
      </c>
      <c r="U123" s="193">
        <v>5185</v>
      </c>
      <c r="V123" s="193">
        <v>6062</v>
      </c>
      <c r="W123" s="193">
        <v>7012</v>
      </c>
      <c r="X123" s="99">
        <v>7615</v>
      </c>
      <c r="Y123" s="193">
        <v>8012</v>
      </c>
      <c r="Z123" s="193">
        <v>9060</v>
      </c>
      <c r="AA123" s="193">
        <v>9767</v>
      </c>
      <c r="AB123" s="193">
        <v>25160</v>
      </c>
      <c r="AC123" s="193">
        <v>27102</v>
      </c>
      <c r="AD123" s="193">
        <v>28388</v>
      </c>
      <c r="AE123" s="193">
        <v>23772</v>
      </c>
      <c r="AF123" s="193">
        <v>24304</v>
      </c>
      <c r="AG123" s="193">
        <v>24584</v>
      </c>
      <c r="AH123" s="193">
        <v>23612</v>
      </c>
      <c r="AI123" s="193">
        <v>21707</v>
      </c>
      <c r="AJ123" s="99">
        <v>21853</v>
      </c>
      <c r="AK123" s="193">
        <v>20042</v>
      </c>
      <c r="AL123" s="193">
        <v>19098</v>
      </c>
      <c r="AM123" s="193">
        <v>18735</v>
      </c>
      <c r="AN123" s="193">
        <v>17420</v>
      </c>
      <c r="AO123" s="193">
        <v>18322</v>
      </c>
      <c r="AP123" s="193">
        <v>18104</v>
      </c>
      <c r="AQ123" s="56">
        <v>16747</v>
      </c>
      <c r="AR123" s="193">
        <v>15836</v>
      </c>
      <c r="AS123" s="193">
        <v>14846</v>
      </c>
      <c r="AT123" s="193">
        <v>15340</v>
      </c>
      <c r="AU123" s="193">
        <v>14815</v>
      </c>
      <c r="AV123" s="99">
        <v>13329</v>
      </c>
      <c r="AW123" s="193">
        <v>14364</v>
      </c>
      <c r="AX123" s="193">
        <v>14702</v>
      </c>
      <c r="AY123" s="193">
        <v>15937</v>
      </c>
      <c r="AZ123" s="193">
        <v>16588</v>
      </c>
      <c r="BA123" s="193">
        <v>18283</v>
      </c>
      <c r="BB123" s="193">
        <v>18441</v>
      </c>
      <c r="BC123" s="56">
        <v>19425</v>
      </c>
      <c r="BD123" s="193">
        <v>19074</v>
      </c>
      <c r="BE123" s="193">
        <v>18851</v>
      </c>
      <c r="BF123" s="193">
        <v>18235</v>
      </c>
      <c r="BG123" s="193">
        <v>17252</v>
      </c>
      <c r="BH123" s="99">
        <v>26780</v>
      </c>
      <c r="BI123" s="53">
        <v>27499</v>
      </c>
      <c r="BJ123" s="503">
        <v>29611</v>
      </c>
      <c r="BK123" s="559">
        <v>29169</v>
      </c>
      <c r="BL123" s="193">
        <v>26448</v>
      </c>
      <c r="BM123" s="193">
        <v>24985</v>
      </c>
      <c r="BN123" s="193">
        <v>25528</v>
      </c>
      <c r="BO123" s="56">
        <v>24713</v>
      </c>
      <c r="BP123" s="56">
        <v>24195</v>
      </c>
      <c r="BQ123" s="193">
        <v>24496</v>
      </c>
      <c r="BR123" s="193">
        <v>24824</v>
      </c>
      <c r="BS123" s="193"/>
      <c r="BT123" s="193"/>
      <c r="BU123" s="53">
        <f t="shared" si="780"/>
        <v>1774</v>
      </c>
      <c r="BV123" s="100">
        <f t="shared" si="780"/>
        <v>811</v>
      </c>
      <c r="BW123" s="100">
        <f t="shared" si="780"/>
        <v>-931</v>
      </c>
      <c r="BX123" s="100">
        <f t="shared" si="780"/>
        <v>-1733</v>
      </c>
      <c r="BY123" s="100">
        <f t="shared" si="780"/>
        <v>-1837</v>
      </c>
      <c r="BZ123" s="100">
        <f t="shared" si="780"/>
        <v>-2184</v>
      </c>
      <c r="CA123" s="100">
        <f t="shared" si="780"/>
        <v>-2407</v>
      </c>
      <c r="CB123" s="100">
        <f t="shared" si="780"/>
        <v>-1589</v>
      </c>
      <c r="CC123" s="100">
        <f t="shared" si="780"/>
        <v>-427</v>
      </c>
      <c r="CD123" s="393">
        <f t="shared" si="780"/>
        <v>472</v>
      </c>
      <c r="CE123" s="100">
        <f t="shared" si="781"/>
        <v>1222</v>
      </c>
      <c r="CF123" s="100">
        <f t="shared" si="781"/>
        <v>2485</v>
      </c>
      <c r="CG123" s="100">
        <f t="shared" si="781"/>
        <v>3230</v>
      </c>
      <c r="CH123" s="100">
        <f t="shared" si="781"/>
        <v>19000</v>
      </c>
      <c r="CI123" s="100">
        <f t="shared" si="781"/>
        <v>21736</v>
      </c>
      <c r="CJ123" s="234">
        <f t="shared" si="781"/>
        <v>23337</v>
      </c>
      <c r="CK123" s="234">
        <f t="shared" si="781"/>
        <v>18526</v>
      </c>
      <c r="CL123" s="234">
        <f t="shared" si="781"/>
        <v>19085</v>
      </c>
      <c r="CM123" s="234">
        <f t="shared" si="781"/>
        <v>19399</v>
      </c>
      <c r="CN123" s="195">
        <f t="shared" si="781"/>
        <v>17550</v>
      </c>
      <c r="CO123" s="195">
        <f t="shared" si="782"/>
        <v>14695</v>
      </c>
      <c r="CP123" s="373">
        <f t="shared" si="782"/>
        <v>14238</v>
      </c>
      <c r="CQ123" s="195">
        <f t="shared" si="782"/>
        <v>12030</v>
      </c>
      <c r="CR123" s="195">
        <f t="shared" si="782"/>
        <v>10038</v>
      </c>
      <c r="CS123" s="195">
        <f t="shared" si="782"/>
        <v>8968</v>
      </c>
      <c r="CT123" s="195">
        <f t="shared" si="782"/>
        <v>-7740</v>
      </c>
      <c r="CU123" s="195">
        <f t="shared" si="782"/>
        <v>-8780</v>
      </c>
      <c r="CV123" s="195">
        <f t="shared" si="782"/>
        <v>-10284</v>
      </c>
      <c r="CW123" s="195">
        <f t="shared" si="782"/>
        <v>-7025</v>
      </c>
      <c r="CX123" s="195">
        <f t="shared" si="782"/>
        <v>-8468</v>
      </c>
      <c r="CY123" s="195">
        <f t="shared" si="783"/>
        <v>-9738</v>
      </c>
      <c r="CZ123" s="195">
        <f t="shared" si="783"/>
        <v>-8272</v>
      </c>
      <c r="DA123" s="195">
        <f t="shared" si="783"/>
        <v>-6892</v>
      </c>
      <c r="DB123" s="373">
        <f t="shared" si="783"/>
        <v>-8524</v>
      </c>
      <c r="DC123" s="373">
        <f t="shared" si="783"/>
        <v>-5678</v>
      </c>
      <c r="DD123" s="373">
        <f t="shared" si="783"/>
        <v>-4396</v>
      </c>
      <c r="DE123" s="373">
        <f t="shared" si="783"/>
        <v>-2798</v>
      </c>
      <c r="DF123" s="373">
        <f t="shared" si="783"/>
        <v>-832</v>
      </c>
      <c r="DG123" s="373">
        <f t="shared" si="783"/>
        <v>-39</v>
      </c>
      <c r="DH123" s="373">
        <f t="shared" si="783"/>
        <v>337</v>
      </c>
      <c r="DI123" s="373">
        <f t="shared" si="784"/>
        <v>2678</v>
      </c>
      <c r="DJ123" s="373">
        <f t="shared" si="784"/>
        <v>3238</v>
      </c>
      <c r="DK123" s="373">
        <f t="shared" si="784"/>
        <v>4005</v>
      </c>
      <c r="DL123" s="373">
        <f t="shared" si="784"/>
        <v>2895</v>
      </c>
      <c r="DM123" s="373">
        <f t="shared" si="784"/>
        <v>2437</v>
      </c>
      <c r="DN123" s="373">
        <f t="shared" si="784"/>
        <v>13451</v>
      </c>
      <c r="DO123" s="373">
        <f t="shared" si="784"/>
        <v>13135</v>
      </c>
      <c r="DP123" s="373">
        <f t="shared" si="784"/>
        <v>14909</v>
      </c>
      <c r="DQ123" s="373">
        <f t="shared" si="784"/>
        <v>13232</v>
      </c>
      <c r="DR123" s="373">
        <f t="shared" si="784"/>
        <v>9860</v>
      </c>
      <c r="DS123" s="373">
        <f t="shared" si="784"/>
        <v>6702</v>
      </c>
      <c r="DT123" s="373">
        <f t="shared" si="784"/>
        <v>7087</v>
      </c>
      <c r="DU123" s="373">
        <f t="shared" si="784"/>
        <v>5288</v>
      </c>
      <c r="DV123" s="373">
        <f t="shared" si="784"/>
        <v>5121</v>
      </c>
      <c r="DW123" s="373">
        <f t="shared" si="784"/>
        <v>5645</v>
      </c>
      <c r="DX123" s="373">
        <f t="shared" si="784"/>
        <v>6589</v>
      </c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24824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1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1</v>
      </c>
      <c r="AT124" s="193">
        <v>2</v>
      </c>
      <c r="AU124" s="193">
        <v>2</v>
      </c>
      <c r="AV124" s="99">
        <v>2</v>
      </c>
      <c r="AW124" s="193">
        <v>2</v>
      </c>
      <c r="AX124" s="193">
        <v>1</v>
      </c>
      <c r="AY124" s="193">
        <v>1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53">
        <v>0</v>
      </c>
      <c r="BJ124" s="503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1</v>
      </c>
      <c r="BQ124" s="193">
        <v>1</v>
      </c>
      <c r="BR124" s="193">
        <v>0</v>
      </c>
      <c r="BS124" s="193"/>
      <c r="BT124" s="193"/>
      <c r="BU124" s="53">
        <f t="shared" si="780"/>
        <v>0</v>
      </c>
      <c r="BV124" s="100">
        <f t="shared" si="780"/>
        <v>0</v>
      </c>
      <c r="BW124" s="100">
        <f t="shared" si="780"/>
        <v>0</v>
      </c>
      <c r="BX124" s="100">
        <f t="shared" si="780"/>
        <v>0</v>
      </c>
      <c r="BY124" s="100">
        <f t="shared" si="780"/>
        <v>0</v>
      </c>
      <c r="BZ124" s="100">
        <f t="shared" si="780"/>
        <v>0</v>
      </c>
      <c r="CA124" s="100">
        <f t="shared" si="780"/>
        <v>0</v>
      </c>
      <c r="CB124" s="100">
        <f t="shared" si="780"/>
        <v>0</v>
      </c>
      <c r="CC124" s="100">
        <f t="shared" si="780"/>
        <v>0</v>
      </c>
      <c r="CD124" s="393">
        <f t="shared" si="780"/>
        <v>0</v>
      </c>
      <c r="CE124" s="100">
        <f t="shared" si="781"/>
        <v>0</v>
      </c>
      <c r="CF124" s="100">
        <f t="shared" si="781"/>
        <v>0</v>
      </c>
      <c r="CG124" s="100">
        <f t="shared" si="781"/>
        <v>0</v>
      </c>
      <c r="CH124" s="100">
        <f t="shared" si="781"/>
        <v>0</v>
      </c>
      <c r="CI124" s="100">
        <f t="shared" si="781"/>
        <v>0</v>
      </c>
      <c r="CJ124" s="234">
        <f t="shared" si="781"/>
        <v>1</v>
      </c>
      <c r="CK124" s="234">
        <f t="shared" si="781"/>
        <v>0</v>
      </c>
      <c r="CL124" s="234">
        <f t="shared" si="781"/>
        <v>0</v>
      </c>
      <c r="CM124" s="234">
        <f t="shared" si="781"/>
        <v>0</v>
      </c>
      <c r="CN124" s="195">
        <f t="shared" si="781"/>
        <v>0</v>
      </c>
      <c r="CO124" s="195">
        <f t="shared" si="782"/>
        <v>0</v>
      </c>
      <c r="CP124" s="373">
        <f t="shared" si="782"/>
        <v>0</v>
      </c>
      <c r="CQ124" s="195">
        <f t="shared" si="782"/>
        <v>0</v>
      </c>
      <c r="CR124" s="195">
        <f t="shared" si="782"/>
        <v>0</v>
      </c>
      <c r="CS124" s="195">
        <f t="shared" si="782"/>
        <v>0</v>
      </c>
      <c r="CT124" s="195">
        <f t="shared" si="782"/>
        <v>0</v>
      </c>
      <c r="CU124" s="195">
        <f t="shared" si="782"/>
        <v>0</v>
      </c>
      <c r="CV124" s="195">
        <f t="shared" si="782"/>
        <v>-1</v>
      </c>
      <c r="CW124" s="195">
        <f t="shared" si="782"/>
        <v>0</v>
      </c>
      <c r="CX124" s="195">
        <f t="shared" si="782"/>
        <v>0</v>
      </c>
      <c r="CY124" s="195">
        <f t="shared" si="783"/>
        <v>1</v>
      </c>
      <c r="CZ124" s="195">
        <f t="shared" si="783"/>
        <v>2</v>
      </c>
      <c r="DA124" s="195">
        <f t="shared" si="783"/>
        <v>2</v>
      </c>
      <c r="DB124" s="373">
        <f t="shared" si="783"/>
        <v>2</v>
      </c>
      <c r="DC124" s="373">
        <f t="shared" si="783"/>
        <v>2</v>
      </c>
      <c r="DD124" s="373">
        <f t="shared" si="783"/>
        <v>1</v>
      </c>
      <c r="DE124" s="373">
        <f t="shared" si="783"/>
        <v>1</v>
      </c>
      <c r="DF124" s="373">
        <f t="shared" si="783"/>
        <v>0</v>
      </c>
      <c r="DG124" s="373">
        <f t="shared" si="783"/>
        <v>0</v>
      </c>
      <c r="DH124" s="373">
        <f t="shared" si="783"/>
        <v>0</v>
      </c>
      <c r="DI124" s="373">
        <f t="shared" si="784"/>
        <v>0</v>
      </c>
      <c r="DJ124" s="373">
        <f t="shared" si="784"/>
        <v>0</v>
      </c>
      <c r="DK124" s="373">
        <f t="shared" si="784"/>
        <v>-1</v>
      </c>
      <c r="DL124" s="373">
        <f t="shared" si="784"/>
        <v>-2</v>
      </c>
      <c r="DM124" s="373">
        <f t="shared" si="784"/>
        <v>-2</v>
      </c>
      <c r="DN124" s="373">
        <f t="shared" si="784"/>
        <v>-2</v>
      </c>
      <c r="DO124" s="373">
        <f t="shared" si="784"/>
        <v>-2</v>
      </c>
      <c r="DP124" s="373">
        <f t="shared" si="784"/>
        <v>-1</v>
      </c>
      <c r="DQ124" s="373">
        <f t="shared" si="784"/>
        <v>-1</v>
      </c>
      <c r="DR124" s="373">
        <f t="shared" si="784"/>
        <v>0</v>
      </c>
      <c r="DS124" s="373">
        <f t="shared" si="784"/>
        <v>0</v>
      </c>
      <c r="DT124" s="373">
        <f t="shared" si="784"/>
        <v>0</v>
      </c>
      <c r="DU124" s="373">
        <f t="shared" si="784"/>
        <v>0</v>
      </c>
      <c r="DV124" s="373">
        <f t="shared" si="784"/>
        <v>1</v>
      </c>
      <c r="DW124" s="373">
        <f t="shared" si="784"/>
        <v>1</v>
      </c>
      <c r="DX124" s="373">
        <f t="shared" si="784"/>
        <v>0</v>
      </c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53">
        <v>0</v>
      </c>
      <c r="BJ125" s="503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780"/>
        <v>0</v>
      </c>
      <c r="BV125" s="100">
        <f t="shared" si="780"/>
        <v>0</v>
      </c>
      <c r="BW125" s="100">
        <f t="shared" si="780"/>
        <v>0</v>
      </c>
      <c r="BX125" s="100">
        <f t="shared" si="780"/>
        <v>0</v>
      </c>
      <c r="BY125" s="100">
        <f t="shared" si="780"/>
        <v>0</v>
      </c>
      <c r="BZ125" s="100">
        <f t="shared" si="780"/>
        <v>0</v>
      </c>
      <c r="CA125" s="100">
        <f t="shared" si="780"/>
        <v>0</v>
      </c>
      <c r="CB125" s="100">
        <f t="shared" si="780"/>
        <v>0</v>
      </c>
      <c r="CC125" s="100">
        <f t="shared" si="780"/>
        <v>0</v>
      </c>
      <c r="CD125" s="393">
        <f t="shared" si="780"/>
        <v>0</v>
      </c>
      <c r="CE125" s="100">
        <f t="shared" si="781"/>
        <v>0</v>
      </c>
      <c r="CF125" s="100">
        <f t="shared" si="781"/>
        <v>0</v>
      </c>
      <c r="CG125" s="100">
        <f t="shared" si="781"/>
        <v>0</v>
      </c>
      <c r="CH125" s="100">
        <f t="shared" si="781"/>
        <v>0</v>
      </c>
      <c r="CI125" s="100">
        <f t="shared" si="781"/>
        <v>0</v>
      </c>
      <c r="CJ125" s="234">
        <f t="shared" si="781"/>
        <v>0</v>
      </c>
      <c r="CK125" s="234">
        <f t="shared" si="781"/>
        <v>0</v>
      </c>
      <c r="CL125" s="234">
        <f t="shared" si="781"/>
        <v>0</v>
      </c>
      <c r="CM125" s="234">
        <f t="shared" si="781"/>
        <v>0</v>
      </c>
      <c r="CN125" s="195">
        <f t="shared" si="781"/>
        <v>0</v>
      </c>
      <c r="CO125" s="195">
        <f t="shared" si="782"/>
        <v>0</v>
      </c>
      <c r="CP125" s="373">
        <f t="shared" si="782"/>
        <v>0</v>
      </c>
      <c r="CQ125" s="195">
        <f t="shared" si="782"/>
        <v>0</v>
      </c>
      <c r="CR125" s="195">
        <f t="shared" si="782"/>
        <v>0</v>
      </c>
      <c r="CS125" s="195">
        <f t="shared" si="782"/>
        <v>0</v>
      </c>
      <c r="CT125" s="195">
        <f t="shared" si="782"/>
        <v>0</v>
      </c>
      <c r="CU125" s="195">
        <f t="shared" si="782"/>
        <v>0</v>
      </c>
      <c r="CV125" s="195">
        <f t="shared" si="782"/>
        <v>0</v>
      </c>
      <c r="CW125" s="195">
        <f t="shared" si="782"/>
        <v>0</v>
      </c>
      <c r="CX125" s="195">
        <f t="shared" si="782"/>
        <v>0</v>
      </c>
      <c r="CY125" s="195">
        <f t="shared" si="783"/>
        <v>0</v>
      </c>
      <c r="CZ125" s="195">
        <f t="shared" si="783"/>
        <v>0</v>
      </c>
      <c r="DA125" s="195">
        <f t="shared" si="783"/>
        <v>0</v>
      </c>
      <c r="DB125" s="373">
        <f t="shared" si="783"/>
        <v>0</v>
      </c>
      <c r="DC125" s="373">
        <f t="shared" si="783"/>
        <v>0</v>
      </c>
      <c r="DD125" s="373">
        <f t="shared" si="783"/>
        <v>0</v>
      </c>
      <c r="DE125" s="373">
        <f t="shared" si="783"/>
        <v>0</v>
      </c>
      <c r="DF125" s="373">
        <f t="shared" si="783"/>
        <v>0</v>
      </c>
      <c r="DG125" s="373">
        <f t="shared" si="783"/>
        <v>0</v>
      </c>
      <c r="DH125" s="373">
        <f t="shared" si="783"/>
        <v>0</v>
      </c>
      <c r="DI125" s="373">
        <f t="shared" si="784"/>
        <v>0</v>
      </c>
      <c r="DJ125" s="373">
        <f t="shared" si="784"/>
        <v>0</v>
      </c>
      <c r="DK125" s="373">
        <f t="shared" si="784"/>
        <v>0</v>
      </c>
      <c r="DL125" s="373">
        <f t="shared" si="784"/>
        <v>0</v>
      </c>
      <c r="DM125" s="373">
        <f t="shared" si="784"/>
        <v>0</v>
      </c>
      <c r="DN125" s="373">
        <f t="shared" si="784"/>
        <v>0</v>
      </c>
      <c r="DO125" s="373">
        <f t="shared" si="784"/>
        <v>0</v>
      </c>
      <c r="DP125" s="373">
        <f t="shared" si="784"/>
        <v>0</v>
      </c>
      <c r="DQ125" s="373">
        <f t="shared" si="784"/>
        <v>0</v>
      </c>
      <c r="DR125" s="373">
        <f t="shared" si="784"/>
        <v>0</v>
      </c>
      <c r="DS125" s="373">
        <f t="shared" si="784"/>
        <v>0</v>
      </c>
      <c r="DT125" s="373">
        <f t="shared" si="784"/>
        <v>0</v>
      </c>
      <c r="DU125" s="373">
        <f t="shared" si="784"/>
        <v>0</v>
      </c>
      <c r="DV125" s="373">
        <f t="shared" si="784"/>
        <v>0</v>
      </c>
      <c r="DW125" s="373">
        <f t="shared" si="784"/>
        <v>0</v>
      </c>
      <c r="DX125" s="373">
        <f t="shared" si="784"/>
        <v>0</v>
      </c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53">
        <v>0</v>
      </c>
      <c r="BJ126" s="503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780"/>
        <v>0</v>
      </c>
      <c r="BV126" s="100">
        <f t="shared" si="780"/>
        <v>0</v>
      </c>
      <c r="BW126" s="100">
        <f t="shared" si="780"/>
        <v>0</v>
      </c>
      <c r="BX126" s="100">
        <f t="shared" si="780"/>
        <v>0</v>
      </c>
      <c r="BY126" s="100">
        <f t="shared" si="780"/>
        <v>0</v>
      </c>
      <c r="BZ126" s="100">
        <f t="shared" si="780"/>
        <v>0</v>
      </c>
      <c r="CA126" s="100">
        <f t="shared" si="780"/>
        <v>0</v>
      </c>
      <c r="CB126" s="100">
        <f t="shared" si="780"/>
        <v>0</v>
      </c>
      <c r="CC126" s="100">
        <f t="shared" si="780"/>
        <v>0</v>
      </c>
      <c r="CD126" s="393">
        <f t="shared" si="780"/>
        <v>0</v>
      </c>
      <c r="CE126" s="100">
        <f t="shared" si="781"/>
        <v>0</v>
      </c>
      <c r="CF126" s="100">
        <f t="shared" si="781"/>
        <v>0</v>
      </c>
      <c r="CG126" s="100">
        <f t="shared" si="781"/>
        <v>0</v>
      </c>
      <c r="CH126" s="100">
        <f t="shared" si="781"/>
        <v>0</v>
      </c>
      <c r="CI126" s="100">
        <f t="shared" si="781"/>
        <v>0</v>
      </c>
      <c r="CJ126" s="234">
        <f t="shared" si="781"/>
        <v>0</v>
      </c>
      <c r="CK126" s="234">
        <f t="shared" si="781"/>
        <v>0</v>
      </c>
      <c r="CL126" s="234">
        <f t="shared" si="781"/>
        <v>0</v>
      </c>
      <c r="CM126" s="234">
        <f t="shared" si="781"/>
        <v>0</v>
      </c>
      <c r="CN126" s="195">
        <f t="shared" si="781"/>
        <v>0</v>
      </c>
      <c r="CO126" s="195">
        <f t="shared" si="782"/>
        <v>0</v>
      </c>
      <c r="CP126" s="373">
        <f t="shared" si="782"/>
        <v>0</v>
      </c>
      <c r="CQ126" s="195">
        <f t="shared" si="782"/>
        <v>0</v>
      </c>
      <c r="CR126" s="195">
        <f t="shared" si="782"/>
        <v>0</v>
      </c>
      <c r="CS126" s="195">
        <f t="shared" si="782"/>
        <v>0</v>
      </c>
      <c r="CT126" s="195">
        <f t="shared" si="782"/>
        <v>0</v>
      </c>
      <c r="CU126" s="195">
        <f t="shared" si="782"/>
        <v>0</v>
      </c>
      <c r="CV126" s="195">
        <f t="shared" si="782"/>
        <v>0</v>
      </c>
      <c r="CW126" s="195">
        <f t="shared" si="782"/>
        <v>0</v>
      </c>
      <c r="CX126" s="195">
        <f t="shared" si="782"/>
        <v>0</v>
      </c>
      <c r="CY126" s="195">
        <f t="shared" si="783"/>
        <v>0</v>
      </c>
      <c r="CZ126" s="195">
        <f t="shared" si="783"/>
        <v>0</v>
      </c>
      <c r="DA126" s="195">
        <f t="shared" si="783"/>
        <v>0</v>
      </c>
      <c r="DB126" s="373">
        <f t="shared" si="783"/>
        <v>0</v>
      </c>
      <c r="DC126" s="373">
        <f t="shared" si="783"/>
        <v>0</v>
      </c>
      <c r="DD126" s="373">
        <f t="shared" si="783"/>
        <v>0</v>
      </c>
      <c r="DE126" s="373">
        <f t="shared" si="783"/>
        <v>0</v>
      </c>
      <c r="DF126" s="373">
        <f t="shared" si="783"/>
        <v>0</v>
      </c>
      <c r="DG126" s="373">
        <f t="shared" si="783"/>
        <v>0</v>
      </c>
      <c r="DH126" s="373">
        <f t="shared" si="783"/>
        <v>0</v>
      </c>
      <c r="DI126" s="373">
        <f t="shared" si="784"/>
        <v>0</v>
      </c>
      <c r="DJ126" s="373">
        <f t="shared" si="784"/>
        <v>0</v>
      </c>
      <c r="DK126" s="373">
        <f t="shared" si="784"/>
        <v>0</v>
      </c>
      <c r="DL126" s="373">
        <f t="shared" si="784"/>
        <v>0</v>
      </c>
      <c r="DM126" s="373">
        <f t="shared" si="784"/>
        <v>0</v>
      </c>
      <c r="DN126" s="373">
        <f t="shared" si="784"/>
        <v>0</v>
      </c>
      <c r="DO126" s="373">
        <f t="shared" si="784"/>
        <v>0</v>
      </c>
      <c r="DP126" s="373">
        <f t="shared" si="784"/>
        <v>0</v>
      </c>
      <c r="DQ126" s="373">
        <f t="shared" si="784"/>
        <v>0</v>
      </c>
      <c r="DR126" s="373">
        <f t="shared" si="784"/>
        <v>0</v>
      </c>
      <c r="DS126" s="373">
        <f t="shared" si="784"/>
        <v>0</v>
      </c>
      <c r="DT126" s="373">
        <f t="shared" si="784"/>
        <v>0</v>
      </c>
      <c r="DU126" s="373">
        <f t="shared" si="784"/>
        <v>0</v>
      </c>
      <c r="DV126" s="373">
        <f t="shared" si="784"/>
        <v>0</v>
      </c>
      <c r="DW126" s="373">
        <f t="shared" si="784"/>
        <v>0</v>
      </c>
      <c r="DX126" s="373">
        <f t="shared" si="784"/>
        <v>0</v>
      </c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785">SUM(C122:C126)</f>
        <v>6645</v>
      </c>
      <c r="D127" s="114">
        <f t="shared" si="785"/>
        <v>7357</v>
      </c>
      <c r="E127" s="114">
        <f t="shared" si="785"/>
        <v>8502</v>
      </c>
      <c r="F127" s="115">
        <f t="shared" si="785"/>
        <v>9057</v>
      </c>
      <c r="G127" s="114">
        <f t="shared" si="785"/>
        <v>9364</v>
      </c>
      <c r="H127" s="115">
        <f t="shared" si="785"/>
        <v>9652</v>
      </c>
      <c r="I127" s="114">
        <f t="shared" si="785"/>
        <v>9786</v>
      </c>
      <c r="J127" s="115">
        <f t="shared" si="785"/>
        <v>9722</v>
      </c>
      <c r="K127" s="114">
        <f t="shared" si="785"/>
        <v>9340</v>
      </c>
      <c r="L127" s="116">
        <f t="shared" si="785"/>
        <v>8926</v>
      </c>
      <c r="M127" s="115">
        <f t="shared" si="785"/>
        <v>8347</v>
      </c>
      <c r="N127" s="115">
        <f t="shared" si="785"/>
        <v>7971</v>
      </c>
      <c r="O127" s="115">
        <f t="shared" si="785"/>
        <v>7866</v>
      </c>
      <c r="P127" s="115">
        <f t="shared" si="785"/>
        <v>7382</v>
      </c>
      <c r="Q127" s="115">
        <f t="shared" si="785"/>
        <v>6298</v>
      </c>
      <c r="R127" s="115">
        <v>5886</v>
      </c>
      <c r="S127" s="114">
        <v>6030</v>
      </c>
      <c r="T127" s="115">
        <v>6008</v>
      </c>
      <c r="U127" s="194">
        <v>6020</v>
      </c>
      <c r="V127" s="194">
        <v>7243</v>
      </c>
      <c r="W127" s="194">
        <f>SUM(W122+W123+W124+W125+W126)</f>
        <v>7955</v>
      </c>
      <c r="X127" s="116">
        <f>SUM(X122+X123+X124+X125+X126)</f>
        <v>8514</v>
      </c>
      <c r="Y127" s="194">
        <v>9118</v>
      </c>
      <c r="Z127" s="194">
        <v>9952</v>
      </c>
      <c r="AA127" s="194">
        <v>10615</v>
      </c>
      <c r="AB127" s="194">
        <v>27165</v>
      </c>
      <c r="AC127" s="194">
        <v>28948</v>
      </c>
      <c r="AD127" s="194">
        <v>30239</v>
      </c>
      <c r="AE127" s="194">
        <v>25933</v>
      </c>
      <c r="AF127" s="194">
        <v>26423</v>
      </c>
      <c r="AG127" s="194">
        <v>27233</v>
      </c>
      <c r="AH127" s="194">
        <v>27517</v>
      </c>
      <c r="AI127" s="194">
        <v>26826</v>
      </c>
      <c r="AJ127" s="116">
        <v>25284</v>
      </c>
      <c r="AK127" s="194">
        <v>24256</v>
      </c>
      <c r="AL127" s="194">
        <v>23686</v>
      </c>
      <c r="AM127" s="194">
        <v>23112</v>
      </c>
      <c r="AN127" s="194">
        <v>20145</v>
      </c>
      <c r="AO127" s="194">
        <v>20709</v>
      </c>
      <c r="AP127" s="194">
        <v>20192</v>
      </c>
      <c r="AQ127" s="77">
        <v>19165</v>
      </c>
      <c r="AR127" s="194">
        <v>18280</v>
      </c>
      <c r="AS127" s="194">
        <v>16944</v>
      </c>
      <c r="AT127" s="194">
        <v>17141</v>
      </c>
      <c r="AU127" s="194">
        <v>16532</v>
      </c>
      <c r="AV127" s="116">
        <v>15985</v>
      </c>
      <c r="AW127" s="194">
        <v>16014</v>
      </c>
      <c r="AX127" s="194">
        <v>16392</v>
      </c>
      <c r="AY127" s="194">
        <v>17578</v>
      </c>
      <c r="AZ127" s="194">
        <v>18621</v>
      </c>
      <c r="BA127" s="194">
        <v>19884</v>
      </c>
      <c r="BB127" s="194">
        <v>20020</v>
      </c>
      <c r="BC127" s="77">
        <v>20841</v>
      </c>
      <c r="BD127" s="194">
        <v>20828</v>
      </c>
      <c r="BE127" s="194">
        <v>20434</v>
      </c>
      <c r="BF127" s="194">
        <v>19909</v>
      </c>
      <c r="BG127" s="194">
        <v>18871</v>
      </c>
      <c r="BH127" s="116">
        <v>28487</v>
      </c>
      <c r="BI127" s="113">
        <v>30733</v>
      </c>
      <c r="BJ127" s="518">
        <v>32344</v>
      </c>
      <c r="BK127" s="573">
        <v>31853</v>
      </c>
      <c r="BL127" s="194">
        <v>29173</v>
      </c>
      <c r="BM127" s="194">
        <v>27249</v>
      </c>
      <c r="BN127" s="194">
        <v>27645</v>
      </c>
      <c r="BO127" s="77">
        <v>26998</v>
      </c>
      <c r="BP127" s="77">
        <v>26459</v>
      </c>
      <c r="BQ127" s="194">
        <v>26575</v>
      </c>
      <c r="BR127" s="194">
        <v>27065</v>
      </c>
      <c r="BS127" s="194"/>
      <c r="BT127" s="194"/>
      <c r="BU127" s="113">
        <f t="shared" ref="BU127:BY127" si="786">SUM(BU122:BU126)</f>
        <v>1221</v>
      </c>
      <c r="BV127" s="117">
        <f t="shared" si="786"/>
        <v>25</v>
      </c>
      <c r="BW127" s="117">
        <f t="shared" si="786"/>
        <v>-2204</v>
      </c>
      <c r="BX127" s="117">
        <f t="shared" si="786"/>
        <v>-3171</v>
      </c>
      <c r="BY127" s="117">
        <f t="shared" si="786"/>
        <v>-3334</v>
      </c>
      <c r="BZ127" s="117">
        <f t="shared" ref="BZ127:CH127" si="787">SUM(BZ122:BZ126)</f>
        <v>-3644</v>
      </c>
      <c r="CA127" s="117">
        <f t="shared" si="787"/>
        <v>-3766</v>
      </c>
      <c r="CB127" s="117">
        <f t="shared" si="787"/>
        <v>-2479</v>
      </c>
      <c r="CC127" s="117">
        <f t="shared" si="787"/>
        <v>-1385</v>
      </c>
      <c r="CD127" s="394">
        <f t="shared" si="787"/>
        <v>-412</v>
      </c>
      <c r="CE127" s="117">
        <f t="shared" si="787"/>
        <v>771</v>
      </c>
      <c r="CF127" s="117">
        <f t="shared" si="787"/>
        <v>1981</v>
      </c>
      <c r="CG127" s="117">
        <f t="shared" si="787"/>
        <v>2749</v>
      </c>
      <c r="CH127" s="117">
        <f t="shared" si="787"/>
        <v>19783</v>
      </c>
      <c r="CI127" s="117">
        <f t="shared" ref="CI127:CJ127" si="788">SUM(CI122:CI126)</f>
        <v>22650</v>
      </c>
      <c r="CJ127" s="235">
        <f t="shared" si="788"/>
        <v>24353</v>
      </c>
      <c r="CK127" s="235">
        <f t="shared" ref="CK127:CL127" si="789">SUM(CK122:CK126)</f>
        <v>19903</v>
      </c>
      <c r="CL127" s="235">
        <f t="shared" si="789"/>
        <v>20415</v>
      </c>
      <c r="CM127" s="235">
        <f t="shared" ref="CM127:CN127" si="790">SUM(CM122:CM126)</f>
        <v>21213</v>
      </c>
      <c r="CN127" s="196">
        <f t="shared" si="790"/>
        <v>20274</v>
      </c>
      <c r="CO127" s="196">
        <f t="shared" ref="CO127:CQ127" si="791">SUM(CO122:CO126)</f>
        <v>18871</v>
      </c>
      <c r="CP127" s="374">
        <f t="shared" si="791"/>
        <v>16770</v>
      </c>
      <c r="CQ127" s="196">
        <f t="shared" si="791"/>
        <v>15138</v>
      </c>
      <c r="CR127" s="196">
        <f t="shared" ref="CR127:CS127" si="792">SUM(CR122:CR126)</f>
        <v>13734</v>
      </c>
      <c r="CS127" s="196">
        <f t="shared" si="792"/>
        <v>12497</v>
      </c>
      <c r="CT127" s="196">
        <f t="shared" ref="CT127" si="793">SUM(CT122:CT126)</f>
        <v>-7020</v>
      </c>
      <c r="CU127" s="196">
        <f t="shared" ref="CU127" si="794">SUM(CU122:CU126)</f>
        <v>-8239</v>
      </c>
      <c r="CV127" s="196">
        <f t="shared" ref="CV127" si="795">SUM(CV122:CV126)</f>
        <v>-10047</v>
      </c>
      <c r="CW127" s="196">
        <f t="shared" ref="CW127" si="796">SUM(CW122:CW126)</f>
        <v>-6768</v>
      </c>
      <c r="CX127" s="196">
        <f t="shared" ref="CX127" si="797">SUM(CX122:CX126)</f>
        <v>-8143</v>
      </c>
      <c r="CY127" s="196">
        <f t="shared" ref="CY127" si="798">SUM(CY122:CY126)</f>
        <v>-10289</v>
      </c>
      <c r="CZ127" s="196">
        <f t="shared" ref="CZ127" si="799">SUM(CZ122:CZ126)</f>
        <v>-10376</v>
      </c>
      <c r="DA127" s="196">
        <f t="shared" ref="DA127" si="800">SUM(DA122:DA126)</f>
        <v>-10294</v>
      </c>
      <c r="DB127" s="374">
        <f t="shared" ref="DB127" si="801">SUM(DB122:DB126)</f>
        <v>-9299</v>
      </c>
      <c r="DC127" s="374">
        <f t="shared" ref="DC127" si="802">SUM(DC122:DC126)</f>
        <v>-8242</v>
      </c>
      <c r="DD127" s="374">
        <f t="shared" ref="DD127" si="803">SUM(DD122:DD126)</f>
        <v>-7294</v>
      </c>
      <c r="DE127" s="374">
        <f t="shared" ref="DE127" si="804">SUM(DE122:DE126)</f>
        <v>-5534</v>
      </c>
      <c r="DF127" s="374">
        <f t="shared" ref="DF127" si="805">SUM(DF122:DF126)</f>
        <v>-1524</v>
      </c>
      <c r="DG127" s="374">
        <f t="shared" ref="DG127" si="806">SUM(DG122:DG126)</f>
        <v>-825</v>
      </c>
      <c r="DH127" s="374">
        <f t="shared" ref="DH127" si="807">SUM(DH122:DH126)</f>
        <v>-172</v>
      </c>
      <c r="DI127" s="374">
        <f t="shared" ref="DI127" si="808">SUM(DI122:DI126)</f>
        <v>1676</v>
      </c>
      <c r="DJ127" s="374">
        <f t="shared" ref="DJ127" si="809">SUM(DJ122:DJ126)</f>
        <v>2548</v>
      </c>
      <c r="DK127" s="374">
        <f t="shared" ref="DK127:DL127" si="810">SUM(DK122:DK126)</f>
        <v>3490</v>
      </c>
      <c r="DL127" s="374">
        <f t="shared" si="810"/>
        <v>2768</v>
      </c>
      <c r="DM127" s="374">
        <f t="shared" ref="DM127:DN127" si="811">SUM(DM122:DM126)</f>
        <v>2339</v>
      </c>
      <c r="DN127" s="374">
        <f t="shared" si="811"/>
        <v>12502</v>
      </c>
      <c r="DO127" s="374">
        <f t="shared" ref="DO127:DP127" si="812">SUM(DO122:DO126)</f>
        <v>14719</v>
      </c>
      <c r="DP127" s="374">
        <f t="shared" si="812"/>
        <v>15952</v>
      </c>
      <c r="DQ127" s="374">
        <f t="shared" ref="DQ127:DR127" si="813">SUM(DQ122:DQ126)</f>
        <v>14275</v>
      </c>
      <c r="DR127" s="374">
        <f t="shared" si="813"/>
        <v>10552</v>
      </c>
      <c r="DS127" s="374">
        <f t="shared" ref="DS127:DT127" si="814">SUM(DS122:DS126)</f>
        <v>7365</v>
      </c>
      <c r="DT127" s="374">
        <f t="shared" si="814"/>
        <v>7625</v>
      </c>
      <c r="DU127" s="374">
        <f t="shared" ref="DU127:DV127" si="815">SUM(DU122:DU126)</f>
        <v>6157</v>
      </c>
      <c r="DV127" s="374">
        <f t="shared" si="815"/>
        <v>5631</v>
      </c>
      <c r="DW127" s="374">
        <f t="shared" ref="DW127:DX127" si="816">SUM(DW122:DW126)</f>
        <v>6141</v>
      </c>
      <c r="DX127" s="374">
        <f t="shared" si="816"/>
        <v>7156</v>
      </c>
      <c r="DY127" s="449"/>
      <c r="DZ127" s="449"/>
      <c r="EA127" s="449"/>
      <c r="EB127" s="262"/>
      <c r="EC127" s="77">
        <f>SUM(EC122:EC126)</f>
        <v>27065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79"/>
      <c r="BJ128" s="508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2277</v>
      </c>
      <c r="E129" s="58">
        <v>1914</v>
      </c>
      <c r="F129" s="58">
        <v>1880</v>
      </c>
      <c r="G129" s="58">
        <v>1015</v>
      </c>
      <c r="H129" s="101">
        <v>2078</v>
      </c>
      <c r="I129" s="58">
        <v>2118</v>
      </c>
      <c r="J129" s="101">
        <v>1232</v>
      </c>
      <c r="K129" s="58">
        <v>292</v>
      </c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1355</v>
      </c>
      <c r="AF129" s="195">
        <v>1683</v>
      </c>
      <c r="AG129" s="195">
        <v>1572</v>
      </c>
      <c r="AH129" s="195">
        <v>1487</v>
      </c>
      <c r="AI129" s="195">
        <v>729</v>
      </c>
      <c r="AJ129" s="102">
        <v>111</v>
      </c>
      <c r="AK129" s="195">
        <v>0</v>
      </c>
      <c r="AL129" s="195">
        <v>0</v>
      </c>
      <c r="AM129" s="195">
        <v>129</v>
      </c>
      <c r="AN129" s="195">
        <v>1080</v>
      </c>
      <c r="AO129" s="195">
        <v>1370</v>
      </c>
      <c r="AP129" s="195">
        <v>951</v>
      </c>
      <c r="AQ129" s="56">
        <v>1262</v>
      </c>
      <c r="AR129" s="195">
        <v>1296</v>
      </c>
      <c r="AS129" s="195">
        <v>887</v>
      </c>
      <c r="AT129" s="195">
        <v>1683</v>
      </c>
      <c r="AU129" s="195">
        <v>0</v>
      </c>
      <c r="AV129" s="102">
        <v>67</v>
      </c>
      <c r="AW129" s="195">
        <v>0</v>
      </c>
      <c r="AX129" s="195">
        <v>40</v>
      </c>
      <c r="AY129" s="195">
        <v>373</v>
      </c>
      <c r="AZ129" s="195">
        <v>940</v>
      </c>
      <c r="BA129" s="195">
        <v>978</v>
      </c>
      <c r="BB129" s="195">
        <v>1121</v>
      </c>
      <c r="BC129" s="56">
        <v>1259</v>
      </c>
      <c r="BD129" s="195">
        <v>1934</v>
      </c>
      <c r="BE129" s="195">
        <v>1557</v>
      </c>
      <c r="BF129" s="195">
        <v>2077</v>
      </c>
      <c r="BG129" s="195">
        <v>860</v>
      </c>
      <c r="BH129" s="102">
        <v>187</v>
      </c>
      <c r="BI129" s="103">
        <v>127</v>
      </c>
      <c r="BJ129" s="519">
        <v>123</v>
      </c>
      <c r="BK129" s="373">
        <v>686</v>
      </c>
      <c r="BL129" s="195">
        <v>1615</v>
      </c>
      <c r="BM129" s="195">
        <v>1384</v>
      </c>
      <c r="BN129" s="195">
        <v>1741</v>
      </c>
      <c r="BO129" s="56">
        <v>957</v>
      </c>
      <c r="BP129" s="56">
        <v>1771</v>
      </c>
      <c r="BQ129" s="195">
        <v>1844</v>
      </c>
      <c r="BR129" s="195">
        <v>1307</v>
      </c>
      <c r="BS129" s="195"/>
      <c r="BT129" s="195"/>
      <c r="BU129" s="103">
        <f t="shared" ref="BU129:CD133" si="817">O129-C129</f>
        <v>0</v>
      </c>
      <c r="BV129" s="101">
        <f t="shared" si="817"/>
        <v>-2277</v>
      </c>
      <c r="BW129" s="101">
        <f t="shared" si="817"/>
        <v>-1914</v>
      </c>
      <c r="BX129" s="101">
        <f t="shared" si="817"/>
        <v>-1880</v>
      </c>
      <c r="BY129" s="101">
        <f t="shared" si="817"/>
        <v>-1015</v>
      </c>
      <c r="BZ129" s="101">
        <f t="shared" si="817"/>
        <v>-2078</v>
      </c>
      <c r="CA129" s="101">
        <f t="shared" si="817"/>
        <v>-2118</v>
      </c>
      <c r="CB129" s="101">
        <f t="shared" si="817"/>
        <v>-1232</v>
      </c>
      <c r="CC129" s="101">
        <f t="shared" si="817"/>
        <v>-292</v>
      </c>
      <c r="CD129" s="373">
        <f t="shared" si="817"/>
        <v>0</v>
      </c>
      <c r="CE129" s="101">
        <f t="shared" ref="CE129:CN133" si="818">Y129-M129</f>
        <v>0</v>
      </c>
      <c r="CF129" s="101">
        <f t="shared" si="818"/>
        <v>0</v>
      </c>
      <c r="CG129" s="101">
        <f t="shared" si="818"/>
        <v>0</v>
      </c>
      <c r="CH129" s="101">
        <f t="shared" si="818"/>
        <v>0</v>
      </c>
      <c r="CI129" s="101">
        <f t="shared" si="818"/>
        <v>0</v>
      </c>
      <c r="CJ129" s="195">
        <f t="shared" si="818"/>
        <v>0</v>
      </c>
      <c r="CK129" s="195">
        <f t="shared" si="818"/>
        <v>1355</v>
      </c>
      <c r="CL129" s="195">
        <f t="shared" si="818"/>
        <v>1683</v>
      </c>
      <c r="CM129" s="195">
        <f t="shared" si="818"/>
        <v>1572</v>
      </c>
      <c r="CN129" s="195">
        <f t="shared" si="818"/>
        <v>1487</v>
      </c>
      <c r="CO129" s="195">
        <f t="shared" ref="CO129:CX133" si="819">AI129-W129</f>
        <v>729</v>
      </c>
      <c r="CP129" s="373">
        <f t="shared" si="819"/>
        <v>111</v>
      </c>
      <c r="CQ129" s="195">
        <f t="shared" si="819"/>
        <v>0</v>
      </c>
      <c r="CR129" s="195">
        <f t="shared" si="819"/>
        <v>0</v>
      </c>
      <c r="CS129" s="195">
        <f t="shared" si="819"/>
        <v>129</v>
      </c>
      <c r="CT129" s="195">
        <f t="shared" si="819"/>
        <v>1080</v>
      </c>
      <c r="CU129" s="195">
        <f t="shared" si="819"/>
        <v>1370</v>
      </c>
      <c r="CV129" s="195">
        <f t="shared" si="819"/>
        <v>951</v>
      </c>
      <c r="CW129" s="195">
        <f t="shared" si="819"/>
        <v>-93</v>
      </c>
      <c r="CX129" s="195">
        <f t="shared" si="819"/>
        <v>-387</v>
      </c>
      <c r="CY129" s="195">
        <f t="shared" ref="CY129:DH133" si="820">AS129-AG129</f>
        <v>-685</v>
      </c>
      <c r="CZ129" s="195">
        <f t="shared" si="820"/>
        <v>196</v>
      </c>
      <c r="DA129" s="195">
        <f t="shared" si="820"/>
        <v>-729</v>
      </c>
      <c r="DB129" s="373">
        <f t="shared" si="820"/>
        <v>-44</v>
      </c>
      <c r="DC129" s="373">
        <f t="shared" si="820"/>
        <v>0</v>
      </c>
      <c r="DD129" s="373">
        <f t="shared" si="820"/>
        <v>40</v>
      </c>
      <c r="DE129" s="373">
        <f t="shared" si="820"/>
        <v>244</v>
      </c>
      <c r="DF129" s="373">
        <f t="shared" si="820"/>
        <v>-140</v>
      </c>
      <c r="DG129" s="373">
        <f t="shared" si="820"/>
        <v>-392</v>
      </c>
      <c r="DH129" s="373">
        <f t="shared" si="820"/>
        <v>170</v>
      </c>
      <c r="DI129" s="373">
        <f t="shared" ref="DI129:DX133" si="821">BC129-AQ129</f>
        <v>-3</v>
      </c>
      <c r="DJ129" s="373">
        <f t="shared" si="821"/>
        <v>638</v>
      </c>
      <c r="DK129" s="373">
        <f t="shared" si="821"/>
        <v>670</v>
      </c>
      <c r="DL129" s="373">
        <f t="shared" si="821"/>
        <v>394</v>
      </c>
      <c r="DM129" s="373">
        <f t="shared" si="821"/>
        <v>860</v>
      </c>
      <c r="DN129" s="373">
        <f t="shared" si="821"/>
        <v>120</v>
      </c>
      <c r="DO129" s="373">
        <f t="shared" si="821"/>
        <v>127</v>
      </c>
      <c r="DP129" s="373">
        <f t="shared" si="821"/>
        <v>83</v>
      </c>
      <c r="DQ129" s="373">
        <f t="shared" si="821"/>
        <v>313</v>
      </c>
      <c r="DR129" s="373">
        <f t="shared" si="821"/>
        <v>675</v>
      </c>
      <c r="DS129" s="373">
        <f t="shared" si="821"/>
        <v>406</v>
      </c>
      <c r="DT129" s="373">
        <f t="shared" si="821"/>
        <v>620</v>
      </c>
      <c r="DU129" s="373">
        <f t="shared" si="821"/>
        <v>-302</v>
      </c>
      <c r="DV129" s="373">
        <f t="shared" si="821"/>
        <v>-163</v>
      </c>
      <c r="DW129" s="373">
        <f t="shared" si="821"/>
        <v>287</v>
      </c>
      <c r="DX129" s="373">
        <f t="shared" si="821"/>
        <v>-770</v>
      </c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1307</v>
      </c>
    </row>
    <row r="130" spans="1:133" s="51" customFormat="1" x14ac:dyDescent="0.3">
      <c r="A130" s="138"/>
      <c r="B130" s="52" t="s">
        <v>140</v>
      </c>
      <c r="C130" s="103"/>
      <c r="D130" s="58">
        <v>208</v>
      </c>
      <c r="E130" s="58">
        <v>749</v>
      </c>
      <c r="F130" s="58">
        <v>585</v>
      </c>
      <c r="G130" s="58">
        <v>353</v>
      </c>
      <c r="H130" s="101">
        <v>730</v>
      </c>
      <c r="I130" s="58">
        <v>673</v>
      </c>
      <c r="J130" s="101">
        <v>403</v>
      </c>
      <c r="K130" s="58">
        <v>25</v>
      </c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56</v>
      </c>
      <c r="AF130" s="195">
        <v>489</v>
      </c>
      <c r="AG130" s="195">
        <v>443</v>
      </c>
      <c r="AH130" s="195">
        <v>543</v>
      </c>
      <c r="AI130" s="195">
        <v>207</v>
      </c>
      <c r="AJ130" s="102">
        <v>27</v>
      </c>
      <c r="AK130" s="195">
        <v>0</v>
      </c>
      <c r="AL130" s="195">
        <v>0</v>
      </c>
      <c r="AM130" s="195">
        <v>20</v>
      </c>
      <c r="AN130" s="195">
        <v>52</v>
      </c>
      <c r="AO130" s="195">
        <v>769</v>
      </c>
      <c r="AP130" s="195">
        <v>419</v>
      </c>
      <c r="AQ130" s="56">
        <v>510</v>
      </c>
      <c r="AR130" s="195">
        <v>516</v>
      </c>
      <c r="AS130" s="195">
        <v>357</v>
      </c>
      <c r="AT130" s="195">
        <v>752</v>
      </c>
      <c r="AU130" s="195">
        <v>0</v>
      </c>
      <c r="AV130" s="102">
        <v>1</v>
      </c>
      <c r="AW130" s="195">
        <v>0</v>
      </c>
      <c r="AX130" s="195">
        <v>2</v>
      </c>
      <c r="AY130" s="195">
        <v>23</v>
      </c>
      <c r="AZ130" s="195">
        <v>39</v>
      </c>
      <c r="BA130" s="195">
        <v>581</v>
      </c>
      <c r="BB130" s="195">
        <v>649</v>
      </c>
      <c r="BC130" s="56">
        <v>744</v>
      </c>
      <c r="BD130" s="195">
        <v>916</v>
      </c>
      <c r="BE130" s="195">
        <v>738</v>
      </c>
      <c r="BF130" s="195">
        <v>900</v>
      </c>
      <c r="BG130" s="195">
        <v>437</v>
      </c>
      <c r="BH130" s="102">
        <v>22</v>
      </c>
      <c r="BI130" s="103">
        <v>11</v>
      </c>
      <c r="BJ130" s="519">
        <v>11</v>
      </c>
      <c r="BK130" s="373">
        <v>40</v>
      </c>
      <c r="BL130" s="195">
        <v>117</v>
      </c>
      <c r="BM130" s="195">
        <v>676</v>
      </c>
      <c r="BN130" s="195">
        <v>704</v>
      </c>
      <c r="BO130" s="56">
        <v>567</v>
      </c>
      <c r="BP130" s="56">
        <v>841</v>
      </c>
      <c r="BQ130" s="195">
        <v>849</v>
      </c>
      <c r="BR130" s="195">
        <v>645</v>
      </c>
      <c r="BS130" s="195"/>
      <c r="BT130" s="195"/>
      <c r="BU130" s="103">
        <f t="shared" si="817"/>
        <v>0</v>
      </c>
      <c r="BV130" s="101">
        <f t="shared" si="817"/>
        <v>-208</v>
      </c>
      <c r="BW130" s="101">
        <f t="shared" si="817"/>
        <v>-749</v>
      </c>
      <c r="BX130" s="101">
        <f t="shared" si="817"/>
        <v>-585</v>
      </c>
      <c r="BY130" s="101">
        <f t="shared" si="817"/>
        <v>-353</v>
      </c>
      <c r="BZ130" s="101">
        <f t="shared" si="817"/>
        <v>-730</v>
      </c>
      <c r="CA130" s="101">
        <f t="shared" si="817"/>
        <v>-673</v>
      </c>
      <c r="CB130" s="101">
        <f t="shared" si="817"/>
        <v>-403</v>
      </c>
      <c r="CC130" s="101">
        <f t="shared" si="817"/>
        <v>-25</v>
      </c>
      <c r="CD130" s="373">
        <f t="shared" si="817"/>
        <v>0</v>
      </c>
      <c r="CE130" s="101">
        <f t="shared" si="818"/>
        <v>0</v>
      </c>
      <c r="CF130" s="101">
        <f t="shared" si="818"/>
        <v>0</v>
      </c>
      <c r="CG130" s="101">
        <f t="shared" si="818"/>
        <v>0</v>
      </c>
      <c r="CH130" s="101">
        <f t="shared" si="818"/>
        <v>0</v>
      </c>
      <c r="CI130" s="101">
        <f t="shared" si="818"/>
        <v>0</v>
      </c>
      <c r="CJ130" s="195">
        <f t="shared" si="818"/>
        <v>0</v>
      </c>
      <c r="CK130" s="195">
        <f t="shared" si="818"/>
        <v>56</v>
      </c>
      <c r="CL130" s="195">
        <f t="shared" si="818"/>
        <v>489</v>
      </c>
      <c r="CM130" s="195">
        <f t="shared" si="818"/>
        <v>443</v>
      </c>
      <c r="CN130" s="195">
        <f t="shared" si="818"/>
        <v>543</v>
      </c>
      <c r="CO130" s="195">
        <f t="shared" si="819"/>
        <v>207</v>
      </c>
      <c r="CP130" s="373">
        <f t="shared" si="819"/>
        <v>27</v>
      </c>
      <c r="CQ130" s="195">
        <f t="shared" si="819"/>
        <v>0</v>
      </c>
      <c r="CR130" s="195">
        <f t="shared" si="819"/>
        <v>0</v>
      </c>
      <c r="CS130" s="195">
        <f t="shared" si="819"/>
        <v>20</v>
      </c>
      <c r="CT130" s="195">
        <f t="shared" si="819"/>
        <v>52</v>
      </c>
      <c r="CU130" s="195">
        <f t="shared" si="819"/>
        <v>769</v>
      </c>
      <c r="CV130" s="195">
        <f t="shared" si="819"/>
        <v>419</v>
      </c>
      <c r="CW130" s="195">
        <f t="shared" si="819"/>
        <v>454</v>
      </c>
      <c r="CX130" s="195">
        <f t="shared" si="819"/>
        <v>27</v>
      </c>
      <c r="CY130" s="195">
        <f t="shared" si="820"/>
        <v>-86</v>
      </c>
      <c r="CZ130" s="195">
        <f t="shared" si="820"/>
        <v>209</v>
      </c>
      <c r="DA130" s="195">
        <f t="shared" si="820"/>
        <v>-207</v>
      </c>
      <c r="DB130" s="373">
        <f t="shared" si="820"/>
        <v>-26</v>
      </c>
      <c r="DC130" s="373">
        <f t="shared" si="820"/>
        <v>0</v>
      </c>
      <c r="DD130" s="373">
        <f t="shared" si="820"/>
        <v>2</v>
      </c>
      <c r="DE130" s="373">
        <f t="shared" si="820"/>
        <v>3</v>
      </c>
      <c r="DF130" s="373">
        <f t="shared" si="820"/>
        <v>-13</v>
      </c>
      <c r="DG130" s="373">
        <f t="shared" si="820"/>
        <v>-188</v>
      </c>
      <c r="DH130" s="373">
        <f t="shared" si="820"/>
        <v>230</v>
      </c>
      <c r="DI130" s="373">
        <f t="shared" si="821"/>
        <v>234</v>
      </c>
      <c r="DJ130" s="373">
        <f t="shared" si="821"/>
        <v>400</v>
      </c>
      <c r="DK130" s="373">
        <f t="shared" si="821"/>
        <v>381</v>
      </c>
      <c r="DL130" s="373">
        <f t="shared" si="821"/>
        <v>148</v>
      </c>
      <c r="DM130" s="373">
        <f t="shared" si="821"/>
        <v>437</v>
      </c>
      <c r="DN130" s="373">
        <f t="shared" si="821"/>
        <v>21</v>
      </c>
      <c r="DO130" s="373">
        <f t="shared" si="821"/>
        <v>11</v>
      </c>
      <c r="DP130" s="373">
        <f t="shared" si="821"/>
        <v>9</v>
      </c>
      <c r="DQ130" s="373">
        <f t="shared" si="821"/>
        <v>17</v>
      </c>
      <c r="DR130" s="373">
        <f t="shared" si="821"/>
        <v>78</v>
      </c>
      <c r="DS130" s="373">
        <f t="shared" si="821"/>
        <v>95</v>
      </c>
      <c r="DT130" s="373">
        <f t="shared" si="821"/>
        <v>55</v>
      </c>
      <c r="DU130" s="373">
        <f t="shared" si="821"/>
        <v>-177</v>
      </c>
      <c r="DV130" s="373">
        <f t="shared" si="821"/>
        <v>-75</v>
      </c>
      <c r="DW130" s="373">
        <f t="shared" si="821"/>
        <v>111</v>
      </c>
      <c r="DX130" s="373">
        <f t="shared" si="821"/>
        <v>-255</v>
      </c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645</v>
      </c>
    </row>
    <row r="131" spans="1:133" s="51" customFormat="1" x14ac:dyDescent="0.3">
      <c r="A131" s="138"/>
      <c r="B131" s="52" t="s">
        <v>141</v>
      </c>
      <c r="C131" s="103">
        <v>88</v>
      </c>
      <c r="D131" s="58">
        <v>64</v>
      </c>
      <c r="E131" s="58">
        <v>61</v>
      </c>
      <c r="F131" s="58">
        <v>89</v>
      </c>
      <c r="G131" s="58">
        <v>32</v>
      </c>
      <c r="H131" s="101">
        <v>78</v>
      </c>
      <c r="I131" s="58">
        <v>68</v>
      </c>
      <c r="J131" s="101">
        <v>36</v>
      </c>
      <c r="K131" s="58">
        <v>49</v>
      </c>
      <c r="L131" s="102">
        <v>37</v>
      </c>
      <c r="M131" s="101">
        <v>57</v>
      </c>
      <c r="N131" s="101">
        <v>94</v>
      </c>
      <c r="O131" s="58">
        <v>50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24</v>
      </c>
      <c r="W131" s="195">
        <v>29</v>
      </c>
      <c r="X131" s="102">
        <v>8</v>
      </c>
      <c r="Y131" s="195">
        <v>27</v>
      </c>
      <c r="Z131" s="195">
        <v>20</v>
      </c>
      <c r="AA131" s="195">
        <v>12</v>
      </c>
      <c r="AB131" s="195">
        <v>20</v>
      </c>
      <c r="AC131" s="195">
        <v>32</v>
      </c>
      <c r="AD131" s="195">
        <v>22</v>
      </c>
      <c r="AE131" s="195">
        <v>37</v>
      </c>
      <c r="AF131" s="195">
        <v>27</v>
      </c>
      <c r="AG131" s="195">
        <v>90</v>
      </c>
      <c r="AH131" s="195">
        <v>43</v>
      </c>
      <c r="AI131" s="195">
        <v>70</v>
      </c>
      <c r="AJ131" s="102">
        <v>48</v>
      </c>
      <c r="AK131" s="195">
        <v>0</v>
      </c>
      <c r="AL131" s="195">
        <v>0</v>
      </c>
      <c r="AM131" s="195">
        <v>54</v>
      </c>
      <c r="AN131" s="195">
        <v>67</v>
      </c>
      <c r="AO131" s="195">
        <v>68</v>
      </c>
      <c r="AP131" s="195">
        <v>40</v>
      </c>
      <c r="AQ131" s="56">
        <v>71</v>
      </c>
      <c r="AR131" s="195">
        <v>50</v>
      </c>
      <c r="AS131" s="195">
        <v>32</v>
      </c>
      <c r="AT131" s="195">
        <v>83</v>
      </c>
      <c r="AU131" s="195">
        <v>14</v>
      </c>
      <c r="AV131" s="102">
        <v>35</v>
      </c>
      <c r="AW131" s="195">
        <v>10</v>
      </c>
      <c r="AX131" s="195">
        <v>10</v>
      </c>
      <c r="AY131" s="195">
        <v>72</v>
      </c>
      <c r="AZ131" s="195">
        <v>83</v>
      </c>
      <c r="BA131" s="195">
        <v>38</v>
      </c>
      <c r="BB131" s="195">
        <v>85</v>
      </c>
      <c r="BC131" s="56">
        <v>71</v>
      </c>
      <c r="BD131" s="195">
        <v>119</v>
      </c>
      <c r="BE131" s="195">
        <v>89</v>
      </c>
      <c r="BF131" s="195">
        <v>89</v>
      </c>
      <c r="BG131" s="195">
        <v>69</v>
      </c>
      <c r="BH131" s="102">
        <v>42</v>
      </c>
      <c r="BI131" s="103">
        <v>56</v>
      </c>
      <c r="BJ131" s="519">
        <v>43</v>
      </c>
      <c r="BK131" s="373">
        <v>37</v>
      </c>
      <c r="BL131" s="195">
        <v>58</v>
      </c>
      <c r="BM131" s="195">
        <v>63</v>
      </c>
      <c r="BN131" s="195">
        <v>135</v>
      </c>
      <c r="BO131" s="56">
        <v>67</v>
      </c>
      <c r="BP131" s="56">
        <v>63</v>
      </c>
      <c r="BQ131" s="195">
        <v>96</v>
      </c>
      <c r="BR131" s="195">
        <v>63</v>
      </c>
      <c r="BS131" s="195"/>
      <c r="BT131" s="195"/>
      <c r="BU131" s="103">
        <f t="shared" si="817"/>
        <v>-38</v>
      </c>
      <c r="BV131" s="101">
        <f t="shared" si="817"/>
        <v>-64</v>
      </c>
      <c r="BW131" s="101">
        <f t="shared" si="817"/>
        <v>-61</v>
      </c>
      <c r="BX131" s="101">
        <f t="shared" si="817"/>
        <v>-89</v>
      </c>
      <c r="BY131" s="101">
        <f t="shared" si="817"/>
        <v>-32</v>
      </c>
      <c r="BZ131" s="101">
        <f t="shared" si="817"/>
        <v>-78</v>
      </c>
      <c r="CA131" s="101">
        <f t="shared" si="817"/>
        <v>-68</v>
      </c>
      <c r="CB131" s="101">
        <f t="shared" si="817"/>
        <v>-12</v>
      </c>
      <c r="CC131" s="101">
        <f t="shared" si="817"/>
        <v>-20</v>
      </c>
      <c r="CD131" s="373">
        <f t="shared" si="817"/>
        <v>-29</v>
      </c>
      <c r="CE131" s="101">
        <f t="shared" si="818"/>
        <v>-30</v>
      </c>
      <c r="CF131" s="101">
        <f t="shared" si="818"/>
        <v>-74</v>
      </c>
      <c r="CG131" s="101">
        <f t="shared" si="818"/>
        <v>-38</v>
      </c>
      <c r="CH131" s="101">
        <f t="shared" si="818"/>
        <v>20</v>
      </c>
      <c r="CI131" s="101">
        <f t="shared" si="818"/>
        <v>32</v>
      </c>
      <c r="CJ131" s="195">
        <f t="shared" si="818"/>
        <v>22</v>
      </c>
      <c r="CK131" s="195">
        <f t="shared" si="818"/>
        <v>37</v>
      </c>
      <c r="CL131" s="195">
        <f t="shared" si="818"/>
        <v>27</v>
      </c>
      <c r="CM131" s="195">
        <f t="shared" si="818"/>
        <v>90</v>
      </c>
      <c r="CN131" s="195">
        <f t="shared" si="818"/>
        <v>19</v>
      </c>
      <c r="CO131" s="195">
        <f t="shared" si="819"/>
        <v>41</v>
      </c>
      <c r="CP131" s="373">
        <f t="shared" si="819"/>
        <v>40</v>
      </c>
      <c r="CQ131" s="195">
        <f t="shared" si="819"/>
        <v>-27</v>
      </c>
      <c r="CR131" s="195">
        <f t="shared" si="819"/>
        <v>-20</v>
      </c>
      <c r="CS131" s="195">
        <f t="shared" si="819"/>
        <v>42</v>
      </c>
      <c r="CT131" s="195">
        <f t="shared" si="819"/>
        <v>47</v>
      </c>
      <c r="CU131" s="195">
        <f t="shared" si="819"/>
        <v>36</v>
      </c>
      <c r="CV131" s="195">
        <f t="shared" si="819"/>
        <v>18</v>
      </c>
      <c r="CW131" s="195">
        <f t="shared" si="819"/>
        <v>34</v>
      </c>
      <c r="CX131" s="195">
        <f t="shared" si="819"/>
        <v>23</v>
      </c>
      <c r="CY131" s="195">
        <f t="shared" si="820"/>
        <v>-58</v>
      </c>
      <c r="CZ131" s="195">
        <f t="shared" si="820"/>
        <v>40</v>
      </c>
      <c r="DA131" s="195">
        <f t="shared" si="820"/>
        <v>-56</v>
      </c>
      <c r="DB131" s="373">
        <f t="shared" si="820"/>
        <v>-13</v>
      </c>
      <c r="DC131" s="373">
        <f t="shared" si="820"/>
        <v>10</v>
      </c>
      <c r="DD131" s="373">
        <f t="shared" si="820"/>
        <v>10</v>
      </c>
      <c r="DE131" s="373">
        <f t="shared" si="820"/>
        <v>18</v>
      </c>
      <c r="DF131" s="373">
        <f t="shared" si="820"/>
        <v>16</v>
      </c>
      <c r="DG131" s="373">
        <f t="shared" si="820"/>
        <v>-30</v>
      </c>
      <c r="DH131" s="373">
        <f t="shared" si="820"/>
        <v>45</v>
      </c>
      <c r="DI131" s="373">
        <f t="shared" si="821"/>
        <v>0</v>
      </c>
      <c r="DJ131" s="373">
        <f t="shared" si="821"/>
        <v>69</v>
      </c>
      <c r="DK131" s="373">
        <f t="shared" si="821"/>
        <v>57</v>
      </c>
      <c r="DL131" s="373">
        <f t="shared" si="821"/>
        <v>6</v>
      </c>
      <c r="DM131" s="373">
        <f t="shared" si="821"/>
        <v>55</v>
      </c>
      <c r="DN131" s="373">
        <f t="shared" si="821"/>
        <v>7</v>
      </c>
      <c r="DO131" s="373">
        <f t="shared" si="821"/>
        <v>46</v>
      </c>
      <c r="DP131" s="373">
        <f t="shared" si="821"/>
        <v>33</v>
      </c>
      <c r="DQ131" s="373">
        <f t="shared" si="821"/>
        <v>-35</v>
      </c>
      <c r="DR131" s="373">
        <f t="shared" si="821"/>
        <v>-25</v>
      </c>
      <c r="DS131" s="373">
        <f t="shared" si="821"/>
        <v>25</v>
      </c>
      <c r="DT131" s="373">
        <f t="shared" si="821"/>
        <v>50</v>
      </c>
      <c r="DU131" s="373">
        <f t="shared" si="821"/>
        <v>-4</v>
      </c>
      <c r="DV131" s="373">
        <f t="shared" si="821"/>
        <v>-56</v>
      </c>
      <c r="DW131" s="373">
        <f t="shared" si="821"/>
        <v>7</v>
      </c>
      <c r="DX131" s="373">
        <f t="shared" si="821"/>
        <v>-26</v>
      </c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63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2</v>
      </c>
      <c r="G132" s="58">
        <v>1</v>
      </c>
      <c r="H132" s="101">
        <v>3</v>
      </c>
      <c r="I132" s="58"/>
      <c r="J132" s="101"/>
      <c r="K132" s="58"/>
      <c r="L132" s="102"/>
      <c r="M132" s="101">
        <v>2</v>
      </c>
      <c r="N132" s="101">
        <v>5</v>
      </c>
      <c r="O132" s="58">
        <v>1</v>
      </c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4</v>
      </c>
      <c r="W132" s="195">
        <v>1</v>
      </c>
      <c r="X132" s="102">
        <v>0</v>
      </c>
      <c r="Y132" s="195">
        <v>0</v>
      </c>
      <c r="Z132" s="195">
        <v>1</v>
      </c>
      <c r="AA132" s="195">
        <v>0</v>
      </c>
      <c r="AB132" s="195">
        <v>0</v>
      </c>
      <c r="AC132" s="195">
        <v>0</v>
      </c>
      <c r="AD132" s="195">
        <v>2</v>
      </c>
      <c r="AE132" s="195">
        <v>1</v>
      </c>
      <c r="AF132" s="195">
        <v>2</v>
      </c>
      <c r="AG132" s="195">
        <v>5</v>
      </c>
      <c r="AH132" s="195">
        <v>3</v>
      </c>
      <c r="AI132" s="195">
        <v>0</v>
      </c>
      <c r="AJ132" s="102">
        <v>1</v>
      </c>
      <c r="AK132" s="195">
        <v>0</v>
      </c>
      <c r="AL132" s="195">
        <v>0</v>
      </c>
      <c r="AM132" s="195">
        <v>4</v>
      </c>
      <c r="AN132" s="195">
        <v>3</v>
      </c>
      <c r="AO132" s="195">
        <v>1</v>
      </c>
      <c r="AP132" s="195">
        <v>4</v>
      </c>
      <c r="AQ132" s="56">
        <v>5</v>
      </c>
      <c r="AR132" s="195">
        <v>1</v>
      </c>
      <c r="AS132" s="195">
        <v>0</v>
      </c>
      <c r="AT132" s="195">
        <v>5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5</v>
      </c>
      <c r="BA132" s="195">
        <v>1</v>
      </c>
      <c r="BB132" s="195">
        <v>2</v>
      </c>
      <c r="BC132" s="56">
        <v>2</v>
      </c>
      <c r="BD132" s="195">
        <v>3</v>
      </c>
      <c r="BE132" s="195">
        <v>2</v>
      </c>
      <c r="BF132" s="195">
        <v>2</v>
      </c>
      <c r="BG132" s="195">
        <v>5</v>
      </c>
      <c r="BH132" s="102">
        <v>1</v>
      </c>
      <c r="BI132" s="103">
        <v>3</v>
      </c>
      <c r="BJ132" s="519">
        <v>1</v>
      </c>
      <c r="BK132" s="373">
        <v>3</v>
      </c>
      <c r="BL132" s="195">
        <v>3</v>
      </c>
      <c r="BM132" s="195">
        <v>2</v>
      </c>
      <c r="BN132" s="195">
        <v>2</v>
      </c>
      <c r="BO132" s="56">
        <v>0</v>
      </c>
      <c r="BP132" s="56">
        <v>4</v>
      </c>
      <c r="BQ132" s="195">
        <v>5</v>
      </c>
      <c r="BR132" s="195">
        <v>2</v>
      </c>
      <c r="BS132" s="195"/>
      <c r="BT132" s="195"/>
      <c r="BU132" s="103">
        <f t="shared" si="817"/>
        <v>1</v>
      </c>
      <c r="BV132" s="101">
        <f t="shared" si="817"/>
        <v>0</v>
      </c>
      <c r="BW132" s="101">
        <f t="shared" si="817"/>
        <v>0</v>
      </c>
      <c r="BX132" s="101">
        <f t="shared" si="817"/>
        <v>-2</v>
      </c>
      <c r="BY132" s="101">
        <f t="shared" si="817"/>
        <v>-1</v>
      </c>
      <c r="BZ132" s="101">
        <f t="shared" si="817"/>
        <v>-3</v>
      </c>
      <c r="CA132" s="101">
        <f t="shared" si="817"/>
        <v>0</v>
      </c>
      <c r="CB132" s="101">
        <f t="shared" si="817"/>
        <v>4</v>
      </c>
      <c r="CC132" s="101">
        <f t="shared" si="817"/>
        <v>1</v>
      </c>
      <c r="CD132" s="373">
        <f t="shared" si="817"/>
        <v>0</v>
      </c>
      <c r="CE132" s="101">
        <f t="shared" si="818"/>
        <v>-2</v>
      </c>
      <c r="CF132" s="101">
        <f t="shared" si="818"/>
        <v>-4</v>
      </c>
      <c r="CG132" s="101">
        <f t="shared" si="818"/>
        <v>-1</v>
      </c>
      <c r="CH132" s="101">
        <f t="shared" si="818"/>
        <v>0</v>
      </c>
      <c r="CI132" s="101">
        <f t="shared" si="818"/>
        <v>0</v>
      </c>
      <c r="CJ132" s="195">
        <f t="shared" si="818"/>
        <v>2</v>
      </c>
      <c r="CK132" s="195">
        <f t="shared" si="818"/>
        <v>1</v>
      </c>
      <c r="CL132" s="195">
        <f t="shared" si="818"/>
        <v>2</v>
      </c>
      <c r="CM132" s="195">
        <f t="shared" si="818"/>
        <v>5</v>
      </c>
      <c r="CN132" s="195">
        <f t="shared" si="818"/>
        <v>-1</v>
      </c>
      <c r="CO132" s="195">
        <f t="shared" si="819"/>
        <v>-1</v>
      </c>
      <c r="CP132" s="373">
        <f t="shared" si="819"/>
        <v>1</v>
      </c>
      <c r="CQ132" s="195">
        <f t="shared" si="819"/>
        <v>0</v>
      </c>
      <c r="CR132" s="195">
        <f t="shared" si="819"/>
        <v>-1</v>
      </c>
      <c r="CS132" s="195">
        <f t="shared" si="819"/>
        <v>4</v>
      </c>
      <c r="CT132" s="195">
        <f t="shared" si="819"/>
        <v>3</v>
      </c>
      <c r="CU132" s="195">
        <f t="shared" si="819"/>
        <v>1</v>
      </c>
      <c r="CV132" s="195">
        <f t="shared" si="819"/>
        <v>2</v>
      </c>
      <c r="CW132" s="195">
        <f t="shared" si="819"/>
        <v>4</v>
      </c>
      <c r="CX132" s="195">
        <f t="shared" si="819"/>
        <v>-1</v>
      </c>
      <c r="CY132" s="195">
        <f t="shared" si="820"/>
        <v>-5</v>
      </c>
      <c r="CZ132" s="195">
        <f t="shared" si="820"/>
        <v>2</v>
      </c>
      <c r="DA132" s="195">
        <f t="shared" si="820"/>
        <v>0</v>
      </c>
      <c r="DB132" s="373">
        <f t="shared" si="820"/>
        <v>-1</v>
      </c>
      <c r="DC132" s="373">
        <f t="shared" si="820"/>
        <v>0</v>
      </c>
      <c r="DD132" s="373">
        <f t="shared" si="820"/>
        <v>0</v>
      </c>
      <c r="DE132" s="373">
        <f t="shared" si="820"/>
        <v>-4</v>
      </c>
      <c r="DF132" s="373">
        <f t="shared" si="820"/>
        <v>2</v>
      </c>
      <c r="DG132" s="373">
        <f t="shared" si="820"/>
        <v>0</v>
      </c>
      <c r="DH132" s="373">
        <f t="shared" si="820"/>
        <v>-2</v>
      </c>
      <c r="DI132" s="373">
        <f t="shared" si="821"/>
        <v>-3</v>
      </c>
      <c r="DJ132" s="373">
        <f t="shared" si="821"/>
        <v>2</v>
      </c>
      <c r="DK132" s="373">
        <f t="shared" si="821"/>
        <v>2</v>
      </c>
      <c r="DL132" s="373">
        <f t="shared" si="821"/>
        <v>-3</v>
      </c>
      <c r="DM132" s="373">
        <f t="shared" si="821"/>
        <v>5</v>
      </c>
      <c r="DN132" s="373">
        <f t="shared" si="821"/>
        <v>1</v>
      </c>
      <c r="DO132" s="373">
        <f t="shared" si="821"/>
        <v>3</v>
      </c>
      <c r="DP132" s="373">
        <f t="shared" si="821"/>
        <v>1</v>
      </c>
      <c r="DQ132" s="373">
        <f t="shared" si="821"/>
        <v>3</v>
      </c>
      <c r="DR132" s="373">
        <f t="shared" si="821"/>
        <v>-2</v>
      </c>
      <c r="DS132" s="373">
        <f t="shared" si="821"/>
        <v>1</v>
      </c>
      <c r="DT132" s="373">
        <f t="shared" si="821"/>
        <v>0</v>
      </c>
      <c r="DU132" s="373">
        <f t="shared" si="821"/>
        <v>-2</v>
      </c>
      <c r="DV132" s="373">
        <f t="shared" si="821"/>
        <v>1</v>
      </c>
      <c r="DW132" s="373">
        <f t="shared" si="821"/>
        <v>3</v>
      </c>
      <c r="DX132" s="373">
        <f t="shared" si="821"/>
        <v>0</v>
      </c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2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1</v>
      </c>
      <c r="AP133" s="195">
        <v>0</v>
      </c>
      <c r="AQ133" s="56">
        <v>0</v>
      </c>
      <c r="AR133" s="195">
        <v>0</v>
      </c>
      <c r="AS133" s="195">
        <v>0</v>
      </c>
      <c r="AT133" s="195">
        <v>1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1</v>
      </c>
      <c r="BA133" s="195">
        <v>1</v>
      </c>
      <c r="BB133" s="195">
        <v>0</v>
      </c>
      <c r="BC133" s="56">
        <v>1</v>
      </c>
      <c r="BD133" s="195">
        <v>0</v>
      </c>
      <c r="BE133" s="195">
        <v>0</v>
      </c>
      <c r="BF133" s="195">
        <v>0</v>
      </c>
      <c r="BG133" s="195">
        <v>1</v>
      </c>
      <c r="BH133" s="102">
        <v>0</v>
      </c>
      <c r="BI133" s="103">
        <v>0</v>
      </c>
      <c r="BJ133" s="519">
        <v>0</v>
      </c>
      <c r="BK133" s="373">
        <v>1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817"/>
        <v>0</v>
      </c>
      <c r="BV133" s="101">
        <f t="shared" si="817"/>
        <v>0</v>
      </c>
      <c r="BW133" s="101">
        <f t="shared" si="817"/>
        <v>0</v>
      </c>
      <c r="BX133" s="101">
        <f t="shared" si="817"/>
        <v>0</v>
      </c>
      <c r="BY133" s="101">
        <f t="shared" si="817"/>
        <v>0</v>
      </c>
      <c r="BZ133" s="101">
        <f t="shared" si="817"/>
        <v>0</v>
      </c>
      <c r="CA133" s="101">
        <f t="shared" si="817"/>
        <v>0</v>
      </c>
      <c r="CB133" s="101">
        <f t="shared" si="817"/>
        <v>0</v>
      </c>
      <c r="CC133" s="101">
        <f t="shared" si="817"/>
        <v>0</v>
      </c>
      <c r="CD133" s="373">
        <f t="shared" si="817"/>
        <v>0</v>
      </c>
      <c r="CE133" s="101">
        <f t="shared" si="818"/>
        <v>0</v>
      </c>
      <c r="CF133" s="101">
        <f t="shared" si="818"/>
        <v>0</v>
      </c>
      <c r="CG133" s="101">
        <f t="shared" si="818"/>
        <v>0</v>
      </c>
      <c r="CH133" s="101">
        <f t="shared" si="818"/>
        <v>0</v>
      </c>
      <c r="CI133" s="101">
        <f t="shared" si="818"/>
        <v>0</v>
      </c>
      <c r="CJ133" s="195">
        <f t="shared" si="818"/>
        <v>0</v>
      </c>
      <c r="CK133" s="195">
        <f t="shared" si="818"/>
        <v>0</v>
      </c>
      <c r="CL133" s="195">
        <f t="shared" si="818"/>
        <v>0</v>
      </c>
      <c r="CM133" s="195">
        <f t="shared" si="818"/>
        <v>0</v>
      </c>
      <c r="CN133" s="195">
        <f t="shared" si="818"/>
        <v>0</v>
      </c>
      <c r="CO133" s="195">
        <f t="shared" si="819"/>
        <v>0</v>
      </c>
      <c r="CP133" s="373">
        <f t="shared" si="819"/>
        <v>0</v>
      </c>
      <c r="CQ133" s="195">
        <f t="shared" si="819"/>
        <v>0</v>
      </c>
      <c r="CR133" s="195">
        <f t="shared" si="819"/>
        <v>0</v>
      </c>
      <c r="CS133" s="195">
        <f t="shared" si="819"/>
        <v>0</v>
      </c>
      <c r="CT133" s="195">
        <f t="shared" si="819"/>
        <v>0</v>
      </c>
      <c r="CU133" s="195">
        <f t="shared" si="819"/>
        <v>1</v>
      </c>
      <c r="CV133" s="195">
        <f t="shared" si="819"/>
        <v>0</v>
      </c>
      <c r="CW133" s="195">
        <f t="shared" si="819"/>
        <v>0</v>
      </c>
      <c r="CX133" s="195">
        <f t="shared" si="819"/>
        <v>0</v>
      </c>
      <c r="CY133" s="195">
        <f t="shared" si="820"/>
        <v>0</v>
      </c>
      <c r="CZ133" s="195">
        <f t="shared" si="820"/>
        <v>1</v>
      </c>
      <c r="DA133" s="195">
        <f t="shared" si="820"/>
        <v>0</v>
      </c>
      <c r="DB133" s="373">
        <f t="shared" si="820"/>
        <v>0</v>
      </c>
      <c r="DC133" s="373">
        <f t="shared" si="820"/>
        <v>0</v>
      </c>
      <c r="DD133" s="373">
        <f t="shared" si="820"/>
        <v>0</v>
      </c>
      <c r="DE133" s="373">
        <f t="shared" si="820"/>
        <v>0</v>
      </c>
      <c r="DF133" s="373">
        <f t="shared" si="820"/>
        <v>1</v>
      </c>
      <c r="DG133" s="373">
        <f t="shared" si="820"/>
        <v>0</v>
      </c>
      <c r="DH133" s="373">
        <f t="shared" si="820"/>
        <v>0</v>
      </c>
      <c r="DI133" s="373">
        <f t="shared" si="821"/>
        <v>1</v>
      </c>
      <c r="DJ133" s="373">
        <f t="shared" si="821"/>
        <v>0</v>
      </c>
      <c r="DK133" s="373">
        <f t="shared" si="821"/>
        <v>0</v>
      </c>
      <c r="DL133" s="373">
        <f t="shared" si="821"/>
        <v>-1</v>
      </c>
      <c r="DM133" s="373">
        <f t="shared" si="821"/>
        <v>1</v>
      </c>
      <c r="DN133" s="373">
        <f t="shared" si="821"/>
        <v>0</v>
      </c>
      <c r="DO133" s="373">
        <f t="shared" si="821"/>
        <v>0</v>
      </c>
      <c r="DP133" s="373">
        <f t="shared" si="821"/>
        <v>0</v>
      </c>
      <c r="DQ133" s="373">
        <f t="shared" si="821"/>
        <v>1</v>
      </c>
      <c r="DR133" s="373">
        <f t="shared" si="821"/>
        <v>-1</v>
      </c>
      <c r="DS133" s="373">
        <f t="shared" si="821"/>
        <v>-1</v>
      </c>
      <c r="DT133" s="373">
        <f t="shared" si="821"/>
        <v>0</v>
      </c>
      <c r="DU133" s="373">
        <f t="shared" si="821"/>
        <v>-1</v>
      </c>
      <c r="DV133" s="373">
        <f t="shared" si="821"/>
        <v>0</v>
      </c>
      <c r="DW133" s="373">
        <f t="shared" si="821"/>
        <v>0</v>
      </c>
      <c r="DX133" s="373">
        <f t="shared" si="821"/>
        <v>0</v>
      </c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22">SUM(C129:C133)</f>
        <v>88</v>
      </c>
      <c r="D134" s="110">
        <f t="shared" si="822"/>
        <v>2549</v>
      </c>
      <c r="E134" s="110">
        <f t="shared" si="822"/>
        <v>2724</v>
      </c>
      <c r="F134" s="110">
        <f t="shared" si="822"/>
        <v>2556</v>
      </c>
      <c r="G134" s="110">
        <f t="shared" si="822"/>
        <v>1401</v>
      </c>
      <c r="H134" s="111">
        <f t="shared" si="822"/>
        <v>2889</v>
      </c>
      <c r="I134" s="110">
        <f t="shared" si="822"/>
        <v>2859</v>
      </c>
      <c r="J134" s="111">
        <f t="shared" si="822"/>
        <v>1671</v>
      </c>
      <c r="K134" s="110">
        <f t="shared" si="822"/>
        <v>366</v>
      </c>
      <c r="L134" s="112">
        <f t="shared" si="822"/>
        <v>37</v>
      </c>
      <c r="M134" s="111">
        <f t="shared" si="822"/>
        <v>59</v>
      </c>
      <c r="N134" s="111">
        <f t="shared" si="822"/>
        <v>99</v>
      </c>
      <c r="O134" s="111">
        <f t="shared" si="822"/>
        <v>51</v>
      </c>
      <c r="P134" s="111">
        <f t="shared" si="822"/>
        <v>0</v>
      </c>
      <c r="Q134" s="111">
        <f t="shared" si="822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28</v>
      </c>
      <c r="W134" s="196">
        <f>SUM(W129+W130+W131+W132+W133)</f>
        <v>30</v>
      </c>
      <c r="X134" s="112">
        <f t="shared" ref="X134:AF134" si="823">SUM(X129+X130+X131+X132+X133)</f>
        <v>8</v>
      </c>
      <c r="Y134" s="196">
        <f t="shared" si="823"/>
        <v>27</v>
      </c>
      <c r="Z134" s="196">
        <f t="shared" si="823"/>
        <v>21</v>
      </c>
      <c r="AA134" s="196">
        <f t="shared" si="823"/>
        <v>12</v>
      </c>
      <c r="AB134" s="196">
        <f t="shared" si="823"/>
        <v>20</v>
      </c>
      <c r="AC134" s="196">
        <f t="shared" si="823"/>
        <v>32</v>
      </c>
      <c r="AD134" s="196">
        <f t="shared" si="823"/>
        <v>24</v>
      </c>
      <c r="AE134" s="196">
        <f t="shared" si="823"/>
        <v>1449</v>
      </c>
      <c r="AF134" s="196">
        <f t="shared" si="823"/>
        <v>2201</v>
      </c>
      <c r="AG134" s="196">
        <v>2110</v>
      </c>
      <c r="AH134" s="196">
        <v>2076</v>
      </c>
      <c r="AI134" s="196">
        <v>1006</v>
      </c>
      <c r="AJ134" s="112">
        <v>187</v>
      </c>
      <c r="AK134" s="196">
        <v>0</v>
      </c>
      <c r="AL134" s="196">
        <v>0</v>
      </c>
      <c r="AM134" s="196">
        <v>207</v>
      </c>
      <c r="AN134" s="196">
        <v>1202</v>
      </c>
      <c r="AO134" s="196">
        <v>2209</v>
      </c>
      <c r="AP134" s="196">
        <v>1414</v>
      </c>
      <c r="AQ134" s="77">
        <v>1848</v>
      </c>
      <c r="AR134" s="196">
        <v>1863</v>
      </c>
      <c r="AS134" s="196">
        <v>1276</v>
      </c>
      <c r="AT134" s="196">
        <v>2524</v>
      </c>
      <c r="AU134" s="196">
        <v>14</v>
      </c>
      <c r="AV134" s="112">
        <v>103</v>
      </c>
      <c r="AW134" s="196">
        <v>10</v>
      </c>
      <c r="AX134" s="196">
        <v>52</v>
      </c>
      <c r="AY134" s="196">
        <v>468</v>
      </c>
      <c r="AZ134" s="196">
        <v>1068</v>
      </c>
      <c r="BA134" s="196">
        <v>1599</v>
      </c>
      <c r="BB134" s="196">
        <v>1857</v>
      </c>
      <c r="BC134" s="77">
        <v>2077</v>
      </c>
      <c r="BD134" s="196">
        <v>2972</v>
      </c>
      <c r="BE134" s="196">
        <v>2386</v>
      </c>
      <c r="BF134" s="196">
        <v>3068</v>
      </c>
      <c r="BG134" s="196">
        <v>1372</v>
      </c>
      <c r="BH134" s="112">
        <v>252</v>
      </c>
      <c r="BI134" s="109">
        <v>197</v>
      </c>
      <c r="BJ134" s="520">
        <v>178</v>
      </c>
      <c r="BK134" s="374">
        <v>767</v>
      </c>
      <c r="BL134" s="196">
        <v>1793</v>
      </c>
      <c r="BM134" s="196">
        <v>2125</v>
      </c>
      <c r="BN134" s="196">
        <v>2582</v>
      </c>
      <c r="BO134" s="77">
        <v>1591</v>
      </c>
      <c r="BP134" s="77">
        <v>2679</v>
      </c>
      <c r="BQ134" s="196">
        <v>2794</v>
      </c>
      <c r="BR134" s="196">
        <v>2017</v>
      </c>
      <c r="BS134" s="196"/>
      <c r="BT134" s="196"/>
      <c r="BU134" s="109">
        <f t="shared" ref="BU134:BY134" si="824">SUM(BU129:BU133)</f>
        <v>-37</v>
      </c>
      <c r="BV134" s="111">
        <f t="shared" si="824"/>
        <v>-2549</v>
      </c>
      <c r="BW134" s="111">
        <f t="shared" si="824"/>
        <v>-2724</v>
      </c>
      <c r="BX134" s="111">
        <f t="shared" si="824"/>
        <v>-2556</v>
      </c>
      <c r="BY134" s="111">
        <f t="shared" si="824"/>
        <v>-1401</v>
      </c>
      <c r="BZ134" s="111">
        <f t="shared" ref="BZ134:CH134" si="825">SUM(BZ129:BZ133)</f>
        <v>-2889</v>
      </c>
      <c r="CA134" s="111">
        <f t="shared" si="825"/>
        <v>-2859</v>
      </c>
      <c r="CB134" s="111">
        <f t="shared" si="825"/>
        <v>-1643</v>
      </c>
      <c r="CC134" s="111">
        <f t="shared" si="825"/>
        <v>-336</v>
      </c>
      <c r="CD134" s="374">
        <f t="shared" si="825"/>
        <v>-29</v>
      </c>
      <c r="CE134" s="111">
        <f t="shared" si="825"/>
        <v>-32</v>
      </c>
      <c r="CF134" s="111">
        <f t="shared" si="825"/>
        <v>-78</v>
      </c>
      <c r="CG134" s="111">
        <f t="shared" si="825"/>
        <v>-39</v>
      </c>
      <c r="CH134" s="111">
        <f t="shared" si="825"/>
        <v>20</v>
      </c>
      <c r="CI134" s="111">
        <f t="shared" ref="CI134:CJ134" si="826">SUM(CI129:CI133)</f>
        <v>32</v>
      </c>
      <c r="CJ134" s="196">
        <f t="shared" si="826"/>
        <v>24</v>
      </c>
      <c r="CK134" s="196">
        <f t="shared" ref="CK134:CL134" si="827">SUM(CK129:CK133)</f>
        <v>1449</v>
      </c>
      <c r="CL134" s="196">
        <f t="shared" si="827"/>
        <v>2201</v>
      </c>
      <c r="CM134" s="196">
        <f t="shared" ref="CM134:CN134" si="828">SUM(CM129:CM133)</f>
        <v>2110</v>
      </c>
      <c r="CN134" s="196">
        <f t="shared" si="828"/>
        <v>2048</v>
      </c>
      <c r="CO134" s="196">
        <f t="shared" ref="CO134:CQ134" si="829">SUM(CO129:CO133)</f>
        <v>976</v>
      </c>
      <c r="CP134" s="374">
        <f t="shared" si="829"/>
        <v>179</v>
      </c>
      <c r="CQ134" s="196">
        <f t="shared" si="829"/>
        <v>-27</v>
      </c>
      <c r="CR134" s="196">
        <f t="shared" ref="CR134:CS134" si="830">SUM(CR129:CR133)</f>
        <v>-21</v>
      </c>
      <c r="CS134" s="196">
        <f t="shared" si="830"/>
        <v>195</v>
      </c>
      <c r="CT134" s="196">
        <f t="shared" ref="CT134" si="831">SUM(CT129:CT133)</f>
        <v>1182</v>
      </c>
      <c r="CU134" s="196">
        <f t="shared" ref="CU134" si="832">SUM(CU129:CU133)</f>
        <v>2177</v>
      </c>
      <c r="CV134" s="196">
        <f t="shared" ref="CV134" si="833">SUM(CV129:CV133)</f>
        <v>1390</v>
      </c>
      <c r="CW134" s="196">
        <f t="shared" ref="CW134" si="834">SUM(CW129:CW133)</f>
        <v>399</v>
      </c>
      <c r="CX134" s="196">
        <f t="shared" ref="CX134" si="835">SUM(CX129:CX133)</f>
        <v>-338</v>
      </c>
      <c r="CY134" s="196">
        <f t="shared" ref="CY134" si="836">SUM(CY129:CY133)</f>
        <v>-834</v>
      </c>
      <c r="CZ134" s="196">
        <f t="shared" ref="CZ134" si="837">SUM(CZ129:CZ133)</f>
        <v>448</v>
      </c>
      <c r="DA134" s="196">
        <f t="shared" ref="DA134" si="838">SUM(DA129:DA133)</f>
        <v>-992</v>
      </c>
      <c r="DB134" s="374">
        <f t="shared" ref="DB134" si="839">SUM(DB129:DB133)</f>
        <v>-84</v>
      </c>
      <c r="DC134" s="374">
        <f t="shared" ref="DC134" si="840">SUM(DC129:DC133)</f>
        <v>10</v>
      </c>
      <c r="DD134" s="374">
        <f t="shared" ref="DD134" si="841">SUM(DD129:DD133)</f>
        <v>52</v>
      </c>
      <c r="DE134" s="374">
        <f t="shared" ref="DE134" si="842">SUM(DE129:DE133)</f>
        <v>261</v>
      </c>
      <c r="DF134" s="374">
        <f t="shared" ref="DF134" si="843">SUM(DF129:DF133)</f>
        <v>-134</v>
      </c>
      <c r="DG134" s="374">
        <f t="shared" ref="DG134" si="844">SUM(DG129:DG133)</f>
        <v>-610</v>
      </c>
      <c r="DH134" s="374">
        <f t="shared" ref="DH134" si="845">SUM(DH129:DH133)</f>
        <v>443</v>
      </c>
      <c r="DI134" s="374">
        <f t="shared" ref="DI134" si="846">SUM(DI129:DI133)</f>
        <v>229</v>
      </c>
      <c r="DJ134" s="374">
        <f t="shared" ref="DJ134" si="847">SUM(DJ129:DJ133)</f>
        <v>1109</v>
      </c>
      <c r="DK134" s="374">
        <f t="shared" ref="DK134:DL134" si="848">SUM(DK129:DK133)</f>
        <v>1110</v>
      </c>
      <c r="DL134" s="374">
        <f t="shared" si="848"/>
        <v>544</v>
      </c>
      <c r="DM134" s="374">
        <f t="shared" ref="DM134:DN134" si="849">SUM(DM129:DM133)</f>
        <v>1358</v>
      </c>
      <c r="DN134" s="374">
        <f t="shared" si="849"/>
        <v>149</v>
      </c>
      <c r="DO134" s="374">
        <f t="shared" ref="DO134:DP134" si="850">SUM(DO129:DO133)</f>
        <v>187</v>
      </c>
      <c r="DP134" s="374">
        <f t="shared" si="850"/>
        <v>126</v>
      </c>
      <c r="DQ134" s="374">
        <f t="shared" ref="DQ134:DR134" si="851">SUM(DQ129:DQ133)</f>
        <v>299</v>
      </c>
      <c r="DR134" s="374">
        <f t="shared" si="851"/>
        <v>725</v>
      </c>
      <c r="DS134" s="374">
        <f t="shared" ref="DS134:DT134" si="852">SUM(DS129:DS133)</f>
        <v>526</v>
      </c>
      <c r="DT134" s="374">
        <f t="shared" si="852"/>
        <v>725</v>
      </c>
      <c r="DU134" s="374">
        <f t="shared" ref="DU134:DV134" si="853">SUM(DU129:DU133)</f>
        <v>-486</v>
      </c>
      <c r="DV134" s="374">
        <f t="shared" si="853"/>
        <v>-293</v>
      </c>
      <c r="DW134" s="374">
        <f t="shared" ref="DW134:DX134" si="854">SUM(DW129:DW133)</f>
        <v>408</v>
      </c>
      <c r="DX134" s="374">
        <f t="shared" si="854"/>
        <v>-1051</v>
      </c>
      <c r="DY134" s="449"/>
      <c r="DZ134" s="449"/>
      <c r="EA134" s="449"/>
      <c r="EB134" s="262"/>
      <c r="EC134" s="77">
        <f>SUM(EC129:EC133)</f>
        <v>2017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79"/>
      <c r="BJ135" s="508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1457</v>
      </c>
      <c r="AG136" s="195">
        <v>1835</v>
      </c>
      <c r="AH136" s="195">
        <v>1485</v>
      </c>
      <c r="AI136" s="195">
        <v>686</v>
      </c>
      <c r="AJ136" s="112">
        <v>100</v>
      </c>
      <c r="AK136" s="196">
        <v>0</v>
      </c>
      <c r="AL136" s="196">
        <v>1</v>
      </c>
      <c r="AM136" s="196">
        <v>141</v>
      </c>
      <c r="AN136" s="196">
        <v>1004</v>
      </c>
      <c r="AO136" s="196">
        <v>1215</v>
      </c>
      <c r="AP136" s="196">
        <v>1258</v>
      </c>
      <c r="AQ136" s="56">
        <v>1185</v>
      </c>
      <c r="AR136" s="196">
        <v>1450</v>
      </c>
      <c r="AS136" s="196">
        <v>1335</v>
      </c>
      <c r="AT136" s="196">
        <v>1518</v>
      </c>
      <c r="AU136" s="196">
        <v>67</v>
      </c>
      <c r="AV136" s="112">
        <v>48</v>
      </c>
      <c r="AW136" s="196">
        <v>4</v>
      </c>
      <c r="AX136" s="196">
        <v>27</v>
      </c>
      <c r="AY136" s="196">
        <v>516</v>
      </c>
      <c r="AZ136" s="196">
        <v>814</v>
      </c>
      <c r="BA136" s="196">
        <v>1006</v>
      </c>
      <c r="BB136" s="196">
        <v>1477</v>
      </c>
      <c r="BC136" s="56">
        <v>1069</v>
      </c>
      <c r="BD136" s="196">
        <v>2221</v>
      </c>
      <c r="BE136" s="196">
        <v>1524</v>
      </c>
      <c r="BF136" s="196">
        <v>2148</v>
      </c>
      <c r="BG136" s="196">
        <v>1033</v>
      </c>
      <c r="BH136" s="112">
        <v>240</v>
      </c>
      <c r="BI136" s="109">
        <v>143</v>
      </c>
      <c r="BJ136" s="520">
        <v>188</v>
      </c>
      <c r="BK136" s="374">
        <v>616</v>
      </c>
      <c r="BL136" s="196">
        <v>1761</v>
      </c>
      <c r="BM136" s="196">
        <v>1447</v>
      </c>
      <c r="BN136" s="196">
        <v>1685</v>
      </c>
      <c r="BO136" s="56">
        <v>1253</v>
      </c>
      <c r="BP136" s="56">
        <v>1813</v>
      </c>
      <c r="BQ136" s="196">
        <v>1914</v>
      </c>
      <c r="BR136" s="196">
        <v>1539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1539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413</v>
      </c>
      <c r="AG137" s="195">
        <v>568</v>
      </c>
      <c r="AH137" s="195">
        <v>548</v>
      </c>
      <c r="AI137" s="195">
        <v>197</v>
      </c>
      <c r="AJ137" s="112">
        <v>27</v>
      </c>
      <c r="AK137" s="196">
        <v>0</v>
      </c>
      <c r="AL137" s="196">
        <v>0</v>
      </c>
      <c r="AM137" s="196">
        <v>22</v>
      </c>
      <c r="AN137" s="196">
        <v>50</v>
      </c>
      <c r="AO137" s="196">
        <v>688</v>
      </c>
      <c r="AP137" s="196">
        <v>515</v>
      </c>
      <c r="AQ137" s="56">
        <v>473</v>
      </c>
      <c r="AR137" s="196">
        <v>583</v>
      </c>
      <c r="AS137" s="196">
        <v>615</v>
      </c>
      <c r="AT137" s="196">
        <v>706</v>
      </c>
      <c r="AU137" s="196">
        <v>1</v>
      </c>
      <c r="AV137" s="112">
        <v>1</v>
      </c>
      <c r="AW137" s="196">
        <v>1</v>
      </c>
      <c r="AX137" s="196">
        <v>1</v>
      </c>
      <c r="AY137" s="196">
        <v>26</v>
      </c>
      <c r="AZ137" s="196">
        <v>38</v>
      </c>
      <c r="BA137" s="196">
        <v>637</v>
      </c>
      <c r="BB137" s="196">
        <v>795</v>
      </c>
      <c r="BC137" s="56">
        <v>637</v>
      </c>
      <c r="BD137" s="196">
        <v>1155</v>
      </c>
      <c r="BE137" s="196">
        <v>757</v>
      </c>
      <c r="BF137" s="196">
        <v>944</v>
      </c>
      <c r="BG137" s="196">
        <v>489</v>
      </c>
      <c r="BH137" s="112">
        <v>29</v>
      </c>
      <c r="BI137" s="109">
        <v>11</v>
      </c>
      <c r="BJ137" s="520">
        <v>18</v>
      </c>
      <c r="BK137" s="374">
        <v>45</v>
      </c>
      <c r="BL137" s="196">
        <v>146</v>
      </c>
      <c r="BM137" s="196">
        <v>664</v>
      </c>
      <c r="BN137" s="196">
        <v>678</v>
      </c>
      <c r="BO137" s="56">
        <v>703</v>
      </c>
      <c r="BP137" s="56">
        <v>870</v>
      </c>
      <c r="BQ137" s="196">
        <v>892</v>
      </c>
      <c r="BR137" s="196">
        <v>788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788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23</v>
      </c>
      <c r="AG138" s="195">
        <v>70</v>
      </c>
      <c r="AH138" s="195">
        <v>31</v>
      </c>
      <c r="AI138" s="195">
        <v>48</v>
      </c>
      <c r="AJ138" s="112">
        <v>36</v>
      </c>
      <c r="AK138" s="196">
        <v>1</v>
      </c>
      <c r="AL138" s="196">
        <v>0</v>
      </c>
      <c r="AM138" s="196">
        <v>58</v>
      </c>
      <c r="AN138" s="196">
        <v>48</v>
      </c>
      <c r="AO138" s="196">
        <v>61</v>
      </c>
      <c r="AP138" s="196">
        <v>37</v>
      </c>
      <c r="AQ138" s="56">
        <v>42</v>
      </c>
      <c r="AR138" s="196">
        <v>49</v>
      </c>
      <c r="AS138" s="196">
        <v>39</v>
      </c>
      <c r="AT138" s="196">
        <v>51</v>
      </c>
      <c r="AU138" s="196">
        <v>8</v>
      </c>
      <c r="AV138" s="112">
        <v>14</v>
      </c>
      <c r="AW138" s="196">
        <v>6</v>
      </c>
      <c r="AX138" s="196">
        <v>4</v>
      </c>
      <c r="AY138" s="196">
        <v>70</v>
      </c>
      <c r="AZ138" s="196">
        <v>39</v>
      </c>
      <c r="BA138" s="196">
        <v>33</v>
      </c>
      <c r="BB138" s="196">
        <v>81</v>
      </c>
      <c r="BC138" s="56">
        <v>42</v>
      </c>
      <c r="BD138" s="196">
        <v>93</v>
      </c>
      <c r="BE138" s="196">
        <v>67</v>
      </c>
      <c r="BF138" s="196">
        <v>77</v>
      </c>
      <c r="BG138" s="196">
        <v>98</v>
      </c>
      <c r="BH138" s="112">
        <v>35</v>
      </c>
      <c r="BI138" s="109">
        <v>48</v>
      </c>
      <c r="BJ138" s="520">
        <v>38</v>
      </c>
      <c r="BK138" s="374">
        <v>25</v>
      </c>
      <c r="BL138" s="196">
        <v>55</v>
      </c>
      <c r="BM138" s="196">
        <v>61</v>
      </c>
      <c r="BN138" s="196">
        <v>109</v>
      </c>
      <c r="BO138" s="56">
        <v>70</v>
      </c>
      <c r="BP138" s="56">
        <v>61</v>
      </c>
      <c r="BQ138" s="196">
        <v>99</v>
      </c>
      <c r="BR138" s="196">
        <v>78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78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6">
        <v>1</v>
      </c>
      <c r="AG139" s="196">
        <v>2</v>
      </c>
      <c r="AH139" s="196">
        <v>1</v>
      </c>
      <c r="AI139" s="196">
        <v>0</v>
      </c>
      <c r="AJ139" s="112">
        <v>0</v>
      </c>
      <c r="AK139" s="196">
        <v>0</v>
      </c>
      <c r="AL139" s="196">
        <v>0</v>
      </c>
      <c r="AM139" s="196">
        <v>2</v>
      </c>
      <c r="AN139" s="196">
        <v>3</v>
      </c>
      <c r="AO139" s="196">
        <v>1</v>
      </c>
      <c r="AP139" s="196">
        <v>2</v>
      </c>
      <c r="AQ139" s="56">
        <v>3</v>
      </c>
      <c r="AR139" s="196">
        <v>1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3</v>
      </c>
      <c r="BA139" s="196">
        <v>1</v>
      </c>
      <c r="BB139" s="196">
        <v>3</v>
      </c>
      <c r="BC139" s="56">
        <v>0</v>
      </c>
      <c r="BD139" s="196">
        <v>2</v>
      </c>
      <c r="BE139" s="196">
        <v>1</v>
      </c>
      <c r="BF139" s="196">
        <v>1</v>
      </c>
      <c r="BG139" s="196">
        <v>3</v>
      </c>
      <c r="BH139" s="112">
        <v>1</v>
      </c>
      <c r="BI139" s="109">
        <v>1</v>
      </c>
      <c r="BJ139" s="520">
        <v>1</v>
      </c>
      <c r="BK139" s="374">
        <v>1</v>
      </c>
      <c r="BL139" s="196">
        <v>2</v>
      </c>
      <c r="BM139" s="196">
        <v>1</v>
      </c>
      <c r="BN139" s="196">
        <v>1</v>
      </c>
      <c r="BO139" s="56">
        <v>0</v>
      </c>
      <c r="BP139" s="56">
        <v>3</v>
      </c>
      <c r="BQ139" s="196">
        <v>3</v>
      </c>
      <c r="BR139" s="196">
        <v>2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2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6"/>
      <c r="AG140" s="196">
        <v>0</v>
      </c>
      <c r="AH140" s="196">
        <v>0</v>
      </c>
      <c r="AI140" s="196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1</v>
      </c>
      <c r="BA140" s="196">
        <v>1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109">
        <v>0</v>
      </c>
      <c r="BJ140" s="520">
        <v>0</v>
      </c>
      <c r="BK140" s="374">
        <v>1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855">SUM(AF136+AF137+AF138+AF139+AF140)</f>
        <v>1894</v>
      </c>
      <c r="AG141" s="196">
        <v>2475</v>
      </c>
      <c r="AH141" s="196">
        <v>2065</v>
      </c>
      <c r="AI141" s="196">
        <v>931</v>
      </c>
      <c r="AJ141" s="112">
        <v>163</v>
      </c>
      <c r="AK141" s="196">
        <v>1</v>
      </c>
      <c r="AL141" s="196">
        <v>1</v>
      </c>
      <c r="AM141" s="196">
        <v>223</v>
      </c>
      <c r="AN141" s="196">
        <v>1105</v>
      </c>
      <c r="AO141" s="196">
        <v>1965</v>
      </c>
      <c r="AP141" s="196">
        <v>1812</v>
      </c>
      <c r="AQ141" s="77">
        <v>1703</v>
      </c>
      <c r="AR141" s="196">
        <v>2083</v>
      </c>
      <c r="AS141" s="196">
        <v>1989</v>
      </c>
      <c r="AT141" s="196">
        <v>2276</v>
      </c>
      <c r="AU141" s="196">
        <v>76</v>
      </c>
      <c r="AV141" s="112">
        <v>63</v>
      </c>
      <c r="AW141" s="196">
        <v>11</v>
      </c>
      <c r="AX141" s="196">
        <v>32</v>
      </c>
      <c r="AY141" s="196">
        <v>612</v>
      </c>
      <c r="AZ141" s="196">
        <v>895</v>
      </c>
      <c r="BA141" s="196">
        <v>1678</v>
      </c>
      <c r="BB141" s="196">
        <v>2356</v>
      </c>
      <c r="BC141" s="77">
        <v>1748</v>
      </c>
      <c r="BD141" s="196">
        <v>3471</v>
      </c>
      <c r="BE141" s="196">
        <v>2349</v>
      </c>
      <c r="BF141" s="196">
        <v>3170</v>
      </c>
      <c r="BG141" s="196">
        <v>1623</v>
      </c>
      <c r="BH141" s="112">
        <v>305</v>
      </c>
      <c r="BI141" s="109">
        <v>203</v>
      </c>
      <c r="BJ141" s="520">
        <v>245</v>
      </c>
      <c r="BK141" s="374">
        <v>688</v>
      </c>
      <c r="BL141" s="196">
        <v>1964</v>
      </c>
      <c r="BM141" s="196">
        <v>2173</v>
      </c>
      <c r="BN141" s="196">
        <v>2473</v>
      </c>
      <c r="BO141" s="77">
        <v>2026</v>
      </c>
      <c r="BP141" s="77">
        <v>2747</v>
      </c>
      <c r="BQ141" s="196">
        <v>2908</v>
      </c>
      <c r="BR141" s="196">
        <v>2407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449"/>
      <c r="DZ141" s="449"/>
      <c r="EA141" s="449"/>
      <c r="EB141" s="262"/>
      <c r="EC141" s="77">
        <f>SUM(EC136:EC140)</f>
        <v>2407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79"/>
      <c r="BJ142" s="508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18995</v>
      </c>
      <c r="D143" s="58">
        <v>20783</v>
      </c>
      <c r="E143" s="58">
        <v>22714</v>
      </c>
      <c r="F143" s="58">
        <v>23461</v>
      </c>
      <c r="G143" s="58">
        <v>23001</v>
      </c>
      <c r="H143" s="101">
        <v>22263</v>
      </c>
      <c r="I143" s="58">
        <v>23456</v>
      </c>
      <c r="J143" s="101">
        <v>23458</v>
      </c>
      <c r="K143" s="58">
        <v>21665</v>
      </c>
      <c r="L143" s="102">
        <v>19990</v>
      </c>
      <c r="M143" s="101">
        <v>19634</v>
      </c>
      <c r="N143" s="101">
        <v>19934</v>
      </c>
      <c r="O143" s="58">
        <v>17241</v>
      </c>
      <c r="P143" s="101">
        <v>11723</v>
      </c>
      <c r="Q143" s="58">
        <v>8723</v>
      </c>
      <c r="R143" s="101">
        <v>8635</v>
      </c>
      <c r="S143" s="58">
        <v>8312</v>
      </c>
      <c r="T143" s="101">
        <v>8251</v>
      </c>
      <c r="U143" s="195">
        <v>9037</v>
      </c>
      <c r="V143" s="195">
        <v>10147</v>
      </c>
      <c r="W143" s="195">
        <v>10804</v>
      </c>
      <c r="X143" s="102">
        <v>10294</v>
      </c>
      <c r="Y143" s="195">
        <v>10872</v>
      </c>
      <c r="Z143" s="195">
        <v>10814</v>
      </c>
      <c r="AA143" s="195">
        <v>11742</v>
      </c>
      <c r="AB143" s="195">
        <v>13011</v>
      </c>
      <c r="AC143" s="195">
        <v>17062</v>
      </c>
      <c r="AD143" s="195">
        <v>23920</v>
      </c>
      <c r="AE143" s="195">
        <v>32399</v>
      </c>
      <c r="AF143" s="195">
        <v>31947</v>
      </c>
      <c r="AG143" s="195">
        <v>33709</v>
      </c>
      <c r="AH143" s="195">
        <v>31827</v>
      </c>
      <c r="AI143" s="195">
        <v>32335</v>
      </c>
      <c r="AJ143" s="102">
        <v>27795</v>
      </c>
      <c r="AK143" s="195">
        <v>27212</v>
      </c>
      <c r="AL143" s="195">
        <v>28319</v>
      </c>
      <c r="AM143" s="195">
        <v>30686</v>
      </c>
      <c r="AN143" s="195">
        <v>31761</v>
      </c>
      <c r="AO143" s="195">
        <v>28980</v>
      </c>
      <c r="AP143" s="195">
        <v>27699</v>
      </c>
      <c r="AQ143" s="56">
        <v>27078</v>
      </c>
      <c r="AR143" s="195">
        <v>27415</v>
      </c>
      <c r="AS143" s="195">
        <v>26457</v>
      </c>
      <c r="AT143" s="195">
        <v>25486</v>
      </c>
      <c r="AU143" s="195">
        <v>23912</v>
      </c>
      <c r="AV143" s="102">
        <v>22837</v>
      </c>
      <c r="AW143" s="195">
        <v>22425</v>
      </c>
      <c r="AX143" s="195">
        <v>23365</v>
      </c>
      <c r="AY143" s="195">
        <v>26192</v>
      </c>
      <c r="AZ143" s="195">
        <v>27411</v>
      </c>
      <c r="BA143" s="195">
        <v>27225</v>
      </c>
      <c r="BB143" s="195">
        <v>29182</v>
      </c>
      <c r="BC143" s="56">
        <v>28416</v>
      </c>
      <c r="BD143" s="195">
        <v>29409</v>
      </c>
      <c r="BE143" s="195">
        <v>29631</v>
      </c>
      <c r="BF143" s="195">
        <v>30201</v>
      </c>
      <c r="BG143" s="195">
        <v>29167</v>
      </c>
      <c r="BH143" s="102">
        <v>25980</v>
      </c>
      <c r="BI143" s="103">
        <v>25971</v>
      </c>
      <c r="BJ143" s="519">
        <v>25847</v>
      </c>
      <c r="BK143" s="373">
        <v>26693</v>
      </c>
      <c r="BL143" s="195">
        <v>27856</v>
      </c>
      <c r="BM143" s="195">
        <v>29411</v>
      </c>
      <c r="BN143" s="195">
        <v>28003</v>
      </c>
      <c r="BO143" s="56">
        <v>28124</v>
      </c>
      <c r="BP143" s="56">
        <v>26302</v>
      </c>
      <c r="BQ143" s="195">
        <v>27556</v>
      </c>
      <c r="BR143" s="195">
        <v>28933</v>
      </c>
      <c r="BS143" s="195"/>
      <c r="BT143" s="195"/>
      <c r="BU143" s="103">
        <f t="shared" ref="BU143:CD147" si="856">O143-C143</f>
        <v>-1754</v>
      </c>
      <c r="BV143" s="101">
        <f t="shared" si="856"/>
        <v>-9060</v>
      </c>
      <c r="BW143" s="101">
        <f t="shared" si="856"/>
        <v>-13991</v>
      </c>
      <c r="BX143" s="101">
        <f t="shared" si="856"/>
        <v>-14826</v>
      </c>
      <c r="BY143" s="101">
        <f t="shared" si="856"/>
        <v>-14689</v>
      </c>
      <c r="BZ143" s="101">
        <f t="shared" si="856"/>
        <v>-14012</v>
      </c>
      <c r="CA143" s="101">
        <f t="shared" si="856"/>
        <v>-14419</v>
      </c>
      <c r="CB143" s="101">
        <f t="shared" si="856"/>
        <v>-13311</v>
      </c>
      <c r="CC143" s="101">
        <f t="shared" si="856"/>
        <v>-10861</v>
      </c>
      <c r="CD143" s="373">
        <f t="shared" si="856"/>
        <v>-9696</v>
      </c>
      <c r="CE143" s="101">
        <f t="shared" ref="CE143:CN147" si="857">Y143-M143</f>
        <v>-8762</v>
      </c>
      <c r="CF143" s="101">
        <f t="shared" si="857"/>
        <v>-9120</v>
      </c>
      <c r="CG143" s="101">
        <f t="shared" si="857"/>
        <v>-5499</v>
      </c>
      <c r="CH143" s="101">
        <f t="shared" si="857"/>
        <v>1288</v>
      </c>
      <c r="CI143" s="101">
        <f t="shared" si="857"/>
        <v>8339</v>
      </c>
      <c r="CJ143" s="195">
        <f t="shared" si="857"/>
        <v>15285</v>
      </c>
      <c r="CK143" s="195">
        <f t="shared" si="857"/>
        <v>24087</v>
      </c>
      <c r="CL143" s="195">
        <f t="shared" si="857"/>
        <v>23696</v>
      </c>
      <c r="CM143" s="195">
        <f t="shared" si="857"/>
        <v>24672</v>
      </c>
      <c r="CN143" s="195">
        <f t="shared" si="857"/>
        <v>21680</v>
      </c>
      <c r="CO143" s="195">
        <f t="shared" ref="CO143:CX147" si="858">AI143-W143</f>
        <v>21531</v>
      </c>
      <c r="CP143" s="373">
        <f t="shared" si="858"/>
        <v>17501</v>
      </c>
      <c r="CQ143" s="195">
        <f t="shared" si="858"/>
        <v>16340</v>
      </c>
      <c r="CR143" s="195">
        <f t="shared" si="858"/>
        <v>17505</v>
      </c>
      <c r="CS143" s="195">
        <f t="shared" si="858"/>
        <v>18944</v>
      </c>
      <c r="CT143" s="195">
        <f t="shared" si="858"/>
        <v>18750</v>
      </c>
      <c r="CU143" s="195">
        <f t="shared" si="858"/>
        <v>11918</v>
      </c>
      <c r="CV143" s="195">
        <f t="shared" si="858"/>
        <v>3779</v>
      </c>
      <c r="CW143" s="195">
        <f t="shared" si="858"/>
        <v>-5321</v>
      </c>
      <c r="CX143" s="195">
        <f t="shared" si="858"/>
        <v>-4532</v>
      </c>
      <c r="CY143" s="195">
        <f t="shared" ref="CY143:DH147" si="859">AS143-AG143</f>
        <v>-7252</v>
      </c>
      <c r="CZ143" s="195">
        <f t="shared" si="859"/>
        <v>-6341</v>
      </c>
      <c r="DA143" s="195">
        <f t="shared" si="859"/>
        <v>-8423</v>
      </c>
      <c r="DB143" s="373">
        <f t="shared" si="859"/>
        <v>-4958</v>
      </c>
      <c r="DC143" s="373">
        <f t="shared" si="859"/>
        <v>-4787</v>
      </c>
      <c r="DD143" s="373">
        <f t="shared" si="859"/>
        <v>-4954</v>
      </c>
      <c r="DE143" s="373">
        <f t="shared" si="859"/>
        <v>-4494</v>
      </c>
      <c r="DF143" s="373">
        <f t="shared" si="859"/>
        <v>-4350</v>
      </c>
      <c r="DG143" s="373">
        <f t="shared" si="859"/>
        <v>-1755</v>
      </c>
      <c r="DH143" s="373">
        <f t="shared" si="859"/>
        <v>1483</v>
      </c>
      <c r="DI143" s="373">
        <f t="shared" ref="DI143:DX147" si="860">BC143-AQ143</f>
        <v>1338</v>
      </c>
      <c r="DJ143" s="373">
        <f t="shared" si="860"/>
        <v>1994</v>
      </c>
      <c r="DK143" s="373">
        <f t="shared" si="860"/>
        <v>3174</v>
      </c>
      <c r="DL143" s="373">
        <f t="shared" si="860"/>
        <v>4715</v>
      </c>
      <c r="DM143" s="373">
        <f t="shared" si="860"/>
        <v>5255</v>
      </c>
      <c r="DN143" s="373">
        <f t="shared" si="860"/>
        <v>3143</v>
      </c>
      <c r="DO143" s="373">
        <f t="shared" si="860"/>
        <v>3546</v>
      </c>
      <c r="DP143" s="373">
        <f t="shared" si="860"/>
        <v>2482</v>
      </c>
      <c r="DQ143" s="373">
        <f t="shared" si="860"/>
        <v>501</v>
      </c>
      <c r="DR143" s="373">
        <f t="shared" si="860"/>
        <v>445</v>
      </c>
      <c r="DS143" s="373">
        <f t="shared" si="860"/>
        <v>2186</v>
      </c>
      <c r="DT143" s="373">
        <f t="shared" si="860"/>
        <v>-1179</v>
      </c>
      <c r="DU143" s="373">
        <f t="shared" si="860"/>
        <v>-292</v>
      </c>
      <c r="DV143" s="373">
        <f t="shared" si="860"/>
        <v>-3107</v>
      </c>
      <c r="DW143" s="373">
        <f t="shared" si="860"/>
        <v>-2075</v>
      </c>
      <c r="DX143" s="373">
        <f t="shared" si="860"/>
        <v>-1268</v>
      </c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28933</v>
      </c>
    </row>
    <row r="144" spans="1:133" s="51" customFormat="1" x14ac:dyDescent="0.3">
      <c r="A144" s="138"/>
      <c r="B144" s="52" t="s">
        <v>140</v>
      </c>
      <c r="C144" s="103">
        <v>5791</v>
      </c>
      <c r="D144" s="58">
        <v>6373</v>
      </c>
      <c r="E144" s="58">
        <v>8259</v>
      </c>
      <c r="F144" s="58">
        <v>8573</v>
      </c>
      <c r="G144" s="58">
        <v>8556</v>
      </c>
      <c r="H144" s="101">
        <v>8506</v>
      </c>
      <c r="I144" s="58">
        <v>8711</v>
      </c>
      <c r="J144" s="101">
        <v>8882</v>
      </c>
      <c r="K144" s="58">
        <v>8061</v>
      </c>
      <c r="L144" s="102">
        <v>7113</v>
      </c>
      <c r="M144" s="101">
        <v>6619</v>
      </c>
      <c r="N144" s="101">
        <v>6237</v>
      </c>
      <c r="O144" s="58">
        <v>5417</v>
      </c>
      <c r="P144" s="101">
        <v>4201</v>
      </c>
      <c r="Q144" s="58">
        <v>3372</v>
      </c>
      <c r="R144" s="101">
        <v>3214</v>
      </c>
      <c r="S144" s="58">
        <v>3312</v>
      </c>
      <c r="T144" s="101">
        <v>3142</v>
      </c>
      <c r="U144" s="195">
        <v>3194</v>
      </c>
      <c r="V144" s="195">
        <v>2981</v>
      </c>
      <c r="W144" s="195">
        <v>3024</v>
      </c>
      <c r="X144" s="102">
        <v>2877</v>
      </c>
      <c r="Y144" s="195">
        <v>2940</v>
      </c>
      <c r="Z144" s="195">
        <v>3106</v>
      </c>
      <c r="AA144" s="195">
        <v>3214</v>
      </c>
      <c r="AB144" s="195">
        <v>3468</v>
      </c>
      <c r="AC144" s="195">
        <v>4628</v>
      </c>
      <c r="AD144" s="195">
        <v>5601</v>
      </c>
      <c r="AE144" s="195">
        <v>7396</v>
      </c>
      <c r="AF144" s="195">
        <v>7604</v>
      </c>
      <c r="AG144" s="195">
        <v>7738</v>
      </c>
      <c r="AH144" s="195">
        <v>6943</v>
      </c>
      <c r="AI144" s="195">
        <v>6161</v>
      </c>
      <c r="AJ144" s="102">
        <v>6513</v>
      </c>
      <c r="AK144" s="195">
        <v>5449</v>
      </c>
      <c r="AL144" s="195">
        <v>4965</v>
      </c>
      <c r="AM144" s="195">
        <v>5239</v>
      </c>
      <c r="AN144" s="195">
        <v>6917</v>
      </c>
      <c r="AO144" s="195">
        <v>7691</v>
      </c>
      <c r="AP144" s="195">
        <v>7513</v>
      </c>
      <c r="AQ144" s="56">
        <v>7912</v>
      </c>
      <c r="AR144" s="195">
        <v>8360</v>
      </c>
      <c r="AS144" s="195">
        <v>8572</v>
      </c>
      <c r="AT144" s="195">
        <v>8644</v>
      </c>
      <c r="AU144" s="195">
        <v>7534</v>
      </c>
      <c r="AV144" s="102">
        <v>6051</v>
      </c>
      <c r="AW144" s="195">
        <v>6238</v>
      </c>
      <c r="AX144" s="195">
        <v>6372</v>
      </c>
      <c r="AY144" s="195">
        <v>7283</v>
      </c>
      <c r="AZ144" s="195">
        <v>8054</v>
      </c>
      <c r="BA144" s="195">
        <v>10661</v>
      </c>
      <c r="BB144" s="195">
        <v>11472</v>
      </c>
      <c r="BC144" s="56">
        <v>11744</v>
      </c>
      <c r="BD144" s="195">
        <v>12119</v>
      </c>
      <c r="BE144" s="195">
        <v>12492</v>
      </c>
      <c r="BF144" s="195">
        <v>12553</v>
      </c>
      <c r="BG144" s="195">
        <v>11724</v>
      </c>
      <c r="BH144" s="102">
        <v>8897</v>
      </c>
      <c r="BI144" s="103">
        <v>7260</v>
      </c>
      <c r="BJ144" s="519">
        <v>6772</v>
      </c>
      <c r="BK144" s="373">
        <v>6348</v>
      </c>
      <c r="BL144" s="195">
        <v>6728</v>
      </c>
      <c r="BM144" s="195">
        <v>8532</v>
      </c>
      <c r="BN144" s="195">
        <v>8916</v>
      </c>
      <c r="BO144" s="56">
        <v>9400</v>
      </c>
      <c r="BP144" s="56">
        <v>9410</v>
      </c>
      <c r="BQ144" s="195">
        <v>9716</v>
      </c>
      <c r="BR144" s="195">
        <v>10074</v>
      </c>
      <c r="BS144" s="195"/>
      <c r="BT144" s="195"/>
      <c r="BU144" s="103">
        <f t="shared" si="856"/>
        <v>-374</v>
      </c>
      <c r="BV144" s="101">
        <f t="shared" si="856"/>
        <v>-2172</v>
      </c>
      <c r="BW144" s="101">
        <f t="shared" si="856"/>
        <v>-4887</v>
      </c>
      <c r="BX144" s="101">
        <f t="shared" si="856"/>
        <v>-5359</v>
      </c>
      <c r="BY144" s="101">
        <f t="shared" si="856"/>
        <v>-5244</v>
      </c>
      <c r="BZ144" s="101">
        <f t="shared" si="856"/>
        <v>-5364</v>
      </c>
      <c r="CA144" s="101">
        <f t="shared" si="856"/>
        <v>-5517</v>
      </c>
      <c r="CB144" s="101">
        <f t="shared" si="856"/>
        <v>-5901</v>
      </c>
      <c r="CC144" s="101">
        <f t="shared" si="856"/>
        <v>-5037</v>
      </c>
      <c r="CD144" s="373">
        <f t="shared" si="856"/>
        <v>-4236</v>
      </c>
      <c r="CE144" s="101">
        <f t="shared" si="857"/>
        <v>-3679</v>
      </c>
      <c r="CF144" s="101">
        <f t="shared" si="857"/>
        <v>-3131</v>
      </c>
      <c r="CG144" s="101">
        <f t="shared" si="857"/>
        <v>-2203</v>
      </c>
      <c r="CH144" s="101">
        <f t="shared" si="857"/>
        <v>-733</v>
      </c>
      <c r="CI144" s="101">
        <f t="shared" si="857"/>
        <v>1256</v>
      </c>
      <c r="CJ144" s="195">
        <f t="shared" si="857"/>
        <v>2387</v>
      </c>
      <c r="CK144" s="195">
        <f t="shared" si="857"/>
        <v>4084</v>
      </c>
      <c r="CL144" s="195">
        <f t="shared" si="857"/>
        <v>4462</v>
      </c>
      <c r="CM144" s="195">
        <f t="shared" si="857"/>
        <v>4544</v>
      </c>
      <c r="CN144" s="195">
        <f t="shared" si="857"/>
        <v>3962</v>
      </c>
      <c r="CO144" s="195">
        <f t="shared" si="858"/>
        <v>3137</v>
      </c>
      <c r="CP144" s="373">
        <f t="shared" si="858"/>
        <v>3636</v>
      </c>
      <c r="CQ144" s="195">
        <f t="shared" si="858"/>
        <v>2509</v>
      </c>
      <c r="CR144" s="195">
        <f t="shared" si="858"/>
        <v>1859</v>
      </c>
      <c r="CS144" s="195">
        <f t="shared" si="858"/>
        <v>2025</v>
      </c>
      <c r="CT144" s="195">
        <f t="shared" si="858"/>
        <v>3449</v>
      </c>
      <c r="CU144" s="195">
        <f t="shared" si="858"/>
        <v>3063</v>
      </c>
      <c r="CV144" s="195">
        <f t="shared" si="858"/>
        <v>1912</v>
      </c>
      <c r="CW144" s="195">
        <f t="shared" si="858"/>
        <v>516</v>
      </c>
      <c r="CX144" s="195">
        <f t="shared" si="858"/>
        <v>756</v>
      </c>
      <c r="CY144" s="195">
        <f t="shared" si="859"/>
        <v>834</v>
      </c>
      <c r="CZ144" s="195">
        <f t="shared" si="859"/>
        <v>1701</v>
      </c>
      <c r="DA144" s="195">
        <f t="shared" si="859"/>
        <v>1373</v>
      </c>
      <c r="DB144" s="373">
        <f t="shared" si="859"/>
        <v>-462</v>
      </c>
      <c r="DC144" s="373">
        <f t="shared" si="859"/>
        <v>789</v>
      </c>
      <c r="DD144" s="373">
        <f t="shared" si="859"/>
        <v>1407</v>
      </c>
      <c r="DE144" s="373">
        <f t="shared" si="859"/>
        <v>2044</v>
      </c>
      <c r="DF144" s="373">
        <f t="shared" si="859"/>
        <v>1137</v>
      </c>
      <c r="DG144" s="373">
        <f t="shared" si="859"/>
        <v>2970</v>
      </c>
      <c r="DH144" s="373">
        <f t="shared" si="859"/>
        <v>3959</v>
      </c>
      <c r="DI144" s="373">
        <f t="shared" si="860"/>
        <v>3832</v>
      </c>
      <c r="DJ144" s="373">
        <f t="shared" si="860"/>
        <v>3759</v>
      </c>
      <c r="DK144" s="373">
        <f t="shared" si="860"/>
        <v>3920</v>
      </c>
      <c r="DL144" s="373">
        <f t="shared" si="860"/>
        <v>3909</v>
      </c>
      <c r="DM144" s="373">
        <f t="shared" si="860"/>
        <v>4190</v>
      </c>
      <c r="DN144" s="373">
        <f t="shared" si="860"/>
        <v>2846</v>
      </c>
      <c r="DO144" s="373">
        <f t="shared" si="860"/>
        <v>1022</v>
      </c>
      <c r="DP144" s="373">
        <f t="shared" si="860"/>
        <v>400</v>
      </c>
      <c r="DQ144" s="373">
        <f t="shared" si="860"/>
        <v>-935</v>
      </c>
      <c r="DR144" s="373">
        <f t="shared" si="860"/>
        <v>-1326</v>
      </c>
      <c r="DS144" s="373">
        <f t="shared" si="860"/>
        <v>-2129</v>
      </c>
      <c r="DT144" s="373">
        <f t="shared" si="860"/>
        <v>-2556</v>
      </c>
      <c r="DU144" s="373">
        <f t="shared" si="860"/>
        <v>-2344</v>
      </c>
      <c r="DV144" s="373">
        <f t="shared" si="860"/>
        <v>-2709</v>
      </c>
      <c r="DW144" s="373">
        <f t="shared" si="860"/>
        <v>-2776</v>
      </c>
      <c r="DX144" s="373">
        <f t="shared" si="860"/>
        <v>-2479</v>
      </c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10074</v>
      </c>
    </row>
    <row r="145" spans="1:133" s="51" customFormat="1" x14ac:dyDescent="0.3">
      <c r="A145" s="138"/>
      <c r="B145" s="52" t="s">
        <v>141</v>
      </c>
      <c r="C145" s="103">
        <v>445</v>
      </c>
      <c r="D145" s="58">
        <v>501</v>
      </c>
      <c r="E145" s="58">
        <v>606</v>
      </c>
      <c r="F145" s="58">
        <v>659</v>
      </c>
      <c r="G145" s="58">
        <v>614</v>
      </c>
      <c r="H145" s="101">
        <v>598</v>
      </c>
      <c r="I145" s="58">
        <v>590</v>
      </c>
      <c r="J145" s="101">
        <v>595</v>
      </c>
      <c r="K145" s="58">
        <v>494</v>
      </c>
      <c r="L145" s="102">
        <v>438</v>
      </c>
      <c r="M145" s="101">
        <v>477</v>
      </c>
      <c r="N145" s="101">
        <v>472</v>
      </c>
      <c r="O145" s="58">
        <v>392</v>
      </c>
      <c r="P145" s="101">
        <v>281</v>
      </c>
      <c r="Q145" s="58">
        <v>321</v>
      </c>
      <c r="R145" s="101">
        <v>381</v>
      </c>
      <c r="S145" s="58">
        <v>468</v>
      </c>
      <c r="T145" s="101">
        <v>649</v>
      </c>
      <c r="U145" s="195">
        <v>817</v>
      </c>
      <c r="V145" s="195">
        <v>1402</v>
      </c>
      <c r="W145" s="195">
        <v>1426</v>
      </c>
      <c r="X145" s="102">
        <v>1119</v>
      </c>
      <c r="Y145" s="195">
        <v>1054</v>
      </c>
      <c r="Z145" s="195">
        <v>995</v>
      </c>
      <c r="AA145" s="195">
        <v>1011</v>
      </c>
      <c r="AB145" s="195">
        <v>972</v>
      </c>
      <c r="AC145" s="195">
        <v>898</v>
      </c>
      <c r="AD145" s="195">
        <v>864</v>
      </c>
      <c r="AE145" s="195">
        <v>1065</v>
      </c>
      <c r="AF145" s="195">
        <v>1247</v>
      </c>
      <c r="AG145" s="195">
        <v>1386</v>
      </c>
      <c r="AH145" s="195">
        <v>1361</v>
      </c>
      <c r="AI145" s="195">
        <v>1414</v>
      </c>
      <c r="AJ145" s="102">
        <v>1410</v>
      </c>
      <c r="AK145" s="195">
        <v>1293</v>
      </c>
      <c r="AL145" s="195">
        <v>1151</v>
      </c>
      <c r="AM145" s="195">
        <v>1269</v>
      </c>
      <c r="AN145" s="195">
        <v>1343</v>
      </c>
      <c r="AO145" s="195">
        <v>1183</v>
      </c>
      <c r="AP145" s="195">
        <v>1167</v>
      </c>
      <c r="AQ145" s="56">
        <v>1064</v>
      </c>
      <c r="AR145" s="195">
        <v>1007</v>
      </c>
      <c r="AS145" s="195">
        <v>1022</v>
      </c>
      <c r="AT145" s="195">
        <v>818</v>
      </c>
      <c r="AU145" s="195">
        <v>824</v>
      </c>
      <c r="AV145" s="102">
        <v>754</v>
      </c>
      <c r="AW145" s="195">
        <v>788</v>
      </c>
      <c r="AX145" s="195">
        <v>858</v>
      </c>
      <c r="AY145" s="195">
        <v>956</v>
      </c>
      <c r="AZ145" s="195">
        <v>915</v>
      </c>
      <c r="BA145" s="195">
        <v>920</v>
      </c>
      <c r="BB145" s="195">
        <v>949</v>
      </c>
      <c r="BC145" s="56">
        <v>866</v>
      </c>
      <c r="BD145" s="195">
        <v>915</v>
      </c>
      <c r="BE145" s="195">
        <v>924</v>
      </c>
      <c r="BF145" s="195">
        <v>892</v>
      </c>
      <c r="BG145" s="195">
        <v>828</v>
      </c>
      <c r="BH145" s="102">
        <v>751</v>
      </c>
      <c r="BI145" s="103">
        <v>763</v>
      </c>
      <c r="BJ145" s="519">
        <v>758</v>
      </c>
      <c r="BK145" s="373">
        <v>790</v>
      </c>
      <c r="BL145" s="195">
        <v>825</v>
      </c>
      <c r="BM145" s="195">
        <v>917</v>
      </c>
      <c r="BN145" s="195">
        <v>941</v>
      </c>
      <c r="BO145" s="56">
        <v>965</v>
      </c>
      <c r="BP145" s="56">
        <v>887</v>
      </c>
      <c r="BQ145" s="195">
        <v>954</v>
      </c>
      <c r="BR145" s="195">
        <v>925</v>
      </c>
      <c r="BS145" s="195"/>
      <c r="BT145" s="195"/>
      <c r="BU145" s="103">
        <f t="shared" si="856"/>
        <v>-53</v>
      </c>
      <c r="BV145" s="101">
        <f t="shared" si="856"/>
        <v>-220</v>
      </c>
      <c r="BW145" s="101">
        <f t="shared" si="856"/>
        <v>-285</v>
      </c>
      <c r="BX145" s="101">
        <f t="shared" si="856"/>
        <v>-278</v>
      </c>
      <c r="BY145" s="101">
        <f t="shared" si="856"/>
        <v>-146</v>
      </c>
      <c r="BZ145" s="101">
        <f t="shared" si="856"/>
        <v>51</v>
      </c>
      <c r="CA145" s="101">
        <f t="shared" si="856"/>
        <v>227</v>
      </c>
      <c r="CB145" s="101">
        <f t="shared" si="856"/>
        <v>807</v>
      </c>
      <c r="CC145" s="101">
        <f t="shared" si="856"/>
        <v>932</v>
      </c>
      <c r="CD145" s="373">
        <f t="shared" si="856"/>
        <v>681</v>
      </c>
      <c r="CE145" s="101">
        <f t="shared" si="857"/>
        <v>577</v>
      </c>
      <c r="CF145" s="101">
        <f t="shared" si="857"/>
        <v>523</v>
      </c>
      <c r="CG145" s="101">
        <f t="shared" si="857"/>
        <v>619</v>
      </c>
      <c r="CH145" s="101">
        <f t="shared" si="857"/>
        <v>691</v>
      </c>
      <c r="CI145" s="101">
        <f t="shared" si="857"/>
        <v>577</v>
      </c>
      <c r="CJ145" s="195">
        <f t="shared" si="857"/>
        <v>483</v>
      </c>
      <c r="CK145" s="195">
        <f t="shared" si="857"/>
        <v>597</v>
      </c>
      <c r="CL145" s="195">
        <f t="shared" si="857"/>
        <v>598</v>
      </c>
      <c r="CM145" s="195">
        <f t="shared" si="857"/>
        <v>569</v>
      </c>
      <c r="CN145" s="195">
        <f t="shared" si="857"/>
        <v>-41</v>
      </c>
      <c r="CO145" s="195">
        <f t="shared" si="858"/>
        <v>-12</v>
      </c>
      <c r="CP145" s="373">
        <f t="shared" si="858"/>
        <v>291</v>
      </c>
      <c r="CQ145" s="195">
        <f t="shared" si="858"/>
        <v>239</v>
      </c>
      <c r="CR145" s="195">
        <f t="shared" si="858"/>
        <v>156</v>
      </c>
      <c r="CS145" s="195">
        <f t="shared" si="858"/>
        <v>258</v>
      </c>
      <c r="CT145" s="195">
        <f t="shared" si="858"/>
        <v>371</v>
      </c>
      <c r="CU145" s="195">
        <f t="shared" si="858"/>
        <v>285</v>
      </c>
      <c r="CV145" s="195">
        <f t="shared" si="858"/>
        <v>303</v>
      </c>
      <c r="CW145" s="195">
        <f t="shared" si="858"/>
        <v>-1</v>
      </c>
      <c r="CX145" s="195">
        <f t="shared" si="858"/>
        <v>-240</v>
      </c>
      <c r="CY145" s="195">
        <f t="shared" si="859"/>
        <v>-364</v>
      </c>
      <c r="CZ145" s="195">
        <f t="shared" si="859"/>
        <v>-543</v>
      </c>
      <c r="DA145" s="195">
        <f t="shared" si="859"/>
        <v>-590</v>
      </c>
      <c r="DB145" s="373">
        <f t="shared" si="859"/>
        <v>-656</v>
      </c>
      <c r="DC145" s="373">
        <f t="shared" si="859"/>
        <v>-505</v>
      </c>
      <c r="DD145" s="373">
        <f t="shared" si="859"/>
        <v>-293</v>
      </c>
      <c r="DE145" s="373">
        <f t="shared" si="859"/>
        <v>-313</v>
      </c>
      <c r="DF145" s="373">
        <f t="shared" si="859"/>
        <v>-428</v>
      </c>
      <c r="DG145" s="373">
        <f t="shared" si="859"/>
        <v>-263</v>
      </c>
      <c r="DH145" s="373">
        <f t="shared" si="859"/>
        <v>-218</v>
      </c>
      <c r="DI145" s="373">
        <f t="shared" si="860"/>
        <v>-198</v>
      </c>
      <c r="DJ145" s="373">
        <f t="shared" si="860"/>
        <v>-92</v>
      </c>
      <c r="DK145" s="373">
        <f t="shared" si="860"/>
        <v>-98</v>
      </c>
      <c r="DL145" s="373">
        <f t="shared" si="860"/>
        <v>74</v>
      </c>
      <c r="DM145" s="373">
        <f t="shared" si="860"/>
        <v>4</v>
      </c>
      <c r="DN145" s="373">
        <f t="shared" si="860"/>
        <v>-3</v>
      </c>
      <c r="DO145" s="373">
        <f t="shared" si="860"/>
        <v>-25</v>
      </c>
      <c r="DP145" s="373">
        <f t="shared" si="860"/>
        <v>-100</v>
      </c>
      <c r="DQ145" s="373">
        <f t="shared" si="860"/>
        <v>-166</v>
      </c>
      <c r="DR145" s="373">
        <f t="shared" si="860"/>
        <v>-90</v>
      </c>
      <c r="DS145" s="373">
        <f t="shared" si="860"/>
        <v>-3</v>
      </c>
      <c r="DT145" s="373">
        <f t="shared" si="860"/>
        <v>-8</v>
      </c>
      <c r="DU145" s="373">
        <f t="shared" si="860"/>
        <v>99</v>
      </c>
      <c r="DV145" s="373">
        <f t="shared" si="860"/>
        <v>-28</v>
      </c>
      <c r="DW145" s="373">
        <f t="shared" si="860"/>
        <v>30</v>
      </c>
      <c r="DX145" s="373">
        <f t="shared" si="860"/>
        <v>33</v>
      </c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925</v>
      </c>
    </row>
    <row r="146" spans="1:133" s="51" customFormat="1" ht="15" thickBot="1" x14ac:dyDescent="0.35">
      <c r="A146" s="138"/>
      <c r="B146" s="52" t="s">
        <v>142</v>
      </c>
      <c r="C146" s="103">
        <v>37</v>
      </c>
      <c r="D146" s="58">
        <v>42</v>
      </c>
      <c r="E146" s="58">
        <v>40</v>
      </c>
      <c r="F146" s="58">
        <v>42</v>
      </c>
      <c r="G146" s="58">
        <v>38</v>
      </c>
      <c r="H146" s="101">
        <v>42</v>
      </c>
      <c r="I146" s="58">
        <v>45</v>
      </c>
      <c r="J146" s="101">
        <v>43</v>
      </c>
      <c r="K146" s="58">
        <v>46</v>
      </c>
      <c r="L146" s="102">
        <v>41</v>
      </c>
      <c r="M146" s="101">
        <v>41</v>
      </c>
      <c r="N146" s="101">
        <v>33</v>
      </c>
      <c r="O146" s="58">
        <v>33</v>
      </c>
      <c r="P146" s="101">
        <v>34</v>
      </c>
      <c r="Q146" s="58">
        <v>40</v>
      </c>
      <c r="R146" s="101">
        <v>45</v>
      </c>
      <c r="S146" s="58">
        <v>46</v>
      </c>
      <c r="T146" s="101">
        <v>57</v>
      </c>
      <c r="U146" s="195">
        <v>81</v>
      </c>
      <c r="V146" s="195">
        <v>100</v>
      </c>
      <c r="W146" s="195">
        <v>100</v>
      </c>
      <c r="X146" s="102">
        <v>95</v>
      </c>
      <c r="Y146" s="195">
        <v>98</v>
      </c>
      <c r="Z146" s="195">
        <v>95</v>
      </c>
      <c r="AA146" s="195">
        <v>91</v>
      </c>
      <c r="AB146" s="195">
        <v>92</v>
      </c>
      <c r="AC146" s="195">
        <v>84</v>
      </c>
      <c r="AD146" s="195">
        <v>85</v>
      </c>
      <c r="AE146" s="195">
        <v>87</v>
      </c>
      <c r="AF146" s="195">
        <v>102</v>
      </c>
      <c r="AG146" s="195">
        <v>99</v>
      </c>
      <c r="AH146" s="195">
        <v>111</v>
      </c>
      <c r="AI146" s="195">
        <v>108</v>
      </c>
      <c r="AJ146" s="102">
        <v>107</v>
      </c>
      <c r="AK146" s="195">
        <v>103</v>
      </c>
      <c r="AL146" s="195">
        <v>96</v>
      </c>
      <c r="AM146" s="195">
        <v>102</v>
      </c>
      <c r="AN146" s="195">
        <v>110</v>
      </c>
      <c r="AO146" s="195">
        <v>99</v>
      </c>
      <c r="AP146" s="195">
        <v>108</v>
      </c>
      <c r="AQ146" s="56">
        <v>102</v>
      </c>
      <c r="AR146" s="195">
        <v>88</v>
      </c>
      <c r="AS146" s="195">
        <v>86</v>
      </c>
      <c r="AT146" s="195">
        <v>63</v>
      </c>
      <c r="AU146" s="195">
        <v>72</v>
      </c>
      <c r="AV146" s="455">
        <v>64</v>
      </c>
      <c r="AW146" s="195">
        <v>78</v>
      </c>
      <c r="AX146" s="195">
        <v>77</v>
      </c>
      <c r="AY146" s="195">
        <v>75</v>
      </c>
      <c r="AZ146" s="195">
        <v>86</v>
      </c>
      <c r="BA146" s="195">
        <v>90</v>
      </c>
      <c r="BB146" s="195">
        <v>105</v>
      </c>
      <c r="BC146" s="56">
        <v>88</v>
      </c>
      <c r="BD146" s="195">
        <v>96</v>
      </c>
      <c r="BE146" s="195">
        <v>107</v>
      </c>
      <c r="BF146" s="195">
        <v>106</v>
      </c>
      <c r="BG146" s="195">
        <v>104</v>
      </c>
      <c r="BH146" s="457">
        <v>97</v>
      </c>
      <c r="BI146" s="526">
        <v>89</v>
      </c>
      <c r="BJ146" s="521">
        <v>86</v>
      </c>
      <c r="BK146" s="576">
        <v>85</v>
      </c>
      <c r="BL146" s="195">
        <v>99</v>
      </c>
      <c r="BM146" s="195">
        <v>106</v>
      </c>
      <c r="BN146" s="195">
        <v>87</v>
      </c>
      <c r="BO146" s="56">
        <v>71</v>
      </c>
      <c r="BP146" s="56">
        <v>73</v>
      </c>
      <c r="BQ146" s="195">
        <v>78</v>
      </c>
      <c r="BR146" s="195">
        <v>86</v>
      </c>
      <c r="BS146" s="195"/>
      <c r="BT146" s="447"/>
      <c r="BU146" s="103">
        <f t="shared" si="856"/>
        <v>-4</v>
      </c>
      <c r="BV146" s="101">
        <f t="shared" si="856"/>
        <v>-8</v>
      </c>
      <c r="BW146" s="101">
        <f t="shared" si="856"/>
        <v>0</v>
      </c>
      <c r="BX146" s="101">
        <f t="shared" si="856"/>
        <v>3</v>
      </c>
      <c r="BY146" s="101">
        <f t="shared" si="856"/>
        <v>8</v>
      </c>
      <c r="BZ146" s="101">
        <f t="shared" si="856"/>
        <v>15</v>
      </c>
      <c r="CA146" s="101">
        <f t="shared" si="856"/>
        <v>36</v>
      </c>
      <c r="CB146" s="101">
        <f t="shared" si="856"/>
        <v>57</v>
      </c>
      <c r="CC146" s="101">
        <f t="shared" si="856"/>
        <v>54</v>
      </c>
      <c r="CD146" s="373">
        <f t="shared" si="856"/>
        <v>54</v>
      </c>
      <c r="CE146" s="101">
        <f t="shared" si="857"/>
        <v>57</v>
      </c>
      <c r="CF146" s="101">
        <f t="shared" si="857"/>
        <v>62</v>
      </c>
      <c r="CG146" s="101">
        <f t="shared" si="857"/>
        <v>58</v>
      </c>
      <c r="CH146" s="101">
        <f t="shared" si="857"/>
        <v>58</v>
      </c>
      <c r="CI146" s="101">
        <f t="shared" si="857"/>
        <v>44</v>
      </c>
      <c r="CJ146" s="195">
        <f t="shared" si="857"/>
        <v>40</v>
      </c>
      <c r="CK146" s="195">
        <f t="shared" si="857"/>
        <v>41</v>
      </c>
      <c r="CL146" s="195">
        <f t="shared" si="857"/>
        <v>45</v>
      </c>
      <c r="CM146" s="195">
        <f t="shared" si="857"/>
        <v>18</v>
      </c>
      <c r="CN146" s="195">
        <f t="shared" si="857"/>
        <v>11</v>
      </c>
      <c r="CO146" s="195">
        <f t="shared" si="858"/>
        <v>8</v>
      </c>
      <c r="CP146" s="373">
        <f t="shared" si="858"/>
        <v>12</v>
      </c>
      <c r="CQ146" s="195">
        <f t="shared" si="858"/>
        <v>5</v>
      </c>
      <c r="CR146" s="195">
        <f t="shared" si="858"/>
        <v>1</v>
      </c>
      <c r="CS146" s="195">
        <f t="shared" si="858"/>
        <v>11</v>
      </c>
      <c r="CT146" s="195">
        <f t="shared" si="858"/>
        <v>18</v>
      </c>
      <c r="CU146" s="195">
        <f t="shared" si="858"/>
        <v>15</v>
      </c>
      <c r="CV146" s="195">
        <f t="shared" si="858"/>
        <v>23</v>
      </c>
      <c r="CW146" s="195">
        <f t="shared" si="858"/>
        <v>15</v>
      </c>
      <c r="CX146" s="195">
        <f t="shared" si="858"/>
        <v>-14</v>
      </c>
      <c r="CY146" s="195">
        <f t="shared" si="859"/>
        <v>-13</v>
      </c>
      <c r="CZ146" s="195">
        <f t="shared" si="859"/>
        <v>-48</v>
      </c>
      <c r="DA146" s="195">
        <f t="shared" si="859"/>
        <v>-36</v>
      </c>
      <c r="DB146" s="373">
        <f t="shared" si="859"/>
        <v>-43</v>
      </c>
      <c r="DC146" s="373">
        <f t="shared" si="859"/>
        <v>-25</v>
      </c>
      <c r="DD146" s="373">
        <f t="shared" si="859"/>
        <v>-19</v>
      </c>
      <c r="DE146" s="373">
        <f t="shared" si="859"/>
        <v>-27</v>
      </c>
      <c r="DF146" s="373">
        <f t="shared" si="859"/>
        <v>-24</v>
      </c>
      <c r="DG146" s="373">
        <f t="shared" si="859"/>
        <v>-9</v>
      </c>
      <c r="DH146" s="373">
        <f t="shared" si="859"/>
        <v>-3</v>
      </c>
      <c r="DI146" s="373">
        <f t="shared" si="860"/>
        <v>-14</v>
      </c>
      <c r="DJ146" s="373">
        <f t="shared" si="860"/>
        <v>8</v>
      </c>
      <c r="DK146" s="373">
        <f t="shared" si="860"/>
        <v>21</v>
      </c>
      <c r="DL146" s="373">
        <f t="shared" si="860"/>
        <v>43</v>
      </c>
      <c r="DM146" s="373">
        <f t="shared" si="860"/>
        <v>32</v>
      </c>
      <c r="DN146" s="373">
        <f t="shared" si="860"/>
        <v>33</v>
      </c>
      <c r="DO146" s="373">
        <f t="shared" si="860"/>
        <v>11</v>
      </c>
      <c r="DP146" s="373">
        <f t="shared" si="860"/>
        <v>9</v>
      </c>
      <c r="DQ146" s="373">
        <f t="shared" si="860"/>
        <v>10</v>
      </c>
      <c r="DR146" s="373">
        <f t="shared" si="860"/>
        <v>13</v>
      </c>
      <c r="DS146" s="373">
        <f t="shared" si="860"/>
        <v>16</v>
      </c>
      <c r="DT146" s="373">
        <f t="shared" si="860"/>
        <v>-18</v>
      </c>
      <c r="DU146" s="373">
        <f t="shared" si="860"/>
        <v>-17</v>
      </c>
      <c r="DV146" s="373">
        <f t="shared" si="860"/>
        <v>-23</v>
      </c>
      <c r="DW146" s="373">
        <f t="shared" si="860"/>
        <v>-29</v>
      </c>
      <c r="DX146" s="373">
        <f t="shared" si="860"/>
        <v>-20</v>
      </c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86</v>
      </c>
    </row>
    <row r="147" spans="1:133" s="51" customFormat="1" x14ac:dyDescent="0.3">
      <c r="A147" s="138"/>
      <c r="B147" s="52" t="s">
        <v>143</v>
      </c>
      <c r="C147" s="103">
        <v>6</v>
      </c>
      <c r="D147" s="58">
        <v>11</v>
      </c>
      <c r="E147" s="58">
        <v>8</v>
      </c>
      <c r="F147" s="58">
        <v>9</v>
      </c>
      <c r="G147" s="58">
        <v>13</v>
      </c>
      <c r="H147" s="101">
        <v>9</v>
      </c>
      <c r="I147" s="58">
        <v>11</v>
      </c>
      <c r="J147" s="101">
        <v>10</v>
      </c>
      <c r="K147" s="58">
        <v>10</v>
      </c>
      <c r="L147" s="102">
        <v>9</v>
      </c>
      <c r="M147" s="101">
        <v>8</v>
      </c>
      <c r="N147" s="101">
        <v>10</v>
      </c>
      <c r="O147" s="58">
        <v>10</v>
      </c>
      <c r="P147" s="101">
        <v>11</v>
      </c>
      <c r="Q147" s="58">
        <v>6</v>
      </c>
      <c r="R147" s="101">
        <v>12</v>
      </c>
      <c r="S147" s="58">
        <v>12</v>
      </c>
      <c r="T147" s="101">
        <v>16</v>
      </c>
      <c r="U147" s="195">
        <v>21</v>
      </c>
      <c r="V147" s="195">
        <v>26</v>
      </c>
      <c r="W147" s="195">
        <v>24</v>
      </c>
      <c r="X147" s="102">
        <v>24</v>
      </c>
      <c r="Y147" s="195">
        <v>27</v>
      </c>
      <c r="Z147" s="195">
        <v>25</v>
      </c>
      <c r="AA147" s="195">
        <v>23</v>
      </c>
      <c r="AB147" s="195">
        <v>22</v>
      </c>
      <c r="AC147" s="195">
        <v>24</v>
      </c>
      <c r="AD147" s="195">
        <v>22</v>
      </c>
      <c r="AE147" s="195">
        <v>26</v>
      </c>
      <c r="AF147" s="195">
        <v>26</v>
      </c>
      <c r="AG147" s="195">
        <v>21</v>
      </c>
      <c r="AH147" s="195">
        <v>22</v>
      </c>
      <c r="AI147" s="195">
        <v>21</v>
      </c>
      <c r="AJ147" s="102">
        <v>23</v>
      </c>
      <c r="AK147" s="195">
        <v>18</v>
      </c>
      <c r="AL147" s="195">
        <v>20</v>
      </c>
      <c r="AM147" s="195">
        <v>21</v>
      </c>
      <c r="AN147" s="195">
        <v>19</v>
      </c>
      <c r="AO147" s="195">
        <v>18</v>
      </c>
      <c r="AP147" s="195">
        <v>20</v>
      </c>
      <c r="AQ147" s="56">
        <v>16</v>
      </c>
      <c r="AR147" s="195">
        <v>14</v>
      </c>
      <c r="AS147" s="195">
        <v>10</v>
      </c>
      <c r="AT147" s="195">
        <v>17</v>
      </c>
      <c r="AU147" s="195">
        <v>20</v>
      </c>
      <c r="AV147" s="456">
        <v>20</v>
      </c>
      <c r="AW147" s="195">
        <v>18</v>
      </c>
      <c r="AX147" s="195">
        <v>21</v>
      </c>
      <c r="AY147" s="195">
        <v>26</v>
      </c>
      <c r="AZ147" s="195">
        <v>29</v>
      </c>
      <c r="BA147" s="195">
        <v>27</v>
      </c>
      <c r="BB147" s="195">
        <v>22</v>
      </c>
      <c r="BC147" s="56">
        <v>19</v>
      </c>
      <c r="BD147" s="195">
        <v>19</v>
      </c>
      <c r="BE147" s="195">
        <v>21</v>
      </c>
      <c r="BF147" s="195">
        <v>24</v>
      </c>
      <c r="BG147" s="195">
        <v>19</v>
      </c>
      <c r="BH147" s="102">
        <v>18</v>
      </c>
      <c r="BI147" s="103">
        <v>13</v>
      </c>
      <c r="BJ147" s="519">
        <v>18</v>
      </c>
      <c r="BK147" s="373">
        <v>22</v>
      </c>
      <c r="BL147" s="195">
        <v>21</v>
      </c>
      <c r="BM147" s="195">
        <v>22</v>
      </c>
      <c r="BN147" s="195">
        <v>21</v>
      </c>
      <c r="BO147" s="56">
        <v>23</v>
      </c>
      <c r="BP147" s="56">
        <v>21</v>
      </c>
      <c r="BQ147" s="195">
        <v>23</v>
      </c>
      <c r="BR147" s="195">
        <v>17</v>
      </c>
      <c r="BS147" s="195"/>
      <c r="BT147" s="583"/>
      <c r="BU147" s="103">
        <f t="shared" si="856"/>
        <v>4</v>
      </c>
      <c r="BV147" s="101">
        <f t="shared" si="856"/>
        <v>0</v>
      </c>
      <c r="BW147" s="101">
        <f t="shared" si="856"/>
        <v>-2</v>
      </c>
      <c r="BX147" s="101">
        <f t="shared" si="856"/>
        <v>3</v>
      </c>
      <c r="BY147" s="101">
        <f t="shared" si="856"/>
        <v>-1</v>
      </c>
      <c r="BZ147" s="101">
        <f t="shared" si="856"/>
        <v>7</v>
      </c>
      <c r="CA147" s="101">
        <f t="shared" si="856"/>
        <v>10</v>
      </c>
      <c r="CB147" s="101">
        <f t="shared" si="856"/>
        <v>16</v>
      </c>
      <c r="CC147" s="101">
        <f t="shared" si="856"/>
        <v>14</v>
      </c>
      <c r="CD147" s="373">
        <f t="shared" si="856"/>
        <v>15</v>
      </c>
      <c r="CE147" s="101">
        <f t="shared" si="857"/>
        <v>19</v>
      </c>
      <c r="CF147" s="101">
        <f t="shared" si="857"/>
        <v>15</v>
      </c>
      <c r="CG147" s="101">
        <f t="shared" si="857"/>
        <v>13</v>
      </c>
      <c r="CH147" s="101">
        <f t="shared" si="857"/>
        <v>11</v>
      </c>
      <c r="CI147" s="101">
        <f t="shared" si="857"/>
        <v>18</v>
      </c>
      <c r="CJ147" s="195">
        <f t="shared" si="857"/>
        <v>10</v>
      </c>
      <c r="CK147" s="195">
        <f t="shared" si="857"/>
        <v>14</v>
      </c>
      <c r="CL147" s="195">
        <f t="shared" si="857"/>
        <v>10</v>
      </c>
      <c r="CM147" s="195">
        <f t="shared" si="857"/>
        <v>0</v>
      </c>
      <c r="CN147" s="195">
        <f t="shared" si="857"/>
        <v>-4</v>
      </c>
      <c r="CO147" s="195">
        <f t="shared" si="858"/>
        <v>-3</v>
      </c>
      <c r="CP147" s="373">
        <f t="shared" si="858"/>
        <v>-1</v>
      </c>
      <c r="CQ147" s="195">
        <f t="shared" si="858"/>
        <v>-9</v>
      </c>
      <c r="CR147" s="195">
        <f t="shared" si="858"/>
        <v>-5</v>
      </c>
      <c r="CS147" s="195">
        <f t="shared" si="858"/>
        <v>-2</v>
      </c>
      <c r="CT147" s="195">
        <f t="shared" si="858"/>
        <v>-3</v>
      </c>
      <c r="CU147" s="195">
        <f t="shared" si="858"/>
        <v>-6</v>
      </c>
      <c r="CV147" s="195">
        <f t="shared" si="858"/>
        <v>-2</v>
      </c>
      <c r="CW147" s="195">
        <f t="shared" si="858"/>
        <v>-10</v>
      </c>
      <c r="CX147" s="195">
        <f t="shared" si="858"/>
        <v>-12</v>
      </c>
      <c r="CY147" s="195">
        <f t="shared" si="859"/>
        <v>-11</v>
      </c>
      <c r="CZ147" s="195">
        <f t="shared" si="859"/>
        <v>-5</v>
      </c>
      <c r="DA147" s="195">
        <f t="shared" si="859"/>
        <v>-1</v>
      </c>
      <c r="DB147" s="373">
        <f t="shared" si="859"/>
        <v>-3</v>
      </c>
      <c r="DC147" s="373">
        <f t="shared" si="859"/>
        <v>0</v>
      </c>
      <c r="DD147" s="373">
        <f t="shared" si="859"/>
        <v>1</v>
      </c>
      <c r="DE147" s="373">
        <f t="shared" si="859"/>
        <v>5</v>
      </c>
      <c r="DF147" s="373">
        <f t="shared" si="859"/>
        <v>10</v>
      </c>
      <c r="DG147" s="373">
        <f t="shared" si="859"/>
        <v>9</v>
      </c>
      <c r="DH147" s="373">
        <f t="shared" si="859"/>
        <v>2</v>
      </c>
      <c r="DI147" s="373">
        <f t="shared" si="860"/>
        <v>3</v>
      </c>
      <c r="DJ147" s="373">
        <f t="shared" si="860"/>
        <v>5</v>
      </c>
      <c r="DK147" s="373">
        <f t="shared" si="860"/>
        <v>11</v>
      </c>
      <c r="DL147" s="373">
        <f t="shared" si="860"/>
        <v>7</v>
      </c>
      <c r="DM147" s="373">
        <f t="shared" si="860"/>
        <v>-1</v>
      </c>
      <c r="DN147" s="373">
        <f t="shared" si="860"/>
        <v>-2</v>
      </c>
      <c r="DO147" s="373">
        <f t="shared" si="860"/>
        <v>-5</v>
      </c>
      <c r="DP147" s="373">
        <f t="shared" si="860"/>
        <v>-3</v>
      </c>
      <c r="DQ147" s="373">
        <f t="shared" si="860"/>
        <v>-4</v>
      </c>
      <c r="DR147" s="373">
        <f t="shared" si="860"/>
        <v>-8</v>
      </c>
      <c r="DS147" s="373">
        <f t="shared" si="860"/>
        <v>-5</v>
      </c>
      <c r="DT147" s="373">
        <f t="shared" si="860"/>
        <v>-1</v>
      </c>
      <c r="DU147" s="373">
        <f t="shared" si="860"/>
        <v>4</v>
      </c>
      <c r="DV147" s="373">
        <f t="shared" si="860"/>
        <v>2</v>
      </c>
      <c r="DW147" s="373">
        <f t="shared" si="860"/>
        <v>2</v>
      </c>
      <c r="DX147" s="373">
        <f t="shared" si="860"/>
        <v>-7</v>
      </c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17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61">SUM(C143:C147)</f>
        <v>25274</v>
      </c>
      <c r="D148" s="106">
        <f t="shared" si="861"/>
        <v>27710</v>
      </c>
      <c r="E148" s="106">
        <f t="shared" si="861"/>
        <v>31627</v>
      </c>
      <c r="F148" s="106">
        <f t="shared" si="861"/>
        <v>32744</v>
      </c>
      <c r="G148" s="106">
        <f t="shared" si="861"/>
        <v>32222</v>
      </c>
      <c r="H148" s="107">
        <f t="shared" si="861"/>
        <v>31418</v>
      </c>
      <c r="I148" s="106">
        <f t="shared" si="861"/>
        <v>32813</v>
      </c>
      <c r="J148" s="107">
        <f t="shared" si="861"/>
        <v>32988</v>
      </c>
      <c r="K148" s="106">
        <f t="shared" si="861"/>
        <v>30276</v>
      </c>
      <c r="L148" s="108">
        <f t="shared" si="861"/>
        <v>27591</v>
      </c>
      <c r="M148" s="107">
        <f t="shared" si="861"/>
        <v>26779</v>
      </c>
      <c r="N148" s="107">
        <f t="shared" si="861"/>
        <v>26686</v>
      </c>
      <c r="O148" s="107">
        <f t="shared" si="861"/>
        <v>23093</v>
      </c>
      <c r="P148" s="107">
        <f t="shared" si="861"/>
        <v>16250</v>
      </c>
      <c r="Q148" s="107">
        <f t="shared" si="861"/>
        <v>12462</v>
      </c>
      <c r="R148" s="107">
        <v>12287</v>
      </c>
      <c r="S148" s="106">
        <v>12150</v>
      </c>
      <c r="T148" s="107">
        <v>12115</v>
      </c>
      <c r="U148" s="197">
        <v>13150</v>
      </c>
      <c r="V148" s="197">
        <v>14656</v>
      </c>
      <c r="W148" s="197">
        <f>SUM(W143+W144+W145+W146+W147)</f>
        <v>15378</v>
      </c>
      <c r="X148" s="108">
        <f>SUM(X143+X144+X145+X146+X147)</f>
        <v>14409</v>
      </c>
      <c r="Y148" s="197">
        <v>14991</v>
      </c>
      <c r="Z148" s="197">
        <v>15035</v>
      </c>
      <c r="AA148" s="197">
        <v>16081</v>
      </c>
      <c r="AB148" s="197">
        <v>17565</v>
      </c>
      <c r="AC148" s="197">
        <v>22696</v>
      </c>
      <c r="AD148" s="197">
        <v>30492</v>
      </c>
      <c r="AE148" s="197">
        <v>40973</v>
      </c>
      <c r="AF148" s="197">
        <v>40926</v>
      </c>
      <c r="AG148" s="197">
        <v>42953</v>
      </c>
      <c r="AH148" s="197">
        <v>40264</v>
      </c>
      <c r="AI148" s="197">
        <v>40039</v>
      </c>
      <c r="AJ148" s="108">
        <v>35848</v>
      </c>
      <c r="AK148" s="197">
        <v>34075</v>
      </c>
      <c r="AL148" s="197">
        <v>34551</v>
      </c>
      <c r="AM148" s="197">
        <v>37317</v>
      </c>
      <c r="AN148" s="197">
        <v>40150</v>
      </c>
      <c r="AO148" s="197">
        <v>37971</v>
      </c>
      <c r="AP148" s="197">
        <v>36507</v>
      </c>
      <c r="AQ148" s="107">
        <v>36172</v>
      </c>
      <c r="AR148" s="197">
        <v>36884</v>
      </c>
      <c r="AS148" s="197">
        <v>36147</v>
      </c>
      <c r="AT148" s="197">
        <v>35028</v>
      </c>
      <c r="AU148" s="197">
        <v>32362</v>
      </c>
      <c r="AV148" s="108">
        <v>29726</v>
      </c>
      <c r="AW148" s="197">
        <v>29547</v>
      </c>
      <c r="AX148" s="197">
        <v>30693</v>
      </c>
      <c r="AY148" s="197">
        <v>34532</v>
      </c>
      <c r="AZ148" s="197">
        <v>36495</v>
      </c>
      <c r="BA148" s="197">
        <v>38923</v>
      </c>
      <c r="BB148" s="197">
        <v>41730</v>
      </c>
      <c r="BC148" s="107">
        <v>41133</v>
      </c>
      <c r="BD148" s="197">
        <v>42558</v>
      </c>
      <c r="BE148" s="197">
        <v>43175</v>
      </c>
      <c r="BF148" s="197">
        <v>43776</v>
      </c>
      <c r="BG148" s="197">
        <v>41842</v>
      </c>
      <c r="BH148" s="108">
        <v>35743</v>
      </c>
      <c r="BI148" s="105">
        <v>34096</v>
      </c>
      <c r="BJ148" s="522">
        <v>33481</v>
      </c>
      <c r="BK148" s="375">
        <v>33938</v>
      </c>
      <c r="BL148" s="197">
        <v>35529</v>
      </c>
      <c r="BM148" s="197">
        <v>38988</v>
      </c>
      <c r="BN148" s="197">
        <v>37968</v>
      </c>
      <c r="BO148" s="107">
        <v>38583</v>
      </c>
      <c r="BP148" s="107">
        <v>36693</v>
      </c>
      <c r="BQ148" s="197">
        <v>38327</v>
      </c>
      <c r="BR148" s="197">
        <v>40035</v>
      </c>
      <c r="BS148" s="197"/>
      <c r="BT148" s="197"/>
      <c r="BU148" s="105">
        <f t="shared" ref="BU148:BY148" si="862">SUM(BU143:BU147)</f>
        <v>-2181</v>
      </c>
      <c r="BV148" s="107">
        <f t="shared" si="862"/>
        <v>-11460</v>
      </c>
      <c r="BW148" s="107">
        <f t="shared" si="862"/>
        <v>-19165</v>
      </c>
      <c r="BX148" s="107">
        <f t="shared" si="862"/>
        <v>-20457</v>
      </c>
      <c r="BY148" s="107">
        <f t="shared" si="862"/>
        <v>-20072</v>
      </c>
      <c r="BZ148" s="107">
        <f t="shared" ref="BZ148:CH148" si="863">SUM(BZ143:BZ147)</f>
        <v>-19303</v>
      </c>
      <c r="CA148" s="107">
        <f t="shared" si="863"/>
        <v>-19663</v>
      </c>
      <c r="CB148" s="107">
        <f t="shared" si="863"/>
        <v>-18332</v>
      </c>
      <c r="CC148" s="107">
        <f t="shared" si="863"/>
        <v>-14898</v>
      </c>
      <c r="CD148" s="375">
        <f t="shared" si="863"/>
        <v>-13182</v>
      </c>
      <c r="CE148" s="107">
        <f t="shared" si="863"/>
        <v>-11788</v>
      </c>
      <c r="CF148" s="107">
        <f t="shared" si="863"/>
        <v>-11651</v>
      </c>
      <c r="CG148" s="107">
        <f t="shared" si="863"/>
        <v>-7012</v>
      </c>
      <c r="CH148" s="107">
        <f t="shared" si="863"/>
        <v>1315</v>
      </c>
      <c r="CI148" s="107">
        <f t="shared" ref="CI148:CJ148" si="864">SUM(CI143:CI147)</f>
        <v>10234</v>
      </c>
      <c r="CJ148" s="197">
        <f t="shared" si="864"/>
        <v>18205</v>
      </c>
      <c r="CK148" s="197">
        <f t="shared" ref="CK148:CL148" si="865">SUM(CK143:CK147)</f>
        <v>28823</v>
      </c>
      <c r="CL148" s="197">
        <f t="shared" si="865"/>
        <v>28811</v>
      </c>
      <c r="CM148" s="197">
        <f t="shared" ref="CM148:CN148" si="866">SUM(CM143:CM147)</f>
        <v>29803</v>
      </c>
      <c r="CN148" s="197">
        <f t="shared" si="866"/>
        <v>25608</v>
      </c>
      <c r="CO148" s="197">
        <f t="shared" ref="CO148:CQ148" si="867">SUM(CO143:CO147)</f>
        <v>24661</v>
      </c>
      <c r="CP148" s="375">
        <f t="shared" si="867"/>
        <v>21439</v>
      </c>
      <c r="CQ148" s="197">
        <f t="shared" si="867"/>
        <v>19084</v>
      </c>
      <c r="CR148" s="197">
        <f t="shared" ref="CR148:CS148" si="868">SUM(CR143:CR147)</f>
        <v>19516</v>
      </c>
      <c r="CS148" s="197">
        <f t="shared" si="868"/>
        <v>21236</v>
      </c>
      <c r="CT148" s="197">
        <f t="shared" ref="CT148" si="869">SUM(CT143:CT147)</f>
        <v>22585</v>
      </c>
      <c r="CU148" s="197">
        <f t="shared" ref="CU148" si="870">SUM(CU143:CU147)</f>
        <v>15275</v>
      </c>
      <c r="CV148" s="197">
        <f t="shared" ref="CV148" si="871">SUM(CV143:CV147)</f>
        <v>6015</v>
      </c>
      <c r="CW148" s="197">
        <f t="shared" ref="CW148" si="872">SUM(CW143:CW147)</f>
        <v>-4801</v>
      </c>
      <c r="CX148" s="197">
        <f t="shared" ref="CX148" si="873">SUM(CX143:CX147)</f>
        <v>-4042</v>
      </c>
      <c r="CY148" s="197">
        <f t="shared" ref="CY148" si="874">SUM(CY143:CY147)</f>
        <v>-6806</v>
      </c>
      <c r="CZ148" s="197">
        <f t="shared" ref="CZ148" si="875">SUM(CZ143:CZ147)</f>
        <v>-5236</v>
      </c>
      <c r="DA148" s="197">
        <f t="shared" ref="DA148" si="876">SUM(DA143:DA147)</f>
        <v>-7677</v>
      </c>
      <c r="DB148" s="375">
        <f t="shared" ref="DB148" si="877">SUM(DB143:DB147)</f>
        <v>-6122</v>
      </c>
      <c r="DC148" s="375">
        <f t="shared" ref="DC148" si="878">SUM(DC143:DC147)</f>
        <v>-4528</v>
      </c>
      <c r="DD148" s="375">
        <f t="shared" ref="DD148" si="879">SUM(DD143:DD147)</f>
        <v>-3858</v>
      </c>
      <c r="DE148" s="375">
        <f t="shared" ref="DE148" si="880">SUM(DE143:DE147)</f>
        <v>-2785</v>
      </c>
      <c r="DF148" s="375">
        <f t="shared" ref="DF148" si="881">SUM(DF143:DF147)</f>
        <v>-3655</v>
      </c>
      <c r="DG148" s="375">
        <f t="shared" ref="DG148" si="882">SUM(DG143:DG147)</f>
        <v>952</v>
      </c>
      <c r="DH148" s="375">
        <f t="shared" ref="DH148" si="883">SUM(DH143:DH147)</f>
        <v>5223</v>
      </c>
      <c r="DI148" s="375">
        <f t="shared" ref="DI148" si="884">SUM(DI143:DI147)</f>
        <v>4961</v>
      </c>
      <c r="DJ148" s="375">
        <f t="shared" ref="DJ148" si="885">SUM(DJ143:DJ147)</f>
        <v>5674</v>
      </c>
      <c r="DK148" s="375">
        <f t="shared" ref="DK148:DL148" si="886">SUM(DK143:DK147)</f>
        <v>7028</v>
      </c>
      <c r="DL148" s="375">
        <f t="shared" si="886"/>
        <v>8748</v>
      </c>
      <c r="DM148" s="375">
        <f t="shared" ref="DM148:DN148" si="887">SUM(DM143:DM147)</f>
        <v>9480</v>
      </c>
      <c r="DN148" s="375">
        <f t="shared" si="887"/>
        <v>6017</v>
      </c>
      <c r="DO148" s="375">
        <f t="shared" ref="DO148:DP148" si="888">SUM(DO143:DO147)</f>
        <v>4549</v>
      </c>
      <c r="DP148" s="375">
        <f t="shared" si="888"/>
        <v>2788</v>
      </c>
      <c r="DQ148" s="375">
        <f t="shared" ref="DQ148:DR148" si="889">SUM(DQ143:DQ147)</f>
        <v>-594</v>
      </c>
      <c r="DR148" s="375">
        <f t="shared" si="889"/>
        <v>-966</v>
      </c>
      <c r="DS148" s="375">
        <f t="shared" ref="DS148:DT148" si="890">SUM(DS143:DS147)</f>
        <v>65</v>
      </c>
      <c r="DT148" s="375">
        <f t="shared" si="890"/>
        <v>-3762</v>
      </c>
      <c r="DU148" s="375">
        <f t="shared" ref="DU148:DV148" si="891">SUM(DU143:DU147)</f>
        <v>-2550</v>
      </c>
      <c r="DV148" s="375">
        <f t="shared" si="891"/>
        <v>-5865</v>
      </c>
      <c r="DW148" s="375">
        <f t="shared" ref="DW148:DX148" si="892">SUM(DW143:DW147)</f>
        <v>-4848</v>
      </c>
      <c r="DX148" s="375">
        <f t="shared" si="892"/>
        <v>-3741</v>
      </c>
      <c r="DY148" s="449"/>
      <c r="DZ148" s="449"/>
      <c r="EA148" s="449"/>
      <c r="EB148" s="262"/>
      <c r="EC148" s="107">
        <f>SUM(EC143:EC147)</f>
        <v>40035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67"/>
      <c r="BJ149" s="514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92580915.019999996</v>
      </c>
      <c r="D150" s="203">
        <v>76115125.299999997</v>
      </c>
      <c r="E150" s="203">
        <v>71021794.120000005</v>
      </c>
      <c r="F150" s="204">
        <v>75588513.870000005</v>
      </c>
      <c r="G150" s="203">
        <v>100128342.31</v>
      </c>
      <c r="H150" s="204">
        <v>110224917.31999999</v>
      </c>
      <c r="I150" s="203">
        <v>92219244.629999995</v>
      </c>
      <c r="J150" s="204">
        <v>72763689.140000001</v>
      </c>
      <c r="K150" s="203">
        <v>82170102.010000005</v>
      </c>
      <c r="L150" s="205">
        <v>108011018.33</v>
      </c>
      <c r="M150" s="204">
        <v>118317275.66</v>
      </c>
      <c r="N150" s="204">
        <v>104055366.95999999</v>
      </c>
      <c r="O150" s="203">
        <v>97247055.760000005</v>
      </c>
      <c r="P150" s="204">
        <v>97161393.819999993</v>
      </c>
      <c r="Q150" s="203">
        <v>87157978</v>
      </c>
      <c r="R150" s="204">
        <v>92470861</v>
      </c>
      <c r="S150" s="203">
        <v>127384398</v>
      </c>
      <c r="T150" s="204">
        <v>143787541</v>
      </c>
      <c r="U150" s="206">
        <v>110185596</v>
      </c>
      <c r="V150" s="206">
        <v>83556381</v>
      </c>
      <c r="W150" s="206">
        <v>87918216</v>
      </c>
      <c r="X150" s="205">
        <v>105355336</v>
      </c>
      <c r="Y150" s="206">
        <v>124387934</v>
      </c>
      <c r="Z150" s="206">
        <v>121907245</v>
      </c>
      <c r="AA150" s="206">
        <v>102848714</v>
      </c>
      <c r="AB150" s="206">
        <v>94152489</v>
      </c>
      <c r="AC150" s="206">
        <v>83745053</v>
      </c>
      <c r="AD150" s="206">
        <v>97115659</v>
      </c>
      <c r="AE150" s="206">
        <v>119285950</v>
      </c>
      <c r="AF150" s="206">
        <v>117263614</v>
      </c>
      <c r="AG150" s="206">
        <v>130860780</v>
      </c>
      <c r="AH150" s="206">
        <v>85572201</v>
      </c>
      <c r="AI150" s="206">
        <v>91279710</v>
      </c>
      <c r="AJ150" s="218">
        <v>119644558</v>
      </c>
      <c r="AK150" s="282">
        <v>133451692</v>
      </c>
      <c r="AL150" s="282">
        <v>133443585</v>
      </c>
      <c r="AM150" s="282">
        <v>111199594</v>
      </c>
      <c r="AN150" s="282">
        <v>97816538</v>
      </c>
      <c r="AO150" s="282">
        <v>87597529</v>
      </c>
      <c r="AP150" s="282">
        <v>96058399</v>
      </c>
      <c r="AQ150" s="56">
        <v>127862352</v>
      </c>
      <c r="AR150" s="282">
        <v>147337852</v>
      </c>
      <c r="AS150" s="282">
        <v>138426024</v>
      </c>
      <c r="AT150" s="282">
        <v>85325395</v>
      </c>
      <c r="AU150" s="282">
        <v>95639228</v>
      </c>
      <c r="AV150" s="218">
        <v>161832530</v>
      </c>
      <c r="AW150" s="282">
        <v>164572950</v>
      </c>
      <c r="AX150" s="282">
        <v>0</v>
      </c>
      <c r="AY150" s="282">
        <v>148740623</v>
      </c>
      <c r="AZ150" s="282">
        <v>130581761</v>
      </c>
      <c r="BA150" s="282">
        <v>106936971</v>
      </c>
      <c r="BB150" s="282">
        <v>101020338</v>
      </c>
      <c r="BC150" s="56">
        <v>138948919</v>
      </c>
      <c r="BD150" s="282">
        <v>144115579</v>
      </c>
      <c r="BE150" s="282">
        <v>139695579</v>
      </c>
      <c r="BF150" s="282">
        <v>100523160</v>
      </c>
      <c r="BG150" s="282">
        <v>103226093</v>
      </c>
      <c r="BH150" s="218">
        <v>134397599</v>
      </c>
      <c r="BI150" s="527">
        <v>147131632</v>
      </c>
      <c r="BJ150" s="523">
        <v>144000373</v>
      </c>
      <c r="BK150" s="574">
        <v>134124275</v>
      </c>
      <c r="BL150" s="282">
        <v>116119716</v>
      </c>
      <c r="BM150" s="282">
        <v>109660913</v>
      </c>
      <c r="BN150" s="282">
        <v>132253388</v>
      </c>
      <c r="BO150" s="56">
        <v>170732915</v>
      </c>
      <c r="BP150" s="56">
        <v>179062051</v>
      </c>
      <c r="BQ150" s="282">
        <v>135427026</v>
      </c>
      <c r="BR150" s="282">
        <v>107874226</v>
      </c>
      <c r="BS150" s="282"/>
      <c r="BT150" s="282"/>
      <c r="BU150" s="527">
        <f t="shared" ref="BU150:CD154" si="893">O150-C150</f>
        <v>4666140.7400000095</v>
      </c>
      <c r="BV150" s="212">
        <f t="shared" si="893"/>
        <v>21046268.519999996</v>
      </c>
      <c r="BW150" s="212">
        <f t="shared" si="893"/>
        <v>16136183.879999995</v>
      </c>
      <c r="BX150" s="212">
        <f t="shared" si="893"/>
        <v>16882347.129999995</v>
      </c>
      <c r="BY150" s="212">
        <f t="shared" si="893"/>
        <v>27256055.689999998</v>
      </c>
      <c r="BZ150" s="212">
        <f t="shared" si="893"/>
        <v>33562623.680000007</v>
      </c>
      <c r="CA150" s="212">
        <f t="shared" si="893"/>
        <v>17966351.370000005</v>
      </c>
      <c r="CB150" s="212">
        <f t="shared" si="893"/>
        <v>10792691.859999999</v>
      </c>
      <c r="CC150" s="212">
        <f t="shared" si="893"/>
        <v>5748113.9899999946</v>
      </c>
      <c r="CD150" s="395">
        <f t="shared" si="893"/>
        <v>-2655682.3299999982</v>
      </c>
      <c r="CE150" s="212">
        <f t="shared" ref="CE150:CN154" si="894">Y150-M150</f>
        <v>6070658.3400000036</v>
      </c>
      <c r="CF150" s="212">
        <f t="shared" si="894"/>
        <v>17851878.040000007</v>
      </c>
      <c r="CG150" s="212">
        <f t="shared" si="894"/>
        <v>5601658.2399999946</v>
      </c>
      <c r="CH150" s="212">
        <f t="shared" si="894"/>
        <v>-3008904.8199999928</v>
      </c>
      <c r="CI150" s="212">
        <f t="shared" si="894"/>
        <v>-3412925</v>
      </c>
      <c r="CJ150" s="236">
        <f t="shared" si="894"/>
        <v>4644798</v>
      </c>
      <c r="CK150" s="236">
        <f t="shared" si="894"/>
        <v>-8098448</v>
      </c>
      <c r="CL150" s="236">
        <f t="shared" si="894"/>
        <v>-26523927</v>
      </c>
      <c r="CM150" s="236">
        <f t="shared" si="894"/>
        <v>20675184</v>
      </c>
      <c r="CN150" s="195">
        <f t="shared" si="894"/>
        <v>2015820</v>
      </c>
      <c r="CO150" s="195">
        <f t="shared" ref="CO150:CX154" si="895">AI150-W150</f>
        <v>3361494</v>
      </c>
      <c r="CP150" s="373">
        <f t="shared" si="895"/>
        <v>14289222</v>
      </c>
      <c r="CQ150" s="195">
        <f t="shared" si="895"/>
        <v>9063758</v>
      </c>
      <c r="CR150" s="195">
        <f t="shared" si="895"/>
        <v>11536340</v>
      </c>
      <c r="CS150" s="195">
        <f t="shared" si="895"/>
        <v>8350880</v>
      </c>
      <c r="CT150" s="195">
        <f t="shared" si="895"/>
        <v>3664049</v>
      </c>
      <c r="CU150" s="195">
        <f t="shared" si="895"/>
        <v>3852476</v>
      </c>
      <c r="CV150" s="195">
        <f t="shared" si="895"/>
        <v>-1057260</v>
      </c>
      <c r="CW150" s="195">
        <f t="shared" si="895"/>
        <v>8576402</v>
      </c>
      <c r="CX150" s="195">
        <f t="shared" si="895"/>
        <v>30074238</v>
      </c>
      <c r="CY150" s="195">
        <f t="shared" ref="CY150:DH154" si="896">AS150-AG150</f>
        <v>7565244</v>
      </c>
      <c r="CZ150" s="195">
        <f t="shared" si="896"/>
        <v>-246806</v>
      </c>
      <c r="DA150" s="195">
        <f t="shared" si="896"/>
        <v>4359518</v>
      </c>
      <c r="DB150" s="373">
        <f t="shared" si="896"/>
        <v>42187972</v>
      </c>
      <c r="DC150" s="373">
        <f t="shared" si="896"/>
        <v>31121258</v>
      </c>
      <c r="DD150" s="373">
        <f t="shared" si="896"/>
        <v>-133443585</v>
      </c>
      <c r="DE150" s="373">
        <f t="shared" si="896"/>
        <v>37541029</v>
      </c>
      <c r="DF150" s="373">
        <f t="shared" si="896"/>
        <v>32765223</v>
      </c>
      <c r="DG150" s="373">
        <f t="shared" si="896"/>
        <v>19339442</v>
      </c>
      <c r="DH150" s="373">
        <f t="shared" si="896"/>
        <v>4961939</v>
      </c>
      <c r="DI150" s="373">
        <f t="shared" ref="DI150:DX154" si="897">BC150-AQ150</f>
        <v>11086567</v>
      </c>
      <c r="DJ150" s="373">
        <f t="shared" si="897"/>
        <v>-3222273</v>
      </c>
      <c r="DK150" s="373">
        <f t="shared" si="897"/>
        <v>1269555</v>
      </c>
      <c r="DL150" s="373">
        <f t="shared" si="897"/>
        <v>15197765</v>
      </c>
      <c r="DM150" s="373">
        <f t="shared" si="897"/>
        <v>7586865</v>
      </c>
      <c r="DN150" s="373">
        <f t="shared" si="897"/>
        <v>-27434931</v>
      </c>
      <c r="DO150" s="373">
        <f t="shared" si="897"/>
        <v>-17441318</v>
      </c>
      <c r="DP150" s="373">
        <f t="shared" si="897"/>
        <v>144000373</v>
      </c>
      <c r="DQ150" s="373">
        <f t="shared" si="897"/>
        <v>-14616348</v>
      </c>
      <c r="DR150" s="373">
        <f t="shared" si="897"/>
        <v>-14462045</v>
      </c>
      <c r="DS150" s="373">
        <f t="shared" si="897"/>
        <v>2723942</v>
      </c>
      <c r="DT150" s="373">
        <f t="shared" si="897"/>
        <v>31233050</v>
      </c>
      <c r="DU150" s="373">
        <f t="shared" si="897"/>
        <v>31783996</v>
      </c>
      <c r="DV150" s="373">
        <f t="shared" si="897"/>
        <v>34946472</v>
      </c>
      <c r="DW150" s="373">
        <f t="shared" si="897"/>
        <v>-4268553</v>
      </c>
      <c r="DX150" s="373">
        <f t="shared" si="897"/>
        <v>7351066</v>
      </c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107874226</v>
      </c>
    </row>
    <row r="151" spans="1:133" s="51" customFormat="1" x14ac:dyDescent="0.3">
      <c r="A151" s="138"/>
      <c r="B151" s="52" t="s">
        <v>140</v>
      </c>
      <c r="C151" s="202">
        <v>11474884.550000001</v>
      </c>
      <c r="D151" s="203">
        <v>8998566.6699999999</v>
      </c>
      <c r="E151" s="203">
        <v>8272775.4100000001</v>
      </c>
      <c r="F151" s="204">
        <v>8264801.1500000004</v>
      </c>
      <c r="G151" s="203">
        <v>10285085.65</v>
      </c>
      <c r="H151" s="204">
        <v>11455288.42</v>
      </c>
      <c r="I151" s="203">
        <v>9728701.6899999995</v>
      </c>
      <c r="J151" s="204">
        <v>7733509.8499999996</v>
      </c>
      <c r="K151" s="203">
        <v>8729644.7200000007</v>
      </c>
      <c r="L151" s="205">
        <v>11494312.279999999</v>
      </c>
      <c r="M151" s="204">
        <v>12808930.109999999</v>
      </c>
      <c r="N151" s="204">
        <v>11406465.039999999</v>
      </c>
      <c r="O151" s="203">
        <v>10703971.48</v>
      </c>
      <c r="P151" s="204">
        <v>9891512.2699999996</v>
      </c>
      <c r="Q151" s="203">
        <v>8547370</v>
      </c>
      <c r="R151" s="204">
        <v>8343187</v>
      </c>
      <c r="S151" s="203">
        <v>11754045</v>
      </c>
      <c r="T151" s="204">
        <v>12462064</v>
      </c>
      <c r="U151" s="206">
        <v>9564263</v>
      </c>
      <c r="V151" s="206">
        <v>7403585</v>
      </c>
      <c r="W151" s="206">
        <v>8180711</v>
      </c>
      <c r="X151" s="205">
        <v>9794686</v>
      </c>
      <c r="Y151" s="206">
        <v>12392765</v>
      </c>
      <c r="Z151" s="206">
        <v>12827280</v>
      </c>
      <c r="AA151" s="206">
        <v>11654812</v>
      </c>
      <c r="AB151" s="206">
        <v>10157902</v>
      </c>
      <c r="AC151" s="206">
        <v>8981330</v>
      </c>
      <c r="AD151" s="206">
        <v>9589782</v>
      </c>
      <c r="AE151" s="206">
        <v>12210439</v>
      </c>
      <c r="AF151" s="206">
        <v>11250080</v>
      </c>
      <c r="AG151" s="206">
        <v>11631362</v>
      </c>
      <c r="AH151" s="206">
        <v>7839990</v>
      </c>
      <c r="AI151" s="206">
        <v>6293003</v>
      </c>
      <c r="AJ151" s="218">
        <v>10121480</v>
      </c>
      <c r="AK151" s="282">
        <v>10390421</v>
      </c>
      <c r="AL151" s="282">
        <v>11321704</v>
      </c>
      <c r="AM151" s="282">
        <v>10363042</v>
      </c>
      <c r="AN151" s="282">
        <v>10007376</v>
      </c>
      <c r="AO151" s="282">
        <v>8924705</v>
      </c>
      <c r="AP151" s="282">
        <v>8846847</v>
      </c>
      <c r="AQ151" s="56">
        <v>11830530</v>
      </c>
      <c r="AR151" s="282">
        <v>13513541</v>
      </c>
      <c r="AS151" s="282">
        <v>13102556</v>
      </c>
      <c r="AT151" s="282">
        <v>8694964</v>
      </c>
      <c r="AU151" s="282">
        <v>10120193</v>
      </c>
      <c r="AV151" s="218">
        <v>17240796</v>
      </c>
      <c r="AW151" s="282">
        <v>20369789</v>
      </c>
      <c r="AX151" s="282">
        <v>0</v>
      </c>
      <c r="AY151" s="282">
        <v>19516022</v>
      </c>
      <c r="AZ151" s="282">
        <v>16695330</v>
      </c>
      <c r="BA151" s="282">
        <v>13787903</v>
      </c>
      <c r="BB151" s="282">
        <v>11572369</v>
      </c>
      <c r="BC151" s="56">
        <v>15261118</v>
      </c>
      <c r="BD151" s="282">
        <v>14987767</v>
      </c>
      <c r="BE151" s="282">
        <v>14466483</v>
      </c>
      <c r="BF151" s="282">
        <v>11432282</v>
      </c>
      <c r="BG151" s="282">
        <v>11385952</v>
      </c>
      <c r="BH151" s="218">
        <v>16227375</v>
      </c>
      <c r="BI151" s="527">
        <v>16964549</v>
      </c>
      <c r="BJ151" s="523">
        <v>18286219</v>
      </c>
      <c r="BK151" s="574">
        <v>16827474</v>
      </c>
      <c r="BL151" s="282">
        <v>14141261</v>
      </c>
      <c r="BM151" s="282">
        <v>13757723</v>
      </c>
      <c r="BN151" s="282">
        <v>14694922</v>
      </c>
      <c r="BO151" s="56">
        <v>18496481</v>
      </c>
      <c r="BP151" s="56">
        <v>19614909</v>
      </c>
      <c r="BQ151" s="282">
        <v>14357133</v>
      </c>
      <c r="BR151" s="282">
        <v>11678458</v>
      </c>
      <c r="BS151" s="282"/>
      <c r="BT151" s="282"/>
      <c r="BU151" s="527">
        <f t="shared" si="893"/>
        <v>-770913.0700000003</v>
      </c>
      <c r="BV151" s="212">
        <f t="shared" si="893"/>
        <v>892945.59999999963</v>
      </c>
      <c r="BW151" s="212">
        <f t="shared" si="893"/>
        <v>274594.58999999985</v>
      </c>
      <c r="BX151" s="212">
        <f t="shared" si="893"/>
        <v>78385.849999999627</v>
      </c>
      <c r="BY151" s="212">
        <f t="shared" si="893"/>
        <v>1468959.3499999996</v>
      </c>
      <c r="BZ151" s="212">
        <f t="shared" si="893"/>
        <v>1006775.5800000001</v>
      </c>
      <c r="CA151" s="212">
        <f t="shared" si="893"/>
        <v>-164438.68999999948</v>
      </c>
      <c r="CB151" s="212">
        <f t="shared" si="893"/>
        <v>-329924.84999999963</v>
      </c>
      <c r="CC151" s="212">
        <f t="shared" si="893"/>
        <v>-548933.72000000067</v>
      </c>
      <c r="CD151" s="395">
        <f t="shared" si="893"/>
        <v>-1699626.2799999993</v>
      </c>
      <c r="CE151" s="212">
        <f t="shared" si="894"/>
        <v>-416165.1099999994</v>
      </c>
      <c r="CF151" s="212">
        <f t="shared" si="894"/>
        <v>1420814.9600000009</v>
      </c>
      <c r="CG151" s="212">
        <f t="shared" si="894"/>
        <v>950840.51999999955</v>
      </c>
      <c r="CH151" s="212">
        <f t="shared" si="894"/>
        <v>266389.73000000045</v>
      </c>
      <c r="CI151" s="212">
        <f t="shared" si="894"/>
        <v>433960</v>
      </c>
      <c r="CJ151" s="236">
        <f t="shared" si="894"/>
        <v>1246595</v>
      </c>
      <c r="CK151" s="236">
        <f t="shared" si="894"/>
        <v>456394</v>
      </c>
      <c r="CL151" s="236">
        <f t="shared" si="894"/>
        <v>-1211984</v>
      </c>
      <c r="CM151" s="236">
        <f t="shared" si="894"/>
        <v>2067099</v>
      </c>
      <c r="CN151" s="195">
        <f t="shared" si="894"/>
        <v>436405</v>
      </c>
      <c r="CO151" s="195">
        <f t="shared" si="895"/>
        <v>-1887708</v>
      </c>
      <c r="CP151" s="373">
        <f t="shared" si="895"/>
        <v>326794</v>
      </c>
      <c r="CQ151" s="195">
        <f t="shared" si="895"/>
        <v>-2002344</v>
      </c>
      <c r="CR151" s="195">
        <f t="shared" si="895"/>
        <v>-1505576</v>
      </c>
      <c r="CS151" s="195">
        <f t="shared" si="895"/>
        <v>-1291770</v>
      </c>
      <c r="CT151" s="195">
        <f t="shared" si="895"/>
        <v>-150526</v>
      </c>
      <c r="CU151" s="195">
        <f t="shared" si="895"/>
        <v>-56625</v>
      </c>
      <c r="CV151" s="195">
        <f t="shared" si="895"/>
        <v>-742935</v>
      </c>
      <c r="CW151" s="195">
        <f t="shared" si="895"/>
        <v>-379909</v>
      </c>
      <c r="CX151" s="195">
        <f t="shared" si="895"/>
        <v>2263461</v>
      </c>
      <c r="CY151" s="195">
        <f t="shared" si="896"/>
        <v>1471194</v>
      </c>
      <c r="CZ151" s="195">
        <f t="shared" si="896"/>
        <v>854974</v>
      </c>
      <c r="DA151" s="195">
        <f t="shared" si="896"/>
        <v>3827190</v>
      </c>
      <c r="DB151" s="373">
        <f t="shared" si="896"/>
        <v>7119316</v>
      </c>
      <c r="DC151" s="373">
        <f t="shared" si="896"/>
        <v>9979368</v>
      </c>
      <c r="DD151" s="373">
        <f t="shared" si="896"/>
        <v>-11321704</v>
      </c>
      <c r="DE151" s="373">
        <f t="shared" si="896"/>
        <v>9152980</v>
      </c>
      <c r="DF151" s="373">
        <f t="shared" si="896"/>
        <v>6687954</v>
      </c>
      <c r="DG151" s="373">
        <f t="shared" si="896"/>
        <v>4863198</v>
      </c>
      <c r="DH151" s="373">
        <f t="shared" si="896"/>
        <v>2725522</v>
      </c>
      <c r="DI151" s="373">
        <f t="shared" si="897"/>
        <v>3430588</v>
      </c>
      <c r="DJ151" s="373">
        <f t="shared" si="897"/>
        <v>1474226</v>
      </c>
      <c r="DK151" s="373">
        <f t="shared" si="897"/>
        <v>1363927</v>
      </c>
      <c r="DL151" s="373">
        <f t="shared" si="897"/>
        <v>2737318</v>
      </c>
      <c r="DM151" s="373">
        <f t="shared" si="897"/>
        <v>1265759</v>
      </c>
      <c r="DN151" s="373">
        <f t="shared" si="897"/>
        <v>-1013421</v>
      </c>
      <c r="DO151" s="373">
        <f t="shared" si="897"/>
        <v>-3405240</v>
      </c>
      <c r="DP151" s="373">
        <f t="shared" si="897"/>
        <v>18286219</v>
      </c>
      <c r="DQ151" s="373">
        <f t="shared" si="897"/>
        <v>-2688548</v>
      </c>
      <c r="DR151" s="373">
        <f t="shared" si="897"/>
        <v>-2554069</v>
      </c>
      <c r="DS151" s="373">
        <f t="shared" si="897"/>
        <v>-30180</v>
      </c>
      <c r="DT151" s="373">
        <f t="shared" si="897"/>
        <v>3122553</v>
      </c>
      <c r="DU151" s="373">
        <f t="shared" si="897"/>
        <v>3235363</v>
      </c>
      <c r="DV151" s="373">
        <f t="shared" si="897"/>
        <v>4627142</v>
      </c>
      <c r="DW151" s="373">
        <f t="shared" si="897"/>
        <v>-109350</v>
      </c>
      <c r="DX151" s="373">
        <f t="shared" si="897"/>
        <v>246176</v>
      </c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11678458</v>
      </c>
    </row>
    <row r="152" spans="1:133" s="51" customFormat="1" x14ac:dyDescent="0.3">
      <c r="A152" s="138"/>
      <c r="B152" s="52" t="s">
        <v>141</v>
      </c>
      <c r="C152" s="202">
        <v>26513249.379999999</v>
      </c>
      <c r="D152" s="203">
        <v>22838535.949999999</v>
      </c>
      <c r="E152" s="203">
        <v>20313064.690000001</v>
      </c>
      <c r="F152" s="204">
        <v>21361020.059999999</v>
      </c>
      <c r="G152" s="203">
        <v>23924517.210000001</v>
      </c>
      <c r="H152" s="204">
        <v>25825022.82</v>
      </c>
      <c r="I152" s="203">
        <v>23532193.510000002</v>
      </c>
      <c r="J152" s="204">
        <v>20051038.890000001</v>
      </c>
      <c r="K152" s="203">
        <v>21371428.18</v>
      </c>
      <c r="L152" s="205">
        <v>27471179.699999999</v>
      </c>
      <c r="M152" s="204">
        <v>28540246.149999999</v>
      </c>
      <c r="N152" s="204">
        <v>27174500.82</v>
      </c>
      <c r="O152" s="203">
        <v>25275615.66</v>
      </c>
      <c r="P152" s="204">
        <v>23995167.120000001</v>
      </c>
      <c r="Q152" s="203">
        <v>19827429</v>
      </c>
      <c r="R152" s="204">
        <v>20598714</v>
      </c>
      <c r="S152" s="203">
        <v>25537659</v>
      </c>
      <c r="T152" s="204">
        <v>26952631</v>
      </c>
      <c r="U152" s="206">
        <v>23712210</v>
      </c>
      <c r="V152" s="206">
        <v>20248626</v>
      </c>
      <c r="W152" s="206">
        <v>20594100</v>
      </c>
      <c r="X152" s="205">
        <v>23621743</v>
      </c>
      <c r="Y152" s="206">
        <v>27821588</v>
      </c>
      <c r="Z152" s="206">
        <v>28869573</v>
      </c>
      <c r="AA152" s="206">
        <v>25336353</v>
      </c>
      <c r="AB152" s="206">
        <v>24921384</v>
      </c>
      <c r="AC152" s="206">
        <v>21936815</v>
      </c>
      <c r="AD152" s="206">
        <v>24186673</v>
      </c>
      <c r="AE152" s="206">
        <v>28154108</v>
      </c>
      <c r="AF152" s="206">
        <v>26675256</v>
      </c>
      <c r="AG152" s="206">
        <v>29536572</v>
      </c>
      <c r="AH152" s="206">
        <v>23521580</v>
      </c>
      <c r="AI152" s="206">
        <v>23604028</v>
      </c>
      <c r="AJ152" s="218">
        <v>29555765</v>
      </c>
      <c r="AK152" s="282">
        <v>32298706</v>
      </c>
      <c r="AL152" s="282">
        <v>33043408</v>
      </c>
      <c r="AM152" s="282">
        <v>29342617</v>
      </c>
      <c r="AN152" s="282">
        <v>27041210</v>
      </c>
      <c r="AO152" s="282">
        <v>23548595</v>
      </c>
      <c r="AP152" s="282">
        <v>25189020</v>
      </c>
      <c r="AQ152" s="56">
        <v>29230242</v>
      </c>
      <c r="AR152" s="282">
        <v>32534602</v>
      </c>
      <c r="AS152" s="282">
        <v>33420886</v>
      </c>
      <c r="AT152" s="282">
        <v>23463742</v>
      </c>
      <c r="AU152" s="282">
        <v>25418784</v>
      </c>
      <c r="AV152" s="218">
        <v>38696908</v>
      </c>
      <c r="AW152" s="282">
        <v>42367218</v>
      </c>
      <c r="AX152" s="282">
        <v>0</v>
      </c>
      <c r="AY152" s="282">
        <v>38806867</v>
      </c>
      <c r="AZ152" s="282">
        <v>33798180</v>
      </c>
      <c r="BA152" s="282">
        <v>30015044</v>
      </c>
      <c r="BB152" s="282">
        <v>27865183</v>
      </c>
      <c r="BC152" s="56">
        <v>31403511</v>
      </c>
      <c r="BD152" s="282">
        <v>32676128</v>
      </c>
      <c r="BE152" s="282">
        <v>33395535</v>
      </c>
      <c r="BF152" s="282">
        <v>26820230</v>
      </c>
      <c r="BG152" s="282">
        <v>28047587</v>
      </c>
      <c r="BH152" s="218">
        <v>33660245</v>
      </c>
      <c r="BI152" s="527">
        <v>35360046</v>
      </c>
      <c r="BJ152" s="523">
        <v>37292698</v>
      </c>
      <c r="BK152" s="574">
        <v>37699343</v>
      </c>
      <c r="BL152" s="282">
        <v>33271879</v>
      </c>
      <c r="BM152" s="282">
        <v>31430094</v>
      </c>
      <c r="BN152" s="282">
        <v>33439548</v>
      </c>
      <c r="BO152" s="56">
        <v>37015098</v>
      </c>
      <c r="BP152" s="56">
        <v>41695162</v>
      </c>
      <c r="BQ152" s="282">
        <v>35033556</v>
      </c>
      <c r="BR152" s="282">
        <v>29568737</v>
      </c>
      <c r="BS152" s="282"/>
      <c r="BT152" s="282"/>
      <c r="BU152" s="527">
        <f t="shared" si="893"/>
        <v>-1237633.7199999988</v>
      </c>
      <c r="BV152" s="212">
        <f t="shared" si="893"/>
        <v>1156631.1700000018</v>
      </c>
      <c r="BW152" s="212">
        <f t="shared" si="893"/>
        <v>-485635.69000000134</v>
      </c>
      <c r="BX152" s="212">
        <f t="shared" si="893"/>
        <v>-762306.05999999866</v>
      </c>
      <c r="BY152" s="212">
        <f t="shared" si="893"/>
        <v>1613141.7899999991</v>
      </c>
      <c r="BZ152" s="212">
        <f t="shared" si="893"/>
        <v>1127608.1799999997</v>
      </c>
      <c r="CA152" s="212">
        <f t="shared" si="893"/>
        <v>180016.48999999836</v>
      </c>
      <c r="CB152" s="212">
        <f t="shared" si="893"/>
        <v>197587.1099999994</v>
      </c>
      <c r="CC152" s="212">
        <f t="shared" si="893"/>
        <v>-777328.1799999997</v>
      </c>
      <c r="CD152" s="395">
        <f t="shared" si="893"/>
        <v>-3849436.6999999993</v>
      </c>
      <c r="CE152" s="212">
        <f t="shared" si="894"/>
        <v>-718658.14999999851</v>
      </c>
      <c r="CF152" s="212">
        <f t="shared" si="894"/>
        <v>1695072.1799999997</v>
      </c>
      <c r="CG152" s="212">
        <f t="shared" si="894"/>
        <v>60737.339999999851</v>
      </c>
      <c r="CH152" s="212">
        <f t="shared" si="894"/>
        <v>926216.87999999896</v>
      </c>
      <c r="CI152" s="212">
        <f t="shared" si="894"/>
        <v>2109386</v>
      </c>
      <c r="CJ152" s="236">
        <f t="shared" si="894"/>
        <v>3587959</v>
      </c>
      <c r="CK152" s="236">
        <f t="shared" si="894"/>
        <v>2616449</v>
      </c>
      <c r="CL152" s="236">
        <f t="shared" si="894"/>
        <v>-277375</v>
      </c>
      <c r="CM152" s="236">
        <f t="shared" si="894"/>
        <v>5824362</v>
      </c>
      <c r="CN152" s="195">
        <f t="shared" si="894"/>
        <v>3272954</v>
      </c>
      <c r="CO152" s="195">
        <f t="shared" si="895"/>
        <v>3009928</v>
      </c>
      <c r="CP152" s="373">
        <f t="shared" si="895"/>
        <v>5934022</v>
      </c>
      <c r="CQ152" s="195">
        <f t="shared" si="895"/>
        <v>4477118</v>
      </c>
      <c r="CR152" s="195">
        <f t="shared" si="895"/>
        <v>4173835</v>
      </c>
      <c r="CS152" s="195">
        <f t="shared" si="895"/>
        <v>4006264</v>
      </c>
      <c r="CT152" s="195">
        <f t="shared" si="895"/>
        <v>2119826</v>
      </c>
      <c r="CU152" s="195">
        <f t="shared" si="895"/>
        <v>1611780</v>
      </c>
      <c r="CV152" s="195">
        <f t="shared" si="895"/>
        <v>1002347</v>
      </c>
      <c r="CW152" s="195">
        <f t="shared" si="895"/>
        <v>1076134</v>
      </c>
      <c r="CX152" s="195">
        <f t="shared" si="895"/>
        <v>5859346</v>
      </c>
      <c r="CY152" s="195">
        <f t="shared" si="896"/>
        <v>3884314</v>
      </c>
      <c r="CZ152" s="195">
        <f t="shared" si="896"/>
        <v>-57838</v>
      </c>
      <c r="DA152" s="195">
        <f t="shared" si="896"/>
        <v>1814756</v>
      </c>
      <c r="DB152" s="373">
        <f t="shared" si="896"/>
        <v>9141143</v>
      </c>
      <c r="DC152" s="373">
        <f t="shared" si="896"/>
        <v>10068512</v>
      </c>
      <c r="DD152" s="373">
        <f t="shared" si="896"/>
        <v>-33043408</v>
      </c>
      <c r="DE152" s="373">
        <f t="shared" si="896"/>
        <v>9464250</v>
      </c>
      <c r="DF152" s="373">
        <f t="shared" si="896"/>
        <v>6756970</v>
      </c>
      <c r="DG152" s="373">
        <f t="shared" si="896"/>
        <v>6466449</v>
      </c>
      <c r="DH152" s="373">
        <f t="shared" si="896"/>
        <v>2676163</v>
      </c>
      <c r="DI152" s="373">
        <f t="shared" si="897"/>
        <v>2173269</v>
      </c>
      <c r="DJ152" s="373">
        <f t="shared" si="897"/>
        <v>141526</v>
      </c>
      <c r="DK152" s="373">
        <f t="shared" si="897"/>
        <v>-25351</v>
      </c>
      <c r="DL152" s="373">
        <f t="shared" si="897"/>
        <v>3356488</v>
      </c>
      <c r="DM152" s="373">
        <f t="shared" si="897"/>
        <v>2628803</v>
      </c>
      <c r="DN152" s="373">
        <f t="shared" si="897"/>
        <v>-5036663</v>
      </c>
      <c r="DO152" s="373">
        <f t="shared" si="897"/>
        <v>-7007172</v>
      </c>
      <c r="DP152" s="373">
        <f t="shared" si="897"/>
        <v>37292698</v>
      </c>
      <c r="DQ152" s="373">
        <f t="shared" si="897"/>
        <v>-1107524</v>
      </c>
      <c r="DR152" s="373">
        <f t="shared" si="897"/>
        <v>-526301</v>
      </c>
      <c r="DS152" s="373">
        <f t="shared" si="897"/>
        <v>1415050</v>
      </c>
      <c r="DT152" s="373">
        <f t="shared" si="897"/>
        <v>5574365</v>
      </c>
      <c r="DU152" s="373">
        <f t="shared" si="897"/>
        <v>5611587</v>
      </c>
      <c r="DV152" s="373">
        <f t="shared" si="897"/>
        <v>9019034</v>
      </c>
      <c r="DW152" s="373">
        <f t="shared" si="897"/>
        <v>1638021</v>
      </c>
      <c r="DX152" s="373">
        <f t="shared" si="897"/>
        <v>2748507</v>
      </c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29568737</v>
      </c>
    </row>
    <row r="153" spans="1:133" s="51" customFormat="1" x14ac:dyDescent="0.3">
      <c r="A153" s="138"/>
      <c r="B153" s="52" t="s">
        <v>142</v>
      </c>
      <c r="C153" s="202">
        <v>24977745.989999998</v>
      </c>
      <c r="D153" s="203">
        <v>21794886.420000002</v>
      </c>
      <c r="E153" s="203">
        <v>20577345.73</v>
      </c>
      <c r="F153" s="204">
        <v>21830117.850000001</v>
      </c>
      <c r="G153" s="203">
        <v>23561301.239999998</v>
      </c>
      <c r="H153" s="204">
        <v>24229865</v>
      </c>
      <c r="I153" s="203">
        <v>23292095.120000001</v>
      </c>
      <c r="J153" s="204">
        <v>20990372.32</v>
      </c>
      <c r="K153" s="203">
        <v>20738013.16</v>
      </c>
      <c r="L153" s="205">
        <v>26007498.359999999</v>
      </c>
      <c r="M153" s="204">
        <v>27134039.84</v>
      </c>
      <c r="N153" s="204">
        <v>25402447.449999999</v>
      </c>
      <c r="O153" s="203">
        <v>24130116.210000001</v>
      </c>
      <c r="P153" s="204">
        <v>23259572.789999999</v>
      </c>
      <c r="Q153" s="203">
        <v>20263524</v>
      </c>
      <c r="R153" s="204">
        <v>21680285</v>
      </c>
      <c r="S153" s="203">
        <v>25584056</v>
      </c>
      <c r="T153" s="204">
        <v>28116983</v>
      </c>
      <c r="U153" s="206">
        <v>25387779</v>
      </c>
      <c r="V153" s="206">
        <v>21519593</v>
      </c>
      <c r="W153" s="206">
        <v>20734566</v>
      </c>
      <c r="X153" s="205">
        <v>22093620</v>
      </c>
      <c r="Y153" s="206">
        <v>26981938</v>
      </c>
      <c r="Z153" s="206">
        <v>28720800</v>
      </c>
      <c r="AA153" s="206">
        <v>23690576</v>
      </c>
      <c r="AB153" s="206">
        <v>24337828</v>
      </c>
      <c r="AC153" s="206">
        <v>22034690</v>
      </c>
      <c r="AD153" s="206">
        <v>25591000</v>
      </c>
      <c r="AE153" s="206">
        <v>27491668</v>
      </c>
      <c r="AF153" s="206">
        <v>26237580</v>
      </c>
      <c r="AG153" s="206">
        <v>28660626</v>
      </c>
      <c r="AH153" s="206">
        <v>25372239</v>
      </c>
      <c r="AI153" s="206">
        <v>24620469</v>
      </c>
      <c r="AJ153" s="218">
        <v>27058098</v>
      </c>
      <c r="AK153" s="282">
        <v>29726879</v>
      </c>
      <c r="AL153" s="282">
        <v>31459239</v>
      </c>
      <c r="AM153" s="282">
        <v>26961184</v>
      </c>
      <c r="AN153" s="282">
        <v>25457989</v>
      </c>
      <c r="AO153" s="282">
        <v>22248522</v>
      </c>
      <c r="AP153" s="282">
        <v>25132931</v>
      </c>
      <c r="AQ153" s="56">
        <v>27184240</v>
      </c>
      <c r="AR153" s="282">
        <v>32278518</v>
      </c>
      <c r="AS153" s="282">
        <v>34788507</v>
      </c>
      <c r="AT153" s="282">
        <v>27700454</v>
      </c>
      <c r="AU153" s="282">
        <v>24211878</v>
      </c>
      <c r="AV153" s="218">
        <v>28769732</v>
      </c>
      <c r="AW153" s="282">
        <v>31842593</v>
      </c>
      <c r="AX153" s="282">
        <v>33009485</v>
      </c>
      <c r="AY153" s="282">
        <v>30454048</v>
      </c>
      <c r="AZ153" s="282">
        <v>29992280</v>
      </c>
      <c r="BA153" s="282">
        <v>25138352</v>
      </c>
      <c r="BB153" s="282">
        <v>26075747</v>
      </c>
      <c r="BC153" s="56">
        <v>29015707</v>
      </c>
      <c r="BD153" s="282">
        <v>29975493</v>
      </c>
      <c r="BE153" s="282">
        <v>30708721</v>
      </c>
      <c r="BF153" s="282">
        <v>26202271</v>
      </c>
      <c r="BG153" s="282">
        <v>26506375</v>
      </c>
      <c r="BH153" s="218">
        <v>30163513</v>
      </c>
      <c r="BI153" s="527">
        <v>33102957</v>
      </c>
      <c r="BJ153" s="523">
        <v>36327991</v>
      </c>
      <c r="BK153" s="574">
        <v>31474899</v>
      </c>
      <c r="BL153" s="282">
        <v>27692096</v>
      </c>
      <c r="BM153" s="282">
        <v>27145313</v>
      </c>
      <c r="BN153" s="282">
        <v>27413598</v>
      </c>
      <c r="BO153" s="56">
        <v>30570402</v>
      </c>
      <c r="BP153" s="56">
        <v>36260028</v>
      </c>
      <c r="BQ153" s="282">
        <v>31577576</v>
      </c>
      <c r="BR153" s="282">
        <v>28739028</v>
      </c>
      <c r="BS153" s="282"/>
      <c r="BT153" s="282"/>
      <c r="BU153" s="527">
        <f t="shared" si="893"/>
        <v>-847629.77999999747</v>
      </c>
      <c r="BV153" s="212">
        <f t="shared" si="893"/>
        <v>1464686.3699999973</v>
      </c>
      <c r="BW153" s="212">
        <f t="shared" si="893"/>
        <v>-313821.73000000045</v>
      </c>
      <c r="BX153" s="212">
        <f t="shared" si="893"/>
        <v>-149832.85000000149</v>
      </c>
      <c r="BY153" s="212">
        <f t="shared" si="893"/>
        <v>2022754.7600000016</v>
      </c>
      <c r="BZ153" s="212">
        <f t="shared" si="893"/>
        <v>3887118</v>
      </c>
      <c r="CA153" s="212">
        <f t="shared" si="893"/>
        <v>2095683.879999999</v>
      </c>
      <c r="CB153" s="212">
        <f t="shared" si="893"/>
        <v>529220.6799999997</v>
      </c>
      <c r="CC153" s="212">
        <f t="shared" si="893"/>
        <v>-3447.160000000149</v>
      </c>
      <c r="CD153" s="395">
        <f t="shared" si="893"/>
        <v>-3913878.3599999994</v>
      </c>
      <c r="CE153" s="212">
        <f t="shared" si="894"/>
        <v>-152101.83999999985</v>
      </c>
      <c r="CF153" s="212">
        <f t="shared" si="894"/>
        <v>3318352.5500000007</v>
      </c>
      <c r="CG153" s="212">
        <f t="shared" si="894"/>
        <v>-439540.21000000089</v>
      </c>
      <c r="CH153" s="212">
        <f t="shared" si="894"/>
        <v>1078255.2100000009</v>
      </c>
      <c r="CI153" s="212">
        <f t="shared" si="894"/>
        <v>1771166</v>
      </c>
      <c r="CJ153" s="236">
        <f t="shared" si="894"/>
        <v>3910715</v>
      </c>
      <c r="CK153" s="236">
        <f t="shared" si="894"/>
        <v>1907612</v>
      </c>
      <c r="CL153" s="236">
        <f t="shared" si="894"/>
        <v>-1879403</v>
      </c>
      <c r="CM153" s="236">
        <f t="shared" si="894"/>
        <v>3272847</v>
      </c>
      <c r="CN153" s="195">
        <f t="shared" si="894"/>
        <v>3852646</v>
      </c>
      <c r="CO153" s="195">
        <f t="shared" si="895"/>
        <v>3885903</v>
      </c>
      <c r="CP153" s="373">
        <f t="shared" si="895"/>
        <v>4964478</v>
      </c>
      <c r="CQ153" s="195">
        <f t="shared" si="895"/>
        <v>2744941</v>
      </c>
      <c r="CR153" s="195">
        <f t="shared" si="895"/>
        <v>2738439</v>
      </c>
      <c r="CS153" s="195">
        <f t="shared" si="895"/>
        <v>3270608</v>
      </c>
      <c r="CT153" s="195">
        <f t="shared" si="895"/>
        <v>1120161</v>
      </c>
      <c r="CU153" s="195">
        <f t="shared" si="895"/>
        <v>213832</v>
      </c>
      <c r="CV153" s="195">
        <f t="shared" si="895"/>
        <v>-458069</v>
      </c>
      <c r="CW153" s="195">
        <f t="shared" si="895"/>
        <v>-307428</v>
      </c>
      <c r="CX153" s="195">
        <f t="shared" si="895"/>
        <v>6040938</v>
      </c>
      <c r="CY153" s="195">
        <f t="shared" si="896"/>
        <v>6127881</v>
      </c>
      <c r="CZ153" s="195">
        <f t="shared" si="896"/>
        <v>2328215</v>
      </c>
      <c r="DA153" s="195">
        <f t="shared" si="896"/>
        <v>-408591</v>
      </c>
      <c r="DB153" s="373">
        <f t="shared" si="896"/>
        <v>1711634</v>
      </c>
      <c r="DC153" s="373">
        <f t="shared" si="896"/>
        <v>2115714</v>
      </c>
      <c r="DD153" s="373">
        <f t="shared" si="896"/>
        <v>1550246</v>
      </c>
      <c r="DE153" s="373">
        <f t="shared" si="896"/>
        <v>3492864</v>
      </c>
      <c r="DF153" s="373">
        <f t="shared" si="896"/>
        <v>4534291</v>
      </c>
      <c r="DG153" s="373">
        <f t="shared" si="896"/>
        <v>2889830</v>
      </c>
      <c r="DH153" s="373">
        <f t="shared" si="896"/>
        <v>942816</v>
      </c>
      <c r="DI153" s="373">
        <f t="shared" si="897"/>
        <v>1831467</v>
      </c>
      <c r="DJ153" s="373">
        <f t="shared" si="897"/>
        <v>-2303025</v>
      </c>
      <c r="DK153" s="373">
        <f t="shared" si="897"/>
        <v>-4079786</v>
      </c>
      <c r="DL153" s="373">
        <f t="shared" si="897"/>
        <v>-1498183</v>
      </c>
      <c r="DM153" s="373">
        <f t="shared" si="897"/>
        <v>2294497</v>
      </c>
      <c r="DN153" s="373">
        <f t="shared" si="897"/>
        <v>1393781</v>
      </c>
      <c r="DO153" s="373">
        <f t="shared" si="897"/>
        <v>1260364</v>
      </c>
      <c r="DP153" s="373">
        <f t="shared" si="897"/>
        <v>3318506</v>
      </c>
      <c r="DQ153" s="373">
        <f t="shared" si="897"/>
        <v>1020851</v>
      </c>
      <c r="DR153" s="373">
        <f t="shared" si="897"/>
        <v>-2300184</v>
      </c>
      <c r="DS153" s="373">
        <f t="shared" si="897"/>
        <v>2006961</v>
      </c>
      <c r="DT153" s="373">
        <f t="shared" si="897"/>
        <v>1337851</v>
      </c>
      <c r="DU153" s="373">
        <f t="shared" si="897"/>
        <v>1554695</v>
      </c>
      <c r="DV153" s="373">
        <f t="shared" si="897"/>
        <v>6284535</v>
      </c>
      <c r="DW153" s="373">
        <f t="shared" si="897"/>
        <v>868855</v>
      </c>
      <c r="DX153" s="373">
        <f t="shared" si="897"/>
        <v>2536757</v>
      </c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28739028</v>
      </c>
    </row>
    <row r="154" spans="1:133" s="51" customFormat="1" x14ac:dyDescent="0.3">
      <c r="A154" s="138"/>
      <c r="B154" s="52" t="s">
        <v>143</v>
      </c>
      <c r="C154" s="202">
        <v>37260550.359999999</v>
      </c>
      <c r="D154" s="203">
        <v>34898282.340000004</v>
      </c>
      <c r="E154" s="203">
        <v>28454388.91</v>
      </c>
      <c r="F154" s="204">
        <v>36593379.159999996</v>
      </c>
      <c r="G154" s="203">
        <v>35306916.960000001</v>
      </c>
      <c r="H154" s="204">
        <v>38186170.630000003</v>
      </c>
      <c r="I154" s="203">
        <v>36694202.710000001</v>
      </c>
      <c r="J154" s="204">
        <v>32567202.989999998</v>
      </c>
      <c r="K154" s="203">
        <v>33189585.440000001</v>
      </c>
      <c r="L154" s="205">
        <v>38708523.82</v>
      </c>
      <c r="M154" s="204">
        <v>37599283.640000001</v>
      </c>
      <c r="N154" s="204">
        <v>39970210.350000001</v>
      </c>
      <c r="O154" s="203">
        <v>34327208.869999997</v>
      </c>
      <c r="P154" s="204">
        <v>35419438.729999997</v>
      </c>
      <c r="Q154" s="203">
        <v>33488913</v>
      </c>
      <c r="R154" s="204">
        <v>35018604</v>
      </c>
      <c r="S154" s="203">
        <v>41521678</v>
      </c>
      <c r="T154" s="204">
        <v>42664334</v>
      </c>
      <c r="U154" s="206">
        <v>38064388</v>
      </c>
      <c r="V154" s="206">
        <v>36683498</v>
      </c>
      <c r="W154" s="206">
        <v>33831144</v>
      </c>
      <c r="X154" s="205">
        <v>33196349</v>
      </c>
      <c r="Y154" s="206">
        <v>42279260</v>
      </c>
      <c r="Z154" s="206">
        <v>43398067</v>
      </c>
      <c r="AA154" s="206">
        <v>35595728</v>
      </c>
      <c r="AB154" s="206">
        <v>38689305</v>
      </c>
      <c r="AC154" s="206">
        <v>36087605</v>
      </c>
      <c r="AD154" s="206">
        <v>37918642</v>
      </c>
      <c r="AE154" s="206">
        <v>44534498</v>
      </c>
      <c r="AF154" s="206">
        <v>40686592</v>
      </c>
      <c r="AG154" s="206">
        <v>44177157</v>
      </c>
      <c r="AH154" s="206">
        <v>43588690</v>
      </c>
      <c r="AI154" s="206">
        <v>38080968</v>
      </c>
      <c r="AJ154" s="218">
        <v>42072965</v>
      </c>
      <c r="AK154" s="282">
        <v>47405094</v>
      </c>
      <c r="AL154" s="282">
        <v>45471976</v>
      </c>
      <c r="AM154" s="282">
        <v>40668843</v>
      </c>
      <c r="AN154" s="282">
        <v>40259168</v>
      </c>
      <c r="AO154" s="282">
        <v>36138785</v>
      </c>
      <c r="AP154" s="282">
        <v>38857490</v>
      </c>
      <c r="AQ154" s="56">
        <v>43737291</v>
      </c>
      <c r="AR154" s="282">
        <v>45693870</v>
      </c>
      <c r="AS154" s="282">
        <v>53074200</v>
      </c>
      <c r="AT154" s="282">
        <v>40724057</v>
      </c>
      <c r="AU154" s="282">
        <v>40490571</v>
      </c>
      <c r="AV154" s="218">
        <v>46113486</v>
      </c>
      <c r="AW154" s="282">
        <v>47535110</v>
      </c>
      <c r="AX154" s="282">
        <v>47913775</v>
      </c>
      <c r="AY154" s="282">
        <v>42885612</v>
      </c>
      <c r="AZ154" s="282">
        <v>37192152</v>
      </c>
      <c r="BA154" s="282">
        <v>41980285</v>
      </c>
      <c r="BB154" s="282">
        <v>40099136</v>
      </c>
      <c r="BC154" s="56">
        <v>47670247</v>
      </c>
      <c r="BD154" s="282">
        <v>45114766</v>
      </c>
      <c r="BE154" s="282">
        <v>52631811</v>
      </c>
      <c r="BF154" s="282">
        <v>41943507</v>
      </c>
      <c r="BG154" s="282">
        <v>42389815</v>
      </c>
      <c r="BH154" s="218">
        <v>47232735</v>
      </c>
      <c r="BI154" s="527">
        <v>48149607</v>
      </c>
      <c r="BJ154" s="523">
        <v>47857895</v>
      </c>
      <c r="BK154" s="574">
        <v>49054145</v>
      </c>
      <c r="BL154" s="282">
        <v>44599166</v>
      </c>
      <c r="BM154" s="282">
        <v>46707158</v>
      </c>
      <c r="BN154" s="282">
        <v>49090621</v>
      </c>
      <c r="BO154" s="56">
        <v>47598129</v>
      </c>
      <c r="BP154" s="56">
        <v>59078882</v>
      </c>
      <c r="BQ154" s="282">
        <v>50795726</v>
      </c>
      <c r="BR154" s="282">
        <v>43524021</v>
      </c>
      <c r="BS154" s="282"/>
      <c r="BT154" s="282"/>
      <c r="BU154" s="527">
        <f t="shared" si="893"/>
        <v>-2933341.4900000021</v>
      </c>
      <c r="BV154" s="212">
        <f t="shared" si="893"/>
        <v>521156.38999999315</v>
      </c>
      <c r="BW154" s="212">
        <f t="shared" si="893"/>
        <v>5034524.09</v>
      </c>
      <c r="BX154" s="212">
        <f t="shared" si="893"/>
        <v>-1574775.1599999964</v>
      </c>
      <c r="BY154" s="212">
        <f t="shared" si="893"/>
        <v>6214761.0399999991</v>
      </c>
      <c r="BZ154" s="212">
        <f t="shared" si="893"/>
        <v>4478163.3699999973</v>
      </c>
      <c r="CA154" s="212">
        <f t="shared" si="893"/>
        <v>1370185.2899999991</v>
      </c>
      <c r="CB154" s="212">
        <f t="shared" si="893"/>
        <v>4116295.0100000016</v>
      </c>
      <c r="CC154" s="212">
        <f t="shared" si="893"/>
        <v>641558.55999999866</v>
      </c>
      <c r="CD154" s="395">
        <f t="shared" si="893"/>
        <v>-5512174.8200000003</v>
      </c>
      <c r="CE154" s="212">
        <f t="shared" si="894"/>
        <v>4679976.3599999994</v>
      </c>
      <c r="CF154" s="212">
        <f t="shared" si="894"/>
        <v>3427856.6499999985</v>
      </c>
      <c r="CG154" s="212">
        <f t="shared" si="894"/>
        <v>1268519.1300000027</v>
      </c>
      <c r="CH154" s="212">
        <f t="shared" si="894"/>
        <v>3269866.2700000033</v>
      </c>
      <c r="CI154" s="212">
        <f t="shared" si="894"/>
        <v>2598692</v>
      </c>
      <c r="CJ154" s="236">
        <f t="shared" si="894"/>
        <v>2900038</v>
      </c>
      <c r="CK154" s="236">
        <f t="shared" si="894"/>
        <v>3012820</v>
      </c>
      <c r="CL154" s="236">
        <f t="shared" si="894"/>
        <v>-1977742</v>
      </c>
      <c r="CM154" s="236">
        <f t="shared" si="894"/>
        <v>6112769</v>
      </c>
      <c r="CN154" s="195">
        <f t="shared" si="894"/>
        <v>6905192</v>
      </c>
      <c r="CO154" s="195">
        <f t="shared" si="895"/>
        <v>4249824</v>
      </c>
      <c r="CP154" s="373">
        <f t="shared" si="895"/>
        <v>8876616</v>
      </c>
      <c r="CQ154" s="195">
        <f t="shared" si="895"/>
        <v>5125834</v>
      </c>
      <c r="CR154" s="195">
        <f t="shared" si="895"/>
        <v>2073909</v>
      </c>
      <c r="CS154" s="195">
        <f t="shared" si="895"/>
        <v>5073115</v>
      </c>
      <c r="CT154" s="195">
        <f t="shared" si="895"/>
        <v>1569863</v>
      </c>
      <c r="CU154" s="195">
        <f t="shared" si="895"/>
        <v>51180</v>
      </c>
      <c r="CV154" s="195">
        <f t="shared" si="895"/>
        <v>938848</v>
      </c>
      <c r="CW154" s="195">
        <f t="shared" si="895"/>
        <v>-797207</v>
      </c>
      <c r="CX154" s="195">
        <f t="shared" si="895"/>
        <v>5007278</v>
      </c>
      <c r="CY154" s="195">
        <f t="shared" si="896"/>
        <v>8897043</v>
      </c>
      <c r="CZ154" s="195">
        <f t="shared" si="896"/>
        <v>-2864633</v>
      </c>
      <c r="DA154" s="195">
        <f t="shared" si="896"/>
        <v>2409603</v>
      </c>
      <c r="DB154" s="373">
        <f t="shared" si="896"/>
        <v>4040521</v>
      </c>
      <c r="DC154" s="373">
        <f t="shared" si="896"/>
        <v>130016</v>
      </c>
      <c r="DD154" s="373">
        <f t="shared" si="896"/>
        <v>2441799</v>
      </c>
      <c r="DE154" s="373">
        <f t="shared" si="896"/>
        <v>2216769</v>
      </c>
      <c r="DF154" s="373">
        <f t="shared" si="896"/>
        <v>-3067016</v>
      </c>
      <c r="DG154" s="373">
        <f t="shared" si="896"/>
        <v>5841500</v>
      </c>
      <c r="DH154" s="373">
        <f t="shared" si="896"/>
        <v>1241646</v>
      </c>
      <c r="DI154" s="373">
        <f t="shared" si="897"/>
        <v>3932956</v>
      </c>
      <c r="DJ154" s="373">
        <f t="shared" si="897"/>
        <v>-579104</v>
      </c>
      <c r="DK154" s="373">
        <f t="shared" si="897"/>
        <v>-442389</v>
      </c>
      <c r="DL154" s="373">
        <f t="shared" si="897"/>
        <v>1219450</v>
      </c>
      <c r="DM154" s="373">
        <f t="shared" si="897"/>
        <v>1899244</v>
      </c>
      <c r="DN154" s="373">
        <f t="shared" si="897"/>
        <v>1119249</v>
      </c>
      <c r="DO154" s="373">
        <f t="shared" si="897"/>
        <v>614497</v>
      </c>
      <c r="DP154" s="373">
        <f t="shared" si="897"/>
        <v>-55880</v>
      </c>
      <c r="DQ154" s="373">
        <f t="shared" si="897"/>
        <v>6168533</v>
      </c>
      <c r="DR154" s="373">
        <f t="shared" si="897"/>
        <v>7407014</v>
      </c>
      <c r="DS154" s="373">
        <f t="shared" si="897"/>
        <v>4726873</v>
      </c>
      <c r="DT154" s="373">
        <f t="shared" si="897"/>
        <v>8991485</v>
      </c>
      <c r="DU154" s="373">
        <f t="shared" si="897"/>
        <v>-72118</v>
      </c>
      <c r="DV154" s="373">
        <f t="shared" si="897"/>
        <v>13964116</v>
      </c>
      <c r="DW154" s="373">
        <f t="shared" si="897"/>
        <v>-1836085</v>
      </c>
      <c r="DX154" s="373">
        <f t="shared" si="897"/>
        <v>1580514</v>
      </c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43524021</v>
      </c>
    </row>
    <row r="155" spans="1:133" s="65" customFormat="1" x14ac:dyDescent="0.3">
      <c r="A155" s="139"/>
      <c r="B155" s="52" t="s">
        <v>144</v>
      </c>
      <c r="C155" s="207">
        <f t="shared" ref="C155:Q155" si="898">SUM(C150:C154)</f>
        <v>192807345.30000001</v>
      </c>
      <c r="D155" s="208">
        <f t="shared" si="898"/>
        <v>164645396.68000001</v>
      </c>
      <c r="E155" s="208">
        <f t="shared" si="898"/>
        <v>148639368.86000001</v>
      </c>
      <c r="F155" s="209">
        <f t="shared" si="898"/>
        <v>163637832.09</v>
      </c>
      <c r="G155" s="208">
        <f t="shared" si="898"/>
        <v>193206163.37000003</v>
      </c>
      <c r="H155" s="209">
        <f t="shared" si="898"/>
        <v>209921264.19</v>
      </c>
      <c r="I155" s="208">
        <f t="shared" si="898"/>
        <v>185466437.66</v>
      </c>
      <c r="J155" s="209">
        <f t="shared" si="898"/>
        <v>154105813.19</v>
      </c>
      <c r="K155" s="208">
        <f t="shared" si="898"/>
        <v>166198773.50999999</v>
      </c>
      <c r="L155" s="210">
        <f t="shared" si="898"/>
        <v>211692532.49000001</v>
      </c>
      <c r="M155" s="209">
        <f t="shared" si="898"/>
        <v>224399775.39999998</v>
      </c>
      <c r="N155" s="209">
        <f t="shared" si="898"/>
        <v>208008990.61999997</v>
      </c>
      <c r="O155" s="209">
        <f t="shared" si="898"/>
        <v>191683967.98000002</v>
      </c>
      <c r="P155" s="209">
        <f t="shared" si="898"/>
        <v>189727084.72999999</v>
      </c>
      <c r="Q155" s="209">
        <f t="shared" si="898"/>
        <v>169285214</v>
      </c>
      <c r="R155" s="209">
        <v>178111651</v>
      </c>
      <c r="S155" s="208">
        <v>231781836</v>
      </c>
      <c r="T155" s="209">
        <v>253983553</v>
      </c>
      <c r="U155" s="211">
        <v>206914236</v>
      </c>
      <c r="V155" s="211">
        <v>169411683</v>
      </c>
      <c r="W155" s="211">
        <f>SUM(W150+W151+W152+W153+W154)</f>
        <v>171258737</v>
      </c>
      <c r="X155" s="210">
        <f>SUM(X150+X151+X152+X153+X154)</f>
        <v>194061734</v>
      </c>
      <c r="Y155" s="211">
        <v>233863485</v>
      </c>
      <c r="Z155" s="211">
        <v>235722965</v>
      </c>
      <c r="AA155" s="211">
        <v>199126183</v>
      </c>
      <c r="AB155" s="211">
        <v>192258908</v>
      </c>
      <c r="AC155" s="211">
        <v>172785493</v>
      </c>
      <c r="AD155" s="211">
        <v>194401756</v>
      </c>
      <c r="AE155" s="211">
        <v>231676663</v>
      </c>
      <c r="AF155" s="211">
        <v>222113122</v>
      </c>
      <c r="AG155" s="211">
        <v>244866497</v>
      </c>
      <c r="AH155" s="211">
        <v>185894700</v>
      </c>
      <c r="AI155" s="211">
        <v>183878178</v>
      </c>
      <c r="AJ155" s="217">
        <v>228452866</v>
      </c>
      <c r="AK155" s="283">
        <v>253272792</v>
      </c>
      <c r="AL155" s="283">
        <v>254739912</v>
      </c>
      <c r="AM155" s="283">
        <v>218535280</v>
      </c>
      <c r="AN155" s="283">
        <v>200582281</v>
      </c>
      <c r="AO155" s="283">
        <v>178458136</v>
      </c>
      <c r="AP155" s="283">
        <v>194084687</v>
      </c>
      <c r="AQ155" s="77">
        <v>239844655</v>
      </c>
      <c r="AR155" s="283">
        <v>271358383</v>
      </c>
      <c r="AS155" s="283">
        <v>272812173</v>
      </c>
      <c r="AT155" s="283">
        <v>185908612</v>
      </c>
      <c r="AU155" s="283">
        <v>195880654</v>
      </c>
      <c r="AV155" s="217">
        <v>292653452</v>
      </c>
      <c r="AW155" s="283">
        <v>306687660</v>
      </c>
      <c r="AX155" s="283">
        <v>80923260</v>
      </c>
      <c r="AY155" s="283">
        <v>280403172</v>
      </c>
      <c r="AZ155" s="283">
        <v>248259703</v>
      </c>
      <c r="BA155" s="283">
        <v>217858555</v>
      </c>
      <c r="BB155" s="283">
        <v>206632773</v>
      </c>
      <c r="BC155" s="77">
        <v>262299502</v>
      </c>
      <c r="BD155" s="283">
        <v>266869733</v>
      </c>
      <c r="BE155" s="283">
        <v>270898129</v>
      </c>
      <c r="BF155" s="283">
        <v>206921450</v>
      </c>
      <c r="BG155" s="283">
        <v>211555822</v>
      </c>
      <c r="BH155" s="293">
        <v>261681467</v>
      </c>
      <c r="BI155" s="528">
        <v>280708791</v>
      </c>
      <c r="BJ155" s="524">
        <v>283765176</v>
      </c>
      <c r="BK155" s="575">
        <v>269180136</v>
      </c>
      <c r="BL155" s="283">
        <v>235824118</v>
      </c>
      <c r="BM155" s="283">
        <v>228701201</v>
      </c>
      <c r="BN155" s="283">
        <v>256892077</v>
      </c>
      <c r="BO155" s="77">
        <v>304413025</v>
      </c>
      <c r="BP155" s="77">
        <v>335711032</v>
      </c>
      <c r="BQ155" s="283">
        <v>267191017</v>
      </c>
      <c r="BR155" s="283">
        <v>221384470</v>
      </c>
      <c r="BS155" s="283"/>
      <c r="BT155" s="283"/>
      <c r="BU155" s="528">
        <f t="shared" ref="BU155:BY155" si="899">SUM(BU150:BU154)</f>
        <v>-1123377.3199999891</v>
      </c>
      <c r="BV155" s="213">
        <f t="shared" si="899"/>
        <v>25081688.04999999</v>
      </c>
      <c r="BW155" s="213">
        <f t="shared" si="899"/>
        <v>20645845.139999993</v>
      </c>
      <c r="BX155" s="213">
        <f t="shared" si="899"/>
        <v>14473818.91</v>
      </c>
      <c r="BY155" s="213">
        <f t="shared" si="899"/>
        <v>38575672.629999995</v>
      </c>
      <c r="BZ155" s="213">
        <f t="shared" ref="BZ155:CH155" si="900">SUM(BZ150:BZ154)</f>
        <v>44062288.810000002</v>
      </c>
      <c r="CA155" s="213">
        <f t="shared" si="900"/>
        <v>21447798.340000004</v>
      </c>
      <c r="CB155" s="213">
        <f t="shared" si="900"/>
        <v>15305869.810000001</v>
      </c>
      <c r="CC155" s="213">
        <f t="shared" si="900"/>
        <v>5059963.4899999928</v>
      </c>
      <c r="CD155" s="396">
        <f t="shared" si="900"/>
        <v>-17630798.489999995</v>
      </c>
      <c r="CE155" s="213">
        <f t="shared" si="900"/>
        <v>9463709.6000000052</v>
      </c>
      <c r="CF155" s="213">
        <f t="shared" si="900"/>
        <v>27713974.380000006</v>
      </c>
      <c r="CG155" s="213">
        <f t="shared" si="900"/>
        <v>7442215.0199999958</v>
      </c>
      <c r="CH155" s="213">
        <f t="shared" si="900"/>
        <v>2531823.2700000107</v>
      </c>
      <c r="CI155" s="213">
        <f t="shared" ref="CI155:CJ155" si="901">SUM(CI150:CI154)</f>
        <v>3500279</v>
      </c>
      <c r="CJ155" s="237">
        <f t="shared" si="901"/>
        <v>16290105</v>
      </c>
      <c r="CK155" s="237">
        <f t="shared" ref="CK155:CL155" si="902">SUM(CK150:CK154)</f>
        <v>-105173</v>
      </c>
      <c r="CL155" s="237">
        <f t="shared" si="902"/>
        <v>-31870431</v>
      </c>
      <c r="CM155" s="237">
        <f t="shared" ref="CM155:CN155" si="903">SUM(CM150:CM154)</f>
        <v>37952261</v>
      </c>
      <c r="CN155" s="196">
        <f t="shared" si="903"/>
        <v>16483017</v>
      </c>
      <c r="CO155" s="196">
        <f t="shared" ref="CO155:CQ155" si="904">SUM(CO150:CO154)</f>
        <v>12619441</v>
      </c>
      <c r="CP155" s="374">
        <f t="shared" si="904"/>
        <v>34391132</v>
      </c>
      <c r="CQ155" s="196">
        <f t="shared" si="904"/>
        <v>19409307</v>
      </c>
      <c r="CR155" s="196">
        <f t="shared" ref="CR155:CS155" si="905">SUM(CR150:CR154)</f>
        <v>19016947</v>
      </c>
      <c r="CS155" s="196">
        <f t="shared" si="905"/>
        <v>19409097</v>
      </c>
      <c r="CT155" s="196">
        <f t="shared" ref="CT155" si="906">SUM(CT150:CT154)</f>
        <v>8323373</v>
      </c>
      <c r="CU155" s="196">
        <f t="shared" ref="CU155" si="907">SUM(CU150:CU154)</f>
        <v>5672643</v>
      </c>
      <c r="CV155" s="196">
        <f t="shared" ref="CV155" si="908">SUM(CV150:CV154)</f>
        <v>-317069</v>
      </c>
      <c r="CW155" s="196">
        <f t="shared" ref="CW155" si="909">SUM(CW150:CW154)</f>
        <v>8167992</v>
      </c>
      <c r="CX155" s="196">
        <f t="shared" ref="CX155" si="910">SUM(CX150:CX154)</f>
        <v>49245261</v>
      </c>
      <c r="CY155" s="196">
        <f t="shared" ref="CY155" si="911">SUM(CY150:CY154)</f>
        <v>27945676</v>
      </c>
      <c r="CZ155" s="196">
        <f t="shared" ref="CZ155" si="912">SUM(CZ150:CZ154)</f>
        <v>13912</v>
      </c>
      <c r="DA155" s="196">
        <f t="shared" ref="DA155" si="913">SUM(DA150:DA154)</f>
        <v>12002476</v>
      </c>
      <c r="DB155" s="374">
        <f t="shared" ref="DB155" si="914">SUM(DB150:DB154)</f>
        <v>64200586</v>
      </c>
      <c r="DC155" s="374">
        <f t="shared" ref="DC155" si="915">SUM(DC150:DC154)</f>
        <v>53414868</v>
      </c>
      <c r="DD155" s="374">
        <f t="shared" ref="DD155" si="916">SUM(DD150:DD154)</f>
        <v>-173816652</v>
      </c>
      <c r="DE155" s="374">
        <f t="shared" ref="DE155" si="917">SUM(DE150:DE154)</f>
        <v>61867892</v>
      </c>
      <c r="DF155" s="374">
        <f t="shared" ref="DF155" si="918">SUM(DF150:DF154)</f>
        <v>47677422</v>
      </c>
      <c r="DG155" s="374">
        <f t="shared" ref="DG155" si="919">SUM(DG150:DG154)</f>
        <v>39400419</v>
      </c>
      <c r="DH155" s="374">
        <f t="shared" ref="DH155" si="920">SUM(DH150:DH154)</f>
        <v>12548086</v>
      </c>
      <c r="DI155" s="374">
        <f t="shared" ref="DI155" si="921">SUM(DI150:DI154)</f>
        <v>22454847</v>
      </c>
      <c r="DJ155" s="374">
        <f t="shared" ref="DJ155" si="922">SUM(DJ150:DJ154)</f>
        <v>-4488650</v>
      </c>
      <c r="DK155" s="374">
        <f t="shared" ref="DK155:DL155" si="923">SUM(DK150:DK154)</f>
        <v>-1914044</v>
      </c>
      <c r="DL155" s="374">
        <f t="shared" si="923"/>
        <v>21012838</v>
      </c>
      <c r="DM155" s="374">
        <f t="shared" ref="DM155:DN155" si="924">SUM(DM150:DM154)</f>
        <v>15675168</v>
      </c>
      <c r="DN155" s="374">
        <f t="shared" si="924"/>
        <v>-30971985</v>
      </c>
      <c r="DO155" s="374">
        <f t="shared" ref="DO155:DP155" si="925">SUM(DO150:DO154)</f>
        <v>-25978869</v>
      </c>
      <c r="DP155" s="374">
        <f t="shared" si="925"/>
        <v>202841916</v>
      </c>
      <c r="DQ155" s="374">
        <f t="shared" ref="DQ155:DR155" si="926">SUM(DQ150:DQ154)</f>
        <v>-11223036</v>
      </c>
      <c r="DR155" s="374">
        <f t="shared" si="926"/>
        <v>-12435585</v>
      </c>
      <c r="DS155" s="374">
        <f t="shared" ref="DS155:DT155" si="927">SUM(DS150:DS154)</f>
        <v>10842646</v>
      </c>
      <c r="DT155" s="374">
        <f t="shared" si="927"/>
        <v>50259304</v>
      </c>
      <c r="DU155" s="374">
        <f t="shared" ref="DU155:DV155" si="928">SUM(DU150:DU154)</f>
        <v>42113523</v>
      </c>
      <c r="DV155" s="374">
        <f t="shared" si="928"/>
        <v>68841299</v>
      </c>
      <c r="DW155" s="374">
        <f t="shared" ref="DW155:DX155" si="929">SUM(DW150:DW154)</f>
        <v>-3707112</v>
      </c>
      <c r="DX155" s="374">
        <f t="shared" si="929"/>
        <v>14463020</v>
      </c>
      <c r="DY155" s="449"/>
      <c r="DZ155" s="449"/>
      <c r="EA155" s="449"/>
      <c r="EB155" s="262"/>
      <c r="EC155" s="77">
        <f>SUM(EC150:EC154)</f>
        <v>221384470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79"/>
      <c r="BJ156" s="508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30">(C66+C150+D94-D66-D150)/(C66+C150+D94-D150)</f>
        <v>0.50833385930004771</v>
      </c>
      <c r="E157" s="167">
        <f t="shared" si="930"/>
        <v>0.48844564303899474</v>
      </c>
      <c r="F157" s="167">
        <f t="shared" si="930"/>
        <v>0.47172473383620184</v>
      </c>
      <c r="G157" s="167">
        <f t="shared" si="930"/>
        <v>0.51905484024697013</v>
      </c>
      <c r="H157" s="168">
        <f t="shared" si="930"/>
        <v>0.54236372819462586</v>
      </c>
      <c r="I157" s="167">
        <f t="shared" si="930"/>
        <v>0.52378974332454564</v>
      </c>
      <c r="J157" s="168">
        <f t="shared" si="930"/>
        <v>0.50431756682942308</v>
      </c>
      <c r="K157" s="167">
        <f t="shared" si="930"/>
        <v>0.42353220876551917</v>
      </c>
      <c r="L157" s="169">
        <f t="shared" si="930"/>
        <v>0.47197772241997021</v>
      </c>
      <c r="M157" s="168">
        <f t="shared" si="930"/>
        <v>0.52798482272454106</v>
      </c>
      <c r="N157" s="168">
        <f t="shared" si="930"/>
        <v>0.48255149920616758</v>
      </c>
      <c r="O157" s="168">
        <f t="shared" si="930"/>
        <v>0.46277878057248784</v>
      </c>
      <c r="P157" s="168">
        <f t="shared" si="930"/>
        <v>0.44683091305740175</v>
      </c>
      <c r="Q157" s="168">
        <f t="shared" si="930"/>
        <v>0.41958139580149129</v>
      </c>
      <c r="R157" s="168">
        <f t="shared" si="930"/>
        <v>0.41099957193116304</v>
      </c>
      <c r="S157" s="168">
        <f t="shared" si="930"/>
        <v>0.45010647658336489</v>
      </c>
      <c r="T157" s="168">
        <f t="shared" si="930"/>
        <v>0.47179039678237877</v>
      </c>
      <c r="U157" s="168">
        <f t="shared" si="930"/>
        <v>0.44183112916040673</v>
      </c>
      <c r="V157" s="168">
        <f t="shared" si="930"/>
        <v>0.37241314028959871</v>
      </c>
      <c r="W157" s="168">
        <f t="shared" si="930"/>
        <v>0.40823309520465401</v>
      </c>
      <c r="X157" s="169">
        <f t="shared" si="930"/>
        <v>0.37335596732146065</v>
      </c>
      <c r="Y157" s="168">
        <f t="shared" si="930"/>
        <v>0.38800719427594715</v>
      </c>
      <c r="Z157" s="168">
        <f t="shared" si="930"/>
        <v>0.38711047596755832</v>
      </c>
      <c r="AA157" s="168">
        <f t="shared" si="930"/>
        <v>0.43288665155272704</v>
      </c>
      <c r="AB157" s="168">
        <f t="shared" ref="AB157:BD162" si="931">(AA66+AA150+AB94-AB66-AB150)/(AA66+AA150+AB94-AB150)</f>
        <v>0.34501627213560582</v>
      </c>
      <c r="AC157" s="168">
        <f t="shared" si="931"/>
        <v>0.36042310089458979</v>
      </c>
      <c r="AD157" s="168">
        <f t="shared" si="931"/>
        <v>0.37303430646889024</v>
      </c>
      <c r="AE157" s="168">
        <f t="shared" si="931"/>
        <v>0.42294102796806937</v>
      </c>
      <c r="AF157" s="168">
        <f t="shared" si="931"/>
        <v>0.4587465675574352</v>
      </c>
      <c r="AG157" s="168">
        <f t="shared" si="931"/>
        <v>0.44867578072727055</v>
      </c>
      <c r="AH157" s="168">
        <f t="shared" si="931"/>
        <v>0.43422824466082177</v>
      </c>
      <c r="AI157" s="168">
        <f t="shared" ref="AI157:BD157" si="932">(AH66+AH150+AI94-AI66-AI150)/(AH66+AH150+AI94-AI150)</f>
        <v>0.35721990978955126</v>
      </c>
      <c r="AJ157" s="168">
        <f t="shared" si="932"/>
        <v>0.42645159487165507</v>
      </c>
      <c r="AK157" s="168">
        <f t="shared" si="932"/>
        <v>0.42615789145143851</v>
      </c>
      <c r="AL157" s="168">
        <f t="shared" si="932"/>
        <v>0.43768798515766782</v>
      </c>
      <c r="AM157" s="168">
        <f t="shared" si="932"/>
        <v>0.46552543130867435</v>
      </c>
      <c r="AN157" s="168">
        <f t="shared" si="932"/>
        <v>0.43269733505078101</v>
      </c>
      <c r="AO157" s="168">
        <f t="shared" si="932"/>
        <v>0.4047015770130622</v>
      </c>
      <c r="AP157" s="168">
        <f t="shared" si="932"/>
        <v>0.43726070319029858</v>
      </c>
      <c r="AQ157" s="168">
        <f t="shared" si="932"/>
        <v>0.43080986837093049</v>
      </c>
      <c r="AR157" s="168">
        <f t="shared" si="932"/>
        <v>0.5271279520606551</v>
      </c>
      <c r="AS157" s="168">
        <f t="shared" si="932"/>
        <v>0.48863546295665117</v>
      </c>
      <c r="AT157" s="168">
        <f t="shared" si="932"/>
        <v>0.47116319583306232</v>
      </c>
      <c r="AU157" s="168">
        <f t="shared" si="932"/>
        <v>3.4104574019889096E-2</v>
      </c>
      <c r="AV157" s="168">
        <f t="shared" si="932"/>
        <v>-0.17155998614902396</v>
      </c>
      <c r="AW157" s="168">
        <f t="shared" si="932"/>
        <v>0.13520780220833784</v>
      </c>
      <c r="AX157" s="168">
        <f t="shared" si="932"/>
        <v>0.46143958517406075</v>
      </c>
      <c r="AY157" s="168">
        <f t="shared" si="932"/>
        <v>0.2459755128463155</v>
      </c>
      <c r="AZ157" s="168">
        <f t="shared" si="932"/>
        <v>0.43081739122619905</v>
      </c>
      <c r="BA157" s="168">
        <f t="shared" si="932"/>
        <v>0.46429538953787197</v>
      </c>
      <c r="BB157" s="168">
        <f t="shared" si="932"/>
        <v>0.43363014473718048</v>
      </c>
      <c r="BC157" s="168">
        <f t="shared" si="932"/>
        <v>0.39864384632764122</v>
      </c>
      <c r="BD157" s="168">
        <f t="shared" si="932"/>
        <v>0.50996323158498857</v>
      </c>
      <c r="BE157" s="168">
        <f t="shared" ref="BE157:BE162" si="933">(BD66+BD150+BE94-BE66-BE150)/(BD66+BD150+BE94-BE150)</f>
        <v>0.10128513651766285</v>
      </c>
      <c r="BF157" s="168">
        <f t="shared" ref="BF157:BF162" si="934">(BE66+BE150+BF94-BF66-BF150)/(BE66+BE150+BF94-BF150)</f>
        <v>0.48932542196954387</v>
      </c>
      <c r="BG157" s="168">
        <f t="shared" ref="BG157:BJ161" si="935">(BF66+BF150+BG94-BG66-BG150)/(BF66+BF150+BG94-BG150)</f>
        <v>0.42481493383063001</v>
      </c>
      <c r="BH157" s="169">
        <f t="shared" si="935"/>
        <v>0.44057175814480815</v>
      </c>
      <c r="BI157" s="529">
        <f t="shared" si="935"/>
        <v>0.47879393256598685</v>
      </c>
      <c r="BJ157" s="525">
        <f t="shared" si="935"/>
        <v>0.47991185056965185</v>
      </c>
      <c r="BK157" s="582">
        <f t="shared" ref="BK157:BQ162" si="936">(BJ66+BJ150+BK94-BK66-BK150)/(BJ66+BJ150+BK94-BK150)</f>
        <v>0.46935056963107152</v>
      </c>
      <c r="BL157" s="582">
        <f t="shared" si="936"/>
        <v>0.47715688359886099</v>
      </c>
      <c r="BM157" s="582">
        <f t="shared" si="936"/>
        <v>0.46766052107854544</v>
      </c>
      <c r="BN157" s="582">
        <f t="shared" si="936"/>
        <v>0.43606823812239215</v>
      </c>
      <c r="BO157" s="582">
        <f t="shared" si="936"/>
        <v>0.52534565502160402</v>
      </c>
      <c r="BP157" s="582">
        <f t="shared" si="936"/>
        <v>0.5214809739045595</v>
      </c>
      <c r="BQ157" s="582">
        <f t="shared" si="936"/>
        <v>0.50599873090892244</v>
      </c>
      <c r="BR157" s="168">
        <v>0</v>
      </c>
      <c r="BS157" s="168"/>
      <c r="BT157" s="238"/>
      <c r="BU157" s="103"/>
      <c r="BV157" s="168">
        <f t="shared" ref="BV157:CE162" si="937">P157-D157</f>
        <v>-6.1502946242645962E-2</v>
      </c>
      <c r="BW157" s="168">
        <f t="shared" si="937"/>
        <v>-6.8864247237503451E-2</v>
      </c>
      <c r="BX157" s="168">
        <f t="shared" si="937"/>
        <v>-6.0725161905038794E-2</v>
      </c>
      <c r="BY157" s="168">
        <f t="shared" si="937"/>
        <v>-6.8948363663605239E-2</v>
      </c>
      <c r="BZ157" s="168">
        <f t="shared" si="937"/>
        <v>-7.0573331412247087E-2</v>
      </c>
      <c r="CA157" s="168">
        <f t="shared" si="937"/>
        <v>-8.195861416413891E-2</v>
      </c>
      <c r="CB157" s="168">
        <f t="shared" si="937"/>
        <v>-0.13190442653982437</v>
      </c>
      <c r="CC157" s="168">
        <f t="shared" si="937"/>
        <v>-1.5299113560865163E-2</v>
      </c>
      <c r="CD157" s="397">
        <f t="shared" si="937"/>
        <v>-9.8621755098509567E-2</v>
      </c>
      <c r="CE157" s="168">
        <f t="shared" si="937"/>
        <v>-0.1399776284485939</v>
      </c>
      <c r="CF157" s="168">
        <f t="shared" ref="CF157:CO162" si="938">Z157-N157</f>
        <v>-9.5441023238609257E-2</v>
      </c>
      <c r="CG157" s="168">
        <f t="shared" si="938"/>
        <v>-2.9892129019760794E-2</v>
      </c>
      <c r="CH157" s="168">
        <f t="shared" si="938"/>
        <v>-0.10181464092179593</v>
      </c>
      <c r="CI157" s="168">
        <f t="shared" si="938"/>
        <v>-5.9158294906901498E-2</v>
      </c>
      <c r="CJ157" s="238">
        <f t="shared" si="938"/>
        <v>-3.7965265462272801E-2</v>
      </c>
      <c r="CK157" s="238">
        <f t="shared" si="938"/>
        <v>-2.7165448615295518E-2</v>
      </c>
      <c r="CL157" s="238">
        <f t="shared" si="938"/>
        <v>-1.3043829224943571E-2</v>
      </c>
      <c r="CM157" s="238">
        <f t="shared" si="938"/>
        <v>6.844651566863813E-3</v>
      </c>
      <c r="CN157" s="265">
        <f t="shared" si="938"/>
        <v>6.1815104371223062E-2</v>
      </c>
      <c r="CO157" s="267">
        <f t="shared" si="938"/>
        <v>-5.1013185415102746E-2</v>
      </c>
      <c r="CP157" s="376">
        <f t="shared" ref="CP157:CY162" si="939">AJ157-X157</f>
        <v>5.3095627550194424E-2</v>
      </c>
      <c r="CQ157" s="267">
        <f t="shared" si="939"/>
        <v>3.8150697175491355E-2</v>
      </c>
      <c r="CR157" s="267">
        <f t="shared" si="939"/>
        <v>5.0577509190109504E-2</v>
      </c>
      <c r="CS157" s="267">
        <f t="shared" si="939"/>
        <v>3.2638779755947311E-2</v>
      </c>
      <c r="CT157" s="267">
        <f t="shared" si="939"/>
        <v>8.768106291517519E-2</v>
      </c>
      <c r="CU157" s="267">
        <f t="shared" si="939"/>
        <v>4.427847611847241E-2</v>
      </c>
      <c r="CV157" s="267">
        <f t="shared" si="939"/>
        <v>6.4226396721408341E-2</v>
      </c>
      <c r="CW157" s="267">
        <f t="shared" si="939"/>
        <v>7.8688404028611214E-3</v>
      </c>
      <c r="CX157" s="267">
        <f t="shared" si="939"/>
        <v>6.83813845032199E-2</v>
      </c>
      <c r="CY157" s="267">
        <f t="shared" si="939"/>
        <v>3.9959682229380622E-2</v>
      </c>
      <c r="CZ157" s="267">
        <f t="shared" ref="CZ157:DI162" si="940">AT157-AH157</f>
        <v>3.6934951172240549E-2</v>
      </c>
      <c r="DA157" s="267">
        <f t="shared" si="940"/>
        <v>-0.32311533576966217</v>
      </c>
      <c r="DB157" s="376">
        <f t="shared" si="940"/>
        <v>-0.59801158102067897</v>
      </c>
      <c r="DC157" s="376">
        <f t="shared" si="940"/>
        <v>-0.29095008924310067</v>
      </c>
      <c r="DD157" s="376">
        <f t="shared" si="940"/>
        <v>2.3751600016392926E-2</v>
      </c>
      <c r="DE157" s="376">
        <f t="shared" si="940"/>
        <v>-0.21954991846235886</v>
      </c>
      <c r="DF157" s="376">
        <f t="shared" si="940"/>
        <v>-1.8799438245819533E-3</v>
      </c>
      <c r="DG157" s="376">
        <f t="shared" si="940"/>
        <v>5.9593812524809775E-2</v>
      </c>
      <c r="DH157" s="376">
        <f t="shared" si="940"/>
        <v>-3.6305584531181045E-3</v>
      </c>
      <c r="DI157" s="376">
        <f t="shared" si="940"/>
        <v>-3.2166022043289277E-2</v>
      </c>
      <c r="DJ157" s="376">
        <f t="shared" ref="DJ157:DX162" si="941">BD157-AR157</f>
        <v>-1.7164720475666528E-2</v>
      </c>
      <c r="DK157" s="376">
        <f t="shared" si="941"/>
        <v>-0.38735032643898831</v>
      </c>
      <c r="DL157" s="376">
        <f t="shared" si="941"/>
        <v>1.8162226136481552E-2</v>
      </c>
      <c r="DM157" s="376">
        <f t="shared" si="941"/>
        <v>0.39071035981074093</v>
      </c>
      <c r="DN157" s="376">
        <f t="shared" si="941"/>
        <v>0.6121317442938321</v>
      </c>
      <c r="DO157" s="376">
        <f t="shared" si="941"/>
        <v>0.34358613035764901</v>
      </c>
      <c r="DP157" s="376">
        <f t="shared" si="941"/>
        <v>1.8472265395591103E-2</v>
      </c>
      <c r="DQ157" s="376">
        <f t="shared" si="941"/>
        <v>0.22337505678475603</v>
      </c>
      <c r="DR157" s="376">
        <f t="shared" si="941"/>
        <v>4.6339492372661939E-2</v>
      </c>
      <c r="DS157" s="376">
        <f t="shared" si="941"/>
        <v>3.3651315406734716E-3</v>
      </c>
      <c r="DT157" s="376">
        <f t="shared" si="941"/>
        <v>2.4380933852116704E-3</v>
      </c>
      <c r="DU157" s="376">
        <f t="shared" si="941"/>
        <v>0.1267018086939628</v>
      </c>
      <c r="DV157" s="376">
        <f t="shared" si="941"/>
        <v>1.1517742319570923E-2</v>
      </c>
      <c r="DW157" s="376">
        <f t="shared" si="941"/>
        <v>0.40471359439125959</v>
      </c>
      <c r="DX157" s="376">
        <f t="shared" si="941"/>
        <v>-0.48932542196954387</v>
      </c>
      <c r="DY157" s="453"/>
      <c r="DZ157" s="453"/>
      <c r="EA157" s="453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42">(C67+C151+D95-D67-D151)/(C67+C151+D95-D151)</f>
        <v>0.16964694494341612</v>
      </c>
      <c r="E158" s="167">
        <f t="shared" si="942"/>
        <v>0.15796110330007282</v>
      </c>
      <c r="F158" s="167">
        <f t="shared" si="942"/>
        <v>0.14863344575139331</v>
      </c>
      <c r="G158" s="167">
        <f t="shared" si="942"/>
        <v>0.15234430332129478</v>
      </c>
      <c r="H158" s="168">
        <f t="shared" si="942"/>
        <v>0.15809233715907064</v>
      </c>
      <c r="I158" s="167">
        <f t="shared" si="942"/>
        <v>0.15612602165117517</v>
      </c>
      <c r="J158" s="168">
        <f t="shared" si="942"/>
        <v>0.16024806450659043</v>
      </c>
      <c r="K158" s="167">
        <f t="shared" si="942"/>
        <v>0.11720664528128168</v>
      </c>
      <c r="L158" s="169">
        <f t="shared" si="942"/>
        <v>0.13259983328284422</v>
      </c>
      <c r="M158" s="168">
        <f t="shared" si="942"/>
        <v>0.15336864960550226</v>
      </c>
      <c r="N158" s="168">
        <f t="shared" si="942"/>
        <v>0.13550663080192921</v>
      </c>
      <c r="O158" s="168">
        <f t="shared" si="942"/>
        <v>0.13798706347785211</v>
      </c>
      <c r="P158" s="168">
        <f t="shared" si="942"/>
        <v>6.6743845583029413E-2</v>
      </c>
      <c r="Q158" s="168">
        <f t="shared" si="942"/>
        <v>0.14649002688010945</v>
      </c>
      <c r="R158" s="168">
        <f t="shared" si="942"/>
        <v>0.13414503084739013</v>
      </c>
      <c r="S158" s="168">
        <f t="shared" si="942"/>
        <v>6.9719029863303403E-2</v>
      </c>
      <c r="T158" s="168">
        <f t="shared" si="942"/>
        <v>0.14542189940273351</v>
      </c>
      <c r="U158" s="168">
        <f t="shared" si="942"/>
        <v>0.14760441353409698</v>
      </c>
      <c r="V158" s="168">
        <f t="shared" si="942"/>
        <v>0.16097462372325697</v>
      </c>
      <c r="W158" s="168">
        <f t="shared" si="942"/>
        <v>5.4606202917977804E-2</v>
      </c>
      <c r="X158" s="169">
        <f t="shared" si="942"/>
        <v>7.3181428548666105E-2</v>
      </c>
      <c r="Y158" s="168">
        <f t="shared" si="942"/>
        <v>0.11988544995235161</v>
      </c>
      <c r="Z158" s="168">
        <f t="shared" si="942"/>
        <v>6.6743472167424073E-2</v>
      </c>
      <c r="AA158" s="168">
        <f t="shared" si="942"/>
        <v>0.1122707310076218</v>
      </c>
      <c r="AB158" s="168">
        <f t="shared" si="931"/>
        <v>0.14187600142281931</v>
      </c>
      <c r="AC158" s="168">
        <f t="shared" si="931"/>
        <v>9.6407514976080286E-2</v>
      </c>
      <c r="AD158" s="168">
        <f t="shared" si="931"/>
        <v>0.10837138367992097</v>
      </c>
      <c r="AE158" s="168">
        <f t="shared" si="931"/>
        <v>9.5073808587442632E-2</v>
      </c>
      <c r="AF158" s="168">
        <f t="shared" si="931"/>
        <v>0.11779063355032048</v>
      </c>
      <c r="AG158" s="168">
        <f t="shared" si="931"/>
        <v>0.14421198230435026</v>
      </c>
      <c r="AH158" s="168">
        <f t="shared" si="931"/>
        <v>0.16847673528869886</v>
      </c>
      <c r="AI158" s="168">
        <f t="shared" si="931"/>
        <v>0.22296991069704664</v>
      </c>
      <c r="AJ158" s="168">
        <f t="shared" si="931"/>
        <v>-4.0729044421587951E-2</v>
      </c>
      <c r="AK158" s="168">
        <f t="shared" si="931"/>
        <v>0.14664566447667199</v>
      </c>
      <c r="AL158" s="168">
        <f t="shared" si="931"/>
        <v>0.13010566371903393</v>
      </c>
      <c r="AM158" s="168">
        <f t="shared" si="931"/>
        <v>0.11585227936029487</v>
      </c>
      <c r="AN158" s="168">
        <f t="shared" si="931"/>
        <v>3.9451423164717982E-2</v>
      </c>
      <c r="AO158" s="168">
        <f t="shared" si="931"/>
        <v>9.9150763679836704E-2</v>
      </c>
      <c r="AP158" s="168">
        <f t="shared" si="931"/>
        <v>0.14627984534447902</v>
      </c>
      <c r="AQ158" s="168">
        <f t="shared" si="931"/>
        <v>0.15524237490167189</v>
      </c>
      <c r="AR158" s="168">
        <f t="shared" si="931"/>
        <v>0.17793903677341874</v>
      </c>
      <c r="AS158" s="168">
        <f t="shared" si="931"/>
        <v>0.11710722144129529</v>
      </c>
      <c r="AT158" s="168">
        <f t="shared" si="931"/>
        <v>0.14203111091406409</v>
      </c>
      <c r="AU158" s="168">
        <f t="shared" si="931"/>
        <v>1.4991389098019928E-2</v>
      </c>
      <c r="AV158" s="168">
        <f t="shared" si="931"/>
        <v>3.788102191471316E-2</v>
      </c>
      <c r="AW158" s="168">
        <f t="shared" si="931"/>
        <v>-0.1550644285102499</v>
      </c>
      <c r="AX158" s="168">
        <f t="shared" si="931"/>
        <v>0.1506189789506979</v>
      </c>
      <c r="AY158" s="168">
        <f t="shared" si="931"/>
        <v>6.2092485698892839E-3</v>
      </c>
      <c r="AZ158" s="168">
        <f t="shared" si="931"/>
        <v>0.15698587866211891</v>
      </c>
      <c r="BA158" s="168">
        <f t="shared" si="931"/>
        <v>0.10809700825571016</v>
      </c>
      <c r="BB158" s="168">
        <f t="shared" si="931"/>
        <v>0.14456851935272347</v>
      </c>
      <c r="BC158" s="168">
        <f t="shared" si="931"/>
        <v>0.11498646230481893</v>
      </c>
      <c r="BD158" s="168">
        <f t="shared" si="931"/>
        <v>0.19020553985451513</v>
      </c>
      <c r="BE158" s="168">
        <f t="shared" si="933"/>
        <v>-1.0051656628537492E-2</v>
      </c>
      <c r="BF158" s="168">
        <f t="shared" si="934"/>
        <v>0.14447064223226211</v>
      </c>
      <c r="BG158" s="168">
        <f t="shared" si="935"/>
        <v>0.1323563596005036</v>
      </c>
      <c r="BH158" s="169">
        <f t="shared" si="935"/>
        <v>0.11973092172333247</v>
      </c>
      <c r="BI158" s="530">
        <f t="shared" si="935"/>
        <v>0.19194763393048792</v>
      </c>
      <c r="BJ158" s="493">
        <f t="shared" si="935"/>
        <v>8.7821683695484529E-2</v>
      </c>
      <c r="BK158" s="397">
        <f t="shared" si="936"/>
        <v>0.12549968949732337</v>
      </c>
      <c r="BL158" s="397">
        <f t="shared" si="936"/>
        <v>0.15865166728850535</v>
      </c>
      <c r="BM158" s="397">
        <f t="shared" si="936"/>
        <v>0.10192574404644995</v>
      </c>
      <c r="BN158" s="397">
        <f t="shared" si="936"/>
        <v>0.13300060632831368</v>
      </c>
      <c r="BO158" s="397">
        <f t="shared" si="936"/>
        <v>0.1721396196316938</v>
      </c>
      <c r="BP158" s="397">
        <f t="shared" si="936"/>
        <v>0.16766523879891437</v>
      </c>
      <c r="BQ158" s="397">
        <f t="shared" si="936"/>
        <v>0.14765974450165498</v>
      </c>
      <c r="BR158" s="168">
        <v>0</v>
      </c>
      <c r="BS158" s="168"/>
      <c r="BT158" s="238"/>
      <c r="BU158" s="103"/>
      <c r="BV158" s="168">
        <f t="shared" si="937"/>
        <v>-0.1029030993603867</v>
      </c>
      <c r="BW158" s="168">
        <f t="shared" si="937"/>
        <v>-1.1471076419963366E-2</v>
      </c>
      <c r="BX158" s="168">
        <f t="shared" si="937"/>
        <v>-1.4488414904003183E-2</v>
      </c>
      <c r="BY158" s="168">
        <f t="shared" si="937"/>
        <v>-8.262527345799138E-2</v>
      </c>
      <c r="BZ158" s="168">
        <f t="shared" si="937"/>
        <v>-1.2670437756337138E-2</v>
      </c>
      <c r="CA158" s="168">
        <f t="shared" si="937"/>
        <v>-8.5216081170781943E-3</v>
      </c>
      <c r="CB158" s="168">
        <f t="shared" si="937"/>
        <v>7.2655921666653356E-4</v>
      </c>
      <c r="CC158" s="168">
        <f t="shared" si="937"/>
        <v>-6.2600442363303865E-2</v>
      </c>
      <c r="CD158" s="397">
        <f t="shared" si="937"/>
        <v>-5.9418404734178115E-2</v>
      </c>
      <c r="CE158" s="168">
        <f t="shared" si="937"/>
        <v>-3.348319965315065E-2</v>
      </c>
      <c r="CF158" s="168">
        <f t="shared" si="938"/>
        <v>-6.8763158634505134E-2</v>
      </c>
      <c r="CG158" s="168">
        <f t="shared" si="938"/>
        <v>-2.5716332470230308E-2</v>
      </c>
      <c r="CH158" s="168">
        <f t="shared" si="938"/>
        <v>7.5132155839789896E-2</v>
      </c>
      <c r="CI158" s="168">
        <f t="shared" si="938"/>
        <v>-5.0082511904029167E-2</v>
      </c>
      <c r="CJ158" s="238">
        <f t="shared" si="938"/>
        <v>-2.577364716746916E-2</v>
      </c>
      <c r="CK158" s="238">
        <f t="shared" si="938"/>
        <v>2.5354778724139229E-2</v>
      </c>
      <c r="CL158" s="238">
        <f t="shared" si="938"/>
        <v>-2.7631265852413031E-2</v>
      </c>
      <c r="CM158" s="238">
        <f t="shared" si="938"/>
        <v>-3.392431229746723E-3</v>
      </c>
      <c r="CN158" s="265">
        <f t="shared" si="938"/>
        <v>7.5021115654418935E-3</v>
      </c>
      <c r="CO158" s="267">
        <f t="shared" si="938"/>
        <v>0.16836370777906884</v>
      </c>
      <c r="CP158" s="376">
        <f t="shared" si="939"/>
        <v>-0.11391047297025406</v>
      </c>
      <c r="CQ158" s="267">
        <f t="shared" si="939"/>
        <v>2.6760214524320383E-2</v>
      </c>
      <c r="CR158" s="267">
        <f t="shared" si="939"/>
        <v>6.3362191551609853E-2</v>
      </c>
      <c r="CS158" s="267">
        <f t="shared" si="939"/>
        <v>3.5815483526730613E-3</v>
      </c>
      <c r="CT158" s="267">
        <f t="shared" si="939"/>
        <v>-0.10242457825810133</v>
      </c>
      <c r="CU158" s="267">
        <f t="shared" si="939"/>
        <v>2.7432487037564179E-3</v>
      </c>
      <c r="CV158" s="267">
        <f t="shared" si="939"/>
        <v>3.7908461664558052E-2</v>
      </c>
      <c r="CW158" s="267">
        <f t="shared" si="939"/>
        <v>6.016856631422926E-2</v>
      </c>
      <c r="CX158" s="267">
        <f t="shared" si="939"/>
        <v>6.0148403223098265E-2</v>
      </c>
      <c r="CY158" s="267">
        <f t="shared" si="939"/>
        <v>-2.7104760863054966E-2</v>
      </c>
      <c r="CZ158" s="267">
        <f t="shared" si="940"/>
        <v>-2.6445624374634769E-2</v>
      </c>
      <c r="DA158" s="267">
        <f t="shared" si="940"/>
        <v>-0.20797852159902672</v>
      </c>
      <c r="DB158" s="376">
        <f t="shared" si="940"/>
        <v>7.8610066336301104E-2</v>
      </c>
      <c r="DC158" s="376">
        <f t="shared" si="940"/>
        <v>-0.30171009298692186</v>
      </c>
      <c r="DD158" s="376">
        <f t="shared" si="940"/>
        <v>2.051331523166397E-2</v>
      </c>
      <c r="DE158" s="376">
        <f t="shared" si="940"/>
        <v>-0.10964303079040558</v>
      </c>
      <c r="DF158" s="376">
        <f t="shared" si="940"/>
        <v>0.11753445549740094</v>
      </c>
      <c r="DG158" s="376">
        <f t="shared" si="940"/>
        <v>8.9462445758734521E-3</v>
      </c>
      <c r="DH158" s="376">
        <f t="shared" si="940"/>
        <v>-1.7113259917555523E-3</v>
      </c>
      <c r="DI158" s="376">
        <f t="shared" si="940"/>
        <v>-4.0255912596852961E-2</v>
      </c>
      <c r="DJ158" s="376">
        <f t="shared" si="941"/>
        <v>1.2266503081096392E-2</v>
      </c>
      <c r="DK158" s="376">
        <f t="shared" si="941"/>
        <v>-0.12715887806983278</v>
      </c>
      <c r="DL158" s="376">
        <f t="shared" si="941"/>
        <v>2.4395313181980183E-3</v>
      </c>
      <c r="DM158" s="376">
        <f t="shared" si="941"/>
        <v>0.11736497050248366</v>
      </c>
      <c r="DN158" s="376">
        <f t="shared" si="941"/>
        <v>8.1849899808619314E-2</v>
      </c>
      <c r="DO158" s="376">
        <f t="shared" si="941"/>
        <v>0.34701206244073779</v>
      </c>
      <c r="DP158" s="376">
        <f t="shared" si="941"/>
        <v>-6.2797295255213367E-2</v>
      </c>
      <c r="DQ158" s="376">
        <f t="shared" si="941"/>
        <v>0.11929044092743409</v>
      </c>
      <c r="DR158" s="376">
        <f t="shared" si="941"/>
        <v>1.6657886263864441E-3</v>
      </c>
      <c r="DS158" s="376">
        <f t="shared" si="941"/>
        <v>-6.1712642092602021E-3</v>
      </c>
      <c r="DT158" s="376">
        <f t="shared" si="941"/>
        <v>-1.1567913024409793E-2</v>
      </c>
      <c r="DU158" s="376">
        <f t="shared" si="941"/>
        <v>5.715315732687487E-2</v>
      </c>
      <c r="DV158" s="376">
        <f t="shared" si="941"/>
        <v>-2.2540301055600759E-2</v>
      </c>
      <c r="DW158" s="376">
        <f t="shared" si="941"/>
        <v>0.15771140113019247</v>
      </c>
      <c r="DX158" s="376">
        <f t="shared" si="941"/>
        <v>-0.14447064223226211</v>
      </c>
      <c r="DY158" s="453"/>
      <c r="DZ158" s="453"/>
      <c r="EA158" s="453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43">(C68+C152+D96-D68-D152)/(C68+C152+D96-D152)</f>
        <v>0.78614974426539397</v>
      </c>
      <c r="E159" s="167">
        <f t="shared" si="943"/>
        <v>0.81423396240345225</v>
      </c>
      <c r="F159" s="167">
        <f t="shared" si="943"/>
        <v>0.79251563294324057</v>
      </c>
      <c r="G159" s="167">
        <f t="shared" si="943"/>
        <v>0.80402139759511881</v>
      </c>
      <c r="H159" s="168">
        <f t="shared" si="943"/>
        <v>0.80337875881114551</v>
      </c>
      <c r="I159" s="167">
        <f t="shared" si="943"/>
        <v>0.79606860911024213</v>
      </c>
      <c r="J159" s="168">
        <f t="shared" si="943"/>
        <v>0.7993062522406823</v>
      </c>
      <c r="K159" s="167">
        <f t="shared" si="943"/>
        <v>0.73402703735626973</v>
      </c>
      <c r="L159" s="169">
        <f t="shared" si="943"/>
        <v>0.75397767158147699</v>
      </c>
      <c r="M159" s="168">
        <f t="shared" si="943"/>
        <v>0.80981538346930215</v>
      </c>
      <c r="N159" s="168">
        <f t="shared" si="943"/>
        <v>0.77767454602502839</v>
      </c>
      <c r="O159" s="168">
        <f t="shared" si="943"/>
        <v>0.75491020110147367</v>
      </c>
      <c r="P159" s="168">
        <f t="shared" si="943"/>
        <v>0.63614389462160736</v>
      </c>
      <c r="Q159" s="168">
        <f t="shared" si="943"/>
        <v>0.67082235779258481</v>
      </c>
      <c r="R159" s="168">
        <f t="shared" si="943"/>
        <v>0.64671500178752495</v>
      </c>
      <c r="S159" s="168">
        <f t="shared" si="943"/>
        <v>0.66533755909971382</v>
      </c>
      <c r="T159" s="168">
        <f t="shared" si="943"/>
        <v>0.68314973967820447</v>
      </c>
      <c r="U159" s="168">
        <f t="shared" si="943"/>
        <v>0.69822824861777122</v>
      </c>
      <c r="V159" s="168">
        <f t="shared" si="943"/>
        <v>0.70223389315181994</v>
      </c>
      <c r="W159" s="168">
        <f t="shared" si="943"/>
        <v>0.67256491304103072</v>
      </c>
      <c r="X159" s="169">
        <f t="shared" si="943"/>
        <v>0.64684279406888101</v>
      </c>
      <c r="Y159" s="168">
        <f t="shared" si="943"/>
        <v>0.64723758392948882</v>
      </c>
      <c r="Z159" s="168">
        <f t="shared" si="943"/>
        <v>0.65195824699315907</v>
      </c>
      <c r="AA159" s="168">
        <f t="shared" si="943"/>
        <v>0.72142970724079147</v>
      </c>
      <c r="AB159" s="168">
        <f t="shared" si="931"/>
        <v>0.66084515319945925</v>
      </c>
      <c r="AC159" s="168">
        <f t="shared" si="931"/>
        <v>0.65177768948838022</v>
      </c>
      <c r="AD159" s="168">
        <f t="shared" si="931"/>
        <v>0.65000051949030035</v>
      </c>
      <c r="AE159" s="168">
        <f t="shared" si="931"/>
        <v>0.69524152919642723</v>
      </c>
      <c r="AF159" s="168">
        <f t="shared" si="931"/>
        <v>0.67983522989415079</v>
      </c>
      <c r="AG159" s="168">
        <f t="shared" si="931"/>
        <v>0.66251228889013258</v>
      </c>
      <c r="AH159" s="168">
        <f t="shared" si="931"/>
        <v>0.6515586761686758</v>
      </c>
      <c r="AI159" s="168">
        <f t="shared" si="931"/>
        <v>0.6126628420772956</v>
      </c>
      <c r="AJ159" s="168">
        <f t="shared" si="931"/>
        <v>0.67110240579389957</v>
      </c>
      <c r="AK159" s="168">
        <f t="shared" si="931"/>
        <v>0.62961799730953505</v>
      </c>
      <c r="AL159" s="168">
        <f t="shared" si="931"/>
        <v>0.677334226429817</v>
      </c>
      <c r="AM159" s="168">
        <f t="shared" si="931"/>
        <v>0.70065960134755567</v>
      </c>
      <c r="AN159" s="168">
        <f t="shared" si="931"/>
        <v>0.66465951116795674</v>
      </c>
      <c r="AO159" s="168">
        <f t="shared" si="931"/>
        <v>0.6479730210022957</v>
      </c>
      <c r="AP159" s="168">
        <f t="shared" si="931"/>
        <v>0.65439485037175171</v>
      </c>
      <c r="AQ159" s="168">
        <f t="shared" si="931"/>
        <v>0.66101620536372696</v>
      </c>
      <c r="AR159" s="168">
        <f t="shared" si="931"/>
        <v>0.71589192100262178</v>
      </c>
      <c r="AS159" s="168">
        <f t="shared" si="931"/>
        <v>0.69201017257878539</v>
      </c>
      <c r="AT159" s="168">
        <f t="shared" si="931"/>
        <v>0.69168940415402447</v>
      </c>
      <c r="AU159" s="168">
        <f t="shared" si="931"/>
        <v>0.11749961896750409</v>
      </c>
      <c r="AV159" s="168">
        <f t="shared" si="931"/>
        <v>-4.2833795135462822E-2</v>
      </c>
      <c r="AW159" s="168">
        <f t="shared" si="931"/>
        <v>0.29390253010260792</v>
      </c>
      <c r="AX159" s="168">
        <f t="shared" si="931"/>
        <v>0.69280273689308303</v>
      </c>
      <c r="AY159" s="168">
        <f t="shared" si="931"/>
        <v>0.56941292864112769</v>
      </c>
      <c r="AZ159" s="168">
        <f t="shared" si="931"/>
        <v>0.67792954729243782</v>
      </c>
      <c r="BA159" s="168">
        <f t="shared" si="931"/>
        <v>0.68170802873637582</v>
      </c>
      <c r="BB159" s="168">
        <f t="shared" si="931"/>
        <v>0.66460522612477357</v>
      </c>
      <c r="BC159" s="168">
        <f t="shared" si="931"/>
        <v>0.64918517150931498</v>
      </c>
      <c r="BD159" s="168">
        <f t="shared" si="931"/>
        <v>0.71319248777123923</v>
      </c>
      <c r="BE159" s="168">
        <f t="shared" si="933"/>
        <v>0.69374649792326726</v>
      </c>
      <c r="BF159" s="168">
        <f t="shared" si="934"/>
        <v>0.71378677304204441</v>
      </c>
      <c r="BG159" s="168">
        <f t="shared" si="935"/>
        <v>0.67583159951008565</v>
      </c>
      <c r="BH159" s="169">
        <f t="shared" si="935"/>
        <v>0.68193983795080115</v>
      </c>
      <c r="BI159" s="530">
        <f t="shared" si="935"/>
        <v>0.73319704365505656</v>
      </c>
      <c r="BJ159" s="493">
        <f t="shared" si="935"/>
        <v>0.70490259049755322</v>
      </c>
      <c r="BK159" s="397">
        <f t="shared" si="936"/>
        <v>0.70468156502331547</v>
      </c>
      <c r="BL159" s="397">
        <f t="shared" si="936"/>
        <v>0.71676192909025049</v>
      </c>
      <c r="BM159" s="397">
        <f t="shared" si="936"/>
        <v>0.71817431136884513</v>
      </c>
      <c r="BN159" s="397">
        <f t="shared" si="936"/>
        <v>0.68677191946024507</v>
      </c>
      <c r="BO159" s="397">
        <f t="shared" si="936"/>
        <v>0.71905823515448675</v>
      </c>
      <c r="BP159" s="397">
        <f t="shared" si="936"/>
        <v>0.70530257540881469</v>
      </c>
      <c r="BQ159" s="397">
        <f t="shared" si="936"/>
        <v>0.70531253637177449</v>
      </c>
      <c r="BR159" s="168">
        <v>0</v>
      </c>
      <c r="BS159" s="168"/>
      <c r="BT159" s="238"/>
      <c r="BU159" s="103"/>
      <c r="BV159" s="168">
        <f t="shared" si="937"/>
        <v>-0.1500058496437866</v>
      </c>
      <c r="BW159" s="168">
        <f t="shared" si="937"/>
        <v>-0.14341160461086744</v>
      </c>
      <c r="BX159" s="168">
        <f t="shared" si="937"/>
        <v>-0.14580063115571562</v>
      </c>
      <c r="BY159" s="168">
        <f t="shared" si="937"/>
        <v>-0.138683838495405</v>
      </c>
      <c r="BZ159" s="168">
        <f t="shared" si="937"/>
        <v>-0.12022901913294104</v>
      </c>
      <c r="CA159" s="168">
        <f t="shared" si="937"/>
        <v>-9.7840360492470912E-2</v>
      </c>
      <c r="CB159" s="168">
        <f t="shared" si="937"/>
        <v>-9.7072359088862359E-2</v>
      </c>
      <c r="CC159" s="168">
        <f t="shared" si="937"/>
        <v>-6.1462124315239008E-2</v>
      </c>
      <c r="CD159" s="397">
        <f t="shared" si="937"/>
        <v>-0.10713487751259598</v>
      </c>
      <c r="CE159" s="168">
        <f t="shared" si="937"/>
        <v>-0.16257779953981333</v>
      </c>
      <c r="CF159" s="168">
        <f t="shared" si="938"/>
        <v>-0.12571629903186932</v>
      </c>
      <c r="CG159" s="168">
        <f t="shared" si="938"/>
        <v>-3.3480493860682192E-2</v>
      </c>
      <c r="CH159" s="168">
        <f t="shared" si="938"/>
        <v>2.4701258577851881E-2</v>
      </c>
      <c r="CI159" s="168">
        <f t="shared" si="938"/>
        <v>-1.9044668304204593E-2</v>
      </c>
      <c r="CJ159" s="238">
        <f t="shared" si="938"/>
        <v>3.285517702775409E-3</v>
      </c>
      <c r="CK159" s="238">
        <f t="shared" si="938"/>
        <v>2.9903970096713417E-2</v>
      </c>
      <c r="CL159" s="238">
        <f t="shared" si="938"/>
        <v>-3.3145097840536764E-3</v>
      </c>
      <c r="CM159" s="238">
        <f t="shared" si="938"/>
        <v>-3.5715959727638635E-2</v>
      </c>
      <c r="CN159" s="265">
        <f t="shared" si="938"/>
        <v>-5.0675216983144145E-2</v>
      </c>
      <c r="CO159" s="267">
        <f t="shared" si="938"/>
        <v>-5.9902070963735121E-2</v>
      </c>
      <c r="CP159" s="376">
        <f t="shared" si="939"/>
        <v>2.4259611725018559E-2</v>
      </c>
      <c r="CQ159" s="267">
        <f t="shared" si="939"/>
        <v>-1.7619586619953775E-2</v>
      </c>
      <c r="CR159" s="267">
        <f t="shared" si="939"/>
        <v>2.5375979436657925E-2</v>
      </c>
      <c r="CS159" s="267">
        <f t="shared" si="939"/>
        <v>-2.0770105893235802E-2</v>
      </c>
      <c r="CT159" s="267">
        <f t="shared" si="939"/>
        <v>3.8143579684974949E-3</v>
      </c>
      <c r="CU159" s="267">
        <f t="shared" si="939"/>
        <v>-3.804668486084517E-3</v>
      </c>
      <c r="CV159" s="267">
        <f t="shared" si="939"/>
        <v>4.3943308814513582E-3</v>
      </c>
      <c r="CW159" s="267">
        <f t="shared" si="939"/>
        <v>-3.4225323832700272E-2</v>
      </c>
      <c r="CX159" s="267">
        <f t="shared" si="939"/>
        <v>3.6056691108470984E-2</v>
      </c>
      <c r="CY159" s="267">
        <f t="shared" si="939"/>
        <v>2.9497883688652804E-2</v>
      </c>
      <c r="CZ159" s="267">
        <f t="shared" si="940"/>
        <v>4.0130727985348669E-2</v>
      </c>
      <c r="DA159" s="267">
        <f t="shared" si="940"/>
        <v>-0.49516322310979149</v>
      </c>
      <c r="DB159" s="376">
        <f t="shared" si="940"/>
        <v>-0.71393620092936239</v>
      </c>
      <c r="DC159" s="376">
        <f t="shared" si="940"/>
        <v>-0.33571546720692713</v>
      </c>
      <c r="DD159" s="376">
        <f t="shared" si="940"/>
        <v>1.5468510463266028E-2</v>
      </c>
      <c r="DE159" s="376">
        <f t="shared" si="940"/>
        <v>-0.13124667270642798</v>
      </c>
      <c r="DF159" s="376">
        <f t="shared" si="940"/>
        <v>1.3270036124481077E-2</v>
      </c>
      <c r="DG159" s="376">
        <f t="shared" si="940"/>
        <v>3.3735007734080114E-2</v>
      </c>
      <c r="DH159" s="376">
        <f t="shared" si="940"/>
        <v>1.0210375753021861E-2</v>
      </c>
      <c r="DI159" s="376">
        <f t="shared" si="940"/>
        <v>-1.1831033854411976E-2</v>
      </c>
      <c r="DJ159" s="376">
        <f t="shared" si="941"/>
        <v>-2.6994332313825531E-3</v>
      </c>
      <c r="DK159" s="376">
        <f t="shared" si="941"/>
        <v>1.7363253444818705E-3</v>
      </c>
      <c r="DL159" s="376">
        <f t="shared" si="941"/>
        <v>2.2097368888019941E-2</v>
      </c>
      <c r="DM159" s="376">
        <f t="shared" si="941"/>
        <v>0.5583319805425816</v>
      </c>
      <c r="DN159" s="376">
        <f t="shared" si="941"/>
        <v>0.72477363308626397</v>
      </c>
      <c r="DO159" s="376">
        <f t="shared" si="941"/>
        <v>0.43929451355244864</v>
      </c>
      <c r="DP159" s="376">
        <f t="shared" si="941"/>
        <v>1.209985360447019E-2</v>
      </c>
      <c r="DQ159" s="376">
        <f t="shared" si="941"/>
        <v>0.13526863638218778</v>
      </c>
      <c r="DR159" s="376">
        <f t="shared" si="941"/>
        <v>3.8832381797812676E-2</v>
      </c>
      <c r="DS159" s="376">
        <f t="shared" si="941"/>
        <v>3.6466282632469316E-2</v>
      </c>
      <c r="DT159" s="376">
        <f t="shared" si="941"/>
        <v>2.2166693335471499E-2</v>
      </c>
      <c r="DU159" s="376">
        <f t="shared" si="941"/>
        <v>6.9873063645171762E-2</v>
      </c>
      <c r="DV159" s="376">
        <f t="shared" si="941"/>
        <v>-7.8899123624245338E-3</v>
      </c>
      <c r="DW159" s="376">
        <f t="shared" si="941"/>
        <v>1.1566038448507232E-2</v>
      </c>
      <c r="DX159" s="376">
        <f t="shared" si="941"/>
        <v>-0.71378677304204441</v>
      </c>
      <c r="DY159" s="453"/>
      <c r="DZ159" s="453"/>
      <c r="EA159" s="453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44">(C69+C153+D97-D69-D153)/(C69+C153+D97-D153)</f>
        <v>0.83133147084208825</v>
      </c>
      <c r="E160" s="167">
        <f t="shared" si="944"/>
        <v>0.85655724191658988</v>
      </c>
      <c r="F160" s="167">
        <f t="shared" si="944"/>
        <v>0.8293378896821002</v>
      </c>
      <c r="G160" s="167">
        <f t="shared" si="944"/>
        <v>0.84054330431992463</v>
      </c>
      <c r="H160" s="168">
        <f t="shared" si="944"/>
        <v>0.83766601294117959</v>
      </c>
      <c r="I160" s="167">
        <f t="shared" si="944"/>
        <v>0.83624075064831471</v>
      </c>
      <c r="J160" s="168">
        <f t="shared" si="944"/>
        <v>0.82951589456217611</v>
      </c>
      <c r="K160" s="167">
        <f t="shared" si="944"/>
        <v>0.79381404379861731</v>
      </c>
      <c r="L160" s="169">
        <f t="shared" si="944"/>
        <v>0.78724035925305125</v>
      </c>
      <c r="M160" s="168">
        <f t="shared" si="944"/>
        <v>0.85206280582654104</v>
      </c>
      <c r="N160" s="168">
        <f t="shared" si="944"/>
        <v>0.82373606058347715</v>
      </c>
      <c r="O160" s="168">
        <f t="shared" si="944"/>
        <v>0.81061422215078127</v>
      </c>
      <c r="P160" s="168">
        <f t="shared" si="944"/>
        <v>0.68454730355128102</v>
      </c>
      <c r="Q160" s="168">
        <f t="shared" si="944"/>
        <v>0.73118418079300751</v>
      </c>
      <c r="R160" s="168">
        <f t="shared" si="944"/>
        <v>0.70364209074641615</v>
      </c>
      <c r="S160" s="168">
        <f t="shared" si="944"/>
        <v>0.7886438588463841</v>
      </c>
      <c r="T160" s="168">
        <f t="shared" si="944"/>
        <v>0.8051190335196956</v>
      </c>
      <c r="U160" s="168">
        <f t="shared" si="944"/>
        <v>0.79153096950841573</v>
      </c>
      <c r="V160" s="168">
        <f t="shared" si="944"/>
        <v>0.77930301432142635</v>
      </c>
      <c r="W160" s="168">
        <f t="shared" si="944"/>
        <v>0.78357989119887894</v>
      </c>
      <c r="X160" s="169">
        <f t="shared" si="944"/>
        <v>0.73980902855435182</v>
      </c>
      <c r="Y160" s="168">
        <f t="shared" si="944"/>
        <v>0.71789452422410316</v>
      </c>
      <c r="Z160" s="168">
        <f t="shared" si="944"/>
        <v>0.7213473987734943</v>
      </c>
      <c r="AA160" s="168">
        <f t="shared" si="944"/>
        <v>0.78265915647456419</v>
      </c>
      <c r="AB160" s="168">
        <f t="shared" si="931"/>
        <v>0.76440752983629678</v>
      </c>
      <c r="AC160" s="168">
        <f t="shared" si="931"/>
        <v>0.7483963037528425</v>
      </c>
      <c r="AD160" s="168">
        <f t="shared" si="931"/>
        <v>0.73787126142983783</v>
      </c>
      <c r="AE160" s="168">
        <f t="shared" si="931"/>
        <v>0.73073230431538605</v>
      </c>
      <c r="AF160" s="168">
        <f t="shared" si="931"/>
        <v>0.77183690585217168</v>
      </c>
      <c r="AG160" s="168">
        <f t="shared" si="931"/>
        <v>0.73901557574572774</v>
      </c>
      <c r="AH160" s="168">
        <f t="shared" si="931"/>
        <v>0.6865296926047243</v>
      </c>
      <c r="AI160" s="168">
        <f t="shared" si="931"/>
        <v>0.67343614138429175</v>
      </c>
      <c r="AJ160" s="168">
        <f t="shared" si="931"/>
        <v>0.69895864643561834</v>
      </c>
      <c r="AK160" s="168">
        <f t="shared" si="931"/>
        <v>0.66462349671252841</v>
      </c>
      <c r="AL160" s="168">
        <f t="shared" si="931"/>
        <v>0.72665709627354225</v>
      </c>
      <c r="AM160" s="168">
        <f t="shared" si="931"/>
        <v>0.76020995128511359</v>
      </c>
      <c r="AN160" s="168">
        <f t="shared" si="931"/>
        <v>0.75551218588747782</v>
      </c>
      <c r="AO160" s="168">
        <f t="shared" si="931"/>
        <v>0.72593856347887853</v>
      </c>
      <c r="AP160" s="168">
        <f t="shared" si="931"/>
        <v>0.72933915619622181</v>
      </c>
      <c r="AQ160" s="168">
        <f t="shared" si="931"/>
        <v>0.71928958811021848</v>
      </c>
      <c r="AR160" s="168">
        <f t="shared" si="931"/>
        <v>0.76159468706617761</v>
      </c>
      <c r="AS160" s="168">
        <f t="shared" si="931"/>
        <v>0.75315466713728085</v>
      </c>
      <c r="AT160" s="168">
        <f t="shared" si="931"/>
        <v>0.73567189938319755</v>
      </c>
      <c r="AU160" s="168">
        <f t="shared" si="931"/>
        <v>0.27562148040925605</v>
      </c>
      <c r="AV160" s="168">
        <f t="shared" si="931"/>
        <v>0.26443606748101678</v>
      </c>
      <c r="AW160" s="168">
        <f t="shared" si="931"/>
        <v>0.30317895962209246</v>
      </c>
      <c r="AX160" s="168">
        <f t="shared" si="931"/>
        <v>0.30770768019937311</v>
      </c>
      <c r="AY160" s="168">
        <f t="shared" si="931"/>
        <v>0.77355888302933118</v>
      </c>
      <c r="AZ160" s="168">
        <f t="shared" si="931"/>
        <v>0.73049570539112096</v>
      </c>
      <c r="BA160" s="168">
        <f t="shared" si="931"/>
        <v>0.70613016419273156</v>
      </c>
      <c r="BB160" s="168">
        <f t="shared" si="931"/>
        <v>0.69846034735441698</v>
      </c>
      <c r="BC160" s="168">
        <f t="shared" si="931"/>
        <v>0.67351492929836909</v>
      </c>
      <c r="BD160" s="168">
        <f t="shared" si="931"/>
        <v>0.72189096053543522</v>
      </c>
      <c r="BE160" s="168">
        <f t="shared" si="933"/>
        <v>0.73104633193556556</v>
      </c>
      <c r="BF160" s="168">
        <f t="shared" si="934"/>
        <v>0.727230218883679</v>
      </c>
      <c r="BG160" s="168">
        <f t="shared" si="935"/>
        <v>0.66767878653903334</v>
      </c>
      <c r="BH160" s="169">
        <f t="shared" si="935"/>
        <v>0.68142331638008802</v>
      </c>
      <c r="BI160" s="530">
        <f t="shared" si="935"/>
        <v>0.73765875198357311</v>
      </c>
      <c r="BJ160" s="493">
        <f t="shared" si="935"/>
        <v>0.70838990727283968</v>
      </c>
      <c r="BK160" s="397">
        <f t="shared" si="936"/>
        <v>0.72473388328687538</v>
      </c>
      <c r="BL160" s="397">
        <f t="shared" si="936"/>
        <v>0.71060570997355976</v>
      </c>
      <c r="BM160" s="397">
        <f t="shared" si="936"/>
        <v>0.69646359578187156</v>
      </c>
      <c r="BN160" s="397">
        <f t="shared" si="936"/>
        <v>0.66100246033018351</v>
      </c>
      <c r="BO160" s="397">
        <f t="shared" si="936"/>
        <v>0.70069393954494685</v>
      </c>
      <c r="BP160" s="397">
        <f t="shared" si="936"/>
        <v>0.68723596625002137</v>
      </c>
      <c r="BQ160" s="397">
        <f t="shared" si="936"/>
        <v>0.69973970824006826</v>
      </c>
      <c r="BR160" s="168">
        <v>0</v>
      </c>
      <c r="BS160" s="168"/>
      <c r="BT160" s="238"/>
      <c r="BU160" s="103"/>
      <c r="BV160" s="168">
        <f t="shared" si="937"/>
        <v>-0.14678416729080723</v>
      </c>
      <c r="BW160" s="168">
        <f t="shared" si="937"/>
        <v>-0.12537306112358237</v>
      </c>
      <c r="BX160" s="168">
        <f t="shared" si="937"/>
        <v>-0.12569579893568406</v>
      </c>
      <c r="BY160" s="168">
        <f t="shared" si="937"/>
        <v>-5.1899445473540529E-2</v>
      </c>
      <c r="BZ160" s="168">
        <f t="shared" si="937"/>
        <v>-3.254697942148399E-2</v>
      </c>
      <c r="CA160" s="168">
        <f t="shared" si="937"/>
        <v>-4.4709781139898985E-2</v>
      </c>
      <c r="CB160" s="168">
        <f t="shared" si="937"/>
        <v>-5.0212880240749769E-2</v>
      </c>
      <c r="CC160" s="168">
        <f t="shared" si="937"/>
        <v>-1.0234152599738366E-2</v>
      </c>
      <c r="CD160" s="397">
        <f t="shared" si="937"/>
        <v>-4.7431330698699425E-2</v>
      </c>
      <c r="CE160" s="168">
        <f t="shared" si="937"/>
        <v>-0.13416828160243788</v>
      </c>
      <c r="CF160" s="168">
        <f t="shared" si="938"/>
        <v>-0.10238866180998285</v>
      </c>
      <c r="CG160" s="168">
        <f t="shared" si="938"/>
        <v>-2.7955065676217083E-2</v>
      </c>
      <c r="CH160" s="168">
        <f t="shared" si="938"/>
        <v>7.9860226285015767E-2</v>
      </c>
      <c r="CI160" s="168">
        <f t="shared" si="938"/>
        <v>1.7212122959834986E-2</v>
      </c>
      <c r="CJ160" s="238">
        <f t="shared" si="938"/>
        <v>3.4229170683421684E-2</v>
      </c>
      <c r="CK160" s="238">
        <f t="shared" si="938"/>
        <v>-5.7911554530998055E-2</v>
      </c>
      <c r="CL160" s="238">
        <f t="shared" si="938"/>
        <v>-3.328212766752392E-2</v>
      </c>
      <c r="CM160" s="238">
        <f t="shared" si="938"/>
        <v>-5.251539376268799E-2</v>
      </c>
      <c r="CN160" s="265">
        <f t="shared" si="938"/>
        <v>-9.2773321716702051E-2</v>
      </c>
      <c r="CO160" s="267">
        <f t="shared" si="938"/>
        <v>-0.11014374981458719</v>
      </c>
      <c r="CP160" s="376">
        <f t="shared" si="939"/>
        <v>-4.0850382118733486E-2</v>
      </c>
      <c r="CQ160" s="267">
        <f t="shared" si="939"/>
        <v>-5.3271027511574753E-2</v>
      </c>
      <c r="CR160" s="267">
        <f t="shared" si="939"/>
        <v>5.3096975000479496E-3</v>
      </c>
      <c r="CS160" s="267">
        <f t="shared" si="939"/>
        <v>-2.2449205189450594E-2</v>
      </c>
      <c r="CT160" s="267">
        <f t="shared" si="939"/>
        <v>-8.8953439488189678E-3</v>
      </c>
      <c r="CU160" s="267">
        <f t="shared" si="939"/>
        <v>-2.2457740273963966E-2</v>
      </c>
      <c r="CV160" s="267">
        <f t="shared" si="939"/>
        <v>-8.5321052336160275E-3</v>
      </c>
      <c r="CW160" s="267">
        <f t="shared" si="939"/>
        <v>-1.1442716205167569E-2</v>
      </c>
      <c r="CX160" s="267">
        <f t="shared" si="939"/>
        <v>-1.0242218785994073E-2</v>
      </c>
      <c r="CY160" s="267">
        <f t="shared" si="939"/>
        <v>1.4139091391553116E-2</v>
      </c>
      <c r="CZ160" s="267">
        <f t="shared" si="940"/>
        <v>4.9142206778473252E-2</v>
      </c>
      <c r="DA160" s="267">
        <f t="shared" si="940"/>
        <v>-0.39781466097503571</v>
      </c>
      <c r="DB160" s="376">
        <f t="shared" si="940"/>
        <v>-0.43452257895460156</v>
      </c>
      <c r="DC160" s="376">
        <f t="shared" si="940"/>
        <v>-0.36144453709043595</v>
      </c>
      <c r="DD160" s="376">
        <f t="shared" si="940"/>
        <v>-0.41894941607416913</v>
      </c>
      <c r="DE160" s="376">
        <f t="shared" si="940"/>
        <v>1.3348931744217585E-2</v>
      </c>
      <c r="DF160" s="376">
        <f t="shared" si="940"/>
        <v>-2.5016480496356852E-2</v>
      </c>
      <c r="DG160" s="376">
        <f t="shared" si="940"/>
        <v>-1.9808399286146972E-2</v>
      </c>
      <c r="DH160" s="376">
        <f t="shared" si="940"/>
        <v>-3.0878808841804828E-2</v>
      </c>
      <c r="DI160" s="376">
        <f t="shared" si="940"/>
        <v>-4.5774658811849389E-2</v>
      </c>
      <c r="DJ160" s="376">
        <f t="shared" si="941"/>
        <v>-3.9703726530742389E-2</v>
      </c>
      <c r="DK160" s="376">
        <f t="shared" si="941"/>
        <v>-2.210833520171529E-2</v>
      </c>
      <c r="DL160" s="376">
        <f t="shared" si="941"/>
        <v>-8.4416804995185446E-3</v>
      </c>
      <c r="DM160" s="376">
        <f t="shared" si="941"/>
        <v>0.39205730612977729</v>
      </c>
      <c r="DN160" s="376">
        <f t="shared" si="941"/>
        <v>0.41698724889907124</v>
      </c>
      <c r="DO160" s="376">
        <f t="shared" si="941"/>
        <v>0.43447979236148065</v>
      </c>
      <c r="DP160" s="376">
        <f t="shared" si="941"/>
        <v>0.40068222707346657</v>
      </c>
      <c r="DQ160" s="376">
        <f t="shared" si="941"/>
        <v>-4.8824999742455799E-2</v>
      </c>
      <c r="DR160" s="376">
        <f t="shared" si="941"/>
        <v>-1.9889995417561201E-2</v>
      </c>
      <c r="DS160" s="376">
        <f t="shared" si="941"/>
        <v>-9.6665684108599992E-3</v>
      </c>
      <c r="DT160" s="376">
        <f t="shared" si="941"/>
        <v>-3.7457887024233472E-2</v>
      </c>
      <c r="DU160" s="376">
        <f t="shared" si="941"/>
        <v>2.7179010246577762E-2</v>
      </c>
      <c r="DV160" s="376">
        <f t="shared" si="941"/>
        <v>-3.4654994285413854E-2</v>
      </c>
      <c r="DW160" s="376">
        <f t="shared" si="941"/>
        <v>-3.1306623695497304E-2</v>
      </c>
      <c r="DX160" s="376">
        <f t="shared" si="941"/>
        <v>-0.727230218883679</v>
      </c>
      <c r="DY160" s="453"/>
      <c r="DZ160" s="453"/>
      <c r="EA160" s="453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45">(C70+C154+D98-D70-D154)/(C70+C154+D98-D154)</f>
        <v>0.85288789492434613</v>
      </c>
      <c r="E161" s="167">
        <f t="shared" si="945"/>
        <v>0.85922293142760109</v>
      </c>
      <c r="F161" s="167">
        <f t="shared" si="945"/>
        <v>0.83651896881154297</v>
      </c>
      <c r="G161" s="167">
        <f t="shared" si="945"/>
        <v>0.86192073187901386</v>
      </c>
      <c r="H161" s="168">
        <f t="shared" si="945"/>
        <v>0.84850253094815031</v>
      </c>
      <c r="I161" s="167">
        <f t="shared" si="945"/>
        <v>0.84358349188611859</v>
      </c>
      <c r="J161" s="168">
        <f t="shared" si="945"/>
        <v>0.87859965378669802</v>
      </c>
      <c r="K161" s="167">
        <f t="shared" si="945"/>
        <v>0.79942619476121513</v>
      </c>
      <c r="L161" s="169">
        <f t="shared" si="945"/>
        <v>0.83943597367875455</v>
      </c>
      <c r="M161" s="168">
        <f t="shared" si="945"/>
        <v>0.83939085313547823</v>
      </c>
      <c r="N161" s="168">
        <f t="shared" si="945"/>
        <v>0.80393213639382288</v>
      </c>
      <c r="O161" s="168">
        <f t="shared" si="945"/>
        <v>0.79749715048140346</v>
      </c>
      <c r="P161" s="168">
        <f t="shared" si="945"/>
        <v>0.75242218762138413</v>
      </c>
      <c r="Q161" s="168">
        <f t="shared" si="945"/>
        <v>0.72758485943767259</v>
      </c>
      <c r="R161" s="168">
        <f t="shared" si="945"/>
        <v>0.73802474539627738</v>
      </c>
      <c r="S161" s="168">
        <f t="shared" si="945"/>
        <v>0.75601795555316198</v>
      </c>
      <c r="T161" s="168">
        <f t="shared" si="945"/>
        <v>0.76777521555268369</v>
      </c>
      <c r="U161" s="168">
        <f t="shared" si="945"/>
        <v>0.79873440134244467</v>
      </c>
      <c r="V161" s="168">
        <f t="shared" si="945"/>
        <v>0.80825098944842</v>
      </c>
      <c r="W161" s="168">
        <f t="shared" si="945"/>
        <v>0.76742116889620038</v>
      </c>
      <c r="X161" s="169">
        <f t="shared" si="945"/>
        <v>0.7779523405480353</v>
      </c>
      <c r="Y161" s="168">
        <f t="shared" si="945"/>
        <v>0.72415308379264931</v>
      </c>
      <c r="Z161" s="168">
        <f t="shared" si="945"/>
        <v>0.76293443558901897</v>
      </c>
      <c r="AA161" s="168">
        <f t="shared" si="945"/>
        <v>0.83739959831138855</v>
      </c>
      <c r="AB161" s="168">
        <f t="shared" si="931"/>
        <v>0.77302193279690257</v>
      </c>
      <c r="AC161" s="168">
        <f t="shared" si="931"/>
        <v>0.79309002596056632</v>
      </c>
      <c r="AD161" s="168">
        <f t="shared" si="931"/>
        <v>0.77976946215799048</v>
      </c>
      <c r="AE161" s="168">
        <f t="shared" si="931"/>
        <v>0.76120066852517732</v>
      </c>
      <c r="AF161" s="168">
        <f t="shared" si="931"/>
        <v>0.81035232023112214</v>
      </c>
      <c r="AG161" s="168">
        <f t="shared" si="931"/>
        <v>0.79645528668249455</v>
      </c>
      <c r="AH161" s="168">
        <f t="shared" si="931"/>
        <v>0.68601800210107111</v>
      </c>
      <c r="AI161" s="168">
        <f t="shared" si="931"/>
        <v>0.69705089964909595</v>
      </c>
      <c r="AJ161" s="168">
        <f t="shared" si="931"/>
        <v>0.74785612338243457</v>
      </c>
      <c r="AK161" s="168">
        <f t="shared" si="931"/>
        <v>0.64567927941003078</v>
      </c>
      <c r="AL161" s="168">
        <f t="shared" si="931"/>
        <v>0.7256840485280619</v>
      </c>
      <c r="AM161" s="168">
        <f t="shared" si="931"/>
        <v>0.7515123658883005</v>
      </c>
      <c r="AN161" s="168">
        <f t="shared" si="931"/>
        <v>0.74438165392335853</v>
      </c>
      <c r="AO161" s="168">
        <f t="shared" si="931"/>
        <v>0.73253588401116398</v>
      </c>
      <c r="AP161" s="168">
        <f t="shared" si="931"/>
        <v>0.74920705014917588</v>
      </c>
      <c r="AQ161" s="168">
        <f t="shared" si="931"/>
        <v>0.70879693188262483</v>
      </c>
      <c r="AR161" s="168">
        <f t="shared" si="931"/>
        <v>0.77659368963560549</v>
      </c>
      <c r="AS161" s="168">
        <f t="shared" si="931"/>
        <v>0.75395690911734004</v>
      </c>
      <c r="AT161" s="168">
        <f t="shared" si="931"/>
        <v>0.75136991446620993</v>
      </c>
      <c r="AU161" s="168">
        <f t="shared" si="931"/>
        <v>0.1726208625679333</v>
      </c>
      <c r="AV161" s="168">
        <f t="shared" si="931"/>
        <v>9.5655249958940286E-2</v>
      </c>
      <c r="AW161" s="168">
        <f t="shared" si="931"/>
        <v>0.29197876118428429</v>
      </c>
      <c r="AX161" s="168">
        <f t="shared" si="931"/>
        <v>0.23776995049907343</v>
      </c>
      <c r="AY161" s="168">
        <f t="shared" si="931"/>
        <v>0.73494483429034063</v>
      </c>
      <c r="AZ161" s="168">
        <f t="shared" si="931"/>
        <v>0.70192996157319132</v>
      </c>
      <c r="BA161" s="168">
        <f t="shared" si="931"/>
        <v>0.68350626026893102</v>
      </c>
      <c r="BB161" s="168">
        <f t="shared" si="931"/>
        <v>0.69239548153633035</v>
      </c>
      <c r="BC161" s="168">
        <f t="shared" si="931"/>
        <v>0.64570042898572355</v>
      </c>
      <c r="BD161" s="168">
        <f t="shared" si="931"/>
        <v>0.71754877913433146</v>
      </c>
      <c r="BE161" s="168">
        <f t="shared" si="933"/>
        <v>0.66639474034166946</v>
      </c>
      <c r="BF161" s="168">
        <f t="shared" si="934"/>
        <v>0.69950778442831518</v>
      </c>
      <c r="BG161" s="168">
        <f t="shared" si="935"/>
        <v>0.65139343921514614</v>
      </c>
      <c r="BH161" s="169">
        <f t="shared" ref="BH161:BI162" si="946">(BG70+BG154+BH98-BH70-BH154)/(BG70+BG154+BH98-BH154)</f>
        <v>0.62321385564237752</v>
      </c>
      <c r="BI161" s="530">
        <f t="shared" si="946"/>
        <v>0.69640473398331493</v>
      </c>
      <c r="BJ161" s="493">
        <f t="shared" ref="BJ161" si="947">(BI70+BI154+BJ98-BJ70-BJ154)/(BI70+BI154+BJ98-BJ154)</f>
        <v>0.66398710430386387</v>
      </c>
      <c r="BK161" s="397">
        <f t="shared" si="936"/>
        <v>0.68367875523130472</v>
      </c>
      <c r="BL161" s="397">
        <f t="shared" si="936"/>
        <v>0.71089210178557227</v>
      </c>
      <c r="BM161" s="397">
        <f t="shared" si="936"/>
        <v>0.71045368423080091</v>
      </c>
      <c r="BN161" s="397">
        <f t="shared" si="936"/>
        <v>0.64328825168156267</v>
      </c>
      <c r="BO161" s="397">
        <f t="shared" si="936"/>
        <v>0.73556481656049877</v>
      </c>
      <c r="BP161" s="397">
        <f t="shared" si="936"/>
        <v>0.71299788626217087</v>
      </c>
      <c r="BQ161" s="397">
        <f t="shared" si="936"/>
        <v>0.73238903955698098</v>
      </c>
      <c r="BR161" s="168">
        <v>0</v>
      </c>
      <c r="BS161" s="168"/>
      <c r="BT161" s="238"/>
      <c r="BU161" s="103"/>
      <c r="BV161" s="168">
        <f t="shared" si="937"/>
        <v>-0.100465707302962</v>
      </c>
      <c r="BW161" s="168">
        <f t="shared" si="937"/>
        <v>-0.1316380719899285</v>
      </c>
      <c r="BX161" s="168">
        <f t="shared" si="937"/>
        <v>-9.8494223415265592E-2</v>
      </c>
      <c r="BY161" s="168">
        <f t="shared" si="937"/>
        <v>-0.10590277632585188</v>
      </c>
      <c r="BZ161" s="168">
        <f t="shared" si="937"/>
        <v>-8.0727315395466626E-2</v>
      </c>
      <c r="CA161" s="168">
        <f t="shared" si="937"/>
        <v>-4.484909054367392E-2</v>
      </c>
      <c r="CB161" s="168">
        <f t="shared" si="937"/>
        <v>-7.0348664338278022E-2</v>
      </c>
      <c r="CC161" s="168">
        <f t="shared" si="937"/>
        <v>-3.2005025865014747E-2</v>
      </c>
      <c r="CD161" s="397">
        <f t="shared" si="937"/>
        <v>-6.1483633130719251E-2</v>
      </c>
      <c r="CE161" s="168">
        <f t="shared" si="937"/>
        <v>-0.11523776934282892</v>
      </c>
      <c r="CF161" s="168">
        <f t="shared" si="938"/>
        <v>-4.0997700804803916E-2</v>
      </c>
      <c r="CG161" s="168">
        <f t="shared" si="938"/>
        <v>3.9902447829985088E-2</v>
      </c>
      <c r="CH161" s="168">
        <f t="shared" si="938"/>
        <v>2.0599745175518436E-2</v>
      </c>
      <c r="CI161" s="168">
        <f t="shared" si="938"/>
        <v>6.5505166522893732E-2</v>
      </c>
      <c r="CJ161" s="238">
        <f t="shared" si="938"/>
        <v>4.1744716761713097E-2</v>
      </c>
      <c r="CK161" s="238">
        <f t="shared" si="938"/>
        <v>5.1827129720153353E-3</v>
      </c>
      <c r="CL161" s="238">
        <f t="shared" si="938"/>
        <v>4.2577104678438449E-2</v>
      </c>
      <c r="CM161" s="238">
        <f t="shared" si="938"/>
        <v>-2.2791146599501211E-3</v>
      </c>
      <c r="CN161" s="265">
        <f t="shared" si="938"/>
        <v>-0.12223298734734889</v>
      </c>
      <c r="CO161" s="267">
        <f t="shared" si="938"/>
        <v>-7.0370269247104433E-2</v>
      </c>
      <c r="CP161" s="376">
        <f t="shared" si="939"/>
        <v>-3.0096217165600736E-2</v>
      </c>
      <c r="CQ161" s="267">
        <f t="shared" si="939"/>
        <v>-7.8473804382618528E-2</v>
      </c>
      <c r="CR161" s="267">
        <f t="shared" si="939"/>
        <v>-3.7250387060957069E-2</v>
      </c>
      <c r="CS161" s="267">
        <f t="shared" si="939"/>
        <v>-8.5887232423088045E-2</v>
      </c>
      <c r="CT161" s="267">
        <f t="shared" si="939"/>
        <v>-2.8640278873544034E-2</v>
      </c>
      <c r="CU161" s="267">
        <f t="shared" si="939"/>
        <v>-6.055414194940234E-2</v>
      </c>
      <c r="CV161" s="267">
        <f t="shared" si="939"/>
        <v>-3.0562412008814599E-2</v>
      </c>
      <c r="CW161" s="267">
        <f t="shared" si="939"/>
        <v>-5.240373664255249E-2</v>
      </c>
      <c r="CX161" s="267">
        <f t="shared" si="939"/>
        <v>-3.3758630595516648E-2</v>
      </c>
      <c r="CY161" s="267">
        <f t="shared" si="939"/>
        <v>-4.249837756515451E-2</v>
      </c>
      <c r="CZ161" s="267">
        <f t="shared" si="940"/>
        <v>6.535191236513882E-2</v>
      </c>
      <c r="DA161" s="267">
        <f t="shared" si="940"/>
        <v>-0.52443003708116265</v>
      </c>
      <c r="DB161" s="376">
        <f t="shared" si="940"/>
        <v>-0.65220087342349431</v>
      </c>
      <c r="DC161" s="376">
        <f t="shared" si="940"/>
        <v>-0.3537005182257465</v>
      </c>
      <c r="DD161" s="376">
        <f t="shared" si="940"/>
        <v>-0.48791409802898844</v>
      </c>
      <c r="DE161" s="376">
        <f t="shared" si="940"/>
        <v>-1.6567531597959873E-2</v>
      </c>
      <c r="DF161" s="376">
        <f t="shared" si="940"/>
        <v>-4.2451692350167214E-2</v>
      </c>
      <c r="DG161" s="376">
        <f t="shared" si="940"/>
        <v>-4.9029623742232964E-2</v>
      </c>
      <c r="DH161" s="376">
        <f t="shared" si="940"/>
        <v>-5.6811568612845531E-2</v>
      </c>
      <c r="DI161" s="376">
        <f t="shared" si="940"/>
        <v>-6.3096502896901274E-2</v>
      </c>
      <c r="DJ161" s="376">
        <f t="shared" si="941"/>
        <v>-5.9044910501274028E-2</v>
      </c>
      <c r="DK161" s="376">
        <f t="shared" si="941"/>
        <v>-8.7562168775670579E-2</v>
      </c>
      <c r="DL161" s="376">
        <f t="shared" si="941"/>
        <v>-5.1862130037894749E-2</v>
      </c>
      <c r="DM161" s="376">
        <f t="shared" si="941"/>
        <v>0.47877257664721284</v>
      </c>
      <c r="DN161" s="376">
        <f t="shared" si="941"/>
        <v>0.52755860568343727</v>
      </c>
      <c r="DO161" s="376">
        <f t="shared" si="941"/>
        <v>0.40442597279903064</v>
      </c>
      <c r="DP161" s="376">
        <f t="shared" si="941"/>
        <v>0.42621715380479042</v>
      </c>
      <c r="DQ161" s="376">
        <f t="shared" si="941"/>
        <v>-5.1266079059035907E-2</v>
      </c>
      <c r="DR161" s="376">
        <f t="shared" si="941"/>
        <v>8.9621402123809535E-3</v>
      </c>
      <c r="DS161" s="376">
        <f t="shared" si="941"/>
        <v>2.6947423961869887E-2</v>
      </c>
      <c r="DT161" s="376">
        <f t="shared" si="941"/>
        <v>-4.9107229854767676E-2</v>
      </c>
      <c r="DU161" s="376">
        <f t="shared" si="941"/>
        <v>8.9864387574775217E-2</v>
      </c>
      <c r="DV161" s="376">
        <f t="shared" si="941"/>
        <v>-4.5508928721605946E-3</v>
      </c>
      <c r="DW161" s="376">
        <f t="shared" si="941"/>
        <v>6.5994299215311525E-2</v>
      </c>
      <c r="DX161" s="376">
        <f t="shared" si="941"/>
        <v>-0.69950778442831518</v>
      </c>
      <c r="DY161" s="453"/>
      <c r="DZ161" s="453"/>
      <c r="EA161" s="453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48">(C71+C155+D99-D71-D155)/(C71+C155+D99-D155)</f>
        <v>0.56443258813095887</v>
      </c>
      <c r="E162" s="170">
        <f t="shared" si="948"/>
        <v>0.56075971135964442</v>
      </c>
      <c r="F162" s="170">
        <f t="shared" si="948"/>
        <v>0.52863750219125083</v>
      </c>
      <c r="G162" s="170">
        <f t="shared" si="948"/>
        <v>0.57079279322973575</v>
      </c>
      <c r="H162" s="171">
        <f t="shared" si="948"/>
        <v>0.57877199787810185</v>
      </c>
      <c r="I162" s="170">
        <f t="shared" si="948"/>
        <v>0.56714890916693483</v>
      </c>
      <c r="J162" s="171">
        <f t="shared" si="948"/>
        <v>0.564204810050837</v>
      </c>
      <c r="K162" s="170">
        <f t="shared" si="948"/>
        <v>0.47795421049473225</v>
      </c>
      <c r="L162" s="172">
        <f t="shared" si="948"/>
        <v>0.51830681983226834</v>
      </c>
      <c r="M162" s="171">
        <f t="shared" si="948"/>
        <v>0.57332491548616915</v>
      </c>
      <c r="N162" s="171">
        <f t="shared" si="948"/>
        <v>0.52510581954441682</v>
      </c>
      <c r="O162" s="171">
        <f t="shared" si="948"/>
        <v>0.51572608828317668</v>
      </c>
      <c r="P162" s="171">
        <f t="shared" si="948"/>
        <v>0.46080392031655765</v>
      </c>
      <c r="Q162" s="171">
        <f t="shared" si="948"/>
        <v>0.46170336691635477</v>
      </c>
      <c r="R162" s="171">
        <f t="shared" si="948"/>
        <v>0.44958425417388936</v>
      </c>
      <c r="S162" s="171">
        <f t="shared" si="948"/>
        <v>0.47800592087811128</v>
      </c>
      <c r="T162" s="171">
        <f t="shared" si="948"/>
        <v>0.50715685503899854</v>
      </c>
      <c r="U162" s="171">
        <f t="shared" si="948"/>
        <v>0.49297572624286534</v>
      </c>
      <c r="V162" s="171">
        <f t="shared" si="948"/>
        <v>0.45862160589220602</v>
      </c>
      <c r="W162" s="171">
        <f t="shared" si="948"/>
        <v>0.45393147854248123</v>
      </c>
      <c r="X162" s="172">
        <f t="shared" si="948"/>
        <v>0.42327210993671677</v>
      </c>
      <c r="Y162" s="171">
        <f t="shared" si="948"/>
        <v>0.42411907420934808</v>
      </c>
      <c r="Z162" s="171">
        <f t="shared" si="948"/>
        <v>0.42612980699444042</v>
      </c>
      <c r="AA162" s="171">
        <f t="shared" si="948"/>
        <v>0.48474577461105889</v>
      </c>
      <c r="AB162" s="171">
        <f t="shared" si="931"/>
        <v>0.41334396934654272</v>
      </c>
      <c r="AC162" s="171">
        <f t="shared" si="931"/>
        <v>0.41438664813953491</v>
      </c>
      <c r="AD162" s="171">
        <f t="shared" si="931"/>
        <v>0.42225259068049642</v>
      </c>
      <c r="AE162" s="171">
        <f t="shared" si="931"/>
        <v>0.45167241573324829</v>
      </c>
      <c r="AF162" s="171">
        <f t="shared" si="931"/>
        <v>0.48548575907020375</v>
      </c>
      <c r="AG162" s="171">
        <f t="shared" si="931"/>
        <v>0.47546452050259513</v>
      </c>
      <c r="AH162" s="171">
        <f>(AG71+AG155+AH99-AH71-AH155)/(AG71+AG155+AH99-AH155)</f>
        <v>0.45654836867499049</v>
      </c>
      <c r="AI162" s="171">
        <f>(AH71+AH155+AI99-AI71-AI155)/(AH71+AH155+AI99-AI155)</f>
        <v>0.4296591953702843</v>
      </c>
      <c r="AJ162" s="171">
        <f t="shared" ref="AJ162:BD162" si="949">(AI71+AI155+AJ99-AJ71-AJ155)/(AI71+AI155+AJ99-AJ155)</f>
        <v>0.4467552376280885</v>
      </c>
      <c r="AK162" s="171">
        <f t="shared" si="949"/>
        <v>0.44622057579211449</v>
      </c>
      <c r="AL162" s="171">
        <f t="shared" si="949"/>
        <v>0.47967756696011643</v>
      </c>
      <c r="AM162" s="171">
        <f t="shared" si="949"/>
        <v>0.50360111948175279</v>
      </c>
      <c r="AN162" s="171">
        <f t="shared" si="949"/>
        <v>0.45913692054741223</v>
      </c>
      <c r="AO162" s="171">
        <f t="shared" si="949"/>
        <v>0.43846872241353263</v>
      </c>
      <c r="AP162" s="171">
        <f t="shared" si="949"/>
        <v>0.46741293410979035</v>
      </c>
      <c r="AQ162" s="171">
        <f t="shared" si="949"/>
        <v>0.46095013411815045</v>
      </c>
      <c r="AR162" s="171">
        <f t="shared" si="949"/>
        <v>0.54445359761383549</v>
      </c>
      <c r="AS162" s="171">
        <f t="shared" si="949"/>
        <v>0.51120411400584087</v>
      </c>
      <c r="AT162" s="171">
        <f t="shared" si="949"/>
        <v>0.50238241081862667</v>
      </c>
      <c r="AU162" s="171">
        <f t="shared" si="949"/>
        <v>6.1804834210602323E-2</v>
      </c>
      <c r="AV162" s="171">
        <f t="shared" si="949"/>
        <v>-5.1601421339450025E-2</v>
      </c>
      <c r="AW162" s="171">
        <f t="shared" si="949"/>
        <v>0.10975847433335466</v>
      </c>
      <c r="AX162" s="171">
        <f t="shared" si="949"/>
        <v>0.40990731448320183</v>
      </c>
      <c r="AY162" s="171">
        <f t="shared" si="949"/>
        <v>0.3766578463915774</v>
      </c>
      <c r="AZ162" s="171">
        <f t="shared" si="949"/>
        <v>0.46309937513795157</v>
      </c>
      <c r="BA162" s="171">
        <f t="shared" si="949"/>
        <v>0.46908217384805767</v>
      </c>
      <c r="BB162" s="171">
        <f t="shared" si="949"/>
        <v>0.4571931730369988</v>
      </c>
      <c r="BC162" s="171">
        <f t="shared" si="949"/>
        <v>0.41941246291386092</v>
      </c>
      <c r="BD162" s="171">
        <f t="shared" si="949"/>
        <v>0.51858583461903374</v>
      </c>
      <c r="BE162" s="171">
        <f t="shared" si="933"/>
        <v>0.48597212804846113</v>
      </c>
      <c r="BF162" s="171">
        <f t="shared" si="934"/>
        <v>0.50192302306775116</v>
      </c>
      <c r="BG162" s="171">
        <f>(BF71+BF155+BG99-BG71-BG155)/(BF71+BF155+BG99-BG155)</f>
        <v>0.44565769569134328</v>
      </c>
      <c r="BH162" s="172">
        <f t="shared" si="946"/>
        <v>0.44989260094904593</v>
      </c>
      <c r="BI162" s="531">
        <f t="shared" si="946"/>
        <v>0.50876064886133865</v>
      </c>
      <c r="BJ162" s="494">
        <f t="shared" ref="BJ162" si="950">(BI71+BI155+BJ99-BJ71-BJ155)/(BI71+BI155+BJ99-BJ155)</f>
        <v>0.4822890669185288</v>
      </c>
      <c r="BK162" s="398">
        <f t="shared" si="936"/>
        <v>0.48562488611860088</v>
      </c>
      <c r="BL162" s="398">
        <f t="shared" si="936"/>
        <v>0.49798867376747918</v>
      </c>
      <c r="BM162" s="398">
        <f t="shared" si="936"/>
        <v>0.48047185552724359</v>
      </c>
      <c r="BN162" s="398">
        <f t="shared" si="936"/>
        <v>0.44659459849484656</v>
      </c>
      <c r="BO162" s="398">
        <f t="shared" si="936"/>
        <v>0.5261171045625862</v>
      </c>
      <c r="BP162" s="398">
        <f t="shared" si="936"/>
        <v>0.51764871021878001</v>
      </c>
      <c r="BQ162" s="398">
        <f t="shared" si="936"/>
        <v>0.51225029092289709</v>
      </c>
      <c r="BR162" s="171">
        <v>0</v>
      </c>
      <c r="BS162" s="171"/>
      <c r="BT162" s="239"/>
      <c r="BU162" s="105"/>
      <c r="BV162" s="171">
        <f t="shared" si="937"/>
        <v>-0.10362866781440122</v>
      </c>
      <c r="BW162" s="171">
        <f t="shared" si="937"/>
        <v>-9.9056344443289646E-2</v>
      </c>
      <c r="BX162" s="171">
        <f t="shared" si="937"/>
        <v>-7.9053248017361466E-2</v>
      </c>
      <c r="BY162" s="171">
        <f t="shared" si="937"/>
        <v>-9.2786872351624472E-2</v>
      </c>
      <c r="BZ162" s="171">
        <f t="shared" si="937"/>
        <v>-7.1615142839103307E-2</v>
      </c>
      <c r="CA162" s="171">
        <f t="shared" si="937"/>
        <v>-7.4173182924069492E-2</v>
      </c>
      <c r="CB162" s="171">
        <f t="shared" si="937"/>
        <v>-0.10558320415863098</v>
      </c>
      <c r="CC162" s="171">
        <f t="shared" si="937"/>
        <v>-2.402273195225102E-2</v>
      </c>
      <c r="CD162" s="398">
        <f t="shared" si="937"/>
        <v>-9.5034709895551572E-2</v>
      </c>
      <c r="CE162" s="171">
        <f t="shared" si="937"/>
        <v>-0.14920584127682107</v>
      </c>
      <c r="CF162" s="171">
        <f t="shared" si="938"/>
        <v>-9.89760125499764E-2</v>
      </c>
      <c r="CG162" s="171">
        <f t="shared" si="938"/>
        <v>-3.0980313672117787E-2</v>
      </c>
      <c r="CH162" s="171">
        <f t="shared" si="938"/>
        <v>-4.745995097001493E-2</v>
      </c>
      <c r="CI162" s="171">
        <f t="shared" si="938"/>
        <v>-4.7316718776819866E-2</v>
      </c>
      <c r="CJ162" s="239">
        <f t="shared" si="938"/>
        <v>-2.7331663493392944E-2</v>
      </c>
      <c r="CK162" s="239">
        <f t="shared" si="938"/>
        <v>-2.633350514486299E-2</v>
      </c>
      <c r="CL162" s="239">
        <f t="shared" si="938"/>
        <v>-2.1671095968794796E-2</v>
      </c>
      <c r="CM162" s="239">
        <f t="shared" si="938"/>
        <v>-1.7511205740270208E-2</v>
      </c>
      <c r="CN162" s="266">
        <f t="shared" si="938"/>
        <v>-2.0732372172155289E-3</v>
      </c>
      <c r="CO162" s="268">
        <f t="shared" si="938"/>
        <v>-2.4272283172196929E-2</v>
      </c>
      <c r="CP162" s="377">
        <f t="shared" si="939"/>
        <v>2.348312769137173E-2</v>
      </c>
      <c r="CQ162" s="268">
        <f t="shared" si="939"/>
        <v>2.2101501582766414E-2</v>
      </c>
      <c r="CR162" s="268">
        <f t="shared" si="939"/>
        <v>5.3547759965676012E-2</v>
      </c>
      <c r="CS162" s="268">
        <f t="shared" si="939"/>
        <v>1.8855344870693902E-2</v>
      </c>
      <c r="CT162" s="268">
        <f t="shared" si="939"/>
        <v>4.5792951200869514E-2</v>
      </c>
      <c r="CU162" s="268">
        <f t="shared" si="939"/>
        <v>2.4082074273997722E-2</v>
      </c>
      <c r="CV162" s="268">
        <f t="shared" si="939"/>
        <v>4.5160343429293925E-2</v>
      </c>
      <c r="CW162" s="268">
        <f t="shared" si="939"/>
        <v>9.2777183849021561E-3</v>
      </c>
      <c r="CX162" s="268">
        <f t="shared" si="939"/>
        <v>5.8967838543631745E-2</v>
      </c>
      <c r="CY162" s="268">
        <f t="shared" si="939"/>
        <v>3.5739593503245737E-2</v>
      </c>
      <c r="CZ162" s="268">
        <f t="shared" si="940"/>
        <v>4.5834042143636178E-2</v>
      </c>
      <c r="DA162" s="268">
        <f t="shared" si="940"/>
        <v>-0.36785436115968195</v>
      </c>
      <c r="DB162" s="377">
        <f t="shared" si="940"/>
        <v>-0.4983566589675385</v>
      </c>
      <c r="DC162" s="377">
        <f t="shared" si="940"/>
        <v>-0.33646210145875982</v>
      </c>
      <c r="DD162" s="377">
        <f t="shared" si="940"/>
        <v>-6.9770252476914596E-2</v>
      </c>
      <c r="DE162" s="377">
        <f t="shared" si="940"/>
        <v>-0.12694327309017539</v>
      </c>
      <c r="DF162" s="377">
        <f t="shared" si="940"/>
        <v>3.9624545905393438E-3</v>
      </c>
      <c r="DG162" s="377">
        <f t="shared" si="940"/>
        <v>3.0613451434525041E-2</v>
      </c>
      <c r="DH162" s="377">
        <f t="shared" si="940"/>
        <v>-1.0219761072791544E-2</v>
      </c>
      <c r="DI162" s="377">
        <f t="shared" si="940"/>
        <v>-4.1537671204289528E-2</v>
      </c>
      <c r="DJ162" s="377">
        <f t="shared" si="941"/>
        <v>-2.5867762994801757E-2</v>
      </c>
      <c r="DK162" s="377">
        <f t="shared" si="941"/>
        <v>-2.5231985957379743E-2</v>
      </c>
      <c r="DL162" s="377">
        <f t="shared" si="941"/>
        <v>-4.5938775087550621E-4</v>
      </c>
      <c r="DM162" s="377">
        <f t="shared" si="941"/>
        <v>0.38385286148074094</v>
      </c>
      <c r="DN162" s="377">
        <f t="shared" si="941"/>
        <v>0.50149402228849593</v>
      </c>
      <c r="DO162" s="377">
        <f t="shared" si="941"/>
        <v>0.39900217452798398</v>
      </c>
      <c r="DP162" s="377">
        <f t="shared" si="941"/>
        <v>7.2381752435326963E-2</v>
      </c>
      <c r="DQ162" s="377">
        <f t="shared" si="941"/>
        <v>0.10896703972702348</v>
      </c>
      <c r="DR162" s="377">
        <f t="shared" si="941"/>
        <v>3.488929862952761E-2</v>
      </c>
      <c r="DS162" s="377">
        <f t="shared" si="941"/>
        <v>1.1389681679185915E-2</v>
      </c>
      <c r="DT162" s="377">
        <f t="shared" si="941"/>
        <v>-1.0598574542152239E-2</v>
      </c>
      <c r="DU162" s="377">
        <f t="shared" si="941"/>
        <v>0.10670464164872528</v>
      </c>
      <c r="DV162" s="377">
        <f t="shared" si="941"/>
        <v>-9.3712440025373045E-4</v>
      </c>
      <c r="DW162" s="377">
        <f t="shared" si="941"/>
        <v>2.6278162874435962E-2</v>
      </c>
      <c r="DX162" s="377">
        <f t="shared" si="941"/>
        <v>-0.50192302306775116</v>
      </c>
      <c r="DY162" s="454"/>
      <c r="DZ162" s="454"/>
      <c r="EA162" s="454"/>
      <c r="EB162" s="262"/>
      <c r="EC162" s="107">
        <f t="shared" ref="EC162" si="951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6" spans="1:133" x14ac:dyDescent="0.3">
      <c r="B166" t="s">
        <v>170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C172"/>
  <sheetViews>
    <sheetView zoomScale="99" zoomScaleNormal="99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BR9" sqref="BR9:BR162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64" width="18.33203125" customWidth="1"/>
    <col min="65" max="65" width="20.88671875" customWidth="1"/>
    <col min="66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4.33203125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609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1"/>
      <c r="DO6" s="718">
        <v>2024</v>
      </c>
      <c r="DP6" s="718"/>
      <c r="DQ6" s="718"/>
      <c r="DR6" s="718"/>
      <c r="DS6" s="718"/>
      <c r="DT6" s="718"/>
      <c r="DU6" s="718"/>
      <c r="DV6" s="719"/>
      <c r="DW6" s="718"/>
      <c r="DX6" s="718"/>
      <c r="DY6" s="718"/>
      <c r="DZ6" s="718"/>
      <c r="EA6" s="718"/>
      <c r="EC6" s="17">
        <v>4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0"/>
      <c r="DO7" s="610"/>
      <c r="DP7" s="610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448"/>
      <c r="EB7" s="308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698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25" t="s">
        <v>690</v>
      </c>
      <c r="DN8" s="435" t="s">
        <v>691</v>
      </c>
      <c r="DO8" s="498" t="s">
        <v>692</v>
      </c>
      <c r="DP8" s="498" t="s">
        <v>693</v>
      </c>
      <c r="DQ8" s="444" t="s">
        <v>694</v>
      </c>
      <c r="DR8" s="425" t="s">
        <v>695</v>
      </c>
      <c r="DS8" s="459" t="s">
        <v>696</v>
      </c>
      <c r="DT8" s="638" t="s">
        <v>914</v>
      </c>
      <c r="DU8" s="459" t="s">
        <v>915</v>
      </c>
      <c r="DV8" s="459" t="s">
        <v>934</v>
      </c>
      <c r="DW8" s="459" t="s">
        <v>936</v>
      </c>
      <c r="DX8" s="459" t="s">
        <v>937</v>
      </c>
      <c r="DY8" s="459"/>
      <c r="DZ8" s="459"/>
      <c r="EA8" s="459"/>
      <c r="EB8" s="434"/>
      <c r="EC8" s="260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49"/>
      <c r="AR9" s="269"/>
      <c r="AS9" s="269"/>
      <c r="AT9" s="269"/>
      <c r="AU9" s="269"/>
      <c r="AV9" s="285"/>
      <c r="AW9" s="269"/>
      <c r="AX9" s="269"/>
      <c r="AY9" s="269"/>
      <c r="AZ9" s="269"/>
      <c r="BA9" s="269"/>
      <c r="BB9" s="269"/>
      <c r="BC9" s="49"/>
      <c r="BD9" s="269"/>
      <c r="BE9" s="269"/>
      <c r="BF9" s="269"/>
      <c r="BG9" s="269"/>
      <c r="BH9" s="285"/>
      <c r="BI9" s="469"/>
      <c r="BJ9" s="533"/>
      <c r="BK9" s="558"/>
      <c r="BL9" s="269"/>
      <c r="BM9" s="269"/>
      <c r="BN9" s="269"/>
      <c r="BO9" s="49"/>
      <c r="BP9" s="49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58"/>
      <c r="DS9" s="358"/>
      <c r="DT9" s="358"/>
      <c r="DU9" s="358"/>
      <c r="DV9" s="358"/>
      <c r="DW9" s="358"/>
      <c r="DX9" s="358"/>
      <c r="DY9" s="432"/>
      <c r="DZ9" s="432"/>
      <c r="EA9" s="432"/>
      <c r="EB9" s="261"/>
      <c r="EC9" s="49"/>
    </row>
    <row r="10" spans="1:133" s="51" customFormat="1" x14ac:dyDescent="0.3">
      <c r="A10" s="138"/>
      <c r="B10" s="52" t="s">
        <v>139</v>
      </c>
      <c r="C10" s="53">
        <v>11636</v>
      </c>
      <c r="D10" s="54">
        <v>11648</v>
      </c>
      <c r="E10" s="54">
        <v>11670</v>
      </c>
      <c r="F10" s="54">
        <v>11695</v>
      </c>
      <c r="G10" s="54">
        <v>11726</v>
      </c>
      <c r="H10" s="54">
        <v>11731</v>
      </c>
      <c r="I10" s="54">
        <v>11755</v>
      </c>
      <c r="J10" s="54">
        <v>11755</v>
      </c>
      <c r="K10" s="54">
        <v>11807</v>
      </c>
      <c r="L10" s="55">
        <v>11862</v>
      </c>
      <c r="M10" s="54">
        <v>11887</v>
      </c>
      <c r="N10" s="54">
        <v>11929</v>
      </c>
      <c r="O10" s="54">
        <v>11951</v>
      </c>
      <c r="P10" s="54">
        <v>11949</v>
      </c>
      <c r="Q10" s="54">
        <v>11982</v>
      </c>
      <c r="R10" s="54">
        <v>11997</v>
      </c>
      <c r="S10" s="54">
        <v>12010</v>
      </c>
      <c r="T10" s="54">
        <v>12002</v>
      </c>
      <c r="U10" s="180">
        <v>11988</v>
      </c>
      <c r="V10" s="180">
        <v>11985</v>
      </c>
      <c r="W10" s="180">
        <v>11983</v>
      </c>
      <c r="X10" s="55">
        <v>11954</v>
      </c>
      <c r="Y10" s="180">
        <v>11938</v>
      </c>
      <c r="Z10" s="180">
        <v>11963</v>
      </c>
      <c r="AA10" s="180">
        <v>11969</v>
      </c>
      <c r="AB10" s="180">
        <v>11965</v>
      </c>
      <c r="AC10" s="180">
        <v>11957</v>
      </c>
      <c r="AD10" s="180">
        <v>11949</v>
      </c>
      <c r="AE10" s="180">
        <v>11957</v>
      </c>
      <c r="AF10" s="180">
        <v>11985</v>
      </c>
      <c r="AG10" s="180">
        <v>11951</v>
      </c>
      <c r="AH10" s="180">
        <v>11954</v>
      </c>
      <c r="AI10" s="180">
        <v>11964</v>
      </c>
      <c r="AJ10" s="55">
        <v>11956</v>
      </c>
      <c r="AK10" s="193">
        <v>11974</v>
      </c>
      <c r="AL10" s="193">
        <v>11971</v>
      </c>
      <c r="AM10" s="193">
        <v>11974</v>
      </c>
      <c r="AN10" s="193">
        <v>11982</v>
      </c>
      <c r="AO10" s="193">
        <v>12001</v>
      </c>
      <c r="AP10" s="193">
        <v>12020</v>
      </c>
      <c r="AQ10" s="56">
        <v>12052</v>
      </c>
      <c r="AR10" s="193">
        <v>12034</v>
      </c>
      <c r="AS10" s="193">
        <v>12026</v>
      </c>
      <c r="AT10" s="193">
        <v>12052</v>
      </c>
      <c r="AU10" s="193">
        <v>12047</v>
      </c>
      <c r="AV10" s="99">
        <v>12059</v>
      </c>
      <c r="AW10" s="193">
        <v>12070</v>
      </c>
      <c r="AX10" s="193">
        <v>12074</v>
      </c>
      <c r="AY10" s="193">
        <v>12076</v>
      </c>
      <c r="AZ10" s="193">
        <v>12112</v>
      </c>
      <c r="BA10" s="193">
        <v>12116</v>
      </c>
      <c r="BB10" s="193">
        <v>12133</v>
      </c>
      <c r="BC10" s="56">
        <v>12170</v>
      </c>
      <c r="BD10" s="193">
        <v>12166</v>
      </c>
      <c r="BE10" s="193">
        <v>12165</v>
      </c>
      <c r="BF10" s="193">
        <v>12157</v>
      </c>
      <c r="BG10" s="193">
        <v>12179</v>
      </c>
      <c r="BH10" s="99">
        <v>12213</v>
      </c>
      <c r="BI10" s="470">
        <v>12232</v>
      </c>
      <c r="BJ10" s="534">
        <v>12243</v>
      </c>
      <c r="BK10" s="559">
        <v>12257</v>
      </c>
      <c r="BL10" s="193">
        <v>12287</v>
      </c>
      <c r="BM10" s="193">
        <v>12282</v>
      </c>
      <c r="BN10" s="193">
        <v>12310</v>
      </c>
      <c r="BO10" s="56">
        <v>12350</v>
      </c>
      <c r="BP10" s="56">
        <v>12379</v>
      </c>
      <c r="BQ10" s="193">
        <v>12393</v>
      </c>
      <c r="BR10" s="193">
        <v>12395</v>
      </c>
      <c r="BS10" s="193"/>
      <c r="BT10" s="193"/>
      <c r="BU10" s="53">
        <f t="shared" ref="BU10:CD14" si="0">O10-C10</f>
        <v>315</v>
      </c>
      <c r="BV10" s="57">
        <f t="shared" si="0"/>
        <v>301</v>
      </c>
      <c r="BW10" s="57">
        <f t="shared" si="0"/>
        <v>312</v>
      </c>
      <c r="BX10" s="57">
        <f t="shared" si="0"/>
        <v>302</v>
      </c>
      <c r="BY10" s="57">
        <f t="shared" si="0"/>
        <v>284</v>
      </c>
      <c r="BZ10" s="57">
        <f t="shared" si="0"/>
        <v>271</v>
      </c>
      <c r="CA10" s="57">
        <f t="shared" si="0"/>
        <v>233</v>
      </c>
      <c r="CB10" s="57">
        <f t="shared" si="0"/>
        <v>230</v>
      </c>
      <c r="CC10" s="57">
        <f t="shared" si="0"/>
        <v>176</v>
      </c>
      <c r="CD10" s="379">
        <f t="shared" si="0"/>
        <v>92</v>
      </c>
      <c r="CE10" s="100">
        <f t="shared" ref="CE10:CN14" si="1">Y10-M10</f>
        <v>51</v>
      </c>
      <c r="CF10" s="57">
        <f t="shared" si="1"/>
        <v>34</v>
      </c>
      <c r="CG10" s="57">
        <f t="shared" si="1"/>
        <v>18</v>
      </c>
      <c r="CH10" s="57">
        <f t="shared" si="1"/>
        <v>16</v>
      </c>
      <c r="CI10" s="57">
        <f t="shared" si="1"/>
        <v>-25</v>
      </c>
      <c r="CJ10" s="220">
        <f t="shared" si="1"/>
        <v>-48</v>
      </c>
      <c r="CK10" s="220">
        <f t="shared" si="1"/>
        <v>-53</v>
      </c>
      <c r="CL10" s="220">
        <f t="shared" si="1"/>
        <v>-17</v>
      </c>
      <c r="CM10" s="246">
        <f t="shared" si="1"/>
        <v>-37</v>
      </c>
      <c r="CN10" s="246">
        <f t="shared" si="1"/>
        <v>-31</v>
      </c>
      <c r="CO10" s="246">
        <f t="shared" ref="CO10:CX14" si="2">AI10-W10</f>
        <v>-19</v>
      </c>
      <c r="CP10" s="359">
        <f t="shared" si="2"/>
        <v>2</v>
      </c>
      <c r="CQ10" s="195">
        <f t="shared" si="2"/>
        <v>36</v>
      </c>
      <c r="CR10" s="246">
        <f t="shared" si="2"/>
        <v>8</v>
      </c>
      <c r="CS10" s="246">
        <f t="shared" si="2"/>
        <v>5</v>
      </c>
      <c r="CT10" s="246">
        <f t="shared" si="2"/>
        <v>17</v>
      </c>
      <c r="CU10" s="246">
        <f t="shared" si="2"/>
        <v>44</v>
      </c>
      <c r="CV10" s="246">
        <f t="shared" si="2"/>
        <v>71</v>
      </c>
      <c r="CW10" s="246">
        <f t="shared" si="2"/>
        <v>95</v>
      </c>
      <c r="CX10" s="246">
        <f t="shared" si="2"/>
        <v>49</v>
      </c>
      <c r="CY10" s="246">
        <f t="shared" ref="CY10:DH14" si="3">AS10-AG10</f>
        <v>75</v>
      </c>
      <c r="CZ10" s="246">
        <f t="shared" si="3"/>
        <v>98</v>
      </c>
      <c r="DA10" s="246">
        <f t="shared" si="3"/>
        <v>83</v>
      </c>
      <c r="DB10" s="359">
        <f t="shared" si="3"/>
        <v>103</v>
      </c>
      <c r="DC10" s="359">
        <f t="shared" si="3"/>
        <v>96</v>
      </c>
      <c r="DD10" s="359">
        <f t="shared" si="3"/>
        <v>103</v>
      </c>
      <c r="DE10" s="359">
        <f t="shared" si="3"/>
        <v>102</v>
      </c>
      <c r="DF10" s="359">
        <f t="shared" si="3"/>
        <v>130</v>
      </c>
      <c r="DG10" s="359">
        <f t="shared" si="3"/>
        <v>115</v>
      </c>
      <c r="DH10" s="359">
        <f t="shared" si="3"/>
        <v>113</v>
      </c>
      <c r="DI10" s="359">
        <f t="shared" ref="DI10:DX14" si="4">BC10-AQ10</f>
        <v>118</v>
      </c>
      <c r="DJ10" s="359">
        <f t="shared" si="4"/>
        <v>132</v>
      </c>
      <c r="DK10" s="359">
        <f t="shared" si="4"/>
        <v>139</v>
      </c>
      <c r="DL10" s="359">
        <f t="shared" si="4"/>
        <v>105</v>
      </c>
      <c r="DM10" s="359">
        <f t="shared" si="4"/>
        <v>132</v>
      </c>
      <c r="DN10" s="359">
        <f t="shared" si="4"/>
        <v>154</v>
      </c>
      <c r="DO10" s="359">
        <f t="shared" si="4"/>
        <v>162</v>
      </c>
      <c r="DP10" s="359">
        <f t="shared" si="4"/>
        <v>169</v>
      </c>
      <c r="DQ10" s="359">
        <f t="shared" si="4"/>
        <v>181</v>
      </c>
      <c r="DR10" s="359">
        <f t="shared" si="4"/>
        <v>175</v>
      </c>
      <c r="DS10" s="359">
        <f t="shared" si="4"/>
        <v>166</v>
      </c>
      <c r="DT10" s="359">
        <f t="shared" si="4"/>
        <v>177</v>
      </c>
      <c r="DU10" s="359">
        <f t="shared" si="4"/>
        <v>180</v>
      </c>
      <c r="DV10" s="359">
        <f t="shared" si="4"/>
        <v>213</v>
      </c>
      <c r="DW10" s="359">
        <f t="shared" si="4"/>
        <v>228</v>
      </c>
      <c r="DX10" s="359">
        <f t="shared" si="4"/>
        <v>238</v>
      </c>
      <c r="DY10" s="447"/>
      <c r="DZ10" s="447"/>
      <c r="EA10" s="447"/>
      <c r="EB10" s="261"/>
      <c r="EC10" s="56">
        <f>IF(ISERROR(GETPIVOTDATA("VALUE",'CSS WK pvt'!$I$2,"DT_FILE",EC$8,"CD_CO",EC$6,"TRIM_CAT",TRIM(B10),"TRIM_LINE",A9))=TRUE,0,GETPIVOTDATA("VALUE",'CSS WK pvt'!$I$2,"DT_FILE",EC$8,"CD_CO",EC$6,"TRIM_CAT",TRIM(B10),"TRIM_LINE",A9))</f>
        <v>12395</v>
      </c>
    </row>
    <row r="11" spans="1:133" s="51" customFormat="1" x14ac:dyDescent="0.3">
      <c r="A11" s="138"/>
      <c r="B11" s="52" t="s">
        <v>140</v>
      </c>
      <c r="C11" s="53">
        <v>134</v>
      </c>
      <c r="D11" s="54">
        <v>134</v>
      </c>
      <c r="E11" s="54">
        <v>134</v>
      </c>
      <c r="F11" s="54">
        <v>134</v>
      </c>
      <c r="G11" s="54">
        <v>134</v>
      </c>
      <c r="H11" s="54">
        <v>134</v>
      </c>
      <c r="I11" s="54">
        <v>135</v>
      </c>
      <c r="J11" s="54">
        <v>135</v>
      </c>
      <c r="K11" s="54">
        <v>136</v>
      </c>
      <c r="L11" s="55">
        <v>136</v>
      </c>
      <c r="M11" s="54">
        <v>136</v>
      </c>
      <c r="N11" s="54">
        <v>135</v>
      </c>
      <c r="O11" s="54">
        <v>135</v>
      </c>
      <c r="P11" s="54">
        <v>137</v>
      </c>
      <c r="Q11" s="54">
        <v>140</v>
      </c>
      <c r="R11" s="54">
        <v>142</v>
      </c>
      <c r="S11" s="54">
        <v>148</v>
      </c>
      <c r="T11" s="54">
        <v>151</v>
      </c>
      <c r="U11" s="180">
        <v>148</v>
      </c>
      <c r="V11" s="180">
        <v>138</v>
      </c>
      <c r="W11" s="180">
        <v>142</v>
      </c>
      <c r="X11" s="55">
        <v>154</v>
      </c>
      <c r="Y11" s="180">
        <v>156</v>
      </c>
      <c r="Z11" s="180">
        <v>162</v>
      </c>
      <c r="AA11" s="180">
        <v>165</v>
      </c>
      <c r="AB11" s="180">
        <v>178</v>
      </c>
      <c r="AC11" s="180">
        <v>180</v>
      </c>
      <c r="AD11" s="180">
        <v>179</v>
      </c>
      <c r="AE11" s="180">
        <v>178</v>
      </c>
      <c r="AF11" s="180">
        <v>176</v>
      </c>
      <c r="AG11" s="180">
        <v>169</v>
      </c>
      <c r="AH11" s="180">
        <v>159</v>
      </c>
      <c r="AI11" s="180">
        <v>153</v>
      </c>
      <c r="AJ11" s="55">
        <v>147</v>
      </c>
      <c r="AK11" s="193">
        <v>150</v>
      </c>
      <c r="AL11" s="193">
        <v>152</v>
      </c>
      <c r="AM11" s="193">
        <v>150</v>
      </c>
      <c r="AN11" s="193">
        <v>149</v>
      </c>
      <c r="AO11" s="193">
        <v>152</v>
      </c>
      <c r="AP11" s="193">
        <v>155</v>
      </c>
      <c r="AQ11" s="56">
        <v>147</v>
      </c>
      <c r="AR11" s="193">
        <v>144</v>
      </c>
      <c r="AS11" s="193">
        <v>151</v>
      </c>
      <c r="AT11" s="193">
        <v>149</v>
      </c>
      <c r="AU11" s="193">
        <v>145</v>
      </c>
      <c r="AV11" s="99">
        <v>138</v>
      </c>
      <c r="AW11" s="193">
        <v>142</v>
      </c>
      <c r="AX11" s="193">
        <v>145</v>
      </c>
      <c r="AY11" s="193">
        <v>149</v>
      </c>
      <c r="AZ11" s="193">
        <v>141</v>
      </c>
      <c r="BA11" s="193">
        <v>149</v>
      </c>
      <c r="BB11" s="193">
        <v>153</v>
      </c>
      <c r="BC11" s="56">
        <v>156</v>
      </c>
      <c r="BD11" s="193">
        <v>161</v>
      </c>
      <c r="BE11" s="193">
        <v>159</v>
      </c>
      <c r="BF11" s="193">
        <v>157</v>
      </c>
      <c r="BG11" s="193">
        <v>157</v>
      </c>
      <c r="BH11" s="99">
        <v>158</v>
      </c>
      <c r="BI11" s="470">
        <v>154</v>
      </c>
      <c r="BJ11" s="534">
        <v>155</v>
      </c>
      <c r="BK11" s="559">
        <v>159</v>
      </c>
      <c r="BL11" s="193">
        <v>156</v>
      </c>
      <c r="BM11" s="193">
        <v>161</v>
      </c>
      <c r="BN11" s="193">
        <v>160</v>
      </c>
      <c r="BO11" s="56">
        <v>160</v>
      </c>
      <c r="BP11" s="56">
        <v>162</v>
      </c>
      <c r="BQ11" s="193">
        <v>166</v>
      </c>
      <c r="BR11" s="193">
        <v>164</v>
      </c>
      <c r="BS11" s="193"/>
      <c r="BT11" s="193"/>
      <c r="BU11" s="53">
        <f t="shared" si="0"/>
        <v>1</v>
      </c>
      <c r="BV11" s="57">
        <f t="shared" si="0"/>
        <v>3</v>
      </c>
      <c r="BW11" s="57">
        <f t="shared" si="0"/>
        <v>6</v>
      </c>
      <c r="BX11" s="57">
        <f t="shared" si="0"/>
        <v>8</v>
      </c>
      <c r="BY11" s="57">
        <f t="shared" si="0"/>
        <v>14</v>
      </c>
      <c r="BZ11" s="57">
        <f t="shared" si="0"/>
        <v>17</v>
      </c>
      <c r="CA11" s="57">
        <f t="shared" si="0"/>
        <v>13</v>
      </c>
      <c r="CB11" s="57">
        <f t="shared" si="0"/>
        <v>3</v>
      </c>
      <c r="CC11" s="57">
        <f t="shared" si="0"/>
        <v>6</v>
      </c>
      <c r="CD11" s="379">
        <f t="shared" si="0"/>
        <v>18</v>
      </c>
      <c r="CE11" s="100">
        <f t="shared" si="1"/>
        <v>20</v>
      </c>
      <c r="CF11" s="57">
        <f t="shared" si="1"/>
        <v>27</v>
      </c>
      <c r="CG11" s="57">
        <f t="shared" si="1"/>
        <v>30</v>
      </c>
      <c r="CH11" s="57">
        <f t="shared" si="1"/>
        <v>41</v>
      </c>
      <c r="CI11" s="57">
        <f t="shared" si="1"/>
        <v>40</v>
      </c>
      <c r="CJ11" s="220">
        <f t="shared" si="1"/>
        <v>37</v>
      </c>
      <c r="CK11" s="220">
        <f t="shared" si="1"/>
        <v>30</v>
      </c>
      <c r="CL11" s="220">
        <f t="shared" si="1"/>
        <v>25</v>
      </c>
      <c r="CM11" s="246">
        <f t="shared" si="1"/>
        <v>21</v>
      </c>
      <c r="CN11" s="246">
        <f t="shared" si="1"/>
        <v>21</v>
      </c>
      <c r="CO11" s="246">
        <f t="shared" si="2"/>
        <v>11</v>
      </c>
      <c r="CP11" s="359">
        <f t="shared" si="2"/>
        <v>-7</v>
      </c>
      <c r="CQ11" s="195">
        <f t="shared" si="2"/>
        <v>-6</v>
      </c>
      <c r="CR11" s="246">
        <f t="shared" si="2"/>
        <v>-10</v>
      </c>
      <c r="CS11" s="246">
        <f t="shared" si="2"/>
        <v>-15</v>
      </c>
      <c r="CT11" s="246">
        <f t="shared" si="2"/>
        <v>-29</v>
      </c>
      <c r="CU11" s="246">
        <f t="shared" si="2"/>
        <v>-28</v>
      </c>
      <c r="CV11" s="246">
        <f t="shared" si="2"/>
        <v>-24</v>
      </c>
      <c r="CW11" s="246">
        <f t="shared" si="2"/>
        <v>-31</v>
      </c>
      <c r="CX11" s="246">
        <f t="shared" si="2"/>
        <v>-32</v>
      </c>
      <c r="CY11" s="246">
        <f t="shared" si="3"/>
        <v>-18</v>
      </c>
      <c r="CZ11" s="246">
        <f t="shared" si="3"/>
        <v>-10</v>
      </c>
      <c r="DA11" s="246">
        <f t="shared" si="3"/>
        <v>-8</v>
      </c>
      <c r="DB11" s="359">
        <f t="shared" si="3"/>
        <v>-9</v>
      </c>
      <c r="DC11" s="359">
        <f t="shared" si="3"/>
        <v>-8</v>
      </c>
      <c r="DD11" s="359">
        <f t="shared" si="3"/>
        <v>-7</v>
      </c>
      <c r="DE11" s="359">
        <f t="shared" si="3"/>
        <v>-1</v>
      </c>
      <c r="DF11" s="359">
        <f t="shared" si="3"/>
        <v>-8</v>
      </c>
      <c r="DG11" s="359">
        <f t="shared" si="3"/>
        <v>-3</v>
      </c>
      <c r="DH11" s="359">
        <f t="shared" si="3"/>
        <v>-2</v>
      </c>
      <c r="DI11" s="359">
        <f t="shared" si="4"/>
        <v>9</v>
      </c>
      <c r="DJ11" s="359">
        <f t="shared" si="4"/>
        <v>17</v>
      </c>
      <c r="DK11" s="359">
        <f t="shared" si="4"/>
        <v>8</v>
      </c>
      <c r="DL11" s="359">
        <f t="shared" si="4"/>
        <v>8</v>
      </c>
      <c r="DM11" s="359">
        <f t="shared" si="4"/>
        <v>12</v>
      </c>
      <c r="DN11" s="359">
        <f t="shared" si="4"/>
        <v>20</v>
      </c>
      <c r="DO11" s="359">
        <f t="shared" si="4"/>
        <v>12</v>
      </c>
      <c r="DP11" s="359">
        <f t="shared" si="4"/>
        <v>10</v>
      </c>
      <c r="DQ11" s="359">
        <f t="shared" si="4"/>
        <v>10</v>
      </c>
      <c r="DR11" s="359">
        <f t="shared" si="4"/>
        <v>15</v>
      </c>
      <c r="DS11" s="359">
        <f t="shared" si="4"/>
        <v>12</v>
      </c>
      <c r="DT11" s="359">
        <f t="shared" si="4"/>
        <v>7</v>
      </c>
      <c r="DU11" s="359">
        <f t="shared" si="4"/>
        <v>4</v>
      </c>
      <c r="DV11" s="359">
        <f t="shared" si="4"/>
        <v>1</v>
      </c>
      <c r="DW11" s="359">
        <f t="shared" si="4"/>
        <v>7</v>
      </c>
      <c r="DX11" s="359">
        <f t="shared" si="4"/>
        <v>7</v>
      </c>
      <c r="DY11" s="447"/>
      <c r="DZ11" s="447"/>
      <c r="EA11" s="447"/>
      <c r="EB11" s="261"/>
      <c r="EC11" s="56">
        <f>IF(ISERROR(GETPIVOTDATA("VALUE",'CSS WK pvt'!$I$2,"DT_FILE",EC$8,"CD_CO",EC$6,"TRIM_CAT",TRIM(B11),"TRIM_LINE",A9))=TRUE,0,GETPIVOTDATA("VALUE",'CSS WK pvt'!$I$2,"DT_FILE",EC$8,"CD_CO",EC$6,"TRIM_CAT",TRIM(B11),"TRIM_LINE",A9))</f>
        <v>164</v>
      </c>
    </row>
    <row r="12" spans="1:133" s="51" customFormat="1" x14ac:dyDescent="0.3">
      <c r="A12" s="138"/>
      <c r="B12" s="52" t="s">
        <v>141</v>
      </c>
      <c r="C12" s="53">
        <v>1507</v>
      </c>
      <c r="D12" s="54">
        <v>1511</v>
      </c>
      <c r="E12" s="54">
        <v>1515</v>
      </c>
      <c r="F12" s="54">
        <v>1519</v>
      </c>
      <c r="G12" s="54">
        <v>1524</v>
      </c>
      <c r="H12" s="54">
        <v>1526</v>
      </c>
      <c r="I12" s="54">
        <v>1533</v>
      </c>
      <c r="J12" s="54">
        <v>1537</v>
      </c>
      <c r="K12" s="54">
        <v>1550</v>
      </c>
      <c r="L12" s="55">
        <v>1560</v>
      </c>
      <c r="M12" s="54">
        <v>1563</v>
      </c>
      <c r="N12" s="54">
        <v>1574</v>
      </c>
      <c r="O12" s="54">
        <v>1575</v>
      </c>
      <c r="P12" s="54">
        <v>1573</v>
      </c>
      <c r="Q12" s="54">
        <v>1583</v>
      </c>
      <c r="R12" s="54">
        <v>1586</v>
      </c>
      <c r="S12" s="54">
        <v>1589</v>
      </c>
      <c r="T12" s="54">
        <v>1584</v>
      </c>
      <c r="U12" s="180">
        <v>1583</v>
      </c>
      <c r="V12" s="180">
        <v>1585</v>
      </c>
      <c r="W12" s="180">
        <v>1590</v>
      </c>
      <c r="X12" s="55">
        <v>1591</v>
      </c>
      <c r="Y12" s="180">
        <v>1588</v>
      </c>
      <c r="Z12" s="180">
        <v>1591</v>
      </c>
      <c r="AA12" s="180">
        <v>1600</v>
      </c>
      <c r="AB12" s="180">
        <v>1596</v>
      </c>
      <c r="AC12" s="180">
        <v>1599</v>
      </c>
      <c r="AD12" s="180">
        <v>1605</v>
      </c>
      <c r="AE12" s="180">
        <v>1607</v>
      </c>
      <c r="AF12" s="180">
        <v>1607</v>
      </c>
      <c r="AG12" s="180">
        <v>1603</v>
      </c>
      <c r="AH12" s="180">
        <v>1602</v>
      </c>
      <c r="AI12" s="180">
        <v>1604</v>
      </c>
      <c r="AJ12" s="55">
        <v>1603</v>
      </c>
      <c r="AK12" s="193">
        <v>1604</v>
      </c>
      <c r="AL12" s="193">
        <v>1600</v>
      </c>
      <c r="AM12" s="193">
        <v>1604</v>
      </c>
      <c r="AN12" s="193">
        <v>1597</v>
      </c>
      <c r="AO12" s="193">
        <v>1597</v>
      </c>
      <c r="AP12" s="193">
        <v>1595</v>
      </c>
      <c r="AQ12" s="56">
        <v>1595</v>
      </c>
      <c r="AR12" s="193">
        <v>1596</v>
      </c>
      <c r="AS12" s="193">
        <v>1595</v>
      </c>
      <c r="AT12" s="193">
        <v>1601</v>
      </c>
      <c r="AU12" s="193">
        <v>1607</v>
      </c>
      <c r="AV12" s="99">
        <v>1600</v>
      </c>
      <c r="AW12" s="193">
        <v>1600</v>
      </c>
      <c r="AX12" s="193">
        <v>1599</v>
      </c>
      <c r="AY12" s="193">
        <v>1602</v>
      </c>
      <c r="AZ12" s="193">
        <v>1601</v>
      </c>
      <c r="BA12" s="193">
        <v>1597</v>
      </c>
      <c r="BB12" s="193">
        <v>1595</v>
      </c>
      <c r="BC12" s="56">
        <v>1604</v>
      </c>
      <c r="BD12" s="193">
        <v>1606</v>
      </c>
      <c r="BE12" s="193">
        <v>1606</v>
      </c>
      <c r="BF12" s="193">
        <v>1606</v>
      </c>
      <c r="BG12" s="193">
        <v>1603</v>
      </c>
      <c r="BH12" s="99">
        <v>1608</v>
      </c>
      <c r="BI12" s="470">
        <v>1611</v>
      </c>
      <c r="BJ12" s="534">
        <v>1610</v>
      </c>
      <c r="BK12" s="559">
        <v>1607</v>
      </c>
      <c r="BL12" s="193">
        <v>1604</v>
      </c>
      <c r="BM12" s="193">
        <v>1603</v>
      </c>
      <c r="BN12" s="193">
        <v>1610</v>
      </c>
      <c r="BO12" s="56">
        <v>1609</v>
      </c>
      <c r="BP12" s="56">
        <v>1615</v>
      </c>
      <c r="BQ12" s="193">
        <v>1619</v>
      </c>
      <c r="BR12" s="193">
        <v>1619</v>
      </c>
      <c r="BS12" s="193"/>
      <c r="BT12" s="193"/>
      <c r="BU12" s="53">
        <f t="shared" si="0"/>
        <v>68</v>
      </c>
      <c r="BV12" s="57">
        <f t="shared" si="0"/>
        <v>62</v>
      </c>
      <c r="BW12" s="57">
        <f t="shared" si="0"/>
        <v>68</v>
      </c>
      <c r="BX12" s="57">
        <f t="shared" si="0"/>
        <v>67</v>
      </c>
      <c r="BY12" s="57">
        <f t="shared" si="0"/>
        <v>65</v>
      </c>
      <c r="BZ12" s="57">
        <f t="shared" si="0"/>
        <v>58</v>
      </c>
      <c r="CA12" s="57">
        <f t="shared" si="0"/>
        <v>50</v>
      </c>
      <c r="CB12" s="57">
        <f t="shared" si="0"/>
        <v>48</v>
      </c>
      <c r="CC12" s="57">
        <f t="shared" si="0"/>
        <v>40</v>
      </c>
      <c r="CD12" s="379">
        <f t="shared" si="0"/>
        <v>31</v>
      </c>
      <c r="CE12" s="100">
        <f t="shared" si="1"/>
        <v>25</v>
      </c>
      <c r="CF12" s="57">
        <f t="shared" si="1"/>
        <v>17</v>
      </c>
      <c r="CG12" s="57">
        <f t="shared" si="1"/>
        <v>25</v>
      </c>
      <c r="CH12" s="57">
        <f t="shared" si="1"/>
        <v>23</v>
      </c>
      <c r="CI12" s="57">
        <f t="shared" si="1"/>
        <v>16</v>
      </c>
      <c r="CJ12" s="220">
        <f t="shared" si="1"/>
        <v>19</v>
      </c>
      <c r="CK12" s="220">
        <f t="shared" si="1"/>
        <v>18</v>
      </c>
      <c r="CL12" s="220">
        <f t="shared" si="1"/>
        <v>23</v>
      </c>
      <c r="CM12" s="246">
        <f t="shared" si="1"/>
        <v>20</v>
      </c>
      <c r="CN12" s="246">
        <f t="shared" si="1"/>
        <v>17</v>
      </c>
      <c r="CO12" s="246">
        <f t="shared" si="2"/>
        <v>14</v>
      </c>
      <c r="CP12" s="359">
        <f t="shared" si="2"/>
        <v>12</v>
      </c>
      <c r="CQ12" s="195">
        <f t="shared" si="2"/>
        <v>16</v>
      </c>
      <c r="CR12" s="246">
        <f t="shared" si="2"/>
        <v>9</v>
      </c>
      <c r="CS12" s="246">
        <f t="shared" si="2"/>
        <v>4</v>
      </c>
      <c r="CT12" s="246">
        <f t="shared" si="2"/>
        <v>1</v>
      </c>
      <c r="CU12" s="246">
        <f t="shared" si="2"/>
        <v>-2</v>
      </c>
      <c r="CV12" s="246">
        <f t="shared" si="2"/>
        <v>-10</v>
      </c>
      <c r="CW12" s="246">
        <f t="shared" si="2"/>
        <v>-12</v>
      </c>
      <c r="CX12" s="246">
        <f t="shared" si="2"/>
        <v>-11</v>
      </c>
      <c r="CY12" s="246">
        <f t="shared" si="3"/>
        <v>-8</v>
      </c>
      <c r="CZ12" s="246">
        <f t="shared" si="3"/>
        <v>-1</v>
      </c>
      <c r="DA12" s="246">
        <f t="shared" si="3"/>
        <v>3</v>
      </c>
      <c r="DB12" s="359">
        <f t="shared" si="3"/>
        <v>-3</v>
      </c>
      <c r="DC12" s="359">
        <f t="shared" si="3"/>
        <v>-4</v>
      </c>
      <c r="DD12" s="359">
        <f t="shared" si="3"/>
        <v>-1</v>
      </c>
      <c r="DE12" s="359">
        <f t="shared" si="3"/>
        <v>-2</v>
      </c>
      <c r="DF12" s="359">
        <f t="shared" si="3"/>
        <v>4</v>
      </c>
      <c r="DG12" s="359">
        <f t="shared" si="3"/>
        <v>0</v>
      </c>
      <c r="DH12" s="359">
        <f t="shared" si="3"/>
        <v>0</v>
      </c>
      <c r="DI12" s="359">
        <f t="shared" si="4"/>
        <v>9</v>
      </c>
      <c r="DJ12" s="359">
        <f t="shared" si="4"/>
        <v>10</v>
      </c>
      <c r="DK12" s="359">
        <f t="shared" si="4"/>
        <v>11</v>
      </c>
      <c r="DL12" s="359">
        <f t="shared" si="4"/>
        <v>5</v>
      </c>
      <c r="DM12" s="359">
        <f t="shared" si="4"/>
        <v>-4</v>
      </c>
      <c r="DN12" s="359">
        <f t="shared" si="4"/>
        <v>8</v>
      </c>
      <c r="DO12" s="359">
        <f t="shared" si="4"/>
        <v>11</v>
      </c>
      <c r="DP12" s="359">
        <f t="shared" si="4"/>
        <v>11</v>
      </c>
      <c r="DQ12" s="359">
        <f t="shared" si="4"/>
        <v>5</v>
      </c>
      <c r="DR12" s="359">
        <f t="shared" si="4"/>
        <v>3</v>
      </c>
      <c r="DS12" s="359">
        <f t="shared" si="4"/>
        <v>6</v>
      </c>
      <c r="DT12" s="359">
        <f t="shared" si="4"/>
        <v>15</v>
      </c>
      <c r="DU12" s="359">
        <f t="shared" si="4"/>
        <v>5</v>
      </c>
      <c r="DV12" s="359">
        <f t="shared" si="4"/>
        <v>9</v>
      </c>
      <c r="DW12" s="359">
        <f t="shared" si="4"/>
        <v>13</v>
      </c>
      <c r="DX12" s="359">
        <f t="shared" si="4"/>
        <v>13</v>
      </c>
      <c r="DY12" s="447"/>
      <c r="DZ12" s="447"/>
      <c r="EA12" s="447"/>
      <c r="EB12" s="261"/>
      <c r="EC12" s="56">
        <f>IF(ISERROR(GETPIVOTDATA("VALUE",'CSS WK pvt'!$I$2,"DT_FILE",EC$8,"CD_CO",EC$6,"TRIM_CAT",TRIM(B12),"TRIM_LINE",A9))=TRUE,0,GETPIVOTDATA("VALUE",'CSS WK pvt'!$I$2,"DT_FILE",EC$8,"CD_CO",EC$6,"TRIM_CAT",TRIM(B12),"TRIM_LINE",A9))</f>
        <v>1619</v>
      </c>
    </row>
    <row r="13" spans="1:133" s="51" customFormat="1" x14ac:dyDescent="0.3">
      <c r="A13" s="138"/>
      <c r="B13" s="52" t="s">
        <v>142</v>
      </c>
      <c r="C13" s="53">
        <v>78</v>
      </c>
      <c r="D13" s="54">
        <v>78</v>
      </c>
      <c r="E13" s="54">
        <v>78</v>
      </c>
      <c r="F13" s="54">
        <v>78</v>
      </c>
      <c r="G13" s="54">
        <v>78</v>
      </c>
      <c r="H13" s="54">
        <v>79</v>
      </c>
      <c r="I13" s="54">
        <v>79</v>
      </c>
      <c r="J13" s="54">
        <v>79</v>
      </c>
      <c r="K13" s="54">
        <v>79</v>
      </c>
      <c r="L13" s="55">
        <v>79</v>
      </c>
      <c r="M13" s="54">
        <v>79</v>
      </c>
      <c r="N13" s="54">
        <v>79</v>
      </c>
      <c r="O13" s="54">
        <v>79</v>
      </c>
      <c r="P13" s="54">
        <v>79</v>
      </c>
      <c r="Q13" s="54">
        <v>80</v>
      </c>
      <c r="R13" s="54">
        <v>79</v>
      </c>
      <c r="S13" s="54">
        <v>79</v>
      </c>
      <c r="T13" s="54">
        <v>79</v>
      </c>
      <c r="U13" s="180">
        <v>79</v>
      </c>
      <c r="V13" s="180">
        <v>79</v>
      </c>
      <c r="W13" s="180">
        <v>79</v>
      </c>
      <c r="X13" s="55">
        <v>78</v>
      </c>
      <c r="Y13" s="180">
        <v>79</v>
      </c>
      <c r="Z13" s="180">
        <v>78</v>
      </c>
      <c r="AA13" s="180">
        <v>78</v>
      </c>
      <c r="AB13" s="180">
        <v>78</v>
      </c>
      <c r="AC13" s="180">
        <v>78</v>
      </c>
      <c r="AD13" s="180">
        <v>78</v>
      </c>
      <c r="AE13" s="180">
        <v>77</v>
      </c>
      <c r="AF13" s="180">
        <v>79</v>
      </c>
      <c r="AG13" s="180">
        <v>77</v>
      </c>
      <c r="AH13" s="180">
        <v>78</v>
      </c>
      <c r="AI13" s="180">
        <v>77</v>
      </c>
      <c r="AJ13" s="55">
        <v>77</v>
      </c>
      <c r="AK13" s="193">
        <v>78</v>
      </c>
      <c r="AL13" s="193">
        <v>77</v>
      </c>
      <c r="AM13" s="193">
        <v>77</v>
      </c>
      <c r="AN13" s="193">
        <v>77</v>
      </c>
      <c r="AO13" s="193">
        <v>77</v>
      </c>
      <c r="AP13" s="193">
        <v>76</v>
      </c>
      <c r="AQ13" s="56">
        <v>76</v>
      </c>
      <c r="AR13" s="193">
        <v>76</v>
      </c>
      <c r="AS13" s="193">
        <v>77</v>
      </c>
      <c r="AT13" s="193">
        <v>77</v>
      </c>
      <c r="AU13" s="193">
        <v>77</v>
      </c>
      <c r="AV13" s="99">
        <v>77</v>
      </c>
      <c r="AW13" s="193">
        <v>78</v>
      </c>
      <c r="AX13" s="193">
        <v>78</v>
      </c>
      <c r="AY13" s="193">
        <v>77</v>
      </c>
      <c r="AZ13" s="193">
        <v>77</v>
      </c>
      <c r="BA13" s="193">
        <v>77</v>
      </c>
      <c r="BB13" s="193">
        <v>77</v>
      </c>
      <c r="BC13" s="56">
        <v>77</v>
      </c>
      <c r="BD13" s="193">
        <v>76</v>
      </c>
      <c r="BE13" s="193">
        <v>76</v>
      </c>
      <c r="BF13" s="193">
        <v>76</v>
      </c>
      <c r="BG13" s="193">
        <v>74</v>
      </c>
      <c r="BH13" s="99">
        <v>74</v>
      </c>
      <c r="BI13" s="470">
        <v>74</v>
      </c>
      <c r="BJ13" s="534">
        <v>74</v>
      </c>
      <c r="BK13" s="559">
        <v>75</v>
      </c>
      <c r="BL13" s="193">
        <v>75</v>
      </c>
      <c r="BM13" s="193">
        <v>75</v>
      </c>
      <c r="BN13" s="193">
        <v>76</v>
      </c>
      <c r="BO13" s="56">
        <v>77</v>
      </c>
      <c r="BP13" s="56">
        <v>79</v>
      </c>
      <c r="BQ13" s="193">
        <v>76</v>
      </c>
      <c r="BR13" s="193">
        <v>77</v>
      </c>
      <c r="BS13" s="193"/>
      <c r="BT13" s="193"/>
      <c r="BU13" s="53">
        <f t="shared" si="0"/>
        <v>1</v>
      </c>
      <c r="BV13" s="57">
        <f t="shared" si="0"/>
        <v>1</v>
      </c>
      <c r="BW13" s="57">
        <f t="shared" si="0"/>
        <v>2</v>
      </c>
      <c r="BX13" s="57">
        <f t="shared" si="0"/>
        <v>1</v>
      </c>
      <c r="BY13" s="57">
        <f t="shared" si="0"/>
        <v>1</v>
      </c>
      <c r="BZ13" s="57">
        <f t="shared" si="0"/>
        <v>0</v>
      </c>
      <c r="CA13" s="57">
        <f t="shared" si="0"/>
        <v>0</v>
      </c>
      <c r="CB13" s="57">
        <f t="shared" si="0"/>
        <v>0</v>
      </c>
      <c r="CC13" s="57">
        <f t="shared" si="0"/>
        <v>0</v>
      </c>
      <c r="CD13" s="379">
        <f t="shared" si="0"/>
        <v>-1</v>
      </c>
      <c r="CE13" s="100">
        <f t="shared" si="1"/>
        <v>0</v>
      </c>
      <c r="CF13" s="57">
        <f t="shared" si="1"/>
        <v>-1</v>
      </c>
      <c r="CG13" s="57">
        <f t="shared" si="1"/>
        <v>-1</v>
      </c>
      <c r="CH13" s="57">
        <f t="shared" si="1"/>
        <v>-1</v>
      </c>
      <c r="CI13" s="57">
        <f t="shared" si="1"/>
        <v>-2</v>
      </c>
      <c r="CJ13" s="220">
        <f t="shared" si="1"/>
        <v>-1</v>
      </c>
      <c r="CK13" s="220">
        <f t="shared" si="1"/>
        <v>-2</v>
      </c>
      <c r="CL13" s="220">
        <f t="shared" si="1"/>
        <v>0</v>
      </c>
      <c r="CM13" s="246">
        <f t="shared" si="1"/>
        <v>-2</v>
      </c>
      <c r="CN13" s="246">
        <f t="shared" si="1"/>
        <v>-1</v>
      </c>
      <c r="CO13" s="246">
        <f t="shared" si="2"/>
        <v>-2</v>
      </c>
      <c r="CP13" s="359">
        <f t="shared" si="2"/>
        <v>-1</v>
      </c>
      <c r="CQ13" s="195">
        <f t="shared" si="2"/>
        <v>-1</v>
      </c>
      <c r="CR13" s="246">
        <f t="shared" si="2"/>
        <v>-1</v>
      </c>
      <c r="CS13" s="246">
        <f t="shared" si="2"/>
        <v>-1</v>
      </c>
      <c r="CT13" s="246">
        <f t="shared" si="2"/>
        <v>-1</v>
      </c>
      <c r="CU13" s="246">
        <f t="shared" si="2"/>
        <v>-1</v>
      </c>
      <c r="CV13" s="246">
        <f t="shared" si="2"/>
        <v>-2</v>
      </c>
      <c r="CW13" s="246">
        <f t="shared" si="2"/>
        <v>-1</v>
      </c>
      <c r="CX13" s="246">
        <f t="shared" si="2"/>
        <v>-3</v>
      </c>
      <c r="CY13" s="246">
        <f t="shared" si="3"/>
        <v>0</v>
      </c>
      <c r="CZ13" s="246">
        <f t="shared" si="3"/>
        <v>-1</v>
      </c>
      <c r="DA13" s="246">
        <f t="shared" si="3"/>
        <v>0</v>
      </c>
      <c r="DB13" s="359">
        <f t="shared" si="3"/>
        <v>0</v>
      </c>
      <c r="DC13" s="359">
        <f t="shared" si="3"/>
        <v>0</v>
      </c>
      <c r="DD13" s="359">
        <f t="shared" si="3"/>
        <v>1</v>
      </c>
      <c r="DE13" s="359">
        <f t="shared" si="3"/>
        <v>0</v>
      </c>
      <c r="DF13" s="359">
        <f t="shared" si="3"/>
        <v>0</v>
      </c>
      <c r="DG13" s="359">
        <f t="shared" si="3"/>
        <v>0</v>
      </c>
      <c r="DH13" s="359">
        <f t="shared" si="3"/>
        <v>1</v>
      </c>
      <c r="DI13" s="359">
        <f t="shared" si="4"/>
        <v>1</v>
      </c>
      <c r="DJ13" s="359">
        <f t="shared" si="4"/>
        <v>0</v>
      </c>
      <c r="DK13" s="359">
        <f t="shared" si="4"/>
        <v>-1</v>
      </c>
      <c r="DL13" s="359">
        <f t="shared" si="4"/>
        <v>-1</v>
      </c>
      <c r="DM13" s="359">
        <f t="shared" si="4"/>
        <v>-3</v>
      </c>
      <c r="DN13" s="359">
        <f t="shared" si="4"/>
        <v>-3</v>
      </c>
      <c r="DO13" s="359">
        <f t="shared" si="4"/>
        <v>-4</v>
      </c>
      <c r="DP13" s="359">
        <f t="shared" si="4"/>
        <v>-4</v>
      </c>
      <c r="DQ13" s="359">
        <f t="shared" si="4"/>
        <v>-2</v>
      </c>
      <c r="DR13" s="359">
        <f t="shared" si="4"/>
        <v>-2</v>
      </c>
      <c r="DS13" s="359">
        <f t="shared" si="4"/>
        <v>-2</v>
      </c>
      <c r="DT13" s="359">
        <f t="shared" si="4"/>
        <v>-1</v>
      </c>
      <c r="DU13" s="359">
        <f t="shared" si="4"/>
        <v>0</v>
      </c>
      <c r="DV13" s="359">
        <f t="shared" si="4"/>
        <v>3</v>
      </c>
      <c r="DW13" s="359">
        <f t="shared" si="4"/>
        <v>0</v>
      </c>
      <c r="DX13" s="359">
        <f t="shared" si="4"/>
        <v>1</v>
      </c>
      <c r="DY13" s="447"/>
      <c r="DZ13" s="447"/>
      <c r="EA13" s="447"/>
      <c r="EB13" s="261"/>
      <c r="EC13" s="56">
        <f>IF(ISERROR(GETPIVOTDATA("VALUE",'CSS WK pvt'!$I$2,"DT_FILE",EC$8,"CD_CO",EC$6,"TRIM_CAT",TRIM(B13),"TRIM_LINE",A9))=TRUE,0,GETPIVOTDATA("VALUE",'CSS WK pvt'!$I$2,"DT_FILE",EC$8,"CD_CO",EC$6,"TRIM_CAT",TRIM(B13),"TRIM_LINE",A9))</f>
        <v>77</v>
      </c>
    </row>
    <row r="14" spans="1:133" s="51" customFormat="1" x14ac:dyDescent="0.3">
      <c r="A14" s="138"/>
      <c r="B14" s="52" t="s">
        <v>143</v>
      </c>
      <c r="C14" s="53">
        <v>11</v>
      </c>
      <c r="D14" s="54">
        <v>11</v>
      </c>
      <c r="E14" s="54">
        <v>11</v>
      </c>
      <c r="F14" s="54">
        <v>11</v>
      </c>
      <c r="G14" s="54">
        <v>11</v>
      </c>
      <c r="H14" s="54">
        <v>11</v>
      </c>
      <c r="I14" s="54">
        <v>11</v>
      </c>
      <c r="J14" s="54">
        <v>11</v>
      </c>
      <c r="K14" s="54">
        <v>11</v>
      </c>
      <c r="L14" s="55">
        <v>11</v>
      </c>
      <c r="M14" s="54">
        <v>11</v>
      </c>
      <c r="N14" s="54">
        <v>11</v>
      </c>
      <c r="O14" s="54">
        <v>11</v>
      </c>
      <c r="P14" s="54">
        <v>11</v>
      </c>
      <c r="Q14" s="54">
        <v>11</v>
      </c>
      <c r="R14" s="54">
        <v>11</v>
      </c>
      <c r="S14" s="54">
        <v>11</v>
      </c>
      <c r="T14" s="54">
        <v>11</v>
      </c>
      <c r="U14" s="180">
        <v>11</v>
      </c>
      <c r="V14" s="180">
        <v>11</v>
      </c>
      <c r="W14" s="180">
        <v>11</v>
      </c>
      <c r="X14" s="55">
        <v>11</v>
      </c>
      <c r="Y14" s="180">
        <v>11</v>
      </c>
      <c r="Z14" s="180">
        <v>11</v>
      </c>
      <c r="AA14" s="180">
        <v>11</v>
      </c>
      <c r="AB14" s="180">
        <v>11</v>
      </c>
      <c r="AC14" s="180">
        <v>11</v>
      </c>
      <c r="AD14" s="180">
        <v>11</v>
      </c>
      <c r="AE14" s="180">
        <v>11</v>
      </c>
      <c r="AF14" s="180">
        <v>11</v>
      </c>
      <c r="AG14" s="180">
        <v>11</v>
      </c>
      <c r="AH14" s="180">
        <v>11</v>
      </c>
      <c r="AI14" s="180">
        <v>11</v>
      </c>
      <c r="AJ14" s="55">
        <v>11</v>
      </c>
      <c r="AK14" s="193">
        <v>11</v>
      </c>
      <c r="AL14" s="193">
        <v>11</v>
      </c>
      <c r="AM14" s="193">
        <v>11</v>
      </c>
      <c r="AN14" s="193">
        <v>11</v>
      </c>
      <c r="AO14" s="193">
        <v>11</v>
      </c>
      <c r="AP14" s="193">
        <v>11</v>
      </c>
      <c r="AQ14" s="56">
        <v>11</v>
      </c>
      <c r="AR14" s="193">
        <v>11</v>
      </c>
      <c r="AS14" s="193">
        <v>11</v>
      </c>
      <c r="AT14" s="193">
        <v>11</v>
      </c>
      <c r="AU14" s="193">
        <v>11</v>
      </c>
      <c r="AV14" s="99">
        <v>11</v>
      </c>
      <c r="AW14" s="193">
        <v>11</v>
      </c>
      <c r="AX14" s="193">
        <v>11</v>
      </c>
      <c r="AY14" s="193">
        <v>11</v>
      </c>
      <c r="AZ14" s="193">
        <v>11</v>
      </c>
      <c r="BA14" s="193">
        <v>11</v>
      </c>
      <c r="BB14" s="193">
        <v>11</v>
      </c>
      <c r="BC14" s="56">
        <v>11</v>
      </c>
      <c r="BD14" s="193">
        <v>11</v>
      </c>
      <c r="BE14" s="193">
        <v>10</v>
      </c>
      <c r="BF14" s="193">
        <v>10</v>
      </c>
      <c r="BG14" s="193">
        <v>10</v>
      </c>
      <c r="BH14" s="99">
        <v>10</v>
      </c>
      <c r="BI14" s="470">
        <v>10</v>
      </c>
      <c r="BJ14" s="534">
        <v>10</v>
      </c>
      <c r="BK14" s="559">
        <v>10</v>
      </c>
      <c r="BL14" s="193">
        <v>10</v>
      </c>
      <c r="BM14" s="193">
        <v>10</v>
      </c>
      <c r="BN14" s="193">
        <v>10</v>
      </c>
      <c r="BO14" s="56">
        <v>10</v>
      </c>
      <c r="BP14" s="56">
        <v>10</v>
      </c>
      <c r="BQ14" s="193">
        <v>10</v>
      </c>
      <c r="BR14" s="193">
        <v>9</v>
      </c>
      <c r="BS14" s="193"/>
      <c r="BT14" s="193"/>
      <c r="BU14" s="53">
        <f t="shared" si="0"/>
        <v>0</v>
      </c>
      <c r="BV14" s="57">
        <f t="shared" si="0"/>
        <v>0</v>
      </c>
      <c r="BW14" s="57">
        <f t="shared" si="0"/>
        <v>0</v>
      </c>
      <c r="BX14" s="57">
        <f t="shared" si="0"/>
        <v>0</v>
      </c>
      <c r="BY14" s="57">
        <f t="shared" si="0"/>
        <v>0</v>
      </c>
      <c r="BZ14" s="57">
        <f t="shared" si="0"/>
        <v>0</v>
      </c>
      <c r="CA14" s="57">
        <f t="shared" si="0"/>
        <v>0</v>
      </c>
      <c r="CB14" s="57">
        <f t="shared" si="0"/>
        <v>0</v>
      </c>
      <c r="CC14" s="57">
        <f t="shared" si="0"/>
        <v>0</v>
      </c>
      <c r="CD14" s="379">
        <f t="shared" si="0"/>
        <v>0</v>
      </c>
      <c r="CE14" s="100">
        <f t="shared" si="1"/>
        <v>0</v>
      </c>
      <c r="CF14" s="57">
        <f t="shared" si="1"/>
        <v>0</v>
      </c>
      <c r="CG14" s="57">
        <f t="shared" si="1"/>
        <v>0</v>
      </c>
      <c r="CH14" s="57">
        <f t="shared" si="1"/>
        <v>0</v>
      </c>
      <c r="CI14" s="57">
        <f t="shared" si="1"/>
        <v>0</v>
      </c>
      <c r="CJ14" s="220">
        <f t="shared" si="1"/>
        <v>0</v>
      </c>
      <c r="CK14" s="220">
        <f t="shared" si="1"/>
        <v>0</v>
      </c>
      <c r="CL14" s="220">
        <f t="shared" si="1"/>
        <v>0</v>
      </c>
      <c r="CM14" s="246">
        <f t="shared" si="1"/>
        <v>0</v>
      </c>
      <c r="CN14" s="246">
        <f t="shared" si="1"/>
        <v>0</v>
      </c>
      <c r="CO14" s="246">
        <f t="shared" si="2"/>
        <v>0</v>
      </c>
      <c r="CP14" s="359">
        <f t="shared" si="2"/>
        <v>0</v>
      </c>
      <c r="CQ14" s="195">
        <f t="shared" si="2"/>
        <v>0</v>
      </c>
      <c r="CR14" s="246">
        <f t="shared" si="2"/>
        <v>0</v>
      </c>
      <c r="CS14" s="246">
        <f t="shared" si="2"/>
        <v>0</v>
      </c>
      <c r="CT14" s="246">
        <f t="shared" si="2"/>
        <v>0</v>
      </c>
      <c r="CU14" s="246">
        <f t="shared" si="2"/>
        <v>0</v>
      </c>
      <c r="CV14" s="246">
        <f t="shared" si="2"/>
        <v>0</v>
      </c>
      <c r="CW14" s="246">
        <f t="shared" si="2"/>
        <v>0</v>
      </c>
      <c r="CX14" s="246">
        <f t="shared" si="2"/>
        <v>0</v>
      </c>
      <c r="CY14" s="246">
        <f t="shared" si="3"/>
        <v>0</v>
      </c>
      <c r="CZ14" s="246">
        <f t="shared" si="3"/>
        <v>0</v>
      </c>
      <c r="DA14" s="246">
        <f t="shared" si="3"/>
        <v>0</v>
      </c>
      <c r="DB14" s="359">
        <f t="shared" si="3"/>
        <v>0</v>
      </c>
      <c r="DC14" s="359">
        <f t="shared" si="3"/>
        <v>0</v>
      </c>
      <c r="DD14" s="359">
        <f t="shared" si="3"/>
        <v>0</v>
      </c>
      <c r="DE14" s="359">
        <f t="shared" si="3"/>
        <v>0</v>
      </c>
      <c r="DF14" s="359">
        <f t="shared" si="3"/>
        <v>0</v>
      </c>
      <c r="DG14" s="359">
        <f t="shared" si="3"/>
        <v>0</v>
      </c>
      <c r="DH14" s="359">
        <f t="shared" si="3"/>
        <v>0</v>
      </c>
      <c r="DI14" s="359">
        <f t="shared" si="4"/>
        <v>0</v>
      </c>
      <c r="DJ14" s="359">
        <f t="shared" si="4"/>
        <v>0</v>
      </c>
      <c r="DK14" s="359">
        <f t="shared" si="4"/>
        <v>-1</v>
      </c>
      <c r="DL14" s="359">
        <f t="shared" si="4"/>
        <v>-1</v>
      </c>
      <c r="DM14" s="359">
        <f t="shared" si="4"/>
        <v>-1</v>
      </c>
      <c r="DN14" s="359">
        <f t="shared" si="4"/>
        <v>-1</v>
      </c>
      <c r="DO14" s="359">
        <f t="shared" si="4"/>
        <v>-1</v>
      </c>
      <c r="DP14" s="359">
        <f t="shared" si="4"/>
        <v>-1</v>
      </c>
      <c r="DQ14" s="359">
        <f t="shared" si="4"/>
        <v>-1</v>
      </c>
      <c r="DR14" s="359">
        <f t="shared" si="4"/>
        <v>-1</v>
      </c>
      <c r="DS14" s="359">
        <f t="shared" si="4"/>
        <v>-1</v>
      </c>
      <c r="DT14" s="359">
        <f t="shared" si="4"/>
        <v>-1</v>
      </c>
      <c r="DU14" s="359">
        <f t="shared" si="4"/>
        <v>-1</v>
      </c>
      <c r="DV14" s="359">
        <f t="shared" si="4"/>
        <v>-1</v>
      </c>
      <c r="DW14" s="359">
        <f t="shared" si="4"/>
        <v>0</v>
      </c>
      <c r="DX14" s="359">
        <f t="shared" si="4"/>
        <v>-1</v>
      </c>
      <c r="DY14" s="447"/>
      <c r="DZ14" s="447"/>
      <c r="EA14" s="447"/>
      <c r="EB14" s="261"/>
      <c r="EC14" s="56">
        <f>IF(ISERROR(GETPIVOTDATA("VALUE",'CSS WK pvt'!$I$2,"DT_FILE",EC$8,"CD_CO",EC$6,"TRIM_CAT",TRIM(B14),"TRIM_LINE",A9))=TRUE,0,GETPIVOTDATA("VALUE",'CSS WK pvt'!$I$2,"DT_FILE",EC$8,"CD_CO",EC$6,"TRIM_CAT",TRIM(B14),"TRIM_LINE",A9))</f>
        <v>9</v>
      </c>
    </row>
    <row r="15" spans="1:133" s="65" customFormat="1" ht="15" thickBot="1" x14ac:dyDescent="0.35">
      <c r="A15" s="139"/>
      <c r="B15" s="59" t="s">
        <v>144</v>
      </c>
      <c r="C15" s="60">
        <f t="shared" ref="C15:Q15" si="5">SUM(C10:C14)</f>
        <v>13366</v>
      </c>
      <c r="D15" s="61">
        <f t="shared" si="5"/>
        <v>13382</v>
      </c>
      <c r="E15" s="61">
        <f t="shared" si="5"/>
        <v>13408</v>
      </c>
      <c r="F15" s="61">
        <f t="shared" si="5"/>
        <v>13437</v>
      </c>
      <c r="G15" s="61">
        <f t="shared" si="5"/>
        <v>13473</v>
      </c>
      <c r="H15" s="61">
        <f t="shared" si="5"/>
        <v>13481</v>
      </c>
      <c r="I15" s="61">
        <f t="shared" si="5"/>
        <v>13513</v>
      </c>
      <c r="J15" s="61">
        <f t="shared" si="5"/>
        <v>13517</v>
      </c>
      <c r="K15" s="61">
        <f t="shared" si="5"/>
        <v>13583</v>
      </c>
      <c r="L15" s="62">
        <f t="shared" si="5"/>
        <v>13648</v>
      </c>
      <c r="M15" s="61">
        <f t="shared" si="5"/>
        <v>13676</v>
      </c>
      <c r="N15" s="61">
        <f t="shared" si="5"/>
        <v>13728</v>
      </c>
      <c r="O15" s="61">
        <f t="shared" si="5"/>
        <v>13751</v>
      </c>
      <c r="P15" s="61">
        <f t="shared" si="5"/>
        <v>13749</v>
      </c>
      <c r="Q15" s="61">
        <f t="shared" si="5"/>
        <v>13796</v>
      </c>
      <c r="R15" s="61">
        <v>13815</v>
      </c>
      <c r="S15" s="61">
        <v>13837</v>
      </c>
      <c r="T15" s="61">
        <v>13827</v>
      </c>
      <c r="U15" s="181">
        <v>13809</v>
      </c>
      <c r="V15" s="181">
        <v>13798</v>
      </c>
      <c r="W15" s="181">
        <f>SUM(W10+W11+W12+W13+W14)</f>
        <v>13805</v>
      </c>
      <c r="X15" s="62">
        <f>SUM(X10+X11+X12+X13+X14)</f>
        <v>13788</v>
      </c>
      <c r="Y15" s="181">
        <v>13772</v>
      </c>
      <c r="Z15" s="181">
        <v>13805</v>
      </c>
      <c r="AA15" s="181">
        <v>13823</v>
      </c>
      <c r="AB15" s="181">
        <v>13828</v>
      </c>
      <c r="AC15" s="181">
        <v>13825</v>
      </c>
      <c r="AD15" s="181">
        <v>13822</v>
      </c>
      <c r="AE15" s="181">
        <v>13830</v>
      </c>
      <c r="AF15" s="181">
        <v>13858</v>
      </c>
      <c r="AG15" s="181">
        <v>13811</v>
      </c>
      <c r="AH15" s="181">
        <v>13804</v>
      </c>
      <c r="AI15" s="181">
        <v>13809</v>
      </c>
      <c r="AJ15" s="62">
        <v>13794</v>
      </c>
      <c r="AK15" s="270">
        <v>13817</v>
      </c>
      <c r="AL15" s="270">
        <v>13811</v>
      </c>
      <c r="AM15" s="270">
        <v>13816</v>
      </c>
      <c r="AN15" s="270">
        <v>13816</v>
      </c>
      <c r="AO15" s="270">
        <v>13838</v>
      </c>
      <c r="AP15" s="270">
        <v>13857</v>
      </c>
      <c r="AQ15" s="63">
        <v>13881</v>
      </c>
      <c r="AR15" s="270">
        <v>13861</v>
      </c>
      <c r="AS15" s="270">
        <v>13860</v>
      </c>
      <c r="AT15" s="270">
        <v>13890</v>
      </c>
      <c r="AU15" s="270">
        <v>13887</v>
      </c>
      <c r="AV15" s="286">
        <v>13885</v>
      </c>
      <c r="AW15" s="270">
        <v>13901</v>
      </c>
      <c r="AX15" s="270">
        <v>13907</v>
      </c>
      <c r="AY15" s="270">
        <v>13915</v>
      </c>
      <c r="AZ15" s="270">
        <v>13942</v>
      </c>
      <c r="BA15" s="270">
        <v>13950</v>
      </c>
      <c r="BB15" s="270">
        <v>13969</v>
      </c>
      <c r="BC15" s="63">
        <v>14018</v>
      </c>
      <c r="BD15" s="270">
        <v>14020</v>
      </c>
      <c r="BE15" s="270">
        <v>14016</v>
      </c>
      <c r="BF15" s="270">
        <v>14006</v>
      </c>
      <c r="BG15" s="270">
        <v>14023</v>
      </c>
      <c r="BH15" s="286">
        <v>14063</v>
      </c>
      <c r="BI15" s="471">
        <v>14081</v>
      </c>
      <c r="BJ15" s="535">
        <v>14092</v>
      </c>
      <c r="BK15" s="560">
        <v>14108</v>
      </c>
      <c r="BL15" s="270">
        <v>14132</v>
      </c>
      <c r="BM15" s="270">
        <v>14131</v>
      </c>
      <c r="BN15" s="270">
        <v>14166</v>
      </c>
      <c r="BO15" s="63">
        <v>14206</v>
      </c>
      <c r="BP15" s="63">
        <v>14245</v>
      </c>
      <c r="BQ15" s="270">
        <v>14264</v>
      </c>
      <c r="BR15" s="270">
        <v>14264</v>
      </c>
      <c r="BS15" s="270"/>
      <c r="BT15" s="270"/>
      <c r="BU15" s="60">
        <f t="shared" ref="BU15:BY15" si="6">SUM(BU10:BU14)</f>
        <v>385</v>
      </c>
      <c r="BV15" s="64">
        <f t="shared" si="6"/>
        <v>367</v>
      </c>
      <c r="BW15" s="64">
        <f t="shared" si="6"/>
        <v>388</v>
      </c>
      <c r="BX15" s="64">
        <f t="shared" si="6"/>
        <v>378</v>
      </c>
      <c r="BY15" s="64">
        <f t="shared" si="6"/>
        <v>364</v>
      </c>
      <c r="BZ15" s="64">
        <f t="shared" ref="BZ15:CH15" si="7">SUM(BZ10:BZ14)</f>
        <v>346</v>
      </c>
      <c r="CA15" s="64">
        <f t="shared" si="7"/>
        <v>296</v>
      </c>
      <c r="CB15" s="64">
        <f t="shared" si="7"/>
        <v>281</v>
      </c>
      <c r="CC15" s="64">
        <f t="shared" si="7"/>
        <v>222</v>
      </c>
      <c r="CD15" s="380">
        <f t="shared" si="7"/>
        <v>140</v>
      </c>
      <c r="CE15" s="403">
        <f t="shared" si="7"/>
        <v>96</v>
      </c>
      <c r="CF15" s="64">
        <f t="shared" si="7"/>
        <v>77</v>
      </c>
      <c r="CG15" s="64">
        <f t="shared" si="7"/>
        <v>72</v>
      </c>
      <c r="CH15" s="64">
        <f t="shared" si="7"/>
        <v>79</v>
      </c>
      <c r="CI15" s="64">
        <f t="shared" ref="CI15:CJ15" si="8">SUM(CI10:CI14)</f>
        <v>29</v>
      </c>
      <c r="CJ15" s="221">
        <f t="shared" si="8"/>
        <v>7</v>
      </c>
      <c r="CK15" s="221">
        <f t="shared" ref="CK15" si="9">SUM(CK10:CK14)</f>
        <v>-7</v>
      </c>
      <c r="CL15" s="221">
        <f t="shared" ref="CL15:CM15" si="10">SUM(CL10:CL14)</f>
        <v>31</v>
      </c>
      <c r="CM15" s="247">
        <f t="shared" si="10"/>
        <v>2</v>
      </c>
      <c r="CN15" s="247">
        <f t="shared" ref="CN15:CO15" si="11">SUM(CN10:CN14)</f>
        <v>6</v>
      </c>
      <c r="CO15" s="247">
        <f t="shared" si="11"/>
        <v>4</v>
      </c>
      <c r="CP15" s="360">
        <f t="shared" ref="CP15:CQ15" si="12">SUM(CP10:CP14)</f>
        <v>6</v>
      </c>
      <c r="CQ15" s="329">
        <f t="shared" si="12"/>
        <v>45</v>
      </c>
      <c r="CR15" s="247">
        <f t="shared" ref="CR15" si="13">SUM(CR10:CR14)</f>
        <v>6</v>
      </c>
      <c r="CS15" s="247">
        <f t="shared" ref="CS15" si="14">SUM(CS10:CS14)</f>
        <v>-7</v>
      </c>
      <c r="CT15" s="247">
        <f t="shared" ref="CT15" si="15">SUM(CT10:CT14)</f>
        <v>-12</v>
      </c>
      <c r="CU15" s="247">
        <f t="shared" ref="CU15" si="16">SUM(CU10:CU14)</f>
        <v>13</v>
      </c>
      <c r="CV15" s="247">
        <f t="shared" ref="CV15" si="17">SUM(CV10:CV14)</f>
        <v>35</v>
      </c>
      <c r="CW15" s="247">
        <f t="shared" ref="CW15" si="18">SUM(CW10:CW14)</f>
        <v>51</v>
      </c>
      <c r="CX15" s="247">
        <f t="shared" ref="CX15" si="19">SUM(CX10:CX14)</f>
        <v>3</v>
      </c>
      <c r="CY15" s="247">
        <f t="shared" ref="CY15" si="20">SUM(CY10:CY14)</f>
        <v>49</v>
      </c>
      <c r="CZ15" s="247">
        <f t="shared" ref="CZ15" si="21">SUM(CZ10:CZ14)</f>
        <v>86</v>
      </c>
      <c r="DA15" s="247">
        <f t="shared" ref="DA15" si="22">SUM(DA10:DA14)</f>
        <v>78</v>
      </c>
      <c r="DB15" s="360">
        <f t="shared" ref="DB15" si="23">SUM(DB10:DB14)</f>
        <v>91</v>
      </c>
      <c r="DC15" s="360">
        <f t="shared" ref="DC15" si="24">SUM(DC10:DC14)</f>
        <v>84</v>
      </c>
      <c r="DD15" s="360">
        <f t="shared" ref="DD15" si="25">SUM(DD10:DD14)</f>
        <v>96</v>
      </c>
      <c r="DE15" s="360">
        <f t="shared" ref="DE15" si="26">SUM(DE10:DE14)</f>
        <v>99</v>
      </c>
      <c r="DF15" s="360">
        <f t="shared" ref="DF15" si="27">SUM(DF10:DF14)</f>
        <v>126</v>
      </c>
      <c r="DG15" s="360">
        <f t="shared" ref="DG15" si="28">SUM(DG10:DG14)</f>
        <v>112</v>
      </c>
      <c r="DH15" s="360">
        <f t="shared" ref="DH15" si="29">SUM(DH10:DH14)</f>
        <v>112</v>
      </c>
      <c r="DI15" s="360">
        <f t="shared" ref="DI15" si="30">SUM(DI10:DI14)</f>
        <v>137</v>
      </c>
      <c r="DJ15" s="360">
        <f t="shared" ref="DJ15" si="31">SUM(DJ10:DJ14)</f>
        <v>159</v>
      </c>
      <c r="DK15" s="360">
        <f t="shared" ref="DK15:DL15" si="32">SUM(DK10:DK14)</f>
        <v>156</v>
      </c>
      <c r="DL15" s="360">
        <f t="shared" si="32"/>
        <v>116</v>
      </c>
      <c r="DM15" s="360">
        <f t="shared" ref="DM15:DN15" si="33">SUM(DM10:DM14)</f>
        <v>136</v>
      </c>
      <c r="DN15" s="360">
        <f t="shared" si="33"/>
        <v>178</v>
      </c>
      <c r="DO15" s="360">
        <f t="shared" ref="DO15:DP15" si="34">SUM(DO10:DO14)</f>
        <v>180</v>
      </c>
      <c r="DP15" s="360">
        <f t="shared" si="34"/>
        <v>185</v>
      </c>
      <c r="DQ15" s="360">
        <f t="shared" ref="DQ15:DR15" si="35">SUM(DQ10:DQ14)</f>
        <v>193</v>
      </c>
      <c r="DR15" s="360">
        <f t="shared" si="35"/>
        <v>190</v>
      </c>
      <c r="DS15" s="360">
        <f t="shared" ref="DS15:DT15" si="36">SUM(DS10:DS14)</f>
        <v>181</v>
      </c>
      <c r="DT15" s="360">
        <f t="shared" si="36"/>
        <v>197</v>
      </c>
      <c r="DU15" s="360">
        <f t="shared" ref="DU15:DV15" si="37">SUM(DU10:DU14)</f>
        <v>188</v>
      </c>
      <c r="DV15" s="360">
        <f t="shared" si="37"/>
        <v>225</v>
      </c>
      <c r="DW15" s="360">
        <f t="shared" ref="DW15:DX15" si="38">SUM(DW10:DW14)</f>
        <v>248</v>
      </c>
      <c r="DX15" s="360">
        <f t="shared" si="38"/>
        <v>258</v>
      </c>
      <c r="DY15" s="449"/>
      <c r="DZ15" s="449"/>
      <c r="EA15" s="449"/>
      <c r="EB15" s="262"/>
      <c r="EC15" s="63">
        <f>SUM(EC10:EC14)</f>
        <v>14264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271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271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432"/>
      <c r="DZ16" s="432"/>
      <c r="EA16" s="432"/>
      <c r="EB16" s="261"/>
      <c r="EC16" s="70"/>
    </row>
    <row r="17" spans="1:133" s="51" customFormat="1" x14ac:dyDescent="0.3">
      <c r="A17" s="138"/>
      <c r="B17" s="52" t="s">
        <v>139</v>
      </c>
      <c r="C17" s="72">
        <v>982</v>
      </c>
      <c r="D17" s="73">
        <v>1102</v>
      </c>
      <c r="E17" s="73">
        <v>1100</v>
      </c>
      <c r="F17" s="73">
        <v>860</v>
      </c>
      <c r="G17" s="73">
        <v>1027</v>
      </c>
      <c r="H17" s="73">
        <v>812</v>
      </c>
      <c r="I17" s="73">
        <v>1026</v>
      </c>
      <c r="J17" s="73">
        <v>1193</v>
      </c>
      <c r="K17" s="73">
        <v>1422</v>
      </c>
      <c r="L17" s="74">
        <v>1350</v>
      </c>
      <c r="M17" s="73">
        <v>1225</v>
      </c>
      <c r="N17" s="73">
        <v>1138</v>
      </c>
      <c r="O17" s="73">
        <v>1313</v>
      </c>
      <c r="P17" s="73">
        <v>1549</v>
      </c>
      <c r="Q17" s="73">
        <v>1513</v>
      </c>
      <c r="R17" s="73">
        <v>1481</v>
      </c>
      <c r="S17" s="73">
        <v>1567</v>
      </c>
      <c r="T17" s="73">
        <v>1280</v>
      </c>
      <c r="U17" s="183">
        <v>1374</v>
      </c>
      <c r="V17" s="183">
        <v>1499</v>
      </c>
      <c r="W17" s="183">
        <v>1739</v>
      </c>
      <c r="X17" s="74">
        <v>1543</v>
      </c>
      <c r="Y17" s="183">
        <v>1392</v>
      </c>
      <c r="Z17" s="183">
        <v>1369</v>
      </c>
      <c r="AA17" s="183">
        <v>1269</v>
      </c>
      <c r="AB17" s="183">
        <v>1295</v>
      </c>
      <c r="AC17" s="183">
        <v>1179</v>
      </c>
      <c r="AD17" s="183">
        <v>1171</v>
      </c>
      <c r="AE17" s="183">
        <v>1138</v>
      </c>
      <c r="AF17" s="183">
        <v>1020</v>
      </c>
      <c r="AG17" s="183">
        <v>1096</v>
      </c>
      <c r="AH17" s="183">
        <v>1274</v>
      </c>
      <c r="AI17" s="183">
        <v>1201</v>
      </c>
      <c r="AJ17" s="74">
        <v>1216</v>
      </c>
      <c r="AK17" s="272">
        <v>1226</v>
      </c>
      <c r="AL17" s="272">
        <v>1109</v>
      </c>
      <c r="AM17" s="272">
        <v>1153</v>
      </c>
      <c r="AN17" s="272">
        <v>952</v>
      </c>
      <c r="AO17" s="272">
        <v>989</v>
      </c>
      <c r="AP17" s="272">
        <v>999</v>
      </c>
      <c r="AQ17" s="56">
        <v>1108</v>
      </c>
      <c r="AR17" s="272">
        <v>886</v>
      </c>
      <c r="AS17" s="272">
        <v>1053</v>
      </c>
      <c r="AT17" s="272">
        <v>1054</v>
      </c>
      <c r="AU17" s="272">
        <v>1166</v>
      </c>
      <c r="AV17" s="288">
        <v>1049</v>
      </c>
      <c r="AW17" s="272">
        <v>951</v>
      </c>
      <c r="AX17" s="272">
        <v>1204</v>
      </c>
      <c r="AY17" s="272">
        <v>1103</v>
      </c>
      <c r="AZ17" s="272">
        <v>1012</v>
      </c>
      <c r="BA17" s="272">
        <v>1139</v>
      </c>
      <c r="BB17" s="272">
        <v>1082</v>
      </c>
      <c r="BC17" s="56">
        <v>920</v>
      </c>
      <c r="BD17" s="272">
        <v>985</v>
      </c>
      <c r="BE17" s="272">
        <v>1092</v>
      </c>
      <c r="BF17" s="272">
        <v>908</v>
      </c>
      <c r="BG17" s="272">
        <v>1174</v>
      </c>
      <c r="BH17" s="288">
        <v>1075</v>
      </c>
      <c r="BI17" s="472">
        <v>932</v>
      </c>
      <c r="BJ17" s="537">
        <v>1032</v>
      </c>
      <c r="BK17" s="561">
        <v>1229</v>
      </c>
      <c r="BL17" s="272">
        <v>949</v>
      </c>
      <c r="BM17" s="272">
        <v>958</v>
      </c>
      <c r="BN17" s="272">
        <v>983</v>
      </c>
      <c r="BO17" s="56">
        <v>937</v>
      </c>
      <c r="BP17" s="56">
        <v>1177</v>
      </c>
      <c r="BQ17" s="272">
        <v>1421</v>
      </c>
      <c r="BR17" s="272">
        <v>927</v>
      </c>
      <c r="BS17" s="272"/>
      <c r="BT17" s="272"/>
      <c r="BU17" s="72">
        <f t="shared" ref="BU17:CD21" si="39">O17-C17</f>
        <v>331</v>
      </c>
      <c r="BV17" s="76">
        <f t="shared" si="39"/>
        <v>447</v>
      </c>
      <c r="BW17" s="76">
        <f t="shared" si="39"/>
        <v>413</v>
      </c>
      <c r="BX17" s="76">
        <f t="shared" si="39"/>
        <v>621</v>
      </c>
      <c r="BY17" s="76">
        <f t="shared" si="39"/>
        <v>540</v>
      </c>
      <c r="BZ17" s="76">
        <f t="shared" si="39"/>
        <v>468</v>
      </c>
      <c r="CA17" s="76">
        <f t="shared" si="39"/>
        <v>348</v>
      </c>
      <c r="CB17" s="76">
        <f t="shared" si="39"/>
        <v>306</v>
      </c>
      <c r="CC17" s="76">
        <f t="shared" si="39"/>
        <v>317</v>
      </c>
      <c r="CD17" s="382">
        <f t="shared" si="39"/>
        <v>193</v>
      </c>
      <c r="CE17" s="405">
        <f t="shared" ref="CE17:CN21" si="40">Y17-M17</f>
        <v>167</v>
      </c>
      <c r="CF17" s="76">
        <f t="shared" si="40"/>
        <v>231</v>
      </c>
      <c r="CG17" s="76">
        <f t="shared" si="40"/>
        <v>-44</v>
      </c>
      <c r="CH17" s="76">
        <f t="shared" si="40"/>
        <v>-254</v>
      </c>
      <c r="CI17" s="76">
        <f t="shared" si="40"/>
        <v>-334</v>
      </c>
      <c r="CJ17" s="223">
        <f t="shared" si="40"/>
        <v>-310</v>
      </c>
      <c r="CK17" s="223">
        <f t="shared" si="40"/>
        <v>-429</v>
      </c>
      <c r="CL17" s="223">
        <f t="shared" si="40"/>
        <v>-260</v>
      </c>
      <c r="CM17" s="249">
        <f t="shared" si="40"/>
        <v>-278</v>
      </c>
      <c r="CN17" s="249">
        <f t="shared" si="40"/>
        <v>-225</v>
      </c>
      <c r="CO17" s="249">
        <f t="shared" ref="CO17:CX21" si="41">AI17-W17</f>
        <v>-538</v>
      </c>
      <c r="CP17" s="362">
        <f t="shared" si="41"/>
        <v>-327</v>
      </c>
      <c r="CQ17" s="331">
        <f t="shared" si="41"/>
        <v>-166</v>
      </c>
      <c r="CR17" s="249">
        <f t="shared" si="41"/>
        <v>-260</v>
      </c>
      <c r="CS17" s="249">
        <f t="shared" si="41"/>
        <v>-116</v>
      </c>
      <c r="CT17" s="249">
        <f t="shared" si="41"/>
        <v>-343</v>
      </c>
      <c r="CU17" s="249">
        <f t="shared" si="41"/>
        <v>-190</v>
      </c>
      <c r="CV17" s="249">
        <f t="shared" si="41"/>
        <v>-172</v>
      </c>
      <c r="CW17" s="249">
        <f t="shared" si="41"/>
        <v>-30</v>
      </c>
      <c r="CX17" s="249">
        <f t="shared" si="41"/>
        <v>-134</v>
      </c>
      <c r="CY17" s="249">
        <f t="shared" ref="CY17:DH21" si="42">AS17-AG17</f>
        <v>-43</v>
      </c>
      <c r="CZ17" s="249">
        <f t="shared" si="42"/>
        <v>-220</v>
      </c>
      <c r="DA17" s="249">
        <f t="shared" si="42"/>
        <v>-35</v>
      </c>
      <c r="DB17" s="362">
        <f t="shared" si="42"/>
        <v>-167</v>
      </c>
      <c r="DC17" s="362">
        <f t="shared" si="42"/>
        <v>-275</v>
      </c>
      <c r="DD17" s="362">
        <f t="shared" si="42"/>
        <v>95</v>
      </c>
      <c r="DE17" s="362">
        <f t="shared" si="42"/>
        <v>-50</v>
      </c>
      <c r="DF17" s="362">
        <f t="shared" si="42"/>
        <v>60</v>
      </c>
      <c r="DG17" s="362">
        <f t="shared" si="42"/>
        <v>150</v>
      </c>
      <c r="DH17" s="362">
        <f t="shared" si="42"/>
        <v>83</v>
      </c>
      <c r="DI17" s="362">
        <f t="shared" ref="DI17:DX21" si="43">BC17-AQ17</f>
        <v>-188</v>
      </c>
      <c r="DJ17" s="362">
        <f t="shared" si="43"/>
        <v>99</v>
      </c>
      <c r="DK17" s="362">
        <f t="shared" si="43"/>
        <v>39</v>
      </c>
      <c r="DL17" s="362">
        <f t="shared" si="43"/>
        <v>-146</v>
      </c>
      <c r="DM17" s="362">
        <f t="shared" si="43"/>
        <v>8</v>
      </c>
      <c r="DN17" s="362">
        <f t="shared" si="43"/>
        <v>26</v>
      </c>
      <c r="DO17" s="362">
        <f t="shared" si="43"/>
        <v>-19</v>
      </c>
      <c r="DP17" s="362">
        <f t="shared" si="43"/>
        <v>-172</v>
      </c>
      <c r="DQ17" s="362">
        <f t="shared" si="43"/>
        <v>126</v>
      </c>
      <c r="DR17" s="362">
        <f t="shared" si="43"/>
        <v>-63</v>
      </c>
      <c r="DS17" s="362">
        <f t="shared" si="43"/>
        <v>-181</v>
      </c>
      <c r="DT17" s="362">
        <f t="shared" si="43"/>
        <v>-99</v>
      </c>
      <c r="DU17" s="362">
        <f t="shared" si="43"/>
        <v>17</v>
      </c>
      <c r="DV17" s="362">
        <f t="shared" si="43"/>
        <v>192</v>
      </c>
      <c r="DW17" s="362">
        <f t="shared" si="43"/>
        <v>329</v>
      </c>
      <c r="DX17" s="362">
        <f t="shared" si="43"/>
        <v>19</v>
      </c>
      <c r="DY17" s="447"/>
      <c r="DZ17" s="447"/>
      <c r="EA17" s="447"/>
      <c r="EB17" s="261"/>
      <c r="EC17" s="56">
        <f>IF(ISERROR(GETPIVOTDATA("VALUE",'CSS WK pvt'!$I$2,"DT_FILE",EC$8,"CD_CO",EC$6,"TRIM_CAT",TRIM(B17),"TRIM_LINE",A16))=TRUE,0,GETPIVOTDATA("VALUE",'CSS WK pvt'!$I$2,"DT_FILE",EC$8,"CD_CO",EC$6,"TRIM_CAT",TRIM(B17),"TRIM_LINE",A16))</f>
        <v>927</v>
      </c>
    </row>
    <row r="18" spans="1:133" s="51" customFormat="1" x14ac:dyDescent="0.3">
      <c r="A18" s="138"/>
      <c r="B18" s="52" t="s">
        <v>140</v>
      </c>
      <c r="C18" s="72">
        <v>38</v>
      </c>
      <c r="D18" s="73">
        <v>38</v>
      </c>
      <c r="E18" s="73">
        <v>43</v>
      </c>
      <c r="F18" s="73">
        <v>38</v>
      </c>
      <c r="G18" s="73">
        <v>38</v>
      </c>
      <c r="H18" s="73">
        <v>39</v>
      </c>
      <c r="I18" s="73">
        <v>37</v>
      </c>
      <c r="J18" s="73">
        <v>38</v>
      </c>
      <c r="K18" s="73">
        <v>47</v>
      </c>
      <c r="L18" s="74">
        <v>40</v>
      </c>
      <c r="M18" s="73">
        <v>38</v>
      </c>
      <c r="N18" s="73">
        <v>37</v>
      </c>
      <c r="O18" s="73">
        <v>46</v>
      </c>
      <c r="P18" s="73">
        <v>42</v>
      </c>
      <c r="Q18" s="73">
        <v>46</v>
      </c>
      <c r="R18" s="73">
        <v>45</v>
      </c>
      <c r="S18" s="73">
        <v>49</v>
      </c>
      <c r="T18" s="73">
        <v>45</v>
      </c>
      <c r="U18" s="183">
        <v>43</v>
      </c>
      <c r="V18" s="183">
        <v>38</v>
      </c>
      <c r="W18" s="183">
        <v>47</v>
      </c>
      <c r="X18" s="74">
        <v>42</v>
      </c>
      <c r="Y18" s="183">
        <v>42</v>
      </c>
      <c r="Z18" s="183">
        <v>52</v>
      </c>
      <c r="AA18" s="183">
        <v>54</v>
      </c>
      <c r="AB18" s="183">
        <v>56</v>
      </c>
      <c r="AC18" s="183">
        <v>54</v>
      </c>
      <c r="AD18" s="183">
        <v>51</v>
      </c>
      <c r="AE18" s="183">
        <v>54</v>
      </c>
      <c r="AF18" s="183">
        <v>48</v>
      </c>
      <c r="AG18" s="183">
        <v>53</v>
      </c>
      <c r="AH18" s="183">
        <v>45</v>
      </c>
      <c r="AI18" s="183">
        <v>30</v>
      </c>
      <c r="AJ18" s="74">
        <v>33</v>
      </c>
      <c r="AK18" s="272">
        <v>40</v>
      </c>
      <c r="AL18" s="272">
        <v>35</v>
      </c>
      <c r="AM18" s="272">
        <v>40</v>
      </c>
      <c r="AN18" s="272">
        <v>43</v>
      </c>
      <c r="AO18" s="272">
        <v>39</v>
      </c>
      <c r="AP18" s="272">
        <v>44</v>
      </c>
      <c r="AQ18" s="56">
        <v>40</v>
      </c>
      <c r="AR18" s="272">
        <v>29</v>
      </c>
      <c r="AS18" s="272">
        <v>40</v>
      </c>
      <c r="AT18" s="272">
        <v>31</v>
      </c>
      <c r="AU18" s="272">
        <v>33</v>
      </c>
      <c r="AV18" s="288">
        <v>38</v>
      </c>
      <c r="AW18" s="272">
        <v>38</v>
      </c>
      <c r="AX18" s="272">
        <v>44</v>
      </c>
      <c r="AY18" s="272">
        <v>38</v>
      </c>
      <c r="AZ18" s="272">
        <v>32</v>
      </c>
      <c r="BA18" s="272">
        <v>34</v>
      </c>
      <c r="BB18" s="272">
        <v>37</v>
      </c>
      <c r="BC18" s="56">
        <v>32</v>
      </c>
      <c r="BD18" s="272">
        <v>33</v>
      </c>
      <c r="BE18" s="272">
        <v>40</v>
      </c>
      <c r="BF18" s="272">
        <v>39</v>
      </c>
      <c r="BG18" s="272">
        <v>46</v>
      </c>
      <c r="BH18" s="288">
        <v>45</v>
      </c>
      <c r="BI18" s="472">
        <v>47</v>
      </c>
      <c r="BJ18" s="537">
        <v>47</v>
      </c>
      <c r="BK18" s="561">
        <v>47</v>
      </c>
      <c r="BL18" s="272">
        <v>39</v>
      </c>
      <c r="BM18" s="272">
        <v>45</v>
      </c>
      <c r="BN18" s="272">
        <v>38</v>
      </c>
      <c r="BO18" s="56">
        <v>36</v>
      </c>
      <c r="BP18" s="56">
        <v>41</v>
      </c>
      <c r="BQ18" s="272">
        <v>44</v>
      </c>
      <c r="BR18" s="272">
        <v>44</v>
      </c>
      <c r="BS18" s="272"/>
      <c r="BT18" s="272"/>
      <c r="BU18" s="72">
        <f t="shared" si="39"/>
        <v>8</v>
      </c>
      <c r="BV18" s="76">
        <f t="shared" si="39"/>
        <v>4</v>
      </c>
      <c r="BW18" s="76">
        <f t="shared" si="39"/>
        <v>3</v>
      </c>
      <c r="BX18" s="76">
        <f t="shared" si="39"/>
        <v>7</v>
      </c>
      <c r="BY18" s="76">
        <f t="shared" si="39"/>
        <v>11</v>
      </c>
      <c r="BZ18" s="76">
        <f t="shared" si="39"/>
        <v>6</v>
      </c>
      <c r="CA18" s="76">
        <f t="shared" si="39"/>
        <v>6</v>
      </c>
      <c r="CB18" s="76">
        <f t="shared" si="39"/>
        <v>0</v>
      </c>
      <c r="CC18" s="76">
        <f t="shared" si="39"/>
        <v>0</v>
      </c>
      <c r="CD18" s="382">
        <f t="shared" si="39"/>
        <v>2</v>
      </c>
      <c r="CE18" s="405">
        <f t="shared" si="40"/>
        <v>4</v>
      </c>
      <c r="CF18" s="76">
        <f t="shared" si="40"/>
        <v>15</v>
      </c>
      <c r="CG18" s="76">
        <f t="shared" si="40"/>
        <v>8</v>
      </c>
      <c r="CH18" s="76">
        <f t="shared" si="40"/>
        <v>14</v>
      </c>
      <c r="CI18" s="76">
        <f t="shared" si="40"/>
        <v>8</v>
      </c>
      <c r="CJ18" s="223">
        <f t="shared" si="40"/>
        <v>6</v>
      </c>
      <c r="CK18" s="223">
        <f t="shared" si="40"/>
        <v>5</v>
      </c>
      <c r="CL18" s="223">
        <f t="shared" si="40"/>
        <v>3</v>
      </c>
      <c r="CM18" s="249">
        <f t="shared" si="40"/>
        <v>10</v>
      </c>
      <c r="CN18" s="249">
        <f t="shared" si="40"/>
        <v>7</v>
      </c>
      <c r="CO18" s="249">
        <f t="shared" si="41"/>
        <v>-17</v>
      </c>
      <c r="CP18" s="362">
        <f t="shared" si="41"/>
        <v>-9</v>
      </c>
      <c r="CQ18" s="331">
        <f t="shared" si="41"/>
        <v>-2</v>
      </c>
      <c r="CR18" s="249">
        <f t="shared" si="41"/>
        <v>-17</v>
      </c>
      <c r="CS18" s="249">
        <f t="shared" si="41"/>
        <v>-14</v>
      </c>
      <c r="CT18" s="249">
        <f t="shared" si="41"/>
        <v>-13</v>
      </c>
      <c r="CU18" s="249">
        <f t="shared" si="41"/>
        <v>-15</v>
      </c>
      <c r="CV18" s="249">
        <f t="shared" si="41"/>
        <v>-7</v>
      </c>
      <c r="CW18" s="249">
        <f t="shared" si="41"/>
        <v>-14</v>
      </c>
      <c r="CX18" s="249">
        <f t="shared" si="41"/>
        <v>-19</v>
      </c>
      <c r="CY18" s="249">
        <f t="shared" si="42"/>
        <v>-13</v>
      </c>
      <c r="CZ18" s="249">
        <f t="shared" si="42"/>
        <v>-14</v>
      </c>
      <c r="DA18" s="249">
        <f t="shared" si="42"/>
        <v>3</v>
      </c>
      <c r="DB18" s="362">
        <f t="shared" si="42"/>
        <v>5</v>
      </c>
      <c r="DC18" s="362">
        <f t="shared" si="42"/>
        <v>-2</v>
      </c>
      <c r="DD18" s="362">
        <f t="shared" si="42"/>
        <v>9</v>
      </c>
      <c r="DE18" s="362">
        <f t="shared" si="42"/>
        <v>-2</v>
      </c>
      <c r="DF18" s="362">
        <f t="shared" si="42"/>
        <v>-11</v>
      </c>
      <c r="DG18" s="362">
        <f t="shared" si="42"/>
        <v>-5</v>
      </c>
      <c r="DH18" s="362">
        <f t="shared" si="42"/>
        <v>-7</v>
      </c>
      <c r="DI18" s="362">
        <f t="shared" si="43"/>
        <v>-8</v>
      </c>
      <c r="DJ18" s="362">
        <f t="shared" si="43"/>
        <v>4</v>
      </c>
      <c r="DK18" s="362">
        <f t="shared" si="43"/>
        <v>0</v>
      </c>
      <c r="DL18" s="362">
        <f t="shared" si="43"/>
        <v>8</v>
      </c>
      <c r="DM18" s="362">
        <f t="shared" si="43"/>
        <v>13</v>
      </c>
      <c r="DN18" s="362">
        <f t="shared" si="43"/>
        <v>7</v>
      </c>
      <c r="DO18" s="362">
        <f t="shared" si="43"/>
        <v>9</v>
      </c>
      <c r="DP18" s="362">
        <f t="shared" si="43"/>
        <v>3</v>
      </c>
      <c r="DQ18" s="362">
        <f t="shared" si="43"/>
        <v>9</v>
      </c>
      <c r="DR18" s="362">
        <f t="shared" si="43"/>
        <v>7</v>
      </c>
      <c r="DS18" s="362">
        <f t="shared" si="43"/>
        <v>11</v>
      </c>
      <c r="DT18" s="362">
        <f t="shared" si="43"/>
        <v>1</v>
      </c>
      <c r="DU18" s="362">
        <f t="shared" si="43"/>
        <v>4</v>
      </c>
      <c r="DV18" s="362">
        <f t="shared" si="43"/>
        <v>8</v>
      </c>
      <c r="DW18" s="362">
        <f t="shared" si="43"/>
        <v>4</v>
      </c>
      <c r="DX18" s="362">
        <f t="shared" si="43"/>
        <v>5</v>
      </c>
      <c r="DY18" s="447"/>
      <c r="DZ18" s="447"/>
      <c r="EA18" s="447"/>
      <c r="EB18" s="261"/>
      <c r="EC18" s="56">
        <f>IF(ISERROR(GETPIVOTDATA("VALUE",'CSS WK pvt'!$I$2,"DT_FILE",EC$8,"CD_CO",EC$6,"TRIM_CAT",TRIM(B18),"TRIM_LINE",A16))=TRUE,0,GETPIVOTDATA("VALUE",'CSS WK pvt'!$I$2,"DT_FILE",EC$8,"CD_CO",EC$6,"TRIM_CAT",TRIM(B18),"TRIM_LINE",A16))</f>
        <v>44</v>
      </c>
    </row>
    <row r="19" spans="1:133" s="51" customFormat="1" x14ac:dyDescent="0.3">
      <c r="A19" s="138"/>
      <c r="B19" s="52" t="s">
        <v>141</v>
      </c>
      <c r="C19" s="72">
        <v>238</v>
      </c>
      <c r="D19" s="73">
        <v>256</v>
      </c>
      <c r="E19" s="73">
        <v>174</v>
      </c>
      <c r="F19" s="73">
        <v>249</v>
      </c>
      <c r="G19" s="73">
        <v>205</v>
      </c>
      <c r="H19" s="73">
        <v>225</v>
      </c>
      <c r="I19" s="73">
        <v>132</v>
      </c>
      <c r="J19" s="73">
        <v>203</v>
      </c>
      <c r="K19" s="73">
        <v>308</v>
      </c>
      <c r="L19" s="74">
        <v>281</v>
      </c>
      <c r="M19" s="73">
        <v>280</v>
      </c>
      <c r="N19" s="73">
        <v>273</v>
      </c>
      <c r="O19" s="73">
        <v>232</v>
      </c>
      <c r="P19" s="73">
        <v>391</v>
      </c>
      <c r="Q19" s="73">
        <v>354</v>
      </c>
      <c r="R19" s="73">
        <v>200</v>
      </c>
      <c r="S19" s="73">
        <v>255</v>
      </c>
      <c r="T19" s="73">
        <v>157</v>
      </c>
      <c r="U19" s="183">
        <v>162</v>
      </c>
      <c r="V19" s="183">
        <v>232</v>
      </c>
      <c r="W19" s="183">
        <v>351</v>
      </c>
      <c r="X19" s="74">
        <v>296</v>
      </c>
      <c r="Y19" s="183">
        <v>201</v>
      </c>
      <c r="Z19" s="183">
        <v>159</v>
      </c>
      <c r="AA19" s="183">
        <v>160</v>
      </c>
      <c r="AB19" s="183">
        <v>180</v>
      </c>
      <c r="AC19" s="183">
        <v>150</v>
      </c>
      <c r="AD19" s="183">
        <v>168</v>
      </c>
      <c r="AE19" s="183">
        <v>165</v>
      </c>
      <c r="AF19" s="183">
        <v>138</v>
      </c>
      <c r="AG19" s="183">
        <v>166</v>
      </c>
      <c r="AH19" s="183">
        <v>229</v>
      </c>
      <c r="AI19" s="183">
        <v>294</v>
      </c>
      <c r="AJ19" s="74">
        <v>270</v>
      </c>
      <c r="AK19" s="272">
        <v>343</v>
      </c>
      <c r="AL19" s="272">
        <v>310</v>
      </c>
      <c r="AM19" s="272">
        <v>246</v>
      </c>
      <c r="AN19" s="272">
        <v>160</v>
      </c>
      <c r="AO19" s="272">
        <v>151</v>
      </c>
      <c r="AP19" s="272">
        <v>241</v>
      </c>
      <c r="AQ19" s="56">
        <v>301</v>
      </c>
      <c r="AR19" s="272">
        <v>209</v>
      </c>
      <c r="AS19" s="272">
        <v>253</v>
      </c>
      <c r="AT19" s="272">
        <v>285</v>
      </c>
      <c r="AU19" s="272">
        <v>355</v>
      </c>
      <c r="AV19" s="288">
        <v>302</v>
      </c>
      <c r="AW19" s="272">
        <v>234</v>
      </c>
      <c r="AX19" s="272">
        <v>265</v>
      </c>
      <c r="AY19" s="272">
        <v>234</v>
      </c>
      <c r="AZ19" s="272">
        <v>268</v>
      </c>
      <c r="BA19" s="272">
        <v>244</v>
      </c>
      <c r="BB19" s="272">
        <v>190</v>
      </c>
      <c r="BC19" s="56">
        <v>126</v>
      </c>
      <c r="BD19" s="272">
        <v>217</v>
      </c>
      <c r="BE19" s="272">
        <v>267</v>
      </c>
      <c r="BF19" s="272">
        <v>231</v>
      </c>
      <c r="BG19" s="272">
        <v>261</v>
      </c>
      <c r="BH19" s="288">
        <v>266</v>
      </c>
      <c r="BI19" s="472">
        <v>207</v>
      </c>
      <c r="BJ19" s="537">
        <v>156</v>
      </c>
      <c r="BK19" s="561">
        <v>323</v>
      </c>
      <c r="BL19" s="272">
        <v>245</v>
      </c>
      <c r="BM19" s="272">
        <v>173</v>
      </c>
      <c r="BN19" s="272">
        <v>135</v>
      </c>
      <c r="BO19" s="56">
        <v>179</v>
      </c>
      <c r="BP19" s="56">
        <v>241</v>
      </c>
      <c r="BQ19" s="272">
        <v>264</v>
      </c>
      <c r="BR19" s="272">
        <v>227</v>
      </c>
      <c r="BS19" s="272"/>
      <c r="BT19" s="272"/>
      <c r="BU19" s="72">
        <f t="shared" si="39"/>
        <v>-6</v>
      </c>
      <c r="BV19" s="76">
        <f t="shared" si="39"/>
        <v>135</v>
      </c>
      <c r="BW19" s="76">
        <f t="shared" si="39"/>
        <v>180</v>
      </c>
      <c r="BX19" s="76">
        <f t="shared" si="39"/>
        <v>-49</v>
      </c>
      <c r="BY19" s="76">
        <f t="shared" si="39"/>
        <v>50</v>
      </c>
      <c r="BZ19" s="76">
        <f t="shared" si="39"/>
        <v>-68</v>
      </c>
      <c r="CA19" s="76">
        <f t="shared" si="39"/>
        <v>30</v>
      </c>
      <c r="CB19" s="76">
        <f t="shared" si="39"/>
        <v>29</v>
      </c>
      <c r="CC19" s="76">
        <f t="shared" si="39"/>
        <v>43</v>
      </c>
      <c r="CD19" s="382">
        <f t="shared" si="39"/>
        <v>15</v>
      </c>
      <c r="CE19" s="405">
        <f t="shared" si="40"/>
        <v>-79</v>
      </c>
      <c r="CF19" s="76">
        <f t="shared" si="40"/>
        <v>-114</v>
      </c>
      <c r="CG19" s="76">
        <f t="shared" si="40"/>
        <v>-72</v>
      </c>
      <c r="CH19" s="76">
        <f t="shared" si="40"/>
        <v>-211</v>
      </c>
      <c r="CI19" s="76">
        <f t="shared" si="40"/>
        <v>-204</v>
      </c>
      <c r="CJ19" s="223">
        <f t="shared" si="40"/>
        <v>-32</v>
      </c>
      <c r="CK19" s="223">
        <f t="shared" si="40"/>
        <v>-90</v>
      </c>
      <c r="CL19" s="223">
        <f t="shared" si="40"/>
        <v>-19</v>
      </c>
      <c r="CM19" s="249">
        <f t="shared" si="40"/>
        <v>4</v>
      </c>
      <c r="CN19" s="249">
        <f t="shared" si="40"/>
        <v>-3</v>
      </c>
      <c r="CO19" s="249">
        <f t="shared" si="41"/>
        <v>-57</v>
      </c>
      <c r="CP19" s="362">
        <f t="shared" si="41"/>
        <v>-26</v>
      </c>
      <c r="CQ19" s="331">
        <f t="shared" si="41"/>
        <v>142</v>
      </c>
      <c r="CR19" s="249">
        <f t="shared" si="41"/>
        <v>151</v>
      </c>
      <c r="CS19" s="249">
        <f t="shared" si="41"/>
        <v>86</v>
      </c>
      <c r="CT19" s="249">
        <f t="shared" si="41"/>
        <v>-20</v>
      </c>
      <c r="CU19" s="249">
        <f t="shared" si="41"/>
        <v>1</v>
      </c>
      <c r="CV19" s="249">
        <f t="shared" si="41"/>
        <v>73</v>
      </c>
      <c r="CW19" s="249">
        <f t="shared" si="41"/>
        <v>136</v>
      </c>
      <c r="CX19" s="249">
        <f t="shared" si="41"/>
        <v>71</v>
      </c>
      <c r="CY19" s="249">
        <f t="shared" si="42"/>
        <v>87</v>
      </c>
      <c r="CZ19" s="249">
        <f t="shared" si="42"/>
        <v>56</v>
      </c>
      <c r="DA19" s="249">
        <f t="shared" si="42"/>
        <v>61</v>
      </c>
      <c r="DB19" s="362">
        <f t="shared" si="42"/>
        <v>32</v>
      </c>
      <c r="DC19" s="362">
        <f t="shared" si="42"/>
        <v>-109</v>
      </c>
      <c r="DD19" s="362">
        <f t="shared" si="42"/>
        <v>-45</v>
      </c>
      <c r="DE19" s="362">
        <f t="shared" si="42"/>
        <v>-12</v>
      </c>
      <c r="DF19" s="362">
        <f t="shared" si="42"/>
        <v>108</v>
      </c>
      <c r="DG19" s="362">
        <f t="shared" si="42"/>
        <v>93</v>
      </c>
      <c r="DH19" s="362">
        <f t="shared" si="42"/>
        <v>-51</v>
      </c>
      <c r="DI19" s="362">
        <f t="shared" si="43"/>
        <v>-175</v>
      </c>
      <c r="DJ19" s="362">
        <f t="shared" si="43"/>
        <v>8</v>
      </c>
      <c r="DK19" s="362">
        <f t="shared" si="43"/>
        <v>14</v>
      </c>
      <c r="DL19" s="362">
        <f t="shared" si="43"/>
        <v>-54</v>
      </c>
      <c r="DM19" s="362">
        <f t="shared" si="43"/>
        <v>-94</v>
      </c>
      <c r="DN19" s="362">
        <f t="shared" si="43"/>
        <v>-36</v>
      </c>
      <c r="DO19" s="362">
        <f t="shared" si="43"/>
        <v>-27</v>
      </c>
      <c r="DP19" s="362">
        <f t="shared" si="43"/>
        <v>-109</v>
      </c>
      <c r="DQ19" s="362">
        <f t="shared" si="43"/>
        <v>89</v>
      </c>
      <c r="DR19" s="362">
        <f t="shared" si="43"/>
        <v>-23</v>
      </c>
      <c r="DS19" s="362">
        <f t="shared" si="43"/>
        <v>-71</v>
      </c>
      <c r="DT19" s="362">
        <f t="shared" si="43"/>
        <v>-55</v>
      </c>
      <c r="DU19" s="362">
        <f t="shared" si="43"/>
        <v>53</v>
      </c>
      <c r="DV19" s="362">
        <f t="shared" si="43"/>
        <v>24</v>
      </c>
      <c r="DW19" s="362">
        <f t="shared" si="43"/>
        <v>-3</v>
      </c>
      <c r="DX19" s="362">
        <f t="shared" si="43"/>
        <v>-4</v>
      </c>
      <c r="DY19" s="447"/>
      <c r="DZ19" s="447"/>
      <c r="EA19" s="447"/>
      <c r="EB19" s="261"/>
      <c r="EC19" s="56">
        <f>IF(ISERROR(GETPIVOTDATA("VALUE",'CSS WK pvt'!$I$2,"DT_FILE",EC$8,"CD_CO",EC$6,"TRIM_CAT",TRIM(B19),"TRIM_LINE",A16))=TRUE,0,GETPIVOTDATA("VALUE",'CSS WK pvt'!$I$2,"DT_FILE",EC$8,"CD_CO",EC$6,"TRIM_CAT",TRIM(B19),"TRIM_LINE",A16))</f>
        <v>227</v>
      </c>
    </row>
    <row r="20" spans="1:133" s="51" customFormat="1" x14ac:dyDescent="0.3">
      <c r="A20" s="138"/>
      <c r="B20" s="52" t="s">
        <v>142</v>
      </c>
      <c r="C20" s="72">
        <v>15</v>
      </c>
      <c r="D20" s="73">
        <v>16</v>
      </c>
      <c r="E20" s="73">
        <v>20</v>
      </c>
      <c r="F20" s="73">
        <v>12</v>
      </c>
      <c r="G20" s="73">
        <v>13</v>
      </c>
      <c r="H20" s="73">
        <v>18</v>
      </c>
      <c r="I20" s="73">
        <v>13</v>
      </c>
      <c r="J20" s="73">
        <v>12</v>
      </c>
      <c r="K20" s="73">
        <v>24</v>
      </c>
      <c r="L20" s="74">
        <v>20</v>
      </c>
      <c r="M20" s="73">
        <v>26</v>
      </c>
      <c r="N20" s="73">
        <v>26</v>
      </c>
      <c r="O20" s="73">
        <v>27</v>
      </c>
      <c r="P20" s="73">
        <v>30</v>
      </c>
      <c r="Q20" s="73">
        <v>29</v>
      </c>
      <c r="R20" s="73">
        <v>16</v>
      </c>
      <c r="S20" s="73">
        <v>20</v>
      </c>
      <c r="T20" s="73">
        <v>16</v>
      </c>
      <c r="U20" s="183">
        <v>13</v>
      </c>
      <c r="V20" s="183">
        <v>17</v>
      </c>
      <c r="W20" s="183">
        <v>25</v>
      </c>
      <c r="X20" s="74">
        <v>22</v>
      </c>
      <c r="Y20" s="183">
        <v>22</v>
      </c>
      <c r="Z20" s="183">
        <v>8</v>
      </c>
      <c r="AA20" s="183">
        <v>8</v>
      </c>
      <c r="AB20" s="183">
        <v>14</v>
      </c>
      <c r="AC20" s="183">
        <v>10</v>
      </c>
      <c r="AD20" s="183">
        <v>12</v>
      </c>
      <c r="AE20" s="183">
        <v>10</v>
      </c>
      <c r="AF20" s="183">
        <v>8</v>
      </c>
      <c r="AG20" s="183">
        <v>12</v>
      </c>
      <c r="AH20" s="183">
        <v>26</v>
      </c>
      <c r="AI20" s="183">
        <v>14</v>
      </c>
      <c r="AJ20" s="74">
        <v>19</v>
      </c>
      <c r="AK20" s="272">
        <v>33</v>
      </c>
      <c r="AL20" s="272">
        <v>28</v>
      </c>
      <c r="AM20" s="272">
        <v>15</v>
      </c>
      <c r="AN20" s="272">
        <v>9</v>
      </c>
      <c r="AO20" s="272">
        <v>16</v>
      </c>
      <c r="AP20" s="272">
        <v>8</v>
      </c>
      <c r="AQ20" s="56">
        <v>16</v>
      </c>
      <c r="AR20" s="272">
        <v>12</v>
      </c>
      <c r="AS20" s="272">
        <v>6</v>
      </c>
      <c r="AT20" s="272">
        <v>24</v>
      </c>
      <c r="AU20" s="272">
        <v>23</v>
      </c>
      <c r="AV20" s="288">
        <v>23</v>
      </c>
      <c r="AW20" s="272">
        <v>17</v>
      </c>
      <c r="AX20" s="272">
        <v>22</v>
      </c>
      <c r="AY20" s="272">
        <v>12</v>
      </c>
      <c r="AZ20" s="272">
        <v>12</v>
      </c>
      <c r="BA20" s="272">
        <v>16</v>
      </c>
      <c r="BB20" s="272">
        <v>16</v>
      </c>
      <c r="BC20" s="56">
        <v>9</v>
      </c>
      <c r="BD20" s="272">
        <v>11</v>
      </c>
      <c r="BE20" s="272">
        <v>17</v>
      </c>
      <c r="BF20" s="272">
        <v>14</v>
      </c>
      <c r="BG20" s="272">
        <v>17</v>
      </c>
      <c r="BH20" s="288">
        <v>25</v>
      </c>
      <c r="BI20" s="472">
        <v>16</v>
      </c>
      <c r="BJ20" s="537">
        <v>12</v>
      </c>
      <c r="BK20" s="561">
        <v>26</v>
      </c>
      <c r="BL20" s="272">
        <v>22</v>
      </c>
      <c r="BM20" s="272">
        <v>12</v>
      </c>
      <c r="BN20" s="272">
        <v>13</v>
      </c>
      <c r="BO20" s="56">
        <v>16</v>
      </c>
      <c r="BP20" s="56">
        <v>26</v>
      </c>
      <c r="BQ20" s="272">
        <v>18</v>
      </c>
      <c r="BR20" s="272">
        <v>16</v>
      </c>
      <c r="BS20" s="272"/>
      <c r="BT20" s="272"/>
      <c r="BU20" s="72">
        <f t="shared" si="39"/>
        <v>12</v>
      </c>
      <c r="BV20" s="76">
        <f t="shared" si="39"/>
        <v>14</v>
      </c>
      <c r="BW20" s="76">
        <f t="shared" si="39"/>
        <v>9</v>
      </c>
      <c r="BX20" s="76">
        <f t="shared" si="39"/>
        <v>4</v>
      </c>
      <c r="BY20" s="76">
        <f t="shared" si="39"/>
        <v>7</v>
      </c>
      <c r="BZ20" s="76">
        <f t="shared" si="39"/>
        <v>-2</v>
      </c>
      <c r="CA20" s="76">
        <f t="shared" si="39"/>
        <v>0</v>
      </c>
      <c r="CB20" s="76">
        <f t="shared" si="39"/>
        <v>5</v>
      </c>
      <c r="CC20" s="76">
        <f t="shared" si="39"/>
        <v>1</v>
      </c>
      <c r="CD20" s="382">
        <f t="shared" si="39"/>
        <v>2</v>
      </c>
      <c r="CE20" s="405">
        <f t="shared" si="40"/>
        <v>-4</v>
      </c>
      <c r="CF20" s="76">
        <f t="shared" si="40"/>
        <v>-18</v>
      </c>
      <c r="CG20" s="76">
        <f t="shared" si="40"/>
        <v>-19</v>
      </c>
      <c r="CH20" s="76">
        <f t="shared" si="40"/>
        <v>-16</v>
      </c>
      <c r="CI20" s="76">
        <f t="shared" si="40"/>
        <v>-19</v>
      </c>
      <c r="CJ20" s="223">
        <f t="shared" si="40"/>
        <v>-4</v>
      </c>
      <c r="CK20" s="223">
        <f t="shared" si="40"/>
        <v>-10</v>
      </c>
      <c r="CL20" s="223">
        <f t="shared" si="40"/>
        <v>-8</v>
      </c>
      <c r="CM20" s="249">
        <f t="shared" si="40"/>
        <v>-1</v>
      </c>
      <c r="CN20" s="249">
        <f t="shared" si="40"/>
        <v>9</v>
      </c>
      <c r="CO20" s="249">
        <f t="shared" si="41"/>
        <v>-11</v>
      </c>
      <c r="CP20" s="362">
        <f t="shared" si="41"/>
        <v>-3</v>
      </c>
      <c r="CQ20" s="331">
        <f t="shared" si="41"/>
        <v>11</v>
      </c>
      <c r="CR20" s="249">
        <f t="shared" si="41"/>
        <v>20</v>
      </c>
      <c r="CS20" s="249">
        <f t="shared" si="41"/>
        <v>7</v>
      </c>
      <c r="CT20" s="249">
        <f t="shared" si="41"/>
        <v>-5</v>
      </c>
      <c r="CU20" s="249">
        <f t="shared" si="41"/>
        <v>6</v>
      </c>
      <c r="CV20" s="249">
        <f t="shared" si="41"/>
        <v>-4</v>
      </c>
      <c r="CW20" s="249">
        <f t="shared" si="41"/>
        <v>6</v>
      </c>
      <c r="CX20" s="249">
        <f t="shared" si="41"/>
        <v>4</v>
      </c>
      <c r="CY20" s="249">
        <f t="shared" si="42"/>
        <v>-6</v>
      </c>
      <c r="CZ20" s="249">
        <f t="shared" si="42"/>
        <v>-2</v>
      </c>
      <c r="DA20" s="249">
        <f t="shared" si="42"/>
        <v>9</v>
      </c>
      <c r="DB20" s="362">
        <f t="shared" si="42"/>
        <v>4</v>
      </c>
      <c r="DC20" s="362">
        <f t="shared" si="42"/>
        <v>-16</v>
      </c>
      <c r="DD20" s="362">
        <f t="shared" si="42"/>
        <v>-6</v>
      </c>
      <c r="DE20" s="362">
        <f t="shared" si="42"/>
        <v>-3</v>
      </c>
      <c r="DF20" s="362">
        <f t="shared" si="42"/>
        <v>3</v>
      </c>
      <c r="DG20" s="362">
        <f t="shared" si="42"/>
        <v>0</v>
      </c>
      <c r="DH20" s="362">
        <f t="shared" si="42"/>
        <v>8</v>
      </c>
      <c r="DI20" s="362">
        <f t="shared" si="43"/>
        <v>-7</v>
      </c>
      <c r="DJ20" s="362">
        <f t="shared" si="43"/>
        <v>-1</v>
      </c>
      <c r="DK20" s="362">
        <f t="shared" si="43"/>
        <v>11</v>
      </c>
      <c r="DL20" s="362">
        <f t="shared" si="43"/>
        <v>-10</v>
      </c>
      <c r="DM20" s="362">
        <f t="shared" si="43"/>
        <v>-6</v>
      </c>
      <c r="DN20" s="362">
        <f t="shared" si="43"/>
        <v>2</v>
      </c>
      <c r="DO20" s="362">
        <f t="shared" si="43"/>
        <v>-1</v>
      </c>
      <c r="DP20" s="362">
        <f t="shared" si="43"/>
        <v>-10</v>
      </c>
      <c r="DQ20" s="362">
        <f t="shared" si="43"/>
        <v>14</v>
      </c>
      <c r="DR20" s="362">
        <f t="shared" si="43"/>
        <v>10</v>
      </c>
      <c r="DS20" s="362">
        <f t="shared" si="43"/>
        <v>-4</v>
      </c>
      <c r="DT20" s="362">
        <f t="shared" si="43"/>
        <v>-3</v>
      </c>
      <c r="DU20" s="362">
        <f t="shared" si="43"/>
        <v>7</v>
      </c>
      <c r="DV20" s="362">
        <f t="shared" si="43"/>
        <v>15</v>
      </c>
      <c r="DW20" s="362">
        <f t="shared" si="43"/>
        <v>1</v>
      </c>
      <c r="DX20" s="362">
        <f t="shared" si="43"/>
        <v>2</v>
      </c>
      <c r="DY20" s="447"/>
      <c r="DZ20" s="447"/>
      <c r="EA20" s="447"/>
      <c r="EB20" s="261"/>
      <c r="EC20" s="56">
        <f>IF(ISERROR(GETPIVOTDATA("VALUE",'CSS WK pvt'!$I$2,"DT_FILE",EC$8,"CD_CO",EC$6,"TRIM_CAT",TRIM(B20),"TRIM_LINE",A16))=TRUE,0,GETPIVOTDATA("VALUE",'CSS WK pvt'!$I$2,"DT_FILE",EC$8,"CD_CO",EC$6,"TRIM_CAT",TRIM(B20),"TRIM_LINE",A16))</f>
        <v>16</v>
      </c>
    </row>
    <row r="21" spans="1:133" s="51" customFormat="1" x14ac:dyDescent="0.3">
      <c r="A21" s="138"/>
      <c r="B21" s="52" t="s">
        <v>143</v>
      </c>
      <c r="C21" s="72">
        <v>1</v>
      </c>
      <c r="D21" s="73">
        <v>4</v>
      </c>
      <c r="E21" s="73"/>
      <c r="F21" s="73">
        <v>5</v>
      </c>
      <c r="G21" s="73">
        <v>4</v>
      </c>
      <c r="H21" s="73">
        <v>2</v>
      </c>
      <c r="I21" s="73">
        <v>3</v>
      </c>
      <c r="J21" s="73">
        <v>3</v>
      </c>
      <c r="K21" s="73">
        <v>3</v>
      </c>
      <c r="L21" s="74">
        <v>1</v>
      </c>
      <c r="M21" s="73">
        <v>2</v>
      </c>
      <c r="N21" s="73">
        <v>6</v>
      </c>
      <c r="O21" s="73">
        <v>2</v>
      </c>
      <c r="P21" s="73">
        <v>4</v>
      </c>
      <c r="Q21" s="73">
        <v>5</v>
      </c>
      <c r="R21" s="73">
        <v>3</v>
      </c>
      <c r="S21" s="73">
        <v>1</v>
      </c>
      <c r="T21" s="73">
        <v>3</v>
      </c>
      <c r="U21" s="183">
        <v>4</v>
      </c>
      <c r="V21" s="183">
        <v>4</v>
      </c>
      <c r="W21" s="183">
        <v>3</v>
      </c>
      <c r="X21" s="74">
        <v>3</v>
      </c>
      <c r="Y21" s="183">
        <v>1</v>
      </c>
      <c r="Z21" s="183">
        <v>5</v>
      </c>
      <c r="AA21" s="183">
        <v>1</v>
      </c>
      <c r="AB21" s="183">
        <v>4</v>
      </c>
      <c r="AC21" s="183">
        <v>2</v>
      </c>
      <c r="AD21" s="183">
        <v>2</v>
      </c>
      <c r="AE21" s="183">
        <v>3</v>
      </c>
      <c r="AF21" s="183">
        <v>5</v>
      </c>
      <c r="AG21" s="183">
        <v>3</v>
      </c>
      <c r="AH21" s="183">
        <v>5</v>
      </c>
      <c r="AI21" s="183">
        <v>4</v>
      </c>
      <c r="AJ21" s="74">
        <v>3</v>
      </c>
      <c r="AK21" s="272">
        <v>6</v>
      </c>
      <c r="AL21" s="272">
        <v>6</v>
      </c>
      <c r="AM21" s="272">
        <v>4</v>
      </c>
      <c r="AN21" s="272">
        <v>3</v>
      </c>
      <c r="AO21" s="272">
        <v>4</v>
      </c>
      <c r="AP21" s="272">
        <v>4</v>
      </c>
      <c r="AQ21" s="56">
        <v>2</v>
      </c>
      <c r="AR21" s="272">
        <v>3</v>
      </c>
      <c r="AS21" s="272">
        <v>5</v>
      </c>
      <c r="AT21" s="272">
        <v>4</v>
      </c>
      <c r="AU21" s="272">
        <v>3</v>
      </c>
      <c r="AV21" s="288">
        <v>4</v>
      </c>
      <c r="AW21" s="272">
        <v>4</v>
      </c>
      <c r="AX21" s="272">
        <v>4</v>
      </c>
      <c r="AY21" s="272">
        <v>4</v>
      </c>
      <c r="AZ21" s="272">
        <v>5</v>
      </c>
      <c r="BA21" s="272">
        <v>4</v>
      </c>
      <c r="BB21" s="272">
        <v>7</v>
      </c>
      <c r="BC21" s="56">
        <v>4</v>
      </c>
      <c r="BD21" s="272">
        <v>5</v>
      </c>
      <c r="BE21" s="272">
        <v>4</v>
      </c>
      <c r="BF21" s="272">
        <v>3</v>
      </c>
      <c r="BG21" s="272">
        <v>2</v>
      </c>
      <c r="BH21" s="288">
        <v>2</v>
      </c>
      <c r="BI21" s="472">
        <v>3</v>
      </c>
      <c r="BJ21" s="537">
        <v>2</v>
      </c>
      <c r="BK21" s="561">
        <v>3</v>
      </c>
      <c r="BL21" s="272">
        <v>2</v>
      </c>
      <c r="BM21" s="272">
        <v>2</v>
      </c>
      <c r="BN21" s="272">
        <v>3</v>
      </c>
      <c r="BO21" s="56">
        <v>2</v>
      </c>
      <c r="BP21" s="56">
        <v>4</v>
      </c>
      <c r="BQ21" s="272">
        <v>4</v>
      </c>
      <c r="BR21" s="272">
        <v>2</v>
      </c>
      <c r="BS21" s="272"/>
      <c r="BT21" s="272"/>
      <c r="BU21" s="72">
        <f t="shared" si="39"/>
        <v>1</v>
      </c>
      <c r="BV21" s="76">
        <f t="shared" si="39"/>
        <v>0</v>
      </c>
      <c r="BW21" s="76">
        <f t="shared" si="39"/>
        <v>5</v>
      </c>
      <c r="BX21" s="76">
        <f t="shared" si="39"/>
        <v>-2</v>
      </c>
      <c r="BY21" s="76">
        <f t="shared" si="39"/>
        <v>-3</v>
      </c>
      <c r="BZ21" s="76">
        <f t="shared" si="39"/>
        <v>1</v>
      </c>
      <c r="CA21" s="76">
        <f t="shared" si="39"/>
        <v>1</v>
      </c>
      <c r="CB21" s="76">
        <f t="shared" si="39"/>
        <v>1</v>
      </c>
      <c r="CC21" s="76">
        <f t="shared" si="39"/>
        <v>0</v>
      </c>
      <c r="CD21" s="382">
        <f t="shared" si="39"/>
        <v>2</v>
      </c>
      <c r="CE21" s="405">
        <f t="shared" si="40"/>
        <v>-1</v>
      </c>
      <c r="CF21" s="76">
        <f t="shared" si="40"/>
        <v>-1</v>
      </c>
      <c r="CG21" s="76">
        <f t="shared" si="40"/>
        <v>-1</v>
      </c>
      <c r="CH21" s="76">
        <f t="shared" si="40"/>
        <v>0</v>
      </c>
      <c r="CI21" s="76">
        <f t="shared" si="40"/>
        <v>-3</v>
      </c>
      <c r="CJ21" s="223">
        <f t="shared" si="40"/>
        <v>-1</v>
      </c>
      <c r="CK21" s="223">
        <f t="shared" si="40"/>
        <v>2</v>
      </c>
      <c r="CL21" s="223">
        <f t="shared" si="40"/>
        <v>2</v>
      </c>
      <c r="CM21" s="249">
        <f t="shared" si="40"/>
        <v>-1</v>
      </c>
      <c r="CN21" s="249">
        <f t="shared" si="40"/>
        <v>1</v>
      </c>
      <c r="CO21" s="249">
        <f t="shared" si="41"/>
        <v>1</v>
      </c>
      <c r="CP21" s="362">
        <f t="shared" si="41"/>
        <v>0</v>
      </c>
      <c r="CQ21" s="331">
        <f t="shared" si="41"/>
        <v>5</v>
      </c>
      <c r="CR21" s="249">
        <f t="shared" si="41"/>
        <v>1</v>
      </c>
      <c r="CS21" s="249">
        <f t="shared" si="41"/>
        <v>3</v>
      </c>
      <c r="CT21" s="249">
        <f t="shared" si="41"/>
        <v>-1</v>
      </c>
      <c r="CU21" s="249">
        <f t="shared" si="41"/>
        <v>2</v>
      </c>
      <c r="CV21" s="249">
        <f t="shared" si="41"/>
        <v>2</v>
      </c>
      <c r="CW21" s="249">
        <f t="shared" si="41"/>
        <v>-1</v>
      </c>
      <c r="CX21" s="249">
        <f t="shared" si="41"/>
        <v>-2</v>
      </c>
      <c r="CY21" s="249">
        <f t="shared" si="42"/>
        <v>2</v>
      </c>
      <c r="CZ21" s="249">
        <f t="shared" si="42"/>
        <v>-1</v>
      </c>
      <c r="DA21" s="249">
        <f t="shared" si="42"/>
        <v>-1</v>
      </c>
      <c r="DB21" s="362">
        <f t="shared" si="42"/>
        <v>1</v>
      </c>
      <c r="DC21" s="362">
        <f t="shared" si="42"/>
        <v>-2</v>
      </c>
      <c r="DD21" s="362">
        <f t="shared" si="42"/>
        <v>-2</v>
      </c>
      <c r="DE21" s="362">
        <f t="shared" si="42"/>
        <v>0</v>
      </c>
      <c r="DF21" s="362">
        <f t="shared" si="42"/>
        <v>2</v>
      </c>
      <c r="DG21" s="362">
        <f t="shared" si="42"/>
        <v>0</v>
      </c>
      <c r="DH21" s="362">
        <f t="shared" si="42"/>
        <v>3</v>
      </c>
      <c r="DI21" s="362">
        <f t="shared" si="43"/>
        <v>2</v>
      </c>
      <c r="DJ21" s="362">
        <f t="shared" si="43"/>
        <v>2</v>
      </c>
      <c r="DK21" s="362">
        <f t="shared" si="43"/>
        <v>-1</v>
      </c>
      <c r="DL21" s="362">
        <f t="shared" si="43"/>
        <v>-1</v>
      </c>
      <c r="DM21" s="362">
        <f t="shared" si="43"/>
        <v>-1</v>
      </c>
      <c r="DN21" s="362">
        <f t="shared" si="43"/>
        <v>-2</v>
      </c>
      <c r="DO21" s="362">
        <f t="shared" si="43"/>
        <v>-1</v>
      </c>
      <c r="DP21" s="362">
        <f t="shared" si="43"/>
        <v>-2</v>
      </c>
      <c r="DQ21" s="362">
        <f t="shared" si="43"/>
        <v>-1</v>
      </c>
      <c r="DR21" s="362">
        <f t="shared" si="43"/>
        <v>-3</v>
      </c>
      <c r="DS21" s="362">
        <f t="shared" si="43"/>
        <v>-2</v>
      </c>
      <c r="DT21" s="362">
        <f t="shared" si="43"/>
        <v>-4</v>
      </c>
      <c r="DU21" s="362">
        <f t="shared" si="43"/>
        <v>-2</v>
      </c>
      <c r="DV21" s="362">
        <f t="shared" si="43"/>
        <v>-1</v>
      </c>
      <c r="DW21" s="362">
        <f t="shared" si="43"/>
        <v>0</v>
      </c>
      <c r="DX21" s="362">
        <f t="shared" si="43"/>
        <v>-1</v>
      </c>
      <c r="DY21" s="447"/>
      <c r="DZ21" s="447"/>
      <c r="EA21" s="447"/>
      <c r="EB21" s="261"/>
      <c r="EC21" s="56">
        <f>IF(ISERROR(GETPIVOTDATA("VALUE",'CSS WK pvt'!$I$2,"DT_FILE",EC$8,"CD_CO",EC$6,"TRIM_CAT",TRIM(B21),"TRIM_LINE",A16))=TRUE,0,GETPIVOTDATA("VALUE",'CSS WK pvt'!$I$2,"DT_FILE",EC$8,"CD_CO",EC$6,"TRIM_CAT",TRIM(B21),"TRIM_LINE",A16))</f>
        <v>2</v>
      </c>
    </row>
    <row r="22" spans="1:133" s="65" customFormat="1" x14ac:dyDescent="0.3">
      <c r="A22" s="140"/>
      <c r="B22" s="52" t="s">
        <v>144</v>
      </c>
      <c r="C22" s="128">
        <f t="shared" ref="C22:Q22" si="44">SUM(C17:C21)</f>
        <v>1274</v>
      </c>
      <c r="D22" s="129">
        <f t="shared" si="44"/>
        <v>1416</v>
      </c>
      <c r="E22" s="129">
        <f t="shared" si="44"/>
        <v>1337</v>
      </c>
      <c r="F22" s="129">
        <f t="shared" si="44"/>
        <v>1164</v>
      </c>
      <c r="G22" s="129">
        <f t="shared" si="44"/>
        <v>1287</v>
      </c>
      <c r="H22" s="129">
        <f t="shared" si="44"/>
        <v>1096</v>
      </c>
      <c r="I22" s="129">
        <f t="shared" si="44"/>
        <v>1211</v>
      </c>
      <c r="J22" s="129">
        <f t="shared" si="44"/>
        <v>1449</v>
      </c>
      <c r="K22" s="129">
        <f t="shared" si="44"/>
        <v>1804</v>
      </c>
      <c r="L22" s="130">
        <f t="shared" si="44"/>
        <v>1692</v>
      </c>
      <c r="M22" s="129">
        <f t="shared" si="44"/>
        <v>1571</v>
      </c>
      <c r="N22" s="129">
        <f t="shared" si="44"/>
        <v>1480</v>
      </c>
      <c r="O22" s="129">
        <f t="shared" si="44"/>
        <v>1620</v>
      </c>
      <c r="P22" s="129">
        <f t="shared" si="44"/>
        <v>2016</v>
      </c>
      <c r="Q22" s="129">
        <f t="shared" si="44"/>
        <v>1947</v>
      </c>
      <c r="R22" s="129">
        <v>1745</v>
      </c>
      <c r="S22" s="129">
        <v>1892</v>
      </c>
      <c r="T22" s="129">
        <v>1501</v>
      </c>
      <c r="U22" s="184">
        <v>1596</v>
      </c>
      <c r="V22" s="184">
        <v>1790</v>
      </c>
      <c r="W22" s="184">
        <f>SUM(W17+W18+W19+W20+W21)</f>
        <v>2165</v>
      </c>
      <c r="X22" s="130">
        <f>SUM(X17+X18+X19+X20+X21)</f>
        <v>1906</v>
      </c>
      <c r="Y22" s="184">
        <v>1658</v>
      </c>
      <c r="Z22" s="184">
        <v>1593</v>
      </c>
      <c r="AA22" s="184">
        <v>1492</v>
      </c>
      <c r="AB22" s="184">
        <v>1549</v>
      </c>
      <c r="AC22" s="184">
        <v>1395</v>
      </c>
      <c r="AD22" s="184">
        <v>1404</v>
      </c>
      <c r="AE22" s="184">
        <v>1370</v>
      </c>
      <c r="AF22" s="184">
        <v>1219</v>
      </c>
      <c r="AG22" s="184">
        <v>1330</v>
      </c>
      <c r="AH22" s="184">
        <v>1579</v>
      </c>
      <c r="AI22" s="184">
        <v>1543</v>
      </c>
      <c r="AJ22" s="130">
        <v>1541</v>
      </c>
      <c r="AK22" s="273">
        <v>1648</v>
      </c>
      <c r="AL22" s="273">
        <v>1488</v>
      </c>
      <c r="AM22" s="273">
        <v>1458</v>
      </c>
      <c r="AN22" s="273">
        <v>1167</v>
      </c>
      <c r="AO22" s="273">
        <v>1199</v>
      </c>
      <c r="AP22" s="273">
        <v>1296</v>
      </c>
      <c r="AQ22" s="77">
        <v>1467</v>
      </c>
      <c r="AR22" s="273">
        <v>1139</v>
      </c>
      <c r="AS22" s="273">
        <v>1357</v>
      </c>
      <c r="AT22" s="273">
        <v>1398</v>
      </c>
      <c r="AU22" s="273">
        <v>1580</v>
      </c>
      <c r="AV22" s="289">
        <v>1416</v>
      </c>
      <c r="AW22" s="273">
        <v>1244</v>
      </c>
      <c r="AX22" s="273">
        <v>1539</v>
      </c>
      <c r="AY22" s="273">
        <v>1391</v>
      </c>
      <c r="AZ22" s="273">
        <v>1329</v>
      </c>
      <c r="BA22" s="273">
        <v>1437</v>
      </c>
      <c r="BB22" s="273">
        <v>1332</v>
      </c>
      <c r="BC22" s="77">
        <v>1091</v>
      </c>
      <c r="BD22" s="273">
        <v>1251</v>
      </c>
      <c r="BE22" s="273">
        <v>1420</v>
      </c>
      <c r="BF22" s="273">
        <v>1195</v>
      </c>
      <c r="BG22" s="273">
        <v>1500</v>
      </c>
      <c r="BH22" s="289">
        <v>1413</v>
      </c>
      <c r="BI22" s="473">
        <v>1205</v>
      </c>
      <c r="BJ22" s="538">
        <v>1249</v>
      </c>
      <c r="BK22" s="562">
        <v>1628</v>
      </c>
      <c r="BL22" s="273">
        <v>1257</v>
      </c>
      <c r="BM22" s="273">
        <v>1190</v>
      </c>
      <c r="BN22" s="273">
        <v>1172</v>
      </c>
      <c r="BO22" s="77">
        <v>1170</v>
      </c>
      <c r="BP22" s="77">
        <v>1489</v>
      </c>
      <c r="BQ22" s="273">
        <v>1751</v>
      </c>
      <c r="BR22" s="273">
        <v>1216</v>
      </c>
      <c r="BS22" s="273"/>
      <c r="BT22" s="273"/>
      <c r="BU22" s="128">
        <f t="shared" ref="BU22:BY22" si="45">SUM(BU17:BU21)</f>
        <v>346</v>
      </c>
      <c r="BV22" s="131">
        <f t="shared" si="45"/>
        <v>600</v>
      </c>
      <c r="BW22" s="131">
        <f t="shared" si="45"/>
        <v>610</v>
      </c>
      <c r="BX22" s="131">
        <f t="shared" si="45"/>
        <v>581</v>
      </c>
      <c r="BY22" s="131">
        <f t="shared" si="45"/>
        <v>605</v>
      </c>
      <c r="BZ22" s="131">
        <f t="shared" ref="BZ22:CH22" si="46">SUM(BZ17:BZ21)</f>
        <v>405</v>
      </c>
      <c r="CA22" s="131">
        <f t="shared" si="46"/>
        <v>385</v>
      </c>
      <c r="CB22" s="131">
        <f t="shared" si="46"/>
        <v>341</v>
      </c>
      <c r="CC22" s="131">
        <f t="shared" si="46"/>
        <v>361</v>
      </c>
      <c r="CD22" s="383">
        <f t="shared" si="46"/>
        <v>214</v>
      </c>
      <c r="CE22" s="406">
        <f t="shared" si="46"/>
        <v>87</v>
      </c>
      <c r="CF22" s="131">
        <f t="shared" si="46"/>
        <v>113</v>
      </c>
      <c r="CG22" s="131">
        <f t="shared" si="46"/>
        <v>-128</v>
      </c>
      <c r="CH22" s="131">
        <f t="shared" si="46"/>
        <v>-467</v>
      </c>
      <c r="CI22" s="131">
        <f t="shared" ref="CI22:CJ22" si="47">SUM(CI17:CI21)</f>
        <v>-552</v>
      </c>
      <c r="CJ22" s="224">
        <f t="shared" si="47"/>
        <v>-341</v>
      </c>
      <c r="CK22" s="224">
        <f t="shared" ref="CK22" si="48">SUM(CK17:CK21)</f>
        <v>-522</v>
      </c>
      <c r="CL22" s="224">
        <f t="shared" ref="CL22:CM22" si="49">SUM(CL17:CL21)</f>
        <v>-282</v>
      </c>
      <c r="CM22" s="250">
        <f t="shared" si="49"/>
        <v>-266</v>
      </c>
      <c r="CN22" s="250">
        <f t="shared" ref="CN22:CO22" si="50">SUM(CN17:CN21)</f>
        <v>-211</v>
      </c>
      <c r="CO22" s="250">
        <f t="shared" si="50"/>
        <v>-622</v>
      </c>
      <c r="CP22" s="363">
        <f t="shared" ref="CP22:CQ22" si="51">SUM(CP17:CP21)</f>
        <v>-365</v>
      </c>
      <c r="CQ22" s="332">
        <f t="shared" si="51"/>
        <v>-10</v>
      </c>
      <c r="CR22" s="250">
        <f t="shared" ref="CR22" si="52">SUM(CR17:CR21)</f>
        <v>-105</v>
      </c>
      <c r="CS22" s="250">
        <f t="shared" ref="CS22" si="53">SUM(CS17:CS21)</f>
        <v>-34</v>
      </c>
      <c r="CT22" s="250">
        <f t="shared" ref="CT22" si="54">SUM(CT17:CT21)</f>
        <v>-382</v>
      </c>
      <c r="CU22" s="250">
        <f t="shared" ref="CU22" si="55">SUM(CU17:CU21)</f>
        <v>-196</v>
      </c>
      <c r="CV22" s="250">
        <f t="shared" ref="CV22" si="56">SUM(CV17:CV21)</f>
        <v>-108</v>
      </c>
      <c r="CW22" s="250">
        <f t="shared" ref="CW22" si="57">SUM(CW17:CW21)</f>
        <v>97</v>
      </c>
      <c r="CX22" s="250">
        <f t="shared" ref="CX22" si="58">SUM(CX17:CX21)</f>
        <v>-80</v>
      </c>
      <c r="CY22" s="250">
        <f t="shared" ref="CY22" si="59">SUM(CY17:CY21)</f>
        <v>27</v>
      </c>
      <c r="CZ22" s="250">
        <f t="shared" ref="CZ22" si="60">SUM(CZ17:CZ21)</f>
        <v>-181</v>
      </c>
      <c r="DA22" s="250">
        <f t="shared" ref="DA22" si="61">SUM(DA17:DA21)</f>
        <v>37</v>
      </c>
      <c r="DB22" s="363">
        <f t="shared" ref="DB22" si="62">SUM(DB17:DB21)</f>
        <v>-125</v>
      </c>
      <c r="DC22" s="363">
        <f t="shared" ref="DC22" si="63">SUM(DC17:DC21)</f>
        <v>-404</v>
      </c>
      <c r="DD22" s="363">
        <f t="shared" ref="DD22" si="64">SUM(DD17:DD21)</f>
        <v>51</v>
      </c>
      <c r="DE22" s="363">
        <f t="shared" ref="DE22" si="65">SUM(DE17:DE21)</f>
        <v>-67</v>
      </c>
      <c r="DF22" s="363">
        <f t="shared" ref="DF22" si="66">SUM(DF17:DF21)</f>
        <v>162</v>
      </c>
      <c r="DG22" s="363">
        <f t="shared" ref="DG22" si="67">SUM(DG17:DG21)</f>
        <v>238</v>
      </c>
      <c r="DH22" s="363">
        <f t="shared" ref="DH22" si="68">SUM(DH17:DH21)</f>
        <v>36</v>
      </c>
      <c r="DI22" s="363">
        <f t="shared" ref="DI22" si="69">SUM(DI17:DI21)</f>
        <v>-376</v>
      </c>
      <c r="DJ22" s="363">
        <f t="shared" ref="DJ22" si="70">SUM(DJ17:DJ21)</f>
        <v>112</v>
      </c>
      <c r="DK22" s="363">
        <f t="shared" ref="DK22:DL22" si="71">SUM(DK17:DK21)</f>
        <v>63</v>
      </c>
      <c r="DL22" s="363">
        <f t="shared" si="71"/>
        <v>-203</v>
      </c>
      <c r="DM22" s="363">
        <f t="shared" ref="DM22:DN22" si="72">SUM(DM17:DM21)</f>
        <v>-80</v>
      </c>
      <c r="DN22" s="363">
        <f t="shared" si="72"/>
        <v>-3</v>
      </c>
      <c r="DO22" s="363">
        <f t="shared" ref="DO22:DP22" si="73">SUM(DO17:DO21)</f>
        <v>-39</v>
      </c>
      <c r="DP22" s="363">
        <f t="shared" si="73"/>
        <v>-290</v>
      </c>
      <c r="DQ22" s="363">
        <f t="shared" ref="DQ22:DR22" si="74">SUM(DQ17:DQ21)</f>
        <v>237</v>
      </c>
      <c r="DR22" s="363">
        <f t="shared" si="74"/>
        <v>-72</v>
      </c>
      <c r="DS22" s="363">
        <f t="shared" ref="DS22:DT22" si="75">SUM(DS17:DS21)</f>
        <v>-247</v>
      </c>
      <c r="DT22" s="363">
        <f t="shared" si="75"/>
        <v>-160</v>
      </c>
      <c r="DU22" s="363">
        <f t="shared" ref="DU22:DV22" si="76">SUM(DU17:DU21)</f>
        <v>79</v>
      </c>
      <c r="DV22" s="363">
        <f t="shared" si="76"/>
        <v>238</v>
      </c>
      <c r="DW22" s="363">
        <f t="shared" ref="DW22:DX22" si="77">SUM(DW17:DW21)</f>
        <v>331</v>
      </c>
      <c r="DX22" s="363">
        <f t="shared" si="77"/>
        <v>21</v>
      </c>
      <c r="DY22" s="449"/>
      <c r="DZ22" s="449"/>
      <c r="EA22" s="449"/>
      <c r="EB22" s="262"/>
      <c r="EC22" s="77">
        <f>SUM(EC17:EC21)</f>
        <v>1216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274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274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432"/>
      <c r="DZ23" s="432"/>
      <c r="EA23" s="432"/>
      <c r="EB23" s="261"/>
      <c r="EC23" s="82"/>
    </row>
    <row r="24" spans="1:133" s="51" customFormat="1" x14ac:dyDescent="0.3">
      <c r="A24" s="136"/>
      <c r="B24" s="52" t="s">
        <v>139</v>
      </c>
      <c r="C24" s="72">
        <v>585</v>
      </c>
      <c r="D24" s="73">
        <v>667</v>
      </c>
      <c r="E24" s="73">
        <v>642</v>
      </c>
      <c r="F24" s="73">
        <v>454</v>
      </c>
      <c r="G24" s="73">
        <v>622</v>
      </c>
      <c r="H24" s="73">
        <v>430</v>
      </c>
      <c r="I24" s="73">
        <v>666</v>
      </c>
      <c r="J24" s="73">
        <v>762</v>
      </c>
      <c r="K24" s="73">
        <v>994</v>
      </c>
      <c r="L24" s="74">
        <v>844</v>
      </c>
      <c r="M24" s="73">
        <v>696</v>
      </c>
      <c r="N24" s="73">
        <v>718</v>
      </c>
      <c r="O24" s="73">
        <v>742</v>
      </c>
      <c r="P24" s="73">
        <v>752</v>
      </c>
      <c r="Q24" s="73">
        <v>683</v>
      </c>
      <c r="R24" s="73">
        <v>647</v>
      </c>
      <c r="S24" s="73">
        <v>781</v>
      </c>
      <c r="T24" s="73">
        <v>580</v>
      </c>
      <c r="U24" s="183">
        <v>634</v>
      </c>
      <c r="V24" s="183">
        <v>744</v>
      </c>
      <c r="W24" s="183">
        <v>940</v>
      </c>
      <c r="X24" s="74">
        <v>759</v>
      </c>
      <c r="Y24" s="183">
        <v>629</v>
      </c>
      <c r="Z24" s="183">
        <v>640</v>
      </c>
      <c r="AA24" s="183">
        <v>547</v>
      </c>
      <c r="AB24" s="183">
        <v>603</v>
      </c>
      <c r="AC24" s="183">
        <v>525</v>
      </c>
      <c r="AD24" s="183">
        <v>561</v>
      </c>
      <c r="AE24" s="183">
        <v>595</v>
      </c>
      <c r="AF24" s="183">
        <v>542</v>
      </c>
      <c r="AG24" s="183">
        <v>613</v>
      </c>
      <c r="AH24" s="183">
        <v>786</v>
      </c>
      <c r="AI24" s="183">
        <v>647</v>
      </c>
      <c r="AJ24" s="74">
        <v>636</v>
      </c>
      <c r="AK24" s="272">
        <v>710</v>
      </c>
      <c r="AL24" s="272">
        <v>594</v>
      </c>
      <c r="AM24" s="272">
        <v>634</v>
      </c>
      <c r="AN24" s="272">
        <v>400</v>
      </c>
      <c r="AO24" s="272">
        <v>514</v>
      </c>
      <c r="AP24" s="272">
        <v>555</v>
      </c>
      <c r="AQ24" s="56">
        <v>718</v>
      </c>
      <c r="AR24" s="272">
        <v>477</v>
      </c>
      <c r="AS24" s="272">
        <v>649</v>
      </c>
      <c r="AT24" s="272">
        <v>670</v>
      </c>
      <c r="AU24" s="272">
        <v>707</v>
      </c>
      <c r="AV24" s="288">
        <v>579</v>
      </c>
      <c r="AW24" s="272">
        <v>563</v>
      </c>
      <c r="AX24" s="272">
        <v>769</v>
      </c>
      <c r="AY24" s="272">
        <v>628</v>
      </c>
      <c r="AZ24" s="272">
        <v>574</v>
      </c>
      <c r="BA24" s="272">
        <v>671</v>
      </c>
      <c r="BB24" s="272">
        <v>598</v>
      </c>
      <c r="BC24" s="56">
        <v>502</v>
      </c>
      <c r="BD24" s="272">
        <v>593</v>
      </c>
      <c r="BE24" s="272">
        <v>712</v>
      </c>
      <c r="BF24" s="272">
        <v>509</v>
      </c>
      <c r="BG24" s="272">
        <v>718</v>
      </c>
      <c r="BH24" s="288">
        <v>637</v>
      </c>
      <c r="BI24" s="472">
        <v>524</v>
      </c>
      <c r="BJ24" s="537">
        <v>620</v>
      </c>
      <c r="BK24" s="561">
        <v>810</v>
      </c>
      <c r="BL24" s="272">
        <v>528</v>
      </c>
      <c r="BM24" s="272">
        <v>566</v>
      </c>
      <c r="BN24" s="272">
        <v>514</v>
      </c>
      <c r="BO24" s="56">
        <v>468</v>
      </c>
      <c r="BP24" s="56">
        <v>711</v>
      </c>
      <c r="BQ24" s="272">
        <v>950</v>
      </c>
      <c r="BR24" s="272">
        <v>474</v>
      </c>
      <c r="BS24" s="272"/>
      <c r="BT24" s="272"/>
      <c r="BU24" s="72">
        <f t="shared" ref="BU24:CD28" si="78">O24-C24</f>
        <v>157</v>
      </c>
      <c r="BV24" s="76">
        <f t="shared" si="78"/>
        <v>85</v>
      </c>
      <c r="BW24" s="76">
        <f t="shared" si="78"/>
        <v>41</v>
      </c>
      <c r="BX24" s="76">
        <f t="shared" si="78"/>
        <v>193</v>
      </c>
      <c r="BY24" s="76">
        <f t="shared" si="78"/>
        <v>159</v>
      </c>
      <c r="BZ24" s="76">
        <f t="shared" si="78"/>
        <v>150</v>
      </c>
      <c r="CA24" s="76">
        <f t="shared" si="78"/>
        <v>-32</v>
      </c>
      <c r="CB24" s="76">
        <f t="shared" si="78"/>
        <v>-18</v>
      </c>
      <c r="CC24" s="76">
        <f t="shared" si="78"/>
        <v>-54</v>
      </c>
      <c r="CD24" s="382">
        <f t="shared" si="78"/>
        <v>-85</v>
      </c>
      <c r="CE24" s="405">
        <f t="shared" ref="CE24:CN28" si="79">Y24-M24</f>
        <v>-67</v>
      </c>
      <c r="CF24" s="76">
        <f t="shared" si="79"/>
        <v>-78</v>
      </c>
      <c r="CG24" s="76">
        <f t="shared" si="79"/>
        <v>-195</v>
      </c>
      <c r="CH24" s="76">
        <f t="shared" si="79"/>
        <v>-149</v>
      </c>
      <c r="CI24" s="76">
        <f t="shared" si="79"/>
        <v>-158</v>
      </c>
      <c r="CJ24" s="223">
        <f t="shared" si="79"/>
        <v>-86</v>
      </c>
      <c r="CK24" s="223">
        <f t="shared" si="79"/>
        <v>-186</v>
      </c>
      <c r="CL24" s="223">
        <f t="shared" si="79"/>
        <v>-38</v>
      </c>
      <c r="CM24" s="249">
        <f t="shared" si="79"/>
        <v>-21</v>
      </c>
      <c r="CN24" s="249">
        <f t="shared" si="79"/>
        <v>42</v>
      </c>
      <c r="CO24" s="249">
        <f t="shared" ref="CO24:CX28" si="80">AI24-W24</f>
        <v>-293</v>
      </c>
      <c r="CP24" s="362">
        <f t="shared" si="80"/>
        <v>-123</v>
      </c>
      <c r="CQ24" s="331">
        <f t="shared" si="80"/>
        <v>81</v>
      </c>
      <c r="CR24" s="249">
        <f t="shared" si="80"/>
        <v>-46</v>
      </c>
      <c r="CS24" s="249">
        <f t="shared" si="80"/>
        <v>87</v>
      </c>
      <c r="CT24" s="249">
        <f t="shared" si="80"/>
        <v>-203</v>
      </c>
      <c r="CU24" s="249">
        <f t="shared" si="80"/>
        <v>-11</v>
      </c>
      <c r="CV24" s="249">
        <f t="shared" si="80"/>
        <v>-6</v>
      </c>
      <c r="CW24" s="249">
        <f t="shared" si="80"/>
        <v>123</v>
      </c>
      <c r="CX24" s="249">
        <f t="shared" si="80"/>
        <v>-65</v>
      </c>
      <c r="CY24" s="249">
        <f t="shared" ref="CY24:DH28" si="81">AS24-AG24</f>
        <v>36</v>
      </c>
      <c r="CZ24" s="249">
        <f t="shared" si="81"/>
        <v>-116</v>
      </c>
      <c r="DA24" s="249">
        <f t="shared" si="81"/>
        <v>60</v>
      </c>
      <c r="DB24" s="362">
        <f t="shared" si="81"/>
        <v>-57</v>
      </c>
      <c r="DC24" s="362">
        <f t="shared" si="81"/>
        <v>-147</v>
      </c>
      <c r="DD24" s="362">
        <f t="shared" si="81"/>
        <v>175</v>
      </c>
      <c r="DE24" s="362">
        <f t="shared" si="81"/>
        <v>-6</v>
      </c>
      <c r="DF24" s="362">
        <f t="shared" si="81"/>
        <v>174</v>
      </c>
      <c r="DG24" s="362">
        <f t="shared" si="81"/>
        <v>157</v>
      </c>
      <c r="DH24" s="362">
        <f t="shared" si="81"/>
        <v>43</v>
      </c>
      <c r="DI24" s="362">
        <f t="shared" ref="DI24:DX28" si="82">BC24-AQ24</f>
        <v>-216</v>
      </c>
      <c r="DJ24" s="362">
        <f t="shared" si="82"/>
        <v>116</v>
      </c>
      <c r="DK24" s="362">
        <f t="shared" si="82"/>
        <v>63</v>
      </c>
      <c r="DL24" s="362">
        <f t="shared" si="82"/>
        <v>-161</v>
      </c>
      <c r="DM24" s="362">
        <f t="shared" si="82"/>
        <v>11</v>
      </c>
      <c r="DN24" s="362">
        <f t="shared" si="82"/>
        <v>58</v>
      </c>
      <c r="DO24" s="362">
        <f t="shared" si="82"/>
        <v>-39</v>
      </c>
      <c r="DP24" s="362">
        <f t="shared" si="82"/>
        <v>-149</v>
      </c>
      <c r="DQ24" s="362">
        <f t="shared" si="82"/>
        <v>182</v>
      </c>
      <c r="DR24" s="362">
        <f t="shared" si="82"/>
        <v>-46</v>
      </c>
      <c r="DS24" s="362">
        <f t="shared" si="82"/>
        <v>-105</v>
      </c>
      <c r="DT24" s="362">
        <f t="shared" si="82"/>
        <v>-84</v>
      </c>
      <c r="DU24" s="362">
        <f t="shared" si="82"/>
        <v>-34</v>
      </c>
      <c r="DV24" s="362">
        <f t="shared" si="82"/>
        <v>118</v>
      </c>
      <c r="DW24" s="362">
        <f t="shared" si="82"/>
        <v>238</v>
      </c>
      <c r="DX24" s="362">
        <f t="shared" si="82"/>
        <v>-35</v>
      </c>
      <c r="DY24" s="447"/>
      <c r="DZ24" s="447"/>
      <c r="EA24" s="447"/>
      <c r="EB24" s="261"/>
      <c r="EC24" s="56">
        <f>IF(ISERROR(GETPIVOTDATA("VALUE",'CSS WK pvt'!$I$2,"DT_FILE",EC$8,"CD_CO",EC$6,"TRIM_CAT",TRIM(B24),"TRIM_LINE",A23))=TRUE,0,GETPIVOTDATA("VALUE",'CSS WK pvt'!$I$2,"DT_FILE",EC$8,"CD_CO",EC$6,"TRIM_CAT",TRIM(B24),"TRIM_LINE",A23))</f>
        <v>474</v>
      </c>
    </row>
    <row r="25" spans="1:133" s="51" customFormat="1" x14ac:dyDescent="0.3">
      <c r="A25" s="136"/>
      <c r="B25" s="52" t="s">
        <v>140</v>
      </c>
      <c r="C25" s="72">
        <v>9</v>
      </c>
      <c r="D25" s="73">
        <v>7</v>
      </c>
      <c r="E25" s="73">
        <v>12</v>
      </c>
      <c r="F25" s="73">
        <v>10</v>
      </c>
      <c r="G25" s="73">
        <v>10</v>
      </c>
      <c r="H25" s="73">
        <v>18</v>
      </c>
      <c r="I25" s="73">
        <v>15</v>
      </c>
      <c r="J25" s="73">
        <v>10</v>
      </c>
      <c r="K25" s="73">
        <v>21</v>
      </c>
      <c r="L25" s="74">
        <v>9</v>
      </c>
      <c r="M25" s="73">
        <v>10</v>
      </c>
      <c r="N25" s="73">
        <v>9</v>
      </c>
      <c r="O25" s="73">
        <v>18</v>
      </c>
      <c r="P25" s="73">
        <v>10</v>
      </c>
      <c r="Q25" s="73">
        <v>13</v>
      </c>
      <c r="R25" s="73">
        <v>10</v>
      </c>
      <c r="S25" s="73">
        <v>9</v>
      </c>
      <c r="T25" s="73">
        <v>10</v>
      </c>
      <c r="U25" s="183">
        <v>6</v>
      </c>
      <c r="V25" s="183">
        <v>8</v>
      </c>
      <c r="W25" s="183">
        <v>15</v>
      </c>
      <c r="X25" s="74">
        <v>5</v>
      </c>
      <c r="Y25" s="183">
        <v>10</v>
      </c>
      <c r="Z25" s="183">
        <v>14</v>
      </c>
      <c r="AA25" s="183">
        <v>11</v>
      </c>
      <c r="AB25" s="183">
        <v>10</v>
      </c>
      <c r="AC25" s="183">
        <v>8</v>
      </c>
      <c r="AD25" s="183">
        <v>7</v>
      </c>
      <c r="AE25" s="183">
        <v>14</v>
      </c>
      <c r="AF25" s="183">
        <v>5</v>
      </c>
      <c r="AG25" s="183">
        <v>12</v>
      </c>
      <c r="AH25" s="183">
        <v>8</v>
      </c>
      <c r="AI25" s="183">
        <v>5</v>
      </c>
      <c r="AJ25" s="74">
        <v>6</v>
      </c>
      <c r="AK25" s="272">
        <v>10</v>
      </c>
      <c r="AL25" s="272">
        <v>5</v>
      </c>
      <c r="AM25" s="272">
        <v>13</v>
      </c>
      <c r="AN25" s="272">
        <v>12</v>
      </c>
      <c r="AO25" s="272">
        <v>5</v>
      </c>
      <c r="AP25" s="272">
        <v>11</v>
      </c>
      <c r="AQ25" s="56">
        <v>10</v>
      </c>
      <c r="AR25" s="272">
        <v>9</v>
      </c>
      <c r="AS25" s="272">
        <v>17</v>
      </c>
      <c r="AT25" s="272">
        <v>9</v>
      </c>
      <c r="AU25" s="272">
        <v>8</v>
      </c>
      <c r="AV25" s="288">
        <v>16</v>
      </c>
      <c r="AW25" s="272">
        <v>13</v>
      </c>
      <c r="AX25" s="272">
        <v>17</v>
      </c>
      <c r="AY25" s="272">
        <v>10</v>
      </c>
      <c r="AZ25" s="272">
        <v>6</v>
      </c>
      <c r="BA25" s="272">
        <v>10</v>
      </c>
      <c r="BB25" s="272">
        <v>12</v>
      </c>
      <c r="BC25" s="56">
        <v>7</v>
      </c>
      <c r="BD25" s="272">
        <v>8</v>
      </c>
      <c r="BE25" s="272">
        <v>13</v>
      </c>
      <c r="BF25" s="272">
        <v>7</v>
      </c>
      <c r="BG25" s="272">
        <v>14</v>
      </c>
      <c r="BH25" s="288">
        <v>14</v>
      </c>
      <c r="BI25" s="472">
        <v>13</v>
      </c>
      <c r="BJ25" s="537">
        <v>13</v>
      </c>
      <c r="BK25" s="561">
        <v>16</v>
      </c>
      <c r="BL25" s="272">
        <v>12</v>
      </c>
      <c r="BM25" s="272">
        <v>19</v>
      </c>
      <c r="BN25" s="272">
        <v>13</v>
      </c>
      <c r="BO25" s="56">
        <v>6</v>
      </c>
      <c r="BP25" s="56">
        <v>8</v>
      </c>
      <c r="BQ25" s="272">
        <v>11</v>
      </c>
      <c r="BR25" s="272">
        <v>12</v>
      </c>
      <c r="BS25" s="272"/>
      <c r="BT25" s="272"/>
      <c r="BU25" s="72">
        <f t="shared" si="78"/>
        <v>9</v>
      </c>
      <c r="BV25" s="76">
        <f t="shared" si="78"/>
        <v>3</v>
      </c>
      <c r="BW25" s="76">
        <f t="shared" si="78"/>
        <v>1</v>
      </c>
      <c r="BX25" s="76">
        <f t="shared" si="78"/>
        <v>0</v>
      </c>
      <c r="BY25" s="76">
        <f t="shared" si="78"/>
        <v>-1</v>
      </c>
      <c r="BZ25" s="76">
        <f t="shared" si="78"/>
        <v>-8</v>
      </c>
      <c r="CA25" s="76">
        <f t="shared" si="78"/>
        <v>-9</v>
      </c>
      <c r="CB25" s="76">
        <f t="shared" si="78"/>
        <v>-2</v>
      </c>
      <c r="CC25" s="76">
        <f t="shared" si="78"/>
        <v>-6</v>
      </c>
      <c r="CD25" s="382">
        <f t="shared" si="78"/>
        <v>-4</v>
      </c>
      <c r="CE25" s="405">
        <f t="shared" si="79"/>
        <v>0</v>
      </c>
      <c r="CF25" s="76">
        <f t="shared" si="79"/>
        <v>5</v>
      </c>
      <c r="CG25" s="76">
        <f t="shared" si="79"/>
        <v>-7</v>
      </c>
      <c r="CH25" s="76">
        <f t="shared" si="79"/>
        <v>0</v>
      </c>
      <c r="CI25" s="76">
        <f t="shared" si="79"/>
        <v>-5</v>
      </c>
      <c r="CJ25" s="223">
        <f t="shared" si="79"/>
        <v>-3</v>
      </c>
      <c r="CK25" s="223">
        <f t="shared" si="79"/>
        <v>5</v>
      </c>
      <c r="CL25" s="223">
        <f t="shared" si="79"/>
        <v>-5</v>
      </c>
      <c r="CM25" s="249">
        <f t="shared" si="79"/>
        <v>6</v>
      </c>
      <c r="CN25" s="249">
        <f t="shared" si="79"/>
        <v>0</v>
      </c>
      <c r="CO25" s="249">
        <f t="shared" si="80"/>
        <v>-10</v>
      </c>
      <c r="CP25" s="362">
        <f t="shared" si="80"/>
        <v>1</v>
      </c>
      <c r="CQ25" s="331">
        <f t="shared" si="80"/>
        <v>0</v>
      </c>
      <c r="CR25" s="249">
        <f t="shared" si="80"/>
        <v>-9</v>
      </c>
      <c r="CS25" s="249">
        <f t="shared" si="80"/>
        <v>2</v>
      </c>
      <c r="CT25" s="249">
        <f t="shared" si="80"/>
        <v>2</v>
      </c>
      <c r="CU25" s="249">
        <f t="shared" si="80"/>
        <v>-3</v>
      </c>
      <c r="CV25" s="249">
        <f t="shared" si="80"/>
        <v>4</v>
      </c>
      <c r="CW25" s="249">
        <f t="shared" si="80"/>
        <v>-4</v>
      </c>
      <c r="CX25" s="249">
        <f t="shared" si="80"/>
        <v>4</v>
      </c>
      <c r="CY25" s="249">
        <f t="shared" si="81"/>
        <v>5</v>
      </c>
      <c r="CZ25" s="249">
        <f t="shared" si="81"/>
        <v>1</v>
      </c>
      <c r="DA25" s="249">
        <f t="shared" si="81"/>
        <v>3</v>
      </c>
      <c r="DB25" s="362">
        <f t="shared" si="81"/>
        <v>10</v>
      </c>
      <c r="DC25" s="362">
        <f t="shared" si="81"/>
        <v>3</v>
      </c>
      <c r="DD25" s="362">
        <f t="shared" si="81"/>
        <v>12</v>
      </c>
      <c r="DE25" s="362">
        <f t="shared" si="81"/>
        <v>-3</v>
      </c>
      <c r="DF25" s="362">
        <f t="shared" si="81"/>
        <v>-6</v>
      </c>
      <c r="DG25" s="362">
        <f t="shared" si="81"/>
        <v>5</v>
      </c>
      <c r="DH25" s="362">
        <f t="shared" si="81"/>
        <v>1</v>
      </c>
      <c r="DI25" s="362">
        <f t="shared" si="82"/>
        <v>-3</v>
      </c>
      <c r="DJ25" s="362">
        <f t="shared" si="82"/>
        <v>-1</v>
      </c>
      <c r="DK25" s="362">
        <f t="shared" si="82"/>
        <v>-4</v>
      </c>
      <c r="DL25" s="362">
        <f t="shared" si="82"/>
        <v>-2</v>
      </c>
      <c r="DM25" s="362">
        <f t="shared" si="82"/>
        <v>6</v>
      </c>
      <c r="DN25" s="362">
        <f t="shared" si="82"/>
        <v>-2</v>
      </c>
      <c r="DO25" s="362">
        <f t="shared" si="82"/>
        <v>0</v>
      </c>
      <c r="DP25" s="362">
        <f t="shared" si="82"/>
        <v>-4</v>
      </c>
      <c r="DQ25" s="362">
        <f t="shared" si="82"/>
        <v>6</v>
      </c>
      <c r="DR25" s="362">
        <f t="shared" si="82"/>
        <v>6</v>
      </c>
      <c r="DS25" s="362">
        <f t="shared" si="82"/>
        <v>9</v>
      </c>
      <c r="DT25" s="362">
        <f t="shared" si="82"/>
        <v>1</v>
      </c>
      <c r="DU25" s="362">
        <f t="shared" si="82"/>
        <v>-1</v>
      </c>
      <c r="DV25" s="362">
        <f t="shared" si="82"/>
        <v>0</v>
      </c>
      <c r="DW25" s="362">
        <f t="shared" si="82"/>
        <v>-2</v>
      </c>
      <c r="DX25" s="362">
        <f t="shared" si="82"/>
        <v>5</v>
      </c>
      <c r="DY25" s="447"/>
      <c r="DZ25" s="447"/>
      <c r="EA25" s="447"/>
      <c r="EB25" s="261"/>
      <c r="EC25" s="56">
        <f>IF(ISERROR(GETPIVOTDATA("VALUE",'CSS WK pvt'!$I$2,"DT_FILE",EC$8,"CD_CO",EC$6,"TRIM_CAT",TRIM(B25),"TRIM_LINE",A23))=TRUE,0,GETPIVOTDATA("VALUE",'CSS WK pvt'!$I$2,"DT_FILE",EC$8,"CD_CO",EC$6,"TRIM_CAT",TRIM(B25),"TRIM_LINE",A23))</f>
        <v>12</v>
      </c>
    </row>
    <row r="26" spans="1:133" s="51" customFormat="1" x14ac:dyDescent="0.3">
      <c r="A26" s="136"/>
      <c r="B26" s="52" t="s">
        <v>141</v>
      </c>
      <c r="C26" s="72">
        <v>165</v>
      </c>
      <c r="D26" s="73">
        <v>202</v>
      </c>
      <c r="E26" s="73">
        <v>110</v>
      </c>
      <c r="F26" s="73">
        <v>180</v>
      </c>
      <c r="G26" s="73">
        <v>146</v>
      </c>
      <c r="H26" s="73">
        <v>148</v>
      </c>
      <c r="I26" s="73">
        <v>84</v>
      </c>
      <c r="J26" s="73">
        <v>154</v>
      </c>
      <c r="K26" s="73">
        <v>251</v>
      </c>
      <c r="L26" s="74">
        <v>214</v>
      </c>
      <c r="M26" s="73">
        <v>213</v>
      </c>
      <c r="N26" s="73">
        <v>211</v>
      </c>
      <c r="O26" s="73">
        <v>168</v>
      </c>
      <c r="P26" s="73">
        <v>257</v>
      </c>
      <c r="Q26" s="73">
        <v>218</v>
      </c>
      <c r="R26" s="73">
        <v>81</v>
      </c>
      <c r="S26" s="73">
        <v>164</v>
      </c>
      <c r="T26" s="73">
        <v>78</v>
      </c>
      <c r="U26" s="183">
        <v>87</v>
      </c>
      <c r="V26" s="183">
        <v>156</v>
      </c>
      <c r="W26" s="183">
        <v>269</v>
      </c>
      <c r="X26" s="74">
        <v>222</v>
      </c>
      <c r="Y26" s="183">
        <v>124</v>
      </c>
      <c r="Z26" s="183">
        <v>82</v>
      </c>
      <c r="AA26" s="183">
        <v>83</v>
      </c>
      <c r="AB26" s="183">
        <v>101</v>
      </c>
      <c r="AC26" s="183">
        <v>82</v>
      </c>
      <c r="AD26" s="183">
        <v>96</v>
      </c>
      <c r="AE26" s="183">
        <v>110</v>
      </c>
      <c r="AF26" s="183">
        <v>86</v>
      </c>
      <c r="AG26" s="183">
        <v>112</v>
      </c>
      <c r="AH26" s="183">
        <v>179</v>
      </c>
      <c r="AI26" s="183">
        <v>228</v>
      </c>
      <c r="AJ26" s="74">
        <v>173</v>
      </c>
      <c r="AK26" s="272">
        <v>263</v>
      </c>
      <c r="AL26" s="272">
        <v>240</v>
      </c>
      <c r="AM26" s="272">
        <v>160</v>
      </c>
      <c r="AN26" s="272">
        <v>87</v>
      </c>
      <c r="AO26" s="272">
        <v>80</v>
      </c>
      <c r="AP26" s="272">
        <v>174</v>
      </c>
      <c r="AQ26" s="56">
        <v>165</v>
      </c>
      <c r="AR26" s="272">
        <v>153</v>
      </c>
      <c r="AS26" s="272">
        <v>185</v>
      </c>
      <c r="AT26" s="272">
        <v>216</v>
      </c>
      <c r="AU26" s="272">
        <v>212</v>
      </c>
      <c r="AV26" s="288">
        <v>187</v>
      </c>
      <c r="AW26" s="272">
        <v>171</v>
      </c>
      <c r="AX26" s="272">
        <v>190</v>
      </c>
      <c r="AY26" s="272">
        <v>187</v>
      </c>
      <c r="AZ26" s="272">
        <v>199</v>
      </c>
      <c r="BA26" s="272">
        <v>180</v>
      </c>
      <c r="BB26" s="272">
        <v>115</v>
      </c>
      <c r="BC26" s="56">
        <v>71</v>
      </c>
      <c r="BD26" s="272">
        <v>164</v>
      </c>
      <c r="BE26" s="272">
        <v>207</v>
      </c>
      <c r="BF26" s="272">
        <v>124</v>
      </c>
      <c r="BG26" s="272">
        <v>185</v>
      </c>
      <c r="BH26" s="288">
        <v>188</v>
      </c>
      <c r="BI26" s="472">
        <v>136</v>
      </c>
      <c r="BJ26" s="537">
        <v>85</v>
      </c>
      <c r="BK26" s="561">
        <v>265</v>
      </c>
      <c r="BL26" s="272">
        <v>153</v>
      </c>
      <c r="BM26" s="272">
        <v>107</v>
      </c>
      <c r="BN26" s="272">
        <v>66</v>
      </c>
      <c r="BO26" s="56">
        <v>134</v>
      </c>
      <c r="BP26" s="56">
        <v>149</v>
      </c>
      <c r="BQ26" s="272">
        <v>161</v>
      </c>
      <c r="BR26" s="272">
        <v>163</v>
      </c>
      <c r="BS26" s="272"/>
      <c r="BT26" s="272"/>
      <c r="BU26" s="72">
        <f t="shared" si="78"/>
        <v>3</v>
      </c>
      <c r="BV26" s="76">
        <f t="shared" si="78"/>
        <v>55</v>
      </c>
      <c r="BW26" s="76">
        <f t="shared" si="78"/>
        <v>108</v>
      </c>
      <c r="BX26" s="76">
        <f t="shared" si="78"/>
        <v>-99</v>
      </c>
      <c r="BY26" s="76">
        <f t="shared" si="78"/>
        <v>18</v>
      </c>
      <c r="BZ26" s="76">
        <f t="shared" si="78"/>
        <v>-70</v>
      </c>
      <c r="CA26" s="76">
        <f t="shared" si="78"/>
        <v>3</v>
      </c>
      <c r="CB26" s="76">
        <f t="shared" si="78"/>
        <v>2</v>
      </c>
      <c r="CC26" s="76">
        <f t="shared" si="78"/>
        <v>18</v>
      </c>
      <c r="CD26" s="382">
        <f t="shared" si="78"/>
        <v>8</v>
      </c>
      <c r="CE26" s="405">
        <f t="shared" si="79"/>
        <v>-89</v>
      </c>
      <c r="CF26" s="76">
        <f t="shared" si="79"/>
        <v>-129</v>
      </c>
      <c r="CG26" s="76">
        <f t="shared" si="79"/>
        <v>-85</v>
      </c>
      <c r="CH26" s="76">
        <f t="shared" si="79"/>
        <v>-156</v>
      </c>
      <c r="CI26" s="76">
        <f t="shared" si="79"/>
        <v>-136</v>
      </c>
      <c r="CJ26" s="223">
        <f t="shared" si="79"/>
        <v>15</v>
      </c>
      <c r="CK26" s="223">
        <f t="shared" si="79"/>
        <v>-54</v>
      </c>
      <c r="CL26" s="223">
        <f t="shared" si="79"/>
        <v>8</v>
      </c>
      <c r="CM26" s="249">
        <f t="shared" si="79"/>
        <v>25</v>
      </c>
      <c r="CN26" s="249">
        <f t="shared" si="79"/>
        <v>23</v>
      </c>
      <c r="CO26" s="249">
        <f t="shared" si="80"/>
        <v>-41</v>
      </c>
      <c r="CP26" s="362">
        <f t="shared" si="80"/>
        <v>-49</v>
      </c>
      <c r="CQ26" s="331">
        <f t="shared" si="80"/>
        <v>139</v>
      </c>
      <c r="CR26" s="249">
        <f t="shared" si="80"/>
        <v>158</v>
      </c>
      <c r="CS26" s="249">
        <f t="shared" si="80"/>
        <v>77</v>
      </c>
      <c r="CT26" s="249">
        <f t="shared" si="80"/>
        <v>-14</v>
      </c>
      <c r="CU26" s="249">
        <f t="shared" si="80"/>
        <v>-2</v>
      </c>
      <c r="CV26" s="249">
        <f t="shared" si="80"/>
        <v>78</v>
      </c>
      <c r="CW26" s="249">
        <f t="shared" si="80"/>
        <v>55</v>
      </c>
      <c r="CX26" s="249">
        <f t="shared" si="80"/>
        <v>67</v>
      </c>
      <c r="CY26" s="249">
        <f t="shared" si="81"/>
        <v>73</v>
      </c>
      <c r="CZ26" s="249">
        <f t="shared" si="81"/>
        <v>37</v>
      </c>
      <c r="DA26" s="249">
        <f t="shared" si="81"/>
        <v>-16</v>
      </c>
      <c r="DB26" s="362">
        <f t="shared" si="81"/>
        <v>14</v>
      </c>
      <c r="DC26" s="362">
        <f t="shared" si="81"/>
        <v>-92</v>
      </c>
      <c r="DD26" s="362">
        <f t="shared" si="81"/>
        <v>-50</v>
      </c>
      <c r="DE26" s="362">
        <f t="shared" si="81"/>
        <v>27</v>
      </c>
      <c r="DF26" s="362">
        <f t="shared" si="81"/>
        <v>112</v>
      </c>
      <c r="DG26" s="362">
        <f t="shared" si="81"/>
        <v>100</v>
      </c>
      <c r="DH26" s="362">
        <f t="shared" si="81"/>
        <v>-59</v>
      </c>
      <c r="DI26" s="362">
        <f t="shared" si="82"/>
        <v>-94</v>
      </c>
      <c r="DJ26" s="362">
        <f t="shared" si="82"/>
        <v>11</v>
      </c>
      <c r="DK26" s="362">
        <f t="shared" si="82"/>
        <v>22</v>
      </c>
      <c r="DL26" s="362">
        <f t="shared" si="82"/>
        <v>-92</v>
      </c>
      <c r="DM26" s="362">
        <f t="shared" si="82"/>
        <v>-27</v>
      </c>
      <c r="DN26" s="362">
        <f t="shared" si="82"/>
        <v>1</v>
      </c>
      <c r="DO26" s="362">
        <f t="shared" si="82"/>
        <v>-35</v>
      </c>
      <c r="DP26" s="362">
        <f t="shared" si="82"/>
        <v>-105</v>
      </c>
      <c r="DQ26" s="362">
        <f t="shared" si="82"/>
        <v>78</v>
      </c>
      <c r="DR26" s="362">
        <f t="shared" si="82"/>
        <v>-46</v>
      </c>
      <c r="DS26" s="362">
        <f t="shared" si="82"/>
        <v>-73</v>
      </c>
      <c r="DT26" s="362">
        <f t="shared" si="82"/>
        <v>-49</v>
      </c>
      <c r="DU26" s="362">
        <f t="shared" si="82"/>
        <v>63</v>
      </c>
      <c r="DV26" s="362">
        <f t="shared" si="82"/>
        <v>-15</v>
      </c>
      <c r="DW26" s="362">
        <f t="shared" si="82"/>
        <v>-46</v>
      </c>
      <c r="DX26" s="362">
        <f t="shared" si="82"/>
        <v>39</v>
      </c>
      <c r="DY26" s="447"/>
      <c r="DZ26" s="447"/>
      <c r="EA26" s="447"/>
      <c r="EB26" s="261"/>
      <c r="EC26" s="56">
        <f>IF(ISERROR(GETPIVOTDATA("VALUE",'CSS WK pvt'!$I$2,"DT_FILE",EC$8,"CD_CO",EC$6,"TRIM_CAT",TRIM(B26),"TRIM_LINE",A23))=TRUE,0,GETPIVOTDATA("VALUE",'CSS WK pvt'!$I$2,"DT_FILE",EC$8,"CD_CO",EC$6,"TRIM_CAT",TRIM(B26),"TRIM_LINE",A23))</f>
        <v>163</v>
      </c>
    </row>
    <row r="27" spans="1:133" s="51" customFormat="1" x14ac:dyDescent="0.3">
      <c r="A27" s="136"/>
      <c r="B27" s="52" t="s">
        <v>142</v>
      </c>
      <c r="C27" s="72">
        <v>10</v>
      </c>
      <c r="D27" s="73">
        <v>14</v>
      </c>
      <c r="E27" s="73">
        <v>17</v>
      </c>
      <c r="F27" s="73">
        <v>10</v>
      </c>
      <c r="G27" s="73">
        <v>11</v>
      </c>
      <c r="H27" s="73">
        <v>14</v>
      </c>
      <c r="I27" s="73">
        <v>10</v>
      </c>
      <c r="J27" s="73">
        <v>11</v>
      </c>
      <c r="K27" s="73">
        <v>20</v>
      </c>
      <c r="L27" s="74">
        <v>16</v>
      </c>
      <c r="M27" s="73">
        <v>21</v>
      </c>
      <c r="N27" s="73">
        <v>22</v>
      </c>
      <c r="O27" s="73">
        <v>23</v>
      </c>
      <c r="P27" s="73">
        <v>14</v>
      </c>
      <c r="Q27" s="73">
        <v>22</v>
      </c>
      <c r="R27" s="73">
        <v>14</v>
      </c>
      <c r="S27" s="73">
        <v>16</v>
      </c>
      <c r="T27" s="73">
        <v>11</v>
      </c>
      <c r="U27" s="183">
        <v>8</v>
      </c>
      <c r="V27" s="183">
        <v>11</v>
      </c>
      <c r="W27" s="183">
        <v>20</v>
      </c>
      <c r="X27" s="74">
        <v>15</v>
      </c>
      <c r="Y27" s="183">
        <v>17</v>
      </c>
      <c r="Z27" s="183">
        <v>7</v>
      </c>
      <c r="AA27" s="183">
        <v>6</v>
      </c>
      <c r="AB27" s="183">
        <v>11</v>
      </c>
      <c r="AC27" s="183">
        <v>8</v>
      </c>
      <c r="AD27" s="183">
        <v>11</v>
      </c>
      <c r="AE27" s="183">
        <v>10</v>
      </c>
      <c r="AF27" s="183">
        <v>7</v>
      </c>
      <c r="AG27" s="183">
        <v>10</v>
      </c>
      <c r="AH27" s="183">
        <v>25</v>
      </c>
      <c r="AI27" s="183">
        <v>13</v>
      </c>
      <c r="AJ27" s="74">
        <v>13</v>
      </c>
      <c r="AK27" s="272">
        <v>29</v>
      </c>
      <c r="AL27" s="272">
        <v>24</v>
      </c>
      <c r="AM27" s="272">
        <v>11</v>
      </c>
      <c r="AN27" s="272">
        <v>5</v>
      </c>
      <c r="AO27" s="272">
        <v>14</v>
      </c>
      <c r="AP27" s="272">
        <v>6</v>
      </c>
      <c r="AQ27" s="56">
        <v>15</v>
      </c>
      <c r="AR27" s="272">
        <v>11</v>
      </c>
      <c r="AS27" s="272">
        <v>2</v>
      </c>
      <c r="AT27" s="272">
        <v>21</v>
      </c>
      <c r="AU27" s="272">
        <v>22</v>
      </c>
      <c r="AV27" s="288">
        <v>18</v>
      </c>
      <c r="AW27" s="272">
        <v>13</v>
      </c>
      <c r="AX27" s="272">
        <v>19</v>
      </c>
      <c r="AY27" s="272">
        <v>10</v>
      </c>
      <c r="AZ27" s="272">
        <v>11</v>
      </c>
      <c r="BA27" s="272">
        <v>13</v>
      </c>
      <c r="BB27" s="272">
        <v>14</v>
      </c>
      <c r="BC27" s="56">
        <v>7</v>
      </c>
      <c r="BD27" s="272">
        <v>7</v>
      </c>
      <c r="BE27" s="272">
        <v>15</v>
      </c>
      <c r="BF27" s="272">
        <v>12</v>
      </c>
      <c r="BG27" s="272">
        <v>13</v>
      </c>
      <c r="BH27" s="288">
        <v>19</v>
      </c>
      <c r="BI27" s="472">
        <v>11</v>
      </c>
      <c r="BJ27" s="537">
        <v>8</v>
      </c>
      <c r="BK27" s="561">
        <v>22</v>
      </c>
      <c r="BL27" s="272">
        <v>19</v>
      </c>
      <c r="BM27" s="272">
        <v>6</v>
      </c>
      <c r="BN27" s="272">
        <v>8</v>
      </c>
      <c r="BO27" s="56">
        <v>16</v>
      </c>
      <c r="BP27" s="56">
        <v>16</v>
      </c>
      <c r="BQ27" s="272">
        <v>11</v>
      </c>
      <c r="BR27" s="272">
        <v>12</v>
      </c>
      <c r="BS27" s="272"/>
      <c r="BT27" s="272"/>
      <c r="BU27" s="72">
        <f t="shared" si="78"/>
        <v>13</v>
      </c>
      <c r="BV27" s="76">
        <f t="shared" si="78"/>
        <v>0</v>
      </c>
      <c r="BW27" s="76">
        <f t="shared" si="78"/>
        <v>5</v>
      </c>
      <c r="BX27" s="76">
        <f t="shared" si="78"/>
        <v>4</v>
      </c>
      <c r="BY27" s="76">
        <f t="shared" si="78"/>
        <v>5</v>
      </c>
      <c r="BZ27" s="76">
        <f t="shared" si="78"/>
        <v>-3</v>
      </c>
      <c r="CA27" s="76">
        <f t="shared" si="78"/>
        <v>-2</v>
      </c>
      <c r="CB27" s="76">
        <f t="shared" si="78"/>
        <v>0</v>
      </c>
      <c r="CC27" s="76">
        <f t="shared" si="78"/>
        <v>0</v>
      </c>
      <c r="CD27" s="382">
        <f t="shared" si="78"/>
        <v>-1</v>
      </c>
      <c r="CE27" s="405">
        <f t="shared" si="79"/>
        <v>-4</v>
      </c>
      <c r="CF27" s="76">
        <f t="shared" si="79"/>
        <v>-15</v>
      </c>
      <c r="CG27" s="76">
        <f t="shared" si="79"/>
        <v>-17</v>
      </c>
      <c r="CH27" s="76">
        <f t="shared" si="79"/>
        <v>-3</v>
      </c>
      <c r="CI27" s="76">
        <f t="shared" si="79"/>
        <v>-14</v>
      </c>
      <c r="CJ27" s="223">
        <f t="shared" si="79"/>
        <v>-3</v>
      </c>
      <c r="CK27" s="223">
        <f t="shared" si="79"/>
        <v>-6</v>
      </c>
      <c r="CL27" s="223">
        <f t="shared" si="79"/>
        <v>-4</v>
      </c>
      <c r="CM27" s="249">
        <f t="shared" si="79"/>
        <v>2</v>
      </c>
      <c r="CN27" s="249">
        <f t="shared" si="79"/>
        <v>14</v>
      </c>
      <c r="CO27" s="249">
        <f t="shared" si="80"/>
        <v>-7</v>
      </c>
      <c r="CP27" s="362">
        <f t="shared" si="80"/>
        <v>-2</v>
      </c>
      <c r="CQ27" s="331">
        <f t="shared" si="80"/>
        <v>12</v>
      </c>
      <c r="CR27" s="249">
        <f t="shared" si="80"/>
        <v>17</v>
      </c>
      <c r="CS27" s="249">
        <f t="shared" si="80"/>
        <v>5</v>
      </c>
      <c r="CT27" s="249">
        <f t="shared" si="80"/>
        <v>-6</v>
      </c>
      <c r="CU27" s="249">
        <f t="shared" si="80"/>
        <v>6</v>
      </c>
      <c r="CV27" s="249">
        <f t="shared" si="80"/>
        <v>-5</v>
      </c>
      <c r="CW27" s="249">
        <f t="shared" si="80"/>
        <v>5</v>
      </c>
      <c r="CX27" s="249">
        <f t="shared" si="80"/>
        <v>4</v>
      </c>
      <c r="CY27" s="249">
        <f t="shared" si="81"/>
        <v>-8</v>
      </c>
      <c r="CZ27" s="249">
        <f t="shared" si="81"/>
        <v>-4</v>
      </c>
      <c r="DA27" s="249">
        <f t="shared" si="81"/>
        <v>9</v>
      </c>
      <c r="DB27" s="362">
        <f t="shared" si="81"/>
        <v>5</v>
      </c>
      <c r="DC27" s="362">
        <f t="shared" si="81"/>
        <v>-16</v>
      </c>
      <c r="DD27" s="362">
        <f t="shared" si="81"/>
        <v>-5</v>
      </c>
      <c r="DE27" s="362">
        <f t="shared" si="81"/>
        <v>-1</v>
      </c>
      <c r="DF27" s="362">
        <f t="shared" si="81"/>
        <v>6</v>
      </c>
      <c r="DG27" s="362">
        <f t="shared" si="81"/>
        <v>-1</v>
      </c>
      <c r="DH27" s="362">
        <f t="shared" si="81"/>
        <v>8</v>
      </c>
      <c r="DI27" s="362">
        <f t="shared" si="82"/>
        <v>-8</v>
      </c>
      <c r="DJ27" s="362">
        <f t="shared" si="82"/>
        <v>-4</v>
      </c>
      <c r="DK27" s="362">
        <f t="shared" si="82"/>
        <v>13</v>
      </c>
      <c r="DL27" s="362">
        <f t="shared" si="82"/>
        <v>-9</v>
      </c>
      <c r="DM27" s="362">
        <f t="shared" si="82"/>
        <v>-9</v>
      </c>
      <c r="DN27" s="362">
        <f t="shared" si="82"/>
        <v>1</v>
      </c>
      <c r="DO27" s="362">
        <f t="shared" si="82"/>
        <v>-2</v>
      </c>
      <c r="DP27" s="362">
        <f t="shared" si="82"/>
        <v>-11</v>
      </c>
      <c r="DQ27" s="362">
        <f t="shared" si="82"/>
        <v>12</v>
      </c>
      <c r="DR27" s="362">
        <f t="shared" si="82"/>
        <v>8</v>
      </c>
      <c r="DS27" s="362">
        <f t="shared" si="82"/>
        <v>-7</v>
      </c>
      <c r="DT27" s="362">
        <f t="shared" si="82"/>
        <v>-6</v>
      </c>
      <c r="DU27" s="362">
        <f t="shared" si="82"/>
        <v>9</v>
      </c>
      <c r="DV27" s="362">
        <f t="shared" si="82"/>
        <v>9</v>
      </c>
      <c r="DW27" s="362">
        <f t="shared" si="82"/>
        <v>-4</v>
      </c>
      <c r="DX27" s="362">
        <f t="shared" si="82"/>
        <v>0</v>
      </c>
      <c r="DY27" s="447"/>
      <c r="DZ27" s="447"/>
      <c r="EA27" s="447"/>
      <c r="EB27" s="261"/>
      <c r="EC27" s="56">
        <f>IF(ISERROR(GETPIVOTDATA("VALUE",'CSS WK pvt'!$I$2,"DT_FILE",EC$8,"CD_CO",EC$6,"TRIM_CAT",TRIM(B27),"TRIM_LINE",A23))=TRUE,0,GETPIVOTDATA("VALUE",'CSS WK pvt'!$I$2,"DT_FILE",EC$8,"CD_CO",EC$6,"TRIM_CAT",TRIM(B27),"TRIM_LINE",A23))</f>
        <v>12</v>
      </c>
    </row>
    <row r="28" spans="1:133" s="51" customFormat="1" x14ac:dyDescent="0.3">
      <c r="A28" s="136"/>
      <c r="B28" s="52" t="s">
        <v>143</v>
      </c>
      <c r="C28" s="72">
        <v>1</v>
      </c>
      <c r="D28" s="73">
        <v>4</v>
      </c>
      <c r="E28" s="73"/>
      <c r="F28" s="73">
        <v>5</v>
      </c>
      <c r="G28" s="73">
        <v>3</v>
      </c>
      <c r="H28" s="73">
        <v>2</v>
      </c>
      <c r="I28" s="73">
        <v>3</v>
      </c>
      <c r="J28" s="73">
        <v>3</v>
      </c>
      <c r="K28" s="73">
        <v>3</v>
      </c>
      <c r="L28" s="74">
        <v>1</v>
      </c>
      <c r="M28" s="73">
        <v>2</v>
      </c>
      <c r="N28" s="73">
        <v>6</v>
      </c>
      <c r="O28" s="73"/>
      <c r="P28" s="73">
        <v>2</v>
      </c>
      <c r="Q28" s="73">
        <v>3</v>
      </c>
      <c r="R28" s="73">
        <v>3</v>
      </c>
      <c r="S28" s="73">
        <v>0</v>
      </c>
      <c r="T28" s="73">
        <v>3</v>
      </c>
      <c r="U28" s="183">
        <v>4</v>
      </c>
      <c r="V28" s="183">
        <v>2</v>
      </c>
      <c r="W28" s="183">
        <v>2</v>
      </c>
      <c r="X28" s="74">
        <v>2</v>
      </c>
      <c r="Y28" s="183">
        <v>1</v>
      </c>
      <c r="Z28" s="183">
        <v>5</v>
      </c>
      <c r="AA28" s="183">
        <v>0</v>
      </c>
      <c r="AB28" s="183">
        <v>4</v>
      </c>
      <c r="AC28" s="183">
        <v>1</v>
      </c>
      <c r="AD28" s="183">
        <v>1</v>
      </c>
      <c r="AE28" s="183">
        <v>2</v>
      </c>
      <c r="AF28" s="183">
        <v>4</v>
      </c>
      <c r="AG28" s="183">
        <v>2</v>
      </c>
      <c r="AH28" s="183">
        <v>2</v>
      </c>
      <c r="AI28" s="183">
        <v>1</v>
      </c>
      <c r="AJ28" s="74">
        <v>1</v>
      </c>
      <c r="AK28" s="272">
        <v>5</v>
      </c>
      <c r="AL28" s="272">
        <v>4</v>
      </c>
      <c r="AM28" s="272">
        <v>2</v>
      </c>
      <c r="AN28" s="272">
        <v>1</v>
      </c>
      <c r="AO28" s="272">
        <v>2</v>
      </c>
      <c r="AP28" s="272">
        <v>1</v>
      </c>
      <c r="AQ28" s="56">
        <v>0</v>
      </c>
      <c r="AR28" s="272">
        <v>2</v>
      </c>
      <c r="AS28" s="272">
        <v>2</v>
      </c>
      <c r="AT28" s="272">
        <v>3</v>
      </c>
      <c r="AU28" s="272">
        <v>2</v>
      </c>
      <c r="AV28" s="288">
        <v>3</v>
      </c>
      <c r="AW28" s="272">
        <v>3</v>
      </c>
      <c r="AX28" s="272">
        <v>3</v>
      </c>
      <c r="AY28" s="272">
        <v>1</v>
      </c>
      <c r="AZ28" s="272">
        <v>3</v>
      </c>
      <c r="BA28" s="272">
        <v>1</v>
      </c>
      <c r="BB28" s="272">
        <v>5</v>
      </c>
      <c r="BC28" s="56">
        <v>2</v>
      </c>
      <c r="BD28" s="272">
        <v>3</v>
      </c>
      <c r="BE28" s="272">
        <v>2</v>
      </c>
      <c r="BF28" s="272">
        <v>1</v>
      </c>
      <c r="BG28" s="272">
        <v>1</v>
      </c>
      <c r="BH28" s="288">
        <v>1</v>
      </c>
      <c r="BI28" s="472">
        <v>2</v>
      </c>
      <c r="BJ28" s="537">
        <v>1</v>
      </c>
      <c r="BK28" s="561">
        <v>1</v>
      </c>
      <c r="BL28" s="272">
        <v>0</v>
      </c>
      <c r="BM28" s="272">
        <v>0</v>
      </c>
      <c r="BN28" s="272">
        <v>1</v>
      </c>
      <c r="BO28" s="56">
        <v>1</v>
      </c>
      <c r="BP28" s="56">
        <v>2</v>
      </c>
      <c r="BQ28" s="272">
        <v>2</v>
      </c>
      <c r="BR28" s="272">
        <v>1</v>
      </c>
      <c r="BS28" s="272"/>
      <c r="BT28" s="272"/>
      <c r="BU28" s="72">
        <f t="shared" si="78"/>
        <v>-1</v>
      </c>
      <c r="BV28" s="76">
        <f t="shared" si="78"/>
        <v>-2</v>
      </c>
      <c r="BW28" s="76">
        <f t="shared" si="78"/>
        <v>3</v>
      </c>
      <c r="BX28" s="76">
        <f t="shared" si="78"/>
        <v>-2</v>
      </c>
      <c r="BY28" s="76">
        <f t="shared" si="78"/>
        <v>-3</v>
      </c>
      <c r="BZ28" s="76">
        <f t="shared" si="78"/>
        <v>1</v>
      </c>
      <c r="CA28" s="76">
        <f t="shared" si="78"/>
        <v>1</v>
      </c>
      <c r="CB28" s="76">
        <f t="shared" si="78"/>
        <v>-1</v>
      </c>
      <c r="CC28" s="76">
        <f t="shared" si="78"/>
        <v>-1</v>
      </c>
      <c r="CD28" s="382">
        <f t="shared" si="78"/>
        <v>1</v>
      </c>
      <c r="CE28" s="405">
        <f t="shared" si="79"/>
        <v>-1</v>
      </c>
      <c r="CF28" s="76">
        <f t="shared" si="79"/>
        <v>-1</v>
      </c>
      <c r="CG28" s="76">
        <f t="shared" si="79"/>
        <v>0</v>
      </c>
      <c r="CH28" s="76">
        <f t="shared" si="79"/>
        <v>2</v>
      </c>
      <c r="CI28" s="76">
        <f t="shared" si="79"/>
        <v>-2</v>
      </c>
      <c r="CJ28" s="223">
        <f t="shared" si="79"/>
        <v>-2</v>
      </c>
      <c r="CK28" s="223">
        <f t="shared" si="79"/>
        <v>2</v>
      </c>
      <c r="CL28" s="223">
        <f t="shared" si="79"/>
        <v>1</v>
      </c>
      <c r="CM28" s="249">
        <f t="shared" si="79"/>
        <v>-2</v>
      </c>
      <c r="CN28" s="249">
        <f t="shared" si="79"/>
        <v>0</v>
      </c>
      <c r="CO28" s="249">
        <f t="shared" si="80"/>
        <v>-1</v>
      </c>
      <c r="CP28" s="362">
        <f t="shared" si="80"/>
        <v>-1</v>
      </c>
      <c r="CQ28" s="331">
        <f t="shared" si="80"/>
        <v>4</v>
      </c>
      <c r="CR28" s="249">
        <f t="shared" si="80"/>
        <v>-1</v>
      </c>
      <c r="CS28" s="249">
        <f t="shared" si="80"/>
        <v>2</v>
      </c>
      <c r="CT28" s="249">
        <f t="shared" si="80"/>
        <v>-3</v>
      </c>
      <c r="CU28" s="249">
        <f t="shared" si="80"/>
        <v>1</v>
      </c>
      <c r="CV28" s="249">
        <f t="shared" si="80"/>
        <v>0</v>
      </c>
      <c r="CW28" s="249">
        <f t="shared" si="80"/>
        <v>-2</v>
      </c>
      <c r="CX28" s="249">
        <f t="shared" si="80"/>
        <v>-2</v>
      </c>
      <c r="CY28" s="249">
        <f t="shared" si="81"/>
        <v>0</v>
      </c>
      <c r="CZ28" s="249">
        <f t="shared" si="81"/>
        <v>1</v>
      </c>
      <c r="DA28" s="249">
        <f t="shared" si="81"/>
        <v>1</v>
      </c>
      <c r="DB28" s="362">
        <f t="shared" si="81"/>
        <v>2</v>
      </c>
      <c r="DC28" s="362">
        <f t="shared" si="81"/>
        <v>-2</v>
      </c>
      <c r="DD28" s="362">
        <f t="shared" si="81"/>
        <v>-1</v>
      </c>
      <c r="DE28" s="362">
        <f t="shared" si="81"/>
        <v>-1</v>
      </c>
      <c r="DF28" s="362">
        <f t="shared" si="81"/>
        <v>2</v>
      </c>
      <c r="DG28" s="362">
        <f t="shared" si="81"/>
        <v>-1</v>
      </c>
      <c r="DH28" s="362">
        <f t="shared" si="81"/>
        <v>4</v>
      </c>
      <c r="DI28" s="362">
        <f t="shared" si="82"/>
        <v>2</v>
      </c>
      <c r="DJ28" s="362">
        <f t="shared" si="82"/>
        <v>1</v>
      </c>
      <c r="DK28" s="362">
        <f t="shared" si="82"/>
        <v>0</v>
      </c>
      <c r="DL28" s="362">
        <f t="shared" si="82"/>
        <v>-2</v>
      </c>
      <c r="DM28" s="362">
        <f t="shared" si="82"/>
        <v>-1</v>
      </c>
      <c r="DN28" s="362">
        <f t="shared" si="82"/>
        <v>-2</v>
      </c>
      <c r="DO28" s="362">
        <f t="shared" si="82"/>
        <v>-1</v>
      </c>
      <c r="DP28" s="362">
        <f t="shared" si="82"/>
        <v>-2</v>
      </c>
      <c r="DQ28" s="362">
        <f t="shared" si="82"/>
        <v>0</v>
      </c>
      <c r="DR28" s="362">
        <f t="shared" si="82"/>
        <v>-3</v>
      </c>
      <c r="DS28" s="362">
        <f t="shared" si="82"/>
        <v>-1</v>
      </c>
      <c r="DT28" s="362">
        <f t="shared" si="82"/>
        <v>-4</v>
      </c>
      <c r="DU28" s="362">
        <f t="shared" si="82"/>
        <v>-1</v>
      </c>
      <c r="DV28" s="362">
        <f t="shared" si="82"/>
        <v>-1</v>
      </c>
      <c r="DW28" s="362">
        <f t="shared" si="82"/>
        <v>0</v>
      </c>
      <c r="DX28" s="362">
        <f t="shared" si="82"/>
        <v>0</v>
      </c>
      <c r="DY28" s="447"/>
      <c r="DZ28" s="447"/>
      <c r="EA28" s="447"/>
      <c r="EB28" s="261"/>
      <c r="EC28" s="56">
        <f>IF(ISERROR(GETPIVOTDATA("VALUE",'CSS WK pvt'!$I$2,"DT_FILE",EC$8,"CD_CO",EC$6,"TRIM_CAT",TRIM(B28),"TRIM_LINE",A23))=TRUE,0,GETPIVOTDATA("VALUE",'CSS WK pvt'!$I$2,"DT_FILE",EC$8,"CD_CO",EC$6,"TRIM_CAT",TRIM(B28),"TRIM_LINE",A23))</f>
        <v>1</v>
      </c>
    </row>
    <row r="29" spans="1:133" s="65" customFormat="1" x14ac:dyDescent="0.3">
      <c r="A29" s="140"/>
      <c r="B29" s="52" t="s">
        <v>144</v>
      </c>
      <c r="C29" s="128">
        <f t="shared" ref="C29:Q29" si="83">SUM(C24:C28)</f>
        <v>770</v>
      </c>
      <c r="D29" s="129">
        <f t="shared" si="83"/>
        <v>894</v>
      </c>
      <c r="E29" s="129">
        <f t="shared" si="83"/>
        <v>781</v>
      </c>
      <c r="F29" s="129">
        <f t="shared" si="83"/>
        <v>659</v>
      </c>
      <c r="G29" s="129">
        <f t="shared" si="83"/>
        <v>792</v>
      </c>
      <c r="H29" s="129">
        <f t="shared" si="83"/>
        <v>612</v>
      </c>
      <c r="I29" s="129">
        <f t="shared" si="83"/>
        <v>778</v>
      </c>
      <c r="J29" s="129">
        <f t="shared" si="83"/>
        <v>940</v>
      </c>
      <c r="K29" s="129">
        <f t="shared" si="83"/>
        <v>1289</v>
      </c>
      <c r="L29" s="130">
        <f t="shared" si="83"/>
        <v>1084</v>
      </c>
      <c r="M29" s="129">
        <f t="shared" si="83"/>
        <v>942</v>
      </c>
      <c r="N29" s="129">
        <f t="shared" si="83"/>
        <v>966</v>
      </c>
      <c r="O29" s="129">
        <f t="shared" si="83"/>
        <v>951</v>
      </c>
      <c r="P29" s="129">
        <f t="shared" si="83"/>
        <v>1035</v>
      </c>
      <c r="Q29" s="129">
        <f t="shared" si="83"/>
        <v>939</v>
      </c>
      <c r="R29" s="129">
        <v>755</v>
      </c>
      <c r="S29" s="129">
        <v>970</v>
      </c>
      <c r="T29" s="129">
        <v>682</v>
      </c>
      <c r="U29" s="184">
        <v>739</v>
      </c>
      <c r="V29" s="184">
        <v>921</v>
      </c>
      <c r="W29" s="184">
        <f>SUM(W24+W25+W26+W27+W28)</f>
        <v>1246</v>
      </c>
      <c r="X29" s="130">
        <f>SUM(X24+X25+X26+X27+X28)</f>
        <v>1003</v>
      </c>
      <c r="Y29" s="184">
        <v>781</v>
      </c>
      <c r="Z29" s="184">
        <v>748</v>
      </c>
      <c r="AA29" s="184">
        <v>647</v>
      </c>
      <c r="AB29" s="184">
        <v>729</v>
      </c>
      <c r="AC29" s="184">
        <v>624</v>
      </c>
      <c r="AD29" s="184">
        <v>676</v>
      </c>
      <c r="AE29" s="184">
        <v>731</v>
      </c>
      <c r="AF29" s="184">
        <v>644</v>
      </c>
      <c r="AG29" s="184">
        <v>749</v>
      </c>
      <c r="AH29" s="184">
        <v>1000</v>
      </c>
      <c r="AI29" s="184">
        <v>894</v>
      </c>
      <c r="AJ29" s="130">
        <v>829</v>
      </c>
      <c r="AK29" s="273">
        <v>1017</v>
      </c>
      <c r="AL29" s="273">
        <v>867</v>
      </c>
      <c r="AM29" s="273">
        <v>820</v>
      </c>
      <c r="AN29" s="273">
        <v>505</v>
      </c>
      <c r="AO29" s="273">
        <v>615</v>
      </c>
      <c r="AP29" s="273">
        <v>747</v>
      </c>
      <c r="AQ29" s="77">
        <v>908</v>
      </c>
      <c r="AR29" s="273">
        <v>652</v>
      </c>
      <c r="AS29" s="273">
        <v>855</v>
      </c>
      <c r="AT29" s="273">
        <v>919</v>
      </c>
      <c r="AU29" s="273">
        <v>951</v>
      </c>
      <c r="AV29" s="289">
        <v>803</v>
      </c>
      <c r="AW29" s="273">
        <v>763</v>
      </c>
      <c r="AX29" s="273">
        <v>998</v>
      </c>
      <c r="AY29" s="273">
        <v>836</v>
      </c>
      <c r="AZ29" s="273">
        <v>793</v>
      </c>
      <c r="BA29" s="273">
        <v>875</v>
      </c>
      <c r="BB29" s="273">
        <v>744</v>
      </c>
      <c r="BC29" s="77">
        <v>589</v>
      </c>
      <c r="BD29" s="273">
        <v>775</v>
      </c>
      <c r="BE29" s="273">
        <v>949</v>
      </c>
      <c r="BF29" s="273">
        <v>653</v>
      </c>
      <c r="BG29" s="273">
        <v>931</v>
      </c>
      <c r="BH29" s="289">
        <v>859</v>
      </c>
      <c r="BI29" s="473">
        <v>686</v>
      </c>
      <c r="BJ29" s="538">
        <v>727</v>
      </c>
      <c r="BK29" s="562">
        <v>1114</v>
      </c>
      <c r="BL29" s="273">
        <v>712</v>
      </c>
      <c r="BM29" s="273">
        <v>698</v>
      </c>
      <c r="BN29" s="273">
        <v>602</v>
      </c>
      <c r="BO29" s="77">
        <v>625</v>
      </c>
      <c r="BP29" s="77">
        <v>886</v>
      </c>
      <c r="BQ29" s="273">
        <v>1135</v>
      </c>
      <c r="BR29" s="273">
        <v>662</v>
      </c>
      <c r="BS29" s="273"/>
      <c r="BT29" s="273"/>
      <c r="BU29" s="128">
        <f t="shared" ref="BU29:BY29" si="84">SUM(BU24:BU28)</f>
        <v>181</v>
      </c>
      <c r="BV29" s="131">
        <f t="shared" si="84"/>
        <v>141</v>
      </c>
      <c r="BW29" s="131">
        <f t="shared" si="84"/>
        <v>158</v>
      </c>
      <c r="BX29" s="131">
        <f t="shared" si="84"/>
        <v>96</v>
      </c>
      <c r="BY29" s="131">
        <f t="shared" si="84"/>
        <v>178</v>
      </c>
      <c r="BZ29" s="131">
        <f t="shared" ref="BZ29:CH29" si="85">SUM(BZ24:BZ28)</f>
        <v>70</v>
      </c>
      <c r="CA29" s="131">
        <f t="shared" si="85"/>
        <v>-39</v>
      </c>
      <c r="CB29" s="131">
        <f t="shared" si="85"/>
        <v>-19</v>
      </c>
      <c r="CC29" s="131">
        <f t="shared" si="85"/>
        <v>-43</v>
      </c>
      <c r="CD29" s="383">
        <f t="shared" si="85"/>
        <v>-81</v>
      </c>
      <c r="CE29" s="406">
        <f t="shared" si="85"/>
        <v>-161</v>
      </c>
      <c r="CF29" s="131">
        <f t="shared" si="85"/>
        <v>-218</v>
      </c>
      <c r="CG29" s="131">
        <f t="shared" si="85"/>
        <v>-304</v>
      </c>
      <c r="CH29" s="131">
        <f t="shared" si="85"/>
        <v>-306</v>
      </c>
      <c r="CI29" s="131">
        <f t="shared" ref="CI29:CJ29" si="86">SUM(CI24:CI28)</f>
        <v>-315</v>
      </c>
      <c r="CJ29" s="224">
        <f t="shared" si="86"/>
        <v>-79</v>
      </c>
      <c r="CK29" s="224">
        <f t="shared" ref="CK29" si="87">SUM(CK24:CK28)</f>
        <v>-239</v>
      </c>
      <c r="CL29" s="224">
        <f t="shared" ref="CL29:CM29" si="88">SUM(CL24:CL28)</f>
        <v>-38</v>
      </c>
      <c r="CM29" s="250">
        <f t="shared" si="88"/>
        <v>10</v>
      </c>
      <c r="CN29" s="250">
        <f t="shared" ref="CN29:CO29" si="89">SUM(CN24:CN28)</f>
        <v>79</v>
      </c>
      <c r="CO29" s="250">
        <f t="shared" si="89"/>
        <v>-352</v>
      </c>
      <c r="CP29" s="363">
        <f t="shared" ref="CP29:CQ29" si="90">SUM(CP24:CP28)</f>
        <v>-174</v>
      </c>
      <c r="CQ29" s="332">
        <f t="shared" si="90"/>
        <v>236</v>
      </c>
      <c r="CR29" s="250">
        <f t="shared" ref="CR29" si="91">SUM(CR24:CR28)</f>
        <v>119</v>
      </c>
      <c r="CS29" s="250">
        <f t="shared" ref="CS29" si="92">SUM(CS24:CS28)</f>
        <v>173</v>
      </c>
      <c r="CT29" s="250">
        <f t="shared" ref="CT29" si="93">SUM(CT24:CT28)</f>
        <v>-224</v>
      </c>
      <c r="CU29" s="250">
        <f t="shared" ref="CU29" si="94">SUM(CU24:CU28)</f>
        <v>-9</v>
      </c>
      <c r="CV29" s="250">
        <f t="shared" ref="CV29" si="95">SUM(CV24:CV28)</f>
        <v>71</v>
      </c>
      <c r="CW29" s="250">
        <f t="shared" ref="CW29" si="96">SUM(CW24:CW28)</f>
        <v>177</v>
      </c>
      <c r="CX29" s="250">
        <f t="shared" ref="CX29" si="97">SUM(CX24:CX28)</f>
        <v>8</v>
      </c>
      <c r="CY29" s="250">
        <f t="shared" ref="CY29" si="98">SUM(CY24:CY28)</f>
        <v>106</v>
      </c>
      <c r="CZ29" s="250">
        <f t="shared" ref="CZ29" si="99">SUM(CZ24:CZ28)</f>
        <v>-81</v>
      </c>
      <c r="DA29" s="250">
        <f t="shared" ref="DA29" si="100">SUM(DA24:DA28)</f>
        <v>57</v>
      </c>
      <c r="DB29" s="363">
        <f t="shared" ref="DB29" si="101">SUM(DB24:DB28)</f>
        <v>-26</v>
      </c>
      <c r="DC29" s="363">
        <f t="shared" ref="DC29" si="102">SUM(DC24:DC28)</f>
        <v>-254</v>
      </c>
      <c r="DD29" s="363">
        <f t="shared" ref="DD29" si="103">SUM(DD24:DD28)</f>
        <v>131</v>
      </c>
      <c r="DE29" s="363">
        <f t="shared" ref="DE29" si="104">SUM(DE24:DE28)</f>
        <v>16</v>
      </c>
      <c r="DF29" s="363">
        <f t="shared" ref="DF29" si="105">SUM(DF24:DF28)</f>
        <v>288</v>
      </c>
      <c r="DG29" s="363">
        <f t="shared" ref="DG29" si="106">SUM(DG24:DG28)</f>
        <v>260</v>
      </c>
      <c r="DH29" s="363">
        <f t="shared" ref="DH29" si="107">SUM(DH24:DH28)</f>
        <v>-3</v>
      </c>
      <c r="DI29" s="363">
        <f t="shared" ref="DI29" si="108">SUM(DI24:DI28)</f>
        <v>-319</v>
      </c>
      <c r="DJ29" s="363">
        <f t="shared" ref="DJ29" si="109">SUM(DJ24:DJ28)</f>
        <v>123</v>
      </c>
      <c r="DK29" s="363">
        <f t="shared" ref="DK29:DL29" si="110">SUM(DK24:DK28)</f>
        <v>94</v>
      </c>
      <c r="DL29" s="363">
        <f t="shared" si="110"/>
        <v>-266</v>
      </c>
      <c r="DM29" s="363">
        <f t="shared" ref="DM29:DN29" si="111">SUM(DM24:DM28)</f>
        <v>-20</v>
      </c>
      <c r="DN29" s="363">
        <f t="shared" si="111"/>
        <v>56</v>
      </c>
      <c r="DO29" s="363">
        <f t="shared" ref="DO29:DP29" si="112">SUM(DO24:DO28)</f>
        <v>-77</v>
      </c>
      <c r="DP29" s="363">
        <f t="shared" si="112"/>
        <v>-271</v>
      </c>
      <c r="DQ29" s="363">
        <f t="shared" ref="DQ29:DR29" si="113">SUM(DQ24:DQ28)</f>
        <v>278</v>
      </c>
      <c r="DR29" s="363">
        <f t="shared" si="113"/>
        <v>-81</v>
      </c>
      <c r="DS29" s="363">
        <f t="shared" ref="DS29:DT29" si="114">SUM(DS24:DS28)</f>
        <v>-177</v>
      </c>
      <c r="DT29" s="363">
        <f t="shared" si="114"/>
        <v>-142</v>
      </c>
      <c r="DU29" s="363">
        <f t="shared" ref="DU29:DV29" si="115">SUM(DU24:DU28)</f>
        <v>36</v>
      </c>
      <c r="DV29" s="363">
        <f t="shared" si="115"/>
        <v>111</v>
      </c>
      <c r="DW29" s="363">
        <f t="shared" ref="DW29:DX29" si="116">SUM(DW24:DW28)</f>
        <v>186</v>
      </c>
      <c r="DX29" s="363">
        <f t="shared" si="116"/>
        <v>9</v>
      </c>
      <c r="DY29" s="449"/>
      <c r="DZ29" s="449"/>
      <c r="EA29" s="449"/>
      <c r="EB29" s="262"/>
      <c r="EC29" s="77">
        <f>SUM(EC24:EC28)</f>
        <v>662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274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274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432"/>
      <c r="DZ30" s="432"/>
      <c r="EA30" s="432"/>
      <c r="EB30" s="261"/>
      <c r="EC30" s="82"/>
    </row>
    <row r="31" spans="1:133" s="51" customFormat="1" x14ac:dyDescent="0.3">
      <c r="A31" s="138"/>
      <c r="B31" s="52" t="s">
        <v>139</v>
      </c>
      <c r="C31" s="72">
        <v>162</v>
      </c>
      <c r="D31" s="73">
        <v>167</v>
      </c>
      <c r="E31" s="73">
        <v>198</v>
      </c>
      <c r="F31" s="73">
        <v>157</v>
      </c>
      <c r="G31" s="73">
        <v>166</v>
      </c>
      <c r="H31" s="73">
        <v>192</v>
      </c>
      <c r="I31" s="73">
        <v>162</v>
      </c>
      <c r="J31" s="73">
        <v>229</v>
      </c>
      <c r="K31" s="73">
        <v>182</v>
      </c>
      <c r="L31" s="74">
        <v>263</v>
      </c>
      <c r="M31" s="73">
        <v>243</v>
      </c>
      <c r="N31" s="73">
        <v>145</v>
      </c>
      <c r="O31" s="73">
        <v>260</v>
      </c>
      <c r="P31" s="73">
        <v>364</v>
      </c>
      <c r="Q31" s="73">
        <v>294</v>
      </c>
      <c r="R31" s="73">
        <v>246</v>
      </c>
      <c r="S31" s="73">
        <v>222</v>
      </c>
      <c r="T31" s="73">
        <v>167</v>
      </c>
      <c r="U31" s="183">
        <v>219</v>
      </c>
      <c r="V31" s="183">
        <v>247</v>
      </c>
      <c r="W31" s="183">
        <v>288</v>
      </c>
      <c r="X31" s="74">
        <v>231</v>
      </c>
      <c r="Y31" s="183">
        <v>190</v>
      </c>
      <c r="Z31" s="183">
        <v>209</v>
      </c>
      <c r="AA31" s="183">
        <v>183</v>
      </c>
      <c r="AB31" s="183">
        <v>194</v>
      </c>
      <c r="AC31" s="183">
        <v>169</v>
      </c>
      <c r="AD31" s="183">
        <v>173</v>
      </c>
      <c r="AE31" s="183">
        <v>149</v>
      </c>
      <c r="AF31" s="183">
        <v>125</v>
      </c>
      <c r="AG31" s="183">
        <v>169</v>
      </c>
      <c r="AH31" s="183">
        <v>165</v>
      </c>
      <c r="AI31" s="183">
        <v>219</v>
      </c>
      <c r="AJ31" s="74">
        <v>211</v>
      </c>
      <c r="AK31" s="272">
        <v>155</v>
      </c>
      <c r="AL31" s="272">
        <v>177</v>
      </c>
      <c r="AM31" s="272">
        <v>179</v>
      </c>
      <c r="AN31" s="272">
        <v>226</v>
      </c>
      <c r="AO31" s="272">
        <v>158</v>
      </c>
      <c r="AP31" s="272">
        <v>164</v>
      </c>
      <c r="AQ31" s="56">
        <v>125</v>
      </c>
      <c r="AR31" s="272">
        <v>146</v>
      </c>
      <c r="AS31" s="272">
        <v>147</v>
      </c>
      <c r="AT31" s="272">
        <v>132</v>
      </c>
      <c r="AU31" s="272">
        <v>197</v>
      </c>
      <c r="AV31" s="288">
        <v>209</v>
      </c>
      <c r="AW31" s="272">
        <v>119</v>
      </c>
      <c r="AX31" s="272">
        <v>180</v>
      </c>
      <c r="AY31" s="272">
        <v>212</v>
      </c>
      <c r="AZ31" s="272">
        <v>166</v>
      </c>
      <c r="BA31" s="272">
        <v>179</v>
      </c>
      <c r="BB31" s="272">
        <v>215</v>
      </c>
      <c r="BC31" s="56">
        <v>167</v>
      </c>
      <c r="BD31" s="272">
        <v>169</v>
      </c>
      <c r="BE31" s="272">
        <v>161</v>
      </c>
      <c r="BF31" s="272">
        <v>188</v>
      </c>
      <c r="BG31" s="272">
        <v>203</v>
      </c>
      <c r="BH31" s="288">
        <v>190</v>
      </c>
      <c r="BI31" s="472">
        <v>149</v>
      </c>
      <c r="BJ31" s="537">
        <v>173</v>
      </c>
      <c r="BK31" s="561">
        <v>162</v>
      </c>
      <c r="BL31" s="272">
        <v>158</v>
      </c>
      <c r="BM31" s="272">
        <v>137</v>
      </c>
      <c r="BN31" s="272">
        <v>195</v>
      </c>
      <c r="BO31" s="56">
        <v>188</v>
      </c>
      <c r="BP31" s="56">
        <v>159</v>
      </c>
      <c r="BQ31" s="272">
        <v>184</v>
      </c>
      <c r="BR31" s="272">
        <v>135</v>
      </c>
      <c r="BS31" s="272"/>
      <c r="BT31" s="272"/>
      <c r="BU31" s="72">
        <f t="shared" ref="BU31:CD35" si="117">O31-C31</f>
        <v>98</v>
      </c>
      <c r="BV31" s="76">
        <f t="shared" si="117"/>
        <v>197</v>
      </c>
      <c r="BW31" s="76">
        <f t="shared" si="117"/>
        <v>96</v>
      </c>
      <c r="BX31" s="76">
        <f t="shared" si="117"/>
        <v>89</v>
      </c>
      <c r="BY31" s="76">
        <f t="shared" si="117"/>
        <v>56</v>
      </c>
      <c r="BZ31" s="76">
        <f t="shared" si="117"/>
        <v>-25</v>
      </c>
      <c r="CA31" s="76">
        <f t="shared" si="117"/>
        <v>57</v>
      </c>
      <c r="CB31" s="76">
        <f t="shared" si="117"/>
        <v>18</v>
      </c>
      <c r="CC31" s="76">
        <f t="shared" si="117"/>
        <v>106</v>
      </c>
      <c r="CD31" s="382">
        <f t="shared" si="117"/>
        <v>-32</v>
      </c>
      <c r="CE31" s="405">
        <f t="shared" ref="CE31:CN35" si="118">Y31-M31</f>
        <v>-53</v>
      </c>
      <c r="CF31" s="76">
        <f t="shared" si="118"/>
        <v>64</v>
      </c>
      <c r="CG31" s="76">
        <f t="shared" si="118"/>
        <v>-77</v>
      </c>
      <c r="CH31" s="76">
        <f t="shared" si="118"/>
        <v>-170</v>
      </c>
      <c r="CI31" s="76">
        <f t="shared" si="118"/>
        <v>-125</v>
      </c>
      <c r="CJ31" s="223">
        <f t="shared" si="118"/>
        <v>-73</v>
      </c>
      <c r="CK31" s="223">
        <f t="shared" si="118"/>
        <v>-73</v>
      </c>
      <c r="CL31" s="223">
        <f t="shared" si="118"/>
        <v>-42</v>
      </c>
      <c r="CM31" s="249">
        <f t="shared" si="118"/>
        <v>-50</v>
      </c>
      <c r="CN31" s="249">
        <f t="shared" si="118"/>
        <v>-82</v>
      </c>
      <c r="CO31" s="249">
        <f t="shared" ref="CO31:CX35" si="119">AI31-W31</f>
        <v>-69</v>
      </c>
      <c r="CP31" s="362">
        <f t="shared" si="119"/>
        <v>-20</v>
      </c>
      <c r="CQ31" s="331">
        <f t="shared" si="119"/>
        <v>-35</v>
      </c>
      <c r="CR31" s="249">
        <f t="shared" si="119"/>
        <v>-32</v>
      </c>
      <c r="CS31" s="249">
        <f t="shared" si="119"/>
        <v>-4</v>
      </c>
      <c r="CT31" s="249">
        <f t="shared" si="119"/>
        <v>32</v>
      </c>
      <c r="CU31" s="249">
        <f t="shared" si="119"/>
        <v>-11</v>
      </c>
      <c r="CV31" s="249">
        <f t="shared" si="119"/>
        <v>-9</v>
      </c>
      <c r="CW31" s="249">
        <f t="shared" si="119"/>
        <v>-24</v>
      </c>
      <c r="CX31" s="249">
        <f t="shared" si="119"/>
        <v>21</v>
      </c>
      <c r="CY31" s="249">
        <f t="shared" ref="CY31:DH35" si="120">AS31-AG31</f>
        <v>-22</v>
      </c>
      <c r="CZ31" s="249">
        <f t="shared" si="120"/>
        <v>-33</v>
      </c>
      <c r="DA31" s="249">
        <f t="shared" si="120"/>
        <v>-22</v>
      </c>
      <c r="DB31" s="362">
        <f t="shared" si="120"/>
        <v>-2</v>
      </c>
      <c r="DC31" s="362">
        <f t="shared" si="120"/>
        <v>-36</v>
      </c>
      <c r="DD31" s="362">
        <f t="shared" si="120"/>
        <v>3</v>
      </c>
      <c r="DE31" s="362">
        <f t="shared" si="120"/>
        <v>33</v>
      </c>
      <c r="DF31" s="362">
        <f t="shared" si="120"/>
        <v>-60</v>
      </c>
      <c r="DG31" s="362">
        <f t="shared" si="120"/>
        <v>21</v>
      </c>
      <c r="DH31" s="362">
        <f t="shared" si="120"/>
        <v>51</v>
      </c>
      <c r="DI31" s="362">
        <f t="shared" ref="DI31:DX35" si="121">BC31-AQ31</f>
        <v>42</v>
      </c>
      <c r="DJ31" s="362">
        <f t="shared" si="121"/>
        <v>23</v>
      </c>
      <c r="DK31" s="362">
        <f t="shared" si="121"/>
        <v>14</v>
      </c>
      <c r="DL31" s="362">
        <f t="shared" si="121"/>
        <v>56</v>
      </c>
      <c r="DM31" s="362">
        <f t="shared" si="121"/>
        <v>6</v>
      </c>
      <c r="DN31" s="362">
        <f t="shared" si="121"/>
        <v>-19</v>
      </c>
      <c r="DO31" s="362">
        <f t="shared" si="121"/>
        <v>30</v>
      </c>
      <c r="DP31" s="362">
        <f t="shared" si="121"/>
        <v>-7</v>
      </c>
      <c r="DQ31" s="362">
        <f t="shared" si="121"/>
        <v>-50</v>
      </c>
      <c r="DR31" s="362">
        <f t="shared" si="121"/>
        <v>-8</v>
      </c>
      <c r="DS31" s="362">
        <f t="shared" si="121"/>
        <v>-42</v>
      </c>
      <c r="DT31" s="362">
        <f t="shared" si="121"/>
        <v>-20</v>
      </c>
      <c r="DU31" s="362">
        <f t="shared" si="121"/>
        <v>21</v>
      </c>
      <c r="DV31" s="362">
        <f t="shared" si="121"/>
        <v>-10</v>
      </c>
      <c r="DW31" s="362">
        <f t="shared" si="121"/>
        <v>23</v>
      </c>
      <c r="DX31" s="362">
        <f t="shared" si="121"/>
        <v>-53</v>
      </c>
      <c r="DY31" s="447"/>
      <c r="DZ31" s="447"/>
      <c r="EA31" s="447"/>
      <c r="EB31" s="261"/>
      <c r="EC31" s="56">
        <f>IF(ISERROR(GETPIVOTDATA("VALUE",'CSS WK pvt'!$I$2,"DT_FILE",EC$8,"CD_CO",EC$6,"TRIM_CAT",TRIM(B31),"TRIM_LINE",A30))=TRUE,0,GETPIVOTDATA("VALUE",'CSS WK pvt'!$I$2,"DT_FILE",EC$8,"CD_CO",EC$6,"TRIM_CAT",TRIM(B31),"TRIM_LINE",A30))</f>
        <v>135</v>
      </c>
    </row>
    <row r="32" spans="1:133" s="51" customFormat="1" x14ac:dyDescent="0.3">
      <c r="A32" s="138"/>
      <c r="B32" s="52" t="s">
        <v>140</v>
      </c>
      <c r="C32" s="72">
        <v>7</v>
      </c>
      <c r="D32" s="73">
        <v>6</v>
      </c>
      <c r="E32" s="73">
        <v>5</v>
      </c>
      <c r="F32" s="73">
        <v>5</v>
      </c>
      <c r="G32" s="73">
        <v>4</v>
      </c>
      <c r="H32" s="73">
        <v>4</v>
      </c>
      <c r="I32" s="73">
        <v>4</v>
      </c>
      <c r="J32" s="73">
        <v>10</v>
      </c>
      <c r="K32" s="73">
        <v>3</v>
      </c>
      <c r="L32" s="74">
        <v>8</v>
      </c>
      <c r="M32" s="73">
        <v>5</v>
      </c>
      <c r="N32" s="73">
        <v>7</v>
      </c>
      <c r="O32" s="73">
        <v>3</v>
      </c>
      <c r="P32" s="73">
        <v>9</v>
      </c>
      <c r="Q32" s="73">
        <v>4</v>
      </c>
      <c r="R32" s="73">
        <v>5</v>
      </c>
      <c r="S32" s="73">
        <v>6</v>
      </c>
      <c r="T32" s="73">
        <v>3</v>
      </c>
      <c r="U32" s="183">
        <v>4</v>
      </c>
      <c r="V32" s="183">
        <v>3</v>
      </c>
      <c r="W32" s="183">
        <v>2</v>
      </c>
      <c r="X32" s="74">
        <v>6</v>
      </c>
      <c r="Y32" s="183">
        <v>3</v>
      </c>
      <c r="Z32" s="183">
        <v>2</v>
      </c>
      <c r="AA32" s="183">
        <v>5</v>
      </c>
      <c r="AB32" s="183">
        <v>7</v>
      </c>
      <c r="AC32" s="183">
        <v>3</v>
      </c>
      <c r="AD32" s="183">
        <v>1</v>
      </c>
      <c r="AE32" s="183">
        <v>2</v>
      </c>
      <c r="AF32" s="183">
        <v>4</v>
      </c>
      <c r="AG32" s="183">
        <v>4</v>
      </c>
      <c r="AH32" s="183">
        <v>6</v>
      </c>
      <c r="AI32" s="183">
        <v>1</v>
      </c>
      <c r="AJ32" s="74">
        <v>1</v>
      </c>
      <c r="AK32" s="272">
        <v>3</v>
      </c>
      <c r="AL32" s="272">
        <v>3</v>
      </c>
      <c r="AM32" s="272">
        <v>2</v>
      </c>
      <c r="AN32" s="272">
        <v>5</v>
      </c>
      <c r="AO32" s="272">
        <v>4</v>
      </c>
      <c r="AP32" s="272">
        <v>2</v>
      </c>
      <c r="AQ32" s="56">
        <v>5</v>
      </c>
      <c r="AR32" s="272">
        <v>1</v>
      </c>
      <c r="AS32" s="272">
        <v>3</v>
      </c>
      <c r="AT32" s="272">
        <v>2</v>
      </c>
      <c r="AU32" s="272">
        <v>6</v>
      </c>
      <c r="AV32" s="288">
        <v>6</v>
      </c>
      <c r="AW32" s="272">
        <v>6</v>
      </c>
      <c r="AX32" s="272">
        <v>7</v>
      </c>
      <c r="AY32" s="272">
        <v>9</v>
      </c>
      <c r="AZ32" s="272">
        <v>6</v>
      </c>
      <c r="BA32" s="272">
        <v>4</v>
      </c>
      <c r="BB32" s="272">
        <v>4</v>
      </c>
      <c r="BC32" s="56">
        <v>5</v>
      </c>
      <c r="BD32" s="272">
        <v>2</v>
      </c>
      <c r="BE32" s="272">
        <v>5</v>
      </c>
      <c r="BF32" s="272">
        <v>6</v>
      </c>
      <c r="BG32" s="272">
        <v>7</v>
      </c>
      <c r="BH32" s="288">
        <v>7</v>
      </c>
      <c r="BI32" s="472">
        <v>8</v>
      </c>
      <c r="BJ32" s="537">
        <v>8</v>
      </c>
      <c r="BK32" s="561">
        <v>5</v>
      </c>
      <c r="BL32" s="272">
        <v>7</v>
      </c>
      <c r="BM32" s="272">
        <v>2</v>
      </c>
      <c r="BN32" s="272">
        <v>5</v>
      </c>
      <c r="BO32" s="56">
        <v>7</v>
      </c>
      <c r="BP32" s="56">
        <v>11</v>
      </c>
      <c r="BQ32" s="272">
        <v>7</v>
      </c>
      <c r="BR32" s="272">
        <v>8</v>
      </c>
      <c r="BS32" s="272"/>
      <c r="BT32" s="272"/>
      <c r="BU32" s="72">
        <f t="shared" si="117"/>
        <v>-4</v>
      </c>
      <c r="BV32" s="76">
        <f t="shared" si="117"/>
        <v>3</v>
      </c>
      <c r="BW32" s="76">
        <f t="shared" si="117"/>
        <v>-1</v>
      </c>
      <c r="BX32" s="76">
        <f t="shared" si="117"/>
        <v>0</v>
      </c>
      <c r="BY32" s="76">
        <f t="shared" si="117"/>
        <v>2</v>
      </c>
      <c r="BZ32" s="76">
        <f t="shared" si="117"/>
        <v>-1</v>
      </c>
      <c r="CA32" s="76">
        <f t="shared" si="117"/>
        <v>0</v>
      </c>
      <c r="CB32" s="76">
        <f t="shared" si="117"/>
        <v>-7</v>
      </c>
      <c r="CC32" s="76">
        <f t="shared" si="117"/>
        <v>-1</v>
      </c>
      <c r="CD32" s="382">
        <f t="shared" si="117"/>
        <v>-2</v>
      </c>
      <c r="CE32" s="405">
        <f t="shared" si="118"/>
        <v>-2</v>
      </c>
      <c r="CF32" s="76">
        <f t="shared" si="118"/>
        <v>-5</v>
      </c>
      <c r="CG32" s="76">
        <f t="shared" si="118"/>
        <v>2</v>
      </c>
      <c r="CH32" s="76">
        <f t="shared" si="118"/>
        <v>-2</v>
      </c>
      <c r="CI32" s="76">
        <f t="shared" si="118"/>
        <v>-1</v>
      </c>
      <c r="CJ32" s="223">
        <f t="shared" si="118"/>
        <v>-4</v>
      </c>
      <c r="CK32" s="223">
        <f t="shared" si="118"/>
        <v>-4</v>
      </c>
      <c r="CL32" s="223">
        <f t="shared" si="118"/>
        <v>1</v>
      </c>
      <c r="CM32" s="249">
        <f t="shared" si="118"/>
        <v>0</v>
      </c>
      <c r="CN32" s="249">
        <f t="shared" si="118"/>
        <v>3</v>
      </c>
      <c r="CO32" s="249">
        <f t="shared" si="119"/>
        <v>-1</v>
      </c>
      <c r="CP32" s="362">
        <f t="shared" si="119"/>
        <v>-5</v>
      </c>
      <c r="CQ32" s="331">
        <f t="shared" si="119"/>
        <v>0</v>
      </c>
      <c r="CR32" s="249">
        <f t="shared" si="119"/>
        <v>1</v>
      </c>
      <c r="CS32" s="249">
        <f t="shared" si="119"/>
        <v>-3</v>
      </c>
      <c r="CT32" s="249">
        <f t="shared" si="119"/>
        <v>-2</v>
      </c>
      <c r="CU32" s="249">
        <f t="shared" si="119"/>
        <v>1</v>
      </c>
      <c r="CV32" s="249">
        <f t="shared" si="119"/>
        <v>1</v>
      </c>
      <c r="CW32" s="249">
        <f t="shared" si="119"/>
        <v>3</v>
      </c>
      <c r="CX32" s="249">
        <f t="shared" si="119"/>
        <v>-3</v>
      </c>
      <c r="CY32" s="249">
        <f t="shared" si="120"/>
        <v>-1</v>
      </c>
      <c r="CZ32" s="249">
        <f t="shared" si="120"/>
        <v>-4</v>
      </c>
      <c r="DA32" s="249">
        <f t="shared" si="120"/>
        <v>5</v>
      </c>
      <c r="DB32" s="362">
        <f t="shared" si="120"/>
        <v>5</v>
      </c>
      <c r="DC32" s="362">
        <f t="shared" si="120"/>
        <v>3</v>
      </c>
      <c r="DD32" s="362">
        <f t="shared" si="120"/>
        <v>4</v>
      </c>
      <c r="DE32" s="362">
        <f t="shared" si="120"/>
        <v>7</v>
      </c>
      <c r="DF32" s="362">
        <f t="shared" si="120"/>
        <v>1</v>
      </c>
      <c r="DG32" s="362">
        <f t="shared" si="120"/>
        <v>0</v>
      </c>
      <c r="DH32" s="362">
        <f t="shared" si="120"/>
        <v>2</v>
      </c>
      <c r="DI32" s="362">
        <f t="shared" si="121"/>
        <v>0</v>
      </c>
      <c r="DJ32" s="362">
        <f t="shared" si="121"/>
        <v>1</v>
      </c>
      <c r="DK32" s="362">
        <f t="shared" si="121"/>
        <v>2</v>
      </c>
      <c r="DL32" s="362">
        <f t="shared" si="121"/>
        <v>4</v>
      </c>
      <c r="DM32" s="362">
        <f t="shared" si="121"/>
        <v>1</v>
      </c>
      <c r="DN32" s="362">
        <f t="shared" si="121"/>
        <v>1</v>
      </c>
      <c r="DO32" s="362">
        <f t="shared" si="121"/>
        <v>2</v>
      </c>
      <c r="DP32" s="362">
        <f t="shared" si="121"/>
        <v>1</v>
      </c>
      <c r="DQ32" s="362">
        <f t="shared" si="121"/>
        <v>-4</v>
      </c>
      <c r="DR32" s="362">
        <f t="shared" si="121"/>
        <v>1</v>
      </c>
      <c r="DS32" s="362">
        <f t="shared" si="121"/>
        <v>-2</v>
      </c>
      <c r="DT32" s="362">
        <f t="shared" si="121"/>
        <v>1</v>
      </c>
      <c r="DU32" s="362">
        <f t="shared" si="121"/>
        <v>2</v>
      </c>
      <c r="DV32" s="362">
        <f t="shared" si="121"/>
        <v>9</v>
      </c>
      <c r="DW32" s="362">
        <f t="shared" si="121"/>
        <v>2</v>
      </c>
      <c r="DX32" s="362">
        <f t="shared" si="121"/>
        <v>2</v>
      </c>
      <c r="DY32" s="447"/>
      <c r="DZ32" s="447"/>
      <c r="EA32" s="447"/>
      <c r="EB32" s="261"/>
      <c r="EC32" s="56">
        <f>IF(ISERROR(GETPIVOTDATA("VALUE",'CSS WK pvt'!$I$2,"DT_FILE",EC$8,"CD_CO",EC$6,"TRIM_CAT",TRIM(B32),"TRIM_LINE",A30))=TRUE,0,GETPIVOTDATA("VALUE",'CSS WK pvt'!$I$2,"DT_FILE",EC$8,"CD_CO",EC$6,"TRIM_CAT",TRIM(B32),"TRIM_LINE",A30))</f>
        <v>8</v>
      </c>
    </row>
    <row r="33" spans="1:133" s="51" customFormat="1" x14ac:dyDescent="0.3">
      <c r="A33" s="138"/>
      <c r="B33" s="52" t="s">
        <v>141</v>
      </c>
      <c r="C33" s="72">
        <v>55</v>
      </c>
      <c r="D33" s="73">
        <v>31</v>
      </c>
      <c r="E33" s="73">
        <v>34</v>
      </c>
      <c r="F33" s="73">
        <v>38</v>
      </c>
      <c r="G33" s="73">
        <v>20</v>
      </c>
      <c r="H33" s="73">
        <v>52</v>
      </c>
      <c r="I33" s="73">
        <v>31</v>
      </c>
      <c r="J33" s="73">
        <v>26</v>
      </c>
      <c r="K33" s="73">
        <v>39</v>
      </c>
      <c r="L33" s="74">
        <v>35</v>
      </c>
      <c r="M33" s="73">
        <v>38</v>
      </c>
      <c r="N33" s="73">
        <v>39</v>
      </c>
      <c r="O33" s="73">
        <v>35</v>
      </c>
      <c r="P33" s="73">
        <v>79</v>
      </c>
      <c r="Q33" s="73">
        <v>51</v>
      </c>
      <c r="R33" s="73">
        <v>50</v>
      </c>
      <c r="S33" s="73">
        <v>20</v>
      </c>
      <c r="T33" s="73">
        <v>21</v>
      </c>
      <c r="U33" s="183">
        <v>22</v>
      </c>
      <c r="V33" s="183">
        <v>35</v>
      </c>
      <c r="W33" s="183">
        <v>41</v>
      </c>
      <c r="X33" s="74">
        <v>30</v>
      </c>
      <c r="Y33" s="183">
        <v>28</v>
      </c>
      <c r="Z33" s="183">
        <v>31</v>
      </c>
      <c r="AA33" s="183">
        <v>22</v>
      </c>
      <c r="AB33" s="183">
        <v>36</v>
      </c>
      <c r="AC33" s="183">
        <v>19</v>
      </c>
      <c r="AD33" s="183">
        <v>33</v>
      </c>
      <c r="AE33" s="183">
        <v>24</v>
      </c>
      <c r="AF33" s="183">
        <v>16</v>
      </c>
      <c r="AG33" s="183">
        <v>24</v>
      </c>
      <c r="AH33" s="183">
        <v>16</v>
      </c>
      <c r="AI33" s="183">
        <v>34</v>
      </c>
      <c r="AJ33" s="74">
        <v>66</v>
      </c>
      <c r="AK33" s="272">
        <v>34</v>
      </c>
      <c r="AL33" s="272">
        <v>30</v>
      </c>
      <c r="AM33" s="272">
        <v>51</v>
      </c>
      <c r="AN33" s="272">
        <v>39</v>
      </c>
      <c r="AO33" s="272">
        <v>38</v>
      </c>
      <c r="AP33" s="272">
        <v>33</v>
      </c>
      <c r="AQ33" s="56">
        <v>105</v>
      </c>
      <c r="AR33" s="272">
        <v>25</v>
      </c>
      <c r="AS33" s="272">
        <v>31</v>
      </c>
      <c r="AT33" s="272">
        <v>28</v>
      </c>
      <c r="AU33" s="272">
        <v>108</v>
      </c>
      <c r="AV33" s="288">
        <v>80</v>
      </c>
      <c r="AW33" s="272">
        <v>26</v>
      </c>
      <c r="AX33" s="272">
        <v>33</v>
      </c>
      <c r="AY33" s="272">
        <v>13</v>
      </c>
      <c r="AZ33" s="272">
        <v>39</v>
      </c>
      <c r="BA33" s="272">
        <v>26</v>
      </c>
      <c r="BB33" s="272">
        <v>39</v>
      </c>
      <c r="BC33" s="56">
        <v>25</v>
      </c>
      <c r="BD33" s="272">
        <v>20</v>
      </c>
      <c r="BE33" s="272">
        <v>30</v>
      </c>
      <c r="BF33" s="272">
        <v>76</v>
      </c>
      <c r="BG33" s="272">
        <v>45</v>
      </c>
      <c r="BH33" s="288">
        <v>41</v>
      </c>
      <c r="BI33" s="472">
        <v>39</v>
      </c>
      <c r="BJ33" s="537">
        <v>41</v>
      </c>
      <c r="BK33" s="561">
        <v>24</v>
      </c>
      <c r="BL33" s="272">
        <v>54</v>
      </c>
      <c r="BM33" s="272">
        <v>28</v>
      </c>
      <c r="BN33" s="272">
        <v>33</v>
      </c>
      <c r="BO33" s="56">
        <v>15</v>
      </c>
      <c r="BP33" s="56">
        <v>63</v>
      </c>
      <c r="BQ33" s="272">
        <v>67</v>
      </c>
      <c r="BR33" s="272">
        <v>36</v>
      </c>
      <c r="BS33" s="272"/>
      <c r="BT33" s="272"/>
      <c r="BU33" s="72">
        <f t="shared" si="117"/>
        <v>-20</v>
      </c>
      <c r="BV33" s="76">
        <f t="shared" si="117"/>
        <v>48</v>
      </c>
      <c r="BW33" s="76">
        <f t="shared" si="117"/>
        <v>17</v>
      </c>
      <c r="BX33" s="76">
        <f t="shared" si="117"/>
        <v>12</v>
      </c>
      <c r="BY33" s="76">
        <f t="shared" si="117"/>
        <v>0</v>
      </c>
      <c r="BZ33" s="76">
        <f t="shared" si="117"/>
        <v>-31</v>
      </c>
      <c r="CA33" s="76">
        <f t="shared" si="117"/>
        <v>-9</v>
      </c>
      <c r="CB33" s="76">
        <f t="shared" si="117"/>
        <v>9</v>
      </c>
      <c r="CC33" s="76">
        <f t="shared" si="117"/>
        <v>2</v>
      </c>
      <c r="CD33" s="382">
        <f t="shared" si="117"/>
        <v>-5</v>
      </c>
      <c r="CE33" s="405">
        <f t="shared" si="118"/>
        <v>-10</v>
      </c>
      <c r="CF33" s="76">
        <f t="shared" si="118"/>
        <v>-8</v>
      </c>
      <c r="CG33" s="76">
        <f t="shared" si="118"/>
        <v>-13</v>
      </c>
      <c r="CH33" s="76">
        <f t="shared" si="118"/>
        <v>-43</v>
      </c>
      <c r="CI33" s="76">
        <f t="shared" si="118"/>
        <v>-32</v>
      </c>
      <c r="CJ33" s="223">
        <f t="shared" si="118"/>
        <v>-17</v>
      </c>
      <c r="CK33" s="223">
        <f t="shared" si="118"/>
        <v>4</v>
      </c>
      <c r="CL33" s="223">
        <f t="shared" si="118"/>
        <v>-5</v>
      </c>
      <c r="CM33" s="249">
        <f t="shared" si="118"/>
        <v>2</v>
      </c>
      <c r="CN33" s="249">
        <f t="shared" si="118"/>
        <v>-19</v>
      </c>
      <c r="CO33" s="249">
        <f t="shared" si="119"/>
        <v>-7</v>
      </c>
      <c r="CP33" s="362">
        <f t="shared" si="119"/>
        <v>36</v>
      </c>
      <c r="CQ33" s="331">
        <f t="shared" si="119"/>
        <v>6</v>
      </c>
      <c r="CR33" s="249">
        <f t="shared" si="119"/>
        <v>-1</v>
      </c>
      <c r="CS33" s="249">
        <f t="shared" si="119"/>
        <v>29</v>
      </c>
      <c r="CT33" s="249">
        <f t="shared" si="119"/>
        <v>3</v>
      </c>
      <c r="CU33" s="249">
        <f t="shared" si="119"/>
        <v>19</v>
      </c>
      <c r="CV33" s="249">
        <f t="shared" si="119"/>
        <v>0</v>
      </c>
      <c r="CW33" s="249">
        <f t="shared" si="119"/>
        <v>81</v>
      </c>
      <c r="CX33" s="249">
        <f t="shared" si="119"/>
        <v>9</v>
      </c>
      <c r="CY33" s="249">
        <f t="shared" si="120"/>
        <v>7</v>
      </c>
      <c r="CZ33" s="249">
        <f t="shared" si="120"/>
        <v>12</v>
      </c>
      <c r="DA33" s="249">
        <f t="shared" si="120"/>
        <v>74</v>
      </c>
      <c r="DB33" s="362">
        <f t="shared" si="120"/>
        <v>14</v>
      </c>
      <c r="DC33" s="362">
        <f t="shared" si="120"/>
        <v>-8</v>
      </c>
      <c r="DD33" s="362">
        <f t="shared" si="120"/>
        <v>3</v>
      </c>
      <c r="DE33" s="362">
        <f t="shared" si="120"/>
        <v>-38</v>
      </c>
      <c r="DF33" s="362">
        <f t="shared" si="120"/>
        <v>0</v>
      </c>
      <c r="DG33" s="362">
        <f t="shared" si="120"/>
        <v>-12</v>
      </c>
      <c r="DH33" s="362">
        <f t="shared" si="120"/>
        <v>6</v>
      </c>
      <c r="DI33" s="362">
        <f t="shared" si="121"/>
        <v>-80</v>
      </c>
      <c r="DJ33" s="362">
        <f t="shared" si="121"/>
        <v>-5</v>
      </c>
      <c r="DK33" s="362">
        <f t="shared" si="121"/>
        <v>-1</v>
      </c>
      <c r="DL33" s="362">
        <f t="shared" si="121"/>
        <v>48</v>
      </c>
      <c r="DM33" s="362">
        <f t="shared" si="121"/>
        <v>-63</v>
      </c>
      <c r="DN33" s="362">
        <f t="shared" si="121"/>
        <v>-39</v>
      </c>
      <c r="DO33" s="362">
        <f t="shared" si="121"/>
        <v>13</v>
      </c>
      <c r="DP33" s="362">
        <f t="shared" si="121"/>
        <v>8</v>
      </c>
      <c r="DQ33" s="362">
        <f t="shared" si="121"/>
        <v>11</v>
      </c>
      <c r="DR33" s="362">
        <f t="shared" si="121"/>
        <v>15</v>
      </c>
      <c r="DS33" s="362">
        <f t="shared" si="121"/>
        <v>2</v>
      </c>
      <c r="DT33" s="362">
        <f t="shared" si="121"/>
        <v>-6</v>
      </c>
      <c r="DU33" s="362">
        <f t="shared" si="121"/>
        <v>-10</v>
      </c>
      <c r="DV33" s="362">
        <f t="shared" si="121"/>
        <v>43</v>
      </c>
      <c r="DW33" s="362">
        <f t="shared" si="121"/>
        <v>37</v>
      </c>
      <c r="DX33" s="362">
        <f t="shared" si="121"/>
        <v>-40</v>
      </c>
      <c r="DY33" s="447"/>
      <c r="DZ33" s="447"/>
      <c r="EA33" s="447"/>
      <c r="EB33" s="261"/>
      <c r="EC33" s="56">
        <f>IF(ISERROR(GETPIVOTDATA("VALUE",'CSS WK pvt'!$I$2,"DT_FILE",EC$8,"CD_CO",EC$6,"TRIM_CAT",TRIM(B33),"TRIM_LINE",A30))=TRUE,0,GETPIVOTDATA("VALUE",'CSS WK pvt'!$I$2,"DT_FILE",EC$8,"CD_CO",EC$6,"TRIM_CAT",TRIM(B33),"TRIM_LINE",A30))</f>
        <v>36</v>
      </c>
    </row>
    <row r="34" spans="1:133" s="51" customFormat="1" x14ac:dyDescent="0.3">
      <c r="A34" s="138"/>
      <c r="B34" s="52" t="s">
        <v>142</v>
      </c>
      <c r="C34" s="72">
        <v>4</v>
      </c>
      <c r="D34" s="73"/>
      <c r="E34" s="73">
        <v>2</v>
      </c>
      <c r="F34" s="73">
        <v>1</v>
      </c>
      <c r="G34" s="73">
        <v>2</v>
      </c>
      <c r="H34" s="73">
        <v>3</v>
      </c>
      <c r="I34" s="73">
        <v>1</v>
      </c>
      <c r="J34" s="73"/>
      <c r="K34" s="73">
        <v>3</v>
      </c>
      <c r="L34" s="74">
        <v>3</v>
      </c>
      <c r="M34" s="73">
        <v>4</v>
      </c>
      <c r="N34" s="73">
        <v>2</v>
      </c>
      <c r="O34" s="73"/>
      <c r="P34" s="73">
        <v>12</v>
      </c>
      <c r="Q34" s="73">
        <v>4</v>
      </c>
      <c r="R34" s="73">
        <v>0</v>
      </c>
      <c r="S34" s="73">
        <v>1</v>
      </c>
      <c r="T34" s="73">
        <v>3</v>
      </c>
      <c r="U34" s="183">
        <v>2</v>
      </c>
      <c r="V34" s="183">
        <v>2</v>
      </c>
      <c r="W34" s="183">
        <v>2</v>
      </c>
      <c r="X34" s="74">
        <v>4</v>
      </c>
      <c r="Y34" s="183">
        <v>2</v>
      </c>
      <c r="Z34" s="183">
        <v>0</v>
      </c>
      <c r="AA34" s="183">
        <v>1</v>
      </c>
      <c r="AB34" s="183">
        <v>2</v>
      </c>
      <c r="AC34" s="183">
        <v>1</v>
      </c>
      <c r="AD34" s="183">
        <v>1</v>
      </c>
      <c r="AE34" s="183">
        <v>0</v>
      </c>
      <c r="AF34" s="183">
        <v>1</v>
      </c>
      <c r="AG34" s="183">
        <v>2</v>
      </c>
      <c r="AH34" s="183">
        <v>1</v>
      </c>
      <c r="AI34" s="183">
        <v>1</v>
      </c>
      <c r="AJ34" s="74">
        <v>5</v>
      </c>
      <c r="AK34" s="272">
        <v>2</v>
      </c>
      <c r="AL34" s="272">
        <v>3</v>
      </c>
      <c r="AM34" s="272">
        <v>4</v>
      </c>
      <c r="AN34" s="272">
        <v>4</v>
      </c>
      <c r="AO34" s="272">
        <v>2</v>
      </c>
      <c r="AP34" s="272">
        <v>2</v>
      </c>
      <c r="AQ34" s="56">
        <v>1</v>
      </c>
      <c r="AR34" s="272">
        <v>0</v>
      </c>
      <c r="AS34" s="272">
        <v>2</v>
      </c>
      <c r="AT34" s="272">
        <v>1</v>
      </c>
      <c r="AU34" s="272">
        <v>0</v>
      </c>
      <c r="AV34" s="288">
        <v>4</v>
      </c>
      <c r="AW34" s="272">
        <v>3</v>
      </c>
      <c r="AX34" s="272">
        <v>1</v>
      </c>
      <c r="AY34" s="272">
        <v>0</v>
      </c>
      <c r="AZ34" s="272">
        <v>0</v>
      </c>
      <c r="BA34" s="272">
        <v>2</v>
      </c>
      <c r="BB34" s="272">
        <v>1</v>
      </c>
      <c r="BC34" s="56">
        <v>1</v>
      </c>
      <c r="BD34" s="272">
        <v>2</v>
      </c>
      <c r="BE34" s="272">
        <v>2</v>
      </c>
      <c r="BF34" s="272">
        <v>2</v>
      </c>
      <c r="BG34" s="272">
        <v>2</v>
      </c>
      <c r="BH34" s="288">
        <v>4</v>
      </c>
      <c r="BI34" s="472">
        <v>4</v>
      </c>
      <c r="BJ34" s="537">
        <v>3</v>
      </c>
      <c r="BK34" s="561">
        <v>4</v>
      </c>
      <c r="BL34" s="272">
        <v>2</v>
      </c>
      <c r="BM34" s="272">
        <v>6</v>
      </c>
      <c r="BN34" s="272">
        <v>4</v>
      </c>
      <c r="BO34" s="56">
        <v>0</v>
      </c>
      <c r="BP34" s="56">
        <v>10</v>
      </c>
      <c r="BQ34" s="272">
        <v>6</v>
      </c>
      <c r="BR34" s="272">
        <v>3</v>
      </c>
      <c r="BS34" s="272"/>
      <c r="BT34" s="272"/>
      <c r="BU34" s="72">
        <f t="shared" si="117"/>
        <v>-4</v>
      </c>
      <c r="BV34" s="76">
        <f t="shared" si="117"/>
        <v>12</v>
      </c>
      <c r="BW34" s="76">
        <f t="shared" si="117"/>
        <v>2</v>
      </c>
      <c r="BX34" s="76">
        <f t="shared" si="117"/>
        <v>-1</v>
      </c>
      <c r="BY34" s="76">
        <f t="shared" si="117"/>
        <v>-1</v>
      </c>
      <c r="BZ34" s="76">
        <f t="shared" si="117"/>
        <v>0</v>
      </c>
      <c r="CA34" s="76">
        <f t="shared" si="117"/>
        <v>1</v>
      </c>
      <c r="CB34" s="76">
        <f t="shared" si="117"/>
        <v>2</v>
      </c>
      <c r="CC34" s="76">
        <f t="shared" si="117"/>
        <v>-1</v>
      </c>
      <c r="CD34" s="382">
        <f t="shared" si="117"/>
        <v>1</v>
      </c>
      <c r="CE34" s="405">
        <f t="shared" si="118"/>
        <v>-2</v>
      </c>
      <c r="CF34" s="76">
        <f t="shared" si="118"/>
        <v>-2</v>
      </c>
      <c r="CG34" s="76">
        <f t="shared" si="118"/>
        <v>1</v>
      </c>
      <c r="CH34" s="76">
        <f t="shared" si="118"/>
        <v>-10</v>
      </c>
      <c r="CI34" s="76">
        <f t="shared" si="118"/>
        <v>-3</v>
      </c>
      <c r="CJ34" s="223">
        <f t="shared" si="118"/>
        <v>1</v>
      </c>
      <c r="CK34" s="223">
        <f t="shared" si="118"/>
        <v>-1</v>
      </c>
      <c r="CL34" s="223">
        <f t="shared" si="118"/>
        <v>-2</v>
      </c>
      <c r="CM34" s="249">
        <f t="shared" si="118"/>
        <v>0</v>
      </c>
      <c r="CN34" s="249">
        <f t="shared" si="118"/>
        <v>-1</v>
      </c>
      <c r="CO34" s="249">
        <f t="shared" si="119"/>
        <v>-1</v>
      </c>
      <c r="CP34" s="362">
        <f t="shared" si="119"/>
        <v>1</v>
      </c>
      <c r="CQ34" s="331">
        <f t="shared" si="119"/>
        <v>0</v>
      </c>
      <c r="CR34" s="249">
        <f t="shared" si="119"/>
        <v>3</v>
      </c>
      <c r="CS34" s="249">
        <f t="shared" si="119"/>
        <v>3</v>
      </c>
      <c r="CT34" s="249">
        <f t="shared" si="119"/>
        <v>2</v>
      </c>
      <c r="CU34" s="249">
        <f t="shared" si="119"/>
        <v>1</v>
      </c>
      <c r="CV34" s="249">
        <f t="shared" si="119"/>
        <v>1</v>
      </c>
      <c r="CW34" s="249">
        <f t="shared" si="119"/>
        <v>1</v>
      </c>
      <c r="CX34" s="249">
        <f t="shared" si="119"/>
        <v>-1</v>
      </c>
      <c r="CY34" s="249">
        <f t="shared" si="120"/>
        <v>0</v>
      </c>
      <c r="CZ34" s="249">
        <f t="shared" si="120"/>
        <v>0</v>
      </c>
      <c r="DA34" s="249">
        <f t="shared" si="120"/>
        <v>-1</v>
      </c>
      <c r="DB34" s="362">
        <f t="shared" si="120"/>
        <v>-1</v>
      </c>
      <c r="DC34" s="362">
        <f t="shared" si="120"/>
        <v>1</v>
      </c>
      <c r="DD34" s="362">
        <f t="shared" si="120"/>
        <v>-2</v>
      </c>
      <c r="DE34" s="362">
        <f t="shared" si="120"/>
        <v>-4</v>
      </c>
      <c r="DF34" s="362">
        <f t="shared" si="120"/>
        <v>-4</v>
      </c>
      <c r="DG34" s="362">
        <f t="shared" si="120"/>
        <v>0</v>
      </c>
      <c r="DH34" s="362">
        <f t="shared" si="120"/>
        <v>-1</v>
      </c>
      <c r="DI34" s="362">
        <f t="shared" si="121"/>
        <v>0</v>
      </c>
      <c r="DJ34" s="362">
        <f t="shared" si="121"/>
        <v>2</v>
      </c>
      <c r="DK34" s="362">
        <f t="shared" si="121"/>
        <v>0</v>
      </c>
      <c r="DL34" s="362">
        <f t="shared" si="121"/>
        <v>1</v>
      </c>
      <c r="DM34" s="362">
        <f t="shared" si="121"/>
        <v>2</v>
      </c>
      <c r="DN34" s="362">
        <f t="shared" si="121"/>
        <v>0</v>
      </c>
      <c r="DO34" s="362">
        <f t="shared" si="121"/>
        <v>1</v>
      </c>
      <c r="DP34" s="362">
        <f t="shared" si="121"/>
        <v>2</v>
      </c>
      <c r="DQ34" s="362">
        <f t="shared" si="121"/>
        <v>4</v>
      </c>
      <c r="DR34" s="362">
        <f t="shared" si="121"/>
        <v>2</v>
      </c>
      <c r="DS34" s="362">
        <f t="shared" si="121"/>
        <v>4</v>
      </c>
      <c r="DT34" s="362">
        <f t="shared" si="121"/>
        <v>3</v>
      </c>
      <c r="DU34" s="362">
        <f t="shared" si="121"/>
        <v>-1</v>
      </c>
      <c r="DV34" s="362">
        <f t="shared" si="121"/>
        <v>8</v>
      </c>
      <c r="DW34" s="362">
        <f t="shared" si="121"/>
        <v>4</v>
      </c>
      <c r="DX34" s="362">
        <f t="shared" si="121"/>
        <v>1</v>
      </c>
      <c r="DY34" s="447"/>
      <c r="DZ34" s="447"/>
      <c r="EA34" s="447"/>
      <c r="EB34" s="261"/>
      <c r="EC34" s="56">
        <f>IF(ISERROR(GETPIVOTDATA("VALUE",'CSS WK pvt'!$I$2,"DT_FILE",EC$8,"CD_CO",EC$6,"TRIM_CAT",TRIM(B34),"TRIM_LINE",A30))=TRUE,0,GETPIVOTDATA("VALUE",'CSS WK pvt'!$I$2,"DT_FILE",EC$8,"CD_CO",EC$6,"TRIM_CAT",TRIM(B34),"TRIM_LINE",A30))</f>
        <v>3</v>
      </c>
    </row>
    <row r="35" spans="1:133" s="51" customFormat="1" x14ac:dyDescent="0.3">
      <c r="A35" s="138"/>
      <c r="B35" s="52" t="s">
        <v>143</v>
      </c>
      <c r="C35" s="72"/>
      <c r="D35" s="73"/>
      <c r="E35" s="73"/>
      <c r="F35" s="73"/>
      <c r="G35" s="73">
        <v>1</v>
      </c>
      <c r="H35" s="73"/>
      <c r="I35" s="73"/>
      <c r="J35" s="73"/>
      <c r="K35" s="73"/>
      <c r="L35" s="74"/>
      <c r="M35" s="73"/>
      <c r="N35" s="73"/>
      <c r="O35" s="73">
        <v>2</v>
      </c>
      <c r="P35" s="73">
        <v>2</v>
      </c>
      <c r="Q35" s="73">
        <v>2</v>
      </c>
      <c r="R35" s="73">
        <v>0</v>
      </c>
      <c r="S35" s="73">
        <v>1</v>
      </c>
      <c r="T35" s="73">
        <v>0</v>
      </c>
      <c r="U35" s="183">
        <v>0</v>
      </c>
      <c r="V35" s="183">
        <v>2</v>
      </c>
      <c r="W35" s="183">
        <v>1</v>
      </c>
      <c r="X35" s="74">
        <v>1</v>
      </c>
      <c r="Y35" s="183">
        <v>0</v>
      </c>
      <c r="Z35" s="183">
        <v>0</v>
      </c>
      <c r="AA35" s="183">
        <v>1</v>
      </c>
      <c r="AB35" s="183">
        <v>0</v>
      </c>
      <c r="AC35" s="183">
        <v>1</v>
      </c>
      <c r="AD35" s="183">
        <v>1</v>
      </c>
      <c r="AE35" s="183">
        <v>1</v>
      </c>
      <c r="AF35" s="183">
        <v>1</v>
      </c>
      <c r="AG35" s="183">
        <v>0</v>
      </c>
      <c r="AH35" s="183">
        <v>2</v>
      </c>
      <c r="AI35" s="183">
        <v>1</v>
      </c>
      <c r="AJ35" s="74">
        <v>0</v>
      </c>
      <c r="AK35" s="272">
        <v>0</v>
      </c>
      <c r="AL35" s="272">
        <v>1</v>
      </c>
      <c r="AM35" s="272">
        <v>0</v>
      </c>
      <c r="AN35" s="272">
        <v>0</v>
      </c>
      <c r="AO35" s="272">
        <v>0</v>
      </c>
      <c r="AP35" s="272">
        <v>1</v>
      </c>
      <c r="AQ35" s="56">
        <v>0</v>
      </c>
      <c r="AR35" s="272">
        <v>0</v>
      </c>
      <c r="AS35" s="272">
        <v>2</v>
      </c>
      <c r="AT35" s="272">
        <v>0</v>
      </c>
      <c r="AU35" s="272">
        <v>0</v>
      </c>
      <c r="AV35" s="288">
        <v>1</v>
      </c>
      <c r="AW35" s="272">
        <v>1</v>
      </c>
      <c r="AX35" s="272">
        <v>0</v>
      </c>
      <c r="AY35" s="272">
        <v>2</v>
      </c>
      <c r="AZ35" s="272">
        <v>0</v>
      </c>
      <c r="BA35" s="272">
        <v>1</v>
      </c>
      <c r="BB35" s="272">
        <v>0</v>
      </c>
      <c r="BC35" s="56">
        <v>0</v>
      </c>
      <c r="BD35" s="272">
        <v>0</v>
      </c>
      <c r="BE35" s="272">
        <v>0</v>
      </c>
      <c r="BF35" s="272">
        <v>0</v>
      </c>
      <c r="BG35" s="272">
        <v>0</v>
      </c>
      <c r="BH35" s="288">
        <v>0</v>
      </c>
      <c r="BI35" s="472">
        <v>0</v>
      </c>
      <c r="BJ35" s="537">
        <v>0</v>
      </c>
      <c r="BK35" s="561">
        <v>0</v>
      </c>
      <c r="BL35" s="272">
        <v>1</v>
      </c>
      <c r="BM35" s="272">
        <v>0</v>
      </c>
      <c r="BN35" s="272">
        <v>0</v>
      </c>
      <c r="BO35" s="56">
        <v>0</v>
      </c>
      <c r="BP35" s="56">
        <v>1</v>
      </c>
      <c r="BQ35" s="272">
        <v>1</v>
      </c>
      <c r="BR35" s="272">
        <v>1</v>
      </c>
      <c r="BS35" s="272"/>
      <c r="BT35" s="272"/>
      <c r="BU35" s="72">
        <f t="shared" si="117"/>
        <v>2</v>
      </c>
      <c r="BV35" s="76">
        <f t="shared" si="117"/>
        <v>2</v>
      </c>
      <c r="BW35" s="76">
        <f t="shared" si="117"/>
        <v>2</v>
      </c>
      <c r="BX35" s="76">
        <f t="shared" si="117"/>
        <v>0</v>
      </c>
      <c r="BY35" s="76">
        <f t="shared" si="117"/>
        <v>0</v>
      </c>
      <c r="BZ35" s="76">
        <f t="shared" si="117"/>
        <v>0</v>
      </c>
      <c r="CA35" s="76">
        <f t="shared" si="117"/>
        <v>0</v>
      </c>
      <c r="CB35" s="76">
        <f t="shared" si="117"/>
        <v>2</v>
      </c>
      <c r="CC35" s="76">
        <f t="shared" si="117"/>
        <v>1</v>
      </c>
      <c r="CD35" s="382">
        <f t="shared" si="117"/>
        <v>1</v>
      </c>
      <c r="CE35" s="405">
        <f t="shared" si="118"/>
        <v>0</v>
      </c>
      <c r="CF35" s="76">
        <f t="shared" si="118"/>
        <v>0</v>
      </c>
      <c r="CG35" s="76">
        <f t="shared" si="118"/>
        <v>-1</v>
      </c>
      <c r="CH35" s="76">
        <f t="shared" si="118"/>
        <v>-2</v>
      </c>
      <c r="CI35" s="76">
        <f t="shared" si="118"/>
        <v>-1</v>
      </c>
      <c r="CJ35" s="223">
        <f t="shared" si="118"/>
        <v>1</v>
      </c>
      <c r="CK35" s="223">
        <f t="shared" si="118"/>
        <v>0</v>
      </c>
      <c r="CL35" s="223">
        <f t="shared" si="118"/>
        <v>1</v>
      </c>
      <c r="CM35" s="249">
        <f t="shared" si="118"/>
        <v>0</v>
      </c>
      <c r="CN35" s="249">
        <f t="shared" si="118"/>
        <v>0</v>
      </c>
      <c r="CO35" s="249">
        <f t="shared" si="119"/>
        <v>0</v>
      </c>
      <c r="CP35" s="362">
        <f t="shared" si="119"/>
        <v>-1</v>
      </c>
      <c r="CQ35" s="331">
        <f t="shared" si="119"/>
        <v>0</v>
      </c>
      <c r="CR35" s="249">
        <f t="shared" si="119"/>
        <v>1</v>
      </c>
      <c r="CS35" s="249">
        <f t="shared" si="119"/>
        <v>-1</v>
      </c>
      <c r="CT35" s="249">
        <f t="shared" si="119"/>
        <v>0</v>
      </c>
      <c r="CU35" s="249">
        <f t="shared" si="119"/>
        <v>-1</v>
      </c>
      <c r="CV35" s="249">
        <f t="shared" si="119"/>
        <v>0</v>
      </c>
      <c r="CW35" s="249">
        <f t="shared" si="119"/>
        <v>-1</v>
      </c>
      <c r="CX35" s="249">
        <f t="shared" si="119"/>
        <v>-1</v>
      </c>
      <c r="CY35" s="249">
        <f t="shared" si="120"/>
        <v>2</v>
      </c>
      <c r="CZ35" s="249">
        <f t="shared" si="120"/>
        <v>-2</v>
      </c>
      <c r="DA35" s="249">
        <f t="shared" si="120"/>
        <v>-1</v>
      </c>
      <c r="DB35" s="362">
        <f t="shared" si="120"/>
        <v>1</v>
      </c>
      <c r="DC35" s="362">
        <f t="shared" si="120"/>
        <v>1</v>
      </c>
      <c r="DD35" s="362">
        <f t="shared" si="120"/>
        <v>-1</v>
      </c>
      <c r="DE35" s="362">
        <f t="shared" si="120"/>
        <v>2</v>
      </c>
      <c r="DF35" s="362">
        <f t="shared" si="120"/>
        <v>0</v>
      </c>
      <c r="DG35" s="362">
        <f t="shared" si="120"/>
        <v>1</v>
      </c>
      <c r="DH35" s="362">
        <f t="shared" si="120"/>
        <v>-1</v>
      </c>
      <c r="DI35" s="362">
        <f t="shared" si="121"/>
        <v>0</v>
      </c>
      <c r="DJ35" s="362">
        <f t="shared" si="121"/>
        <v>0</v>
      </c>
      <c r="DK35" s="362">
        <f t="shared" si="121"/>
        <v>-2</v>
      </c>
      <c r="DL35" s="362">
        <f t="shared" si="121"/>
        <v>0</v>
      </c>
      <c r="DM35" s="362">
        <f t="shared" si="121"/>
        <v>0</v>
      </c>
      <c r="DN35" s="362">
        <f t="shared" si="121"/>
        <v>-1</v>
      </c>
      <c r="DO35" s="362">
        <f t="shared" si="121"/>
        <v>-1</v>
      </c>
      <c r="DP35" s="362">
        <f t="shared" si="121"/>
        <v>0</v>
      </c>
      <c r="DQ35" s="362">
        <f t="shared" si="121"/>
        <v>-2</v>
      </c>
      <c r="DR35" s="362">
        <f t="shared" si="121"/>
        <v>1</v>
      </c>
      <c r="DS35" s="362">
        <f t="shared" si="121"/>
        <v>-1</v>
      </c>
      <c r="DT35" s="362">
        <f t="shared" si="121"/>
        <v>0</v>
      </c>
      <c r="DU35" s="362">
        <f t="shared" si="121"/>
        <v>0</v>
      </c>
      <c r="DV35" s="362">
        <f t="shared" si="121"/>
        <v>1</v>
      </c>
      <c r="DW35" s="362">
        <f t="shared" si="121"/>
        <v>1</v>
      </c>
      <c r="DX35" s="362">
        <f t="shared" si="121"/>
        <v>1</v>
      </c>
      <c r="DY35" s="447"/>
      <c r="DZ35" s="447"/>
      <c r="EA35" s="447"/>
      <c r="EB35" s="261"/>
      <c r="EC35" s="56">
        <f>IF(ISERROR(GETPIVOTDATA("VALUE",'CSS WK pvt'!$I$2,"DT_FILE",EC$8,"CD_CO",EC$6,"TRIM_CAT",TRIM(B35),"TRIM_LINE",A30))=TRUE,0,GETPIVOTDATA("VALUE",'CSS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Q36" si="122">SUM(C31:C35)</f>
        <v>228</v>
      </c>
      <c r="D36" s="129">
        <f t="shared" si="122"/>
        <v>204</v>
      </c>
      <c r="E36" s="129">
        <f t="shared" si="122"/>
        <v>239</v>
      </c>
      <c r="F36" s="129">
        <f t="shared" si="122"/>
        <v>201</v>
      </c>
      <c r="G36" s="129">
        <f t="shared" si="122"/>
        <v>193</v>
      </c>
      <c r="H36" s="129">
        <f t="shared" si="122"/>
        <v>251</v>
      </c>
      <c r="I36" s="129">
        <f t="shared" si="122"/>
        <v>198</v>
      </c>
      <c r="J36" s="129">
        <f t="shared" si="122"/>
        <v>265</v>
      </c>
      <c r="K36" s="129">
        <f t="shared" si="122"/>
        <v>227</v>
      </c>
      <c r="L36" s="130">
        <f t="shared" si="122"/>
        <v>309</v>
      </c>
      <c r="M36" s="129">
        <f t="shared" si="122"/>
        <v>290</v>
      </c>
      <c r="N36" s="129">
        <f t="shared" si="122"/>
        <v>193</v>
      </c>
      <c r="O36" s="129">
        <f t="shared" si="122"/>
        <v>300</v>
      </c>
      <c r="P36" s="129">
        <f t="shared" si="122"/>
        <v>466</v>
      </c>
      <c r="Q36" s="129">
        <f t="shared" si="122"/>
        <v>355</v>
      </c>
      <c r="R36" s="129">
        <v>301</v>
      </c>
      <c r="S36" s="129">
        <v>250</v>
      </c>
      <c r="T36" s="129">
        <v>194</v>
      </c>
      <c r="U36" s="184">
        <v>247</v>
      </c>
      <c r="V36" s="184">
        <v>289</v>
      </c>
      <c r="W36" s="184">
        <f>SUM(W31+W32+W33+W34+W35)</f>
        <v>334</v>
      </c>
      <c r="X36" s="130">
        <f>SUM(X31+X32+X33+X34+X35)</f>
        <v>272</v>
      </c>
      <c r="Y36" s="184">
        <v>223</v>
      </c>
      <c r="Z36" s="184">
        <v>242</v>
      </c>
      <c r="AA36" s="184">
        <v>212</v>
      </c>
      <c r="AB36" s="184">
        <v>239</v>
      </c>
      <c r="AC36" s="184">
        <v>193</v>
      </c>
      <c r="AD36" s="184">
        <v>209</v>
      </c>
      <c r="AE36" s="184">
        <v>176</v>
      </c>
      <c r="AF36" s="184">
        <v>147</v>
      </c>
      <c r="AG36" s="184">
        <v>199</v>
      </c>
      <c r="AH36" s="184">
        <v>190</v>
      </c>
      <c r="AI36" s="184">
        <v>256</v>
      </c>
      <c r="AJ36" s="130">
        <v>283</v>
      </c>
      <c r="AK36" s="273">
        <v>194</v>
      </c>
      <c r="AL36" s="273">
        <v>214</v>
      </c>
      <c r="AM36" s="273">
        <v>236</v>
      </c>
      <c r="AN36" s="273">
        <v>274</v>
      </c>
      <c r="AO36" s="273">
        <v>202</v>
      </c>
      <c r="AP36" s="273">
        <v>202</v>
      </c>
      <c r="AQ36" s="77">
        <v>236</v>
      </c>
      <c r="AR36" s="273">
        <v>172</v>
      </c>
      <c r="AS36" s="273">
        <v>185</v>
      </c>
      <c r="AT36" s="273">
        <v>163</v>
      </c>
      <c r="AU36" s="273">
        <v>311</v>
      </c>
      <c r="AV36" s="289">
        <v>300</v>
      </c>
      <c r="AW36" s="273">
        <v>155</v>
      </c>
      <c r="AX36" s="273">
        <v>221</v>
      </c>
      <c r="AY36" s="273">
        <v>236</v>
      </c>
      <c r="AZ36" s="273">
        <v>211</v>
      </c>
      <c r="BA36" s="273">
        <v>212</v>
      </c>
      <c r="BB36" s="273">
        <v>259</v>
      </c>
      <c r="BC36" s="77">
        <v>198</v>
      </c>
      <c r="BD36" s="273">
        <v>193</v>
      </c>
      <c r="BE36" s="273">
        <v>198</v>
      </c>
      <c r="BF36" s="273">
        <v>272</v>
      </c>
      <c r="BG36" s="273">
        <v>257</v>
      </c>
      <c r="BH36" s="289">
        <v>242</v>
      </c>
      <c r="BI36" s="473">
        <v>200</v>
      </c>
      <c r="BJ36" s="538">
        <v>225</v>
      </c>
      <c r="BK36" s="562">
        <v>195</v>
      </c>
      <c r="BL36" s="273">
        <v>222</v>
      </c>
      <c r="BM36" s="273">
        <v>173</v>
      </c>
      <c r="BN36" s="273">
        <v>237</v>
      </c>
      <c r="BO36" s="77">
        <v>210</v>
      </c>
      <c r="BP36" s="77">
        <v>244</v>
      </c>
      <c r="BQ36" s="273">
        <v>265</v>
      </c>
      <c r="BR36" s="273">
        <v>183</v>
      </c>
      <c r="BS36" s="273"/>
      <c r="BT36" s="273"/>
      <c r="BU36" s="128">
        <f t="shared" ref="BU36:BY36" si="123">SUM(BU31:BU35)</f>
        <v>72</v>
      </c>
      <c r="BV36" s="131">
        <f t="shared" si="123"/>
        <v>262</v>
      </c>
      <c r="BW36" s="131">
        <f t="shared" si="123"/>
        <v>116</v>
      </c>
      <c r="BX36" s="131">
        <f t="shared" si="123"/>
        <v>100</v>
      </c>
      <c r="BY36" s="131">
        <f t="shared" si="123"/>
        <v>57</v>
      </c>
      <c r="BZ36" s="131">
        <f t="shared" ref="BZ36:CH36" si="124">SUM(BZ31:BZ35)</f>
        <v>-57</v>
      </c>
      <c r="CA36" s="131">
        <f t="shared" si="124"/>
        <v>49</v>
      </c>
      <c r="CB36" s="131">
        <f t="shared" si="124"/>
        <v>24</v>
      </c>
      <c r="CC36" s="131">
        <f t="shared" si="124"/>
        <v>107</v>
      </c>
      <c r="CD36" s="383">
        <f t="shared" si="124"/>
        <v>-37</v>
      </c>
      <c r="CE36" s="406">
        <f t="shared" si="124"/>
        <v>-67</v>
      </c>
      <c r="CF36" s="131">
        <f t="shared" si="124"/>
        <v>49</v>
      </c>
      <c r="CG36" s="131">
        <f t="shared" si="124"/>
        <v>-88</v>
      </c>
      <c r="CH36" s="131">
        <f t="shared" si="124"/>
        <v>-227</v>
      </c>
      <c r="CI36" s="131">
        <f t="shared" ref="CI36:CJ36" si="125">SUM(CI31:CI35)</f>
        <v>-162</v>
      </c>
      <c r="CJ36" s="224">
        <f t="shared" si="125"/>
        <v>-92</v>
      </c>
      <c r="CK36" s="224">
        <f t="shared" ref="CK36" si="126">SUM(CK31:CK35)</f>
        <v>-74</v>
      </c>
      <c r="CL36" s="224">
        <f t="shared" ref="CL36:CM36" si="127">SUM(CL31:CL35)</f>
        <v>-47</v>
      </c>
      <c r="CM36" s="250">
        <f t="shared" si="127"/>
        <v>-48</v>
      </c>
      <c r="CN36" s="250">
        <f t="shared" ref="CN36:CO36" si="128">SUM(CN31:CN35)</f>
        <v>-99</v>
      </c>
      <c r="CO36" s="250">
        <f t="shared" si="128"/>
        <v>-78</v>
      </c>
      <c r="CP36" s="363">
        <f t="shared" ref="CP36:CQ36" si="129">SUM(CP31:CP35)</f>
        <v>11</v>
      </c>
      <c r="CQ36" s="332">
        <f t="shared" si="129"/>
        <v>-29</v>
      </c>
      <c r="CR36" s="250">
        <f t="shared" ref="CR36" si="130">SUM(CR31:CR35)</f>
        <v>-28</v>
      </c>
      <c r="CS36" s="250">
        <f t="shared" ref="CS36" si="131">SUM(CS31:CS35)</f>
        <v>24</v>
      </c>
      <c r="CT36" s="250">
        <f t="shared" ref="CT36" si="132">SUM(CT31:CT35)</f>
        <v>35</v>
      </c>
      <c r="CU36" s="250">
        <f t="shared" ref="CU36" si="133">SUM(CU31:CU35)</f>
        <v>9</v>
      </c>
      <c r="CV36" s="250">
        <f t="shared" ref="CV36" si="134">SUM(CV31:CV35)</f>
        <v>-7</v>
      </c>
      <c r="CW36" s="250">
        <f t="shared" ref="CW36" si="135">SUM(CW31:CW35)</f>
        <v>60</v>
      </c>
      <c r="CX36" s="250">
        <f t="shared" ref="CX36" si="136">SUM(CX31:CX35)</f>
        <v>25</v>
      </c>
      <c r="CY36" s="250">
        <f t="shared" ref="CY36" si="137">SUM(CY31:CY35)</f>
        <v>-14</v>
      </c>
      <c r="CZ36" s="250">
        <f t="shared" ref="CZ36" si="138">SUM(CZ31:CZ35)</f>
        <v>-27</v>
      </c>
      <c r="DA36" s="250">
        <f t="shared" ref="DA36" si="139">SUM(DA31:DA35)</f>
        <v>55</v>
      </c>
      <c r="DB36" s="363">
        <f t="shared" ref="DB36" si="140">SUM(DB31:DB35)</f>
        <v>17</v>
      </c>
      <c r="DC36" s="363">
        <f t="shared" ref="DC36" si="141">SUM(DC31:DC35)</f>
        <v>-39</v>
      </c>
      <c r="DD36" s="363">
        <f t="shared" ref="DD36" si="142">SUM(DD31:DD35)</f>
        <v>7</v>
      </c>
      <c r="DE36" s="363">
        <f t="shared" ref="DE36" si="143">SUM(DE31:DE35)</f>
        <v>0</v>
      </c>
      <c r="DF36" s="363">
        <f t="shared" ref="DF36" si="144">SUM(DF31:DF35)</f>
        <v>-63</v>
      </c>
      <c r="DG36" s="363">
        <f t="shared" ref="DG36" si="145">SUM(DG31:DG35)</f>
        <v>10</v>
      </c>
      <c r="DH36" s="363">
        <f t="shared" ref="DH36" si="146">SUM(DH31:DH35)</f>
        <v>57</v>
      </c>
      <c r="DI36" s="363">
        <f t="shared" ref="DI36" si="147">SUM(DI31:DI35)</f>
        <v>-38</v>
      </c>
      <c r="DJ36" s="363">
        <f t="shared" ref="DJ36" si="148">SUM(DJ31:DJ35)</f>
        <v>21</v>
      </c>
      <c r="DK36" s="363">
        <f t="shared" ref="DK36:DL36" si="149">SUM(DK31:DK35)</f>
        <v>13</v>
      </c>
      <c r="DL36" s="363">
        <f t="shared" si="149"/>
        <v>109</v>
      </c>
      <c r="DM36" s="363">
        <f t="shared" ref="DM36:DN36" si="150">SUM(DM31:DM35)</f>
        <v>-54</v>
      </c>
      <c r="DN36" s="363">
        <f t="shared" si="150"/>
        <v>-58</v>
      </c>
      <c r="DO36" s="363">
        <f t="shared" ref="DO36:DP36" si="151">SUM(DO31:DO35)</f>
        <v>45</v>
      </c>
      <c r="DP36" s="363">
        <f t="shared" si="151"/>
        <v>4</v>
      </c>
      <c r="DQ36" s="363">
        <f t="shared" ref="DQ36:DR36" si="152">SUM(DQ31:DQ35)</f>
        <v>-41</v>
      </c>
      <c r="DR36" s="363">
        <f t="shared" si="152"/>
        <v>11</v>
      </c>
      <c r="DS36" s="363">
        <f t="shared" ref="DS36:DT36" si="153">SUM(DS31:DS35)</f>
        <v>-39</v>
      </c>
      <c r="DT36" s="363">
        <f t="shared" si="153"/>
        <v>-22</v>
      </c>
      <c r="DU36" s="363">
        <f t="shared" ref="DU36:DV36" si="154">SUM(DU31:DU35)</f>
        <v>12</v>
      </c>
      <c r="DV36" s="363">
        <f t="shared" si="154"/>
        <v>51</v>
      </c>
      <c r="DW36" s="363">
        <f t="shared" ref="DW36:DX36" si="155">SUM(DW31:DW35)</f>
        <v>67</v>
      </c>
      <c r="DX36" s="363">
        <f t="shared" si="155"/>
        <v>-89</v>
      </c>
      <c r="DY36" s="449"/>
      <c r="DZ36" s="449"/>
      <c r="EA36" s="449"/>
      <c r="EB36" s="262"/>
      <c r="EC36" s="77">
        <f>SUM(EC31:EC35)</f>
        <v>183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274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274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432"/>
      <c r="DZ37" s="432"/>
      <c r="EA37" s="432"/>
      <c r="EB37" s="261"/>
      <c r="EC37" s="82"/>
    </row>
    <row r="38" spans="1:133" s="51" customFormat="1" x14ac:dyDescent="0.3">
      <c r="A38" s="138"/>
      <c r="B38" s="52" t="s">
        <v>139</v>
      </c>
      <c r="C38" s="72">
        <v>235</v>
      </c>
      <c r="D38" s="73">
        <v>268</v>
      </c>
      <c r="E38" s="73">
        <v>260</v>
      </c>
      <c r="F38" s="73">
        <v>249</v>
      </c>
      <c r="G38" s="73">
        <v>239</v>
      </c>
      <c r="H38" s="73">
        <v>190</v>
      </c>
      <c r="I38" s="73">
        <v>198</v>
      </c>
      <c r="J38" s="73">
        <v>202</v>
      </c>
      <c r="K38" s="73">
        <v>246</v>
      </c>
      <c r="L38" s="74">
        <v>243</v>
      </c>
      <c r="M38" s="73">
        <v>286</v>
      </c>
      <c r="N38" s="73">
        <v>275</v>
      </c>
      <c r="O38" s="73">
        <v>311</v>
      </c>
      <c r="P38" s="73">
        <v>433</v>
      </c>
      <c r="Q38" s="73">
        <v>536</v>
      </c>
      <c r="R38" s="73">
        <v>588</v>
      </c>
      <c r="S38" s="73">
        <v>564</v>
      </c>
      <c r="T38" s="73">
        <v>533</v>
      </c>
      <c r="U38" s="183">
        <v>521</v>
      </c>
      <c r="V38" s="183">
        <v>508</v>
      </c>
      <c r="W38" s="183">
        <v>511</v>
      </c>
      <c r="X38" s="74">
        <v>553</v>
      </c>
      <c r="Y38" s="183">
        <v>573</v>
      </c>
      <c r="Z38" s="183">
        <v>520</v>
      </c>
      <c r="AA38" s="183">
        <v>539</v>
      </c>
      <c r="AB38" s="183">
        <v>498</v>
      </c>
      <c r="AC38" s="183">
        <v>485</v>
      </c>
      <c r="AD38" s="183">
        <v>437</v>
      </c>
      <c r="AE38" s="183">
        <v>394</v>
      </c>
      <c r="AF38" s="183">
        <v>353</v>
      </c>
      <c r="AG38" s="183">
        <v>314</v>
      </c>
      <c r="AH38" s="183">
        <v>323</v>
      </c>
      <c r="AI38" s="183">
        <v>335</v>
      </c>
      <c r="AJ38" s="74">
        <v>369</v>
      </c>
      <c r="AK38" s="272">
        <v>361</v>
      </c>
      <c r="AL38" s="272">
        <v>338</v>
      </c>
      <c r="AM38" s="272">
        <v>340</v>
      </c>
      <c r="AN38" s="272">
        <v>326</v>
      </c>
      <c r="AO38" s="272">
        <v>317</v>
      </c>
      <c r="AP38" s="272">
        <v>280</v>
      </c>
      <c r="AQ38" s="56">
        <v>265</v>
      </c>
      <c r="AR38" s="272">
        <v>263</v>
      </c>
      <c r="AS38" s="272">
        <v>257</v>
      </c>
      <c r="AT38" s="272">
        <v>252</v>
      </c>
      <c r="AU38" s="272">
        <v>262</v>
      </c>
      <c r="AV38" s="288">
        <v>261</v>
      </c>
      <c r="AW38" s="272">
        <v>269</v>
      </c>
      <c r="AX38" s="272">
        <v>255</v>
      </c>
      <c r="AY38" s="272">
        <v>263</v>
      </c>
      <c r="AZ38" s="272">
        <v>272</v>
      </c>
      <c r="BA38" s="272">
        <v>289</v>
      </c>
      <c r="BB38" s="272">
        <v>269</v>
      </c>
      <c r="BC38" s="56">
        <v>251</v>
      </c>
      <c r="BD38" s="272">
        <v>223</v>
      </c>
      <c r="BE38" s="272">
        <v>219</v>
      </c>
      <c r="BF38" s="272">
        <v>211</v>
      </c>
      <c r="BG38" s="272">
        <v>253</v>
      </c>
      <c r="BH38" s="288">
        <v>248</v>
      </c>
      <c r="BI38" s="472">
        <v>259</v>
      </c>
      <c r="BJ38" s="537">
        <v>239</v>
      </c>
      <c r="BK38" s="561">
        <v>257</v>
      </c>
      <c r="BL38" s="272">
        <v>263</v>
      </c>
      <c r="BM38" s="272">
        <v>255</v>
      </c>
      <c r="BN38" s="272">
        <v>274</v>
      </c>
      <c r="BO38" s="56">
        <v>281</v>
      </c>
      <c r="BP38" s="56">
        <v>307</v>
      </c>
      <c r="BQ38" s="272">
        <v>287</v>
      </c>
      <c r="BR38" s="272">
        <v>318</v>
      </c>
      <c r="BS38" s="272"/>
      <c r="BT38" s="272"/>
      <c r="BU38" s="72">
        <f t="shared" ref="BU38:CD42" si="156">O38-C38</f>
        <v>76</v>
      </c>
      <c r="BV38" s="76">
        <f t="shared" si="156"/>
        <v>165</v>
      </c>
      <c r="BW38" s="76">
        <f t="shared" si="156"/>
        <v>276</v>
      </c>
      <c r="BX38" s="76">
        <f t="shared" si="156"/>
        <v>339</v>
      </c>
      <c r="BY38" s="76">
        <f t="shared" si="156"/>
        <v>325</v>
      </c>
      <c r="BZ38" s="76">
        <f t="shared" si="156"/>
        <v>343</v>
      </c>
      <c r="CA38" s="76">
        <f t="shared" si="156"/>
        <v>323</v>
      </c>
      <c r="CB38" s="76">
        <f t="shared" si="156"/>
        <v>306</v>
      </c>
      <c r="CC38" s="76">
        <f t="shared" si="156"/>
        <v>265</v>
      </c>
      <c r="CD38" s="382">
        <f t="shared" si="156"/>
        <v>310</v>
      </c>
      <c r="CE38" s="405">
        <f t="shared" ref="CE38:CN42" si="157">Y38-M38</f>
        <v>287</v>
      </c>
      <c r="CF38" s="76">
        <f t="shared" si="157"/>
        <v>245</v>
      </c>
      <c r="CG38" s="76">
        <f t="shared" si="157"/>
        <v>228</v>
      </c>
      <c r="CH38" s="76">
        <f t="shared" si="157"/>
        <v>65</v>
      </c>
      <c r="CI38" s="76">
        <f t="shared" si="157"/>
        <v>-51</v>
      </c>
      <c r="CJ38" s="223">
        <f t="shared" si="157"/>
        <v>-151</v>
      </c>
      <c r="CK38" s="223">
        <f t="shared" si="157"/>
        <v>-170</v>
      </c>
      <c r="CL38" s="223">
        <f t="shared" si="157"/>
        <v>-180</v>
      </c>
      <c r="CM38" s="249">
        <f t="shared" si="157"/>
        <v>-207</v>
      </c>
      <c r="CN38" s="249">
        <f t="shared" si="157"/>
        <v>-185</v>
      </c>
      <c r="CO38" s="249">
        <f t="shared" ref="CO38:CX42" si="158">AI38-W38</f>
        <v>-176</v>
      </c>
      <c r="CP38" s="362">
        <f t="shared" si="158"/>
        <v>-184</v>
      </c>
      <c r="CQ38" s="331">
        <f t="shared" si="158"/>
        <v>-212</v>
      </c>
      <c r="CR38" s="249">
        <f t="shared" si="158"/>
        <v>-182</v>
      </c>
      <c r="CS38" s="249">
        <f t="shared" si="158"/>
        <v>-199</v>
      </c>
      <c r="CT38" s="249">
        <f t="shared" si="158"/>
        <v>-172</v>
      </c>
      <c r="CU38" s="249">
        <f t="shared" si="158"/>
        <v>-168</v>
      </c>
      <c r="CV38" s="249">
        <f t="shared" si="158"/>
        <v>-157</v>
      </c>
      <c r="CW38" s="249">
        <f t="shared" si="158"/>
        <v>-129</v>
      </c>
      <c r="CX38" s="249">
        <f t="shared" si="158"/>
        <v>-90</v>
      </c>
      <c r="CY38" s="249">
        <f t="shared" ref="CY38:DH42" si="159">AS38-AG38</f>
        <v>-57</v>
      </c>
      <c r="CZ38" s="249">
        <f t="shared" si="159"/>
        <v>-71</v>
      </c>
      <c r="DA38" s="249">
        <f t="shared" si="159"/>
        <v>-73</v>
      </c>
      <c r="DB38" s="362">
        <f t="shared" si="159"/>
        <v>-108</v>
      </c>
      <c r="DC38" s="362">
        <f t="shared" si="159"/>
        <v>-92</v>
      </c>
      <c r="DD38" s="362">
        <f t="shared" si="159"/>
        <v>-83</v>
      </c>
      <c r="DE38" s="362">
        <f t="shared" si="159"/>
        <v>-77</v>
      </c>
      <c r="DF38" s="362">
        <f t="shared" si="159"/>
        <v>-54</v>
      </c>
      <c r="DG38" s="362">
        <f t="shared" si="159"/>
        <v>-28</v>
      </c>
      <c r="DH38" s="362">
        <f t="shared" si="159"/>
        <v>-11</v>
      </c>
      <c r="DI38" s="362">
        <f t="shared" ref="DI38:DX42" si="160">BC38-AQ38</f>
        <v>-14</v>
      </c>
      <c r="DJ38" s="362">
        <f t="shared" si="160"/>
        <v>-40</v>
      </c>
      <c r="DK38" s="362">
        <f t="shared" si="160"/>
        <v>-38</v>
      </c>
      <c r="DL38" s="362">
        <f t="shared" si="160"/>
        <v>-41</v>
      </c>
      <c r="DM38" s="362">
        <f t="shared" si="160"/>
        <v>-9</v>
      </c>
      <c r="DN38" s="362">
        <f t="shared" si="160"/>
        <v>-13</v>
      </c>
      <c r="DO38" s="362">
        <f t="shared" si="160"/>
        <v>-10</v>
      </c>
      <c r="DP38" s="362">
        <f t="shared" si="160"/>
        <v>-16</v>
      </c>
      <c r="DQ38" s="362">
        <f t="shared" si="160"/>
        <v>-6</v>
      </c>
      <c r="DR38" s="362">
        <f t="shared" si="160"/>
        <v>-9</v>
      </c>
      <c r="DS38" s="362">
        <f t="shared" si="160"/>
        <v>-34</v>
      </c>
      <c r="DT38" s="362">
        <f t="shared" si="160"/>
        <v>5</v>
      </c>
      <c r="DU38" s="362">
        <f t="shared" si="160"/>
        <v>30</v>
      </c>
      <c r="DV38" s="362">
        <f t="shared" si="160"/>
        <v>84</v>
      </c>
      <c r="DW38" s="362">
        <f t="shared" si="160"/>
        <v>68</v>
      </c>
      <c r="DX38" s="362">
        <f t="shared" si="160"/>
        <v>107</v>
      </c>
      <c r="DY38" s="447"/>
      <c r="DZ38" s="447"/>
      <c r="EA38" s="447"/>
      <c r="EB38" s="261"/>
      <c r="EC38" s="56">
        <f>IF(ISERROR(GETPIVOTDATA("VALUE",'CSS WK pvt'!$I$2,"DT_FILE",EC$8,"CD_CO",EC$6,"TRIM_CAT",TRIM(B38),"TRIM_LINE",A37))=TRUE,0,GETPIVOTDATA("VALUE",'CSS WK pvt'!$I$2,"DT_FILE",EC$8,"CD_CO",EC$6,"TRIM_CAT",TRIM(B38),"TRIM_LINE",A37))</f>
        <v>318</v>
      </c>
    </row>
    <row r="39" spans="1:133" s="51" customFormat="1" x14ac:dyDescent="0.3">
      <c r="A39" s="138"/>
      <c r="B39" s="52" t="s">
        <v>140</v>
      </c>
      <c r="C39" s="72">
        <v>22</v>
      </c>
      <c r="D39" s="73">
        <v>25</v>
      </c>
      <c r="E39" s="73">
        <v>26</v>
      </c>
      <c r="F39" s="73">
        <v>23</v>
      </c>
      <c r="G39" s="73">
        <v>24</v>
      </c>
      <c r="H39" s="73">
        <v>17</v>
      </c>
      <c r="I39" s="73">
        <v>18</v>
      </c>
      <c r="J39" s="73">
        <v>18</v>
      </c>
      <c r="K39" s="73">
        <v>23</v>
      </c>
      <c r="L39" s="74">
        <v>23</v>
      </c>
      <c r="M39" s="73">
        <v>23</v>
      </c>
      <c r="N39" s="73">
        <v>21</v>
      </c>
      <c r="O39" s="73">
        <v>25</v>
      </c>
      <c r="P39" s="73">
        <v>23</v>
      </c>
      <c r="Q39" s="73">
        <v>29</v>
      </c>
      <c r="R39" s="73">
        <v>30</v>
      </c>
      <c r="S39" s="73">
        <v>34</v>
      </c>
      <c r="T39" s="73">
        <v>32</v>
      </c>
      <c r="U39" s="183">
        <v>33</v>
      </c>
      <c r="V39" s="183">
        <v>27</v>
      </c>
      <c r="W39" s="183">
        <v>30</v>
      </c>
      <c r="X39" s="74">
        <v>31</v>
      </c>
      <c r="Y39" s="183">
        <v>29</v>
      </c>
      <c r="Z39" s="183">
        <v>36</v>
      </c>
      <c r="AA39" s="183">
        <v>38</v>
      </c>
      <c r="AB39" s="183">
        <v>39</v>
      </c>
      <c r="AC39" s="183">
        <v>43</v>
      </c>
      <c r="AD39" s="183">
        <v>43</v>
      </c>
      <c r="AE39" s="183">
        <v>38</v>
      </c>
      <c r="AF39" s="183">
        <v>39</v>
      </c>
      <c r="AG39" s="183">
        <v>37</v>
      </c>
      <c r="AH39" s="183">
        <v>31</v>
      </c>
      <c r="AI39" s="183">
        <v>24</v>
      </c>
      <c r="AJ39" s="74">
        <v>26</v>
      </c>
      <c r="AK39" s="272">
        <v>27</v>
      </c>
      <c r="AL39" s="272">
        <v>27</v>
      </c>
      <c r="AM39" s="272">
        <v>25</v>
      </c>
      <c r="AN39" s="272">
        <v>26</v>
      </c>
      <c r="AO39" s="272">
        <v>30</v>
      </c>
      <c r="AP39" s="272">
        <v>31</v>
      </c>
      <c r="AQ39" s="56">
        <v>25</v>
      </c>
      <c r="AR39" s="272">
        <v>19</v>
      </c>
      <c r="AS39" s="272">
        <v>20</v>
      </c>
      <c r="AT39" s="272">
        <v>20</v>
      </c>
      <c r="AU39" s="272">
        <v>19</v>
      </c>
      <c r="AV39" s="288">
        <v>16</v>
      </c>
      <c r="AW39" s="272">
        <v>19</v>
      </c>
      <c r="AX39" s="272">
        <v>20</v>
      </c>
      <c r="AY39" s="272">
        <v>19</v>
      </c>
      <c r="AZ39" s="272">
        <v>20</v>
      </c>
      <c r="BA39" s="272">
        <v>20</v>
      </c>
      <c r="BB39" s="272">
        <v>21</v>
      </c>
      <c r="BC39" s="56">
        <v>20</v>
      </c>
      <c r="BD39" s="272">
        <v>23</v>
      </c>
      <c r="BE39" s="272">
        <v>22</v>
      </c>
      <c r="BF39" s="272">
        <v>26</v>
      </c>
      <c r="BG39" s="272">
        <v>25</v>
      </c>
      <c r="BH39" s="288">
        <v>24</v>
      </c>
      <c r="BI39" s="472">
        <v>26</v>
      </c>
      <c r="BJ39" s="537">
        <v>26</v>
      </c>
      <c r="BK39" s="561">
        <v>26</v>
      </c>
      <c r="BL39" s="272">
        <v>20</v>
      </c>
      <c r="BM39" s="272">
        <v>24</v>
      </c>
      <c r="BN39" s="272">
        <v>20</v>
      </c>
      <c r="BO39" s="56">
        <v>23</v>
      </c>
      <c r="BP39" s="56">
        <v>22</v>
      </c>
      <c r="BQ39" s="272">
        <v>26</v>
      </c>
      <c r="BR39" s="272">
        <v>24</v>
      </c>
      <c r="BS39" s="272"/>
      <c r="BT39" s="272"/>
      <c r="BU39" s="72">
        <f t="shared" si="156"/>
        <v>3</v>
      </c>
      <c r="BV39" s="76">
        <f t="shared" si="156"/>
        <v>-2</v>
      </c>
      <c r="BW39" s="76">
        <f t="shared" si="156"/>
        <v>3</v>
      </c>
      <c r="BX39" s="76">
        <f t="shared" si="156"/>
        <v>7</v>
      </c>
      <c r="BY39" s="76">
        <f t="shared" si="156"/>
        <v>10</v>
      </c>
      <c r="BZ39" s="76">
        <f t="shared" si="156"/>
        <v>15</v>
      </c>
      <c r="CA39" s="76">
        <f t="shared" si="156"/>
        <v>15</v>
      </c>
      <c r="CB39" s="76">
        <f t="shared" si="156"/>
        <v>9</v>
      </c>
      <c r="CC39" s="76">
        <f t="shared" si="156"/>
        <v>7</v>
      </c>
      <c r="CD39" s="382">
        <f t="shared" si="156"/>
        <v>8</v>
      </c>
      <c r="CE39" s="405">
        <f t="shared" si="157"/>
        <v>6</v>
      </c>
      <c r="CF39" s="76">
        <f t="shared" si="157"/>
        <v>15</v>
      </c>
      <c r="CG39" s="76">
        <f t="shared" si="157"/>
        <v>13</v>
      </c>
      <c r="CH39" s="76">
        <f t="shared" si="157"/>
        <v>16</v>
      </c>
      <c r="CI39" s="76">
        <f t="shared" si="157"/>
        <v>14</v>
      </c>
      <c r="CJ39" s="223">
        <f t="shared" si="157"/>
        <v>13</v>
      </c>
      <c r="CK39" s="223">
        <f t="shared" si="157"/>
        <v>4</v>
      </c>
      <c r="CL39" s="223">
        <f t="shared" si="157"/>
        <v>7</v>
      </c>
      <c r="CM39" s="249">
        <f t="shared" si="157"/>
        <v>4</v>
      </c>
      <c r="CN39" s="249">
        <f t="shared" si="157"/>
        <v>4</v>
      </c>
      <c r="CO39" s="249">
        <f t="shared" si="158"/>
        <v>-6</v>
      </c>
      <c r="CP39" s="362">
        <f t="shared" si="158"/>
        <v>-5</v>
      </c>
      <c r="CQ39" s="331">
        <f t="shared" si="158"/>
        <v>-2</v>
      </c>
      <c r="CR39" s="249">
        <f t="shared" si="158"/>
        <v>-9</v>
      </c>
      <c r="CS39" s="249">
        <f t="shared" si="158"/>
        <v>-13</v>
      </c>
      <c r="CT39" s="249">
        <f t="shared" si="158"/>
        <v>-13</v>
      </c>
      <c r="CU39" s="249">
        <f t="shared" si="158"/>
        <v>-13</v>
      </c>
      <c r="CV39" s="249">
        <f t="shared" si="158"/>
        <v>-12</v>
      </c>
      <c r="CW39" s="249">
        <f t="shared" si="158"/>
        <v>-13</v>
      </c>
      <c r="CX39" s="249">
        <f t="shared" si="158"/>
        <v>-20</v>
      </c>
      <c r="CY39" s="249">
        <f t="shared" si="159"/>
        <v>-17</v>
      </c>
      <c r="CZ39" s="249">
        <f t="shared" si="159"/>
        <v>-11</v>
      </c>
      <c r="DA39" s="249">
        <f t="shared" si="159"/>
        <v>-5</v>
      </c>
      <c r="DB39" s="362">
        <f t="shared" si="159"/>
        <v>-10</v>
      </c>
      <c r="DC39" s="362">
        <f t="shared" si="159"/>
        <v>-8</v>
      </c>
      <c r="DD39" s="362">
        <f t="shared" si="159"/>
        <v>-7</v>
      </c>
      <c r="DE39" s="362">
        <f t="shared" si="159"/>
        <v>-6</v>
      </c>
      <c r="DF39" s="362">
        <f t="shared" si="159"/>
        <v>-6</v>
      </c>
      <c r="DG39" s="362">
        <f t="shared" si="159"/>
        <v>-10</v>
      </c>
      <c r="DH39" s="362">
        <f t="shared" si="159"/>
        <v>-10</v>
      </c>
      <c r="DI39" s="362">
        <f t="shared" si="160"/>
        <v>-5</v>
      </c>
      <c r="DJ39" s="362">
        <f t="shared" si="160"/>
        <v>4</v>
      </c>
      <c r="DK39" s="362">
        <f t="shared" si="160"/>
        <v>2</v>
      </c>
      <c r="DL39" s="362">
        <f t="shared" si="160"/>
        <v>6</v>
      </c>
      <c r="DM39" s="362">
        <f t="shared" si="160"/>
        <v>6</v>
      </c>
      <c r="DN39" s="362">
        <f t="shared" si="160"/>
        <v>8</v>
      </c>
      <c r="DO39" s="362">
        <f t="shared" si="160"/>
        <v>7</v>
      </c>
      <c r="DP39" s="362">
        <f t="shared" si="160"/>
        <v>6</v>
      </c>
      <c r="DQ39" s="362">
        <f t="shared" si="160"/>
        <v>7</v>
      </c>
      <c r="DR39" s="362">
        <f t="shared" si="160"/>
        <v>0</v>
      </c>
      <c r="DS39" s="362">
        <f t="shared" si="160"/>
        <v>4</v>
      </c>
      <c r="DT39" s="362">
        <f t="shared" si="160"/>
        <v>-1</v>
      </c>
      <c r="DU39" s="362">
        <f t="shared" si="160"/>
        <v>3</v>
      </c>
      <c r="DV39" s="362">
        <f t="shared" si="160"/>
        <v>-1</v>
      </c>
      <c r="DW39" s="362">
        <f t="shared" si="160"/>
        <v>4</v>
      </c>
      <c r="DX39" s="362">
        <f t="shared" si="160"/>
        <v>-2</v>
      </c>
      <c r="DY39" s="447"/>
      <c r="DZ39" s="447"/>
      <c r="EA39" s="447"/>
      <c r="EB39" s="261"/>
      <c r="EC39" s="56">
        <f>IF(ISERROR(GETPIVOTDATA("VALUE",'CSS WK pvt'!$I$2,"DT_FILE",EC$8,"CD_CO",EC$6,"TRIM_CAT",TRIM(B39),"TRIM_LINE",A37))=TRUE,0,GETPIVOTDATA("VALUE",'CSS WK pvt'!$I$2,"DT_FILE",EC$8,"CD_CO",EC$6,"TRIM_CAT",TRIM(B39),"TRIM_LINE",A37))</f>
        <v>24</v>
      </c>
    </row>
    <row r="40" spans="1:133" s="51" customFormat="1" x14ac:dyDescent="0.3">
      <c r="A40" s="138"/>
      <c r="B40" s="52" t="s">
        <v>141</v>
      </c>
      <c r="C40" s="72">
        <v>18</v>
      </c>
      <c r="D40" s="73">
        <v>23</v>
      </c>
      <c r="E40" s="73">
        <v>30</v>
      </c>
      <c r="F40" s="73">
        <v>31</v>
      </c>
      <c r="G40" s="73">
        <v>39</v>
      </c>
      <c r="H40" s="73">
        <v>25</v>
      </c>
      <c r="I40" s="73">
        <v>17</v>
      </c>
      <c r="J40" s="73">
        <v>23</v>
      </c>
      <c r="K40" s="73">
        <v>18</v>
      </c>
      <c r="L40" s="74">
        <v>32</v>
      </c>
      <c r="M40" s="73">
        <v>29</v>
      </c>
      <c r="N40" s="73">
        <v>23</v>
      </c>
      <c r="O40" s="73">
        <v>29</v>
      </c>
      <c r="P40" s="73">
        <v>55</v>
      </c>
      <c r="Q40" s="73">
        <v>85</v>
      </c>
      <c r="R40" s="73">
        <v>69</v>
      </c>
      <c r="S40" s="73">
        <v>71</v>
      </c>
      <c r="T40" s="73">
        <v>58</v>
      </c>
      <c r="U40" s="183">
        <v>53</v>
      </c>
      <c r="V40" s="183">
        <v>41</v>
      </c>
      <c r="W40" s="183">
        <v>41</v>
      </c>
      <c r="X40" s="74">
        <v>44</v>
      </c>
      <c r="Y40" s="183">
        <v>49</v>
      </c>
      <c r="Z40" s="183">
        <v>46</v>
      </c>
      <c r="AA40" s="183">
        <v>55</v>
      </c>
      <c r="AB40" s="183">
        <v>43</v>
      </c>
      <c r="AC40" s="183">
        <v>49</v>
      </c>
      <c r="AD40" s="183">
        <v>39</v>
      </c>
      <c r="AE40" s="183">
        <v>31</v>
      </c>
      <c r="AF40" s="183">
        <v>36</v>
      </c>
      <c r="AG40" s="183">
        <v>30</v>
      </c>
      <c r="AH40" s="183">
        <v>34</v>
      </c>
      <c r="AI40" s="183">
        <v>32</v>
      </c>
      <c r="AJ40" s="74">
        <v>31</v>
      </c>
      <c r="AK40" s="272">
        <v>46</v>
      </c>
      <c r="AL40" s="272">
        <v>40</v>
      </c>
      <c r="AM40" s="272">
        <v>35</v>
      </c>
      <c r="AN40" s="272">
        <v>34</v>
      </c>
      <c r="AO40" s="272">
        <v>33</v>
      </c>
      <c r="AP40" s="272">
        <v>34</v>
      </c>
      <c r="AQ40" s="56">
        <v>31</v>
      </c>
      <c r="AR40" s="272">
        <v>31</v>
      </c>
      <c r="AS40" s="272">
        <v>37</v>
      </c>
      <c r="AT40" s="272">
        <v>41</v>
      </c>
      <c r="AU40" s="272">
        <v>35</v>
      </c>
      <c r="AV40" s="288">
        <v>35</v>
      </c>
      <c r="AW40" s="272">
        <v>37</v>
      </c>
      <c r="AX40" s="272">
        <v>42</v>
      </c>
      <c r="AY40" s="272">
        <v>34</v>
      </c>
      <c r="AZ40" s="272">
        <v>30</v>
      </c>
      <c r="BA40" s="272">
        <v>38</v>
      </c>
      <c r="BB40" s="272">
        <v>36</v>
      </c>
      <c r="BC40" s="56">
        <v>30</v>
      </c>
      <c r="BD40" s="272">
        <v>33</v>
      </c>
      <c r="BE40" s="272">
        <v>30</v>
      </c>
      <c r="BF40" s="272">
        <v>31</v>
      </c>
      <c r="BG40" s="272">
        <v>31</v>
      </c>
      <c r="BH40" s="288">
        <v>37</v>
      </c>
      <c r="BI40" s="472">
        <v>32</v>
      </c>
      <c r="BJ40" s="537">
        <v>30</v>
      </c>
      <c r="BK40" s="561">
        <v>34</v>
      </c>
      <c r="BL40" s="272">
        <v>38</v>
      </c>
      <c r="BM40" s="272">
        <v>38</v>
      </c>
      <c r="BN40" s="272">
        <v>36</v>
      </c>
      <c r="BO40" s="56">
        <v>30</v>
      </c>
      <c r="BP40" s="56">
        <v>29</v>
      </c>
      <c r="BQ40" s="272">
        <v>36</v>
      </c>
      <c r="BR40" s="272">
        <v>28</v>
      </c>
      <c r="BS40" s="272"/>
      <c r="BT40" s="272"/>
      <c r="BU40" s="72">
        <f t="shared" si="156"/>
        <v>11</v>
      </c>
      <c r="BV40" s="76">
        <f t="shared" si="156"/>
        <v>32</v>
      </c>
      <c r="BW40" s="76">
        <f t="shared" si="156"/>
        <v>55</v>
      </c>
      <c r="BX40" s="76">
        <f t="shared" si="156"/>
        <v>38</v>
      </c>
      <c r="BY40" s="76">
        <f t="shared" si="156"/>
        <v>32</v>
      </c>
      <c r="BZ40" s="76">
        <f t="shared" si="156"/>
        <v>33</v>
      </c>
      <c r="CA40" s="76">
        <f t="shared" si="156"/>
        <v>36</v>
      </c>
      <c r="CB40" s="76">
        <f t="shared" si="156"/>
        <v>18</v>
      </c>
      <c r="CC40" s="76">
        <f t="shared" si="156"/>
        <v>23</v>
      </c>
      <c r="CD40" s="382">
        <f t="shared" si="156"/>
        <v>12</v>
      </c>
      <c r="CE40" s="405">
        <f t="shared" si="157"/>
        <v>20</v>
      </c>
      <c r="CF40" s="76">
        <f t="shared" si="157"/>
        <v>23</v>
      </c>
      <c r="CG40" s="76">
        <f t="shared" si="157"/>
        <v>26</v>
      </c>
      <c r="CH40" s="76">
        <f t="shared" si="157"/>
        <v>-12</v>
      </c>
      <c r="CI40" s="76">
        <f t="shared" si="157"/>
        <v>-36</v>
      </c>
      <c r="CJ40" s="223">
        <f t="shared" si="157"/>
        <v>-30</v>
      </c>
      <c r="CK40" s="223">
        <f t="shared" si="157"/>
        <v>-40</v>
      </c>
      <c r="CL40" s="223">
        <f t="shared" si="157"/>
        <v>-22</v>
      </c>
      <c r="CM40" s="249">
        <f t="shared" si="157"/>
        <v>-23</v>
      </c>
      <c r="CN40" s="249">
        <f t="shared" si="157"/>
        <v>-7</v>
      </c>
      <c r="CO40" s="249">
        <f t="shared" si="158"/>
        <v>-9</v>
      </c>
      <c r="CP40" s="362">
        <f t="shared" si="158"/>
        <v>-13</v>
      </c>
      <c r="CQ40" s="331">
        <f t="shared" si="158"/>
        <v>-3</v>
      </c>
      <c r="CR40" s="249">
        <f t="shared" si="158"/>
        <v>-6</v>
      </c>
      <c r="CS40" s="249">
        <f t="shared" si="158"/>
        <v>-20</v>
      </c>
      <c r="CT40" s="249">
        <f t="shared" si="158"/>
        <v>-9</v>
      </c>
      <c r="CU40" s="249">
        <f t="shared" si="158"/>
        <v>-16</v>
      </c>
      <c r="CV40" s="249">
        <f t="shared" si="158"/>
        <v>-5</v>
      </c>
      <c r="CW40" s="249">
        <f t="shared" si="158"/>
        <v>0</v>
      </c>
      <c r="CX40" s="249">
        <f t="shared" si="158"/>
        <v>-5</v>
      </c>
      <c r="CY40" s="249">
        <f t="shared" si="159"/>
        <v>7</v>
      </c>
      <c r="CZ40" s="249">
        <f t="shared" si="159"/>
        <v>7</v>
      </c>
      <c r="DA40" s="249">
        <f t="shared" si="159"/>
        <v>3</v>
      </c>
      <c r="DB40" s="362">
        <f t="shared" si="159"/>
        <v>4</v>
      </c>
      <c r="DC40" s="362">
        <f t="shared" si="159"/>
        <v>-9</v>
      </c>
      <c r="DD40" s="362">
        <f t="shared" si="159"/>
        <v>2</v>
      </c>
      <c r="DE40" s="362">
        <f t="shared" si="159"/>
        <v>-1</v>
      </c>
      <c r="DF40" s="362">
        <f t="shared" si="159"/>
        <v>-4</v>
      </c>
      <c r="DG40" s="362">
        <f t="shared" si="159"/>
        <v>5</v>
      </c>
      <c r="DH40" s="362">
        <f t="shared" si="159"/>
        <v>2</v>
      </c>
      <c r="DI40" s="362">
        <f t="shared" si="160"/>
        <v>-1</v>
      </c>
      <c r="DJ40" s="362">
        <f t="shared" si="160"/>
        <v>2</v>
      </c>
      <c r="DK40" s="362">
        <f t="shared" si="160"/>
        <v>-7</v>
      </c>
      <c r="DL40" s="362">
        <f t="shared" si="160"/>
        <v>-10</v>
      </c>
      <c r="DM40" s="362">
        <f t="shared" si="160"/>
        <v>-4</v>
      </c>
      <c r="DN40" s="362">
        <f t="shared" si="160"/>
        <v>2</v>
      </c>
      <c r="DO40" s="362">
        <f t="shared" si="160"/>
        <v>-5</v>
      </c>
      <c r="DP40" s="362">
        <f t="shared" si="160"/>
        <v>-12</v>
      </c>
      <c r="DQ40" s="362">
        <f t="shared" si="160"/>
        <v>0</v>
      </c>
      <c r="DR40" s="362">
        <f t="shared" si="160"/>
        <v>8</v>
      </c>
      <c r="DS40" s="362">
        <f t="shared" si="160"/>
        <v>0</v>
      </c>
      <c r="DT40" s="362">
        <f t="shared" si="160"/>
        <v>0</v>
      </c>
      <c r="DU40" s="362">
        <f t="shared" si="160"/>
        <v>0</v>
      </c>
      <c r="DV40" s="362">
        <f t="shared" si="160"/>
        <v>-4</v>
      </c>
      <c r="DW40" s="362">
        <f t="shared" si="160"/>
        <v>6</v>
      </c>
      <c r="DX40" s="362">
        <f t="shared" si="160"/>
        <v>-3</v>
      </c>
      <c r="DY40" s="447"/>
      <c r="DZ40" s="447"/>
      <c r="EA40" s="447"/>
      <c r="EB40" s="261"/>
      <c r="EC40" s="56">
        <f>IF(ISERROR(GETPIVOTDATA("VALUE",'CSS WK pvt'!$I$2,"DT_FILE",EC$8,"CD_CO",EC$6,"TRIM_CAT",TRIM(B40),"TRIM_LINE",A37))=TRUE,0,GETPIVOTDATA("VALUE",'CSS WK pvt'!$I$2,"DT_FILE",EC$8,"CD_CO",EC$6,"TRIM_CAT",TRIM(B40),"TRIM_LINE",A37))</f>
        <v>28</v>
      </c>
    </row>
    <row r="41" spans="1:133" s="51" customFormat="1" x14ac:dyDescent="0.3">
      <c r="A41" s="138"/>
      <c r="B41" s="52" t="s">
        <v>142</v>
      </c>
      <c r="C41" s="72">
        <v>1</v>
      </c>
      <c r="D41" s="73">
        <v>2</v>
      </c>
      <c r="E41" s="73">
        <v>1</v>
      </c>
      <c r="F41" s="73">
        <v>1</v>
      </c>
      <c r="G41" s="73"/>
      <c r="H41" s="73">
        <v>1</v>
      </c>
      <c r="I41" s="73">
        <v>2</v>
      </c>
      <c r="J41" s="73">
        <v>1</v>
      </c>
      <c r="K41" s="73">
        <v>1</v>
      </c>
      <c r="L41" s="74">
        <v>1</v>
      </c>
      <c r="M41" s="73">
        <v>1</v>
      </c>
      <c r="N41" s="73">
        <v>2</v>
      </c>
      <c r="O41" s="73">
        <v>4</v>
      </c>
      <c r="P41" s="73">
        <v>4</v>
      </c>
      <c r="Q41" s="73">
        <v>3</v>
      </c>
      <c r="R41" s="73">
        <v>2</v>
      </c>
      <c r="S41" s="73">
        <v>3</v>
      </c>
      <c r="T41" s="73">
        <v>2</v>
      </c>
      <c r="U41" s="183">
        <v>3</v>
      </c>
      <c r="V41" s="183">
        <v>4</v>
      </c>
      <c r="W41" s="183">
        <v>3</v>
      </c>
      <c r="X41" s="74">
        <v>3</v>
      </c>
      <c r="Y41" s="183">
        <v>3</v>
      </c>
      <c r="Z41" s="183">
        <v>1</v>
      </c>
      <c r="AA41" s="183">
        <v>1</v>
      </c>
      <c r="AB41" s="183">
        <v>1</v>
      </c>
      <c r="AC41" s="183">
        <v>1</v>
      </c>
      <c r="AD41" s="183">
        <v>0</v>
      </c>
      <c r="AE41" s="183">
        <v>0</v>
      </c>
      <c r="AF41" s="183">
        <v>0</v>
      </c>
      <c r="AG41" s="183">
        <v>0</v>
      </c>
      <c r="AH41" s="183">
        <v>0</v>
      </c>
      <c r="AI41" s="183">
        <v>0</v>
      </c>
      <c r="AJ41" s="74">
        <v>1</v>
      </c>
      <c r="AK41" s="272">
        <v>2</v>
      </c>
      <c r="AL41" s="272">
        <v>1</v>
      </c>
      <c r="AM41" s="272">
        <v>0</v>
      </c>
      <c r="AN41" s="272">
        <v>0</v>
      </c>
      <c r="AO41" s="272">
        <v>0</v>
      </c>
      <c r="AP41" s="272">
        <v>0</v>
      </c>
      <c r="AQ41" s="56">
        <v>0</v>
      </c>
      <c r="AR41" s="272">
        <v>1</v>
      </c>
      <c r="AS41" s="272">
        <v>2</v>
      </c>
      <c r="AT41" s="272">
        <v>2</v>
      </c>
      <c r="AU41" s="272">
        <v>1</v>
      </c>
      <c r="AV41" s="288">
        <v>1</v>
      </c>
      <c r="AW41" s="272">
        <v>1</v>
      </c>
      <c r="AX41" s="272">
        <v>2</v>
      </c>
      <c r="AY41" s="272">
        <v>2</v>
      </c>
      <c r="AZ41" s="272">
        <v>1</v>
      </c>
      <c r="BA41" s="272">
        <v>1</v>
      </c>
      <c r="BB41" s="272">
        <v>1</v>
      </c>
      <c r="BC41" s="56">
        <v>1</v>
      </c>
      <c r="BD41" s="272">
        <v>2</v>
      </c>
      <c r="BE41" s="272">
        <v>0</v>
      </c>
      <c r="BF41" s="272">
        <v>0</v>
      </c>
      <c r="BG41" s="272">
        <v>2</v>
      </c>
      <c r="BH41" s="288">
        <v>2</v>
      </c>
      <c r="BI41" s="472">
        <v>1</v>
      </c>
      <c r="BJ41" s="537">
        <v>1</v>
      </c>
      <c r="BK41" s="561">
        <v>0</v>
      </c>
      <c r="BL41" s="272">
        <v>1</v>
      </c>
      <c r="BM41" s="272">
        <v>0</v>
      </c>
      <c r="BN41" s="272">
        <v>1</v>
      </c>
      <c r="BO41" s="56">
        <v>0</v>
      </c>
      <c r="BP41" s="56">
        <v>0</v>
      </c>
      <c r="BQ41" s="272">
        <v>1</v>
      </c>
      <c r="BR41" s="272">
        <v>1</v>
      </c>
      <c r="BS41" s="272"/>
      <c r="BT41" s="272"/>
      <c r="BU41" s="72">
        <f t="shared" si="156"/>
        <v>3</v>
      </c>
      <c r="BV41" s="76">
        <f t="shared" si="156"/>
        <v>2</v>
      </c>
      <c r="BW41" s="76">
        <f t="shared" si="156"/>
        <v>2</v>
      </c>
      <c r="BX41" s="76">
        <f t="shared" si="156"/>
        <v>1</v>
      </c>
      <c r="BY41" s="76">
        <f t="shared" si="156"/>
        <v>3</v>
      </c>
      <c r="BZ41" s="76">
        <f t="shared" si="156"/>
        <v>1</v>
      </c>
      <c r="CA41" s="76">
        <f t="shared" si="156"/>
        <v>1</v>
      </c>
      <c r="CB41" s="76">
        <f t="shared" si="156"/>
        <v>3</v>
      </c>
      <c r="CC41" s="76">
        <f t="shared" si="156"/>
        <v>2</v>
      </c>
      <c r="CD41" s="382">
        <f t="shared" si="156"/>
        <v>2</v>
      </c>
      <c r="CE41" s="405">
        <f t="shared" si="157"/>
        <v>2</v>
      </c>
      <c r="CF41" s="76">
        <f t="shared" si="157"/>
        <v>-1</v>
      </c>
      <c r="CG41" s="76">
        <f t="shared" si="157"/>
        <v>-3</v>
      </c>
      <c r="CH41" s="76">
        <f t="shared" si="157"/>
        <v>-3</v>
      </c>
      <c r="CI41" s="76">
        <f t="shared" si="157"/>
        <v>-2</v>
      </c>
      <c r="CJ41" s="223">
        <f t="shared" si="157"/>
        <v>-2</v>
      </c>
      <c r="CK41" s="223">
        <f t="shared" si="157"/>
        <v>-3</v>
      </c>
      <c r="CL41" s="223">
        <f t="shared" si="157"/>
        <v>-2</v>
      </c>
      <c r="CM41" s="249">
        <f t="shared" si="157"/>
        <v>-3</v>
      </c>
      <c r="CN41" s="249">
        <f t="shared" si="157"/>
        <v>-4</v>
      </c>
      <c r="CO41" s="249">
        <f t="shared" si="158"/>
        <v>-3</v>
      </c>
      <c r="CP41" s="362">
        <f t="shared" si="158"/>
        <v>-2</v>
      </c>
      <c r="CQ41" s="331">
        <f t="shared" si="158"/>
        <v>-1</v>
      </c>
      <c r="CR41" s="249">
        <f t="shared" si="158"/>
        <v>0</v>
      </c>
      <c r="CS41" s="249">
        <f t="shared" si="158"/>
        <v>-1</v>
      </c>
      <c r="CT41" s="249">
        <f t="shared" si="158"/>
        <v>-1</v>
      </c>
      <c r="CU41" s="249">
        <f t="shared" si="158"/>
        <v>-1</v>
      </c>
      <c r="CV41" s="249">
        <f t="shared" si="158"/>
        <v>0</v>
      </c>
      <c r="CW41" s="249">
        <f t="shared" si="158"/>
        <v>0</v>
      </c>
      <c r="CX41" s="249">
        <f t="shared" si="158"/>
        <v>1</v>
      </c>
      <c r="CY41" s="249">
        <f t="shared" si="159"/>
        <v>2</v>
      </c>
      <c r="CZ41" s="249">
        <f t="shared" si="159"/>
        <v>2</v>
      </c>
      <c r="DA41" s="249">
        <f t="shared" si="159"/>
        <v>1</v>
      </c>
      <c r="DB41" s="362">
        <f t="shared" si="159"/>
        <v>0</v>
      </c>
      <c r="DC41" s="362">
        <f t="shared" si="159"/>
        <v>-1</v>
      </c>
      <c r="DD41" s="362">
        <f t="shared" si="159"/>
        <v>1</v>
      </c>
      <c r="DE41" s="362">
        <f t="shared" si="159"/>
        <v>2</v>
      </c>
      <c r="DF41" s="362">
        <f t="shared" si="159"/>
        <v>1</v>
      </c>
      <c r="DG41" s="362">
        <f t="shared" si="159"/>
        <v>1</v>
      </c>
      <c r="DH41" s="362">
        <f t="shared" si="159"/>
        <v>1</v>
      </c>
      <c r="DI41" s="362">
        <f t="shared" si="160"/>
        <v>1</v>
      </c>
      <c r="DJ41" s="362">
        <f t="shared" si="160"/>
        <v>1</v>
      </c>
      <c r="DK41" s="362">
        <f t="shared" si="160"/>
        <v>-2</v>
      </c>
      <c r="DL41" s="362">
        <f t="shared" si="160"/>
        <v>-2</v>
      </c>
      <c r="DM41" s="362">
        <f t="shared" si="160"/>
        <v>1</v>
      </c>
      <c r="DN41" s="362">
        <f t="shared" si="160"/>
        <v>1</v>
      </c>
      <c r="DO41" s="362">
        <f t="shared" si="160"/>
        <v>0</v>
      </c>
      <c r="DP41" s="362">
        <f t="shared" si="160"/>
        <v>-1</v>
      </c>
      <c r="DQ41" s="362">
        <f t="shared" si="160"/>
        <v>-2</v>
      </c>
      <c r="DR41" s="362">
        <f t="shared" si="160"/>
        <v>0</v>
      </c>
      <c r="DS41" s="362">
        <f t="shared" si="160"/>
        <v>-1</v>
      </c>
      <c r="DT41" s="362">
        <f t="shared" si="160"/>
        <v>0</v>
      </c>
      <c r="DU41" s="362">
        <f t="shared" si="160"/>
        <v>-1</v>
      </c>
      <c r="DV41" s="362">
        <f t="shared" si="160"/>
        <v>-2</v>
      </c>
      <c r="DW41" s="362">
        <f t="shared" si="160"/>
        <v>1</v>
      </c>
      <c r="DX41" s="362">
        <f t="shared" si="160"/>
        <v>1</v>
      </c>
      <c r="DY41" s="447"/>
      <c r="DZ41" s="447"/>
      <c r="EA41" s="447"/>
      <c r="EB41" s="261"/>
      <c r="EC41" s="56">
        <f>IF(ISERROR(GETPIVOTDATA("VALUE",'CSS WK pvt'!$I$2,"DT_FILE",EC$8,"CD_CO",EC$6,"TRIM_CAT",TRIM(B41),"TRIM_LINE",A37))=TRUE,0,GETPIVOTDATA("VALUE",'CSS WK pvt'!$I$2,"DT_FILE",EC$8,"CD_CO",EC$6,"TRIM_CAT",TRIM(B41),"TRIM_LINE",A37))</f>
        <v>1</v>
      </c>
    </row>
    <row r="42" spans="1:133" s="51" customFormat="1" x14ac:dyDescent="0.3">
      <c r="A42" s="138"/>
      <c r="B42" s="52" t="s">
        <v>143</v>
      </c>
      <c r="C42" s="72"/>
      <c r="D42" s="73"/>
      <c r="E42" s="73"/>
      <c r="F42" s="73"/>
      <c r="G42" s="73"/>
      <c r="H42" s="73"/>
      <c r="I42" s="73"/>
      <c r="J42" s="73"/>
      <c r="K42" s="73"/>
      <c r="L42" s="74"/>
      <c r="M42" s="73"/>
      <c r="N42" s="73"/>
      <c r="O42" s="73"/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183">
        <v>0</v>
      </c>
      <c r="V42" s="183">
        <v>0</v>
      </c>
      <c r="W42" s="183">
        <v>0</v>
      </c>
      <c r="X42" s="74">
        <v>0</v>
      </c>
      <c r="Y42" s="183">
        <v>0</v>
      </c>
      <c r="Z42" s="183">
        <v>0</v>
      </c>
      <c r="AA42" s="183">
        <v>0</v>
      </c>
      <c r="AB42" s="183">
        <v>0</v>
      </c>
      <c r="AC42" s="183">
        <v>0</v>
      </c>
      <c r="AD42" s="183">
        <v>0</v>
      </c>
      <c r="AE42" s="183">
        <v>0</v>
      </c>
      <c r="AF42" s="183">
        <v>0</v>
      </c>
      <c r="AG42" s="183">
        <v>1</v>
      </c>
      <c r="AH42" s="183">
        <v>1</v>
      </c>
      <c r="AI42" s="183">
        <v>2</v>
      </c>
      <c r="AJ42" s="74">
        <v>2</v>
      </c>
      <c r="AK42" s="272">
        <v>1</v>
      </c>
      <c r="AL42" s="272">
        <v>1</v>
      </c>
      <c r="AM42" s="272">
        <v>2</v>
      </c>
      <c r="AN42" s="272">
        <v>2</v>
      </c>
      <c r="AO42" s="272">
        <v>2</v>
      </c>
      <c r="AP42" s="272">
        <v>2</v>
      </c>
      <c r="AQ42" s="56">
        <v>2</v>
      </c>
      <c r="AR42" s="272">
        <v>1</v>
      </c>
      <c r="AS42" s="272">
        <v>1</v>
      </c>
      <c r="AT42" s="272">
        <v>1</v>
      </c>
      <c r="AU42" s="272">
        <v>1</v>
      </c>
      <c r="AV42" s="288">
        <v>0</v>
      </c>
      <c r="AW42" s="272">
        <v>0</v>
      </c>
      <c r="AX42" s="272">
        <v>1</v>
      </c>
      <c r="AY42" s="272">
        <v>1</v>
      </c>
      <c r="AZ42" s="272">
        <v>2</v>
      </c>
      <c r="BA42" s="272">
        <v>2</v>
      </c>
      <c r="BB42" s="272">
        <v>2</v>
      </c>
      <c r="BC42" s="56">
        <v>2</v>
      </c>
      <c r="BD42" s="272">
        <v>2</v>
      </c>
      <c r="BE42" s="272">
        <v>2</v>
      </c>
      <c r="BF42" s="272">
        <v>2</v>
      </c>
      <c r="BG42" s="272">
        <v>1</v>
      </c>
      <c r="BH42" s="288">
        <v>1</v>
      </c>
      <c r="BI42" s="472">
        <v>1</v>
      </c>
      <c r="BJ42" s="537">
        <v>1</v>
      </c>
      <c r="BK42" s="561">
        <v>2</v>
      </c>
      <c r="BL42" s="272">
        <v>1</v>
      </c>
      <c r="BM42" s="272">
        <v>2</v>
      </c>
      <c r="BN42" s="272">
        <v>2</v>
      </c>
      <c r="BO42" s="56">
        <v>1</v>
      </c>
      <c r="BP42" s="56">
        <v>1</v>
      </c>
      <c r="BQ42" s="272">
        <v>1</v>
      </c>
      <c r="BR42" s="272">
        <v>0</v>
      </c>
      <c r="BS42" s="272"/>
      <c r="BT42" s="272"/>
      <c r="BU42" s="72">
        <f t="shared" si="156"/>
        <v>0</v>
      </c>
      <c r="BV42" s="76">
        <f t="shared" si="156"/>
        <v>0</v>
      </c>
      <c r="BW42" s="76">
        <f t="shared" si="156"/>
        <v>0</v>
      </c>
      <c r="BX42" s="76">
        <f t="shared" si="156"/>
        <v>0</v>
      </c>
      <c r="BY42" s="76">
        <f t="shared" si="156"/>
        <v>0</v>
      </c>
      <c r="BZ42" s="76">
        <f t="shared" si="156"/>
        <v>0</v>
      </c>
      <c r="CA42" s="76">
        <f t="shared" si="156"/>
        <v>0</v>
      </c>
      <c r="CB42" s="76">
        <f t="shared" si="156"/>
        <v>0</v>
      </c>
      <c r="CC42" s="76">
        <f t="shared" si="156"/>
        <v>0</v>
      </c>
      <c r="CD42" s="382">
        <f t="shared" si="156"/>
        <v>0</v>
      </c>
      <c r="CE42" s="405">
        <f t="shared" si="157"/>
        <v>0</v>
      </c>
      <c r="CF42" s="76">
        <f t="shared" si="157"/>
        <v>0</v>
      </c>
      <c r="CG42" s="76">
        <f t="shared" si="157"/>
        <v>0</v>
      </c>
      <c r="CH42" s="76">
        <f t="shared" si="157"/>
        <v>0</v>
      </c>
      <c r="CI42" s="76">
        <f t="shared" si="157"/>
        <v>0</v>
      </c>
      <c r="CJ42" s="223">
        <f t="shared" si="157"/>
        <v>0</v>
      </c>
      <c r="CK42" s="223">
        <f t="shared" si="157"/>
        <v>0</v>
      </c>
      <c r="CL42" s="223">
        <f t="shared" si="157"/>
        <v>0</v>
      </c>
      <c r="CM42" s="249">
        <f t="shared" si="157"/>
        <v>1</v>
      </c>
      <c r="CN42" s="249">
        <f t="shared" si="157"/>
        <v>1</v>
      </c>
      <c r="CO42" s="249">
        <f t="shared" si="158"/>
        <v>2</v>
      </c>
      <c r="CP42" s="362">
        <f t="shared" si="158"/>
        <v>2</v>
      </c>
      <c r="CQ42" s="331">
        <f t="shared" si="158"/>
        <v>1</v>
      </c>
      <c r="CR42" s="249">
        <f t="shared" si="158"/>
        <v>1</v>
      </c>
      <c r="CS42" s="249">
        <f t="shared" si="158"/>
        <v>2</v>
      </c>
      <c r="CT42" s="249">
        <f t="shared" si="158"/>
        <v>2</v>
      </c>
      <c r="CU42" s="249">
        <f t="shared" si="158"/>
        <v>2</v>
      </c>
      <c r="CV42" s="249">
        <f t="shared" si="158"/>
        <v>2</v>
      </c>
      <c r="CW42" s="249">
        <f t="shared" si="158"/>
        <v>2</v>
      </c>
      <c r="CX42" s="249">
        <f t="shared" si="158"/>
        <v>1</v>
      </c>
      <c r="CY42" s="249">
        <f t="shared" si="159"/>
        <v>0</v>
      </c>
      <c r="CZ42" s="249">
        <f t="shared" si="159"/>
        <v>0</v>
      </c>
      <c r="DA42" s="249">
        <f t="shared" si="159"/>
        <v>-1</v>
      </c>
      <c r="DB42" s="362">
        <f t="shared" si="159"/>
        <v>-2</v>
      </c>
      <c r="DC42" s="362">
        <f t="shared" si="159"/>
        <v>-1</v>
      </c>
      <c r="DD42" s="362">
        <f t="shared" si="159"/>
        <v>0</v>
      </c>
      <c r="DE42" s="362">
        <f t="shared" si="159"/>
        <v>-1</v>
      </c>
      <c r="DF42" s="362">
        <f t="shared" si="159"/>
        <v>0</v>
      </c>
      <c r="DG42" s="362">
        <f t="shared" si="159"/>
        <v>0</v>
      </c>
      <c r="DH42" s="362">
        <f t="shared" si="159"/>
        <v>0</v>
      </c>
      <c r="DI42" s="362">
        <f t="shared" si="160"/>
        <v>0</v>
      </c>
      <c r="DJ42" s="362">
        <f t="shared" si="160"/>
        <v>1</v>
      </c>
      <c r="DK42" s="362">
        <f t="shared" si="160"/>
        <v>1</v>
      </c>
      <c r="DL42" s="362">
        <f t="shared" si="160"/>
        <v>1</v>
      </c>
      <c r="DM42" s="362">
        <f t="shared" si="160"/>
        <v>0</v>
      </c>
      <c r="DN42" s="362">
        <f t="shared" si="160"/>
        <v>1</v>
      </c>
      <c r="DO42" s="362">
        <f t="shared" si="160"/>
        <v>1</v>
      </c>
      <c r="DP42" s="362">
        <f t="shared" si="160"/>
        <v>0</v>
      </c>
      <c r="DQ42" s="362">
        <f t="shared" si="160"/>
        <v>1</v>
      </c>
      <c r="DR42" s="362">
        <f t="shared" si="160"/>
        <v>-1</v>
      </c>
      <c r="DS42" s="362">
        <f t="shared" si="160"/>
        <v>0</v>
      </c>
      <c r="DT42" s="362">
        <f t="shared" si="160"/>
        <v>0</v>
      </c>
      <c r="DU42" s="362">
        <f t="shared" si="160"/>
        <v>-1</v>
      </c>
      <c r="DV42" s="362">
        <f t="shared" si="160"/>
        <v>-1</v>
      </c>
      <c r="DW42" s="362">
        <f t="shared" si="160"/>
        <v>-1</v>
      </c>
      <c r="DX42" s="362">
        <f t="shared" si="160"/>
        <v>-2</v>
      </c>
      <c r="DY42" s="447"/>
      <c r="DZ42" s="447"/>
      <c r="EA42" s="447"/>
      <c r="EB42" s="261"/>
      <c r="EC42" s="56">
        <f>IF(ISERROR(GETPIVOTDATA("VALUE",'CSS WK pvt'!$I$2,"DT_FILE",EC$8,"CD_CO",EC$6,"TRIM_CAT",TRIM(B42),"TRIM_LINE",A37))=TRUE,0,GETPIVOTDATA("VALUE",'CSS WK pvt'!$I$2,"DT_FILE",EC$8,"CD_CO",EC$6,"TRIM_CAT",TRIM(B42),"TRIM_LINE",A37))</f>
        <v>0</v>
      </c>
    </row>
    <row r="43" spans="1:133" s="65" customFormat="1" ht="15" thickBot="1" x14ac:dyDescent="0.35">
      <c r="A43" s="139"/>
      <c r="B43" s="59" t="s">
        <v>144</v>
      </c>
      <c r="C43" s="60">
        <f t="shared" ref="C43:Q43" si="161">SUM(C38:C42)</f>
        <v>276</v>
      </c>
      <c r="D43" s="61">
        <f t="shared" si="161"/>
        <v>318</v>
      </c>
      <c r="E43" s="61">
        <f t="shared" si="161"/>
        <v>317</v>
      </c>
      <c r="F43" s="61">
        <f t="shared" si="161"/>
        <v>304</v>
      </c>
      <c r="G43" s="61">
        <f t="shared" si="161"/>
        <v>302</v>
      </c>
      <c r="H43" s="61">
        <f t="shared" si="161"/>
        <v>233</v>
      </c>
      <c r="I43" s="61">
        <f t="shared" si="161"/>
        <v>235</v>
      </c>
      <c r="J43" s="61">
        <f t="shared" si="161"/>
        <v>244</v>
      </c>
      <c r="K43" s="61">
        <f t="shared" si="161"/>
        <v>288</v>
      </c>
      <c r="L43" s="62">
        <f t="shared" si="161"/>
        <v>299</v>
      </c>
      <c r="M43" s="61">
        <f t="shared" si="161"/>
        <v>339</v>
      </c>
      <c r="N43" s="61">
        <f t="shared" si="161"/>
        <v>321</v>
      </c>
      <c r="O43" s="61">
        <f t="shared" si="161"/>
        <v>369</v>
      </c>
      <c r="P43" s="61">
        <f t="shared" si="161"/>
        <v>515</v>
      </c>
      <c r="Q43" s="61">
        <f t="shared" si="161"/>
        <v>653</v>
      </c>
      <c r="R43" s="61">
        <v>689</v>
      </c>
      <c r="S43" s="61">
        <v>672</v>
      </c>
      <c r="T43" s="61">
        <v>625</v>
      </c>
      <c r="U43" s="181">
        <v>610</v>
      </c>
      <c r="V43" s="181">
        <v>580</v>
      </c>
      <c r="W43" s="181">
        <f>SUM(W38+W39+W40+W41+W42)</f>
        <v>585</v>
      </c>
      <c r="X43" s="62">
        <f>SUM(X38+X39+X40+X41+X42)</f>
        <v>631</v>
      </c>
      <c r="Y43" s="181">
        <v>654</v>
      </c>
      <c r="Z43" s="181">
        <v>603</v>
      </c>
      <c r="AA43" s="181">
        <v>633</v>
      </c>
      <c r="AB43" s="181">
        <v>581</v>
      </c>
      <c r="AC43" s="181">
        <v>578</v>
      </c>
      <c r="AD43" s="181">
        <v>519</v>
      </c>
      <c r="AE43" s="181">
        <v>463</v>
      </c>
      <c r="AF43" s="181">
        <v>428</v>
      </c>
      <c r="AG43" s="181">
        <v>382</v>
      </c>
      <c r="AH43" s="181">
        <v>389</v>
      </c>
      <c r="AI43" s="181">
        <v>393</v>
      </c>
      <c r="AJ43" s="62">
        <v>429</v>
      </c>
      <c r="AK43" s="270">
        <v>437</v>
      </c>
      <c r="AL43" s="270">
        <v>407</v>
      </c>
      <c r="AM43" s="270">
        <v>402</v>
      </c>
      <c r="AN43" s="270">
        <v>388</v>
      </c>
      <c r="AO43" s="270">
        <v>382</v>
      </c>
      <c r="AP43" s="270">
        <v>347</v>
      </c>
      <c r="AQ43" s="63">
        <v>323</v>
      </c>
      <c r="AR43" s="270">
        <v>315</v>
      </c>
      <c r="AS43" s="270">
        <v>317</v>
      </c>
      <c r="AT43" s="270">
        <v>316</v>
      </c>
      <c r="AU43" s="270">
        <v>318</v>
      </c>
      <c r="AV43" s="286">
        <v>313</v>
      </c>
      <c r="AW43" s="270">
        <v>326</v>
      </c>
      <c r="AX43" s="270">
        <v>320</v>
      </c>
      <c r="AY43" s="270">
        <v>319</v>
      </c>
      <c r="AZ43" s="270">
        <v>325</v>
      </c>
      <c r="BA43" s="270">
        <v>350</v>
      </c>
      <c r="BB43" s="270">
        <v>329</v>
      </c>
      <c r="BC43" s="63">
        <v>304</v>
      </c>
      <c r="BD43" s="270">
        <v>283</v>
      </c>
      <c r="BE43" s="270">
        <v>273</v>
      </c>
      <c r="BF43" s="270">
        <v>270</v>
      </c>
      <c r="BG43" s="270">
        <v>312</v>
      </c>
      <c r="BH43" s="286">
        <v>312</v>
      </c>
      <c r="BI43" s="471">
        <v>319</v>
      </c>
      <c r="BJ43" s="535">
        <v>297</v>
      </c>
      <c r="BK43" s="560">
        <v>319</v>
      </c>
      <c r="BL43" s="270">
        <v>323</v>
      </c>
      <c r="BM43" s="270">
        <v>319</v>
      </c>
      <c r="BN43" s="270">
        <v>333</v>
      </c>
      <c r="BO43" s="63">
        <v>335</v>
      </c>
      <c r="BP43" s="63">
        <v>359</v>
      </c>
      <c r="BQ43" s="270">
        <v>351</v>
      </c>
      <c r="BR43" s="270">
        <v>371</v>
      </c>
      <c r="BS43" s="270"/>
      <c r="BT43" s="270"/>
      <c r="BU43" s="60">
        <f t="shared" ref="BU43:BY43" si="162">SUM(BU38:BU42)</f>
        <v>93</v>
      </c>
      <c r="BV43" s="64">
        <f t="shared" si="162"/>
        <v>197</v>
      </c>
      <c r="BW43" s="64">
        <f t="shared" si="162"/>
        <v>336</v>
      </c>
      <c r="BX43" s="64">
        <f t="shared" si="162"/>
        <v>385</v>
      </c>
      <c r="BY43" s="64">
        <f t="shared" si="162"/>
        <v>370</v>
      </c>
      <c r="BZ43" s="64">
        <f t="shared" ref="BZ43:CH43" si="163">SUM(BZ38:BZ42)</f>
        <v>392</v>
      </c>
      <c r="CA43" s="64">
        <f t="shared" si="163"/>
        <v>375</v>
      </c>
      <c r="CB43" s="64">
        <f t="shared" si="163"/>
        <v>336</v>
      </c>
      <c r="CC43" s="64">
        <f t="shared" si="163"/>
        <v>297</v>
      </c>
      <c r="CD43" s="380">
        <f t="shared" si="163"/>
        <v>332</v>
      </c>
      <c r="CE43" s="403">
        <f t="shared" si="163"/>
        <v>315</v>
      </c>
      <c r="CF43" s="64">
        <f t="shared" si="163"/>
        <v>282</v>
      </c>
      <c r="CG43" s="64">
        <f t="shared" si="163"/>
        <v>264</v>
      </c>
      <c r="CH43" s="64">
        <f t="shared" si="163"/>
        <v>66</v>
      </c>
      <c r="CI43" s="64">
        <f t="shared" ref="CI43:CJ43" si="164">SUM(CI38:CI42)</f>
        <v>-75</v>
      </c>
      <c r="CJ43" s="221">
        <f t="shared" si="164"/>
        <v>-170</v>
      </c>
      <c r="CK43" s="221">
        <f t="shared" ref="CK43" si="165">SUM(CK38:CK42)</f>
        <v>-209</v>
      </c>
      <c r="CL43" s="221">
        <f t="shared" ref="CL43:CM43" si="166">SUM(CL38:CL42)</f>
        <v>-197</v>
      </c>
      <c r="CM43" s="247">
        <f t="shared" si="166"/>
        <v>-228</v>
      </c>
      <c r="CN43" s="247">
        <f t="shared" ref="CN43:CO43" si="167">SUM(CN38:CN42)</f>
        <v>-191</v>
      </c>
      <c r="CO43" s="247">
        <f t="shared" si="167"/>
        <v>-192</v>
      </c>
      <c r="CP43" s="360">
        <f t="shared" ref="CP43:CQ43" si="168">SUM(CP38:CP42)</f>
        <v>-202</v>
      </c>
      <c r="CQ43" s="329">
        <f t="shared" si="168"/>
        <v>-217</v>
      </c>
      <c r="CR43" s="247">
        <f t="shared" ref="CR43" si="169">SUM(CR38:CR42)</f>
        <v>-196</v>
      </c>
      <c r="CS43" s="247">
        <f t="shared" ref="CS43" si="170">SUM(CS38:CS42)</f>
        <v>-231</v>
      </c>
      <c r="CT43" s="247">
        <f t="shared" ref="CT43" si="171">SUM(CT38:CT42)</f>
        <v>-193</v>
      </c>
      <c r="CU43" s="247">
        <f t="shared" ref="CU43" si="172">SUM(CU38:CU42)</f>
        <v>-196</v>
      </c>
      <c r="CV43" s="247">
        <f t="shared" ref="CV43" si="173">SUM(CV38:CV42)</f>
        <v>-172</v>
      </c>
      <c r="CW43" s="247">
        <f t="shared" ref="CW43" si="174">SUM(CW38:CW42)</f>
        <v>-140</v>
      </c>
      <c r="CX43" s="247">
        <f t="shared" ref="CX43" si="175">SUM(CX38:CX42)</f>
        <v>-113</v>
      </c>
      <c r="CY43" s="247">
        <f t="shared" ref="CY43" si="176">SUM(CY38:CY42)</f>
        <v>-65</v>
      </c>
      <c r="CZ43" s="247">
        <f t="shared" ref="CZ43" si="177">SUM(CZ38:CZ42)</f>
        <v>-73</v>
      </c>
      <c r="DA43" s="247">
        <f t="shared" ref="DA43" si="178">SUM(DA38:DA42)</f>
        <v>-75</v>
      </c>
      <c r="DB43" s="360">
        <f t="shared" ref="DB43" si="179">SUM(DB38:DB42)</f>
        <v>-116</v>
      </c>
      <c r="DC43" s="360">
        <f t="shared" ref="DC43" si="180">SUM(DC38:DC42)</f>
        <v>-111</v>
      </c>
      <c r="DD43" s="360">
        <f t="shared" ref="DD43" si="181">SUM(DD38:DD42)</f>
        <v>-87</v>
      </c>
      <c r="DE43" s="360">
        <f t="shared" ref="DE43" si="182">SUM(DE38:DE42)</f>
        <v>-83</v>
      </c>
      <c r="DF43" s="360">
        <f t="shared" ref="DF43" si="183">SUM(DF38:DF42)</f>
        <v>-63</v>
      </c>
      <c r="DG43" s="360">
        <f t="shared" ref="DG43" si="184">SUM(DG38:DG42)</f>
        <v>-32</v>
      </c>
      <c r="DH43" s="360">
        <f t="shared" ref="DH43" si="185">SUM(DH38:DH42)</f>
        <v>-18</v>
      </c>
      <c r="DI43" s="360">
        <f t="shared" ref="DI43" si="186">SUM(DI38:DI42)</f>
        <v>-19</v>
      </c>
      <c r="DJ43" s="360">
        <f t="shared" ref="DJ43" si="187">SUM(DJ38:DJ42)</f>
        <v>-32</v>
      </c>
      <c r="DK43" s="360">
        <f t="shared" ref="DK43:DL43" si="188">SUM(DK38:DK42)</f>
        <v>-44</v>
      </c>
      <c r="DL43" s="360">
        <f t="shared" si="188"/>
        <v>-46</v>
      </c>
      <c r="DM43" s="360">
        <f t="shared" ref="DM43:DN43" si="189">SUM(DM38:DM42)</f>
        <v>-6</v>
      </c>
      <c r="DN43" s="360">
        <f t="shared" si="189"/>
        <v>-1</v>
      </c>
      <c r="DO43" s="360">
        <f t="shared" ref="DO43:DP43" si="190">SUM(DO38:DO42)</f>
        <v>-7</v>
      </c>
      <c r="DP43" s="360">
        <f t="shared" si="190"/>
        <v>-23</v>
      </c>
      <c r="DQ43" s="360">
        <f t="shared" ref="DQ43:DR43" si="191">SUM(DQ38:DQ42)</f>
        <v>0</v>
      </c>
      <c r="DR43" s="360">
        <f t="shared" si="191"/>
        <v>-2</v>
      </c>
      <c r="DS43" s="360">
        <f t="shared" ref="DS43:DT43" si="192">SUM(DS38:DS42)</f>
        <v>-31</v>
      </c>
      <c r="DT43" s="360">
        <f t="shared" si="192"/>
        <v>4</v>
      </c>
      <c r="DU43" s="360">
        <f t="shared" ref="DU43:DV43" si="193">SUM(DU38:DU42)</f>
        <v>31</v>
      </c>
      <c r="DV43" s="360">
        <f t="shared" si="193"/>
        <v>76</v>
      </c>
      <c r="DW43" s="360">
        <f t="shared" ref="DW43:DX43" si="194">SUM(DW38:DW42)</f>
        <v>78</v>
      </c>
      <c r="DX43" s="360">
        <f t="shared" si="194"/>
        <v>101</v>
      </c>
      <c r="DY43" s="449"/>
      <c r="DZ43" s="449"/>
      <c r="EA43" s="449"/>
      <c r="EB43" s="262"/>
      <c r="EC43" s="63">
        <f>SUM(EC38:EC42)</f>
        <v>371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275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275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450"/>
      <c r="DZ44" s="450"/>
      <c r="EA44" s="450"/>
      <c r="EB44" s="326"/>
      <c r="EC44" s="87"/>
    </row>
    <row r="45" spans="1:133" s="31" customFormat="1" x14ac:dyDescent="0.3">
      <c r="A45" s="138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7">
        <v>373381</v>
      </c>
      <c r="V45" s="187">
        <v>312586</v>
      </c>
      <c r="W45" s="187">
        <v>290178</v>
      </c>
      <c r="X45" s="35">
        <v>241186</v>
      </c>
      <c r="Y45" s="187">
        <v>258460</v>
      </c>
      <c r="Z45" s="187">
        <v>298066</v>
      </c>
      <c r="AA45" s="187">
        <v>281346</v>
      </c>
      <c r="AB45" s="187">
        <v>274949</v>
      </c>
      <c r="AC45" s="187">
        <v>212392</v>
      </c>
      <c r="AD45" s="187">
        <v>178249</v>
      </c>
      <c r="AE45" s="187">
        <v>222671</v>
      </c>
      <c r="AF45" s="187">
        <v>236497</v>
      </c>
      <c r="AG45" s="187">
        <v>277080</v>
      </c>
      <c r="AH45" s="187">
        <v>322920</v>
      </c>
      <c r="AI45" s="187">
        <v>233252</v>
      </c>
      <c r="AJ45" s="35">
        <v>187622</v>
      </c>
      <c r="AK45" s="276">
        <v>257669</v>
      </c>
      <c r="AL45" s="276">
        <v>230572</v>
      </c>
      <c r="AM45" s="276">
        <v>261241</v>
      </c>
      <c r="AN45" s="276">
        <v>168335</v>
      </c>
      <c r="AO45" s="276">
        <v>182013</v>
      </c>
      <c r="AP45" s="276">
        <v>170667</v>
      </c>
      <c r="AQ45" s="56">
        <v>219028</v>
      </c>
      <c r="AR45" s="276">
        <v>178392</v>
      </c>
      <c r="AS45" s="276">
        <v>271687</v>
      </c>
      <c r="AT45" s="276">
        <v>268157</v>
      </c>
      <c r="AU45" s="276">
        <v>184906</v>
      </c>
      <c r="AV45" s="292">
        <v>182632</v>
      </c>
      <c r="AW45" s="276">
        <v>216324</v>
      </c>
      <c r="AX45" s="276">
        <v>325105</v>
      </c>
      <c r="AY45" s="276">
        <v>265474</v>
      </c>
      <c r="AZ45" s="276">
        <v>246659</v>
      </c>
      <c r="BA45" s="276">
        <v>294118</v>
      </c>
      <c r="BB45" s="276">
        <v>178432</v>
      </c>
      <c r="BC45" s="56">
        <v>170666</v>
      </c>
      <c r="BD45" s="276">
        <v>274503</v>
      </c>
      <c r="BE45" s="276">
        <v>317336</v>
      </c>
      <c r="BF45" s="276">
        <v>224859</v>
      </c>
      <c r="BG45" s="276">
        <v>231356</v>
      </c>
      <c r="BH45" s="292">
        <v>208754</v>
      </c>
      <c r="BI45" s="476">
        <v>199988</v>
      </c>
      <c r="BJ45" s="541">
        <v>249455</v>
      </c>
      <c r="BK45" s="565">
        <v>321323</v>
      </c>
      <c r="BL45" s="276">
        <v>239354</v>
      </c>
      <c r="BM45" s="276">
        <v>242782</v>
      </c>
      <c r="BN45" s="276">
        <v>199891</v>
      </c>
      <c r="BO45" s="56">
        <v>197155</v>
      </c>
      <c r="BP45" s="56">
        <v>402920</v>
      </c>
      <c r="BQ45" s="276">
        <v>465548</v>
      </c>
      <c r="BR45" s="276">
        <v>238419</v>
      </c>
      <c r="BS45" s="276"/>
      <c r="BT45" s="276"/>
      <c r="BU45" s="33">
        <f t="shared" ref="BU45:CD49" si="195">O45-C45</f>
        <v>54793.899999999994</v>
      </c>
      <c r="BV45" s="36">
        <f t="shared" si="195"/>
        <v>86383.5</v>
      </c>
      <c r="BW45" s="36">
        <f t="shared" si="195"/>
        <v>74114.62</v>
      </c>
      <c r="BX45" s="36">
        <f t="shared" si="195"/>
        <v>104512.72</v>
      </c>
      <c r="BY45" s="36">
        <f t="shared" si="195"/>
        <v>101898.15</v>
      </c>
      <c r="BZ45" s="36">
        <f t="shared" si="195"/>
        <v>136965.5</v>
      </c>
      <c r="CA45" s="36">
        <f t="shared" si="195"/>
        <v>152659.35</v>
      </c>
      <c r="CB45" s="36">
        <f t="shared" si="195"/>
        <v>109135.48000000001</v>
      </c>
      <c r="CC45" s="36">
        <f t="shared" si="195"/>
        <v>99035.239999999991</v>
      </c>
      <c r="CD45" s="386">
        <f t="shared" si="195"/>
        <v>58691.420000000013</v>
      </c>
      <c r="CE45" s="409">
        <f t="shared" ref="CE45:CN49" si="196">Y45-M45</f>
        <v>37784.339999999997</v>
      </c>
      <c r="CF45" s="36">
        <f t="shared" si="196"/>
        <v>85511.010000000009</v>
      </c>
      <c r="CG45" s="36">
        <f t="shared" si="196"/>
        <v>35910.31</v>
      </c>
      <c r="CH45" s="36">
        <f t="shared" si="196"/>
        <v>-1100</v>
      </c>
      <c r="CI45" s="36">
        <f t="shared" si="196"/>
        <v>-44809</v>
      </c>
      <c r="CJ45" s="227">
        <f t="shared" si="196"/>
        <v>-47171</v>
      </c>
      <c r="CK45" s="227">
        <f t="shared" si="196"/>
        <v>-35724</v>
      </c>
      <c r="CL45" s="227">
        <f t="shared" si="196"/>
        <v>-40127</v>
      </c>
      <c r="CM45" s="253">
        <f t="shared" si="196"/>
        <v>-96301</v>
      </c>
      <c r="CN45" s="253">
        <f t="shared" si="196"/>
        <v>10334</v>
      </c>
      <c r="CO45" s="253">
        <f t="shared" ref="CO45:CX49" si="197">AI45-W45</f>
        <v>-56926</v>
      </c>
      <c r="CP45" s="366">
        <f t="shared" si="197"/>
        <v>-53564</v>
      </c>
      <c r="CQ45" s="335">
        <f t="shared" si="197"/>
        <v>-791</v>
      </c>
      <c r="CR45" s="253">
        <f t="shared" si="197"/>
        <v>-67494</v>
      </c>
      <c r="CS45" s="253">
        <f t="shared" si="197"/>
        <v>-20105</v>
      </c>
      <c r="CT45" s="253">
        <f t="shared" si="197"/>
        <v>-106614</v>
      </c>
      <c r="CU45" s="253">
        <f t="shared" si="197"/>
        <v>-30379</v>
      </c>
      <c r="CV45" s="253">
        <f t="shared" si="197"/>
        <v>-7582</v>
      </c>
      <c r="CW45" s="253">
        <f t="shared" si="197"/>
        <v>-3643</v>
      </c>
      <c r="CX45" s="253">
        <f t="shared" si="197"/>
        <v>-58105</v>
      </c>
      <c r="CY45" s="253">
        <f t="shared" ref="CY45:DH49" si="198">AS45-AG45</f>
        <v>-5393</v>
      </c>
      <c r="CZ45" s="253">
        <f t="shared" si="198"/>
        <v>-54763</v>
      </c>
      <c r="DA45" s="253">
        <f t="shared" si="198"/>
        <v>-48346</v>
      </c>
      <c r="DB45" s="366">
        <f t="shared" si="198"/>
        <v>-4990</v>
      </c>
      <c r="DC45" s="366">
        <f t="shared" si="198"/>
        <v>-41345</v>
      </c>
      <c r="DD45" s="366">
        <f t="shared" si="198"/>
        <v>94533</v>
      </c>
      <c r="DE45" s="366">
        <f t="shared" si="198"/>
        <v>4233</v>
      </c>
      <c r="DF45" s="366">
        <f t="shared" si="198"/>
        <v>78324</v>
      </c>
      <c r="DG45" s="366">
        <f t="shared" si="198"/>
        <v>112105</v>
      </c>
      <c r="DH45" s="366">
        <f t="shared" si="198"/>
        <v>7765</v>
      </c>
      <c r="DI45" s="366">
        <f t="shared" ref="DI45:DX49" si="199">BC45-AQ45</f>
        <v>-48362</v>
      </c>
      <c r="DJ45" s="366">
        <f t="shared" si="199"/>
        <v>96111</v>
      </c>
      <c r="DK45" s="366">
        <f t="shared" si="199"/>
        <v>45649</v>
      </c>
      <c r="DL45" s="366">
        <f t="shared" si="199"/>
        <v>-43298</v>
      </c>
      <c r="DM45" s="366">
        <f t="shared" si="199"/>
        <v>46450</v>
      </c>
      <c r="DN45" s="366">
        <f t="shared" si="199"/>
        <v>26122</v>
      </c>
      <c r="DO45" s="366">
        <f t="shared" si="199"/>
        <v>-16336</v>
      </c>
      <c r="DP45" s="366">
        <f t="shared" si="199"/>
        <v>-75650</v>
      </c>
      <c r="DQ45" s="366">
        <f t="shared" si="199"/>
        <v>55849</v>
      </c>
      <c r="DR45" s="366">
        <f t="shared" si="199"/>
        <v>-7305</v>
      </c>
      <c r="DS45" s="366">
        <f t="shared" si="199"/>
        <v>-51336</v>
      </c>
      <c r="DT45" s="366">
        <f t="shared" si="199"/>
        <v>21459</v>
      </c>
      <c r="DU45" s="366">
        <f t="shared" si="199"/>
        <v>26489</v>
      </c>
      <c r="DV45" s="366">
        <f t="shared" si="199"/>
        <v>128417</v>
      </c>
      <c r="DW45" s="366">
        <f t="shared" si="199"/>
        <v>148212</v>
      </c>
      <c r="DX45" s="366">
        <f t="shared" si="199"/>
        <v>13560</v>
      </c>
      <c r="DY45" s="451"/>
      <c r="DZ45" s="451"/>
      <c r="EA45" s="451"/>
      <c r="EB45" s="326"/>
      <c r="EC45" s="56">
        <f>IF(ISERROR(GETPIVOTDATA("VALUE",'CSS WK pvt'!$I$2,"DT_FILE",EC$8,"CD_CO",EC$6,"TRIM_CAT",TRIM(B45),"TRIM_LINE",A44))=TRUE,0,GETPIVOTDATA("VALUE",'CSS WK pvt'!$I$2,"DT_FILE",EC$8,"CD_CO",EC$6,"TRIM_CAT",TRIM(B45),"TRIM_LINE",A44))</f>
        <v>238419</v>
      </c>
    </row>
    <row r="46" spans="1:133" s="31" customFormat="1" x14ac:dyDescent="0.3">
      <c r="A46" s="138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7">
        <v>7165</v>
      </c>
      <c r="V46" s="187">
        <v>4373</v>
      </c>
      <c r="W46" s="187">
        <v>4843</v>
      </c>
      <c r="X46" s="35">
        <v>4431</v>
      </c>
      <c r="Y46" s="187">
        <v>4937</v>
      </c>
      <c r="Z46" s="187">
        <v>12151</v>
      </c>
      <c r="AA46" s="187">
        <v>10302</v>
      </c>
      <c r="AB46" s="187">
        <v>13567</v>
      </c>
      <c r="AC46" s="187">
        <v>9125</v>
      </c>
      <c r="AD46" s="187">
        <v>7448</v>
      </c>
      <c r="AE46" s="187">
        <v>6633</v>
      </c>
      <c r="AF46" s="187">
        <v>6738</v>
      </c>
      <c r="AG46" s="187">
        <v>7752</v>
      </c>
      <c r="AH46" s="187">
        <v>5627</v>
      </c>
      <c r="AI46" s="187">
        <v>10338</v>
      </c>
      <c r="AJ46" s="35">
        <v>4279</v>
      </c>
      <c r="AK46" s="276">
        <v>8729</v>
      </c>
      <c r="AL46" s="276">
        <v>7544</v>
      </c>
      <c r="AM46" s="276">
        <v>9649</v>
      </c>
      <c r="AN46" s="276">
        <v>6859</v>
      </c>
      <c r="AO46" s="276">
        <v>7537</v>
      </c>
      <c r="AP46" s="276">
        <v>7091</v>
      </c>
      <c r="AQ46" s="56">
        <v>5580</v>
      </c>
      <c r="AR46" s="276">
        <v>3600</v>
      </c>
      <c r="AS46" s="276">
        <v>6311</v>
      </c>
      <c r="AT46" s="276">
        <v>4900</v>
      </c>
      <c r="AU46" s="276">
        <v>3940</v>
      </c>
      <c r="AV46" s="292">
        <v>5974</v>
      </c>
      <c r="AW46" s="276">
        <v>7426</v>
      </c>
      <c r="AX46" s="276">
        <v>14222</v>
      </c>
      <c r="AY46" s="276">
        <v>10208</v>
      </c>
      <c r="AZ46" s="276">
        <v>7952</v>
      </c>
      <c r="BA46" s="276">
        <v>9224</v>
      </c>
      <c r="BB46" s="276">
        <v>5557</v>
      </c>
      <c r="BC46" s="56">
        <v>4126</v>
      </c>
      <c r="BD46" s="276">
        <v>4852</v>
      </c>
      <c r="BE46" s="276">
        <v>6014</v>
      </c>
      <c r="BF46" s="276">
        <v>6613</v>
      </c>
      <c r="BG46" s="276">
        <v>6188</v>
      </c>
      <c r="BH46" s="292">
        <v>6162</v>
      </c>
      <c r="BI46" s="476">
        <v>11411</v>
      </c>
      <c r="BJ46" s="541">
        <v>12151</v>
      </c>
      <c r="BK46" s="565">
        <v>11055</v>
      </c>
      <c r="BL46" s="276">
        <v>8725</v>
      </c>
      <c r="BM46" s="276">
        <v>12380</v>
      </c>
      <c r="BN46" s="276">
        <v>6267</v>
      </c>
      <c r="BO46" s="56">
        <v>5927</v>
      </c>
      <c r="BP46" s="56">
        <v>6721</v>
      </c>
      <c r="BQ46" s="276">
        <v>8337</v>
      </c>
      <c r="BR46" s="276">
        <v>7197</v>
      </c>
      <c r="BS46" s="276"/>
      <c r="BT46" s="276"/>
      <c r="BU46" s="33">
        <f t="shared" si="195"/>
        <v>708.76000000000022</v>
      </c>
      <c r="BV46" s="36">
        <f t="shared" si="195"/>
        <v>-80.850000000000364</v>
      </c>
      <c r="BW46" s="36">
        <f t="shared" si="195"/>
        <v>271.23999999999978</v>
      </c>
      <c r="BX46" s="36">
        <f t="shared" si="195"/>
        <v>558.15999999999985</v>
      </c>
      <c r="BY46" s="36">
        <f t="shared" si="195"/>
        <v>1224.29</v>
      </c>
      <c r="BZ46" s="36">
        <f t="shared" si="195"/>
        <v>587.68000000000029</v>
      </c>
      <c r="CA46" s="36">
        <f t="shared" si="195"/>
        <v>2149.13</v>
      </c>
      <c r="CB46" s="36">
        <f t="shared" si="195"/>
        <v>128.43000000000029</v>
      </c>
      <c r="CC46" s="36">
        <f t="shared" si="195"/>
        <v>420.1899999999996</v>
      </c>
      <c r="CD46" s="386">
        <f t="shared" si="195"/>
        <v>-430.22999999999956</v>
      </c>
      <c r="CE46" s="409">
        <f t="shared" si="196"/>
        <v>-797.60999999999967</v>
      </c>
      <c r="CF46" s="36">
        <f t="shared" si="196"/>
        <v>6366.54</v>
      </c>
      <c r="CG46" s="36">
        <f t="shared" si="196"/>
        <v>3338.58</v>
      </c>
      <c r="CH46" s="36">
        <f t="shared" si="196"/>
        <v>7535</v>
      </c>
      <c r="CI46" s="36">
        <f t="shared" si="196"/>
        <v>2283</v>
      </c>
      <c r="CJ46" s="227">
        <f t="shared" si="196"/>
        <v>1860</v>
      </c>
      <c r="CK46" s="227">
        <f t="shared" si="196"/>
        <v>1413</v>
      </c>
      <c r="CL46" s="227">
        <f t="shared" si="196"/>
        <v>1066</v>
      </c>
      <c r="CM46" s="253">
        <f t="shared" si="196"/>
        <v>587</v>
      </c>
      <c r="CN46" s="253">
        <f t="shared" si="196"/>
        <v>1254</v>
      </c>
      <c r="CO46" s="253">
        <f t="shared" si="197"/>
        <v>5495</v>
      </c>
      <c r="CP46" s="366">
        <f t="shared" si="197"/>
        <v>-152</v>
      </c>
      <c r="CQ46" s="335">
        <f t="shared" si="197"/>
        <v>3792</v>
      </c>
      <c r="CR46" s="253">
        <f t="shared" si="197"/>
        <v>-4607</v>
      </c>
      <c r="CS46" s="253">
        <f t="shared" si="197"/>
        <v>-653</v>
      </c>
      <c r="CT46" s="253">
        <f t="shared" si="197"/>
        <v>-6708</v>
      </c>
      <c r="CU46" s="253">
        <f t="shared" si="197"/>
        <v>-1588</v>
      </c>
      <c r="CV46" s="253">
        <f t="shared" si="197"/>
        <v>-357</v>
      </c>
      <c r="CW46" s="253">
        <f t="shared" si="197"/>
        <v>-1053</v>
      </c>
      <c r="CX46" s="253">
        <f t="shared" si="197"/>
        <v>-3138</v>
      </c>
      <c r="CY46" s="253">
        <f t="shared" si="198"/>
        <v>-1441</v>
      </c>
      <c r="CZ46" s="253">
        <f t="shared" si="198"/>
        <v>-727</v>
      </c>
      <c r="DA46" s="253">
        <f t="shared" si="198"/>
        <v>-6398</v>
      </c>
      <c r="DB46" s="366">
        <f t="shared" si="198"/>
        <v>1695</v>
      </c>
      <c r="DC46" s="366">
        <f t="shared" si="198"/>
        <v>-1303</v>
      </c>
      <c r="DD46" s="366">
        <f t="shared" si="198"/>
        <v>6678</v>
      </c>
      <c r="DE46" s="366">
        <f t="shared" si="198"/>
        <v>559</v>
      </c>
      <c r="DF46" s="366">
        <f t="shared" si="198"/>
        <v>1093</v>
      </c>
      <c r="DG46" s="366">
        <f t="shared" si="198"/>
        <v>1687</v>
      </c>
      <c r="DH46" s="366">
        <f t="shared" si="198"/>
        <v>-1534</v>
      </c>
      <c r="DI46" s="366">
        <f t="shared" si="199"/>
        <v>-1454</v>
      </c>
      <c r="DJ46" s="366">
        <f t="shared" si="199"/>
        <v>1252</v>
      </c>
      <c r="DK46" s="366">
        <f t="shared" si="199"/>
        <v>-297</v>
      </c>
      <c r="DL46" s="366">
        <f t="shared" si="199"/>
        <v>1713</v>
      </c>
      <c r="DM46" s="366">
        <f t="shared" si="199"/>
        <v>2248</v>
      </c>
      <c r="DN46" s="366">
        <f t="shared" si="199"/>
        <v>188</v>
      </c>
      <c r="DO46" s="366">
        <f t="shared" si="199"/>
        <v>3985</v>
      </c>
      <c r="DP46" s="366">
        <f t="shared" si="199"/>
        <v>-2071</v>
      </c>
      <c r="DQ46" s="366">
        <f t="shared" si="199"/>
        <v>847</v>
      </c>
      <c r="DR46" s="366">
        <f t="shared" si="199"/>
        <v>773</v>
      </c>
      <c r="DS46" s="366">
        <f t="shared" si="199"/>
        <v>3156</v>
      </c>
      <c r="DT46" s="366">
        <f t="shared" si="199"/>
        <v>710</v>
      </c>
      <c r="DU46" s="366">
        <f t="shared" si="199"/>
        <v>1801</v>
      </c>
      <c r="DV46" s="366">
        <f t="shared" si="199"/>
        <v>1869</v>
      </c>
      <c r="DW46" s="366">
        <f t="shared" si="199"/>
        <v>2323</v>
      </c>
      <c r="DX46" s="366">
        <f t="shared" si="199"/>
        <v>584</v>
      </c>
      <c r="DY46" s="451"/>
      <c r="DZ46" s="451"/>
      <c r="EA46" s="451"/>
      <c r="EB46" s="326"/>
      <c r="EC46" s="56">
        <f>IF(ISERROR(GETPIVOTDATA("VALUE",'CSS WK pvt'!$I$2,"DT_FILE",EC$8,"CD_CO",EC$6,"TRIM_CAT",TRIM(B46),"TRIM_LINE",A44))=TRUE,0,GETPIVOTDATA("VALUE",'CSS WK pvt'!$I$2,"DT_FILE",EC$8,"CD_CO",EC$6,"TRIM_CAT",TRIM(B46),"TRIM_LINE",A44))</f>
        <v>7197</v>
      </c>
    </row>
    <row r="47" spans="1:133" s="31" customFormat="1" x14ac:dyDescent="0.3">
      <c r="A47" s="138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7">
        <v>32452</v>
      </c>
      <c r="V47" s="187">
        <v>65372</v>
      </c>
      <c r="W47" s="187">
        <v>76144</v>
      </c>
      <c r="X47" s="35">
        <v>48682</v>
      </c>
      <c r="Y47" s="187">
        <v>36727</v>
      </c>
      <c r="Z47" s="187">
        <v>59621</v>
      </c>
      <c r="AA47" s="187">
        <v>24982</v>
      </c>
      <c r="AB47" s="187">
        <v>39668</v>
      </c>
      <c r="AC47" s="187">
        <v>23044</v>
      </c>
      <c r="AD47" s="187">
        <v>33236</v>
      </c>
      <c r="AE47" s="187">
        <v>35542</v>
      </c>
      <c r="AF47" s="187">
        <v>31036</v>
      </c>
      <c r="AG47" s="187">
        <v>36159</v>
      </c>
      <c r="AH47" s="187">
        <v>105551</v>
      </c>
      <c r="AI47" s="187">
        <v>78120</v>
      </c>
      <c r="AJ47" s="35">
        <v>45222</v>
      </c>
      <c r="AK47" s="276">
        <v>82771</v>
      </c>
      <c r="AL47" s="276">
        <v>57098</v>
      </c>
      <c r="AM47" s="276">
        <v>53468</v>
      </c>
      <c r="AN47" s="276">
        <v>20996</v>
      </c>
      <c r="AO47" s="276">
        <v>34349</v>
      </c>
      <c r="AP47" s="276">
        <v>42038</v>
      </c>
      <c r="AQ47" s="56">
        <v>77836</v>
      </c>
      <c r="AR47" s="276">
        <v>18821</v>
      </c>
      <c r="AS47" s="276">
        <v>47577</v>
      </c>
      <c r="AT47" s="276">
        <v>52730</v>
      </c>
      <c r="AU47" s="276">
        <v>63570</v>
      </c>
      <c r="AV47" s="292">
        <v>52353</v>
      </c>
      <c r="AW47" s="276">
        <v>57249</v>
      </c>
      <c r="AX47" s="276">
        <v>66648</v>
      </c>
      <c r="AY47" s="276">
        <v>26908</v>
      </c>
      <c r="AZ47" s="276">
        <v>40319</v>
      </c>
      <c r="BA47" s="276">
        <v>34017</v>
      </c>
      <c r="BB47" s="276">
        <v>19860</v>
      </c>
      <c r="BC47" s="56">
        <v>16013</v>
      </c>
      <c r="BD47" s="276">
        <v>29393</v>
      </c>
      <c r="BE47" s="276">
        <v>74337</v>
      </c>
      <c r="BF47" s="276">
        <v>52634</v>
      </c>
      <c r="BG47" s="276">
        <v>46229</v>
      </c>
      <c r="BH47" s="292">
        <v>41239</v>
      </c>
      <c r="BI47" s="476">
        <v>34598</v>
      </c>
      <c r="BJ47" s="541">
        <v>33867</v>
      </c>
      <c r="BK47" s="565">
        <v>96185</v>
      </c>
      <c r="BL47" s="276">
        <v>42048</v>
      </c>
      <c r="BM47" s="276">
        <v>39984</v>
      </c>
      <c r="BN47" s="276">
        <v>36089</v>
      </c>
      <c r="BO47" s="56">
        <v>24354</v>
      </c>
      <c r="BP47" s="56">
        <v>85340</v>
      </c>
      <c r="BQ47" s="276">
        <v>80044</v>
      </c>
      <c r="BR47" s="276">
        <v>36686</v>
      </c>
      <c r="BS47" s="276"/>
      <c r="BT47" s="276"/>
      <c r="BU47" s="33">
        <f t="shared" si="195"/>
        <v>272.36000000000058</v>
      </c>
      <c r="BV47" s="36">
        <f t="shared" si="195"/>
        <v>54978.36</v>
      </c>
      <c r="BW47" s="36">
        <f t="shared" si="195"/>
        <v>33525.19</v>
      </c>
      <c r="BX47" s="36">
        <f t="shared" si="195"/>
        <v>7148.09</v>
      </c>
      <c r="BY47" s="36">
        <f t="shared" si="195"/>
        <v>48953.94</v>
      </c>
      <c r="BZ47" s="36">
        <f t="shared" si="195"/>
        <v>11851.13</v>
      </c>
      <c r="CA47" s="36">
        <f t="shared" si="195"/>
        <v>-5669.9199999999983</v>
      </c>
      <c r="CB47" s="36">
        <f t="shared" si="195"/>
        <v>21802.79</v>
      </c>
      <c r="CC47" s="36">
        <f t="shared" si="195"/>
        <v>3189.4400000000023</v>
      </c>
      <c r="CD47" s="386">
        <f t="shared" si="195"/>
        <v>2110.3300000000017</v>
      </c>
      <c r="CE47" s="409">
        <f t="shared" si="196"/>
        <v>-11273.61</v>
      </c>
      <c r="CF47" s="36">
        <f t="shared" si="196"/>
        <v>3919.0500000000029</v>
      </c>
      <c r="CG47" s="36">
        <f t="shared" si="196"/>
        <v>-13559.82</v>
      </c>
      <c r="CH47" s="36">
        <f t="shared" si="196"/>
        <v>-48351</v>
      </c>
      <c r="CI47" s="36">
        <f t="shared" si="196"/>
        <v>-40024</v>
      </c>
      <c r="CJ47" s="227">
        <f t="shared" si="196"/>
        <v>2777</v>
      </c>
      <c r="CK47" s="227">
        <f t="shared" si="196"/>
        <v>-34644</v>
      </c>
      <c r="CL47" s="227">
        <f t="shared" si="196"/>
        <v>6565</v>
      </c>
      <c r="CM47" s="253">
        <f t="shared" si="196"/>
        <v>3707</v>
      </c>
      <c r="CN47" s="253">
        <f t="shared" si="196"/>
        <v>40179</v>
      </c>
      <c r="CO47" s="253">
        <f t="shared" si="197"/>
        <v>1976</v>
      </c>
      <c r="CP47" s="366">
        <f t="shared" si="197"/>
        <v>-3460</v>
      </c>
      <c r="CQ47" s="335">
        <f t="shared" si="197"/>
        <v>46044</v>
      </c>
      <c r="CR47" s="253">
        <f t="shared" si="197"/>
        <v>-2523</v>
      </c>
      <c r="CS47" s="253">
        <f t="shared" si="197"/>
        <v>28486</v>
      </c>
      <c r="CT47" s="253">
        <f t="shared" si="197"/>
        <v>-18672</v>
      </c>
      <c r="CU47" s="253">
        <f t="shared" si="197"/>
        <v>11305</v>
      </c>
      <c r="CV47" s="253">
        <f t="shared" si="197"/>
        <v>8802</v>
      </c>
      <c r="CW47" s="253">
        <f t="shared" si="197"/>
        <v>42294</v>
      </c>
      <c r="CX47" s="253">
        <f t="shared" si="197"/>
        <v>-12215</v>
      </c>
      <c r="CY47" s="253">
        <f t="shared" si="198"/>
        <v>11418</v>
      </c>
      <c r="CZ47" s="253">
        <f t="shared" si="198"/>
        <v>-52821</v>
      </c>
      <c r="DA47" s="253">
        <f t="shared" si="198"/>
        <v>-14550</v>
      </c>
      <c r="DB47" s="366">
        <f t="shared" si="198"/>
        <v>7131</v>
      </c>
      <c r="DC47" s="366">
        <f t="shared" si="198"/>
        <v>-25522</v>
      </c>
      <c r="DD47" s="366">
        <f t="shared" si="198"/>
        <v>9550</v>
      </c>
      <c r="DE47" s="366">
        <f t="shared" si="198"/>
        <v>-26560</v>
      </c>
      <c r="DF47" s="366">
        <f t="shared" si="198"/>
        <v>19323</v>
      </c>
      <c r="DG47" s="366">
        <f t="shared" si="198"/>
        <v>-332</v>
      </c>
      <c r="DH47" s="366">
        <f t="shared" si="198"/>
        <v>-22178</v>
      </c>
      <c r="DI47" s="366">
        <f t="shared" si="199"/>
        <v>-61823</v>
      </c>
      <c r="DJ47" s="366">
        <f t="shared" si="199"/>
        <v>10572</v>
      </c>
      <c r="DK47" s="366">
        <f t="shared" si="199"/>
        <v>26760</v>
      </c>
      <c r="DL47" s="366">
        <f t="shared" si="199"/>
        <v>-96</v>
      </c>
      <c r="DM47" s="366">
        <f t="shared" si="199"/>
        <v>-17341</v>
      </c>
      <c r="DN47" s="366">
        <f t="shared" si="199"/>
        <v>-11114</v>
      </c>
      <c r="DO47" s="366">
        <f t="shared" si="199"/>
        <v>-22651</v>
      </c>
      <c r="DP47" s="366">
        <f t="shared" si="199"/>
        <v>-32781</v>
      </c>
      <c r="DQ47" s="366">
        <f t="shared" si="199"/>
        <v>69277</v>
      </c>
      <c r="DR47" s="366">
        <f t="shared" si="199"/>
        <v>1729</v>
      </c>
      <c r="DS47" s="366">
        <f t="shared" si="199"/>
        <v>5967</v>
      </c>
      <c r="DT47" s="366">
        <f t="shared" si="199"/>
        <v>16229</v>
      </c>
      <c r="DU47" s="366">
        <f t="shared" si="199"/>
        <v>8341</v>
      </c>
      <c r="DV47" s="366">
        <f t="shared" si="199"/>
        <v>55947</v>
      </c>
      <c r="DW47" s="366">
        <f t="shared" si="199"/>
        <v>5707</v>
      </c>
      <c r="DX47" s="366">
        <f t="shared" si="199"/>
        <v>-15948</v>
      </c>
      <c r="DY47" s="451"/>
      <c r="DZ47" s="451"/>
      <c r="EA47" s="451"/>
      <c r="EB47" s="326"/>
      <c r="EC47" s="56">
        <f>IF(ISERROR(GETPIVOTDATA("VALUE",'CSS WK pvt'!$I$2,"DT_FILE",EC$8,"CD_CO",EC$6,"TRIM_CAT",TRIM(B47),"TRIM_LINE",A44))=TRUE,0,GETPIVOTDATA("VALUE",'CSS WK pvt'!$I$2,"DT_FILE",EC$8,"CD_CO",EC$6,"TRIM_CAT",TRIM(B47),"TRIM_LINE",A44))</f>
        <v>36686</v>
      </c>
    </row>
    <row r="48" spans="1:133" s="31" customFormat="1" x14ac:dyDescent="0.3">
      <c r="A48" s="138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7">
        <v>21822</v>
      </c>
      <c r="V48" s="187">
        <v>76851</v>
      </c>
      <c r="W48" s="187">
        <v>81255</v>
      </c>
      <c r="X48" s="35">
        <v>76339</v>
      </c>
      <c r="Y48" s="187">
        <v>44531</v>
      </c>
      <c r="Z48" s="187">
        <v>11466</v>
      </c>
      <c r="AA48" s="187">
        <v>6450</v>
      </c>
      <c r="AB48" s="187">
        <v>35914</v>
      </c>
      <c r="AC48" s="187">
        <v>8286</v>
      </c>
      <c r="AD48" s="187">
        <v>46589</v>
      </c>
      <c r="AE48" s="187">
        <v>61394</v>
      </c>
      <c r="AF48" s="187">
        <v>30110</v>
      </c>
      <c r="AG48" s="187">
        <v>21166</v>
      </c>
      <c r="AH48" s="187">
        <v>136746</v>
      </c>
      <c r="AI48" s="187">
        <v>31793</v>
      </c>
      <c r="AJ48" s="35">
        <v>36214</v>
      </c>
      <c r="AK48" s="276">
        <v>74402</v>
      </c>
      <c r="AL48" s="276">
        <v>8109</v>
      </c>
      <c r="AM48" s="276">
        <v>13049</v>
      </c>
      <c r="AN48" s="276">
        <v>9011</v>
      </c>
      <c r="AO48" s="276">
        <v>9776</v>
      </c>
      <c r="AP48" s="276">
        <v>11014</v>
      </c>
      <c r="AQ48" s="56">
        <v>75043</v>
      </c>
      <c r="AR48" s="276">
        <v>13940</v>
      </c>
      <c r="AS48" s="276">
        <v>29274</v>
      </c>
      <c r="AT48" s="276">
        <v>89301</v>
      </c>
      <c r="AU48" s="276">
        <v>92762</v>
      </c>
      <c r="AV48" s="292">
        <v>78779</v>
      </c>
      <c r="AW48" s="276">
        <v>39048</v>
      </c>
      <c r="AX48" s="276">
        <v>52708</v>
      </c>
      <c r="AY48" s="276">
        <v>3602</v>
      </c>
      <c r="AZ48" s="276">
        <v>40861</v>
      </c>
      <c r="BA48" s="276">
        <v>17549</v>
      </c>
      <c r="BB48" s="276">
        <v>6659</v>
      </c>
      <c r="BC48" s="56">
        <v>9415</v>
      </c>
      <c r="BD48" s="276">
        <v>23771</v>
      </c>
      <c r="BE48" s="276">
        <v>112894</v>
      </c>
      <c r="BF48" s="276">
        <v>32137</v>
      </c>
      <c r="BG48" s="276">
        <v>31504</v>
      </c>
      <c r="BH48" s="292">
        <v>75107</v>
      </c>
      <c r="BI48" s="476">
        <v>41580</v>
      </c>
      <c r="BJ48" s="541">
        <v>55933</v>
      </c>
      <c r="BK48" s="565">
        <v>81616</v>
      </c>
      <c r="BL48" s="276">
        <v>22993</v>
      </c>
      <c r="BM48" s="276">
        <v>34969</v>
      </c>
      <c r="BN48" s="276">
        <v>21658</v>
      </c>
      <c r="BO48" s="56">
        <v>30149</v>
      </c>
      <c r="BP48" s="56">
        <v>113646</v>
      </c>
      <c r="BQ48" s="276">
        <v>67816</v>
      </c>
      <c r="BR48" s="276">
        <v>31298</v>
      </c>
      <c r="BS48" s="276"/>
      <c r="BT48" s="276"/>
      <c r="BU48" s="33">
        <f t="shared" si="195"/>
        <v>-3998.1900000000023</v>
      </c>
      <c r="BV48" s="36">
        <f t="shared" si="195"/>
        <v>49357.42</v>
      </c>
      <c r="BW48" s="36">
        <f t="shared" si="195"/>
        <v>29420.809999999998</v>
      </c>
      <c r="BX48" s="36">
        <f t="shared" si="195"/>
        <v>-14343.84</v>
      </c>
      <c r="BY48" s="36">
        <f t="shared" si="195"/>
        <v>42294.479999999996</v>
      </c>
      <c r="BZ48" s="36">
        <f t="shared" si="195"/>
        <v>15474.08</v>
      </c>
      <c r="CA48" s="36">
        <f t="shared" si="195"/>
        <v>4801.9000000000015</v>
      </c>
      <c r="CB48" s="36">
        <f t="shared" si="195"/>
        <v>60365.009999999995</v>
      </c>
      <c r="CC48" s="36">
        <f t="shared" si="195"/>
        <v>11355.289999999994</v>
      </c>
      <c r="CD48" s="386">
        <f t="shared" si="195"/>
        <v>21663.559999999998</v>
      </c>
      <c r="CE48" s="409">
        <f t="shared" si="196"/>
        <v>-5446.9199999999983</v>
      </c>
      <c r="CF48" s="36">
        <f t="shared" si="196"/>
        <v>-26524.82</v>
      </c>
      <c r="CG48" s="36">
        <f t="shared" si="196"/>
        <v>-13924.759999999998</v>
      </c>
      <c r="CH48" s="36">
        <f t="shared" si="196"/>
        <v>-36706</v>
      </c>
      <c r="CI48" s="36">
        <f t="shared" si="196"/>
        <v>-32697</v>
      </c>
      <c r="CJ48" s="227">
        <f t="shared" si="196"/>
        <v>37005</v>
      </c>
      <c r="CK48" s="227">
        <f t="shared" si="196"/>
        <v>-2772</v>
      </c>
      <c r="CL48" s="227">
        <f t="shared" si="196"/>
        <v>-589</v>
      </c>
      <c r="CM48" s="253">
        <f t="shared" si="196"/>
        <v>-656</v>
      </c>
      <c r="CN48" s="253">
        <f t="shared" si="196"/>
        <v>59895</v>
      </c>
      <c r="CO48" s="253">
        <f t="shared" si="197"/>
        <v>-49462</v>
      </c>
      <c r="CP48" s="366">
        <f t="shared" si="197"/>
        <v>-40125</v>
      </c>
      <c r="CQ48" s="335">
        <f t="shared" si="197"/>
        <v>29871</v>
      </c>
      <c r="CR48" s="253">
        <f t="shared" si="197"/>
        <v>-3357</v>
      </c>
      <c r="CS48" s="253">
        <f t="shared" si="197"/>
        <v>6599</v>
      </c>
      <c r="CT48" s="253">
        <f t="shared" si="197"/>
        <v>-26903</v>
      </c>
      <c r="CU48" s="253">
        <f t="shared" si="197"/>
        <v>1490</v>
      </c>
      <c r="CV48" s="253">
        <f t="shared" si="197"/>
        <v>-35575</v>
      </c>
      <c r="CW48" s="253">
        <f t="shared" si="197"/>
        <v>13649</v>
      </c>
      <c r="CX48" s="253">
        <f t="shared" si="197"/>
        <v>-16170</v>
      </c>
      <c r="CY48" s="253">
        <f t="shared" si="198"/>
        <v>8108</v>
      </c>
      <c r="CZ48" s="253">
        <f t="shared" si="198"/>
        <v>-47445</v>
      </c>
      <c r="DA48" s="253">
        <f t="shared" si="198"/>
        <v>60969</v>
      </c>
      <c r="DB48" s="366">
        <f t="shared" si="198"/>
        <v>42565</v>
      </c>
      <c r="DC48" s="366">
        <f t="shared" si="198"/>
        <v>-35354</v>
      </c>
      <c r="DD48" s="366">
        <f t="shared" si="198"/>
        <v>44599</v>
      </c>
      <c r="DE48" s="366">
        <f t="shared" si="198"/>
        <v>-9447</v>
      </c>
      <c r="DF48" s="366">
        <f t="shared" si="198"/>
        <v>31850</v>
      </c>
      <c r="DG48" s="366">
        <f t="shared" si="198"/>
        <v>7773</v>
      </c>
      <c r="DH48" s="366">
        <f t="shared" si="198"/>
        <v>-4355</v>
      </c>
      <c r="DI48" s="366">
        <f t="shared" si="199"/>
        <v>-65628</v>
      </c>
      <c r="DJ48" s="366">
        <f t="shared" si="199"/>
        <v>9831</v>
      </c>
      <c r="DK48" s="366">
        <f t="shared" si="199"/>
        <v>83620</v>
      </c>
      <c r="DL48" s="366">
        <f t="shared" si="199"/>
        <v>-57164</v>
      </c>
      <c r="DM48" s="366">
        <f t="shared" si="199"/>
        <v>-61258</v>
      </c>
      <c r="DN48" s="366">
        <f t="shared" si="199"/>
        <v>-3672</v>
      </c>
      <c r="DO48" s="366">
        <f t="shared" si="199"/>
        <v>2532</v>
      </c>
      <c r="DP48" s="366">
        <f t="shared" si="199"/>
        <v>3225</v>
      </c>
      <c r="DQ48" s="366">
        <f t="shared" si="199"/>
        <v>78014</v>
      </c>
      <c r="DR48" s="366">
        <f t="shared" si="199"/>
        <v>-17868</v>
      </c>
      <c r="DS48" s="366">
        <f t="shared" si="199"/>
        <v>17420</v>
      </c>
      <c r="DT48" s="366">
        <f t="shared" si="199"/>
        <v>14999</v>
      </c>
      <c r="DU48" s="366">
        <f t="shared" si="199"/>
        <v>20734</v>
      </c>
      <c r="DV48" s="366">
        <f t="shared" si="199"/>
        <v>89875</v>
      </c>
      <c r="DW48" s="366">
        <f t="shared" si="199"/>
        <v>-45078</v>
      </c>
      <c r="DX48" s="366">
        <f t="shared" si="199"/>
        <v>-839</v>
      </c>
      <c r="DY48" s="451"/>
      <c r="DZ48" s="451"/>
      <c r="EA48" s="451"/>
      <c r="EB48" s="326"/>
      <c r="EC48" s="56">
        <f>IF(ISERROR(GETPIVOTDATA("VALUE",'CSS WK pvt'!$I$2,"DT_FILE",EC$8,"CD_CO",EC$6,"TRIM_CAT",TRIM(B48),"TRIM_LINE",A44))=TRUE,0,GETPIVOTDATA("VALUE",'CSS WK pvt'!$I$2,"DT_FILE",EC$8,"CD_CO",EC$6,"TRIM_CAT",TRIM(B48),"TRIM_LINE",A44))</f>
        <v>31298</v>
      </c>
    </row>
    <row r="49" spans="1:133" s="31" customFormat="1" x14ac:dyDescent="0.3">
      <c r="A49" s="138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7">
        <v>13918</v>
      </c>
      <c r="V49" s="187">
        <v>33710</v>
      </c>
      <c r="W49" s="187">
        <v>10193</v>
      </c>
      <c r="X49" s="35">
        <v>62797</v>
      </c>
      <c r="Y49" s="187">
        <v>30</v>
      </c>
      <c r="Z49" s="187">
        <v>37396</v>
      </c>
      <c r="AA49" s="187">
        <v>11343</v>
      </c>
      <c r="AB49" s="187">
        <v>3599</v>
      </c>
      <c r="AC49" s="187">
        <v>16869</v>
      </c>
      <c r="AD49" s="187">
        <v>15950</v>
      </c>
      <c r="AE49" s="187">
        <v>19075</v>
      </c>
      <c r="AF49" s="187">
        <v>30917</v>
      </c>
      <c r="AG49" s="187">
        <v>30777</v>
      </c>
      <c r="AH49" s="187">
        <v>44335</v>
      </c>
      <c r="AI49" s="187">
        <v>51393</v>
      </c>
      <c r="AJ49" s="35">
        <v>14458</v>
      </c>
      <c r="AK49" s="276">
        <v>76322</v>
      </c>
      <c r="AL49" s="276">
        <v>54858</v>
      </c>
      <c r="AM49" s="276">
        <v>12342</v>
      </c>
      <c r="AN49" s="276">
        <v>123552</v>
      </c>
      <c r="AO49" s="276">
        <v>48587</v>
      </c>
      <c r="AP49" s="276">
        <v>46036</v>
      </c>
      <c r="AQ49" s="56">
        <v>19318</v>
      </c>
      <c r="AR49" s="276">
        <v>6402</v>
      </c>
      <c r="AS49" s="276">
        <v>89303</v>
      </c>
      <c r="AT49" s="276">
        <v>40748</v>
      </c>
      <c r="AU49" s="276">
        <v>14653</v>
      </c>
      <c r="AV49" s="292">
        <v>16742</v>
      </c>
      <c r="AW49" s="276">
        <v>13841</v>
      </c>
      <c r="AX49" s="276">
        <v>30053</v>
      </c>
      <c r="AY49" s="276">
        <v>9496</v>
      </c>
      <c r="AZ49" s="276">
        <v>21687</v>
      </c>
      <c r="BA49" s="276">
        <v>41013</v>
      </c>
      <c r="BB49" s="276">
        <v>71855</v>
      </c>
      <c r="BC49" s="56">
        <v>12354</v>
      </c>
      <c r="BD49" s="276">
        <v>31829</v>
      </c>
      <c r="BE49" s="276">
        <v>63251</v>
      </c>
      <c r="BF49" s="276">
        <v>20649</v>
      </c>
      <c r="BG49" s="276">
        <v>14188</v>
      </c>
      <c r="BH49" s="292">
        <v>15283</v>
      </c>
      <c r="BI49" s="476">
        <v>15316</v>
      </c>
      <c r="BJ49" s="541">
        <v>52753</v>
      </c>
      <c r="BK49" s="565">
        <v>13621</v>
      </c>
      <c r="BL49" s="276">
        <v>12351</v>
      </c>
      <c r="BM49" s="276">
        <v>37474</v>
      </c>
      <c r="BN49" s="276">
        <v>3510</v>
      </c>
      <c r="BO49" s="56">
        <v>7534</v>
      </c>
      <c r="BP49" s="56">
        <v>104080</v>
      </c>
      <c r="BQ49" s="276">
        <v>46565</v>
      </c>
      <c r="BR49" s="276">
        <v>12044</v>
      </c>
      <c r="BS49" s="276"/>
      <c r="BT49" s="276"/>
      <c r="BU49" s="33">
        <f t="shared" si="195"/>
        <v>44783.35</v>
      </c>
      <c r="BV49" s="36">
        <f t="shared" si="195"/>
        <v>13367.72</v>
      </c>
      <c r="BW49" s="36">
        <f t="shared" si="195"/>
        <v>15739</v>
      </c>
      <c r="BX49" s="36">
        <f t="shared" si="195"/>
        <v>78331.509999999995</v>
      </c>
      <c r="BY49" s="36">
        <f t="shared" si="195"/>
        <v>653.88000000000102</v>
      </c>
      <c r="BZ49" s="36">
        <f t="shared" si="195"/>
        <v>5735.18</v>
      </c>
      <c r="CA49" s="36">
        <f t="shared" si="195"/>
        <v>13642.49</v>
      </c>
      <c r="CB49" s="36">
        <f t="shared" si="195"/>
        <v>33608.65</v>
      </c>
      <c r="CC49" s="36">
        <f t="shared" si="195"/>
        <v>10086.950000000001</v>
      </c>
      <c r="CD49" s="386">
        <f t="shared" si="195"/>
        <v>40082.28</v>
      </c>
      <c r="CE49" s="409">
        <f t="shared" si="196"/>
        <v>29.46</v>
      </c>
      <c r="CF49" s="36">
        <f t="shared" si="196"/>
        <v>22604.95</v>
      </c>
      <c r="CG49" s="36">
        <f t="shared" si="196"/>
        <v>-33441.14</v>
      </c>
      <c r="CH49" s="36">
        <f t="shared" si="196"/>
        <v>-10117</v>
      </c>
      <c r="CI49" s="36">
        <f t="shared" si="196"/>
        <v>1130</v>
      </c>
      <c r="CJ49" s="227">
        <f t="shared" si="196"/>
        <v>-78928</v>
      </c>
      <c r="CK49" s="227">
        <f t="shared" si="196"/>
        <v>-6441</v>
      </c>
      <c r="CL49" s="227">
        <f t="shared" si="196"/>
        <v>-6159</v>
      </c>
      <c r="CM49" s="253">
        <f t="shared" si="196"/>
        <v>16859</v>
      </c>
      <c r="CN49" s="253">
        <f t="shared" si="196"/>
        <v>10625</v>
      </c>
      <c r="CO49" s="253">
        <f t="shared" si="197"/>
        <v>41200</v>
      </c>
      <c r="CP49" s="366">
        <f t="shared" si="197"/>
        <v>-48339</v>
      </c>
      <c r="CQ49" s="335">
        <f t="shared" si="197"/>
        <v>76292</v>
      </c>
      <c r="CR49" s="253">
        <f t="shared" si="197"/>
        <v>17462</v>
      </c>
      <c r="CS49" s="253">
        <f t="shared" si="197"/>
        <v>999</v>
      </c>
      <c r="CT49" s="253">
        <f t="shared" si="197"/>
        <v>119953</v>
      </c>
      <c r="CU49" s="253">
        <f t="shared" si="197"/>
        <v>31718</v>
      </c>
      <c r="CV49" s="253">
        <f t="shared" si="197"/>
        <v>30086</v>
      </c>
      <c r="CW49" s="253">
        <f t="shared" si="197"/>
        <v>243</v>
      </c>
      <c r="CX49" s="253">
        <f t="shared" si="197"/>
        <v>-24515</v>
      </c>
      <c r="CY49" s="253">
        <f t="shared" si="198"/>
        <v>58526</v>
      </c>
      <c r="CZ49" s="253">
        <f t="shared" si="198"/>
        <v>-3587</v>
      </c>
      <c r="DA49" s="253">
        <f t="shared" si="198"/>
        <v>-36740</v>
      </c>
      <c r="DB49" s="366">
        <f t="shared" si="198"/>
        <v>2284</v>
      </c>
      <c r="DC49" s="366">
        <f t="shared" si="198"/>
        <v>-62481</v>
      </c>
      <c r="DD49" s="366">
        <f t="shared" si="198"/>
        <v>-24805</v>
      </c>
      <c r="DE49" s="366">
        <f t="shared" si="198"/>
        <v>-2846</v>
      </c>
      <c r="DF49" s="366">
        <f t="shared" si="198"/>
        <v>-101865</v>
      </c>
      <c r="DG49" s="366">
        <f t="shared" si="198"/>
        <v>-7574</v>
      </c>
      <c r="DH49" s="366">
        <f t="shared" si="198"/>
        <v>25819</v>
      </c>
      <c r="DI49" s="366">
        <f t="shared" si="199"/>
        <v>-6964</v>
      </c>
      <c r="DJ49" s="366">
        <f t="shared" si="199"/>
        <v>25427</v>
      </c>
      <c r="DK49" s="366">
        <f t="shared" si="199"/>
        <v>-26052</v>
      </c>
      <c r="DL49" s="366">
        <f t="shared" si="199"/>
        <v>-20099</v>
      </c>
      <c r="DM49" s="366">
        <f t="shared" si="199"/>
        <v>-465</v>
      </c>
      <c r="DN49" s="366">
        <f t="shared" si="199"/>
        <v>-1459</v>
      </c>
      <c r="DO49" s="366">
        <f t="shared" si="199"/>
        <v>1475</v>
      </c>
      <c r="DP49" s="366">
        <f t="shared" si="199"/>
        <v>22700</v>
      </c>
      <c r="DQ49" s="366">
        <f t="shared" si="199"/>
        <v>4125</v>
      </c>
      <c r="DR49" s="366">
        <f t="shared" si="199"/>
        <v>-9336</v>
      </c>
      <c r="DS49" s="366">
        <f t="shared" si="199"/>
        <v>-3539</v>
      </c>
      <c r="DT49" s="366">
        <f t="shared" si="199"/>
        <v>-68345</v>
      </c>
      <c r="DU49" s="366">
        <f t="shared" si="199"/>
        <v>-4820</v>
      </c>
      <c r="DV49" s="366">
        <f t="shared" si="199"/>
        <v>72251</v>
      </c>
      <c r="DW49" s="366">
        <f t="shared" si="199"/>
        <v>-16686</v>
      </c>
      <c r="DX49" s="366">
        <f t="shared" si="199"/>
        <v>-8605</v>
      </c>
      <c r="DY49" s="451"/>
      <c r="DZ49" s="451"/>
      <c r="EA49" s="451"/>
      <c r="EB49" s="326"/>
      <c r="EC49" s="56">
        <f>IF(ISERROR(GETPIVOTDATA("VALUE",'CSS WK pvt'!$I$2,"DT_FILE",EC$8,"CD_CO",EC$6,"TRIM_CAT",TRIM(B49),"TRIM_LINE",A44))=TRUE,0,GETPIVOTDATA("VALUE",'CSS WK pvt'!$I$2,"DT_FILE",EC$8,"CD_CO",EC$6,"TRIM_CAT",TRIM(B49),"TRIM_LINE",A44))</f>
        <v>12044</v>
      </c>
    </row>
    <row r="50" spans="1:133" s="122" customFormat="1" x14ac:dyDescent="0.3">
      <c r="A50" s="139"/>
      <c r="B50" s="32" t="s">
        <v>144</v>
      </c>
      <c r="C50" s="132">
        <f t="shared" ref="C50:Q50" si="200">SUM(C45:C49)</f>
        <v>259539.65000000002</v>
      </c>
      <c r="D50" s="133">
        <f t="shared" si="200"/>
        <v>252429.85</v>
      </c>
      <c r="E50" s="133">
        <f t="shared" si="200"/>
        <v>230762.14</v>
      </c>
      <c r="F50" s="133">
        <f t="shared" si="200"/>
        <v>189722.36</v>
      </c>
      <c r="G50" s="133">
        <f t="shared" si="200"/>
        <v>228458.25999999998</v>
      </c>
      <c r="H50" s="133">
        <f t="shared" si="200"/>
        <v>203928.43000000002</v>
      </c>
      <c r="I50" s="133">
        <f t="shared" si="200"/>
        <v>281155.05</v>
      </c>
      <c r="J50" s="133">
        <f t="shared" si="200"/>
        <v>267851.63999999996</v>
      </c>
      <c r="K50" s="133">
        <f t="shared" si="200"/>
        <v>338525.89</v>
      </c>
      <c r="L50" s="134">
        <f t="shared" si="200"/>
        <v>311317.64</v>
      </c>
      <c r="M50" s="133">
        <f t="shared" si="200"/>
        <v>324389.33999999997</v>
      </c>
      <c r="N50" s="133">
        <f t="shared" si="200"/>
        <v>326823.26999999996</v>
      </c>
      <c r="O50" s="133">
        <f t="shared" si="200"/>
        <v>356099.83</v>
      </c>
      <c r="P50" s="133">
        <f t="shared" si="200"/>
        <v>456436</v>
      </c>
      <c r="Q50" s="133">
        <f t="shared" si="200"/>
        <v>383833</v>
      </c>
      <c r="R50" s="133">
        <v>365929</v>
      </c>
      <c r="S50" s="133">
        <v>423483</v>
      </c>
      <c r="T50" s="133">
        <v>374542</v>
      </c>
      <c r="U50" s="188">
        <v>448738</v>
      </c>
      <c r="V50" s="188">
        <v>492892</v>
      </c>
      <c r="W50" s="188">
        <f>SUM(W45+W46+W47+W48+W49)</f>
        <v>462613</v>
      </c>
      <c r="X50" s="134">
        <f>SUM(X45+X46+X47+X48+X49)</f>
        <v>433435</v>
      </c>
      <c r="Y50" s="188">
        <v>344685</v>
      </c>
      <c r="Z50" s="188">
        <v>418700</v>
      </c>
      <c r="AA50" s="188">
        <v>334423</v>
      </c>
      <c r="AB50" s="188">
        <v>367697</v>
      </c>
      <c r="AC50" s="188">
        <v>269716</v>
      </c>
      <c r="AD50" s="188">
        <v>281472</v>
      </c>
      <c r="AE50" s="188">
        <v>345315</v>
      </c>
      <c r="AF50" s="188">
        <v>335298</v>
      </c>
      <c r="AG50" s="188">
        <v>372934</v>
      </c>
      <c r="AH50" s="188">
        <v>615179</v>
      </c>
      <c r="AI50" s="188">
        <v>404896</v>
      </c>
      <c r="AJ50" s="134">
        <v>287795</v>
      </c>
      <c r="AK50" s="277">
        <v>499893</v>
      </c>
      <c r="AL50" s="277">
        <v>358181</v>
      </c>
      <c r="AM50" s="277">
        <v>349749</v>
      </c>
      <c r="AN50" s="277">
        <v>328753</v>
      </c>
      <c r="AO50" s="277">
        <v>282262</v>
      </c>
      <c r="AP50" s="277">
        <v>276846</v>
      </c>
      <c r="AQ50" s="37">
        <v>396805</v>
      </c>
      <c r="AR50" s="277">
        <v>221155</v>
      </c>
      <c r="AS50" s="277">
        <v>444152</v>
      </c>
      <c r="AT50" s="277">
        <v>455836</v>
      </c>
      <c r="AU50" s="277">
        <v>359831</v>
      </c>
      <c r="AV50" s="293">
        <v>336480</v>
      </c>
      <c r="AW50" s="277">
        <v>333888</v>
      </c>
      <c r="AX50" s="277">
        <v>488736</v>
      </c>
      <c r="AY50" s="277">
        <v>315688</v>
      </c>
      <c r="AZ50" s="277">
        <v>357478</v>
      </c>
      <c r="BA50" s="277">
        <v>395921</v>
      </c>
      <c r="BB50" s="277">
        <v>282363</v>
      </c>
      <c r="BC50" s="37">
        <v>212574</v>
      </c>
      <c r="BD50" s="277">
        <v>364348</v>
      </c>
      <c r="BE50" s="277">
        <v>573832</v>
      </c>
      <c r="BF50" s="277">
        <v>336892</v>
      </c>
      <c r="BG50" s="277">
        <v>329465</v>
      </c>
      <c r="BH50" s="293">
        <v>346545</v>
      </c>
      <c r="BI50" s="477">
        <v>302893</v>
      </c>
      <c r="BJ50" s="542">
        <v>404159</v>
      </c>
      <c r="BK50" s="566">
        <v>523800</v>
      </c>
      <c r="BL50" s="277">
        <v>325471</v>
      </c>
      <c r="BM50" s="277">
        <v>367589</v>
      </c>
      <c r="BN50" s="277">
        <v>267415</v>
      </c>
      <c r="BO50" s="37">
        <v>265119</v>
      </c>
      <c r="BP50" s="37">
        <v>712707</v>
      </c>
      <c r="BQ50" s="277">
        <v>668310</v>
      </c>
      <c r="BR50" s="277">
        <v>325644</v>
      </c>
      <c r="BS50" s="277"/>
      <c r="BT50" s="277"/>
      <c r="BU50" s="132">
        <f t="shared" ref="BU50:BY50" si="201">SUM(BU45:BU49)</f>
        <v>96560.18</v>
      </c>
      <c r="BV50" s="135">
        <f t="shared" si="201"/>
        <v>204006.15</v>
      </c>
      <c r="BW50" s="135">
        <f t="shared" si="201"/>
        <v>153070.85999999999</v>
      </c>
      <c r="BX50" s="135">
        <f t="shared" si="201"/>
        <v>176206.64</v>
      </c>
      <c r="BY50" s="135">
        <f t="shared" si="201"/>
        <v>195024.74</v>
      </c>
      <c r="BZ50" s="135">
        <f t="shared" ref="BZ50:CH50" si="202">SUM(BZ45:BZ49)</f>
        <v>170613.56999999998</v>
      </c>
      <c r="CA50" s="135">
        <f t="shared" si="202"/>
        <v>167582.94999999998</v>
      </c>
      <c r="CB50" s="135">
        <f t="shared" si="202"/>
        <v>225040.36000000002</v>
      </c>
      <c r="CC50" s="135">
        <f t="shared" si="202"/>
        <v>124087.10999999999</v>
      </c>
      <c r="CD50" s="387">
        <f t="shared" si="202"/>
        <v>122117.36000000002</v>
      </c>
      <c r="CE50" s="410">
        <f t="shared" si="202"/>
        <v>20295.659999999996</v>
      </c>
      <c r="CF50" s="135">
        <f t="shared" si="202"/>
        <v>91876.73</v>
      </c>
      <c r="CG50" s="135">
        <f t="shared" si="202"/>
        <v>-21676.829999999998</v>
      </c>
      <c r="CH50" s="135">
        <f t="shared" si="202"/>
        <v>-88739</v>
      </c>
      <c r="CI50" s="135">
        <f t="shared" ref="CI50:CJ50" si="203">SUM(CI45:CI49)</f>
        <v>-114117</v>
      </c>
      <c r="CJ50" s="228">
        <f t="shared" si="203"/>
        <v>-84457</v>
      </c>
      <c r="CK50" s="228">
        <f t="shared" ref="CK50" si="204">SUM(CK45:CK49)</f>
        <v>-78168</v>
      </c>
      <c r="CL50" s="228">
        <f t="shared" ref="CL50:CM50" si="205">SUM(CL45:CL49)</f>
        <v>-39244</v>
      </c>
      <c r="CM50" s="254">
        <f t="shared" si="205"/>
        <v>-75804</v>
      </c>
      <c r="CN50" s="254">
        <f t="shared" ref="CN50:CO50" si="206">SUM(CN45:CN49)</f>
        <v>122287</v>
      </c>
      <c r="CO50" s="254">
        <f t="shared" si="206"/>
        <v>-57717</v>
      </c>
      <c r="CP50" s="367">
        <f t="shared" ref="CP50:CQ50" si="207">SUM(CP45:CP49)</f>
        <v>-145640</v>
      </c>
      <c r="CQ50" s="336">
        <f t="shared" si="207"/>
        <v>155208</v>
      </c>
      <c r="CR50" s="254">
        <f t="shared" ref="CR50" si="208">SUM(CR45:CR49)</f>
        <v>-60519</v>
      </c>
      <c r="CS50" s="254">
        <f t="shared" ref="CS50" si="209">SUM(CS45:CS49)</f>
        <v>15326</v>
      </c>
      <c r="CT50" s="254">
        <f t="shared" ref="CT50" si="210">SUM(CT45:CT49)</f>
        <v>-38944</v>
      </c>
      <c r="CU50" s="254">
        <f t="shared" ref="CU50" si="211">SUM(CU45:CU49)</f>
        <v>12546</v>
      </c>
      <c r="CV50" s="254">
        <f t="shared" ref="CV50" si="212">SUM(CV45:CV49)</f>
        <v>-4626</v>
      </c>
      <c r="CW50" s="254">
        <f t="shared" ref="CW50" si="213">SUM(CW45:CW49)</f>
        <v>51490</v>
      </c>
      <c r="CX50" s="254">
        <f t="shared" ref="CX50" si="214">SUM(CX45:CX49)</f>
        <v>-114143</v>
      </c>
      <c r="CY50" s="254">
        <f t="shared" ref="CY50" si="215">SUM(CY45:CY49)</f>
        <v>71218</v>
      </c>
      <c r="CZ50" s="254">
        <f t="shared" ref="CZ50" si="216">SUM(CZ45:CZ49)</f>
        <v>-159343</v>
      </c>
      <c r="DA50" s="254">
        <f t="shared" ref="DA50" si="217">SUM(DA45:DA49)</f>
        <v>-45065</v>
      </c>
      <c r="DB50" s="367">
        <f t="shared" ref="DB50" si="218">SUM(DB45:DB49)</f>
        <v>48685</v>
      </c>
      <c r="DC50" s="367">
        <f t="shared" ref="DC50" si="219">SUM(DC45:DC49)</f>
        <v>-166005</v>
      </c>
      <c r="DD50" s="367">
        <f t="shared" ref="DD50" si="220">SUM(DD45:DD49)</f>
        <v>130555</v>
      </c>
      <c r="DE50" s="367">
        <f t="shared" ref="DE50" si="221">SUM(DE45:DE49)</f>
        <v>-34061</v>
      </c>
      <c r="DF50" s="367">
        <f t="shared" ref="DF50" si="222">SUM(DF45:DF49)</f>
        <v>28725</v>
      </c>
      <c r="DG50" s="367">
        <f t="shared" ref="DG50" si="223">SUM(DG45:DG49)</f>
        <v>113659</v>
      </c>
      <c r="DH50" s="367">
        <f t="shared" ref="DH50" si="224">SUM(DH45:DH49)</f>
        <v>5517</v>
      </c>
      <c r="DI50" s="367">
        <f t="shared" ref="DI50" si="225">SUM(DI45:DI49)</f>
        <v>-184231</v>
      </c>
      <c r="DJ50" s="367">
        <f t="shared" ref="DJ50" si="226">SUM(DJ45:DJ49)</f>
        <v>143193</v>
      </c>
      <c r="DK50" s="367">
        <f t="shared" ref="DK50:DL50" si="227">SUM(DK45:DK49)</f>
        <v>129680</v>
      </c>
      <c r="DL50" s="367">
        <f t="shared" si="227"/>
        <v>-118944</v>
      </c>
      <c r="DM50" s="367">
        <f t="shared" ref="DM50:DN50" si="228">SUM(DM45:DM49)</f>
        <v>-30366</v>
      </c>
      <c r="DN50" s="367">
        <f t="shared" si="228"/>
        <v>10065</v>
      </c>
      <c r="DO50" s="367">
        <f t="shared" ref="DO50:DP50" si="229">SUM(DO45:DO49)</f>
        <v>-30995</v>
      </c>
      <c r="DP50" s="367">
        <f t="shared" si="229"/>
        <v>-84577</v>
      </c>
      <c r="DQ50" s="367">
        <f t="shared" ref="DQ50:DR50" si="230">SUM(DQ45:DQ49)</f>
        <v>208112</v>
      </c>
      <c r="DR50" s="367">
        <f t="shared" si="230"/>
        <v>-32007</v>
      </c>
      <c r="DS50" s="367">
        <f t="shared" ref="DS50:DT50" si="231">SUM(DS45:DS49)</f>
        <v>-28332</v>
      </c>
      <c r="DT50" s="367">
        <f t="shared" si="231"/>
        <v>-14948</v>
      </c>
      <c r="DU50" s="367">
        <f t="shared" ref="DU50:DV50" si="232">SUM(DU45:DU49)</f>
        <v>52545</v>
      </c>
      <c r="DV50" s="367">
        <f t="shared" si="232"/>
        <v>348359</v>
      </c>
      <c r="DW50" s="367">
        <f t="shared" ref="DW50:DX50" si="233">SUM(DW45:DW49)</f>
        <v>94478</v>
      </c>
      <c r="DX50" s="367">
        <f t="shared" si="233"/>
        <v>-11248</v>
      </c>
      <c r="DY50" s="452"/>
      <c r="DZ50" s="452"/>
      <c r="EA50" s="452"/>
      <c r="EB50" s="327"/>
      <c r="EC50" s="37">
        <f>SUM(EC45:EC49)</f>
        <v>325644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278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278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55"/>
      <c r="CN51" s="255"/>
      <c r="CO51" s="255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450"/>
      <c r="DZ51" s="450"/>
      <c r="EA51" s="450"/>
      <c r="EB51" s="326"/>
      <c r="EC51" s="42"/>
    </row>
    <row r="52" spans="1:133" s="31" customFormat="1" x14ac:dyDescent="0.3">
      <c r="A52" s="138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7">
        <v>139100</v>
      </c>
      <c r="V52" s="187">
        <v>213615</v>
      </c>
      <c r="W52" s="187">
        <v>186880</v>
      </c>
      <c r="X52" s="35">
        <v>139068</v>
      </c>
      <c r="Y52" s="187">
        <v>117632</v>
      </c>
      <c r="Z52" s="187">
        <v>140332</v>
      </c>
      <c r="AA52" s="187">
        <v>158472</v>
      </c>
      <c r="AB52" s="187">
        <v>170185</v>
      </c>
      <c r="AC52" s="187">
        <v>142918</v>
      </c>
      <c r="AD52" s="187">
        <v>113899</v>
      </c>
      <c r="AE52" s="187">
        <v>90892</v>
      </c>
      <c r="AF52" s="187">
        <v>78495</v>
      </c>
      <c r="AG52" s="187">
        <v>96586</v>
      </c>
      <c r="AH52" s="187">
        <v>110790</v>
      </c>
      <c r="AI52" s="187">
        <v>122868</v>
      </c>
      <c r="AJ52" s="35">
        <v>108226</v>
      </c>
      <c r="AK52" s="276">
        <v>79007</v>
      </c>
      <c r="AL52" s="276">
        <v>96489</v>
      </c>
      <c r="AM52" s="276">
        <v>103111</v>
      </c>
      <c r="AN52" s="276">
        <v>146308</v>
      </c>
      <c r="AO52" s="276">
        <v>98042</v>
      </c>
      <c r="AP52" s="276">
        <v>79297</v>
      </c>
      <c r="AQ52" s="56">
        <v>67360</v>
      </c>
      <c r="AR52" s="276">
        <v>67231</v>
      </c>
      <c r="AS52" s="276">
        <v>77276</v>
      </c>
      <c r="AT52" s="276">
        <v>90189</v>
      </c>
      <c r="AU52" s="276">
        <v>101423</v>
      </c>
      <c r="AV52" s="292">
        <v>72188</v>
      </c>
      <c r="AW52" s="276">
        <v>53313</v>
      </c>
      <c r="AX52" s="276">
        <v>95262</v>
      </c>
      <c r="AY52" s="276">
        <v>113145</v>
      </c>
      <c r="AZ52" s="276">
        <v>106203</v>
      </c>
      <c r="BA52" s="276">
        <v>122877</v>
      </c>
      <c r="BB52" s="276">
        <v>119553</v>
      </c>
      <c r="BC52" s="56">
        <v>70109</v>
      </c>
      <c r="BD52" s="276">
        <v>72722</v>
      </c>
      <c r="BE52" s="276">
        <v>88634</v>
      </c>
      <c r="BF52" s="276">
        <v>105434</v>
      </c>
      <c r="BG52" s="276">
        <v>116457</v>
      </c>
      <c r="BH52" s="292">
        <v>79756</v>
      </c>
      <c r="BI52" s="476">
        <v>68797</v>
      </c>
      <c r="BJ52" s="541">
        <v>94536</v>
      </c>
      <c r="BK52" s="565">
        <v>104027</v>
      </c>
      <c r="BL52" s="276">
        <v>111671</v>
      </c>
      <c r="BM52" s="276">
        <v>87973</v>
      </c>
      <c r="BN52" s="276">
        <v>100239</v>
      </c>
      <c r="BO52" s="56">
        <v>94256</v>
      </c>
      <c r="BP52" s="56">
        <v>93619</v>
      </c>
      <c r="BQ52" s="276">
        <v>114253</v>
      </c>
      <c r="BR52" s="276">
        <v>128760</v>
      </c>
      <c r="BS52" s="276"/>
      <c r="BT52" s="276"/>
      <c r="BU52" s="33">
        <f t="shared" ref="BU52:CD56" si="234">O52-C52</f>
        <v>28098.720000000001</v>
      </c>
      <c r="BV52" s="36">
        <f t="shared" si="234"/>
        <v>78623.990000000005</v>
      </c>
      <c r="BW52" s="36">
        <f t="shared" si="234"/>
        <v>66393.34</v>
      </c>
      <c r="BX52" s="36">
        <f t="shared" si="234"/>
        <v>79267.59</v>
      </c>
      <c r="BY52" s="36">
        <f t="shared" si="234"/>
        <v>70793.899999999994</v>
      </c>
      <c r="BZ52" s="36">
        <f t="shared" si="234"/>
        <v>57179.23</v>
      </c>
      <c r="CA52" s="36">
        <f t="shared" si="234"/>
        <v>78993.26999999999</v>
      </c>
      <c r="CB52" s="36">
        <f t="shared" si="234"/>
        <v>127958.55</v>
      </c>
      <c r="CC52" s="36">
        <f t="shared" si="234"/>
        <v>118586.15</v>
      </c>
      <c r="CD52" s="386">
        <f t="shared" si="234"/>
        <v>67847.34</v>
      </c>
      <c r="CE52" s="409">
        <f t="shared" ref="CE52:CN56" si="235">Y52-M52</f>
        <v>50703.56</v>
      </c>
      <c r="CF52" s="36">
        <f t="shared" si="235"/>
        <v>71497.83</v>
      </c>
      <c r="CG52" s="36">
        <f t="shared" si="235"/>
        <v>55616.95</v>
      </c>
      <c r="CH52" s="36">
        <f t="shared" si="235"/>
        <v>14335</v>
      </c>
      <c r="CI52" s="36">
        <f t="shared" si="235"/>
        <v>-5392</v>
      </c>
      <c r="CJ52" s="227">
        <f t="shared" si="235"/>
        <v>-30987</v>
      </c>
      <c r="CK52" s="227">
        <f t="shared" si="235"/>
        <v>-33030</v>
      </c>
      <c r="CL52" s="227">
        <f t="shared" si="235"/>
        <v>-29595</v>
      </c>
      <c r="CM52" s="253">
        <f t="shared" si="235"/>
        <v>-42514</v>
      </c>
      <c r="CN52" s="253">
        <f t="shared" si="235"/>
        <v>-102825</v>
      </c>
      <c r="CO52" s="253">
        <f t="shared" ref="CO52:CX56" si="236">AI52-W52</f>
        <v>-64012</v>
      </c>
      <c r="CP52" s="366">
        <f t="shared" si="236"/>
        <v>-30842</v>
      </c>
      <c r="CQ52" s="335">
        <f t="shared" si="236"/>
        <v>-38625</v>
      </c>
      <c r="CR52" s="253">
        <f t="shared" si="236"/>
        <v>-43843</v>
      </c>
      <c r="CS52" s="253">
        <f t="shared" si="236"/>
        <v>-55361</v>
      </c>
      <c r="CT52" s="253">
        <f t="shared" si="236"/>
        <v>-23877</v>
      </c>
      <c r="CU52" s="253">
        <f t="shared" si="236"/>
        <v>-44876</v>
      </c>
      <c r="CV52" s="253">
        <f t="shared" si="236"/>
        <v>-34602</v>
      </c>
      <c r="CW52" s="253">
        <f t="shared" si="236"/>
        <v>-23532</v>
      </c>
      <c r="CX52" s="253">
        <f t="shared" si="236"/>
        <v>-11264</v>
      </c>
      <c r="CY52" s="253">
        <f t="shared" ref="CY52:DH56" si="237">AS52-AG52</f>
        <v>-19310</v>
      </c>
      <c r="CZ52" s="253">
        <f t="shared" si="237"/>
        <v>-20601</v>
      </c>
      <c r="DA52" s="253">
        <f t="shared" si="237"/>
        <v>-21445</v>
      </c>
      <c r="DB52" s="366">
        <f t="shared" si="237"/>
        <v>-36038</v>
      </c>
      <c r="DC52" s="366">
        <f t="shared" si="237"/>
        <v>-25694</v>
      </c>
      <c r="DD52" s="366">
        <f t="shared" si="237"/>
        <v>-1227</v>
      </c>
      <c r="DE52" s="366">
        <f t="shared" si="237"/>
        <v>10034</v>
      </c>
      <c r="DF52" s="366">
        <f t="shared" si="237"/>
        <v>-40105</v>
      </c>
      <c r="DG52" s="366">
        <f t="shared" si="237"/>
        <v>24835</v>
      </c>
      <c r="DH52" s="366">
        <f t="shared" si="237"/>
        <v>40256</v>
      </c>
      <c r="DI52" s="366">
        <f t="shared" ref="DI52:DX56" si="238">BC52-AQ52</f>
        <v>2749</v>
      </c>
      <c r="DJ52" s="366">
        <f t="shared" si="238"/>
        <v>5491</v>
      </c>
      <c r="DK52" s="366">
        <f t="shared" si="238"/>
        <v>11358</v>
      </c>
      <c r="DL52" s="366">
        <f t="shared" si="238"/>
        <v>15245</v>
      </c>
      <c r="DM52" s="366">
        <f t="shared" si="238"/>
        <v>15034</v>
      </c>
      <c r="DN52" s="366">
        <f t="shared" si="238"/>
        <v>7568</v>
      </c>
      <c r="DO52" s="366">
        <f t="shared" si="238"/>
        <v>15484</v>
      </c>
      <c r="DP52" s="366">
        <f t="shared" si="238"/>
        <v>-726</v>
      </c>
      <c r="DQ52" s="366">
        <f t="shared" si="238"/>
        <v>-9118</v>
      </c>
      <c r="DR52" s="366">
        <f t="shared" si="238"/>
        <v>5468</v>
      </c>
      <c r="DS52" s="366">
        <f t="shared" si="238"/>
        <v>-34904</v>
      </c>
      <c r="DT52" s="366">
        <f t="shared" si="238"/>
        <v>-19314</v>
      </c>
      <c r="DU52" s="366">
        <f t="shared" si="238"/>
        <v>24147</v>
      </c>
      <c r="DV52" s="366">
        <f t="shared" si="238"/>
        <v>20897</v>
      </c>
      <c r="DW52" s="366">
        <f t="shared" si="238"/>
        <v>25619</v>
      </c>
      <c r="DX52" s="366">
        <f t="shared" si="238"/>
        <v>23326</v>
      </c>
      <c r="DY52" s="451"/>
      <c r="DZ52" s="451"/>
      <c r="EA52" s="451"/>
      <c r="EB52" s="326"/>
      <c r="EC52" s="56">
        <f>IF(ISERROR(GETPIVOTDATA("VALUE",'CSS WK pvt'!$I$2,"DT_FILE",EC$8,"CD_CO",EC$6,"TRIM_CAT",TRIM(B52),"TRIM_LINE",A51))=TRUE,0,GETPIVOTDATA("VALUE",'CSS WK pvt'!$I$2,"DT_FILE",EC$8,"CD_CO",EC$6,"TRIM_CAT",TRIM(B52),"TRIM_LINE",A51))</f>
        <v>128760</v>
      </c>
    </row>
    <row r="53" spans="1:133" s="31" customFormat="1" x14ac:dyDescent="0.3">
      <c r="A53" s="138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7">
        <v>5008</v>
      </c>
      <c r="V53" s="187">
        <v>4732</v>
      </c>
      <c r="W53" s="187">
        <v>4106</v>
      </c>
      <c r="X53" s="35">
        <v>3931</v>
      </c>
      <c r="Y53" s="187">
        <v>3554</v>
      </c>
      <c r="Z53" s="187">
        <v>6970</v>
      </c>
      <c r="AA53" s="187">
        <v>9897</v>
      </c>
      <c r="AB53" s="187">
        <v>10352</v>
      </c>
      <c r="AC53" s="187">
        <v>11485</v>
      </c>
      <c r="AD53" s="187">
        <v>8110</v>
      </c>
      <c r="AE53" s="187">
        <v>5514</v>
      </c>
      <c r="AF53" s="187">
        <v>5539</v>
      </c>
      <c r="AG53" s="187">
        <v>5693</v>
      </c>
      <c r="AH53" s="187">
        <v>5184</v>
      </c>
      <c r="AI53" s="187">
        <v>3523</v>
      </c>
      <c r="AJ53" s="35">
        <v>11561</v>
      </c>
      <c r="AK53" s="276">
        <v>3805</v>
      </c>
      <c r="AL53" s="276">
        <v>7016</v>
      </c>
      <c r="AM53" s="276">
        <v>6331</v>
      </c>
      <c r="AN53" s="276">
        <v>9317</v>
      </c>
      <c r="AO53" s="276">
        <v>7625</v>
      </c>
      <c r="AP53" s="276">
        <v>7205</v>
      </c>
      <c r="AQ53" s="56">
        <v>4504</v>
      </c>
      <c r="AR53" s="276">
        <v>3115</v>
      </c>
      <c r="AS53" s="276">
        <v>4760</v>
      </c>
      <c r="AT53" s="276">
        <v>3761</v>
      </c>
      <c r="AU53" s="276">
        <v>4159</v>
      </c>
      <c r="AV53" s="292">
        <v>2540</v>
      </c>
      <c r="AW53" s="276">
        <v>3616</v>
      </c>
      <c r="AX53" s="276">
        <v>6067</v>
      </c>
      <c r="AY53" s="276">
        <v>6955</v>
      </c>
      <c r="AZ53" s="276">
        <v>5865</v>
      </c>
      <c r="BA53" s="276">
        <v>5992</v>
      </c>
      <c r="BB53" s="276">
        <v>6852</v>
      </c>
      <c r="BC53" s="56">
        <v>3682</v>
      </c>
      <c r="BD53" s="276">
        <v>2843</v>
      </c>
      <c r="BE53" s="276">
        <v>3742</v>
      </c>
      <c r="BF53" s="276">
        <v>4968</v>
      </c>
      <c r="BG53" s="276">
        <v>4981</v>
      </c>
      <c r="BH53" s="292">
        <v>4160</v>
      </c>
      <c r="BI53" s="476">
        <v>5553</v>
      </c>
      <c r="BJ53" s="541">
        <v>8992</v>
      </c>
      <c r="BK53" s="565">
        <v>8476</v>
      </c>
      <c r="BL53" s="276">
        <v>5631</v>
      </c>
      <c r="BM53" s="276">
        <v>4122</v>
      </c>
      <c r="BN53" s="276">
        <v>4919</v>
      </c>
      <c r="BO53" s="56">
        <v>5492</v>
      </c>
      <c r="BP53" s="56">
        <v>6296</v>
      </c>
      <c r="BQ53" s="276">
        <v>7012</v>
      </c>
      <c r="BR53" s="276">
        <v>7477</v>
      </c>
      <c r="BS53" s="276"/>
      <c r="BT53" s="276"/>
      <c r="BU53" s="33">
        <f t="shared" si="234"/>
        <v>-1087.7299999999996</v>
      </c>
      <c r="BV53" s="36">
        <f t="shared" si="234"/>
        <v>-96.449999999999818</v>
      </c>
      <c r="BW53" s="36">
        <f t="shared" si="234"/>
        <v>170.25</v>
      </c>
      <c r="BX53" s="36">
        <f t="shared" si="234"/>
        <v>1624.0300000000002</v>
      </c>
      <c r="BY53" s="36">
        <f t="shared" si="234"/>
        <v>1720.56</v>
      </c>
      <c r="BZ53" s="36">
        <f t="shared" si="234"/>
        <v>1716.75</v>
      </c>
      <c r="CA53" s="36">
        <f t="shared" si="234"/>
        <v>1799.06</v>
      </c>
      <c r="CB53" s="36">
        <f t="shared" si="234"/>
        <v>871.69999999999982</v>
      </c>
      <c r="CC53" s="36">
        <f t="shared" si="234"/>
        <v>787.23</v>
      </c>
      <c r="CD53" s="386">
        <f t="shared" si="234"/>
        <v>354.17000000000007</v>
      </c>
      <c r="CE53" s="409">
        <f t="shared" si="235"/>
        <v>356.17000000000007</v>
      </c>
      <c r="CF53" s="36">
        <f t="shared" si="235"/>
        <v>2933.62</v>
      </c>
      <c r="CG53" s="36">
        <f t="shared" si="235"/>
        <v>5294.32</v>
      </c>
      <c r="CH53" s="36">
        <f t="shared" si="235"/>
        <v>5186</v>
      </c>
      <c r="CI53" s="36">
        <f t="shared" si="235"/>
        <v>6261</v>
      </c>
      <c r="CJ53" s="227">
        <f t="shared" si="235"/>
        <v>2468</v>
      </c>
      <c r="CK53" s="227">
        <f t="shared" si="235"/>
        <v>322</v>
      </c>
      <c r="CL53" s="227">
        <f t="shared" si="235"/>
        <v>1121</v>
      </c>
      <c r="CM53" s="253">
        <f t="shared" si="235"/>
        <v>685</v>
      </c>
      <c r="CN53" s="253">
        <f t="shared" si="235"/>
        <v>452</v>
      </c>
      <c r="CO53" s="253">
        <f t="shared" si="236"/>
        <v>-583</v>
      </c>
      <c r="CP53" s="366">
        <f t="shared" si="236"/>
        <v>7630</v>
      </c>
      <c r="CQ53" s="335">
        <f t="shared" si="236"/>
        <v>251</v>
      </c>
      <c r="CR53" s="253">
        <f t="shared" si="236"/>
        <v>46</v>
      </c>
      <c r="CS53" s="253">
        <f t="shared" si="236"/>
        <v>-3566</v>
      </c>
      <c r="CT53" s="253">
        <f t="shared" si="236"/>
        <v>-1035</v>
      </c>
      <c r="CU53" s="253">
        <f t="shared" si="236"/>
        <v>-3860</v>
      </c>
      <c r="CV53" s="253">
        <f t="shared" si="236"/>
        <v>-905</v>
      </c>
      <c r="CW53" s="253">
        <f t="shared" si="236"/>
        <v>-1010</v>
      </c>
      <c r="CX53" s="253">
        <f t="shared" si="236"/>
        <v>-2424</v>
      </c>
      <c r="CY53" s="253">
        <f t="shared" si="237"/>
        <v>-933</v>
      </c>
      <c r="CZ53" s="253">
        <f t="shared" si="237"/>
        <v>-1423</v>
      </c>
      <c r="DA53" s="253">
        <f t="shared" si="237"/>
        <v>636</v>
      </c>
      <c r="DB53" s="366">
        <f t="shared" si="237"/>
        <v>-9021</v>
      </c>
      <c r="DC53" s="366">
        <f t="shared" si="237"/>
        <v>-189</v>
      </c>
      <c r="DD53" s="366">
        <f t="shared" si="237"/>
        <v>-949</v>
      </c>
      <c r="DE53" s="366">
        <f t="shared" si="237"/>
        <v>624</v>
      </c>
      <c r="DF53" s="366">
        <f t="shared" si="237"/>
        <v>-3452</v>
      </c>
      <c r="DG53" s="366">
        <f t="shared" si="237"/>
        <v>-1633</v>
      </c>
      <c r="DH53" s="366">
        <f t="shared" si="237"/>
        <v>-353</v>
      </c>
      <c r="DI53" s="366">
        <f t="shared" si="238"/>
        <v>-822</v>
      </c>
      <c r="DJ53" s="366">
        <f t="shared" si="238"/>
        <v>-272</v>
      </c>
      <c r="DK53" s="366">
        <f t="shared" si="238"/>
        <v>-1018</v>
      </c>
      <c r="DL53" s="366">
        <f t="shared" si="238"/>
        <v>1207</v>
      </c>
      <c r="DM53" s="366">
        <f t="shared" si="238"/>
        <v>822</v>
      </c>
      <c r="DN53" s="366">
        <f t="shared" si="238"/>
        <v>1620</v>
      </c>
      <c r="DO53" s="366">
        <f t="shared" si="238"/>
        <v>1937</v>
      </c>
      <c r="DP53" s="366">
        <f t="shared" si="238"/>
        <v>2925</v>
      </c>
      <c r="DQ53" s="366">
        <f t="shared" si="238"/>
        <v>1521</v>
      </c>
      <c r="DR53" s="366">
        <f t="shared" si="238"/>
        <v>-234</v>
      </c>
      <c r="DS53" s="366">
        <f t="shared" si="238"/>
        <v>-1870</v>
      </c>
      <c r="DT53" s="366">
        <f t="shared" si="238"/>
        <v>-1933</v>
      </c>
      <c r="DU53" s="366">
        <f t="shared" si="238"/>
        <v>1810</v>
      </c>
      <c r="DV53" s="366">
        <f t="shared" si="238"/>
        <v>3453</v>
      </c>
      <c r="DW53" s="366">
        <f t="shared" si="238"/>
        <v>3270</v>
      </c>
      <c r="DX53" s="366">
        <f t="shared" si="238"/>
        <v>2509</v>
      </c>
      <c r="DY53" s="451"/>
      <c r="DZ53" s="451"/>
      <c r="EA53" s="451"/>
      <c r="EB53" s="326"/>
      <c r="EC53" s="56">
        <f>IF(ISERROR(GETPIVOTDATA("VALUE",'CSS WK pvt'!$I$2,"DT_FILE",EC$8,"CD_CO",EC$6,"TRIM_CAT",TRIM(B53),"TRIM_LINE",A51))=TRUE,0,GETPIVOTDATA("VALUE",'CSS WK pvt'!$I$2,"DT_FILE",EC$8,"CD_CO",EC$6,"TRIM_CAT",TRIM(B53),"TRIM_LINE",A51))</f>
        <v>7477</v>
      </c>
    </row>
    <row r="54" spans="1:133" s="31" customFormat="1" x14ac:dyDescent="0.3">
      <c r="A54" s="138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7">
        <v>11928</v>
      </c>
      <c r="V54" s="187">
        <v>16068</v>
      </c>
      <c r="W54" s="187">
        <v>21138</v>
      </c>
      <c r="X54" s="35">
        <v>11507</v>
      </c>
      <c r="Y54" s="187">
        <v>14732</v>
      </c>
      <c r="Z54" s="187">
        <v>11001</v>
      </c>
      <c r="AA54" s="187">
        <v>12874</v>
      </c>
      <c r="AB54" s="187">
        <v>11555</v>
      </c>
      <c r="AC54" s="187">
        <v>8019</v>
      </c>
      <c r="AD54" s="187">
        <v>14213</v>
      </c>
      <c r="AE54" s="187">
        <v>9353</v>
      </c>
      <c r="AF54" s="187">
        <v>10269</v>
      </c>
      <c r="AG54" s="187">
        <v>12831</v>
      </c>
      <c r="AH54" s="187">
        <v>10597</v>
      </c>
      <c r="AI54" s="187">
        <v>15045</v>
      </c>
      <c r="AJ54" s="35">
        <v>18051</v>
      </c>
      <c r="AK54" s="276">
        <v>14140</v>
      </c>
      <c r="AL54" s="276">
        <v>13905</v>
      </c>
      <c r="AM54" s="276">
        <v>17059</v>
      </c>
      <c r="AN54" s="276">
        <v>22276</v>
      </c>
      <c r="AO54" s="276">
        <v>16294</v>
      </c>
      <c r="AP54" s="276">
        <v>13229</v>
      </c>
      <c r="AQ54" s="56">
        <v>15022</v>
      </c>
      <c r="AR54" s="276">
        <v>11101</v>
      </c>
      <c r="AS54" s="276">
        <v>8189</v>
      </c>
      <c r="AT54" s="276">
        <v>8582</v>
      </c>
      <c r="AU54" s="276">
        <v>19169</v>
      </c>
      <c r="AV54" s="292">
        <v>7687</v>
      </c>
      <c r="AW54" s="276">
        <v>7848</v>
      </c>
      <c r="AX54" s="276">
        <v>13624</v>
      </c>
      <c r="AY54" s="276">
        <v>7193</v>
      </c>
      <c r="AZ54" s="276">
        <v>4139</v>
      </c>
      <c r="BA54" s="276">
        <v>7778</v>
      </c>
      <c r="BB54" s="276">
        <v>9740</v>
      </c>
      <c r="BC54" s="56">
        <v>5676</v>
      </c>
      <c r="BD54" s="276">
        <v>6061</v>
      </c>
      <c r="BE54" s="276">
        <v>5957</v>
      </c>
      <c r="BF54" s="276">
        <v>14502</v>
      </c>
      <c r="BG54" s="276">
        <v>12405</v>
      </c>
      <c r="BH54" s="292">
        <v>10069</v>
      </c>
      <c r="BI54" s="476">
        <v>9227</v>
      </c>
      <c r="BJ54" s="541">
        <v>14311</v>
      </c>
      <c r="BK54" s="565">
        <v>11158</v>
      </c>
      <c r="BL54" s="276">
        <v>18326</v>
      </c>
      <c r="BM54" s="276">
        <v>12439</v>
      </c>
      <c r="BN54" s="276">
        <v>10883</v>
      </c>
      <c r="BO54" s="56">
        <v>10316</v>
      </c>
      <c r="BP54" s="56">
        <v>14749</v>
      </c>
      <c r="BQ54" s="276">
        <v>12440</v>
      </c>
      <c r="BR54" s="276">
        <v>16434</v>
      </c>
      <c r="BS54" s="276"/>
      <c r="BT54" s="276"/>
      <c r="BU54" s="33">
        <f t="shared" si="234"/>
        <v>4251.4199999999983</v>
      </c>
      <c r="BV54" s="36">
        <f t="shared" si="234"/>
        <v>16344.75</v>
      </c>
      <c r="BW54" s="36">
        <f t="shared" si="234"/>
        <v>15483.25</v>
      </c>
      <c r="BX54" s="36">
        <f t="shared" si="234"/>
        <v>13879.86</v>
      </c>
      <c r="BY54" s="36">
        <f t="shared" si="234"/>
        <v>18861.150000000001</v>
      </c>
      <c r="BZ54" s="36">
        <f t="shared" si="234"/>
        <v>-2847.49</v>
      </c>
      <c r="CA54" s="36">
        <f t="shared" si="234"/>
        <v>-326.64999999999964</v>
      </c>
      <c r="CB54" s="36">
        <f t="shared" si="234"/>
        <v>-6265.93</v>
      </c>
      <c r="CC54" s="36">
        <f t="shared" si="234"/>
        <v>12407.04</v>
      </c>
      <c r="CD54" s="386">
        <f t="shared" si="234"/>
        <v>-2569.17</v>
      </c>
      <c r="CE54" s="409">
        <f t="shared" si="235"/>
        <v>5907.02</v>
      </c>
      <c r="CF54" s="36">
        <f t="shared" si="235"/>
        <v>5985.66</v>
      </c>
      <c r="CG54" s="36">
        <f t="shared" si="235"/>
        <v>-2141.9599999999991</v>
      </c>
      <c r="CH54" s="36">
        <f t="shared" si="235"/>
        <v>-12387</v>
      </c>
      <c r="CI54" s="36">
        <f t="shared" si="235"/>
        <v>-17404</v>
      </c>
      <c r="CJ54" s="227">
        <f t="shared" si="235"/>
        <v>-6056</v>
      </c>
      <c r="CK54" s="227">
        <f t="shared" si="235"/>
        <v>-13514</v>
      </c>
      <c r="CL54" s="227">
        <f t="shared" si="235"/>
        <v>-2122</v>
      </c>
      <c r="CM54" s="253">
        <f t="shared" si="235"/>
        <v>903</v>
      </c>
      <c r="CN54" s="253">
        <f t="shared" si="235"/>
        <v>-5471</v>
      </c>
      <c r="CO54" s="253">
        <f t="shared" si="236"/>
        <v>-6093</v>
      </c>
      <c r="CP54" s="366">
        <f t="shared" si="236"/>
        <v>6544</v>
      </c>
      <c r="CQ54" s="335">
        <f t="shared" si="236"/>
        <v>-592</v>
      </c>
      <c r="CR54" s="253">
        <f t="shared" si="236"/>
        <v>2904</v>
      </c>
      <c r="CS54" s="253">
        <f t="shared" si="236"/>
        <v>4185</v>
      </c>
      <c r="CT54" s="253">
        <f t="shared" si="236"/>
        <v>10721</v>
      </c>
      <c r="CU54" s="253">
        <f t="shared" si="236"/>
        <v>8275</v>
      </c>
      <c r="CV54" s="253">
        <f t="shared" si="236"/>
        <v>-984</v>
      </c>
      <c r="CW54" s="253">
        <f t="shared" si="236"/>
        <v>5669</v>
      </c>
      <c r="CX54" s="253">
        <f t="shared" si="236"/>
        <v>832</v>
      </c>
      <c r="CY54" s="253">
        <f t="shared" si="237"/>
        <v>-4642</v>
      </c>
      <c r="CZ54" s="253">
        <f t="shared" si="237"/>
        <v>-2015</v>
      </c>
      <c r="DA54" s="253">
        <f t="shared" si="237"/>
        <v>4124</v>
      </c>
      <c r="DB54" s="366">
        <f t="shared" si="237"/>
        <v>-10364</v>
      </c>
      <c r="DC54" s="366">
        <f t="shared" si="237"/>
        <v>-6292</v>
      </c>
      <c r="DD54" s="366">
        <f t="shared" si="237"/>
        <v>-281</v>
      </c>
      <c r="DE54" s="366">
        <f t="shared" si="237"/>
        <v>-9866</v>
      </c>
      <c r="DF54" s="366">
        <f t="shared" si="237"/>
        <v>-18137</v>
      </c>
      <c r="DG54" s="366">
        <f t="shared" si="237"/>
        <v>-8516</v>
      </c>
      <c r="DH54" s="366">
        <f t="shared" si="237"/>
        <v>-3489</v>
      </c>
      <c r="DI54" s="366">
        <f t="shared" si="238"/>
        <v>-9346</v>
      </c>
      <c r="DJ54" s="366">
        <f t="shared" si="238"/>
        <v>-5040</v>
      </c>
      <c r="DK54" s="366">
        <f t="shared" si="238"/>
        <v>-2232</v>
      </c>
      <c r="DL54" s="366">
        <f t="shared" si="238"/>
        <v>5920</v>
      </c>
      <c r="DM54" s="366">
        <f t="shared" si="238"/>
        <v>-6764</v>
      </c>
      <c r="DN54" s="366">
        <f t="shared" si="238"/>
        <v>2382</v>
      </c>
      <c r="DO54" s="366">
        <f t="shared" si="238"/>
        <v>1379</v>
      </c>
      <c r="DP54" s="366">
        <f t="shared" si="238"/>
        <v>687</v>
      </c>
      <c r="DQ54" s="366">
        <f t="shared" si="238"/>
        <v>3965</v>
      </c>
      <c r="DR54" s="366">
        <f t="shared" si="238"/>
        <v>14187</v>
      </c>
      <c r="DS54" s="366">
        <f t="shared" si="238"/>
        <v>4661</v>
      </c>
      <c r="DT54" s="366">
        <f t="shared" si="238"/>
        <v>1143</v>
      </c>
      <c r="DU54" s="366">
        <f t="shared" si="238"/>
        <v>4640</v>
      </c>
      <c r="DV54" s="366">
        <f t="shared" si="238"/>
        <v>8688</v>
      </c>
      <c r="DW54" s="366">
        <f t="shared" si="238"/>
        <v>6483</v>
      </c>
      <c r="DX54" s="366">
        <f t="shared" si="238"/>
        <v>1932</v>
      </c>
      <c r="DY54" s="451"/>
      <c r="DZ54" s="451"/>
      <c r="EA54" s="451"/>
      <c r="EB54" s="326"/>
      <c r="EC54" s="56">
        <f>IF(ISERROR(GETPIVOTDATA("VALUE",'CSS WK pvt'!$I$2,"DT_FILE",EC$8,"CD_CO",EC$6,"TRIM_CAT",TRIM(B54),"TRIM_LINE",A51))=TRUE,0,GETPIVOTDATA("VALUE",'CSS WK pvt'!$I$2,"DT_FILE",EC$8,"CD_CO",EC$6,"TRIM_CAT",TRIM(B54),"TRIM_LINE",A51))</f>
        <v>16434</v>
      </c>
    </row>
    <row r="55" spans="1:133" s="31" customFormat="1" x14ac:dyDescent="0.3">
      <c r="A55" s="138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7">
        <v>3481</v>
      </c>
      <c r="V55" s="187">
        <v>6163</v>
      </c>
      <c r="W55" s="187">
        <v>4205</v>
      </c>
      <c r="X55" s="35">
        <v>14055</v>
      </c>
      <c r="Y55" s="187">
        <v>4691</v>
      </c>
      <c r="Z55" s="187">
        <v>1280</v>
      </c>
      <c r="AA55" s="187">
        <v>1103</v>
      </c>
      <c r="AB55" s="187">
        <v>1000</v>
      </c>
      <c r="AC55" s="187">
        <v>782</v>
      </c>
      <c r="AD55" s="187">
        <v>7</v>
      </c>
      <c r="AE55" s="187">
        <v>0</v>
      </c>
      <c r="AF55" s="187">
        <v>1672</v>
      </c>
      <c r="AG55" s="187">
        <v>4695</v>
      </c>
      <c r="AH55" s="187">
        <v>1672</v>
      </c>
      <c r="AI55" s="187">
        <v>322</v>
      </c>
      <c r="AJ55" s="35">
        <v>7206</v>
      </c>
      <c r="AK55" s="276">
        <v>948</v>
      </c>
      <c r="AL55" s="276">
        <v>1194</v>
      </c>
      <c r="AM55" s="276">
        <v>42</v>
      </c>
      <c r="AN55" s="276">
        <v>1126</v>
      </c>
      <c r="AO55" s="276">
        <v>37</v>
      </c>
      <c r="AP55" s="276">
        <v>154</v>
      </c>
      <c r="AQ55" s="56">
        <v>0</v>
      </c>
      <c r="AR55" s="276">
        <v>0</v>
      </c>
      <c r="AS55" s="276">
        <v>8099</v>
      </c>
      <c r="AT55" s="276">
        <v>5989</v>
      </c>
      <c r="AU55" s="276">
        <v>1681</v>
      </c>
      <c r="AV55" s="292">
        <v>4082</v>
      </c>
      <c r="AW55" s="276">
        <v>3420</v>
      </c>
      <c r="AX55" s="276">
        <v>971</v>
      </c>
      <c r="AY55" s="276">
        <v>838</v>
      </c>
      <c r="AZ55" s="276">
        <v>606</v>
      </c>
      <c r="BA55" s="276">
        <v>506</v>
      </c>
      <c r="BB55" s="276">
        <v>3567</v>
      </c>
      <c r="BC55" s="56">
        <v>474</v>
      </c>
      <c r="BD55" s="276">
        <v>439</v>
      </c>
      <c r="BE55" s="276">
        <v>3</v>
      </c>
      <c r="BF55" s="276">
        <v>5</v>
      </c>
      <c r="BG55" s="276">
        <v>10917</v>
      </c>
      <c r="BH55" s="292">
        <v>8397</v>
      </c>
      <c r="BI55" s="476">
        <v>3267</v>
      </c>
      <c r="BJ55" s="541">
        <v>6232</v>
      </c>
      <c r="BK55" s="565">
        <v>274</v>
      </c>
      <c r="BL55" s="276">
        <v>7</v>
      </c>
      <c r="BM55" s="276">
        <v>500</v>
      </c>
      <c r="BN55" s="276">
        <v>163</v>
      </c>
      <c r="BO55" s="56">
        <v>0</v>
      </c>
      <c r="BP55" s="56">
        <v>3772</v>
      </c>
      <c r="BQ55" s="276">
        <v>7553</v>
      </c>
      <c r="BR55" s="276">
        <v>12924</v>
      </c>
      <c r="BS55" s="276"/>
      <c r="BT55" s="276"/>
      <c r="BU55" s="33">
        <f t="shared" si="234"/>
        <v>4172.18</v>
      </c>
      <c r="BV55" s="36">
        <f t="shared" si="234"/>
        <v>7543.08</v>
      </c>
      <c r="BW55" s="36">
        <f t="shared" si="234"/>
        <v>6914.42</v>
      </c>
      <c r="BX55" s="36">
        <f t="shared" si="234"/>
        <v>2739.13</v>
      </c>
      <c r="BY55" s="36">
        <f t="shared" si="234"/>
        <v>958.90000000000009</v>
      </c>
      <c r="BZ55" s="36">
        <f t="shared" si="234"/>
        <v>-43.149999999999636</v>
      </c>
      <c r="CA55" s="36">
        <f t="shared" si="234"/>
        <v>963.90999999999985</v>
      </c>
      <c r="CB55" s="36">
        <f t="shared" si="234"/>
        <v>3545.76</v>
      </c>
      <c r="CC55" s="36">
        <f t="shared" si="234"/>
        <v>-160.01000000000022</v>
      </c>
      <c r="CD55" s="386">
        <f t="shared" si="234"/>
        <v>8878.27</v>
      </c>
      <c r="CE55" s="409">
        <f t="shared" si="235"/>
        <v>-4184.1100000000006</v>
      </c>
      <c r="CF55" s="36">
        <f t="shared" si="235"/>
        <v>-3052.9799999999996</v>
      </c>
      <c r="CG55" s="36">
        <f t="shared" si="235"/>
        <v>-5100.42</v>
      </c>
      <c r="CH55" s="36">
        <f t="shared" si="235"/>
        <v>-8978</v>
      </c>
      <c r="CI55" s="36">
        <f t="shared" si="235"/>
        <v>-7660</v>
      </c>
      <c r="CJ55" s="227">
        <f t="shared" si="235"/>
        <v>-2790</v>
      </c>
      <c r="CK55" s="227">
        <f t="shared" si="235"/>
        <v>-3853</v>
      </c>
      <c r="CL55" s="227">
        <f t="shared" si="235"/>
        <v>-2851</v>
      </c>
      <c r="CM55" s="253">
        <f t="shared" si="235"/>
        <v>1214</v>
      </c>
      <c r="CN55" s="253">
        <f t="shared" si="235"/>
        <v>-4491</v>
      </c>
      <c r="CO55" s="253">
        <f t="shared" si="236"/>
        <v>-3883</v>
      </c>
      <c r="CP55" s="366">
        <f t="shared" si="236"/>
        <v>-6849</v>
      </c>
      <c r="CQ55" s="335">
        <f t="shared" si="236"/>
        <v>-3743</v>
      </c>
      <c r="CR55" s="253">
        <f t="shared" si="236"/>
        <v>-86</v>
      </c>
      <c r="CS55" s="253">
        <f t="shared" si="236"/>
        <v>-1061</v>
      </c>
      <c r="CT55" s="253">
        <f t="shared" si="236"/>
        <v>126</v>
      </c>
      <c r="CU55" s="253">
        <f t="shared" si="236"/>
        <v>-745</v>
      </c>
      <c r="CV55" s="253">
        <f t="shared" si="236"/>
        <v>147</v>
      </c>
      <c r="CW55" s="253">
        <f t="shared" si="236"/>
        <v>0</v>
      </c>
      <c r="CX55" s="253">
        <f t="shared" si="236"/>
        <v>-1672</v>
      </c>
      <c r="CY55" s="253">
        <f t="shared" si="237"/>
        <v>3404</v>
      </c>
      <c r="CZ55" s="253">
        <f t="shared" si="237"/>
        <v>4317</v>
      </c>
      <c r="DA55" s="253">
        <f t="shared" si="237"/>
        <v>1359</v>
      </c>
      <c r="DB55" s="366">
        <f t="shared" si="237"/>
        <v>-3124</v>
      </c>
      <c r="DC55" s="366">
        <f t="shared" si="237"/>
        <v>2472</v>
      </c>
      <c r="DD55" s="366">
        <f t="shared" si="237"/>
        <v>-223</v>
      </c>
      <c r="DE55" s="366">
        <f t="shared" si="237"/>
        <v>796</v>
      </c>
      <c r="DF55" s="366">
        <f t="shared" si="237"/>
        <v>-520</v>
      </c>
      <c r="DG55" s="366">
        <f t="shared" si="237"/>
        <v>469</v>
      </c>
      <c r="DH55" s="366">
        <f t="shared" si="237"/>
        <v>3413</v>
      </c>
      <c r="DI55" s="366">
        <f t="shared" si="238"/>
        <v>474</v>
      </c>
      <c r="DJ55" s="366">
        <f t="shared" si="238"/>
        <v>439</v>
      </c>
      <c r="DK55" s="366">
        <f t="shared" si="238"/>
        <v>-8096</v>
      </c>
      <c r="DL55" s="366">
        <f t="shared" si="238"/>
        <v>-5984</v>
      </c>
      <c r="DM55" s="366">
        <f t="shared" si="238"/>
        <v>9236</v>
      </c>
      <c r="DN55" s="366">
        <f t="shared" si="238"/>
        <v>4315</v>
      </c>
      <c r="DO55" s="366">
        <f t="shared" si="238"/>
        <v>-153</v>
      </c>
      <c r="DP55" s="366">
        <f t="shared" si="238"/>
        <v>5261</v>
      </c>
      <c r="DQ55" s="366">
        <f t="shared" si="238"/>
        <v>-564</v>
      </c>
      <c r="DR55" s="366">
        <f t="shared" si="238"/>
        <v>-599</v>
      </c>
      <c r="DS55" s="366">
        <f t="shared" si="238"/>
        <v>-6</v>
      </c>
      <c r="DT55" s="366">
        <f t="shared" si="238"/>
        <v>-3404</v>
      </c>
      <c r="DU55" s="366">
        <f t="shared" si="238"/>
        <v>-474</v>
      </c>
      <c r="DV55" s="366">
        <f t="shared" si="238"/>
        <v>3333</v>
      </c>
      <c r="DW55" s="366">
        <f t="shared" si="238"/>
        <v>7550</v>
      </c>
      <c r="DX55" s="366">
        <f t="shared" si="238"/>
        <v>12919</v>
      </c>
      <c r="DY55" s="451"/>
      <c r="DZ55" s="451"/>
      <c r="EA55" s="451"/>
      <c r="EB55" s="326"/>
      <c r="EC55" s="56">
        <f>IF(ISERROR(GETPIVOTDATA("VALUE",'CSS WK pvt'!$I$2,"DT_FILE",EC$8,"CD_CO",EC$6,"TRIM_CAT",TRIM(B55),"TRIM_LINE",A51))=TRUE,0,GETPIVOTDATA("VALUE",'CSS WK pvt'!$I$2,"DT_FILE",EC$8,"CD_CO",EC$6,"TRIM_CAT",TRIM(B55),"TRIM_LINE",A51))</f>
        <v>12924</v>
      </c>
    </row>
    <row r="56" spans="1:133" s="31" customFormat="1" x14ac:dyDescent="0.3">
      <c r="A56" s="138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7">
        <v>0</v>
      </c>
      <c r="V56" s="187">
        <v>896</v>
      </c>
      <c r="W56" s="187">
        <v>20</v>
      </c>
      <c r="X56" s="35">
        <v>70</v>
      </c>
      <c r="Y56" s="187">
        <v>0</v>
      </c>
      <c r="Z56" s="187">
        <v>0</v>
      </c>
      <c r="AA56" s="187">
        <v>91</v>
      </c>
      <c r="AB56" s="187">
        <v>0</v>
      </c>
      <c r="AC56" s="187">
        <v>268</v>
      </c>
      <c r="AD56" s="187">
        <v>27</v>
      </c>
      <c r="AE56" s="187">
        <v>998</v>
      </c>
      <c r="AF56" s="187">
        <v>212</v>
      </c>
      <c r="AG56" s="187">
        <v>21120</v>
      </c>
      <c r="AH56" s="187">
        <v>28610</v>
      </c>
      <c r="AI56" s="187">
        <v>16240</v>
      </c>
      <c r="AJ56" s="35">
        <v>20194</v>
      </c>
      <c r="AK56" s="276">
        <v>11980</v>
      </c>
      <c r="AL56" s="276">
        <v>3216</v>
      </c>
      <c r="AM56" s="276">
        <v>21298</v>
      </c>
      <c r="AN56" s="276">
        <v>9401</v>
      </c>
      <c r="AO56" s="276">
        <v>12744</v>
      </c>
      <c r="AP56" s="276">
        <v>19222</v>
      </c>
      <c r="AQ56" s="56">
        <v>14123</v>
      </c>
      <c r="AR56" s="276">
        <v>221</v>
      </c>
      <c r="AS56" s="276">
        <v>6402</v>
      </c>
      <c r="AT56" s="276">
        <v>1</v>
      </c>
      <c r="AU56" s="276">
        <v>1</v>
      </c>
      <c r="AV56" s="292">
        <v>86</v>
      </c>
      <c r="AW56" s="276">
        <v>10526</v>
      </c>
      <c r="AX56" s="276">
        <v>13470</v>
      </c>
      <c r="AY56" s="276">
        <v>11364</v>
      </c>
      <c r="AZ56" s="276">
        <v>9147</v>
      </c>
      <c r="BA56" s="276">
        <v>9781</v>
      </c>
      <c r="BB56" s="276">
        <v>6198</v>
      </c>
      <c r="BC56" s="56">
        <v>6140</v>
      </c>
      <c r="BD56" s="276">
        <v>6928</v>
      </c>
      <c r="BE56" s="276">
        <v>12025</v>
      </c>
      <c r="BF56" s="276">
        <v>15974</v>
      </c>
      <c r="BG56" s="276">
        <v>14731</v>
      </c>
      <c r="BH56" s="292">
        <v>14187</v>
      </c>
      <c r="BI56" s="476">
        <v>15235</v>
      </c>
      <c r="BJ56" s="541">
        <v>14318</v>
      </c>
      <c r="BK56" s="565">
        <v>15928</v>
      </c>
      <c r="BL56" s="276">
        <v>2290</v>
      </c>
      <c r="BM56" s="276">
        <v>12351</v>
      </c>
      <c r="BN56" s="276">
        <v>121023</v>
      </c>
      <c r="BO56" s="56">
        <v>3507</v>
      </c>
      <c r="BP56" s="56">
        <v>6906</v>
      </c>
      <c r="BQ56" s="276">
        <v>12369</v>
      </c>
      <c r="BR56" s="276">
        <v>13045</v>
      </c>
      <c r="BS56" s="276"/>
      <c r="BT56" s="276"/>
      <c r="BU56" s="33">
        <f t="shared" si="234"/>
        <v>2779.98</v>
      </c>
      <c r="BV56" s="36">
        <f t="shared" si="234"/>
        <v>11155</v>
      </c>
      <c r="BW56" s="36">
        <f t="shared" si="234"/>
        <v>557</v>
      </c>
      <c r="BX56" s="36">
        <f t="shared" si="234"/>
        <v>0</v>
      </c>
      <c r="BY56" s="36">
        <f t="shared" si="234"/>
        <v>48.150000000000006</v>
      </c>
      <c r="BZ56" s="36">
        <f t="shared" si="234"/>
        <v>0</v>
      </c>
      <c r="CA56" s="36">
        <f t="shared" si="234"/>
        <v>0</v>
      </c>
      <c r="CB56" s="36">
        <f t="shared" si="234"/>
        <v>896</v>
      </c>
      <c r="CC56" s="36">
        <f t="shared" si="234"/>
        <v>20</v>
      </c>
      <c r="CD56" s="386">
        <f t="shared" si="234"/>
        <v>70</v>
      </c>
      <c r="CE56" s="409">
        <f t="shared" si="235"/>
        <v>0</v>
      </c>
      <c r="CF56" s="36">
        <f t="shared" si="235"/>
        <v>0</v>
      </c>
      <c r="CG56" s="36">
        <f t="shared" si="235"/>
        <v>-2688.98</v>
      </c>
      <c r="CH56" s="36">
        <f t="shared" si="235"/>
        <v>-11155</v>
      </c>
      <c r="CI56" s="36">
        <f t="shared" si="235"/>
        <v>-289</v>
      </c>
      <c r="CJ56" s="227">
        <f t="shared" si="235"/>
        <v>27</v>
      </c>
      <c r="CK56" s="227">
        <f t="shared" si="235"/>
        <v>863</v>
      </c>
      <c r="CL56" s="227">
        <f t="shared" si="235"/>
        <v>212</v>
      </c>
      <c r="CM56" s="253">
        <f t="shared" si="235"/>
        <v>21120</v>
      </c>
      <c r="CN56" s="253">
        <f t="shared" si="235"/>
        <v>27714</v>
      </c>
      <c r="CO56" s="253">
        <f t="shared" si="236"/>
        <v>16220</v>
      </c>
      <c r="CP56" s="366">
        <f t="shared" si="236"/>
        <v>20124</v>
      </c>
      <c r="CQ56" s="335">
        <f t="shared" si="236"/>
        <v>11980</v>
      </c>
      <c r="CR56" s="253">
        <f t="shared" si="236"/>
        <v>3216</v>
      </c>
      <c r="CS56" s="253">
        <f t="shared" si="236"/>
        <v>21207</v>
      </c>
      <c r="CT56" s="253">
        <f t="shared" si="236"/>
        <v>9401</v>
      </c>
      <c r="CU56" s="253">
        <f t="shared" si="236"/>
        <v>12476</v>
      </c>
      <c r="CV56" s="253">
        <f t="shared" si="236"/>
        <v>19195</v>
      </c>
      <c r="CW56" s="253">
        <f t="shared" si="236"/>
        <v>13125</v>
      </c>
      <c r="CX56" s="253">
        <f t="shared" si="236"/>
        <v>9</v>
      </c>
      <c r="CY56" s="253">
        <f t="shared" si="237"/>
        <v>-14718</v>
      </c>
      <c r="CZ56" s="253">
        <f t="shared" si="237"/>
        <v>-28609</v>
      </c>
      <c r="DA56" s="253">
        <f t="shared" si="237"/>
        <v>-16239</v>
      </c>
      <c r="DB56" s="366">
        <f t="shared" si="237"/>
        <v>-20108</v>
      </c>
      <c r="DC56" s="366">
        <f t="shared" si="237"/>
        <v>-1454</v>
      </c>
      <c r="DD56" s="366">
        <f t="shared" si="237"/>
        <v>10254</v>
      </c>
      <c r="DE56" s="366">
        <f t="shared" si="237"/>
        <v>-9934</v>
      </c>
      <c r="DF56" s="366">
        <f t="shared" si="237"/>
        <v>-254</v>
      </c>
      <c r="DG56" s="366">
        <f t="shared" si="237"/>
        <v>-2963</v>
      </c>
      <c r="DH56" s="366">
        <f t="shared" si="237"/>
        <v>-13024</v>
      </c>
      <c r="DI56" s="366">
        <f t="shared" si="238"/>
        <v>-7983</v>
      </c>
      <c r="DJ56" s="366">
        <f t="shared" si="238"/>
        <v>6707</v>
      </c>
      <c r="DK56" s="366">
        <f t="shared" si="238"/>
        <v>5623</v>
      </c>
      <c r="DL56" s="366">
        <f t="shared" si="238"/>
        <v>15973</v>
      </c>
      <c r="DM56" s="366">
        <f t="shared" si="238"/>
        <v>14730</v>
      </c>
      <c r="DN56" s="366">
        <f t="shared" si="238"/>
        <v>14101</v>
      </c>
      <c r="DO56" s="366">
        <f t="shared" si="238"/>
        <v>4709</v>
      </c>
      <c r="DP56" s="366">
        <f t="shared" si="238"/>
        <v>848</v>
      </c>
      <c r="DQ56" s="366">
        <f t="shared" si="238"/>
        <v>4564</v>
      </c>
      <c r="DR56" s="366">
        <f t="shared" si="238"/>
        <v>-6857</v>
      </c>
      <c r="DS56" s="366">
        <f t="shared" si="238"/>
        <v>2570</v>
      </c>
      <c r="DT56" s="366">
        <f t="shared" si="238"/>
        <v>114825</v>
      </c>
      <c r="DU56" s="366">
        <f t="shared" si="238"/>
        <v>-2633</v>
      </c>
      <c r="DV56" s="366">
        <f t="shared" si="238"/>
        <v>-22</v>
      </c>
      <c r="DW56" s="366">
        <f t="shared" si="238"/>
        <v>344</v>
      </c>
      <c r="DX56" s="366">
        <f t="shared" si="238"/>
        <v>-2929</v>
      </c>
      <c r="DY56" s="451"/>
      <c r="DZ56" s="451"/>
      <c r="EA56" s="451"/>
      <c r="EB56" s="326"/>
      <c r="EC56" s="56">
        <f>IF(ISERROR(GETPIVOTDATA("VALUE",'CSS WK pvt'!$I$2,"DT_FILE",EC$8,"CD_CO",EC$6,"TRIM_CAT",TRIM(B56),"TRIM_LINE",A51))=TRUE,0,GETPIVOTDATA("VALUE",'CSS WK pvt'!$I$2,"DT_FILE",EC$8,"CD_CO",EC$6,"TRIM_CAT",TRIM(B56),"TRIM_LINE",A51))</f>
        <v>13045</v>
      </c>
    </row>
    <row r="57" spans="1:133" s="122" customFormat="1" x14ac:dyDescent="0.3">
      <c r="A57" s="139"/>
      <c r="B57" s="32" t="s">
        <v>144</v>
      </c>
      <c r="C57" s="132">
        <f t="shared" ref="C57:Q57" si="239">SUM(C52:C56)</f>
        <v>93242.52</v>
      </c>
      <c r="D57" s="133">
        <f t="shared" si="239"/>
        <v>92520.62999999999</v>
      </c>
      <c r="E57" s="133">
        <f t="shared" si="239"/>
        <v>98437.74</v>
      </c>
      <c r="F57" s="133">
        <f t="shared" si="239"/>
        <v>76083.39</v>
      </c>
      <c r="G57" s="133">
        <f t="shared" si="239"/>
        <v>63586.34</v>
      </c>
      <c r="H57" s="133">
        <f t="shared" si="239"/>
        <v>73416.659999999989</v>
      </c>
      <c r="I57" s="133">
        <f t="shared" si="239"/>
        <v>78087.41</v>
      </c>
      <c r="J57" s="133">
        <f t="shared" si="239"/>
        <v>114467.92</v>
      </c>
      <c r="K57" s="133">
        <f t="shared" si="239"/>
        <v>84708.590000000011</v>
      </c>
      <c r="L57" s="134">
        <f t="shared" si="239"/>
        <v>94050.39</v>
      </c>
      <c r="M57" s="133">
        <f t="shared" si="239"/>
        <v>87826.36</v>
      </c>
      <c r="N57" s="133">
        <f t="shared" si="239"/>
        <v>82218.87</v>
      </c>
      <c r="O57" s="133">
        <f t="shared" si="239"/>
        <v>131457.09</v>
      </c>
      <c r="P57" s="133">
        <f t="shared" si="239"/>
        <v>206091</v>
      </c>
      <c r="Q57" s="133">
        <f t="shared" si="239"/>
        <v>187956</v>
      </c>
      <c r="R57" s="133">
        <v>173594</v>
      </c>
      <c r="S57" s="133">
        <v>155969</v>
      </c>
      <c r="T57" s="133">
        <v>129422</v>
      </c>
      <c r="U57" s="188">
        <v>159517</v>
      </c>
      <c r="V57" s="188">
        <v>241474</v>
      </c>
      <c r="W57" s="188">
        <f>SUM(W52+W53+W54+W55+W56)</f>
        <v>216349</v>
      </c>
      <c r="X57" s="134">
        <f>SUM(X52+X53+X54+X55+X56)</f>
        <v>168631</v>
      </c>
      <c r="Y57" s="188">
        <v>140609</v>
      </c>
      <c r="Z57" s="188">
        <v>159583</v>
      </c>
      <c r="AA57" s="188">
        <v>182437</v>
      </c>
      <c r="AB57" s="188">
        <v>193092</v>
      </c>
      <c r="AC57" s="188">
        <v>163472</v>
      </c>
      <c r="AD57" s="188">
        <v>136256</v>
      </c>
      <c r="AE57" s="188">
        <v>106757</v>
      </c>
      <c r="AF57" s="188">
        <v>96187</v>
      </c>
      <c r="AG57" s="188">
        <v>140925</v>
      </c>
      <c r="AH57" s="188">
        <v>156853</v>
      </c>
      <c r="AI57" s="188">
        <v>157998</v>
      </c>
      <c r="AJ57" s="134">
        <v>165238</v>
      </c>
      <c r="AK57" s="277">
        <v>109880</v>
      </c>
      <c r="AL57" s="277">
        <v>121820</v>
      </c>
      <c r="AM57" s="277">
        <v>147841</v>
      </c>
      <c r="AN57" s="277">
        <v>188428</v>
      </c>
      <c r="AO57" s="277">
        <v>134742</v>
      </c>
      <c r="AP57" s="277">
        <v>119107</v>
      </c>
      <c r="AQ57" s="37">
        <v>101009</v>
      </c>
      <c r="AR57" s="277">
        <v>81668</v>
      </c>
      <c r="AS57" s="277">
        <v>104726</v>
      </c>
      <c r="AT57" s="277">
        <v>108522</v>
      </c>
      <c r="AU57" s="277">
        <v>126433</v>
      </c>
      <c r="AV57" s="293">
        <v>86583</v>
      </c>
      <c r="AW57" s="277">
        <v>78723</v>
      </c>
      <c r="AX57" s="277">
        <v>129394</v>
      </c>
      <c r="AY57" s="277">
        <v>139495</v>
      </c>
      <c r="AZ57" s="277">
        <v>125960</v>
      </c>
      <c r="BA57" s="277">
        <v>146934</v>
      </c>
      <c r="BB57" s="277">
        <v>145910</v>
      </c>
      <c r="BC57" s="37">
        <v>86081</v>
      </c>
      <c r="BD57" s="277">
        <v>88993</v>
      </c>
      <c r="BE57" s="277">
        <v>110361</v>
      </c>
      <c r="BF57" s="277">
        <v>140883</v>
      </c>
      <c r="BG57" s="277">
        <v>159491</v>
      </c>
      <c r="BH57" s="293">
        <v>116569</v>
      </c>
      <c r="BI57" s="477">
        <v>102079</v>
      </c>
      <c r="BJ57" s="542">
        <v>138389</v>
      </c>
      <c r="BK57" s="566">
        <v>139863</v>
      </c>
      <c r="BL57" s="277">
        <v>137925</v>
      </c>
      <c r="BM57" s="277">
        <v>117385</v>
      </c>
      <c r="BN57" s="277">
        <v>237227</v>
      </c>
      <c r="BO57" s="37">
        <v>113571</v>
      </c>
      <c r="BP57" s="37">
        <v>125342</v>
      </c>
      <c r="BQ57" s="277">
        <v>153627</v>
      </c>
      <c r="BR57" s="277">
        <v>178640</v>
      </c>
      <c r="BS57" s="277"/>
      <c r="BT57" s="277"/>
      <c r="BU57" s="132">
        <f t="shared" ref="BU57:BY57" si="240">SUM(BU52:BU56)</f>
        <v>38214.57</v>
      </c>
      <c r="BV57" s="135">
        <f t="shared" si="240"/>
        <v>113570.37000000001</v>
      </c>
      <c r="BW57" s="135">
        <f t="shared" si="240"/>
        <v>89518.26</v>
      </c>
      <c r="BX57" s="135">
        <f t="shared" si="240"/>
        <v>97510.61</v>
      </c>
      <c r="BY57" s="135">
        <f t="shared" si="240"/>
        <v>92382.659999999974</v>
      </c>
      <c r="BZ57" s="135">
        <f t="shared" ref="BZ57:CH57" si="241">SUM(BZ52:BZ56)</f>
        <v>56005.340000000004</v>
      </c>
      <c r="CA57" s="135">
        <f t="shared" si="241"/>
        <v>81429.59</v>
      </c>
      <c r="CB57" s="135">
        <f t="shared" si="241"/>
        <v>127006.08</v>
      </c>
      <c r="CC57" s="135">
        <f t="shared" si="241"/>
        <v>131640.40999999997</v>
      </c>
      <c r="CD57" s="387">
        <f t="shared" si="241"/>
        <v>74580.61</v>
      </c>
      <c r="CE57" s="410">
        <f t="shared" si="241"/>
        <v>52782.64</v>
      </c>
      <c r="CF57" s="135">
        <f t="shared" si="241"/>
        <v>77364.13</v>
      </c>
      <c r="CG57" s="135">
        <f t="shared" si="241"/>
        <v>50979.909999999996</v>
      </c>
      <c r="CH57" s="135">
        <f t="shared" si="241"/>
        <v>-12999</v>
      </c>
      <c r="CI57" s="135">
        <f t="shared" ref="CI57:CJ57" si="242">SUM(CI52:CI56)</f>
        <v>-24484</v>
      </c>
      <c r="CJ57" s="228">
        <f t="shared" si="242"/>
        <v>-37338</v>
      </c>
      <c r="CK57" s="228">
        <f t="shared" ref="CK57" si="243">SUM(CK52:CK56)</f>
        <v>-49212</v>
      </c>
      <c r="CL57" s="228">
        <f t="shared" ref="CL57:CM57" si="244">SUM(CL52:CL56)</f>
        <v>-33235</v>
      </c>
      <c r="CM57" s="254">
        <f t="shared" si="244"/>
        <v>-18592</v>
      </c>
      <c r="CN57" s="254">
        <f t="shared" ref="CN57:CO57" si="245">SUM(CN52:CN56)</f>
        <v>-84621</v>
      </c>
      <c r="CO57" s="254">
        <f t="shared" si="245"/>
        <v>-58351</v>
      </c>
      <c r="CP57" s="367">
        <f t="shared" ref="CP57:CQ57" si="246">SUM(CP52:CP56)</f>
        <v>-3393</v>
      </c>
      <c r="CQ57" s="336">
        <f t="shared" si="246"/>
        <v>-30729</v>
      </c>
      <c r="CR57" s="254">
        <f t="shared" ref="CR57" si="247">SUM(CR52:CR56)</f>
        <v>-37763</v>
      </c>
      <c r="CS57" s="254">
        <f t="shared" ref="CS57" si="248">SUM(CS52:CS56)</f>
        <v>-34596</v>
      </c>
      <c r="CT57" s="254">
        <f t="shared" ref="CT57" si="249">SUM(CT52:CT56)</f>
        <v>-4664</v>
      </c>
      <c r="CU57" s="254">
        <f t="shared" ref="CU57" si="250">SUM(CU52:CU56)</f>
        <v>-28730</v>
      </c>
      <c r="CV57" s="254">
        <f t="shared" ref="CV57" si="251">SUM(CV52:CV56)</f>
        <v>-17149</v>
      </c>
      <c r="CW57" s="254">
        <f t="shared" ref="CW57" si="252">SUM(CW52:CW56)</f>
        <v>-5748</v>
      </c>
      <c r="CX57" s="254">
        <f t="shared" ref="CX57" si="253">SUM(CX52:CX56)</f>
        <v>-14519</v>
      </c>
      <c r="CY57" s="254">
        <f t="shared" ref="CY57" si="254">SUM(CY52:CY56)</f>
        <v>-36199</v>
      </c>
      <c r="CZ57" s="254">
        <f t="shared" ref="CZ57" si="255">SUM(CZ52:CZ56)</f>
        <v>-48331</v>
      </c>
      <c r="DA57" s="254">
        <f t="shared" ref="DA57" si="256">SUM(DA52:DA56)</f>
        <v>-31565</v>
      </c>
      <c r="DB57" s="367">
        <f t="shared" ref="DB57" si="257">SUM(DB52:DB56)</f>
        <v>-78655</v>
      </c>
      <c r="DC57" s="367">
        <f t="shared" ref="DC57" si="258">SUM(DC52:DC56)</f>
        <v>-31157</v>
      </c>
      <c r="DD57" s="367">
        <f t="shared" ref="DD57" si="259">SUM(DD52:DD56)</f>
        <v>7574</v>
      </c>
      <c r="DE57" s="367">
        <f t="shared" ref="DE57" si="260">SUM(DE52:DE56)</f>
        <v>-8346</v>
      </c>
      <c r="DF57" s="367">
        <f t="shared" ref="DF57" si="261">SUM(DF52:DF56)</f>
        <v>-62468</v>
      </c>
      <c r="DG57" s="367">
        <f t="shared" ref="DG57" si="262">SUM(DG52:DG56)</f>
        <v>12192</v>
      </c>
      <c r="DH57" s="367">
        <f t="shared" ref="DH57" si="263">SUM(DH52:DH56)</f>
        <v>26803</v>
      </c>
      <c r="DI57" s="367">
        <f t="shared" ref="DI57" si="264">SUM(DI52:DI56)</f>
        <v>-14928</v>
      </c>
      <c r="DJ57" s="367">
        <f t="shared" ref="DJ57" si="265">SUM(DJ52:DJ56)</f>
        <v>7325</v>
      </c>
      <c r="DK57" s="367">
        <f t="shared" ref="DK57:DL57" si="266">SUM(DK52:DK56)</f>
        <v>5635</v>
      </c>
      <c r="DL57" s="367">
        <f t="shared" si="266"/>
        <v>32361</v>
      </c>
      <c r="DM57" s="367">
        <f t="shared" ref="DM57:DN57" si="267">SUM(DM52:DM56)</f>
        <v>33058</v>
      </c>
      <c r="DN57" s="367">
        <f t="shared" si="267"/>
        <v>29986</v>
      </c>
      <c r="DO57" s="367">
        <f t="shared" ref="DO57:DP57" si="268">SUM(DO52:DO56)</f>
        <v>23356</v>
      </c>
      <c r="DP57" s="367">
        <f t="shared" si="268"/>
        <v>8995</v>
      </c>
      <c r="DQ57" s="367">
        <f t="shared" ref="DQ57:DR57" si="269">SUM(DQ52:DQ56)</f>
        <v>368</v>
      </c>
      <c r="DR57" s="367">
        <f t="shared" si="269"/>
        <v>11965</v>
      </c>
      <c r="DS57" s="367">
        <f t="shared" ref="DS57:DT57" si="270">SUM(DS52:DS56)</f>
        <v>-29549</v>
      </c>
      <c r="DT57" s="367">
        <f t="shared" si="270"/>
        <v>91317</v>
      </c>
      <c r="DU57" s="367">
        <f t="shared" ref="DU57:DV57" si="271">SUM(DU52:DU56)</f>
        <v>27490</v>
      </c>
      <c r="DV57" s="367">
        <f t="shared" si="271"/>
        <v>36349</v>
      </c>
      <c r="DW57" s="367">
        <f t="shared" ref="DW57:DX57" si="272">SUM(DW52:DW56)</f>
        <v>43266</v>
      </c>
      <c r="DX57" s="367">
        <f t="shared" si="272"/>
        <v>37757</v>
      </c>
      <c r="DY57" s="452"/>
      <c r="DZ57" s="452"/>
      <c r="EA57" s="452"/>
      <c r="EB57" s="327"/>
      <c r="EC57" s="37">
        <f>SUM(EC52:EC56)</f>
        <v>178640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278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278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55"/>
      <c r="CN58" s="255"/>
      <c r="CO58" s="255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450"/>
      <c r="DZ58" s="450"/>
      <c r="EA58" s="450"/>
      <c r="EB58" s="326"/>
      <c r="EC58" s="42"/>
    </row>
    <row r="59" spans="1:133" s="31" customFormat="1" x14ac:dyDescent="0.3">
      <c r="A59" s="138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7">
        <v>607910</v>
      </c>
      <c r="V59" s="187">
        <v>637439</v>
      </c>
      <c r="W59" s="187">
        <v>715218</v>
      </c>
      <c r="X59" s="35">
        <v>764991</v>
      </c>
      <c r="Y59" s="187">
        <v>792889</v>
      </c>
      <c r="Z59" s="187">
        <v>780069</v>
      </c>
      <c r="AA59" s="187">
        <v>811643</v>
      </c>
      <c r="AB59" s="187">
        <v>796025</v>
      </c>
      <c r="AC59" s="187">
        <v>818755</v>
      </c>
      <c r="AD59" s="187">
        <v>817982</v>
      </c>
      <c r="AE59" s="187">
        <v>800330</v>
      </c>
      <c r="AF59" s="187">
        <v>661880</v>
      </c>
      <c r="AG59" s="187">
        <v>585356</v>
      </c>
      <c r="AH59" s="187">
        <v>570388</v>
      </c>
      <c r="AI59" s="187">
        <v>606706</v>
      </c>
      <c r="AJ59" s="35">
        <v>563240</v>
      </c>
      <c r="AK59" s="276">
        <v>572408</v>
      </c>
      <c r="AL59" s="276">
        <v>557412</v>
      </c>
      <c r="AM59" s="276">
        <v>580655</v>
      </c>
      <c r="AN59" s="276">
        <v>551386</v>
      </c>
      <c r="AO59" s="276">
        <v>549346</v>
      </c>
      <c r="AP59" s="276">
        <v>514970</v>
      </c>
      <c r="AQ59" s="56">
        <v>470693</v>
      </c>
      <c r="AR59" s="276">
        <v>483604</v>
      </c>
      <c r="AS59" s="276">
        <v>456093</v>
      </c>
      <c r="AT59" s="276">
        <v>470006</v>
      </c>
      <c r="AU59" s="276">
        <v>472706</v>
      </c>
      <c r="AV59" s="292">
        <v>487941</v>
      </c>
      <c r="AW59" s="276">
        <v>470268</v>
      </c>
      <c r="AX59" s="276">
        <v>442533</v>
      </c>
      <c r="AY59" s="276">
        <v>470871</v>
      </c>
      <c r="AZ59" s="276">
        <v>478806</v>
      </c>
      <c r="BA59" s="276">
        <v>512295</v>
      </c>
      <c r="BB59" s="276">
        <v>511682</v>
      </c>
      <c r="BC59" s="56">
        <v>474586</v>
      </c>
      <c r="BD59" s="276">
        <v>451156</v>
      </c>
      <c r="BE59" s="276">
        <v>446642</v>
      </c>
      <c r="BF59" s="276">
        <v>431979</v>
      </c>
      <c r="BG59" s="276">
        <v>470994</v>
      </c>
      <c r="BH59" s="292">
        <v>494785</v>
      </c>
      <c r="BI59" s="476">
        <v>479382</v>
      </c>
      <c r="BJ59" s="541">
        <v>471598</v>
      </c>
      <c r="BK59" s="565">
        <v>490931</v>
      </c>
      <c r="BL59" s="276">
        <v>521712</v>
      </c>
      <c r="BM59" s="276">
        <v>499787</v>
      </c>
      <c r="BN59" s="276">
        <v>525851</v>
      </c>
      <c r="BO59" s="56">
        <v>496321</v>
      </c>
      <c r="BP59" s="56">
        <v>478181</v>
      </c>
      <c r="BQ59" s="276">
        <v>483591</v>
      </c>
      <c r="BR59" s="276">
        <v>500795</v>
      </c>
      <c r="BS59" s="276"/>
      <c r="BT59" s="276"/>
      <c r="BU59" s="33">
        <f t="shared" ref="BU59:CD63" si="273">O59-C59</f>
        <v>111836.52000000002</v>
      </c>
      <c r="BV59" s="36">
        <f t="shared" si="273"/>
        <v>150667.19</v>
      </c>
      <c r="BW59" s="36">
        <f t="shared" si="273"/>
        <v>211341.89</v>
      </c>
      <c r="BX59" s="36">
        <f t="shared" si="273"/>
        <v>270629.26</v>
      </c>
      <c r="BY59" s="36">
        <f t="shared" si="273"/>
        <v>307084.76</v>
      </c>
      <c r="BZ59" s="36">
        <f t="shared" si="273"/>
        <v>321041.91000000003</v>
      </c>
      <c r="CA59" s="36">
        <f t="shared" si="273"/>
        <v>361508.63</v>
      </c>
      <c r="CB59" s="36">
        <f t="shared" si="273"/>
        <v>386470.35</v>
      </c>
      <c r="CC59" s="36">
        <f t="shared" si="273"/>
        <v>431931.36</v>
      </c>
      <c r="CD59" s="386">
        <f t="shared" si="273"/>
        <v>470475.52000000002</v>
      </c>
      <c r="CE59" s="409">
        <f t="shared" ref="CE59:CN63" si="274">Y59-M59</f>
        <v>479831.07</v>
      </c>
      <c r="CF59" s="36">
        <f t="shared" si="274"/>
        <v>477886.98</v>
      </c>
      <c r="CG59" s="36">
        <f t="shared" si="274"/>
        <v>472182.04</v>
      </c>
      <c r="CH59" s="36">
        <f t="shared" si="274"/>
        <v>394928</v>
      </c>
      <c r="CI59" s="36">
        <f t="shared" si="274"/>
        <v>347014</v>
      </c>
      <c r="CJ59" s="227">
        <f t="shared" si="274"/>
        <v>284980</v>
      </c>
      <c r="CK59" s="227">
        <f t="shared" si="274"/>
        <v>222676</v>
      </c>
      <c r="CL59" s="227">
        <f t="shared" si="274"/>
        <v>95466</v>
      </c>
      <c r="CM59" s="253">
        <f t="shared" si="274"/>
        <v>-22554</v>
      </c>
      <c r="CN59" s="253">
        <f t="shared" si="274"/>
        <v>-67051</v>
      </c>
      <c r="CO59" s="253">
        <f t="shared" ref="CO59:CX63" si="275">AI59-W59</f>
        <v>-108512</v>
      </c>
      <c r="CP59" s="366">
        <f t="shared" si="275"/>
        <v>-201751</v>
      </c>
      <c r="CQ59" s="335">
        <f t="shared" si="275"/>
        <v>-220481</v>
      </c>
      <c r="CR59" s="253">
        <f t="shared" si="275"/>
        <v>-222657</v>
      </c>
      <c r="CS59" s="253">
        <f t="shared" si="275"/>
        <v>-230988</v>
      </c>
      <c r="CT59" s="253">
        <f t="shared" si="275"/>
        <v>-244639</v>
      </c>
      <c r="CU59" s="253">
        <f t="shared" si="275"/>
        <v>-269409</v>
      </c>
      <c r="CV59" s="253">
        <f t="shared" si="275"/>
        <v>-303012</v>
      </c>
      <c r="CW59" s="253">
        <f t="shared" si="275"/>
        <v>-329637</v>
      </c>
      <c r="CX59" s="253">
        <f t="shared" si="275"/>
        <v>-178276</v>
      </c>
      <c r="CY59" s="253">
        <f t="shared" ref="CY59:DH63" si="276">AS59-AG59</f>
        <v>-129263</v>
      </c>
      <c r="CZ59" s="253">
        <f t="shared" si="276"/>
        <v>-100382</v>
      </c>
      <c r="DA59" s="253">
        <f t="shared" si="276"/>
        <v>-134000</v>
      </c>
      <c r="DB59" s="366">
        <f t="shared" si="276"/>
        <v>-75299</v>
      </c>
      <c r="DC59" s="366">
        <f t="shared" si="276"/>
        <v>-102140</v>
      </c>
      <c r="DD59" s="366">
        <f t="shared" si="276"/>
        <v>-114879</v>
      </c>
      <c r="DE59" s="366">
        <f t="shared" si="276"/>
        <v>-109784</v>
      </c>
      <c r="DF59" s="366">
        <f t="shared" si="276"/>
        <v>-72580</v>
      </c>
      <c r="DG59" s="366">
        <f t="shared" si="276"/>
        <v>-37051</v>
      </c>
      <c r="DH59" s="366">
        <f t="shared" si="276"/>
        <v>-3288</v>
      </c>
      <c r="DI59" s="366">
        <f t="shared" ref="DI59:DX63" si="277">BC59-AQ59</f>
        <v>3893</v>
      </c>
      <c r="DJ59" s="366">
        <f t="shared" si="277"/>
        <v>-32448</v>
      </c>
      <c r="DK59" s="366">
        <f t="shared" si="277"/>
        <v>-9451</v>
      </c>
      <c r="DL59" s="366">
        <f t="shared" si="277"/>
        <v>-38027</v>
      </c>
      <c r="DM59" s="366">
        <f t="shared" si="277"/>
        <v>-1712</v>
      </c>
      <c r="DN59" s="366">
        <f t="shared" si="277"/>
        <v>6844</v>
      </c>
      <c r="DO59" s="366">
        <f t="shared" si="277"/>
        <v>9114</v>
      </c>
      <c r="DP59" s="366">
        <f t="shared" si="277"/>
        <v>29065</v>
      </c>
      <c r="DQ59" s="366">
        <f t="shared" si="277"/>
        <v>20060</v>
      </c>
      <c r="DR59" s="366">
        <f t="shared" si="277"/>
        <v>42906</v>
      </c>
      <c r="DS59" s="366">
        <f t="shared" si="277"/>
        <v>-12508</v>
      </c>
      <c r="DT59" s="366">
        <f t="shared" si="277"/>
        <v>14169</v>
      </c>
      <c r="DU59" s="366">
        <f t="shared" si="277"/>
        <v>21735</v>
      </c>
      <c r="DV59" s="366">
        <f t="shared" si="277"/>
        <v>27025</v>
      </c>
      <c r="DW59" s="366">
        <f t="shared" si="277"/>
        <v>36949</v>
      </c>
      <c r="DX59" s="366">
        <f t="shared" si="277"/>
        <v>68816</v>
      </c>
      <c r="DY59" s="451"/>
      <c r="DZ59" s="451"/>
      <c r="EA59" s="451"/>
      <c r="EB59" s="326"/>
      <c r="EC59" s="56">
        <f>IF(ISERROR(GETPIVOTDATA("VALUE",'CSS WK pvt'!$I$2,"DT_FILE",EC$8,"CD_CO",EC$6,"TRIM_CAT",TRIM(B59),"TRIM_LINE",A58))=TRUE,0,GETPIVOTDATA("VALUE",'CSS WK pvt'!$I$2,"DT_FILE",EC$8,"CD_CO",EC$6,"TRIM_CAT",TRIM(B59),"TRIM_LINE",A58))</f>
        <v>500795</v>
      </c>
    </row>
    <row r="60" spans="1:133" s="31" customFormat="1" x14ac:dyDescent="0.3">
      <c r="A60" s="138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7">
        <v>68080</v>
      </c>
      <c r="V60" s="187">
        <v>55061</v>
      </c>
      <c r="W60" s="187">
        <v>57837</v>
      </c>
      <c r="X60" s="35">
        <v>68507</v>
      </c>
      <c r="Y60" s="187">
        <v>64082</v>
      </c>
      <c r="Z60" s="187">
        <v>69954</v>
      </c>
      <c r="AA60" s="187">
        <v>81439</v>
      </c>
      <c r="AB60" s="187">
        <v>100658</v>
      </c>
      <c r="AC60" s="187">
        <v>104202</v>
      </c>
      <c r="AD60" s="187">
        <v>109502</v>
      </c>
      <c r="AE60" s="187">
        <v>96101</v>
      </c>
      <c r="AF60" s="187">
        <v>111628</v>
      </c>
      <c r="AG60" s="187">
        <v>98088</v>
      </c>
      <c r="AH60" s="187">
        <v>84008</v>
      </c>
      <c r="AI60" s="187">
        <v>66648</v>
      </c>
      <c r="AJ60" s="35">
        <v>92489</v>
      </c>
      <c r="AK60" s="276">
        <v>94709</v>
      </c>
      <c r="AL60" s="276">
        <v>87116</v>
      </c>
      <c r="AM60" s="276">
        <v>82137</v>
      </c>
      <c r="AN60" s="276">
        <v>83237</v>
      </c>
      <c r="AO60" s="276">
        <v>90501</v>
      </c>
      <c r="AP60" s="276">
        <v>90290</v>
      </c>
      <c r="AQ60" s="56">
        <v>76171</v>
      </c>
      <c r="AR60" s="276">
        <v>47330</v>
      </c>
      <c r="AS60" s="276">
        <v>62016</v>
      </c>
      <c r="AT60" s="276">
        <v>44058</v>
      </c>
      <c r="AU60" s="276">
        <v>42052</v>
      </c>
      <c r="AV60" s="292">
        <v>33877</v>
      </c>
      <c r="AW60" s="276">
        <v>30878</v>
      </c>
      <c r="AX60" s="276">
        <v>32938</v>
      </c>
      <c r="AY60" s="276">
        <v>36757</v>
      </c>
      <c r="AZ60" s="276">
        <v>37053</v>
      </c>
      <c r="BA60" s="276">
        <v>38723</v>
      </c>
      <c r="BB60" s="276">
        <v>42737</v>
      </c>
      <c r="BC60" s="56">
        <v>35156</v>
      </c>
      <c r="BD60" s="276">
        <v>45179</v>
      </c>
      <c r="BE60" s="276">
        <v>42754</v>
      </c>
      <c r="BF60" s="276">
        <v>42418</v>
      </c>
      <c r="BG60" s="276">
        <v>41376</v>
      </c>
      <c r="BH60" s="292">
        <v>41962</v>
      </c>
      <c r="BI60" s="476">
        <v>38485</v>
      </c>
      <c r="BJ60" s="541">
        <v>30830</v>
      </c>
      <c r="BK60" s="565">
        <v>38757</v>
      </c>
      <c r="BL60" s="276">
        <v>37038</v>
      </c>
      <c r="BM60" s="276">
        <v>40643</v>
      </c>
      <c r="BN60" s="276">
        <v>35192</v>
      </c>
      <c r="BO60" s="56">
        <v>44790</v>
      </c>
      <c r="BP60" s="56">
        <v>43923</v>
      </c>
      <c r="BQ60" s="276">
        <v>34045</v>
      </c>
      <c r="BR60" s="276">
        <v>35396</v>
      </c>
      <c r="BS60" s="276"/>
      <c r="BT60" s="276"/>
      <c r="BU60" s="33">
        <f t="shared" si="273"/>
        <v>-3428.1200000000026</v>
      </c>
      <c r="BV60" s="36">
        <f t="shared" si="273"/>
        <v>868.33000000000175</v>
      </c>
      <c r="BW60" s="36">
        <f t="shared" si="273"/>
        <v>4853.2799999999988</v>
      </c>
      <c r="BX60" s="36">
        <f t="shared" si="273"/>
        <v>9135.9400000000023</v>
      </c>
      <c r="BY60" s="36">
        <f t="shared" si="273"/>
        <v>18849.239999999998</v>
      </c>
      <c r="BZ60" s="36">
        <f t="shared" si="273"/>
        <v>18593.910000000003</v>
      </c>
      <c r="CA60" s="36">
        <f t="shared" si="273"/>
        <v>10651.160000000003</v>
      </c>
      <c r="CB60" s="36">
        <f t="shared" si="273"/>
        <v>-376.59999999999854</v>
      </c>
      <c r="CC60" s="36">
        <f t="shared" si="273"/>
        <v>2795.9800000000032</v>
      </c>
      <c r="CD60" s="386">
        <f t="shared" si="273"/>
        <v>13021.39</v>
      </c>
      <c r="CE60" s="409">
        <f t="shared" si="274"/>
        <v>8425.8300000000017</v>
      </c>
      <c r="CF60" s="36">
        <f t="shared" si="274"/>
        <v>15042.980000000003</v>
      </c>
      <c r="CG60" s="36">
        <f t="shared" si="274"/>
        <v>24428.18</v>
      </c>
      <c r="CH60" s="36">
        <f t="shared" si="274"/>
        <v>40139</v>
      </c>
      <c r="CI60" s="36">
        <f t="shared" si="274"/>
        <v>39085</v>
      </c>
      <c r="CJ60" s="227">
        <f t="shared" si="274"/>
        <v>41293</v>
      </c>
      <c r="CK60" s="227">
        <f t="shared" si="274"/>
        <v>17491</v>
      </c>
      <c r="CL60" s="227">
        <f t="shared" si="274"/>
        <v>34228</v>
      </c>
      <c r="CM60" s="253">
        <f t="shared" si="274"/>
        <v>30008</v>
      </c>
      <c r="CN60" s="253">
        <f t="shared" si="274"/>
        <v>28947</v>
      </c>
      <c r="CO60" s="253">
        <f t="shared" si="275"/>
        <v>8811</v>
      </c>
      <c r="CP60" s="366">
        <f t="shared" si="275"/>
        <v>23982</v>
      </c>
      <c r="CQ60" s="335">
        <f t="shared" si="275"/>
        <v>30627</v>
      </c>
      <c r="CR60" s="253">
        <f t="shared" si="275"/>
        <v>17162</v>
      </c>
      <c r="CS60" s="253">
        <f t="shared" si="275"/>
        <v>698</v>
      </c>
      <c r="CT60" s="253">
        <f t="shared" si="275"/>
        <v>-17421</v>
      </c>
      <c r="CU60" s="253">
        <f t="shared" si="275"/>
        <v>-13701</v>
      </c>
      <c r="CV60" s="253">
        <f t="shared" si="275"/>
        <v>-19212</v>
      </c>
      <c r="CW60" s="253">
        <f t="shared" si="275"/>
        <v>-19930</v>
      </c>
      <c r="CX60" s="253">
        <f t="shared" si="275"/>
        <v>-64298</v>
      </c>
      <c r="CY60" s="253">
        <f t="shared" si="276"/>
        <v>-36072</v>
      </c>
      <c r="CZ60" s="253">
        <f t="shared" si="276"/>
        <v>-39950</v>
      </c>
      <c r="DA60" s="253">
        <f t="shared" si="276"/>
        <v>-24596</v>
      </c>
      <c r="DB60" s="366">
        <f t="shared" si="276"/>
        <v>-58612</v>
      </c>
      <c r="DC60" s="366">
        <f t="shared" si="276"/>
        <v>-63831</v>
      </c>
      <c r="DD60" s="366">
        <f t="shared" si="276"/>
        <v>-54178</v>
      </c>
      <c r="DE60" s="366">
        <f t="shared" si="276"/>
        <v>-45380</v>
      </c>
      <c r="DF60" s="366">
        <f t="shared" si="276"/>
        <v>-46184</v>
      </c>
      <c r="DG60" s="366">
        <f t="shared" si="276"/>
        <v>-51778</v>
      </c>
      <c r="DH60" s="366">
        <f t="shared" si="276"/>
        <v>-47553</v>
      </c>
      <c r="DI60" s="366">
        <f t="shared" si="277"/>
        <v>-41015</v>
      </c>
      <c r="DJ60" s="366">
        <f t="shared" si="277"/>
        <v>-2151</v>
      </c>
      <c r="DK60" s="366">
        <f t="shared" si="277"/>
        <v>-19262</v>
      </c>
      <c r="DL60" s="366">
        <f t="shared" si="277"/>
        <v>-1640</v>
      </c>
      <c r="DM60" s="366">
        <f t="shared" si="277"/>
        <v>-676</v>
      </c>
      <c r="DN60" s="366">
        <f t="shared" si="277"/>
        <v>8085</v>
      </c>
      <c r="DO60" s="366">
        <f t="shared" si="277"/>
        <v>7607</v>
      </c>
      <c r="DP60" s="366">
        <f t="shared" si="277"/>
        <v>-2108</v>
      </c>
      <c r="DQ60" s="366">
        <f t="shared" si="277"/>
        <v>2000</v>
      </c>
      <c r="DR60" s="366">
        <f t="shared" si="277"/>
        <v>-15</v>
      </c>
      <c r="DS60" s="366">
        <f t="shared" si="277"/>
        <v>1920</v>
      </c>
      <c r="DT60" s="366">
        <f t="shared" si="277"/>
        <v>-7545</v>
      </c>
      <c r="DU60" s="366">
        <f t="shared" si="277"/>
        <v>9634</v>
      </c>
      <c r="DV60" s="366">
        <f t="shared" si="277"/>
        <v>-1256</v>
      </c>
      <c r="DW60" s="366">
        <f t="shared" si="277"/>
        <v>-8709</v>
      </c>
      <c r="DX60" s="366">
        <f t="shared" si="277"/>
        <v>-7022</v>
      </c>
      <c r="DY60" s="451"/>
      <c r="DZ60" s="451"/>
      <c r="EA60" s="451"/>
      <c r="EB60" s="326"/>
      <c r="EC60" s="56">
        <f>IF(ISERROR(GETPIVOTDATA("VALUE",'CSS WK pvt'!$I$2,"DT_FILE",EC$8,"CD_CO",EC$6,"TRIM_CAT",TRIM(B60),"TRIM_LINE",A58))=TRUE,0,GETPIVOTDATA("VALUE",'CSS WK pvt'!$I$2,"DT_FILE",EC$8,"CD_CO",EC$6,"TRIM_CAT",TRIM(B60),"TRIM_LINE",A58))</f>
        <v>35396</v>
      </c>
    </row>
    <row r="61" spans="1:133" s="31" customFormat="1" x14ac:dyDescent="0.3">
      <c r="A61" s="138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7">
        <v>49441</v>
      </c>
      <c r="V61" s="187">
        <v>22073</v>
      </c>
      <c r="W61" s="187">
        <v>24567</v>
      </c>
      <c r="X61" s="35">
        <v>34897</v>
      </c>
      <c r="Y61" s="187">
        <v>40486</v>
      </c>
      <c r="Z61" s="187">
        <v>43801</v>
      </c>
      <c r="AA61" s="187">
        <v>44565</v>
      </c>
      <c r="AB61" s="187">
        <v>31311</v>
      </c>
      <c r="AC61" s="187">
        <v>29781</v>
      </c>
      <c r="AD61" s="187">
        <v>28890</v>
      </c>
      <c r="AE61" s="187">
        <v>29479</v>
      </c>
      <c r="AF61" s="187">
        <v>31258</v>
      </c>
      <c r="AG61" s="187">
        <v>21103</v>
      </c>
      <c r="AH61" s="187">
        <v>31568</v>
      </c>
      <c r="AI61" s="187">
        <v>37607</v>
      </c>
      <c r="AJ61" s="35">
        <v>17928</v>
      </c>
      <c r="AK61" s="276">
        <v>24618</v>
      </c>
      <c r="AL61" s="276">
        <v>20021</v>
      </c>
      <c r="AM61" s="276">
        <v>15032</v>
      </c>
      <c r="AN61" s="276">
        <v>18868</v>
      </c>
      <c r="AO61" s="276">
        <v>21910</v>
      </c>
      <c r="AP61" s="276">
        <v>20608</v>
      </c>
      <c r="AQ61" s="56">
        <v>8590</v>
      </c>
      <c r="AR61" s="276">
        <v>12009</v>
      </c>
      <c r="AS61" s="276">
        <v>7566</v>
      </c>
      <c r="AT61" s="276">
        <v>12411</v>
      </c>
      <c r="AU61" s="276">
        <v>13737</v>
      </c>
      <c r="AV61" s="292">
        <v>11095</v>
      </c>
      <c r="AW61" s="276">
        <v>11542</v>
      </c>
      <c r="AX61" s="276">
        <v>12117</v>
      </c>
      <c r="AY61" s="276">
        <v>11497</v>
      </c>
      <c r="AZ61" s="276">
        <v>11102</v>
      </c>
      <c r="BA61" s="276">
        <v>10929</v>
      </c>
      <c r="BB61" s="276">
        <v>9354</v>
      </c>
      <c r="BC61" s="56">
        <v>12524</v>
      </c>
      <c r="BD61" s="276">
        <v>11172</v>
      </c>
      <c r="BE61" s="276">
        <v>9548</v>
      </c>
      <c r="BF61" s="276">
        <v>10674</v>
      </c>
      <c r="BG61" s="276">
        <v>12236</v>
      </c>
      <c r="BH61" s="292">
        <v>17887</v>
      </c>
      <c r="BI61" s="476">
        <v>16450</v>
      </c>
      <c r="BJ61" s="541">
        <v>12814</v>
      </c>
      <c r="BK61" s="565">
        <v>22347</v>
      </c>
      <c r="BL61" s="276">
        <v>30208</v>
      </c>
      <c r="BM61" s="276">
        <v>32553</v>
      </c>
      <c r="BN61" s="276">
        <v>26418</v>
      </c>
      <c r="BO61" s="56">
        <v>25433</v>
      </c>
      <c r="BP61" s="56">
        <v>30044</v>
      </c>
      <c r="BQ61" s="276">
        <v>24230</v>
      </c>
      <c r="BR61" s="276">
        <v>23664</v>
      </c>
      <c r="BS61" s="276"/>
      <c r="BT61" s="276"/>
      <c r="BU61" s="33">
        <f t="shared" si="273"/>
        <v>-1140.0199999999995</v>
      </c>
      <c r="BV61" s="36">
        <f t="shared" si="273"/>
        <v>15133.73</v>
      </c>
      <c r="BW61" s="36">
        <f t="shared" si="273"/>
        <v>19108.080000000002</v>
      </c>
      <c r="BX61" s="36">
        <f t="shared" si="273"/>
        <v>30972.48</v>
      </c>
      <c r="BY61" s="36">
        <f t="shared" si="273"/>
        <v>41320.729999999996</v>
      </c>
      <c r="BZ61" s="36">
        <f t="shared" si="273"/>
        <v>44342.879999999997</v>
      </c>
      <c r="CA61" s="36">
        <f t="shared" si="273"/>
        <v>45149.3</v>
      </c>
      <c r="CB61" s="36">
        <f t="shared" si="273"/>
        <v>10856.73</v>
      </c>
      <c r="CC61" s="36">
        <f t="shared" si="273"/>
        <v>18321.060000000001</v>
      </c>
      <c r="CD61" s="386">
        <f t="shared" si="273"/>
        <v>27899.97</v>
      </c>
      <c r="CE61" s="409">
        <f t="shared" si="274"/>
        <v>29580.080000000002</v>
      </c>
      <c r="CF61" s="36">
        <f t="shared" si="274"/>
        <v>39699.74</v>
      </c>
      <c r="CG61" s="36">
        <f t="shared" si="274"/>
        <v>38098.410000000003</v>
      </c>
      <c r="CH61" s="36">
        <f t="shared" si="274"/>
        <v>11793</v>
      </c>
      <c r="CI61" s="36">
        <f t="shared" si="274"/>
        <v>1780</v>
      </c>
      <c r="CJ61" s="227">
        <f t="shared" si="274"/>
        <v>-8220</v>
      </c>
      <c r="CK61" s="227">
        <f t="shared" si="274"/>
        <v>-18100</v>
      </c>
      <c r="CL61" s="227">
        <f t="shared" si="274"/>
        <v>-18787</v>
      </c>
      <c r="CM61" s="253">
        <f t="shared" si="274"/>
        <v>-28338</v>
      </c>
      <c r="CN61" s="253">
        <f t="shared" si="274"/>
        <v>9495</v>
      </c>
      <c r="CO61" s="253">
        <f t="shared" si="275"/>
        <v>13040</v>
      </c>
      <c r="CP61" s="366">
        <f t="shared" si="275"/>
        <v>-16969</v>
      </c>
      <c r="CQ61" s="335">
        <f t="shared" si="275"/>
        <v>-15868</v>
      </c>
      <c r="CR61" s="253">
        <f t="shared" si="275"/>
        <v>-23780</v>
      </c>
      <c r="CS61" s="253">
        <f t="shared" si="275"/>
        <v>-29533</v>
      </c>
      <c r="CT61" s="253">
        <f t="shared" si="275"/>
        <v>-12443</v>
      </c>
      <c r="CU61" s="253">
        <f t="shared" si="275"/>
        <v>-7871</v>
      </c>
      <c r="CV61" s="253">
        <f t="shared" si="275"/>
        <v>-8282</v>
      </c>
      <c r="CW61" s="253">
        <f t="shared" si="275"/>
        <v>-20889</v>
      </c>
      <c r="CX61" s="253">
        <f t="shared" si="275"/>
        <v>-19249</v>
      </c>
      <c r="CY61" s="253">
        <f t="shared" si="276"/>
        <v>-13537</v>
      </c>
      <c r="CZ61" s="253">
        <f t="shared" si="276"/>
        <v>-19157</v>
      </c>
      <c r="DA61" s="253">
        <f t="shared" si="276"/>
        <v>-23870</v>
      </c>
      <c r="DB61" s="366">
        <f t="shared" si="276"/>
        <v>-6833</v>
      </c>
      <c r="DC61" s="366">
        <f t="shared" si="276"/>
        <v>-13076</v>
      </c>
      <c r="DD61" s="366">
        <f t="shared" si="276"/>
        <v>-7904</v>
      </c>
      <c r="DE61" s="366">
        <f t="shared" si="276"/>
        <v>-3535</v>
      </c>
      <c r="DF61" s="366">
        <f t="shared" si="276"/>
        <v>-7766</v>
      </c>
      <c r="DG61" s="366">
        <f t="shared" si="276"/>
        <v>-10981</v>
      </c>
      <c r="DH61" s="366">
        <f t="shared" si="276"/>
        <v>-11254</v>
      </c>
      <c r="DI61" s="366">
        <f t="shared" si="277"/>
        <v>3934</v>
      </c>
      <c r="DJ61" s="366">
        <f t="shared" si="277"/>
        <v>-837</v>
      </c>
      <c r="DK61" s="366">
        <f t="shared" si="277"/>
        <v>1982</v>
      </c>
      <c r="DL61" s="366">
        <f t="shared" si="277"/>
        <v>-1737</v>
      </c>
      <c r="DM61" s="366">
        <f t="shared" si="277"/>
        <v>-1501</v>
      </c>
      <c r="DN61" s="366">
        <f t="shared" si="277"/>
        <v>6792</v>
      </c>
      <c r="DO61" s="366">
        <f t="shared" si="277"/>
        <v>4908</v>
      </c>
      <c r="DP61" s="366">
        <f t="shared" si="277"/>
        <v>697</v>
      </c>
      <c r="DQ61" s="366">
        <f t="shared" si="277"/>
        <v>10850</v>
      </c>
      <c r="DR61" s="366">
        <f t="shared" si="277"/>
        <v>19106</v>
      </c>
      <c r="DS61" s="366">
        <f t="shared" si="277"/>
        <v>21624</v>
      </c>
      <c r="DT61" s="366">
        <f t="shared" si="277"/>
        <v>17064</v>
      </c>
      <c r="DU61" s="366">
        <f t="shared" si="277"/>
        <v>12909</v>
      </c>
      <c r="DV61" s="366">
        <f t="shared" si="277"/>
        <v>18872</v>
      </c>
      <c r="DW61" s="366">
        <f t="shared" si="277"/>
        <v>14682</v>
      </c>
      <c r="DX61" s="366">
        <f t="shared" si="277"/>
        <v>12990</v>
      </c>
      <c r="DY61" s="451"/>
      <c r="DZ61" s="451"/>
      <c r="EA61" s="451"/>
      <c r="EB61" s="326"/>
      <c r="EC61" s="56">
        <f>IF(ISERROR(GETPIVOTDATA("VALUE",'CSS WK pvt'!$I$2,"DT_FILE",EC$8,"CD_CO",EC$6,"TRIM_CAT",TRIM(B61),"TRIM_LINE",A58))=TRUE,0,GETPIVOTDATA("VALUE",'CSS WK pvt'!$I$2,"DT_FILE",EC$8,"CD_CO",EC$6,"TRIM_CAT",TRIM(B61),"TRIM_LINE",A58))</f>
        <v>23664</v>
      </c>
    </row>
    <row r="62" spans="1:133" s="31" customFormat="1" x14ac:dyDescent="0.3">
      <c r="A62" s="138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7">
        <v>9081</v>
      </c>
      <c r="V62" s="187">
        <v>11261</v>
      </c>
      <c r="W62" s="187">
        <v>13802</v>
      </c>
      <c r="X62" s="35">
        <v>15115</v>
      </c>
      <c r="Y62" s="187">
        <v>16333</v>
      </c>
      <c r="Z62" s="187">
        <v>14387</v>
      </c>
      <c r="AA62" s="187">
        <v>3343</v>
      </c>
      <c r="AB62" s="187">
        <v>993</v>
      </c>
      <c r="AC62" s="187">
        <v>978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35">
        <v>322</v>
      </c>
      <c r="AK62" s="276">
        <v>1496</v>
      </c>
      <c r="AL62" s="276">
        <v>918</v>
      </c>
      <c r="AM62" s="276">
        <v>0</v>
      </c>
      <c r="AN62" s="276">
        <v>0</v>
      </c>
      <c r="AO62" s="276">
        <v>0</v>
      </c>
      <c r="AP62" s="276">
        <v>0</v>
      </c>
      <c r="AQ62" s="56">
        <v>0</v>
      </c>
      <c r="AR62" s="276">
        <v>0</v>
      </c>
      <c r="AS62" s="276">
        <v>4391</v>
      </c>
      <c r="AT62" s="276">
        <v>30</v>
      </c>
      <c r="AU62" s="276">
        <v>45</v>
      </c>
      <c r="AV62" s="292">
        <v>941</v>
      </c>
      <c r="AW62" s="276">
        <v>1454</v>
      </c>
      <c r="AX62" s="276">
        <v>3381</v>
      </c>
      <c r="AY62" s="276">
        <v>930</v>
      </c>
      <c r="AZ62" s="276">
        <v>1744</v>
      </c>
      <c r="BA62" s="276">
        <v>2349</v>
      </c>
      <c r="BB62" s="276">
        <v>2627</v>
      </c>
      <c r="BC62" s="56">
        <v>3029</v>
      </c>
      <c r="BD62" s="276">
        <v>3503</v>
      </c>
      <c r="BE62" s="276">
        <v>0</v>
      </c>
      <c r="BF62" s="276">
        <v>0</v>
      </c>
      <c r="BG62" s="276">
        <v>5</v>
      </c>
      <c r="BH62" s="292">
        <v>6218</v>
      </c>
      <c r="BI62" s="476">
        <v>11</v>
      </c>
      <c r="BJ62" s="541">
        <v>1985</v>
      </c>
      <c r="BK62" s="565">
        <v>0</v>
      </c>
      <c r="BL62" s="276">
        <v>57</v>
      </c>
      <c r="BM62" s="276">
        <v>0</v>
      </c>
      <c r="BN62" s="276">
        <v>0</v>
      </c>
      <c r="BO62" s="56">
        <v>0</v>
      </c>
      <c r="BP62" s="56">
        <v>0</v>
      </c>
      <c r="BQ62" s="276">
        <v>60</v>
      </c>
      <c r="BR62" s="276">
        <v>2885</v>
      </c>
      <c r="BS62" s="276"/>
      <c r="BT62" s="276"/>
      <c r="BU62" s="33">
        <f t="shared" si="273"/>
        <v>3189.3199999999997</v>
      </c>
      <c r="BV62" s="36">
        <f t="shared" si="273"/>
        <v>9383.83</v>
      </c>
      <c r="BW62" s="36">
        <f t="shared" si="273"/>
        <v>3663.54</v>
      </c>
      <c r="BX62" s="36">
        <f t="shared" si="273"/>
        <v>5607.92</v>
      </c>
      <c r="BY62" s="36">
        <f t="shared" si="273"/>
        <v>9264</v>
      </c>
      <c r="BZ62" s="36">
        <f t="shared" si="273"/>
        <v>6109.6</v>
      </c>
      <c r="CA62" s="36">
        <f t="shared" si="273"/>
        <v>5601.2</v>
      </c>
      <c r="CB62" s="36">
        <f t="shared" si="273"/>
        <v>6205.89</v>
      </c>
      <c r="CC62" s="36">
        <f t="shared" si="273"/>
        <v>11184.76</v>
      </c>
      <c r="CD62" s="386">
        <f t="shared" si="273"/>
        <v>9958.41</v>
      </c>
      <c r="CE62" s="409">
        <f t="shared" si="274"/>
        <v>13816.09</v>
      </c>
      <c r="CF62" s="36">
        <f t="shared" si="274"/>
        <v>14285.51</v>
      </c>
      <c r="CG62" s="36">
        <f t="shared" si="274"/>
        <v>64.050000000000182</v>
      </c>
      <c r="CH62" s="36">
        <f t="shared" si="274"/>
        <v>-8488</v>
      </c>
      <c r="CI62" s="36">
        <f t="shared" si="274"/>
        <v>-4245</v>
      </c>
      <c r="CJ62" s="227">
        <f t="shared" si="274"/>
        <v>-5608</v>
      </c>
      <c r="CK62" s="227">
        <f t="shared" si="274"/>
        <v>-9264</v>
      </c>
      <c r="CL62" s="227">
        <f t="shared" si="274"/>
        <v>-7448</v>
      </c>
      <c r="CM62" s="253">
        <f t="shared" si="274"/>
        <v>-9081</v>
      </c>
      <c r="CN62" s="253">
        <f t="shared" si="274"/>
        <v>-11261</v>
      </c>
      <c r="CO62" s="253">
        <f t="shared" si="275"/>
        <v>-13802</v>
      </c>
      <c r="CP62" s="366">
        <f t="shared" si="275"/>
        <v>-14793</v>
      </c>
      <c r="CQ62" s="335">
        <f t="shared" si="275"/>
        <v>-14837</v>
      </c>
      <c r="CR62" s="253">
        <f t="shared" si="275"/>
        <v>-13469</v>
      </c>
      <c r="CS62" s="253">
        <f t="shared" si="275"/>
        <v>-3343</v>
      </c>
      <c r="CT62" s="253">
        <f t="shared" si="275"/>
        <v>-993</v>
      </c>
      <c r="CU62" s="253">
        <f t="shared" si="275"/>
        <v>-978</v>
      </c>
      <c r="CV62" s="253">
        <f t="shared" si="275"/>
        <v>0</v>
      </c>
      <c r="CW62" s="253">
        <f t="shared" si="275"/>
        <v>0</v>
      </c>
      <c r="CX62" s="253">
        <f t="shared" si="275"/>
        <v>0</v>
      </c>
      <c r="CY62" s="253">
        <f t="shared" si="276"/>
        <v>4391</v>
      </c>
      <c r="CZ62" s="253">
        <f t="shared" si="276"/>
        <v>30</v>
      </c>
      <c r="DA62" s="253">
        <f t="shared" si="276"/>
        <v>45</v>
      </c>
      <c r="DB62" s="366">
        <f t="shared" si="276"/>
        <v>619</v>
      </c>
      <c r="DC62" s="366">
        <f t="shared" si="276"/>
        <v>-42</v>
      </c>
      <c r="DD62" s="366">
        <f t="shared" si="276"/>
        <v>2463</v>
      </c>
      <c r="DE62" s="366">
        <f t="shared" si="276"/>
        <v>930</v>
      </c>
      <c r="DF62" s="366">
        <f t="shared" si="276"/>
        <v>1744</v>
      </c>
      <c r="DG62" s="366">
        <f t="shared" si="276"/>
        <v>2349</v>
      </c>
      <c r="DH62" s="366">
        <f t="shared" si="276"/>
        <v>2627</v>
      </c>
      <c r="DI62" s="366">
        <f t="shared" si="277"/>
        <v>3029</v>
      </c>
      <c r="DJ62" s="366">
        <f t="shared" si="277"/>
        <v>3503</v>
      </c>
      <c r="DK62" s="366">
        <f t="shared" si="277"/>
        <v>-4391</v>
      </c>
      <c r="DL62" s="366">
        <f t="shared" si="277"/>
        <v>-30</v>
      </c>
      <c r="DM62" s="366">
        <f t="shared" si="277"/>
        <v>-40</v>
      </c>
      <c r="DN62" s="366">
        <f t="shared" si="277"/>
        <v>5277</v>
      </c>
      <c r="DO62" s="366">
        <f t="shared" si="277"/>
        <v>-1443</v>
      </c>
      <c r="DP62" s="366">
        <f t="shared" si="277"/>
        <v>-1396</v>
      </c>
      <c r="DQ62" s="366">
        <f t="shared" si="277"/>
        <v>-930</v>
      </c>
      <c r="DR62" s="366">
        <f t="shared" si="277"/>
        <v>-1687</v>
      </c>
      <c r="DS62" s="366">
        <f t="shared" si="277"/>
        <v>-2349</v>
      </c>
      <c r="DT62" s="366">
        <f t="shared" si="277"/>
        <v>-2627</v>
      </c>
      <c r="DU62" s="366">
        <f t="shared" si="277"/>
        <v>-3029</v>
      </c>
      <c r="DV62" s="366">
        <f t="shared" si="277"/>
        <v>-3503</v>
      </c>
      <c r="DW62" s="366">
        <f t="shared" si="277"/>
        <v>60</v>
      </c>
      <c r="DX62" s="366">
        <f t="shared" si="277"/>
        <v>2885</v>
      </c>
      <c r="DY62" s="451"/>
      <c r="DZ62" s="451"/>
      <c r="EA62" s="451"/>
      <c r="EB62" s="326"/>
      <c r="EC62" s="56">
        <f>IF(ISERROR(GETPIVOTDATA("VALUE",'CSS WK pvt'!$I$2,"DT_FILE",EC$8,"CD_CO",EC$6,"TRIM_CAT",TRIM(B62),"TRIM_LINE",A58))=TRUE,0,GETPIVOTDATA("VALUE",'CSS WK pvt'!$I$2,"DT_FILE",EC$8,"CD_CO",EC$6,"TRIM_CAT",TRIM(B62),"TRIM_LINE",A58))</f>
        <v>2885</v>
      </c>
    </row>
    <row r="63" spans="1:133" s="31" customFormat="1" x14ac:dyDescent="0.3">
      <c r="A63" s="138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7">
        <v>0</v>
      </c>
      <c r="V63" s="187">
        <v>0</v>
      </c>
      <c r="W63" s="187">
        <v>0</v>
      </c>
      <c r="X63" s="35">
        <v>0</v>
      </c>
      <c r="Y63" s="187">
        <v>0</v>
      </c>
      <c r="Z63" s="187">
        <v>0</v>
      </c>
      <c r="AA63" s="187">
        <v>0</v>
      </c>
      <c r="AB63" s="187">
        <v>0</v>
      </c>
      <c r="AC63" s="187">
        <v>0</v>
      </c>
      <c r="AD63" s="187">
        <v>0</v>
      </c>
      <c r="AE63" s="187">
        <v>0</v>
      </c>
      <c r="AF63" s="187">
        <v>0</v>
      </c>
      <c r="AG63" s="187">
        <v>212</v>
      </c>
      <c r="AH63" s="187">
        <v>21332</v>
      </c>
      <c r="AI63" s="187">
        <v>9671</v>
      </c>
      <c r="AJ63" s="35">
        <v>421</v>
      </c>
      <c r="AK63" s="276">
        <v>3856</v>
      </c>
      <c r="AL63" s="276">
        <v>5742</v>
      </c>
      <c r="AM63" s="276">
        <v>7554</v>
      </c>
      <c r="AN63" s="276">
        <v>8537</v>
      </c>
      <c r="AO63" s="276">
        <v>17938</v>
      </c>
      <c r="AP63" s="276">
        <v>6306</v>
      </c>
      <c r="AQ63" s="56">
        <v>476</v>
      </c>
      <c r="AR63" s="276">
        <v>86</v>
      </c>
      <c r="AS63" s="276">
        <v>307</v>
      </c>
      <c r="AT63" s="276">
        <v>88</v>
      </c>
      <c r="AU63" s="276">
        <v>89</v>
      </c>
      <c r="AV63" s="292">
        <v>0</v>
      </c>
      <c r="AW63" s="276">
        <v>0</v>
      </c>
      <c r="AX63" s="276">
        <v>5526</v>
      </c>
      <c r="AY63" s="276">
        <v>18997</v>
      </c>
      <c r="AZ63" s="276">
        <v>10649</v>
      </c>
      <c r="BA63" s="276">
        <v>19796</v>
      </c>
      <c r="BB63" s="276">
        <v>14415</v>
      </c>
      <c r="BC63" s="56">
        <v>10613</v>
      </c>
      <c r="BD63" s="276">
        <v>11676</v>
      </c>
      <c r="BE63" s="276">
        <v>7500</v>
      </c>
      <c r="BF63" s="276">
        <v>18799</v>
      </c>
      <c r="BG63" s="276">
        <v>24135</v>
      </c>
      <c r="BH63" s="292">
        <v>28866</v>
      </c>
      <c r="BI63" s="476">
        <v>43054</v>
      </c>
      <c r="BJ63" s="541">
        <v>48288</v>
      </c>
      <c r="BK63" s="565">
        <v>79881</v>
      </c>
      <c r="BL63" s="276">
        <v>22275</v>
      </c>
      <c r="BM63" s="276">
        <v>24565</v>
      </c>
      <c r="BN63" s="276">
        <v>36916</v>
      </c>
      <c r="BO63" s="56">
        <v>25921</v>
      </c>
      <c r="BP63" s="56">
        <v>56</v>
      </c>
      <c r="BQ63" s="276">
        <v>5457</v>
      </c>
      <c r="BR63" s="276">
        <v>0</v>
      </c>
      <c r="BS63" s="276"/>
      <c r="BT63" s="276"/>
      <c r="BU63" s="33">
        <f t="shared" si="273"/>
        <v>0</v>
      </c>
      <c r="BV63" s="36">
        <f t="shared" si="273"/>
        <v>0</v>
      </c>
      <c r="BW63" s="36">
        <f t="shared" si="273"/>
        <v>0</v>
      </c>
      <c r="BX63" s="36">
        <f t="shared" si="273"/>
        <v>0</v>
      </c>
      <c r="BY63" s="36">
        <f t="shared" si="273"/>
        <v>0</v>
      </c>
      <c r="BZ63" s="36">
        <f t="shared" si="273"/>
        <v>0</v>
      </c>
      <c r="CA63" s="36">
        <f t="shared" si="273"/>
        <v>0</v>
      </c>
      <c r="CB63" s="36">
        <f t="shared" si="273"/>
        <v>0</v>
      </c>
      <c r="CC63" s="36">
        <f t="shared" si="273"/>
        <v>0</v>
      </c>
      <c r="CD63" s="386">
        <f t="shared" si="273"/>
        <v>0</v>
      </c>
      <c r="CE63" s="409">
        <f t="shared" si="274"/>
        <v>0</v>
      </c>
      <c r="CF63" s="36">
        <f t="shared" si="274"/>
        <v>0</v>
      </c>
      <c r="CG63" s="36">
        <f t="shared" si="274"/>
        <v>0</v>
      </c>
      <c r="CH63" s="36">
        <f t="shared" si="274"/>
        <v>0</v>
      </c>
      <c r="CI63" s="36">
        <f t="shared" si="274"/>
        <v>0</v>
      </c>
      <c r="CJ63" s="227">
        <f t="shared" si="274"/>
        <v>0</v>
      </c>
      <c r="CK63" s="227">
        <f t="shared" si="274"/>
        <v>0</v>
      </c>
      <c r="CL63" s="227">
        <f t="shared" si="274"/>
        <v>0</v>
      </c>
      <c r="CM63" s="253">
        <f t="shared" si="274"/>
        <v>212</v>
      </c>
      <c r="CN63" s="253">
        <f t="shared" si="274"/>
        <v>21332</v>
      </c>
      <c r="CO63" s="253">
        <f t="shared" si="275"/>
        <v>9671</v>
      </c>
      <c r="CP63" s="366">
        <f t="shared" si="275"/>
        <v>421</v>
      </c>
      <c r="CQ63" s="335">
        <f t="shared" si="275"/>
        <v>3856</v>
      </c>
      <c r="CR63" s="253">
        <f t="shared" si="275"/>
        <v>5742</v>
      </c>
      <c r="CS63" s="253">
        <f t="shared" si="275"/>
        <v>7554</v>
      </c>
      <c r="CT63" s="253">
        <f t="shared" si="275"/>
        <v>8537</v>
      </c>
      <c r="CU63" s="253">
        <f t="shared" si="275"/>
        <v>17938</v>
      </c>
      <c r="CV63" s="253">
        <f t="shared" si="275"/>
        <v>6306</v>
      </c>
      <c r="CW63" s="253">
        <f t="shared" si="275"/>
        <v>476</v>
      </c>
      <c r="CX63" s="253">
        <f t="shared" si="275"/>
        <v>86</v>
      </c>
      <c r="CY63" s="253">
        <f t="shared" si="276"/>
        <v>95</v>
      </c>
      <c r="CZ63" s="253">
        <f t="shared" si="276"/>
        <v>-21244</v>
      </c>
      <c r="DA63" s="253">
        <f t="shared" si="276"/>
        <v>-9582</v>
      </c>
      <c r="DB63" s="366">
        <f t="shared" si="276"/>
        <v>-421</v>
      </c>
      <c r="DC63" s="366">
        <f t="shared" si="276"/>
        <v>-3856</v>
      </c>
      <c r="DD63" s="366">
        <f t="shared" si="276"/>
        <v>-216</v>
      </c>
      <c r="DE63" s="366">
        <f t="shared" si="276"/>
        <v>11443</v>
      </c>
      <c r="DF63" s="366">
        <f t="shared" si="276"/>
        <v>2112</v>
      </c>
      <c r="DG63" s="366">
        <f t="shared" si="276"/>
        <v>1858</v>
      </c>
      <c r="DH63" s="366">
        <f t="shared" si="276"/>
        <v>8109</v>
      </c>
      <c r="DI63" s="366">
        <f t="shared" si="277"/>
        <v>10137</v>
      </c>
      <c r="DJ63" s="366">
        <f t="shared" si="277"/>
        <v>11590</v>
      </c>
      <c r="DK63" s="366">
        <f t="shared" si="277"/>
        <v>7193</v>
      </c>
      <c r="DL63" s="366">
        <f t="shared" si="277"/>
        <v>18711</v>
      </c>
      <c r="DM63" s="366">
        <f t="shared" si="277"/>
        <v>24046</v>
      </c>
      <c r="DN63" s="366">
        <f t="shared" si="277"/>
        <v>28866</v>
      </c>
      <c r="DO63" s="366">
        <f t="shared" si="277"/>
        <v>43054</v>
      </c>
      <c r="DP63" s="366">
        <f t="shared" si="277"/>
        <v>42762</v>
      </c>
      <c r="DQ63" s="366">
        <f t="shared" si="277"/>
        <v>60884</v>
      </c>
      <c r="DR63" s="366">
        <f t="shared" si="277"/>
        <v>11626</v>
      </c>
      <c r="DS63" s="366">
        <f t="shared" si="277"/>
        <v>4769</v>
      </c>
      <c r="DT63" s="366">
        <f t="shared" si="277"/>
        <v>22501</v>
      </c>
      <c r="DU63" s="366">
        <f t="shared" si="277"/>
        <v>15308</v>
      </c>
      <c r="DV63" s="366">
        <f t="shared" si="277"/>
        <v>-11620</v>
      </c>
      <c r="DW63" s="366">
        <f t="shared" si="277"/>
        <v>-2043</v>
      </c>
      <c r="DX63" s="366">
        <f t="shared" si="277"/>
        <v>-18799</v>
      </c>
      <c r="DY63" s="451"/>
      <c r="DZ63" s="451"/>
      <c r="EA63" s="451"/>
      <c r="EB63" s="326"/>
      <c r="EC63" s="56">
        <f>IF(ISERROR(GETPIVOTDATA("VALUE",'CSS WK pvt'!$I$2,"DT_FILE",EC$8,"CD_CO",EC$6,"TRIM_CAT",TRIM(B63),"TRIM_LINE",A58))=TRUE,0,GETPIVOTDATA("VALUE",'CSS WK pvt'!$I$2,"DT_FILE",EC$8,"CD_CO",EC$6,"TRIM_CAT",TRIM(B63),"TRIM_LINE",A58))</f>
        <v>0</v>
      </c>
    </row>
    <row r="64" spans="1:133" s="122" customFormat="1" x14ac:dyDescent="0.3">
      <c r="A64" s="139"/>
      <c r="B64" s="32" t="s">
        <v>144</v>
      </c>
      <c r="C64" s="132">
        <f t="shared" ref="C64:Q64" si="278">SUM(C59:C63)</f>
        <v>295759.62</v>
      </c>
      <c r="D64" s="133">
        <f t="shared" si="278"/>
        <v>314561.91999999998</v>
      </c>
      <c r="E64" s="133">
        <f t="shared" si="278"/>
        <v>331115.20999999996</v>
      </c>
      <c r="F64" s="133">
        <f t="shared" si="278"/>
        <v>327583.40000000002</v>
      </c>
      <c r="G64" s="133">
        <f t="shared" si="278"/>
        <v>336588.27</v>
      </c>
      <c r="H64" s="133">
        <f t="shared" si="278"/>
        <v>311218.7</v>
      </c>
      <c r="I64" s="133">
        <f t="shared" si="278"/>
        <v>311601.70999999996</v>
      </c>
      <c r="J64" s="133">
        <f t="shared" si="278"/>
        <v>322677.63</v>
      </c>
      <c r="K64" s="133">
        <f t="shared" si="278"/>
        <v>347190.84</v>
      </c>
      <c r="L64" s="134">
        <f t="shared" si="278"/>
        <v>362154.71</v>
      </c>
      <c r="M64" s="133">
        <f t="shared" si="278"/>
        <v>382136.92999999993</v>
      </c>
      <c r="N64" s="133">
        <f t="shared" si="278"/>
        <v>361295.79000000004</v>
      </c>
      <c r="O64" s="133">
        <f t="shared" si="278"/>
        <v>406217.32000000007</v>
      </c>
      <c r="P64" s="133">
        <f t="shared" si="278"/>
        <v>490615</v>
      </c>
      <c r="Q64" s="133">
        <f t="shared" si="278"/>
        <v>570082</v>
      </c>
      <c r="R64" s="133">
        <v>643929</v>
      </c>
      <c r="S64" s="133">
        <v>713107</v>
      </c>
      <c r="T64" s="133">
        <v>701307</v>
      </c>
      <c r="U64" s="188">
        <v>734512</v>
      </c>
      <c r="V64" s="188">
        <v>725834</v>
      </c>
      <c r="W64" s="188">
        <f>SUM(W59+W60+W61+W62+W63)</f>
        <v>811424</v>
      </c>
      <c r="X64" s="134">
        <f>SUM(X59+X60+X61+X62+X63)</f>
        <v>883510</v>
      </c>
      <c r="Y64" s="188">
        <v>913790</v>
      </c>
      <c r="Z64" s="188">
        <v>908211</v>
      </c>
      <c r="AA64" s="188">
        <v>940990</v>
      </c>
      <c r="AB64" s="188">
        <v>928987</v>
      </c>
      <c r="AC64" s="188">
        <v>953716</v>
      </c>
      <c r="AD64" s="188">
        <v>956374</v>
      </c>
      <c r="AE64" s="188">
        <v>925910</v>
      </c>
      <c r="AF64" s="188">
        <v>804766</v>
      </c>
      <c r="AG64" s="188">
        <v>704759</v>
      </c>
      <c r="AH64" s="188">
        <v>707296</v>
      </c>
      <c r="AI64" s="188">
        <v>720632</v>
      </c>
      <c r="AJ64" s="134">
        <v>674400</v>
      </c>
      <c r="AK64" s="277">
        <v>697087</v>
      </c>
      <c r="AL64" s="277">
        <v>671209</v>
      </c>
      <c r="AM64" s="277">
        <v>685378</v>
      </c>
      <c r="AN64" s="277">
        <v>662028</v>
      </c>
      <c r="AO64" s="277">
        <v>679695</v>
      </c>
      <c r="AP64" s="277">
        <v>632174</v>
      </c>
      <c r="AQ64" s="37">
        <v>555930</v>
      </c>
      <c r="AR64" s="277">
        <v>543029</v>
      </c>
      <c r="AS64" s="277">
        <v>530373</v>
      </c>
      <c r="AT64" s="277">
        <v>526593</v>
      </c>
      <c r="AU64" s="277">
        <v>528629</v>
      </c>
      <c r="AV64" s="293">
        <v>533854</v>
      </c>
      <c r="AW64" s="277">
        <v>514142</v>
      </c>
      <c r="AX64" s="277">
        <v>496495</v>
      </c>
      <c r="AY64" s="277">
        <v>539052</v>
      </c>
      <c r="AZ64" s="277">
        <v>539354</v>
      </c>
      <c r="BA64" s="277">
        <v>584092</v>
      </c>
      <c r="BB64" s="277">
        <v>580815</v>
      </c>
      <c r="BC64" s="37">
        <v>535908</v>
      </c>
      <c r="BD64" s="277">
        <v>522686</v>
      </c>
      <c r="BE64" s="277">
        <v>506444</v>
      </c>
      <c r="BF64" s="277">
        <v>503870</v>
      </c>
      <c r="BG64" s="277">
        <v>548746</v>
      </c>
      <c r="BH64" s="293">
        <v>589718</v>
      </c>
      <c r="BI64" s="477">
        <v>577382</v>
      </c>
      <c r="BJ64" s="542">
        <v>565515</v>
      </c>
      <c r="BK64" s="566">
        <v>631916</v>
      </c>
      <c r="BL64" s="277">
        <v>611290</v>
      </c>
      <c r="BM64" s="277">
        <v>597548</v>
      </c>
      <c r="BN64" s="277">
        <v>624377</v>
      </c>
      <c r="BO64" s="37">
        <v>592465</v>
      </c>
      <c r="BP64" s="37">
        <v>552204</v>
      </c>
      <c r="BQ64" s="277">
        <v>547383</v>
      </c>
      <c r="BR64" s="277">
        <v>562740</v>
      </c>
      <c r="BS64" s="277"/>
      <c r="BT64" s="277"/>
      <c r="BU64" s="132">
        <f t="shared" ref="BU64:BY64" si="279">SUM(BU59:BU63)</f>
        <v>110457.70000000001</v>
      </c>
      <c r="BV64" s="135">
        <f t="shared" si="279"/>
        <v>176053.08000000002</v>
      </c>
      <c r="BW64" s="135">
        <f t="shared" si="279"/>
        <v>238966.79</v>
      </c>
      <c r="BX64" s="135">
        <f t="shared" si="279"/>
        <v>316345.59999999998</v>
      </c>
      <c r="BY64" s="135">
        <f t="shared" si="279"/>
        <v>376518.73</v>
      </c>
      <c r="BZ64" s="135">
        <f t="shared" ref="BZ64:CH64" si="280">SUM(BZ59:BZ63)</f>
        <v>390088.30000000005</v>
      </c>
      <c r="CA64" s="135">
        <f t="shared" si="280"/>
        <v>422910.29000000004</v>
      </c>
      <c r="CB64" s="135">
        <f t="shared" si="280"/>
        <v>403156.37</v>
      </c>
      <c r="CC64" s="135">
        <f t="shared" si="280"/>
        <v>464233.16</v>
      </c>
      <c r="CD64" s="387">
        <f t="shared" si="280"/>
        <v>521355.29</v>
      </c>
      <c r="CE64" s="410">
        <f t="shared" si="280"/>
        <v>531653.07000000007</v>
      </c>
      <c r="CF64" s="135">
        <f t="shared" si="280"/>
        <v>546915.21</v>
      </c>
      <c r="CG64" s="135">
        <f t="shared" si="280"/>
        <v>534772.68000000005</v>
      </c>
      <c r="CH64" s="135">
        <f t="shared" si="280"/>
        <v>438372</v>
      </c>
      <c r="CI64" s="135">
        <f t="shared" ref="CI64:CJ64" si="281">SUM(CI59:CI63)</f>
        <v>383634</v>
      </c>
      <c r="CJ64" s="228">
        <f t="shared" si="281"/>
        <v>312445</v>
      </c>
      <c r="CK64" s="228">
        <f t="shared" ref="CK64" si="282">SUM(CK59:CK63)</f>
        <v>212803</v>
      </c>
      <c r="CL64" s="228">
        <f t="shared" ref="CL64:CM64" si="283">SUM(CL59:CL63)</f>
        <v>103459</v>
      </c>
      <c r="CM64" s="254">
        <f t="shared" si="283"/>
        <v>-29753</v>
      </c>
      <c r="CN64" s="254">
        <f t="shared" ref="CN64:CO64" si="284">SUM(CN59:CN63)</f>
        <v>-18538</v>
      </c>
      <c r="CO64" s="254">
        <f t="shared" si="284"/>
        <v>-90792</v>
      </c>
      <c r="CP64" s="367">
        <f t="shared" ref="CP64:CQ64" si="285">SUM(CP59:CP63)</f>
        <v>-209110</v>
      </c>
      <c r="CQ64" s="336">
        <f t="shared" si="285"/>
        <v>-216703</v>
      </c>
      <c r="CR64" s="254">
        <f t="shared" ref="CR64" si="286">SUM(CR59:CR63)</f>
        <v>-237002</v>
      </c>
      <c r="CS64" s="254">
        <f t="shared" ref="CS64" si="287">SUM(CS59:CS63)</f>
        <v>-255612</v>
      </c>
      <c r="CT64" s="254">
        <f t="shared" ref="CT64" si="288">SUM(CT59:CT63)</f>
        <v>-266959</v>
      </c>
      <c r="CU64" s="254">
        <f t="shared" ref="CU64" si="289">SUM(CU59:CU63)</f>
        <v>-274021</v>
      </c>
      <c r="CV64" s="254">
        <f t="shared" ref="CV64" si="290">SUM(CV59:CV63)</f>
        <v>-324200</v>
      </c>
      <c r="CW64" s="254">
        <f t="shared" ref="CW64" si="291">SUM(CW59:CW63)</f>
        <v>-369980</v>
      </c>
      <c r="CX64" s="254">
        <f t="shared" ref="CX64" si="292">SUM(CX59:CX63)</f>
        <v>-261737</v>
      </c>
      <c r="CY64" s="254">
        <f t="shared" ref="CY64" si="293">SUM(CY59:CY63)</f>
        <v>-174386</v>
      </c>
      <c r="CZ64" s="254">
        <f t="shared" ref="CZ64" si="294">SUM(CZ59:CZ63)</f>
        <v>-180703</v>
      </c>
      <c r="DA64" s="254">
        <f t="shared" ref="DA64" si="295">SUM(DA59:DA63)</f>
        <v>-192003</v>
      </c>
      <c r="DB64" s="367">
        <f t="shared" ref="DB64" si="296">SUM(DB59:DB63)</f>
        <v>-140546</v>
      </c>
      <c r="DC64" s="367">
        <f t="shared" ref="DC64" si="297">SUM(DC59:DC63)</f>
        <v>-182945</v>
      </c>
      <c r="DD64" s="367">
        <f t="shared" ref="DD64" si="298">SUM(DD59:DD63)</f>
        <v>-174714</v>
      </c>
      <c r="DE64" s="367">
        <f t="shared" ref="DE64" si="299">SUM(DE59:DE63)</f>
        <v>-146326</v>
      </c>
      <c r="DF64" s="367">
        <f t="shared" ref="DF64" si="300">SUM(DF59:DF63)</f>
        <v>-122674</v>
      </c>
      <c r="DG64" s="367">
        <f t="shared" ref="DG64" si="301">SUM(DG59:DG63)</f>
        <v>-95603</v>
      </c>
      <c r="DH64" s="367">
        <f t="shared" ref="DH64" si="302">SUM(DH59:DH63)</f>
        <v>-51359</v>
      </c>
      <c r="DI64" s="367">
        <f t="shared" ref="DI64" si="303">SUM(DI59:DI63)</f>
        <v>-20022</v>
      </c>
      <c r="DJ64" s="367">
        <f t="shared" ref="DJ64" si="304">SUM(DJ59:DJ63)</f>
        <v>-20343</v>
      </c>
      <c r="DK64" s="367">
        <f t="shared" ref="DK64:DL64" si="305">SUM(DK59:DK63)</f>
        <v>-23929</v>
      </c>
      <c r="DL64" s="367">
        <f t="shared" si="305"/>
        <v>-22723</v>
      </c>
      <c r="DM64" s="367">
        <f t="shared" ref="DM64:DN64" si="306">SUM(DM59:DM63)</f>
        <v>20117</v>
      </c>
      <c r="DN64" s="367">
        <f t="shared" si="306"/>
        <v>55864</v>
      </c>
      <c r="DO64" s="367">
        <f t="shared" ref="DO64:DP64" si="307">SUM(DO59:DO63)</f>
        <v>63240</v>
      </c>
      <c r="DP64" s="367">
        <f t="shared" si="307"/>
        <v>69020</v>
      </c>
      <c r="DQ64" s="367">
        <f t="shared" ref="DQ64:DR64" si="308">SUM(DQ59:DQ63)</f>
        <v>92864</v>
      </c>
      <c r="DR64" s="367">
        <f t="shared" si="308"/>
        <v>71936</v>
      </c>
      <c r="DS64" s="367">
        <f t="shared" ref="DS64:DT64" si="309">SUM(DS59:DS63)</f>
        <v>13456</v>
      </c>
      <c r="DT64" s="367">
        <f t="shared" si="309"/>
        <v>43562</v>
      </c>
      <c r="DU64" s="367">
        <f t="shared" ref="DU64:DV64" si="310">SUM(DU59:DU63)</f>
        <v>56557</v>
      </c>
      <c r="DV64" s="367">
        <f t="shared" si="310"/>
        <v>29518</v>
      </c>
      <c r="DW64" s="367">
        <f t="shared" ref="DW64:DX64" si="311">SUM(DW59:DW63)</f>
        <v>40939</v>
      </c>
      <c r="DX64" s="367">
        <f t="shared" si="311"/>
        <v>58870</v>
      </c>
      <c r="DY64" s="452"/>
      <c r="DZ64" s="452"/>
      <c r="EA64" s="452"/>
      <c r="EB64" s="327"/>
      <c r="EC64" s="37">
        <f>SUM(EC59:EC63)</f>
        <v>562740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278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278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55"/>
      <c r="CN65" s="255"/>
      <c r="CO65" s="255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450"/>
      <c r="DZ65" s="450"/>
      <c r="EA65" s="450"/>
      <c r="EB65" s="326"/>
      <c r="EC65" s="42"/>
    </row>
    <row r="66" spans="1:133" s="31" customFormat="1" x14ac:dyDescent="0.3">
      <c r="A66" s="138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7">
        <v>1120391</v>
      </c>
      <c r="V66" s="187">
        <v>1163640</v>
      </c>
      <c r="W66" s="187">
        <v>1192277</v>
      </c>
      <c r="X66" s="35">
        <v>1145245</v>
      </c>
      <c r="Y66" s="187">
        <v>1168981</v>
      </c>
      <c r="Z66" s="187">
        <v>1218467</v>
      </c>
      <c r="AA66" s="187">
        <v>1251462</v>
      </c>
      <c r="AB66" s="187">
        <v>1241159</v>
      </c>
      <c r="AC66" s="187">
        <v>1174064</v>
      </c>
      <c r="AD66" s="187">
        <v>1110130</v>
      </c>
      <c r="AE66" s="187">
        <v>1113894</v>
      </c>
      <c r="AF66" s="187">
        <v>976871</v>
      </c>
      <c r="AG66" s="187">
        <v>959021</v>
      </c>
      <c r="AH66" s="187">
        <v>1004098</v>
      </c>
      <c r="AI66" s="187">
        <v>962825</v>
      </c>
      <c r="AJ66" s="35">
        <v>859087</v>
      </c>
      <c r="AK66" s="276">
        <v>909084</v>
      </c>
      <c r="AL66" s="276">
        <v>884473</v>
      </c>
      <c r="AM66" s="276">
        <v>945007</v>
      </c>
      <c r="AN66" s="276">
        <v>866030</v>
      </c>
      <c r="AO66" s="276">
        <v>829401</v>
      </c>
      <c r="AP66" s="276">
        <v>764934</v>
      </c>
      <c r="AQ66" s="56">
        <v>757081</v>
      </c>
      <c r="AR66" s="276">
        <v>729227</v>
      </c>
      <c r="AS66" s="276">
        <v>805057</v>
      </c>
      <c r="AT66" s="276">
        <v>828351</v>
      </c>
      <c r="AU66" s="276">
        <v>759035</v>
      </c>
      <c r="AV66" s="292">
        <v>742761</v>
      </c>
      <c r="AW66" s="276">
        <v>739905</v>
      </c>
      <c r="AX66" s="276">
        <v>862900</v>
      </c>
      <c r="AY66" s="276">
        <v>849490</v>
      </c>
      <c r="AZ66" s="276">
        <v>831668</v>
      </c>
      <c r="BA66" s="276">
        <v>929289</v>
      </c>
      <c r="BB66" s="276">
        <v>809666</v>
      </c>
      <c r="BC66" s="56">
        <v>715361</v>
      </c>
      <c r="BD66" s="276">
        <v>798382</v>
      </c>
      <c r="BE66" s="276">
        <v>852612</v>
      </c>
      <c r="BF66" s="276">
        <v>762272</v>
      </c>
      <c r="BG66" s="276">
        <v>818806</v>
      </c>
      <c r="BH66" s="292">
        <v>783295</v>
      </c>
      <c r="BI66" s="476">
        <v>748167</v>
      </c>
      <c r="BJ66" s="541">
        <v>815589</v>
      </c>
      <c r="BK66" s="565">
        <v>916280</v>
      </c>
      <c r="BL66" s="276">
        <v>872737</v>
      </c>
      <c r="BM66" s="276">
        <v>830542</v>
      </c>
      <c r="BN66" s="276">
        <v>825981</v>
      </c>
      <c r="BO66" s="56">
        <v>787731</v>
      </c>
      <c r="BP66" s="56">
        <v>974720</v>
      </c>
      <c r="BQ66" s="276">
        <v>1063391</v>
      </c>
      <c r="BR66" s="276">
        <v>867974</v>
      </c>
      <c r="BS66" s="276"/>
      <c r="BT66" s="276"/>
      <c r="BU66" s="33">
        <f t="shared" ref="BU66:CD70" si="312">O66-C66</f>
        <v>194729.13999999996</v>
      </c>
      <c r="BV66" s="36">
        <f t="shared" si="312"/>
        <v>315674.68</v>
      </c>
      <c r="BW66" s="36">
        <f t="shared" si="312"/>
        <v>351849.85</v>
      </c>
      <c r="BX66" s="36">
        <f t="shared" si="312"/>
        <v>454409.57</v>
      </c>
      <c r="BY66" s="36">
        <f t="shared" si="312"/>
        <v>479776.81</v>
      </c>
      <c r="BZ66" s="36">
        <f t="shared" si="312"/>
        <v>515186.64</v>
      </c>
      <c r="CA66" s="36">
        <f t="shared" si="312"/>
        <v>593161.25</v>
      </c>
      <c r="CB66" s="36">
        <f t="shared" si="312"/>
        <v>623564.38</v>
      </c>
      <c r="CC66" s="36">
        <f t="shared" si="312"/>
        <v>649553.75</v>
      </c>
      <c r="CD66" s="386">
        <f t="shared" si="312"/>
        <v>597014.28</v>
      </c>
      <c r="CE66" s="409">
        <f t="shared" ref="CE66:CN70" si="313">Y66-M66</f>
        <v>568318.97</v>
      </c>
      <c r="CF66" s="36">
        <f t="shared" si="313"/>
        <v>634895.81999999995</v>
      </c>
      <c r="CG66" s="36">
        <f t="shared" si="313"/>
        <v>563710.30000000005</v>
      </c>
      <c r="CH66" s="36">
        <f t="shared" si="313"/>
        <v>408163</v>
      </c>
      <c r="CI66" s="36">
        <f t="shared" si="313"/>
        <v>296812</v>
      </c>
      <c r="CJ66" s="227">
        <f t="shared" si="313"/>
        <v>206822</v>
      </c>
      <c r="CK66" s="227">
        <f t="shared" si="313"/>
        <v>153923</v>
      </c>
      <c r="CL66" s="227">
        <f t="shared" si="313"/>
        <v>25743</v>
      </c>
      <c r="CM66" s="253">
        <f t="shared" si="313"/>
        <v>-161370</v>
      </c>
      <c r="CN66" s="253">
        <f t="shared" si="313"/>
        <v>-159542</v>
      </c>
      <c r="CO66" s="253">
        <f t="shared" ref="CO66:CX70" si="314">AI66-W66</f>
        <v>-229452</v>
      </c>
      <c r="CP66" s="366">
        <f t="shared" si="314"/>
        <v>-286158</v>
      </c>
      <c r="CQ66" s="335">
        <f t="shared" si="314"/>
        <v>-259897</v>
      </c>
      <c r="CR66" s="253">
        <f t="shared" si="314"/>
        <v>-333994</v>
      </c>
      <c r="CS66" s="253">
        <f t="shared" si="314"/>
        <v>-306455</v>
      </c>
      <c r="CT66" s="253">
        <f t="shared" si="314"/>
        <v>-375129</v>
      </c>
      <c r="CU66" s="253">
        <f t="shared" si="314"/>
        <v>-344663</v>
      </c>
      <c r="CV66" s="253">
        <f t="shared" si="314"/>
        <v>-345196</v>
      </c>
      <c r="CW66" s="253">
        <f t="shared" si="314"/>
        <v>-356813</v>
      </c>
      <c r="CX66" s="253">
        <f t="shared" si="314"/>
        <v>-247644</v>
      </c>
      <c r="CY66" s="253">
        <f t="shared" ref="CY66:DH70" si="315">AS66-AG66</f>
        <v>-153964</v>
      </c>
      <c r="CZ66" s="253">
        <f t="shared" si="315"/>
        <v>-175747</v>
      </c>
      <c r="DA66" s="253">
        <f t="shared" si="315"/>
        <v>-203790</v>
      </c>
      <c r="DB66" s="366">
        <f t="shared" si="315"/>
        <v>-116326</v>
      </c>
      <c r="DC66" s="366">
        <f t="shared" si="315"/>
        <v>-169179</v>
      </c>
      <c r="DD66" s="366">
        <f t="shared" si="315"/>
        <v>-21573</v>
      </c>
      <c r="DE66" s="366">
        <f t="shared" si="315"/>
        <v>-95517</v>
      </c>
      <c r="DF66" s="366">
        <f t="shared" si="315"/>
        <v>-34362</v>
      </c>
      <c r="DG66" s="366">
        <f t="shared" si="315"/>
        <v>99888</v>
      </c>
      <c r="DH66" s="366">
        <f t="shared" si="315"/>
        <v>44732</v>
      </c>
      <c r="DI66" s="366">
        <f t="shared" ref="DI66:DX70" si="316">BC66-AQ66</f>
        <v>-41720</v>
      </c>
      <c r="DJ66" s="366">
        <f t="shared" si="316"/>
        <v>69155</v>
      </c>
      <c r="DK66" s="366">
        <f t="shared" si="316"/>
        <v>47555</v>
      </c>
      <c r="DL66" s="366">
        <f t="shared" si="316"/>
        <v>-66079</v>
      </c>
      <c r="DM66" s="366">
        <f t="shared" si="316"/>
        <v>59771</v>
      </c>
      <c r="DN66" s="366">
        <f t="shared" si="316"/>
        <v>40534</v>
      </c>
      <c r="DO66" s="366">
        <f t="shared" si="316"/>
        <v>8262</v>
      </c>
      <c r="DP66" s="366">
        <f t="shared" si="316"/>
        <v>-47311</v>
      </c>
      <c r="DQ66" s="366">
        <f t="shared" si="316"/>
        <v>66790</v>
      </c>
      <c r="DR66" s="366">
        <f t="shared" si="316"/>
        <v>41069</v>
      </c>
      <c r="DS66" s="366">
        <f t="shared" si="316"/>
        <v>-98747</v>
      </c>
      <c r="DT66" s="366">
        <f t="shared" si="316"/>
        <v>16315</v>
      </c>
      <c r="DU66" s="366">
        <f t="shared" si="316"/>
        <v>72370</v>
      </c>
      <c r="DV66" s="366">
        <f t="shared" si="316"/>
        <v>176338</v>
      </c>
      <c r="DW66" s="366">
        <f t="shared" si="316"/>
        <v>210779</v>
      </c>
      <c r="DX66" s="366">
        <f t="shared" si="316"/>
        <v>105702</v>
      </c>
      <c r="DY66" s="451"/>
      <c r="DZ66" s="451"/>
      <c r="EA66" s="451"/>
      <c r="EB66" s="326"/>
      <c r="EC66" s="56">
        <f>IF(ISERROR(GETPIVOTDATA("VALUE",'CSS WK pvt'!$I$2,"DT_FILE",EC$8,"CD_CO",EC$6,"TRIM_CAT",TRIM(B66),"TRIM_LINE",A65))=TRUE,0,GETPIVOTDATA("VALUE",'CSS WK pvt'!$I$2,"DT_FILE",EC$8,"CD_CO",EC$6,"TRIM_CAT",TRIM(B66),"TRIM_LINE",A65))</f>
        <v>867974</v>
      </c>
    </row>
    <row r="67" spans="1:133" s="31" customFormat="1" x14ac:dyDescent="0.3">
      <c r="A67" s="138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7">
        <v>80253</v>
      </c>
      <c r="V67" s="187">
        <v>64166</v>
      </c>
      <c r="W67" s="187">
        <v>66787</v>
      </c>
      <c r="X67" s="35">
        <v>76869</v>
      </c>
      <c r="Y67" s="187">
        <v>72574</v>
      </c>
      <c r="Z67" s="187">
        <v>89075</v>
      </c>
      <c r="AA67" s="187">
        <v>101638</v>
      </c>
      <c r="AB67" s="187">
        <v>124577</v>
      </c>
      <c r="AC67" s="187">
        <v>124812</v>
      </c>
      <c r="AD67" s="187">
        <v>125060</v>
      </c>
      <c r="AE67" s="187">
        <v>108248</v>
      </c>
      <c r="AF67" s="187">
        <v>123906</v>
      </c>
      <c r="AG67" s="187">
        <v>111533</v>
      </c>
      <c r="AH67" s="187">
        <v>94818</v>
      </c>
      <c r="AI67" s="187">
        <v>80510</v>
      </c>
      <c r="AJ67" s="35">
        <v>108328</v>
      </c>
      <c r="AK67" s="276">
        <v>107243</v>
      </c>
      <c r="AL67" s="276">
        <v>101675</v>
      </c>
      <c r="AM67" s="276">
        <v>98117</v>
      </c>
      <c r="AN67" s="276">
        <v>99414</v>
      </c>
      <c r="AO67" s="276">
        <v>105663</v>
      </c>
      <c r="AP67" s="276">
        <v>104586</v>
      </c>
      <c r="AQ67" s="56">
        <v>86254</v>
      </c>
      <c r="AR67" s="276">
        <v>54046</v>
      </c>
      <c r="AS67" s="276">
        <v>73087</v>
      </c>
      <c r="AT67" s="276">
        <v>52720</v>
      </c>
      <c r="AU67" s="276">
        <v>50151</v>
      </c>
      <c r="AV67" s="292">
        <v>42391</v>
      </c>
      <c r="AW67" s="276">
        <v>41921</v>
      </c>
      <c r="AX67" s="276">
        <v>53227</v>
      </c>
      <c r="AY67" s="276">
        <v>53920</v>
      </c>
      <c r="AZ67" s="276">
        <v>50870</v>
      </c>
      <c r="BA67" s="276">
        <v>53939</v>
      </c>
      <c r="BB67" s="276">
        <v>55145</v>
      </c>
      <c r="BC67" s="56">
        <v>42964</v>
      </c>
      <c r="BD67" s="276">
        <v>52874</v>
      </c>
      <c r="BE67" s="276">
        <v>52511</v>
      </c>
      <c r="BF67" s="276">
        <v>54000</v>
      </c>
      <c r="BG67" s="276">
        <v>52545</v>
      </c>
      <c r="BH67" s="292">
        <v>52284</v>
      </c>
      <c r="BI67" s="476">
        <v>55450</v>
      </c>
      <c r="BJ67" s="541">
        <v>51973</v>
      </c>
      <c r="BK67" s="565">
        <v>58288</v>
      </c>
      <c r="BL67" s="276">
        <v>51394</v>
      </c>
      <c r="BM67" s="276">
        <v>57145</v>
      </c>
      <c r="BN67" s="276">
        <v>46378</v>
      </c>
      <c r="BO67" s="56">
        <v>56208</v>
      </c>
      <c r="BP67" s="56">
        <v>56940</v>
      </c>
      <c r="BQ67" s="276">
        <v>49394</v>
      </c>
      <c r="BR67" s="276">
        <v>50070</v>
      </c>
      <c r="BS67" s="276"/>
      <c r="BT67" s="276"/>
      <c r="BU67" s="33">
        <f t="shared" si="312"/>
        <v>-3807.0899999999965</v>
      </c>
      <c r="BV67" s="36">
        <f t="shared" si="312"/>
        <v>691.02999999999884</v>
      </c>
      <c r="BW67" s="36">
        <f t="shared" si="312"/>
        <v>5294.7700000000041</v>
      </c>
      <c r="BX67" s="36">
        <f t="shared" si="312"/>
        <v>11318.130000000005</v>
      </c>
      <c r="BY67" s="36">
        <f t="shared" si="312"/>
        <v>21795.089999999997</v>
      </c>
      <c r="BZ67" s="36">
        <f t="shared" si="312"/>
        <v>20898.339999999997</v>
      </c>
      <c r="CA67" s="36">
        <f t="shared" si="312"/>
        <v>14599.350000000006</v>
      </c>
      <c r="CB67" s="36">
        <f t="shared" si="312"/>
        <v>623.52999999999884</v>
      </c>
      <c r="CC67" s="36">
        <f t="shared" si="312"/>
        <v>4004.4000000000015</v>
      </c>
      <c r="CD67" s="386">
        <f t="shared" si="312"/>
        <v>12945.330000000002</v>
      </c>
      <c r="CE67" s="409">
        <f t="shared" si="313"/>
        <v>7985.3899999999994</v>
      </c>
      <c r="CF67" s="36">
        <f t="shared" si="313"/>
        <v>24343.14</v>
      </c>
      <c r="CG67" s="36">
        <f t="shared" si="313"/>
        <v>33061.08</v>
      </c>
      <c r="CH67" s="36">
        <f t="shared" si="313"/>
        <v>52860</v>
      </c>
      <c r="CI67" s="36">
        <f t="shared" si="313"/>
        <v>47629</v>
      </c>
      <c r="CJ67" s="227">
        <f t="shared" si="313"/>
        <v>45621</v>
      </c>
      <c r="CK67" s="227">
        <f t="shared" si="313"/>
        <v>19225</v>
      </c>
      <c r="CL67" s="227">
        <f t="shared" si="313"/>
        <v>36416</v>
      </c>
      <c r="CM67" s="253">
        <f t="shared" si="313"/>
        <v>31280</v>
      </c>
      <c r="CN67" s="253">
        <f t="shared" si="313"/>
        <v>30652</v>
      </c>
      <c r="CO67" s="253">
        <f t="shared" si="314"/>
        <v>13723</v>
      </c>
      <c r="CP67" s="366">
        <f t="shared" si="314"/>
        <v>31459</v>
      </c>
      <c r="CQ67" s="335">
        <f t="shared" si="314"/>
        <v>34669</v>
      </c>
      <c r="CR67" s="253">
        <f t="shared" si="314"/>
        <v>12600</v>
      </c>
      <c r="CS67" s="253">
        <f t="shared" si="314"/>
        <v>-3521</v>
      </c>
      <c r="CT67" s="253">
        <f t="shared" si="314"/>
        <v>-25163</v>
      </c>
      <c r="CU67" s="253">
        <f t="shared" si="314"/>
        <v>-19149</v>
      </c>
      <c r="CV67" s="253">
        <f t="shared" si="314"/>
        <v>-20474</v>
      </c>
      <c r="CW67" s="253">
        <f t="shared" si="314"/>
        <v>-21994</v>
      </c>
      <c r="CX67" s="253">
        <f t="shared" si="314"/>
        <v>-69860</v>
      </c>
      <c r="CY67" s="253">
        <f t="shared" si="315"/>
        <v>-38446</v>
      </c>
      <c r="CZ67" s="253">
        <f t="shared" si="315"/>
        <v>-42098</v>
      </c>
      <c r="DA67" s="253">
        <f t="shared" si="315"/>
        <v>-30359</v>
      </c>
      <c r="DB67" s="366">
        <f t="shared" si="315"/>
        <v>-65937</v>
      </c>
      <c r="DC67" s="366">
        <f t="shared" si="315"/>
        <v>-65322</v>
      </c>
      <c r="DD67" s="366">
        <f t="shared" si="315"/>
        <v>-48448</v>
      </c>
      <c r="DE67" s="366">
        <f t="shared" si="315"/>
        <v>-44197</v>
      </c>
      <c r="DF67" s="366">
        <f t="shared" si="315"/>
        <v>-48544</v>
      </c>
      <c r="DG67" s="366">
        <f t="shared" si="315"/>
        <v>-51724</v>
      </c>
      <c r="DH67" s="366">
        <f t="shared" si="315"/>
        <v>-49441</v>
      </c>
      <c r="DI67" s="366">
        <f t="shared" si="316"/>
        <v>-43290</v>
      </c>
      <c r="DJ67" s="366">
        <f t="shared" si="316"/>
        <v>-1172</v>
      </c>
      <c r="DK67" s="366">
        <f t="shared" si="316"/>
        <v>-20576</v>
      </c>
      <c r="DL67" s="366">
        <f t="shared" si="316"/>
        <v>1280</v>
      </c>
      <c r="DM67" s="366">
        <f t="shared" si="316"/>
        <v>2394</v>
      </c>
      <c r="DN67" s="366">
        <f t="shared" si="316"/>
        <v>9893</v>
      </c>
      <c r="DO67" s="366">
        <f t="shared" si="316"/>
        <v>13529</v>
      </c>
      <c r="DP67" s="366">
        <f t="shared" si="316"/>
        <v>-1254</v>
      </c>
      <c r="DQ67" s="366">
        <f t="shared" si="316"/>
        <v>4368</v>
      </c>
      <c r="DR67" s="366">
        <f t="shared" si="316"/>
        <v>524</v>
      </c>
      <c r="DS67" s="366">
        <f t="shared" si="316"/>
        <v>3206</v>
      </c>
      <c r="DT67" s="366">
        <f t="shared" si="316"/>
        <v>-8767</v>
      </c>
      <c r="DU67" s="366">
        <f t="shared" si="316"/>
        <v>13244</v>
      </c>
      <c r="DV67" s="366">
        <f t="shared" si="316"/>
        <v>4066</v>
      </c>
      <c r="DW67" s="366">
        <f t="shared" si="316"/>
        <v>-3117</v>
      </c>
      <c r="DX67" s="366">
        <f t="shared" si="316"/>
        <v>-3930</v>
      </c>
      <c r="DY67" s="451"/>
      <c r="DZ67" s="451"/>
      <c r="EA67" s="451"/>
      <c r="EB67" s="326"/>
      <c r="EC67" s="56">
        <f>IF(ISERROR(GETPIVOTDATA("VALUE",'CSS WK pvt'!$I$2,"DT_FILE",EC$8,"CD_CO",EC$6,"TRIM_CAT",TRIM(B67),"TRIM_LINE",A65))=TRUE,0,GETPIVOTDATA("VALUE",'CSS WK pvt'!$I$2,"DT_FILE",EC$8,"CD_CO",EC$6,"TRIM_CAT",TRIM(B67),"TRIM_LINE",A65))</f>
        <v>50070</v>
      </c>
    </row>
    <row r="68" spans="1:133" s="31" customFormat="1" x14ac:dyDescent="0.3">
      <c r="A68" s="138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7">
        <v>93820</v>
      </c>
      <c r="V68" s="187">
        <v>103513</v>
      </c>
      <c r="W68" s="187">
        <v>121849</v>
      </c>
      <c r="X68" s="35">
        <v>95086</v>
      </c>
      <c r="Y68" s="187">
        <v>91945</v>
      </c>
      <c r="Z68" s="187">
        <v>114423</v>
      </c>
      <c r="AA68" s="187">
        <v>82421</v>
      </c>
      <c r="AB68" s="187">
        <v>82534</v>
      </c>
      <c r="AC68" s="187">
        <v>60844</v>
      </c>
      <c r="AD68" s="187">
        <v>76339</v>
      </c>
      <c r="AE68" s="187">
        <v>74374</v>
      </c>
      <c r="AF68" s="187">
        <v>72563</v>
      </c>
      <c r="AG68" s="187">
        <v>70093</v>
      </c>
      <c r="AH68" s="187">
        <v>147717</v>
      </c>
      <c r="AI68" s="187">
        <v>130772</v>
      </c>
      <c r="AJ68" s="35">
        <v>81202</v>
      </c>
      <c r="AK68" s="276">
        <v>121529</v>
      </c>
      <c r="AL68" s="276">
        <v>91024</v>
      </c>
      <c r="AM68" s="276">
        <v>85559</v>
      </c>
      <c r="AN68" s="276">
        <v>62140</v>
      </c>
      <c r="AO68" s="276">
        <v>72553</v>
      </c>
      <c r="AP68" s="276">
        <v>75875</v>
      </c>
      <c r="AQ68" s="56">
        <v>101447</v>
      </c>
      <c r="AR68" s="276">
        <v>41930</v>
      </c>
      <c r="AS68" s="276">
        <v>63332</v>
      </c>
      <c r="AT68" s="276">
        <v>73723</v>
      </c>
      <c r="AU68" s="276">
        <v>96475</v>
      </c>
      <c r="AV68" s="292">
        <v>71135</v>
      </c>
      <c r="AW68" s="276">
        <v>76639</v>
      </c>
      <c r="AX68" s="276">
        <v>92389</v>
      </c>
      <c r="AY68" s="276">
        <v>45598</v>
      </c>
      <c r="AZ68" s="276">
        <v>55560</v>
      </c>
      <c r="BA68" s="276">
        <v>52723</v>
      </c>
      <c r="BB68" s="276">
        <v>38954</v>
      </c>
      <c r="BC68" s="56">
        <v>34213</v>
      </c>
      <c r="BD68" s="276">
        <v>46626</v>
      </c>
      <c r="BE68" s="276">
        <v>89843</v>
      </c>
      <c r="BF68" s="276">
        <v>77810</v>
      </c>
      <c r="BG68" s="276">
        <v>70869</v>
      </c>
      <c r="BH68" s="292">
        <v>69195</v>
      </c>
      <c r="BI68" s="476">
        <v>60275</v>
      </c>
      <c r="BJ68" s="541">
        <v>60991</v>
      </c>
      <c r="BK68" s="565">
        <v>129690</v>
      </c>
      <c r="BL68" s="276">
        <v>90582</v>
      </c>
      <c r="BM68" s="276">
        <v>84976</v>
      </c>
      <c r="BN68" s="276">
        <v>73389</v>
      </c>
      <c r="BO68" s="56">
        <v>60102</v>
      </c>
      <c r="BP68" s="56">
        <v>130133</v>
      </c>
      <c r="BQ68" s="276">
        <v>116715</v>
      </c>
      <c r="BR68" s="276">
        <v>76784</v>
      </c>
      <c r="BS68" s="276"/>
      <c r="BT68" s="276"/>
      <c r="BU68" s="33">
        <f t="shared" si="312"/>
        <v>3383.760000000002</v>
      </c>
      <c r="BV68" s="36">
        <f t="shared" si="312"/>
        <v>86456.84</v>
      </c>
      <c r="BW68" s="36">
        <f t="shared" si="312"/>
        <v>68117.51999999999</v>
      </c>
      <c r="BX68" s="36">
        <f t="shared" si="312"/>
        <v>52000.43</v>
      </c>
      <c r="BY68" s="36">
        <f t="shared" si="312"/>
        <v>109135.82</v>
      </c>
      <c r="BZ68" s="36">
        <f t="shared" si="312"/>
        <v>53346.52</v>
      </c>
      <c r="CA68" s="36">
        <f t="shared" si="312"/>
        <v>39151.730000000003</v>
      </c>
      <c r="CB68" s="36">
        <f t="shared" si="312"/>
        <v>26393.589999999997</v>
      </c>
      <c r="CC68" s="36">
        <f t="shared" si="312"/>
        <v>33917.539999999994</v>
      </c>
      <c r="CD68" s="386">
        <f t="shared" si="312"/>
        <v>27441.130000000005</v>
      </c>
      <c r="CE68" s="409">
        <f t="shared" si="313"/>
        <v>24213.490000000005</v>
      </c>
      <c r="CF68" s="36">
        <f t="shared" si="313"/>
        <v>49604.45</v>
      </c>
      <c r="CG68" s="36">
        <f t="shared" si="313"/>
        <v>22396.629999999997</v>
      </c>
      <c r="CH68" s="36">
        <f t="shared" si="313"/>
        <v>-48945</v>
      </c>
      <c r="CI68" s="36">
        <f t="shared" si="313"/>
        <v>-55649</v>
      </c>
      <c r="CJ68" s="227">
        <f t="shared" si="313"/>
        <v>-11499</v>
      </c>
      <c r="CK68" s="227">
        <f t="shared" si="313"/>
        <v>-66258</v>
      </c>
      <c r="CL68" s="227">
        <f t="shared" si="313"/>
        <v>-14344</v>
      </c>
      <c r="CM68" s="253">
        <f t="shared" si="313"/>
        <v>-23727</v>
      </c>
      <c r="CN68" s="253">
        <f t="shared" si="313"/>
        <v>44204</v>
      </c>
      <c r="CO68" s="253">
        <f t="shared" si="314"/>
        <v>8923</v>
      </c>
      <c r="CP68" s="366">
        <f t="shared" si="314"/>
        <v>-13884</v>
      </c>
      <c r="CQ68" s="335">
        <f t="shared" si="314"/>
        <v>29584</v>
      </c>
      <c r="CR68" s="253">
        <f t="shared" si="314"/>
        <v>-23399</v>
      </c>
      <c r="CS68" s="253">
        <f t="shared" si="314"/>
        <v>3138</v>
      </c>
      <c r="CT68" s="253">
        <f t="shared" si="314"/>
        <v>-20394</v>
      </c>
      <c r="CU68" s="253">
        <f t="shared" si="314"/>
        <v>11709</v>
      </c>
      <c r="CV68" s="253">
        <f t="shared" si="314"/>
        <v>-464</v>
      </c>
      <c r="CW68" s="253">
        <f t="shared" si="314"/>
        <v>27073</v>
      </c>
      <c r="CX68" s="253">
        <f t="shared" si="314"/>
        <v>-30633</v>
      </c>
      <c r="CY68" s="253">
        <f t="shared" si="315"/>
        <v>-6761</v>
      </c>
      <c r="CZ68" s="253">
        <f t="shared" si="315"/>
        <v>-73994</v>
      </c>
      <c r="DA68" s="253">
        <f t="shared" si="315"/>
        <v>-34297</v>
      </c>
      <c r="DB68" s="366">
        <f t="shared" si="315"/>
        <v>-10067</v>
      </c>
      <c r="DC68" s="366">
        <f t="shared" si="315"/>
        <v>-44890</v>
      </c>
      <c r="DD68" s="366">
        <f t="shared" si="315"/>
        <v>1365</v>
      </c>
      <c r="DE68" s="366">
        <f t="shared" si="315"/>
        <v>-39961</v>
      </c>
      <c r="DF68" s="366">
        <f t="shared" si="315"/>
        <v>-6580</v>
      </c>
      <c r="DG68" s="366">
        <f t="shared" si="315"/>
        <v>-19830</v>
      </c>
      <c r="DH68" s="366">
        <f t="shared" si="315"/>
        <v>-36921</v>
      </c>
      <c r="DI68" s="366">
        <f t="shared" si="316"/>
        <v>-67234</v>
      </c>
      <c r="DJ68" s="366">
        <f t="shared" si="316"/>
        <v>4696</v>
      </c>
      <c r="DK68" s="366">
        <f t="shared" si="316"/>
        <v>26511</v>
      </c>
      <c r="DL68" s="366">
        <f t="shared" si="316"/>
        <v>4087</v>
      </c>
      <c r="DM68" s="366">
        <f t="shared" si="316"/>
        <v>-25606</v>
      </c>
      <c r="DN68" s="366">
        <f t="shared" si="316"/>
        <v>-1940</v>
      </c>
      <c r="DO68" s="366">
        <f t="shared" si="316"/>
        <v>-16364</v>
      </c>
      <c r="DP68" s="366">
        <f t="shared" si="316"/>
        <v>-31398</v>
      </c>
      <c r="DQ68" s="366">
        <f t="shared" si="316"/>
        <v>84092</v>
      </c>
      <c r="DR68" s="366">
        <f t="shared" si="316"/>
        <v>35022</v>
      </c>
      <c r="DS68" s="366">
        <f t="shared" si="316"/>
        <v>32253</v>
      </c>
      <c r="DT68" s="366">
        <f t="shared" si="316"/>
        <v>34435</v>
      </c>
      <c r="DU68" s="366">
        <f t="shared" si="316"/>
        <v>25889</v>
      </c>
      <c r="DV68" s="366">
        <f t="shared" si="316"/>
        <v>83507</v>
      </c>
      <c r="DW68" s="366">
        <f t="shared" si="316"/>
        <v>26872</v>
      </c>
      <c r="DX68" s="366">
        <f t="shared" si="316"/>
        <v>-1026</v>
      </c>
      <c r="DY68" s="451"/>
      <c r="DZ68" s="451"/>
      <c r="EA68" s="451"/>
      <c r="EB68" s="326"/>
      <c r="EC68" s="56">
        <f>IF(ISERROR(GETPIVOTDATA("VALUE",'CSS WK pvt'!$I$2,"DT_FILE",EC$8,"CD_CO",EC$6,"TRIM_CAT",TRIM(B68),"TRIM_LINE",A65))=TRUE,0,GETPIVOTDATA("VALUE",'CSS WK pvt'!$I$2,"DT_FILE",EC$8,"CD_CO",EC$6,"TRIM_CAT",TRIM(B68),"TRIM_LINE",A65))</f>
        <v>76784</v>
      </c>
    </row>
    <row r="69" spans="1:133" s="31" customFormat="1" x14ac:dyDescent="0.3">
      <c r="A69" s="138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7">
        <v>34384</v>
      </c>
      <c r="V69" s="187">
        <v>94275</v>
      </c>
      <c r="W69" s="187">
        <v>99263</v>
      </c>
      <c r="X69" s="35">
        <v>105509</v>
      </c>
      <c r="Y69" s="187">
        <v>65555</v>
      </c>
      <c r="Z69" s="187">
        <v>27133</v>
      </c>
      <c r="AA69" s="187">
        <v>10896</v>
      </c>
      <c r="AB69" s="187">
        <v>37907</v>
      </c>
      <c r="AC69" s="187">
        <v>10045</v>
      </c>
      <c r="AD69" s="187">
        <v>46596</v>
      </c>
      <c r="AE69" s="187">
        <v>61394</v>
      </c>
      <c r="AF69" s="187">
        <v>31782</v>
      </c>
      <c r="AG69" s="187">
        <v>25861</v>
      </c>
      <c r="AH69" s="187">
        <v>138418</v>
      </c>
      <c r="AI69" s="187">
        <v>32115</v>
      </c>
      <c r="AJ69" s="35">
        <v>43743</v>
      </c>
      <c r="AK69" s="276">
        <v>76846</v>
      </c>
      <c r="AL69" s="276">
        <v>10220</v>
      </c>
      <c r="AM69" s="276">
        <v>13091</v>
      </c>
      <c r="AN69" s="276">
        <v>10137</v>
      </c>
      <c r="AO69" s="276">
        <v>9813</v>
      </c>
      <c r="AP69" s="276">
        <v>11169</v>
      </c>
      <c r="AQ69" s="56">
        <v>75043</v>
      </c>
      <c r="AR69" s="276">
        <v>13940</v>
      </c>
      <c r="AS69" s="276">
        <v>41764</v>
      </c>
      <c r="AT69" s="276">
        <v>95321</v>
      </c>
      <c r="AU69" s="276">
        <v>94487</v>
      </c>
      <c r="AV69" s="292">
        <v>83803</v>
      </c>
      <c r="AW69" s="276">
        <v>43922</v>
      </c>
      <c r="AX69" s="276">
        <v>57061</v>
      </c>
      <c r="AY69" s="276">
        <v>5371</v>
      </c>
      <c r="AZ69" s="276">
        <v>43211</v>
      </c>
      <c r="BA69" s="276">
        <v>20405</v>
      </c>
      <c r="BB69" s="276">
        <v>12853</v>
      </c>
      <c r="BC69" s="56">
        <v>12918</v>
      </c>
      <c r="BD69" s="276">
        <v>27712</v>
      </c>
      <c r="BE69" s="276">
        <v>112897</v>
      </c>
      <c r="BF69" s="276">
        <v>32142</v>
      </c>
      <c r="BG69" s="276">
        <v>42426</v>
      </c>
      <c r="BH69" s="292">
        <v>89723</v>
      </c>
      <c r="BI69" s="476">
        <v>44857</v>
      </c>
      <c r="BJ69" s="541">
        <v>64150</v>
      </c>
      <c r="BK69" s="565">
        <v>81890</v>
      </c>
      <c r="BL69" s="276">
        <v>23058</v>
      </c>
      <c r="BM69" s="276">
        <v>35469</v>
      </c>
      <c r="BN69" s="276">
        <v>21822</v>
      </c>
      <c r="BO69" s="56">
        <v>30149</v>
      </c>
      <c r="BP69" s="56">
        <v>117418</v>
      </c>
      <c r="BQ69" s="276">
        <v>75428</v>
      </c>
      <c r="BR69" s="276">
        <v>47107</v>
      </c>
      <c r="BS69" s="276"/>
      <c r="BT69" s="276"/>
      <c r="BU69" s="33">
        <f t="shared" si="312"/>
        <v>3363.3100000000013</v>
      </c>
      <c r="BV69" s="36">
        <f t="shared" si="312"/>
        <v>66285.33</v>
      </c>
      <c r="BW69" s="36">
        <f t="shared" si="312"/>
        <v>39997.770000000004</v>
      </c>
      <c r="BX69" s="36">
        <f t="shared" si="312"/>
        <v>-5996.7900000000009</v>
      </c>
      <c r="BY69" s="36">
        <f t="shared" si="312"/>
        <v>52517.380000000005</v>
      </c>
      <c r="BZ69" s="36">
        <f t="shared" si="312"/>
        <v>21540.53</v>
      </c>
      <c r="CA69" s="36">
        <f t="shared" si="312"/>
        <v>11367.009999999998</v>
      </c>
      <c r="CB69" s="36">
        <f t="shared" si="312"/>
        <v>70116.66</v>
      </c>
      <c r="CC69" s="36">
        <f t="shared" si="312"/>
        <v>22381.039999999994</v>
      </c>
      <c r="CD69" s="386">
        <f t="shared" si="312"/>
        <v>40500.239999999998</v>
      </c>
      <c r="CE69" s="409">
        <f t="shared" si="313"/>
        <v>4185.0599999999977</v>
      </c>
      <c r="CF69" s="36">
        <f t="shared" si="313"/>
        <v>-15292.29</v>
      </c>
      <c r="CG69" s="36">
        <f t="shared" si="313"/>
        <v>-18961.13</v>
      </c>
      <c r="CH69" s="36">
        <f t="shared" si="313"/>
        <v>-54173</v>
      </c>
      <c r="CI69" s="36">
        <f t="shared" si="313"/>
        <v>-44602</v>
      </c>
      <c r="CJ69" s="227">
        <f t="shared" si="313"/>
        <v>28607</v>
      </c>
      <c r="CK69" s="227">
        <f t="shared" si="313"/>
        <v>-15889</v>
      </c>
      <c r="CL69" s="227">
        <f t="shared" si="313"/>
        <v>-10888</v>
      </c>
      <c r="CM69" s="253">
        <f t="shared" si="313"/>
        <v>-8523</v>
      </c>
      <c r="CN69" s="253">
        <f t="shared" si="313"/>
        <v>44143</v>
      </c>
      <c r="CO69" s="253">
        <f t="shared" si="314"/>
        <v>-67148</v>
      </c>
      <c r="CP69" s="366">
        <f t="shared" si="314"/>
        <v>-61766</v>
      </c>
      <c r="CQ69" s="335">
        <f t="shared" si="314"/>
        <v>11291</v>
      </c>
      <c r="CR69" s="253">
        <f t="shared" si="314"/>
        <v>-16913</v>
      </c>
      <c r="CS69" s="253">
        <f t="shared" si="314"/>
        <v>2195</v>
      </c>
      <c r="CT69" s="253">
        <f t="shared" si="314"/>
        <v>-27770</v>
      </c>
      <c r="CU69" s="253">
        <f t="shared" si="314"/>
        <v>-232</v>
      </c>
      <c r="CV69" s="253">
        <f t="shared" si="314"/>
        <v>-35427</v>
      </c>
      <c r="CW69" s="253">
        <f t="shared" si="314"/>
        <v>13649</v>
      </c>
      <c r="CX69" s="253">
        <f t="shared" si="314"/>
        <v>-17842</v>
      </c>
      <c r="CY69" s="253">
        <f t="shared" si="315"/>
        <v>15903</v>
      </c>
      <c r="CZ69" s="253">
        <f t="shared" si="315"/>
        <v>-43097</v>
      </c>
      <c r="DA69" s="253">
        <f t="shared" si="315"/>
        <v>62372</v>
      </c>
      <c r="DB69" s="366">
        <f t="shared" si="315"/>
        <v>40060</v>
      </c>
      <c r="DC69" s="366">
        <f t="shared" si="315"/>
        <v>-32924</v>
      </c>
      <c r="DD69" s="366">
        <f t="shared" si="315"/>
        <v>46841</v>
      </c>
      <c r="DE69" s="366">
        <f t="shared" si="315"/>
        <v>-7720</v>
      </c>
      <c r="DF69" s="366">
        <f t="shared" si="315"/>
        <v>33074</v>
      </c>
      <c r="DG69" s="366">
        <f t="shared" si="315"/>
        <v>10592</v>
      </c>
      <c r="DH69" s="366">
        <f t="shared" si="315"/>
        <v>1684</v>
      </c>
      <c r="DI69" s="366">
        <f t="shared" si="316"/>
        <v>-62125</v>
      </c>
      <c r="DJ69" s="366">
        <f t="shared" si="316"/>
        <v>13772</v>
      </c>
      <c r="DK69" s="366">
        <f t="shared" si="316"/>
        <v>71133</v>
      </c>
      <c r="DL69" s="366">
        <f t="shared" si="316"/>
        <v>-63179</v>
      </c>
      <c r="DM69" s="366">
        <f t="shared" si="316"/>
        <v>-52061</v>
      </c>
      <c r="DN69" s="366">
        <f t="shared" si="316"/>
        <v>5920</v>
      </c>
      <c r="DO69" s="366">
        <f t="shared" si="316"/>
        <v>935</v>
      </c>
      <c r="DP69" s="366">
        <f t="shared" si="316"/>
        <v>7089</v>
      </c>
      <c r="DQ69" s="366">
        <f t="shared" si="316"/>
        <v>76519</v>
      </c>
      <c r="DR69" s="366">
        <f t="shared" si="316"/>
        <v>-20153</v>
      </c>
      <c r="DS69" s="366">
        <f t="shared" si="316"/>
        <v>15064</v>
      </c>
      <c r="DT69" s="366">
        <f t="shared" si="316"/>
        <v>8969</v>
      </c>
      <c r="DU69" s="366">
        <f t="shared" si="316"/>
        <v>17231</v>
      </c>
      <c r="DV69" s="366">
        <f t="shared" si="316"/>
        <v>89706</v>
      </c>
      <c r="DW69" s="366">
        <f t="shared" si="316"/>
        <v>-37469</v>
      </c>
      <c r="DX69" s="366">
        <f t="shared" si="316"/>
        <v>14965</v>
      </c>
      <c r="DY69" s="451"/>
      <c r="DZ69" s="451"/>
      <c r="EA69" s="451"/>
      <c r="EB69" s="326"/>
      <c r="EC69" s="56">
        <f>IF(ISERROR(GETPIVOTDATA("VALUE",'CSS WK pvt'!$I$2,"DT_FILE",EC$8,"CD_CO",EC$6,"TRIM_CAT",TRIM(B69),"TRIM_LINE",A65))=TRUE,0,GETPIVOTDATA("VALUE",'CSS WK pvt'!$I$2,"DT_FILE",EC$8,"CD_CO",EC$6,"TRIM_CAT",TRIM(B69),"TRIM_LINE",A65))</f>
        <v>47107</v>
      </c>
    </row>
    <row r="70" spans="1:133" s="31" customFormat="1" x14ac:dyDescent="0.3">
      <c r="A70" s="138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7">
        <v>13918</v>
      </c>
      <c r="V70" s="187">
        <v>34606</v>
      </c>
      <c r="W70" s="187">
        <v>10213</v>
      </c>
      <c r="X70" s="35">
        <v>62866</v>
      </c>
      <c r="Y70" s="187">
        <v>30</v>
      </c>
      <c r="Z70" s="187">
        <v>37396</v>
      </c>
      <c r="AA70" s="187">
        <v>11434</v>
      </c>
      <c r="AB70" s="187">
        <v>3599</v>
      </c>
      <c r="AC70" s="187">
        <v>17137</v>
      </c>
      <c r="AD70" s="187">
        <v>15977</v>
      </c>
      <c r="AE70" s="187">
        <v>20073</v>
      </c>
      <c r="AF70" s="187">
        <v>31129</v>
      </c>
      <c r="AG70" s="187">
        <v>52109</v>
      </c>
      <c r="AH70" s="187">
        <v>94277</v>
      </c>
      <c r="AI70" s="187">
        <v>77305</v>
      </c>
      <c r="AJ70" s="35">
        <v>35073</v>
      </c>
      <c r="AK70" s="276">
        <v>92159</v>
      </c>
      <c r="AL70" s="276">
        <v>63815</v>
      </c>
      <c r="AM70" s="276">
        <v>41194</v>
      </c>
      <c r="AN70" s="276">
        <v>141489</v>
      </c>
      <c r="AO70" s="276">
        <v>79270</v>
      </c>
      <c r="AP70" s="276">
        <v>71565</v>
      </c>
      <c r="AQ70" s="56">
        <v>33917</v>
      </c>
      <c r="AR70" s="276">
        <v>6709</v>
      </c>
      <c r="AS70" s="276">
        <v>96013</v>
      </c>
      <c r="AT70" s="276">
        <v>40836</v>
      </c>
      <c r="AU70" s="276">
        <v>14743</v>
      </c>
      <c r="AV70" s="292">
        <v>16827</v>
      </c>
      <c r="AW70" s="276">
        <v>24367</v>
      </c>
      <c r="AX70" s="276">
        <v>49049</v>
      </c>
      <c r="AY70" s="276">
        <v>39856</v>
      </c>
      <c r="AZ70" s="276">
        <v>41483</v>
      </c>
      <c r="BA70" s="276">
        <v>70590</v>
      </c>
      <c r="BB70" s="276">
        <v>92469</v>
      </c>
      <c r="BC70" s="56">
        <v>29108</v>
      </c>
      <c r="BD70" s="276">
        <v>50434</v>
      </c>
      <c r="BE70" s="276">
        <v>82776</v>
      </c>
      <c r="BF70" s="276">
        <v>55422</v>
      </c>
      <c r="BG70" s="276">
        <v>53054</v>
      </c>
      <c r="BH70" s="292">
        <v>58337</v>
      </c>
      <c r="BI70" s="476">
        <v>73604</v>
      </c>
      <c r="BJ70" s="541">
        <v>115359</v>
      </c>
      <c r="BK70" s="565">
        <v>109430</v>
      </c>
      <c r="BL70" s="276">
        <v>36916</v>
      </c>
      <c r="BM70" s="276">
        <v>74390</v>
      </c>
      <c r="BN70" s="276">
        <v>161448</v>
      </c>
      <c r="BO70" s="56">
        <v>36962</v>
      </c>
      <c r="BP70" s="56">
        <v>111042</v>
      </c>
      <c r="BQ70" s="276">
        <v>64390</v>
      </c>
      <c r="BR70" s="276">
        <v>25089</v>
      </c>
      <c r="BS70" s="276"/>
      <c r="BT70" s="276"/>
      <c r="BU70" s="33">
        <f t="shared" si="312"/>
        <v>47563.33</v>
      </c>
      <c r="BV70" s="36">
        <f t="shared" si="312"/>
        <v>24522.720000000001</v>
      </c>
      <c r="BW70" s="36">
        <f t="shared" si="312"/>
        <v>16296</v>
      </c>
      <c r="BX70" s="36">
        <f t="shared" si="312"/>
        <v>78331.509999999995</v>
      </c>
      <c r="BY70" s="36">
        <f t="shared" si="312"/>
        <v>702.02999999999884</v>
      </c>
      <c r="BZ70" s="36">
        <f t="shared" si="312"/>
        <v>5735.18</v>
      </c>
      <c r="CA70" s="36">
        <f t="shared" si="312"/>
        <v>13642.49</v>
      </c>
      <c r="CB70" s="36">
        <f t="shared" si="312"/>
        <v>34504.65</v>
      </c>
      <c r="CC70" s="36">
        <f t="shared" si="312"/>
        <v>10106.950000000001</v>
      </c>
      <c r="CD70" s="386">
        <f t="shared" si="312"/>
        <v>40151.279999999999</v>
      </c>
      <c r="CE70" s="409">
        <f t="shared" si="313"/>
        <v>29.46</v>
      </c>
      <c r="CF70" s="36">
        <f t="shared" si="313"/>
        <v>22604.95</v>
      </c>
      <c r="CG70" s="36">
        <f t="shared" si="313"/>
        <v>-36130.120000000003</v>
      </c>
      <c r="CH70" s="36">
        <f t="shared" si="313"/>
        <v>-21272</v>
      </c>
      <c r="CI70" s="36">
        <f t="shared" si="313"/>
        <v>841</v>
      </c>
      <c r="CJ70" s="227">
        <f t="shared" si="313"/>
        <v>-78901</v>
      </c>
      <c r="CK70" s="227">
        <f t="shared" si="313"/>
        <v>-5578</v>
      </c>
      <c r="CL70" s="227">
        <f t="shared" si="313"/>
        <v>-5947</v>
      </c>
      <c r="CM70" s="253">
        <f t="shared" si="313"/>
        <v>38191</v>
      </c>
      <c r="CN70" s="253">
        <f t="shared" si="313"/>
        <v>59671</v>
      </c>
      <c r="CO70" s="253">
        <f t="shared" si="314"/>
        <v>67092</v>
      </c>
      <c r="CP70" s="366">
        <f t="shared" si="314"/>
        <v>-27793</v>
      </c>
      <c r="CQ70" s="335">
        <f t="shared" si="314"/>
        <v>92129</v>
      </c>
      <c r="CR70" s="253">
        <f t="shared" si="314"/>
        <v>26419</v>
      </c>
      <c r="CS70" s="253">
        <f t="shared" si="314"/>
        <v>29760</v>
      </c>
      <c r="CT70" s="253">
        <f t="shared" si="314"/>
        <v>137890</v>
      </c>
      <c r="CU70" s="253">
        <f t="shared" si="314"/>
        <v>62133</v>
      </c>
      <c r="CV70" s="253">
        <f t="shared" si="314"/>
        <v>55588</v>
      </c>
      <c r="CW70" s="253">
        <f t="shared" si="314"/>
        <v>13844</v>
      </c>
      <c r="CX70" s="253">
        <f t="shared" si="314"/>
        <v>-24420</v>
      </c>
      <c r="CY70" s="253">
        <f t="shared" si="315"/>
        <v>43904</v>
      </c>
      <c r="CZ70" s="253">
        <f t="shared" si="315"/>
        <v>-53441</v>
      </c>
      <c r="DA70" s="253">
        <f t="shared" si="315"/>
        <v>-62562</v>
      </c>
      <c r="DB70" s="366">
        <f t="shared" si="315"/>
        <v>-18246</v>
      </c>
      <c r="DC70" s="366">
        <f t="shared" si="315"/>
        <v>-67792</v>
      </c>
      <c r="DD70" s="366">
        <f t="shared" si="315"/>
        <v>-14766</v>
      </c>
      <c r="DE70" s="366">
        <f t="shared" si="315"/>
        <v>-1338</v>
      </c>
      <c r="DF70" s="366">
        <f t="shared" si="315"/>
        <v>-100006</v>
      </c>
      <c r="DG70" s="366">
        <f t="shared" si="315"/>
        <v>-8680</v>
      </c>
      <c r="DH70" s="366">
        <f t="shared" si="315"/>
        <v>20904</v>
      </c>
      <c r="DI70" s="366">
        <f t="shared" si="316"/>
        <v>-4809</v>
      </c>
      <c r="DJ70" s="366">
        <f t="shared" si="316"/>
        <v>43725</v>
      </c>
      <c r="DK70" s="366">
        <f t="shared" si="316"/>
        <v>-13237</v>
      </c>
      <c r="DL70" s="366">
        <f t="shared" si="316"/>
        <v>14586</v>
      </c>
      <c r="DM70" s="366">
        <f t="shared" si="316"/>
        <v>38311</v>
      </c>
      <c r="DN70" s="366">
        <f t="shared" si="316"/>
        <v>41510</v>
      </c>
      <c r="DO70" s="366">
        <f t="shared" si="316"/>
        <v>49237</v>
      </c>
      <c r="DP70" s="366">
        <f t="shared" si="316"/>
        <v>66310</v>
      </c>
      <c r="DQ70" s="366">
        <f t="shared" si="316"/>
        <v>69574</v>
      </c>
      <c r="DR70" s="366">
        <f t="shared" si="316"/>
        <v>-4567</v>
      </c>
      <c r="DS70" s="366">
        <f t="shared" si="316"/>
        <v>3800</v>
      </c>
      <c r="DT70" s="366">
        <f t="shared" si="316"/>
        <v>68979</v>
      </c>
      <c r="DU70" s="366">
        <f t="shared" si="316"/>
        <v>7854</v>
      </c>
      <c r="DV70" s="366">
        <f t="shared" si="316"/>
        <v>60608</v>
      </c>
      <c r="DW70" s="366">
        <f t="shared" si="316"/>
        <v>-18386</v>
      </c>
      <c r="DX70" s="366">
        <f t="shared" si="316"/>
        <v>-30333</v>
      </c>
      <c r="DY70" s="451"/>
      <c r="DZ70" s="451"/>
      <c r="EA70" s="451"/>
      <c r="EB70" s="326"/>
      <c r="EC70" s="56">
        <f>IF(ISERROR(GETPIVOTDATA("VALUE",'CSS WK pvt'!$I$2,"DT_FILE",EC$8,"CD_CO",EC$6,"TRIM_CAT",TRIM(B70),"TRIM_LINE",A65))=TRUE,0,GETPIVOTDATA("VALUE",'CSS WK pvt'!$I$2,"DT_FILE",EC$8,"CD_CO",EC$6,"TRIM_CAT",TRIM(B70),"TRIM_LINE",A65))</f>
        <v>25089</v>
      </c>
    </row>
    <row r="71" spans="1:133" s="122" customFormat="1" ht="15" thickBot="1" x14ac:dyDescent="0.35">
      <c r="A71" s="139"/>
      <c r="B71" s="44" t="s">
        <v>144</v>
      </c>
      <c r="C71" s="118">
        <f t="shared" ref="C71:Q71" si="317">SUM(C66:C70)</f>
        <v>648541.78999999992</v>
      </c>
      <c r="D71" s="119">
        <f t="shared" si="317"/>
        <v>659512.40000000014</v>
      </c>
      <c r="E71" s="119">
        <f t="shared" si="317"/>
        <v>660315.09</v>
      </c>
      <c r="F71" s="119">
        <f t="shared" si="317"/>
        <v>593389.15</v>
      </c>
      <c r="G71" s="119">
        <f t="shared" si="317"/>
        <v>628632.87</v>
      </c>
      <c r="H71" s="119">
        <f t="shared" si="317"/>
        <v>588563.78999999992</v>
      </c>
      <c r="I71" s="119">
        <f t="shared" si="317"/>
        <v>670844.17000000004</v>
      </c>
      <c r="J71" s="119">
        <f t="shared" si="317"/>
        <v>704997.19</v>
      </c>
      <c r="K71" s="119">
        <f t="shared" si="317"/>
        <v>770425.32</v>
      </c>
      <c r="L71" s="120">
        <f t="shared" si="317"/>
        <v>767522.74</v>
      </c>
      <c r="M71" s="119">
        <f t="shared" si="317"/>
        <v>794352.63000000012</v>
      </c>
      <c r="N71" s="119">
        <f t="shared" si="317"/>
        <v>770337.93000000017</v>
      </c>
      <c r="O71" s="119">
        <f t="shared" si="317"/>
        <v>893774.24</v>
      </c>
      <c r="P71" s="119">
        <f t="shared" si="317"/>
        <v>1153143</v>
      </c>
      <c r="Q71" s="119">
        <f t="shared" si="317"/>
        <v>1141871</v>
      </c>
      <c r="R71" s="119">
        <v>1183452</v>
      </c>
      <c r="S71" s="119">
        <v>1292560</v>
      </c>
      <c r="T71" s="119">
        <v>1205271</v>
      </c>
      <c r="U71" s="190">
        <v>1342766</v>
      </c>
      <c r="V71" s="190">
        <v>1460200</v>
      </c>
      <c r="W71" s="190">
        <f>SUM(W66+W67+W68+W69+W70)</f>
        <v>1490389</v>
      </c>
      <c r="X71" s="120">
        <f>SUM(X66+X67+X68+X69+X70)</f>
        <v>1485575</v>
      </c>
      <c r="Y71" s="190">
        <v>1399085</v>
      </c>
      <c r="Z71" s="190">
        <v>1486494</v>
      </c>
      <c r="AA71" s="190">
        <v>1457851</v>
      </c>
      <c r="AB71" s="190">
        <v>1489776</v>
      </c>
      <c r="AC71" s="190">
        <v>1386902</v>
      </c>
      <c r="AD71" s="190">
        <v>1374102</v>
      </c>
      <c r="AE71" s="190">
        <v>1377983</v>
      </c>
      <c r="AF71" s="190">
        <v>1236251</v>
      </c>
      <c r="AG71" s="190">
        <v>1218617</v>
      </c>
      <c r="AH71" s="190">
        <v>1479328</v>
      </c>
      <c r="AI71" s="190">
        <v>1283527</v>
      </c>
      <c r="AJ71" s="120">
        <v>1127433</v>
      </c>
      <c r="AK71" s="201">
        <v>1306861</v>
      </c>
      <c r="AL71" s="201">
        <v>1151207</v>
      </c>
      <c r="AM71" s="201">
        <v>1182968</v>
      </c>
      <c r="AN71" s="201">
        <v>1179210</v>
      </c>
      <c r="AO71" s="201">
        <v>1096700</v>
      </c>
      <c r="AP71" s="201">
        <v>1028129</v>
      </c>
      <c r="AQ71" s="29">
        <v>1053742</v>
      </c>
      <c r="AR71" s="201">
        <v>845852</v>
      </c>
      <c r="AS71" s="201">
        <v>1079253</v>
      </c>
      <c r="AT71" s="201">
        <v>1090951</v>
      </c>
      <c r="AU71" s="201">
        <v>1014891</v>
      </c>
      <c r="AV71" s="295">
        <v>956917</v>
      </c>
      <c r="AW71" s="201">
        <v>926754</v>
      </c>
      <c r="AX71" s="201">
        <v>1114626</v>
      </c>
      <c r="AY71" s="201">
        <v>994235</v>
      </c>
      <c r="AZ71" s="201">
        <v>1022792</v>
      </c>
      <c r="BA71" s="201">
        <v>1126946</v>
      </c>
      <c r="BB71" s="201">
        <v>1009087</v>
      </c>
      <c r="BC71" s="29">
        <v>834564</v>
      </c>
      <c r="BD71" s="201">
        <v>976028</v>
      </c>
      <c r="BE71" s="201">
        <v>1190639</v>
      </c>
      <c r="BF71" s="201">
        <v>981646</v>
      </c>
      <c r="BG71" s="201">
        <v>1037700</v>
      </c>
      <c r="BH71" s="295">
        <v>1052834</v>
      </c>
      <c r="BI71" s="479">
        <v>982353</v>
      </c>
      <c r="BJ71" s="544">
        <v>1108062</v>
      </c>
      <c r="BK71" s="568">
        <v>1295578</v>
      </c>
      <c r="BL71" s="201">
        <v>1074687</v>
      </c>
      <c r="BM71" s="201">
        <v>1082522</v>
      </c>
      <c r="BN71" s="201">
        <v>1129018</v>
      </c>
      <c r="BO71" s="29">
        <v>971152</v>
      </c>
      <c r="BP71" s="29">
        <v>1390253</v>
      </c>
      <c r="BQ71" s="201">
        <v>1369318</v>
      </c>
      <c r="BR71" s="201">
        <v>1067024</v>
      </c>
      <c r="BS71" s="201"/>
      <c r="BT71" s="201"/>
      <c r="BU71" s="118">
        <f t="shared" ref="BU71:BY71" si="318">SUM(BU66:BU70)</f>
        <v>245232.44999999995</v>
      </c>
      <c r="BV71" s="121">
        <f t="shared" si="318"/>
        <v>493630.6</v>
      </c>
      <c r="BW71" s="121">
        <f t="shared" si="318"/>
        <v>481555.91000000003</v>
      </c>
      <c r="BX71" s="121">
        <f t="shared" si="318"/>
        <v>590062.85</v>
      </c>
      <c r="BY71" s="121">
        <f t="shared" si="318"/>
        <v>663927.13</v>
      </c>
      <c r="BZ71" s="121">
        <f t="shared" ref="BZ71:CH71" si="319">SUM(BZ66:BZ70)</f>
        <v>616707.21000000008</v>
      </c>
      <c r="CA71" s="121">
        <f t="shared" si="319"/>
        <v>671921.83</v>
      </c>
      <c r="CB71" s="121">
        <f t="shared" si="319"/>
        <v>755202.81</v>
      </c>
      <c r="CC71" s="121">
        <f t="shared" si="319"/>
        <v>719963.68</v>
      </c>
      <c r="CD71" s="389">
        <f t="shared" si="319"/>
        <v>718052.26</v>
      </c>
      <c r="CE71" s="412">
        <f t="shared" si="319"/>
        <v>604732.36999999988</v>
      </c>
      <c r="CF71" s="121">
        <f t="shared" si="319"/>
        <v>716156.06999999983</v>
      </c>
      <c r="CG71" s="121">
        <f t="shared" si="319"/>
        <v>564076.76</v>
      </c>
      <c r="CH71" s="121">
        <f t="shared" si="319"/>
        <v>336633</v>
      </c>
      <c r="CI71" s="121">
        <f t="shared" ref="CI71:CJ71" si="320">SUM(CI66:CI70)</f>
        <v>245031</v>
      </c>
      <c r="CJ71" s="230">
        <f t="shared" si="320"/>
        <v>190650</v>
      </c>
      <c r="CK71" s="230">
        <f t="shared" ref="CK71" si="321">SUM(CK66:CK70)</f>
        <v>85423</v>
      </c>
      <c r="CL71" s="230">
        <f t="shared" ref="CL71:CM71" si="322">SUM(CL66:CL70)</f>
        <v>30980</v>
      </c>
      <c r="CM71" s="256">
        <f t="shared" si="322"/>
        <v>-124149</v>
      </c>
      <c r="CN71" s="256">
        <f t="shared" ref="CN71:CO71" si="323">SUM(CN66:CN70)</f>
        <v>19128</v>
      </c>
      <c r="CO71" s="256">
        <f t="shared" si="323"/>
        <v>-206862</v>
      </c>
      <c r="CP71" s="369">
        <f t="shared" ref="CP71:CQ71" si="324">SUM(CP66:CP70)</f>
        <v>-358142</v>
      </c>
      <c r="CQ71" s="338">
        <f t="shared" si="324"/>
        <v>-92224</v>
      </c>
      <c r="CR71" s="256">
        <f t="shared" ref="CR71" si="325">SUM(CR66:CR70)</f>
        <v>-335287</v>
      </c>
      <c r="CS71" s="256">
        <f t="shared" ref="CS71" si="326">SUM(CS66:CS70)</f>
        <v>-274883</v>
      </c>
      <c r="CT71" s="256">
        <f t="shared" ref="CT71" si="327">SUM(CT66:CT70)</f>
        <v>-310566</v>
      </c>
      <c r="CU71" s="256">
        <f t="shared" ref="CU71" si="328">SUM(CU66:CU70)</f>
        <v>-290202</v>
      </c>
      <c r="CV71" s="256">
        <f t="shared" ref="CV71" si="329">SUM(CV66:CV70)</f>
        <v>-345973</v>
      </c>
      <c r="CW71" s="256">
        <f t="shared" ref="CW71" si="330">SUM(CW66:CW70)</f>
        <v>-324241</v>
      </c>
      <c r="CX71" s="256">
        <f t="shared" ref="CX71" si="331">SUM(CX66:CX70)</f>
        <v>-390399</v>
      </c>
      <c r="CY71" s="256">
        <f t="shared" ref="CY71" si="332">SUM(CY66:CY70)</f>
        <v>-139364</v>
      </c>
      <c r="CZ71" s="256">
        <f t="shared" ref="CZ71" si="333">SUM(CZ66:CZ70)</f>
        <v>-388377</v>
      </c>
      <c r="DA71" s="256">
        <f t="shared" ref="DA71" si="334">SUM(DA66:DA70)</f>
        <v>-268636</v>
      </c>
      <c r="DB71" s="369">
        <f t="shared" ref="DB71" si="335">SUM(DB66:DB70)</f>
        <v>-170516</v>
      </c>
      <c r="DC71" s="369">
        <f t="shared" ref="DC71" si="336">SUM(DC66:DC70)</f>
        <v>-380107</v>
      </c>
      <c r="DD71" s="369">
        <f t="shared" ref="DD71" si="337">SUM(DD66:DD70)</f>
        <v>-36581</v>
      </c>
      <c r="DE71" s="369">
        <f t="shared" ref="DE71" si="338">SUM(DE66:DE70)</f>
        <v>-188733</v>
      </c>
      <c r="DF71" s="369">
        <f t="shared" ref="DF71" si="339">SUM(DF66:DF70)</f>
        <v>-156418</v>
      </c>
      <c r="DG71" s="369">
        <f t="shared" ref="DG71" si="340">SUM(DG66:DG70)</f>
        <v>30246</v>
      </c>
      <c r="DH71" s="369">
        <f t="shared" ref="DH71" si="341">SUM(DH66:DH70)</f>
        <v>-19042</v>
      </c>
      <c r="DI71" s="369">
        <f t="shared" ref="DI71" si="342">SUM(DI66:DI70)</f>
        <v>-219178</v>
      </c>
      <c r="DJ71" s="369">
        <f t="shared" ref="DJ71" si="343">SUM(DJ66:DJ70)</f>
        <v>130176</v>
      </c>
      <c r="DK71" s="369">
        <f t="shared" ref="DK71:DL71" si="344">SUM(DK66:DK70)</f>
        <v>111386</v>
      </c>
      <c r="DL71" s="369">
        <f t="shared" si="344"/>
        <v>-109305</v>
      </c>
      <c r="DM71" s="369">
        <f t="shared" ref="DM71:DN71" si="345">SUM(DM66:DM70)</f>
        <v>22809</v>
      </c>
      <c r="DN71" s="369">
        <f t="shared" si="345"/>
        <v>95917</v>
      </c>
      <c r="DO71" s="369">
        <f t="shared" ref="DO71:DP71" si="346">SUM(DO66:DO70)</f>
        <v>55599</v>
      </c>
      <c r="DP71" s="369">
        <f t="shared" si="346"/>
        <v>-6564</v>
      </c>
      <c r="DQ71" s="369">
        <f t="shared" ref="DQ71:DR71" si="347">SUM(DQ66:DQ70)</f>
        <v>301343</v>
      </c>
      <c r="DR71" s="369">
        <f t="shared" si="347"/>
        <v>51895</v>
      </c>
      <c r="DS71" s="369">
        <f t="shared" ref="DS71:DT71" si="348">SUM(DS66:DS70)</f>
        <v>-44424</v>
      </c>
      <c r="DT71" s="369">
        <f t="shared" si="348"/>
        <v>119931</v>
      </c>
      <c r="DU71" s="369">
        <f t="shared" ref="DU71:DV71" si="349">SUM(DU66:DU70)</f>
        <v>136588</v>
      </c>
      <c r="DV71" s="369">
        <f t="shared" si="349"/>
        <v>414225</v>
      </c>
      <c r="DW71" s="369">
        <f t="shared" ref="DW71:DX71" si="350">SUM(DW66:DW70)</f>
        <v>178679</v>
      </c>
      <c r="DX71" s="369">
        <f t="shared" si="350"/>
        <v>85378</v>
      </c>
      <c r="DY71" s="452"/>
      <c r="DZ71" s="452"/>
      <c r="EA71" s="452"/>
      <c r="EB71" s="327"/>
      <c r="EC71" s="29">
        <f>SUM(EC66:EC70)</f>
        <v>1067024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271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271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48"/>
      <c r="CN72" s="248"/>
      <c r="CO72" s="248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432"/>
      <c r="DZ72" s="432"/>
      <c r="EA72" s="432"/>
      <c r="EB72" s="261"/>
      <c r="EC72" s="70"/>
    </row>
    <row r="73" spans="1:133" s="51" customFormat="1" x14ac:dyDescent="0.3">
      <c r="A73" s="138"/>
      <c r="B73" s="52" t="s">
        <v>139</v>
      </c>
      <c r="C73" s="72">
        <v>8413006</v>
      </c>
      <c r="D73" s="73">
        <v>7493859</v>
      </c>
      <c r="E73" s="73">
        <v>6882357</v>
      </c>
      <c r="F73" s="73">
        <v>7653126</v>
      </c>
      <c r="G73" s="73">
        <v>11866360</v>
      </c>
      <c r="H73" s="73">
        <v>15371241</v>
      </c>
      <c r="I73" s="73">
        <v>12995472</v>
      </c>
      <c r="J73" s="73">
        <v>7720909</v>
      </c>
      <c r="K73" s="73">
        <v>6879745</v>
      </c>
      <c r="L73" s="74">
        <v>8909312</v>
      </c>
      <c r="M73" s="73">
        <v>10332686</v>
      </c>
      <c r="N73" s="73">
        <v>7436933</v>
      </c>
      <c r="O73" s="173">
        <v>7922539</v>
      </c>
      <c r="P73" s="73">
        <v>7840372</v>
      </c>
      <c r="Q73" s="173">
        <v>7198773</v>
      </c>
      <c r="R73" s="173">
        <v>7936869</v>
      </c>
      <c r="S73" s="173">
        <v>11792346</v>
      </c>
      <c r="T73" s="173">
        <v>16704650</v>
      </c>
      <c r="U73" s="173">
        <v>13934448</v>
      </c>
      <c r="V73" s="200">
        <v>9620016</v>
      </c>
      <c r="W73" s="200">
        <v>7825932</v>
      </c>
      <c r="X73" s="74">
        <v>8891778</v>
      </c>
      <c r="Y73" s="200">
        <v>9919067</v>
      </c>
      <c r="Z73" s="200">
        <v>9515425</v>
      </c>
      <c r="AA73" s="200">
        <v>9285023</v>
      </c>
      <c r="AB73" s="200">
        <v>7886697</v>
      </c>
      <c r="AC73" s="200">
        <v>6923464</v>
      </c>
      <c r="AD73" s="200">
        <v>8825822</v>
      </c>
      <c r="AE73" s="200">
        <v>13059963</v>
      </c>
      <c r="AF73" s="200">
        <v>15965360</v>
      </c>
      <c r="AG73" s="200">
        <v>15000961</v>
      </c>
      <c r="AH73" s="200">
        <v>9733808</v>
      </c>
      <c r="AI73" s="200">
        <v>7465333</v>
      </c>
      <c r="AJ73" s="177">
        <v>8360830</v>
      </c>
      <c r="AK73" s="272">
        <v>9197973</v>
      </c>
      <c r="AL73">
        <v>9820655</v>
      </c>
      <c r="AM73" s="272">
        <v>8832134</v>
      </c>
      <c r="AN73" s="272">
        <v>8139595</v>
      </c>
      <c r="AO73" s="272">
        <v>7071891</v>
      </c>
      <c r="AP73" s="272">
        <v>8875183</v>
      </c>
      <c r="AQ73" s="148">
        <v>11632428</v>
      </c>
      <c r="AR73" s="272">
        <v>17580120</v>
      </c>
      <c r="AS73" s="272">
        <v>15154737</v>
      </c>
      <c r="AT73" s="272">
        <v>9173475</v>
      </c>
      <c r="AU73" s="272">
        <v>7549323</v>
      </c>
      <c r="AV73" s="419">
        <v>8615785</v>
      </c>
      <c r="AW73" s="272">
        <v>9806237</v>
      </c>
      <c r="AX73">
        <v>8689345</v>
      </c>
      <c r="AY73" s="272">
        <v>8515108</v>
      </c>
      <c r="AZ73" s="51">
        <v>8917070</v>
      </c>
      <c r="BA73" s="272">
        <v>6995351</v>
      </c>
      <c r="BB73" s="272">
        <v>8709702</v>
      </c>
      <c r="BC73" s="148">
        <v>13112659</v>
      </c>
      <c r="BD73" s="272">
        <v>16381066</v>
      </c>
      <c r="BE73" s="272">
        <v>13835833</v>
      </c>
      <c r="BF73" s="272">
        <v>9853188</v>
      </c>
      <c r="BG73" s="272">
        <v>7694192</v>
      </c>
      <c r="BH73" s="288">
        <v>9133801</v>
      </c>
      <c r="BI73" s="472">
        <v>9776378</v>
      </c>
      <c r="BJ73" s="537">
        <v>10009182</v>
      </c>
      <c r="BK73" s="561">
        <v>9062340</v>
      </c>
      <c r="BL73" s="51">
        <v>8656872</v>
      </c>
      <c r="BM73" s="272">
        <v>8275067</v>
      </c>
      <c r="BN73" s="640">
        <v>9171752</v>
      </c>
      <c r="BO73" s="148">
        <v>14505911</v>
      </c>
      <c r="BP73" s="148">
        <v>16803325</v>
      </c>
      <c r="BQ73" s="272">
        <v>14091155</v>
      </c>
      <c r="BR73" s="272">
        <v>9570388</v>
      </c>
      <c r="BS73" s="272"/>
      <c r="BT73" s="272"/>
      <c r="BU73" s="72">
        <f t="shared" ref="BU73:CD77" si="351">O73-C73</f>
        <v>-490467</v>
      </c>
      <c r="BV73" s="76">
        <f t="shared" si="351"/>
        <v>346513</v>
      </c>
      <c r="BW73" s="76">
        <f t="shared" si="351"/>
        <v>316416</v>
      </c>
      <c r="BX73" s="76">
        <f t="shared" si="351"/>
        <v>283743</v>
      </c>
      <c r="BY73" s="76">
        <f t="shared" si="351"/>
        <v>-74014</v>
      </c>
      <c r="BZ73" s="76">
        <f t="shared" si="351"/>
        <v>1333409</v>
      </c>
      <c r="CA73" s="76">
        <f t="shared" si="351"/>
        <v>938976</v>
      </c>
      <c r="CB73" s="76">
        <f t="shared" si="351"/>
        <v>1899107</v>
      </c>
      <c r="CC73" s="76">
        <f t="shared" si="351"/>
        <v>946187</v>
      </c>
      <c r="CD73" s="382">
        <f t="shared" si="351"/>
        <v>-17534</v>
      </c>
      <c r="CE73" s="405">
        <f t="shared" ref="CE73:CN77" si="352">Y73-M73</f>
        <v>-413619</v>
      </c>
      <c r="CF73" s="76">
        <f t="shared" si="352"/>
        <v>2078492</v>
      </c>
      <c r="CG73" s="76">
        <f t="shared" si="352"/>
        <v>1362484</v>
      </c>
      <c r="CH73" s="76">
        <f t="shared" si="352"/>
        <v>46325</v>
      </c>
      <c r="CI73" s="76">
        <f t="shared" si="352"/>
        <v>-275309</v>
      </c>
      <c r="CJ73" s="223">
        <f t="shared" si="352"/>
        <v>888953</v>
      </c>
      <c r="CK73" s="223">
        <f t="shared" si="352"/>
        <v>1267617</v>
      </c>
      <c r="CL73" s="223">
        <f t="shared" si="352"/>
        <v>-739290</v>
      </c>
      <c r="CM73" s="249">
        <f t="shared" si="352"/>
        <v>1066513</v>
      </c>
      <c r="CN73" s="249">
        <f t="shared" si="352"/>
        <v>113792</v>
      </c>
      <c r="CO73" s="249">
        <f t="shared" ref="CO73:CX77" si="353">AI73-W73</f>
        <v>-360599</v>
      </c>
      <c r="CP73" s="362">
        <f t="shared" si="353"/>
        <v>-530948</v>
      </c>
      <c r="CQ73" s="331">
        <f t="shared" si="353"/>
        <v>-721094</v>
      </c>
      <c r="CR73" s="249">
        <f t="shared" si="353"/>
        <v>305230</v>
      </c>
      <c r="CS73" s="249">
        <f t="shared" si="353"/>
        <v>-452889</v>
      </c>
      <c r="CT73" s="249">
        <f t="shared" si="353"/>
        <v>252898</v>
      </c>
      <c r="CU73" s="249">
        <f t="shared" si="353"/>
        <v>148427</v>
      </c>
      <c r="CV73" s="249">
        <f t="shared" si="353"/>
        <v>49361</v>
      </c>
      <c r="CW73" s="249">
        <f t="shared" si="353"/>
        <v>-1427535</v>
      </c>
      <c r="CX73" s="249">
        <f t="shared" si="353"/>
        <v>1614760</v>
      </c>
      <c r="CY73" s="249">
        <f t="shared" ref="CY73:DH77" si="354">AS73-AG73</f>
        <v>153776</v>
      </c>
      <c r="CZ73" s="249">
        <f t="shared" si="354"/>
        <v>-560333</v>
      </c>
      <c r="DA73" s="249">
        <f t="shared" si="354"/>
        <v>83990</v>
      </c>
      <c r="DB73" s="362">
        <f t="shared" si="354"/>
        <v>254955</v>
      </c>
      <c r="DC73" s="362">
        <f t="shared" si="354"/>
        <v>608264</v>
      </c>
      <c r="DD73" s="362">
        <f t="shared" si="354"/>
        <v>-1131310</v>
      </c>
      <c r="DE73" s="362">
        <f t="shared" si="354"/>
        <v>-317026</v>
      </c>
      <c r="DF73" s="362">
        <f t="shared" si="354"/>
        <v>777475</v>
      </c>
      <c r="DG73" s="362">
        <f t="shared" si="354"/>
        <v>-76540</v>
      </c>
      <c r="DH73" s="362">
        <f t="shared" si="354"/>
        <v>-165481</v>
      </c>
      <c r="DI73" s="362">
        <f t="shared" ref="DI73:DX77" si="355">BC73-AQ73</f>
        <v>1480231</v>
      </c>
      <c r="DJ73" s="362">
        <f t="shared" si="355"/>
        <v>-1199054</v>
      </c>
      <c r="DK73" s="362">
        <f t="shared" si="355"/>
        <v>-1318904</v>
      </c>
      <c r="DL73" s="362">
        <f t="shared" si="355"/>
        <v>679713</v>
      </c>
      <c r="DM73" s="362">
        <f t="shared" si="355"/>
        <v>144869</v>
      </c>
      <c r="DN73" s="362">
        <f t="shared" si="355"/>
        <v>518016</v>
      </c>
      <c r="DO73" s="362">
        <f t="shared" si="355"/>
        <v>-29859</v>
      </c>
      <c r="DP73" s="362">
        <f t="shared" si="355"/>
        <v>1319837</v>
      </c>
      <c r="DQ73" s="362">
        <f t="shared" si="355"/>
        <v>547232</v>
      </c>
      <c r="DR73" s="362">
        <f t="shared" si="355"/>
        <v>-260198</v>
      </c>
      <c r="DS73" s="362">
        <f t="shared" si="355"/>
        <v>1279716</v>
      </c>
      <c r="DT73" s="362">
        <f t="shared" si="355"/>
        <v>462050</v>
      </c>
      <c r="DU73" s="362">
        <f t="shared" si="355"/>
        <v>1393252</v>
      </c>
      <c r="DV73" s="362">
        <f t="shared" si="355"/>
        <v>422259</v>
      </c>
      <c r="DW73" s="362">
        <f t="shared" si="355"/>
        <v>255322</v>
      </c>
      <c r="DX73" s="362">
        <f t="shared" si="355"/>
        <v>-282800</v>
      </c>
      <c r="DY73" s="447"/>
      <c r="DZ73" s="447"/>
      <c r="EA73" s="447"/>
      <c r="EB73" s="261"/>
      <c r="EC73" s="148" t="s">
        <v>154</v>
      </c>
    </row>
    <row r="74" spans="1:133" s="51" customFormat="1" x14ac:dyDescent="0.3">
      <c r="A74" s="138"/>
      <c r="B74" s="52" t="s">
        <v>140</v>
      </c>
      <c r="C74" s="72">
        <v>131191</v>
      </c>
      <c r="D74" s="73">
        <v>115954</v>
      </c>
      <c r="E74" s="73">
        <v>88660</v>
      </c>
      <c r="F74" s="73">
        <v>72239</v>
      </c>
      <c r="G74" s="73">
        <v>85018</v>
      </c>
      <c r="H74" s="73">
        <v>96604</v>
      </c>
      <c r="I74" s="73">
        <v>77551</v>
      </c>
      <c r="J74" s="73">
        <v>70760</v>
      </c>
      <c r="K74" s="73">
        <v>83984</v>
      </c>
      <c r="L74" s="74">
        <v>115271</v>
      </c>
      <c r="M74" s="73">
        <v>140170</v>
      </c>
      <c r="N74" s="73">
        <v>120748</v>
      </c>
      <c r="O74" s="173">
        <v>116131</v>
      </c>
      <c r="P74" s="73">
        <v>118459</v>
      </c>
      <c r="Q74" s="173">
        <v>96903</v>
      </c>
      <c r="R74" s="173">
        <v>82914</v>
      </c>
      <c r="S74" s="173">
        <v>91482</v>
      </c>
      <c r="T74" s="173">
        <v>120540</v>
      </c>
      <c r="U74" s="173">
        <v>100229</v>
      </c>
      <c r="V74" s="200">
        <v>88888</v>
      </c>
      <c r="W74" s="200">
        <v>88198</v>
      </c>
      <c r="X74" s="74">
        <v>125653</v>
      </c>
      <c r="Y74" s="200">
        <v>162582</v>
      </c>
      <c r="Z74" s="200">
        <v>160373</v>
      </c>
      <c r="AA74" s="200">
        <v>178449</v>
      </c>
      <c r="AB74" s="200">
        <v>147515</v>
      </c>
      <c r="AC74" s="200">
        <v>120561</v>
      </c>
      <c r="AD74" s="200">
        <v>110570</v>
      </c>
      <c r="AE74" s="200">
        <v>132374</v>
      </c>
      <c r="AF74" s="200">
        <v>131348</v>
      </c>
      <c r="AG74" s="200">
        <v>131126</v>
      </c>
      <c r="AH74" s="200">
        <v>102590</v>
      </c>
      <c r="AI74" s="200">
        <v>95649</v>
      </c>
      <c r="AJ74" s="177">
        <v>130955</v>
      </c>
      <c r="AK74" s="272">
        <v>139549</v>
      </c>
      <c r="AL74">
        <v>169708</v>
      </c>
      <c r="AM74" s="272">
        <v>148491</v>
      </c>
      <c r="AN74" s="272">
        <v>124446</v>
      </c>
      <c r="AO74" s="272">
        <v>100757</v>
      </c>
      <c r="AP74" s="272">
        <v>96986</v>
      </c>
      <c r="AQ74" s="148">
        <v>89695</v>
      </c>
      <c r="AR74" s="272">
        <v>113330</v>
      </c>
      <c r="AS74" s="272">
        <v>108176</v>
      </c>
      <c r="AT74" s="272">
        <v>93902</v>
      </c>
      <c r="AU74" s="272">
        <v>87348</v>
      </c>
      <c r="AV74" s="420">
        <v>131094</v>
      </c>
      <c r="AW74" s="272">
        <v>138461</v>
      </c>
      <c r="AX74">
        <v>143222</v>
      </c>
      <c r="AY74" s="272">
        <v>131643</v>
      </c>
      <c r="AZ74" s="51">
        <v>123171</v>
      </c>
      <c r="BA74" s="272">
        <v>85994</v>
      </c>
      <c r="BB74" s="272">
        <v>82747</v>
      </c>
      <c r="BC74" s="148">
        <v>96940</v>
      </c>
      <c r="BD74" s="272">
        <v>113334</v>
      </c>
      <c r="BE74" s="272">
        <v>99948</v>
      </c>
      <c r="BF74" s="272">
        <v>91602</v>
      </c>
      <c r="BG74" s="272">
        <v>97107</v>
      </c>
      <c r="BH74" s="288">
        <v>143120</v>
      </c>
      <c r="BI74" s="472">
        <v>161282</v>
      </c>
      <c r="BJ74" s="537">
        <v>166545</v>
      </c>
      <c r="BK74" s="561">
        <v>155554</v>
      </c>
      <c r="BL74" s="51">
        <v>141948</v>
      </c>
      <c r="BM74" s="272">
        <v>123432</v>
      </c>
      <c r="BN74" s="640">
        <v>100202</v>
      </c>
      <c r="BO74" s="148">
        <v>123392</v>
      </c>
      <c r="BP74" s="148">
        <v>120170</v>
      </c>
      <c r="BQ74" s="272">
        <v>112514</v>
      </c>
      <c r="BR74" s="272">
        <v>101980</v>
      </c>
      <c r="BS74" s="272"/>
      <c r="BT74" s="272"/>
      <c r="BU74" s="72">
        <f t="shared" si="351"/>
        <v>-15060</v>
      </c>
      <c r="BV74" s="76">
        <f t="shared" si="351"/>
        <v>2505</v>
      </c>
      <c r="BW74" s="76">
        <f t="shared" si="351"/>
        <v>8243</v>
      </c>
      <c r="BX74" s="76">
        <f t="shared" si="351"/>
        <v>10675</v>
      </c>
      <c r="BY74" s="76">
        <f t="shared" si="351"/>
        <v>6464</v>
      </c>
      <c r="BZ74" s="76">
        <f t="shared" si="351"/>
        <v>23936</v>
      </c>
      <c r="CA74" s="76">
        <f t="shared" si="351"/>
        <v>22678</v>
      </c>
      <c r="CB74" s="76">
        <f t="shared" si="351"/>
        <v>18128</v>
      </c>
      <c r="CC74" s="76">
        <f t="shared" si="351"/>
        <v>4214</v>
      </c>
      <c r="CD74" s="382">
        <f t="shared" si="351"/>
        <v>10382</v>
      </c>
      <c r="CE74" s="405">
        <f t="shared" si="352"/>
        <v>22412</v>
      </c>
      <c r="CF74" s="76">
        <f t="shared" si="352"/>
        <v>39625</v>
      </c>
      <c r="CG74" s="76">
        <f t="shared" si="352"/>
        <v>62318</v>
      </c>
      <c r="CH74" s="76">
        <f t="shared" si="352"/>
        <v>29056</v>
      </c>
      <c r="CI74" s="76">
        <f t="shared" si="352"/>
        <v>23658</v>
      </c>
      <c r="CJ74" s="223">
        <f t="shared" si="352"/>
        <v>27656</v>
      </c>
      <c r="CK74" s="223">
        <f t="shared" si="352"/>
        <v>40892</v>
      </c>
      <c r="CL74" s="223">
        <f t="shared" si="352"/>
        <v>10808</v>
      </c>
      <c r="CM74" s="249">
        <f t="shared" si="352"/>
        <v>30897</v>
      </c>
      <c r="CN74" s="249">
        <f t="shared" si="352"/>
        <v>13702</v>
      </c>
      <c r="CO74" s="249">
        <f t="shared" si="353"/>
        <v>7451</v>
      </c>
      <c r="CP74" s="362">
        <f t="shared" si="353"/>
        <v>5302</v>
      </c>
      <c r="CQ74" s="331">
        <f t="shared" si="353"/>
        <v>-23033</v>
      </c>
      <c r="CR74" s="249">
        <f t="shared" si="353"/>
        <v>9335</v>
      </c>
      <c r="CS74" s="249">
        <f t="shared" si="353"/>
        <v>-29958</v>
      </c>
      <c r="CT74" s="249">
        <f t="shared" si="353"/>
        <v>-23069</v>
      </c>
      <c r="CU74" s="249">
        <f t="shared" si="353"/>
        <v>-19804</v>
      </c>
      <c r="CV74" s="249">
        <f t="shared" si="353"/>
        <v>-13584</v>
      </c>
      <c r="CW74" s="249">
        <f t="shared" si="353"/>
        <v>-42679</v>
      </c>
      <c r="CX74" s="249">
        <f t="shared" si="353"/>
        <v>-18018</v>
      </c>
      <c r="CY74" s="249">
        <f t="shared" si="354"/>
        <v>-22950</v>
      </c>
      <c r="CZ74" s="249">
        <f t="shared" si="354"/>
        <v>-8688</v>
      </c>
      <c r="DA74" s="249">
        <f t="shared" si="354"/>
        <v>-8301</v>
      </c>
      <c r="DB74" s="362">
        <f t="shared" si="354"/>
        <v>139</v>
      </c>
      <c r="DC74" s="362">
        <f t="shared" si="354"/>
        <v>-1088</v>
      </c>
      <c r="DD74" s="362">
        <f t="shared" si="354"/>
        <v>-26486</v>
      </c>
      <c r="DE74" s="362">
        <f t="shared" si="354"/>
        <v>-16848</v>
      </c>
      <c r="DF74" s="362">
        <f t="shared" si="354"/>
        <v>-1275</v>
      </c>
      <c r="DG74" s="362">
        <f t="shared" si="354"/>
        <v>-14763</v>
      </c>
      <c r="DH74" s="362">
        <f t="shared" si="354"/>
        <v>-14239</v>
      </c>
      <c r="DI74" s="362">
        <f t="shared" si="355"/>
        <v>7245</v>
      </c>
      <c r="DJ74" s="362">
        <f t="shared" si="355"/>
        <v>4</v>
      </c>
      <c r="DK74" s="362">
        <f t="shared" si="355"/>
        <v>-8228</v>
      </c>
      <c r="DL74" s="362">
        <f t="shared" si="355"/>
        <v>-2300</v>
      </c>
      <c r="DM74" s="362">
        <f t="shared" si="355"/>
        <v>9759</v>
      </c>
      <c r="DN74" s="362">
        <f t="shared" si="355"/>
        <v>12026</v>
      </c>
      <c r="DO74" s="362">
        <f t="shared" si="355"/>
        <v>22821</v>
      </c>
      <c r="DP74" s="362">
        <f t="shared" si="355"/>
        <v>23323</v>
      </c>
      <c r="DQ74" s="362">
        <f t="shared" si="355"/>
        <v>23911</v>
      </c>
      <c r="DR74" s="362">
        <f t="shared" si="355"/>
        <v>18777</v>
      </c>
      <c r="DS74" s="362">
        <f t="shared" si="355"/>
        <v>37438</v>
      </c>
      <c r="DT74" s="362">
        <f t="shared" si="355"/>
        <v>17455</v>
      </c>
      <c r="DU74" s="362">
        <f t="shared" si="355"/>
        <v>26452</v>
      </c>
      <c r="DV74" s="362">
        <f t="shared" si="355"/>
        <v>6836</v>
      </c>
      <c r="DW74" s="362">
        <f t="shared" si="355"/>
        <v>12566</v>
      </c>
      <c r="DX74" s="362">
        <f t="shared" si="355"/>
        <v>10378</v>
      </c>
      <c r="DY74" s="447"/>
      <c r="DZ74" s="447"/>
      <c r="EA74" s="447"/>
      <c r="EB74" s="261"/>
      <c r="EC74" s="148" t="s">
        <v>154</v>
      </c>
    </row>
    <row r="75" spans="1:133" s="51" customFormat="1" x14ac:dyDescent="0.3">
      <c r="A75" s="138"/>
      <c r="B75" s="52" t="s">
        <v>141</v>
      </c>
      <c r="C75" s="72">
        <v>1833698</v>
      </c>
      <c r="D75" s="73">
        <v>1825790</v>
      </c>
      <c r="E75" s="73">
        <v>1636051</v>
      </c>
      <c r="F75" s="73">
        <v>1927752</v>
      </c>
      <c r="G75" s="73">
        <v>2350383</v>
      </c>
      <c r="H75" s="73">
        <v>3134952</v>
      </c>
      <c r="I75" s="73">
        <v>3081535</v>
      </c>
      <c r="J75" s="73">
        <v>1955153</v>
      </c>
      <c r="K75" s="73">
        <v>1642559</v>
      </c>
      <c r="L75" s="74">
        <v>1868784</v>
      </c>
      <c r="M75" s="73">
        <v>2471374</v>
      </c>
      <c r="N75" s="73">
        <v>1402405</v>
      </c>
      <c r="O75" s="173">
        <v>1825458</v>
      </c>
      <c r="P75" s="73">
        <v>1536033</v>
      </c>
      <c r="Q75" s="173">
        <v>1390111</v>
      </c>
      <c r="R75" s="173">
        <v>1442209</v>
      </c>
      <c r="S75" s="173">
        <v>1972630</v>
      </c>
      <c r="T75" s="173">
        <v>2764757</v>
      </c>
      <c r="U75" s="173">
        <v>2564352</v>
      </c>
      <c r="V75" s="200">
        <v>1843444</v>
      </c>
      <c r="W75" s="200">
        <v>1683387</v>
      </c>
      <c r="X75" s="74">
        <v>1745283</v>
      </c>
      <c r="Y75" s="200">
        <v>2044759</v>
      </c>
      <c r="Z75" s="200">
        <v>1833425</v>
      </c>
      <c r="AA75" s="200">
        <v>1869907</v>
      </c>
      <c r="AB75" s="200">
        <v>1740209</v>
      </c>
      <c r="AC75" s="200">
        <v>1551900</v>
      </c>
      <c r="AD75" s="200">
        <v>1829481</v>
      </c>
      <c r="AE75" s="200">
        <v>2584650</v>
      </c>
      <c r="AF75" s="200">
        <v>3027452</v>
      </c>
      <c r="AG75" s="200">
        <v>2899397</v>
      </c>
      <c r="AH75" s="200">
        <v>2342365</v>
      </c>
      <c r="AI75" s="200">
        <v>1773237</v>
      </c>
      <c r="AJ75" s="177">
        <v>1741013</v>
      </c>
      <c r="AK75" s="272">
        <v>1833923</v>
      </c>
      <c r="AL75">
        <v>1952377</v>
      </c>
      <c r="AM75" s="272">
        <v>1864063</v>
      </c>
      <c r="AN75" s="272">
        <v>1825089</v>
      </c>
      <c r="AO75" s="272">
        <v>1665977</v>
      </c>
      <c r="AP75" s="272">
        <v>1847125</v>
      </c>
      <c r="AQ75" s="148">
        <v>2158063</v>
      </c>
      <c r="AR75" s="272">
        <v>2934944</v>
      </c>
      <c r="AS75" s="272">
        <v>2927544</v>
      </c>
      <c r="AT75" s="272">
        <v>2078518</v>
      </c>
      <c r="AU75" s="272">
        <v>1706668</v>
      </c>
      <c r="AV75" s="420">
        <v>1703656</v>
      </c>
      <c r="AW75" s="272">
        <v>1922446</v>
      </c>
      <c r="AX75">
        <v>1706502</v>
      </c>
      <c r="AY75" s="272">
        <v>1802326</v>
      </c>
      <c r="AZ75" s="51">
        <v>1876775</v>
      </c>
      <c r="BA75" s="272">
        <v>1605576</v>
      </c>
      <c r="BB75" s="272">
        <v>1869428</v>
      </c>
      <c r="BC75" s="148">
        <v>2298456</v>
      </c>
      <c r="BD75" s="272">
        <v>2832853</v>
      </c>
      <c r="BE75" s="272">
        <v>2706964</v>
      </c>
      <c r="BF75" s="272">
        <v>2214498</v>
      </c>
      <c r="BG75" s="272">
        <v>1679685</v>
      </c>
      <c r="BH75" s="288">
        <v>1857902</v>
      </c>
      <c r="BI75" s="472">
        <v>1813721</v>
      </c>
      <c r="BJ75" s="537">
        <v>1951993</v>
      </c>
      <c r="BK75" s="561">
        <v>1861805</v>
      </c>
      <c r="BL75" s="51">
        <v>1761836</v>
      </c>
      <c r="BM75" s="272">
        <v>1764024</v>
      </c>
      <c r="BN75" s="640">
        <v>1863084</v>
      </c>
      <c r="BO75" s="148">
        <v>2489514</v>
      </c>
      <c r="BP75" s="148">
        <v>2932885</v>
      </c>
      <c r="BQ75" s="272">
        <v>2681383</v>
      </c>
      <c r="BR75" s="272">
        <v>2114505</v>
      </c>
      <c r="BS75" s="272"/>
      <c r="BT75" s="272"/>
      <c r="BU75" s="72">
        <f t="shared" si="351"/>
        <v>-8240</v>
      </c>
      <c r="BV75" s="76">
        <f t="shared" si="351"/>
        <v>-289757</v>
      </c>
      <c r="BW75" s="76">
        <f t="shared" si="351"/>
        <v>-245940</v>
      </c>
      <c r="BX75" s="76">
        <f t="shared" si="351"/>
        <v>-485543</v>
      </c>
      <c r="BY75" s="76">
        <f t="shared" si="351"/>
        <v>-377753</v>
      </c>
      <c r="BZ75" s="76">
        <f t="shared" si="351"/>
        <v>-370195</v>
      </c>
      <c r="CA75" s="76">
        <f t="shared" si="351"/>
        <v>-517183</v>
      </c>
      <c r="CB75" s="76">
        <f t="shared" si="351"/>
        <v>-111709</v>
      </c>
      <c r="CC75" s="76">
        <f t="shared" si="351"/>
        <v>40828</v>
      </c>
      <c r="CD75" s="382">
        <f t="shared" si="351"/>
        <v>-123501</v>
      </c>
      <c r="CE75" s="405">
        <f t="shared" si="352"/>
        <v>-426615</v>
      </c>
      <c r="CF75" s="76">
        <f t="shared" si="352"/>
        <v>431020</v>
      </c>
      <c r="CG75" s="76">
        <f t="shared" si="352"/>
        <v>44449</v>
      </c>
      <c r="CH75" s="76">
        <f t="shared" si="352"/>
        <v>204176</v>
      </c>
      <c r="CI75" s="76">
        <f t="shared" si="352"/>
        <v>161789</v>
      </c>
      <c r="CJ75" s="223">
        <f t="shared" si="352"/>
        <v>387272</v>
      </c>
      <c r="CK75" s="223">
        <f t="shared" si="352"/>
        <v>612020</v>
      </c>
      <c r="CL75" s="223">
        <f t="shared" si="352"/>
        <v>262695</v>
      </c>
      <c r="CM75" s="249">
        <f t="shared" si="352"/>
        <v>335045</v>
      </c>
      <c r="CN75" s="249">
        <f t="shared" si="352"/>
        <v>498921</v>
      </c>
      <c r="CO75" s="249">
        <f t="shared" si="353"/>
        <v>89850</v>
      </c>
      <c r="CP75" s="362">
        <f t="shared" si="353"/>
        <v>-4270</v>
      </c>
      <c r="CQ75" s="331">
        <f t="shared" si="353"/>
        <v>-210836</v>
      </c>
      <c r="CR75" s="249">
        <f t="shared" si="353"/>
        <v>118952</v>
      </c>
      <c r="CS75" s="249">
        <f t="shared" si="353"/>
        <v>-5844</v>
      </c>
      <c r="CT75" s="249">
        <f t="shared" si="353"/>
        <v>84880</v>
      </c>
      <c r="CU75" s="249">
        <f t="shared" si="353"/>
        <v>114077</v>
      </c>
      <c r="CV75" s="249">
        <f t="shared" si="353"/>
        <v>17644</v>
      </c>
      <c r="CW75" s="249">
        <f t="shared" si="353"/>
        <v>-426587</v>
      </c>
      <c r="CX75" s="249">
        <f t="shared" si="353"/>
        <v>-92508</v>
      </c>
      <c r="CY75" s="249">
        <f t="shared" si="354"/>
        <v>28147</v>
      </c>
      <c r="CZ75" s="249">
        <f t="shared" si="354"/>
        <v>-263847</v>
      </c>
      <c r="DA75" s="249">
        <f t="shared" si="354"/>
        <v>-66569</v>
      </c>
      <c r="DB75" s="362">
        <f t="shared" si="354"/>
        <v>-37357</v>
      </c>
      <c r="DC75" s="362">
        <f t="shared" si="354"/>
        <v>88523</v>
      </c>
      <c r="DD75" s="362">
        <f t="shared" si="354"/>
        <v>-245875</v>
      </c>
      <c r="DE75" s="362">
        <f t="shared" si="354"/>
        <v>-61737</v>
      </c>
      <c r="DF75" s="362">
        <f t="shared" si="354"/>
        <v>51686</v>
      </c>
      <c r="DG75" s="362">
        <f t="shared" si="354"/>
        <v>-60401</v>
      </c>
      <c r="DH75" s="362">
        <f t="shared" si="354"/>
        <v>22303</v>
      </c>
      <c r="DI75" s="362">
        <f t="shared" si="355"/>
        <v>140393</v>
      </c>
      <c r="DJ75" s="362">
        <f t="shared" si="355"/>
        <v>-102091</v>
      </c>
      <c r="DK75" s="362">
        <f t="shared" si="355"/>
        <v>-220580</v>
      </c>
      <c r="DL75" s="362">
        <f t="shared" si="355"/>
        <v>135980</v>
      </c>
      <c r="DM75" s="362">
        <f t="shared" si="355"/>
        <v>-26983</v>
      </c>
      <c r="DN75" s="362">
        <f t="shared" si="355"/>
        <v>154246</v>
      </c>
      <c r="DO75" s="362">
        <f t="shared" si="355"/>
        <v>-108725</v>
      </c>
      <c r="DP75" s="362">
        <f t="shared" si="355"/>
        <v>245491</v>
      </c>
      <c r="DQ75" s="362">
        <f t="shared" si="355"/>
        <v>59479</v>
      </c>
      <c r="DR75" s="362">
        <f t="shared" si="355"/>
        <v>-114939</v>
      </c>
      <c r="DS75" s="362">
        <f t="shared" si="355"/>
        <v>158448</v>
      </c>
      <c r="DT75" s="362">
        <f t="shared" si="355"/>
        <v>-6344</v>
      </c>
      <c r="DU75" s="362">
        <f t="shared" si="355"/>
        <v>191058</v>
      </c>
      <c r="DV75" s="362">
        <f t="shared" si="355"/>
        <v>100032</v>
      </c>
      <c r="DW75" s="362">
        <f t="shared" si="355"/>
        <v>-25581</v>
      </c>
      <c r="DX75" s="362">
        <f t="shared" si="355"/>
        <v>-99993</v>
      </c>
      <c r="DY75" s="447"/>
      <c r="DZ75" s="447"/>
      <c r="EA75" s="447"/>
      <c r="EB75" s="261"/>
      <c r="EC75" s="148" t="s">
        <v>154</v>
      </c>
    </row>
    <row r="76" spans="1:133" s="51" customFormat="1" x14ac:dyDescent="0.3">
      <c r="A76" s="138"/>
      <c r="B76" s="52" t="s">
        <v>142</v>
      </c>
      <c r="C76" s="72">
        <v>1300650</v>
      </c>
      <c r="D76" s="73">
        <v>1267725</v>
      </c>
      <c r="E76" s="73">
        <v>1312322</v>
      </c>
      <c r="F76" s="73">
        <v>1443259</v>
      </c>
      <c r="G76" s="73">
        <v>1588852</v>
      </c>
      <c r="H76" s="73">
        <v>2297707</v>
      </c>
      <c r="I76" s="73">
        <v>2069118</v>
      </c>
      <c r="J76" s="73">
        <v>1576700</v>
      </c>
      <c r="K76" s="73">
        <v>1299078</v>
      </c>
      <c r="L76" s="74">
        <v>1284619</v>
      </c>
      <c r="M76" s="73">
        <v>1868766</v>
      </c>
      <c r="N76" s="73">
        <v>950888</v>
      </c>
      <c r="O76" s="173">
        <v>1199874</v>
      </c>
      <c r="P76" s="73">
        <v>1169155</v>
      </c>
      <c r="Q76" s="173">
        <v>1048582</v>
      </c>
      <c r="R76" s="173">
        <v>983243</v>
      </c>
      <c r="S76" s="173">
        <v>1361001</v>
      </c>
      <c r="T76" s="173">
        <v>1882193</v>
      </c>
      <c r="U76" s="173">
        <v>1780088</v>
      </c>
      <c r="V76" s="200">
        <v>1541109</v>
      </c>
      <c r="W76" s="200">
        <v>1350079</v>
      </c>
      <c r="X76" s="74">
        <v>1134977</v>
      </c>
      <c r="Y76" s="200">
        <v>1299464</v>
      </c>
      <c r="Z76" s="200">
        <v>1190853</v>
      </c>
      <c r="AA76" s="200">
        <v>1200458</v>
      </c>
      <c r="AB76" s="200">
        <v>1077734</v>
      </c>
      <c r="AC76" s="200">
        <v>1230261</v>
      </c>
      <c r="AD76" s="200">
        <v>1314155</v>
      </c>
      <c r="AE76" s="200">
        <v>1697894</v>
      </c>
      <c r="AF76" s="200">
        <v>1948651</v>
      </c>
      <c r="AG76" s="200">
        <v>1764779</v>
      </c>
      <c r="AH76" s="200">
        <v>1970433</v>
      </c>
      <c r="AI76" s="200">
        <v>1444281</v>
      </c>
      <c r="AJ76" s="177">
        <v>1359096</v>
      </c>
      <c r="AK76" s="272">
        <v>1225382</v>
      </c>
      <c r="AL76">
        <v>1272811</v>
      </c>
      <c r="AM76" s="272">
        <v>1207172</v>
      </c>
      <c r="AN76" s="272">
        <v>1309771</v>
      </c>
      <c r="AO76" s="272">
        <v>1198914</v>
      </c>
      <c r="AP76" s="272">
        <v>1324360</v>
      </c>
      <c r="AQ76" s="148">
        <v>1648871</v>
      </c>
      <c r="AR76" s="272">
        <v>2154297</v>
      </c>
      <c r="AS76" s="272">
        <v>2369769</v>
      </c>
      <c r="AT76" s="272">
        <v>1847868</v>
      </c>
      <c r="AU76" s="272">
        <v>1334974</v>
      </c>
      <c r="AV76" s="420">
        <v>1377537</v>
      </c>
      <c r="AW76" s="272">
        <v>1351987</v>
      </c>
      <c r="AX76">
        <v>1272710</v>
      </c>
      <c r="AY76" s="272">
        <v>1318579</v>
      </c>
      <c r="AZ76" s="51">
        <v>1373470</v>
      </c>
      <c r="BA76" s="272">
        <v>1267366</v>
      </c>
      <c r="BB76" s="272">
        <v>1468928</v>
      </c>
      <c r="BC76" s="148">
        <v>1663655</v>
      </c>
      <c r="BD76" s="272">
        <v>1843666</v>
      </c>
      <c r="BE76" s="272">
        <v>1970569</v>
      </c>
      <c r="BF76" s="272">
        <v>1772349</v>
      </c>
      <c r="BG76" s="272">
        <v>1367325</v>
      </c>
      <c r="BH76" s="288">
        <v>1410898</v>
      </c>
      <c r="BI76" s="472">
        <v>1306515</v>
      </c>
      <c r="BJ76" s="537">
        <v>1340227</v>
      </c>
      <c r="BK76" s="561">
        <v>1418977</v>
      </c>
      <c r="BL76" s="51">
        <v>1261924</v>
      </c>
      <c r="BM76" s="272">
        <v>1387021</v>
      </c>
      <c r="BN76" s="640">
        <v>1415479</v>
      </c>
      <c r="BO76" s="148">
        <v>1820610</v>
      </c>
      <c r="BP76" s="148">
        <v>2055803</v>
      </c>
      <c r="BQ76" s="272">
        <v>1829191</v>
      </c>
      <c r="BR76" s="272">
        <v>1568638</v>
      </c>
      <c r="BS76" s="272"/>
      <c r="BT76" s="272"/>
      <c r="BU76" s="72">
        <f t="shared" si="351"/>
        <v>-100776</v>
      </c>
      <c r="BV76" s="76">
        <f t="shared" si="351"/>
        <v>-98570</v>
      </c>
      <c r="BW76" s="76">
        <f t="shared" si="351"/>
        <v>-263740</v>
      </c>
      <c r="BX76" s="76">
        <f t="shared" si="351"/>
        <v>-460016</v>
      </c>
      <c r="BY76" s="76">
        <f t="shared" si="351"/>
        <v>-227851</v>
      </c>
      <c r="BZ76" s="76">
        <f t="shared" si="351"/>
        <v>-415514</v>
      </c>
      <c r="CA76" s="76">
        <f t="shared" si="351"/>
        <v>-289030</v>
      </c>
      <c r="CB76" s="76">
        <f t="shared" si="351"/>
        <v>-35591</v>
      </c>
      <c r="CC76" s="76">
        <f t="shared" si="351"/>
        <v>51001</v>
      </c>
      <c r="CD76" s="382">
        <f t="shared" si="351"/>
        <v>-149642</v>
      </c>
      <c r="CE76" s="405">
        <f t="shared" si="352"/>
        <v>-569302</v>
      </c>
      <c r="CF76" s="76">
        <f t="shared" si="352"/>
        <v>239965</v>
      </c>
      <c r="CG76" s="76">
        <f t="shared" si="352"/>
        <v>584</v>
      </c>
      <c r="CH76" s="76">
        <f t="shared" si="352"/>
        <v>-91421</v>
      </c>
      <c r="CI76" s="76">
        <f t="shared" si="352"/>
        <v>181679</v>
      </c>
      <c r="CJ76" s="223">
        <f t="shared" si="352"/>
        <v>330912</v>
      </c>
      <c r="CK76" s="223">
        <f t="shared" si="352"/>
        <v>336893</v>
      </c>
      <c r="CL76" s="223">
        <f t="shared" si="352"/>
        <v>66458</v>
      </c>
      <c r="CM76" s="249">
        <f t="shared" si="352"/>
        <v>-15309</v>
      </c>
      <c r="CN76" s="249">
        <f t="shared" si="352"/>
        <v>429324</v>
      </c>
      <c r="CO76" s="249">
        <f t="shared" si="353"/>
        <v>94202</v>
      </c>
      <c r="CP76" s="362">
        <f t="shared" si="353"/>
        <v>224119</v>
      </c>
      <c r="CQ76" s="331">
        <f t="shared" si="353"/>
        <v>-74082</v>
      </c>
      <c r="CR76" s="249">
        <f t="shared" si="353"/>
        <v>81958</v>
      </c>
      <c r="CS76" s="249">
        <f t="shared" si="353"/>
        <v>6714</v>
      </c>
      <c r="CT76" s="249">
        <f t="shared" si="353"/>
        <v>232037</v>
      </c>
      <c r="CU76" s="249">
        <f t="shared" si="353"/>
        <v>-31347</v>
      </c>
      <c r="CV76" s="249">
        <f t="shared" si="353"/>
        <v>10205</v>
      </c>
      <c r="CW76" s="249">
        <f t="shared" si="353"/>
        <v>-49023</v>
      </c>
      <c r="CX76" s="249">
        <f t="shared" si="353"/>
        <v>205646</v>
      </c>
      <c r="CY76" s="249">
        <f t="shared" si="354"/>
        <v>604990</v>
      </c>
      <c r="CZ76" s="249">
        <f t="shared" si="354"/>
        <v>-122565</v>
      </c>
      <c r="DA76" s="249">
        <f t="shared" si="354"/>
        <v>-109307</v>
      </c>
      <c r="DB76" s="362">
        <f t="shared" si="354"/>
        <v>18441</v>
      </c>
      <c r="DC76" s="362">
        <f t="shared" si="354"/>
        <v>126605</v>
      </c>
      <c r="DD76" s="362">
        <f t="shared" si="354"/>
        <v>-101</v>
      </c>
      <c r="DE76" s="362">
        <f t="shared" si="354"/>
        <v>111407</v>
      </c>
      <c r="DF76" s="362">
        <f t="shared" si="354"/>
        <v>63699</v>
      </c>
      <c r="DG76" s="362">
        <f t="shared" si="354"/>
        <v>68452</v>
      </c>
      <c r="DH76" s="362">
        <f t="shared" si="354"/>
        <v>144568</v>
      </c>
      <c r="DI76" s="362">
        <f t="shared" si="355"/>
        <v>14784</v>
      </c>
      <c r="DJ76" s="362">
        <f t="shared" si="355"/>
        <v>-310631</v>
      </c>
      <c r="DK76" s="362">
        <f t="shared" si="355"/>
        <v>-399200</v>
      </c>
      <c r="DL76" s="362">
        <f t="shared" si="355"/>
        <v>-75519</v>
      </c>
      <c r="DM76" s="362">
        <f t="shared" si="355"/>
        <v>32351</v>
      </c>
      <c r="DN76" s="362">
        <f t="shared" si="355"/>
        <v>33361</v>
      </c>
      <c r="DO76" s="362">
        <f t="shared" si="355"/>
        <v>-45472</v>
      </c>
      <c r="DP76" s="362">
        <f t="shared" si="355"/>
        <v>67517</v>
      </c>
      <c r="DQ76" s="362">
        <f t="shared" si="355"/>
        <v>100398</v>
      </c>
      <c r="DR76" s="362">
        <f t="shared" si="355"/>
        <v>-111546</v>
      </c>
      <c r="DS76" s="362">
        <f t="shared" si="355"/>
        <v>119655</v>
      </c>
      <c r="DT76" s="362">
        <f t="shared" si="355"/>
        <v>-53449</v>
      </c>
      <c r="DU76" s="362">
        <f t="shared" si="355"/>
        <v>156955</v>
      </c>
      <c r="DV76" s="362">
        <f t="shared" si="355"/>
        <v>212137</v>
      </c>
      <c r="DW76" s="362">
        <f t="shared" si="355"/>
        <v>-141378</v>
      </c>
      <c r="DX76" s="362">
        <f t="shared" si="355"/>
        <v>-203711</v>
      </c>
      <c r="DY76" s="447"/>
      <c r="DZ76" s="447"/>
      <c r="EA76" s="447"/>
      <c r="EB76" s="261"/>
      <c r="EC76" s="148" t="s">
        <v>154</v>
      </c>
    </row>
    <row r="77" spans="1:133" s="51" customFormat="1" x14ac:dyDescent="0.3">
      <c r="A77" s="138"/>
      <c r="B77" s="52" t="s">
        <v>143</v>
      </c>
      <c r="C77" s="72">
        <v>1121217</v>
      </c>
      <c r="D77" s="73">
        <v>1025131</v>
      </c>
      <c r="E77" s="73">
        <v>1330312</v>
      </c>
      <c r="F77" s="73">
        <v>1003118</v>
      </c>
      <c r="G77" s="73">
        <v>1407782</v>
      </c>
      <c r="H77" s="73">
        <v>1424500</v>
      </c>
      <c r="I77" s="73">
        <v>1469728</v>
      </c>
      <c r="J77" s="73">
        <v>1189301</v>
      </c>
      <c r="K77" s="73">
        <v>1006563</v>
      </c>
      <c r="L77" s="74">
        <v>1048184</v>
      </c>
      <c r="M77" s="73">
        <v>317552</v>
      </c>
      <c r="N77" s="73">
        <v>2033847</v>
      </c>
      <c r="O77" s="173">
        <v>-2284181</v>
      </c>
      <c r="P77" s="73">
        <v>2001093</v>
      </c>
      <c r="Q77" s="173">
        <v>3122907</v>
      </c>
      <c r="R77" s="173">
        <v>1087026</v>
      </c>
      <c r="S77" s="173">
        <v>1249553</v>
      </c>
      <c r="T77" s="173">
        <v>1261163</v>
      </c>
      <c r="U77" s="173">
        <v>1390015</v>
      </c>
      <c r="V77" s="200">
        <v>1098838</v>
      </c>
      <c r="W77" s="200">
        <v>1075518</v>
      </c>
      <c r="X77" s="74">
        <v>1154476</v>
      </c>
      <c r="Y77" s="200">
        <v>609487</v>
      </c>
      <c r="Z77" s="200">
        <v>1348468</v>
      </c>
      <c r="AA77" s="200">
        <v>1202429</v>
      </c>
      <c r="AB77" s="200">
        <v>757740</v>
      </c>
      <c r="AC77" s="200">
        <v>1000170</v>
      </c>
      <c r="AD77" s="200">
        <v>981600</v>
      </c>
      <c r="AE77" s="200">
        <v>1735098</v>
      </c>
      <c r="AF77" s="200">
        <v>1283009</v>
      </c>
      <c r="AG77" s="200">
        <v>1307382</v>
      </c>
      <c r="AH77" s="200">
        <v>1168423</v>
      </c>
      <c r="AI77" s="200">
        <v>1010434</v>
      </c>
      <c r="AJ77" s="177">
        <v>169767</v>
      </c>
      <c r="AK77" s="272">
        <v>1213865</v>
      </c>
      <c r="AL77">
        <v>749263</v>
      </c>
      <c r="AM77" s="272">
        <v>2020092</v>
      </c>
      <c r="AN77" s="272">
        <v>1059057</v>
      </c>
      <c r="AO77" s="272">
        <v>1007932</v>
      </c>
      <c r="AP77" s="272">
        <v>1068580</v>
      </c>
      <c r="AQ77" s="148">
        <v>1161527</v>
      </c>
      <c r="AR77" s="272">
        <v>1324860</v>
      </c>
      <c r="AS77" s="272">
        <v>1170050</v>
      </c>
      <c r="AT77" s="272">
        <v>1922785</v>
      </c>
      <c r="AU77" s="272">
        <v>1250510</v>
      </c>
      <c r="AV77" s="420">
        <v>1055541</v>
      </c>
      <c r="AW77" s="272">
        <v>1037471</v>
      </c>
      <c r="AX77">
        <v>1144596</v>
      </c>
      <c r="AY77" s="272">
        <v>1063155</v>
      </c>
      <c r="AZ77" s="51">
        <v>1018395</v>
      </c>
      <c r="BA77" s="272">
        <v>1250262</v>
      </c>
      <c r="BB77" s="272">
        <v>767331</v>
      </c>
      <c r="BC77" s="148">
        <v>1075074</v>
      </c>
      <c r="BD77" s="272">
        <v>1236288</v>
      </c>
      <c r="BE77" s="272">
        <v>995608</v>
      </c>
      <c r="BF77" s="272">
        <v>1835259</v>
      </c>
      <c r="BG77" s="272">
        <v>1015461</v>
      </c>
      <c r="BH77" s="288">
        <v>1192393</v>
      </c>
      <c r="BI77" s="472">
        <v>1184630</v>
      </c>
      <c r="BJ77" s="537">
        <v>936422</v>
      </c>
      <c r="BK77" s="561">
        <v>927870</v>
      </c>
      <c r="BL77" s="51">
        <v>1213026</v>
      </c>
      <c r="BM77" s="272">
        <v>967782</v>
      </c>
      <c r="BN77" s="640">
        <v>1082059</v>
      </c>
      <c r="BO77" s="148">
        <v>1745932</v>
      </c>
      <c r="BP77" s="148">
        <v>1435901</v>
      </c>
      <c r="BQ77" s="272">
        <v>1107675</v>
      </c>
      <c r="BR77" s="272">
        <v>1263420</v>
      </c>
      <c r="BS77" s="272"/>
      <c r="BT77" s="272"/>
      <c r="BU77" s="72">
        <f t="shared" si="351"/>
        <v>-3405398</v>
      </c>
      <c r="BV77" s="76">
        <f t="shared" si="351"/>
        <v>975962</v>
      </c>
      <c r="BW77" s="76">
        <f t="shared" si="351"/>
        <v>1792595</v>
      </c>
      <c r="BX77" s="76">
        <f t="shared" si="351"/>
        <v>83908</v>
      </c>
      <c r="BY77" s="76">
        <f t="shared" si="351"/>
        <v>-158229</v>
      </c>
      <c r="BZ77" s="76">
        <f t="shared" si="351"/>
        <v>-163337</v>
      </c>
      <c r="CA77" s="76">
        <f t="shared" si="351"/>
        <v>-79713</v>
      </c>
      <c r="CB77" s="76">
        <f t="shared" si="351"/>
        <v>-90463</v>
      </c>
      <c r="CC77" s="76">
        <f t="shared" si="351"/>
        <v>68955</v>
      </c>
      <c r="CD77" s="382">
        <f t="shared" si="351"/>
        <v>106292</v>
      </c>
      <c r="CE77" s="405">
        <f t="shared" si="352"/>
        <v>291935</v>
      </c>
      <c r="CF77" s="76">
        <f t="shared" si="352"/>
        <v>-685379</v>
      </c>
      <c r="CG77" s="76">
        <f t="shared" si="352"/>
        <v>3486610</v>
      </c>
      <c r="CH77" s="76">
        <f t="shared" si="352"/>
        <v>-1243353</v>
      </c>
      <c r="CI77" s="76">
        <f t="shared" si="352"/>
        <v>-2122737</v>
      </c>
      <c r="CJ77" s="223">
        <f t="shared" si="352"/>
        <v>-105426</v>
      </c>
      <c r="CK77" s="223">
        <f t="shared" si="352"/>
        <v>485545</v>
      </c>
      <c r="CL77" s="223">
        <f t="shared" si="352"/>
        <v>21846</v>
      </c>
      <c r="CM77" s="249">
        <f t="shared" si="352"/>
        <v>-82633</v>
      </c>
      <c r="CN77" s="249">
        <f t="shared" si="352"/>
        <v>69585</v>
      </c>
      <c r="CO77" s="249">
        <f t="shared" si="353"/>
        <v>-65084</v>
      </c>
      <c r="CP77" s="362">
        <f t="shared" si="353"/>
        <v>-984709</v>
      </c>
      <c r="CQ77" s="331">
        <f t="shared" si="353"/>
        <v>604378</v>
      </c>
      <c r="CR77" s="249">
        <f t="shared" si="353"/>
        <v>-599205</v>
      </c>
      <c r="CS77" s="249">
        <f t="shared" si="353"/>
        <v>817663</v>
      </c>
      <c r="CT77" s="249">
        <f t="shared" si="353"/>
        <v>301317</v>
      </c>
      <c r="CU77" s="249">
        <f t="shared" si="353"/>
        <v>7762</v>
      </c>
      <c r="CV77" s="249">
        <f t="shared" si="353"/>
        <v>86980</v>
      </c>
      <c r="CW77" s="249">
        <f t="shared" si="353"/>
        <v>-573571</v>
      </c>
      <c r="CX77" s="249">
        <f t="shared" si="353"/>
        <v>41851</v>
      </c>
      <c r="CY77" s="249">
        <f t="shared" si="354"/>
        <v>-137332</v>
      </c>
      <c r="CZ77" s="249">
        <f t="shared" si="354"/>
        <v>754362</v>
      </c>
      <c r="DA77" s="249">
        <f t="shared" si="354"/>
        <v>240076</v>
      </c>
      <c r="DB77" s="362">
        <f t="shared" si="354"/>
        <v>885774</v>
      </c>
      <c r="DC77" s="362">
        <f t="shared" si="354"/>
        <v>-176394</v>
      </c>
      <c r="DD77" s="362">
        <f t="shared" si="354"/>
        <v>395333</v>
      </c>
      <c r="DE77" s="362">
        <f t="shared" si="354"/>
        <v>-956937</v>
      </c>
      <c r="DF77" s="362">
        <f t="shared" si="354"/>
        <v>-40662</v>
      </c>
      <c r="DG77" s="362">
        <f t="shared" si="354"/>
        <v>242330</v>
      </c>
      <c r="DH77" s="362">
        <f t="shared" si="354"/>
        <v>-301249</v>
      </c>
      <c r="DI77" s="362">
        <f t="shared" si="355"/>
        <v>-86453</v>
      </c>
      <c r="DJ77" s="362">
        <f t="shared" si="355"/>
        <v>-88572</v>
      </c>
      <c r="DK77" s="362">
        <f t="shared" si="355"/>
        <v>-174442</v>
      </c>
      <c r="DL77" s="362">
        <f t="shared" si="355"/>
        <v>-87526</v>
      </c>
      <c r="DM77" s="362">
        <f t="shared" si="355"/>
        <v>-235049</v>
      </c>
      <c r="DN77" s="362">
        <f t="shared" si="355"/>
        <v>136852</v>
      </c>
      <c r="DO77" s="362">
        <f t="shared" si="355"/>
        <v>147159</v>
      </c>
      <c r="DP77" s="362">
        <f t="shared" si="355"/>
        <v>-208174</v>
      </c>
      <c r="DQ77" s="362">
        <f t="shared" si="355"/>
        <v>-135285</v>
      </c>
      <c r="DR77" s="362">
        <f t="shared" si="355"/>
        <v>194631</v>
      </c>
      <c r="DS77" s="362">
        <f t="shared" si="355"/>
        <v>-282480</v>
      </c>
      <c r="DT77" s="362">
        <f t="shared" si="355"/>
        <v>314728</v>
      </c>
      <c r="DU77" s="362">
        <f t="shared" si="355"/>
        <v>670858</v>
      </c>
      <c r="DV77" s="362">
        <f t="shared" si="355"/>
        <v>199613</v>
      </c>
      <c r="DW77" s="362">
        <f t="shared" si="355"/>
        <v>112067</v>
      </c>
      <c r="DX77" s="362">
        <f t="shared" si="355"/>
        <v>-571839</v>
      </c>
      <c r="DY77" s="447"/>
      <c r="DZ77" s="447"/>
      <c r="EA77" s="447"/>
      <c r="EB77" s="261"/>
      <c r="EC77" s="148" t="s">
        <v>154</v>
      </c>
    </row>
    <row r="78" spans="1:133" s="65" customFormat="1" x14ac:dyDescent="0.3">
      <c r="A78" s="139"/>
      <c r="B78" s="52" t="s">
        <v>144</v>
      </c>
      <c r="C78" s="128">
        <f>SUM(C73:C77)</f>
        <v>12799762</v>
      </c>
      <c r="D78" s="129">
        <f t="shared" ref="D78:AK78" si="356">SUM(D73:D77)</f>
        <v>11728459</v>
      </c>
      <c r="E78" s="129">
        <f t="shared" si="356"/>
        <v>11249702</v>
      </c>
      <c r="F78" s="129">
        <f t="shared" si="356"/>
        <v>12099494</v>
      </c>
      <c r="G78" s="129">
        <f t="shared" si="356"/>
        <v>17298395</v>
      </c>
      <c r="H78" s="129">
        <f t="shared" si="356"/>
        <v>22325004</v>
      </c>
      <c r="I78" s="129">
        <f t="shared" si="356"/>
        <v>19693404</v>
      </c>
      <c r="J78" s="129">
        <f t="shared" si="356"/>
        <v>12512823</v>
      </c>
      <c r="K78" s="129">
        <f t="shared" si="356"/>
        <v>10911929</v>
      </c>
      <c r="L78" s="130">
        <f t="shared" si="356"/>
        <v>13226170</v>
      </c>
      <c r="M78" s="129">
        <f t="shared" si="356"/>
        <v>15130548</v>
      </c>
      <c r="N78" s="129">
        <f t="shared" si="356"/>
        <v>11944821</v>
      </c>
      <c r="O78" s="129">
        <f t="shared" si="356"/>
        <v>8779821</v>
      </c>
      <c r="P78" s="129">
        <f t="shared" si="356"/>
        <v>12665112</v>
      </c>
      <c r="Q78" s="129">
        <f t="shared" si="356"/>
        <v>12857276</v>
      </c>
      <c r="R78" s="129">
        <f t="shared" si="356"/>
        <v>11532261</v>
      </c>
      <c r="S78" s="129">
        <f t="shared" si="356"/>
        <v>16467012</v>
      </c>
      <c r="T78" s="129">
        <f t="shared" si="356"/>
        <v>22733303</v>
      </c>
      <c r="U78" s="129">
        <f t="shared" si="356"/>
        <v>19769132</v>
      </c>
      <c r="V78" s="129">
        <f t="shared" si="356"/>
        <v>14192295</v>
      </c>
      <c r="W78" s="129">
        <f t="shared" si="356"/>
        <v>12023114</v>
      </c>
      <c r="X78" s="130">
        <f t="shared" si="356"/>
        <v>13052167</v>
      </c>
      <c r="Y78" s="129">
        <f t="shared" si="356"/>
        <v>14035359</v>
      </c>
      <c r="Z78" s="129">
        <f t="shared" si="356"/>
        <v>14048544</v>
      </c>
      <c r="AA78" s="129">
        <f t="shared" si="356"/>
        <v>13736266</v>
      </c>
      <c r="AB78" s="129">
        <f t="shared" si="356"/>
        <v>11609895</v>
      </c>
      <c r="AC78" s="129">
        <f t="shared" si="356"/>
        <v>10826356</v>
      </c>
      <c r="AD78" s="129">
        <f t="shared" si="356"/>
        <v>13061628</v>
      </c>
      <c r="AE78" s="129">
        <f t="shared" si="356"/>
        <v>19209979</v>
      </c>
      <c r="AF78" s="129">
        <f t="shared" si="356"/>
        <v>22355820</v>
      </c>
      <c r="AG78" s="129">
        <f t="shared" si="356"/>
        <v>21103645</v>
      </c>
      <c r="AH78" s="129">
        <f t="shared" si="356"/>
        <v>15317619</v>
      </c>
      <c r="AI78" s="129">
        <f t="shared" si="356"/>
        <v>11788934</v>
      </c>
      <c r="AJ78" s="301">
        <f t="shared" si="356"/>
        <v>11761661</v>
      </c>
      <c r="AK78" s="77">
        <f t="shared" si="356"/>
        <v>13610692</v>
      </c>
      <c r="AL78" s="77">
        <f t="shared" ref="AL78:BG78" si="357">SUM(AL73:AL77)</f>
        <v>13964814</v>
      </c>
      <c r="AM78" s="77">
        <f t="shared" si="357"/>
        <v>14071952</v>
      </c>
      <c r="AN78" s="77">
        <f t="shared" si="357"/>
        <v>12457958</v>
      </c>
      <c r="AO78" s="77">
        <f t="shared" si="357"/>
        <v>11045471</v>
      </c>
      <c r="AP78" s="77">
        <f t="shared" si="357"/>
        <v>13212234</v>
      </c>
      <c r="AQ78" s="77">
        <f t="shared" si="357"/>
        <v>16690584</v>
      </c>
      <c r="AR78" s="77">
        <f t="shared" si="357"/>
        <v>24107551</v>
      </c>
      <c r="AS78" s="77">
        <f t="shared" si="357"/>
        <v>21730276</v>
      </c>
      <c r="AT78" s="77">
        <f t="shared" si="357"/>
        <v>15116548</v>
      </c>
      <c r="AU78" s="77">
        <f t="shared" si="357"/>
        <v>11928823</v>
      </c>
      <c r="AV78" s="289">
        <f t="shared" si="357"/>
        <v>12883613</v>
      </c>
      <c r="AW78" s="77">
        <f t="shared" si="357"/>
        <v>14256602</v>
      </c>
      <c r="AX78" s="77">
        <f t="shared" si="357"/>
        <v>12956375</v>
      </c>
      <c r="AY78" s="77">
        <f t="shared" si="357"/>
        <v>12830811</v>
      </c>
      <c r="AZ78" s="77">
        <f t="shared" si="357"/>
        <v>13308881</v>
      </c>
      <c r="BA78" s="77">
        <f t="shared" si="357"/>
        <v>11204549</v>
      </c>
      <c r="BB78" s="77">
        <f t="shared" si="357"/>
        <v>12898136</v>
      </c>
      <c r="BC78" s="77">
        <f t="shared" si="357"/>
        <v>18246784</v>
      </c>
      <c r="BD78" s="77">
        <f t="shared" si="357"/>
        <v>22407207</v>
      </c>
      <c r="BE78" s="77">
        <f t="shared" si="357"/>
        <v>19608922</v>
      </c>
      <c r="BF78" s="77">
        <f t="shared" si="357"/>
        <v>15766896</v>
      </c>
      <c r="BG78" s="77">
        <f t="shared" si="357"/>
        <v>11853770</v>
      </c>
      <c r="BH78" s="289">
        <f t="shared" ref="BH78:BR78" si="358">SUM(BH73:BH77)</f>
        <v>13738114</v>
      </c>
      <c r="BI78" s="473">
        <f t="shared" si="358"/>
        <v>14242526</v>
      </c>
      <c r="BJ78" s="538">
        <f t="shared" si="358"/>
        <v>14404369</v>
      </c>
      <c r="BK78" s="579">
        <f t="shared" si="358"/>
        <v>13426546</v>
      </c>
      <c r="BL78" s="579">
        <f t="shared" si="358"/>
        <v>13035606</v>
      </c>
      <c r="BM78" s="579">
        <f t="shared" si="358"/>
        <v>12517326</v>
      </c>
      <c r="BN78" s="645">
        <f t="shared" si="358"/>
        <v>13632576</v>
      </c>
      <c r="BO78" s="645">
        <f t="shared" si="358"/>
        <v>20685359</v>
      </c>
      <c r="BP78" s="645">
        <f t="shared" si="358"/>
        <v>23348084</v>
      </c>
      <c r="BQ78" s="645">
        <f t="shared" si="358"/>
        <v>19821918</v>
      </c>
      <c r="BR78" s="645">
        <f t="shared" si="358"/>
        <v>14618931</v>
      </c>
      <c r="BS78" s="289"/>
      <c r="BT78" s="273"/>
      <c r="BU78" s="128">
        <f t="shared" ref="BU78:EC85" si="359">SUM(BU73:BU77)</f>
        <v>-4019941</v>
      </c>
      <c r="BV78" s="131">
        <f t="shared" ref="BV78:BX78" si="360">SUM(BV73:BV77)</f>
        <v>936653</v>
      </c>
      <c r="BW78" s="131">
        <f t="shared" si="360"/>
        <v>1607574</v>
      </c>
      <c r="BX78" s="131">
        <f t="shared" si="360"/>
        <v>-567233</v>
      </c>
      <c r="BY78" s="131">
        <f t="shared" ref="BY78" si="361">SUM(BY73:BY77)</f>
        <v>-831383</v>
      </c>
      <c r="BZ78" s="131">
        <f t="shared" ref="BZ78:CH78" si="362">SUM(BZ73:BZ77)</f>
        <v>408299</v>
      </c>
      <c r="CA78" s="131">
        <f t="shared" si="362"/>
        <v>75728</v>
      </c>
      <c r="CB78" s="131">
        <f t="shared" si="362"/>
        <v>1679472</v>
      </c>
      <c r="CC78" s="131">
        <f t="shared" si="362"/>
        <v>1111185</v>
      </c>
      <c r="CD78" s="383">
        <f t="shared" si="362"/>
        <v>-174003</v>
      </c>
      <c r="CE78" s="406">
        <f t="shared" si="362"/>
        <v>-1095189</v>
      </c>
      <c r="CF78" s="131">
        <f t="shared" si="362"/>
        <v>2103723</v>
      </c>
      <c r="CG78" s="131">
        <f t="shared" si="362"/>
        <v>4956445</v>
      </c>
      <c r="CH78" s="131">
        <f t="shared" si="362"/>
        <v>-1055217</v>
      </c>
      <c r="CI78" s="131">
        <f t="shared" ref="CI78:CJ78" si="363">SUM(CI73:CI77)</f>
        <v>-2030920</v>
      </c>
      <c r="CJ78" s="224">
        <f t="shared" si="363"/>
        <v>1529367</v>
      </c>
      <c r="CK78" s="224">
        <f t="shared" ref="CK78" si="364">SUM(CK73:CK77)</f>
        <v>2742967</v>
      </c>
      <c r="CL78" s="224">
        <f t="shared" ref="CL78:CM78" si="365">SUM(CL73:CL77)</f>
        <v>-377483</v>
      </c>
      <c r="CM78" s="250">
        <f t="shared" si="365"/>
        <v>1334513</v>
      </c>
      <c r="CN78" s="250">
        <f t="shared" ref="CN78:CO78" si="366">SUM(CN73:CN77)</f>
        <v>1125324</v>
      </c>
      <c r="CO78" s="250">
        <f t="shared" si="366"/>
        <v>-234180</v>
      </c>
      <c r="CP78" s="363">
        <f t="shared" ref="CP78:CQ78" si="367">SUM(CP73:CP77)</f>
        <v>-1290506</v>
      </c>
      <c r="CQ78" s="332">
        <f t="shared" si="367"/>
        <v>-424667</v>
      </c>
      <c r="CR78" s="250">
        <f t="shared" ref="CR78" si="368">SUM(CR73:CR77)</f>
        <v>-83730</v>
      </c>
      <c r="CS78" s="250">
        <f t="shared" ref="CS78" si="369">SUM(CS73:CS77)</f>
        <v>335686</v>
      </c>
      <c r="CT78" s="250">
        <f t="shared" ref="CT78" si="370">SUM(CT73:CT77)</f>
        <v>848063</v>
      </c>
      <c r="CU78" s="250">
        <f t="shared" ref="CU78" si="371">SUM(CU73:CU77)</f>
        <v>219115</v>
      </c>
      <c r="CV78" s="250">
        <f t="shared" ref="CV78" si="372">SUM(CV73:CV77)</f>
        <v>150606</v>
      </c>
      <c r="CW78" s="250">
        <f t="shared" ref="CW78" si="373">SUM(CW73:CW77)</f>
        <v>-2519395</v>
      </c>
      <c r="CX78" s="250">
        <f t="shared" ref="CX78" si="374">SUM(CX73:CX77)</f>
        <v>1751731</v>
      </c>
      <c r="CY78" s="250">
        <f t="shared" ref="CY78" si="375">SUM(CY73:CY77)</f>
        <v>626631</v>
      </c>
      <c r="CZ78" s="250">
        <f t="shared" ref="CZ78" si="376">SUM(CZ73:CZ77)</f>
        <v>-201071</v>
      </c>
      <c r="DA78" s="250">
        <f t="shared" ref="DA78" si="377">SUM(DA73:DA77)</f>
        <v>139889</v>
      </c>
      <c r="DB78" s="363">
        <f t="shared" ref="DB78" si="378">SUM(DB73:DB77)</f>
        <v>1121952</v>
      </c>
      <c r="DC78" s="363">
        <f t="shared" ref="DC78" si="379">SUM(DC73:DC77)</f>
        <v>645910</v>
      </c>
      <c r="DD78" s="363">
        <f t="shared" ref="DD78" si="380">SUM(DD73:DD77)</f>
        <v>-1008439</v>
      </c>
      <c r="DE78" s="363">
        <f t="shared" ref="DE78" si="381">SUM(DE73:DE77)</f>
        <v>-1241141</v>
      </c>
      <c r="DF78" s="363">
        <f t="shared" ref="DF78" si="382">SUM(DF73:DF77)</f>
        <v>850923</v>
      </c>
      <c r="DG78" s="363">
        <f t="shared" ref="DG78" si="383">SUM(DG73:DG77)</f>
        <v>159078</v>
      </c>
      <c r="DH78" s="363">
        <f t="shared" ref="DH78" si="384">SUM(DH73:DH77)</f>
        <v>-314098</v>
      </c>
      <c r="DI78" s="363">
        <f t="shared" ref="DI78" si="385">SUM(DI73:DI77)</f>
        <v>1556200</v>
      </c>
      <c r="DJ78" s="363">
        <f t="shared" ref="DJ78" si="386">SUM(DJ73:DJ77)</f>
        <v>-1700344</v>
      </c>
      <c r="DK78" s="363">
        <f t="shared" ref="DK78:DL78" si="387">SUM(DK73:DK77)</f>
        <v>-2121354</v>
      </c>
      <c r="DL78" s="363">
        <f t="shared" si="387"/>
        <v>650348</v>
      </c>
      <c r="DM78" s="363">
        <f t="shared" ref="DM78:DN78" si="388">SUM(DM73:DM77)</f>
        <v>-75053</v>
      </c>
      <c r="DN78" s="363">
        <f t="shared" si="388"/>
        <v>854501</v>
      </c>
      <c r="DO78" s="363">
        <f t="shared" ref="DO78:DP78" si="389">SUM(DO73:DO77)</f>
        <v>-14076</v>
      </c>
      <c r="DP78" s="363">
        <f t="shared" si="389"/>
        <v>1447994</v>
      </c>
      <c r="DQ78" s="363">
        <f t="shared" ref="DQ78:DR78" si="390">SUM(DQ73:DQ77)</f>
        <v>595735</v>
      </c>
      <c r="DR78" s="363">
        <f t="shared" si="390"/>
        <v>-273275</v>
      </c>
      <c r="DS78" s="363">
        <f t="shared" ref="DS78:DT78" si="391">SUM(DS73:DS77)</f>
        <v>1312777</v>
      </c>
      <c r="DT78" s="363">
        <f t="shared" si="391"/>
        <v>734440</v>
      </c>
      <c r="DU78" s="363">
        <f t="shared" ref="DU78:DV78" si="392">SUM(DU73:DU77)</f>
        <v>2438575</v>
      </c>
      <c r="DV78" s="363">
        <f t="shared" si="392"/>
        <v>940877</v>
      </c>
      <c r="DW78" s="363">
        <f t="shared" ref="DW78:DX78" si="393">SUM(DW73:DW77)</f>
        <v>212996</v>
      </c>
      <c r="DX78" s="363">
        <f t="shared" si="393"/>
        <v>-1147965</v>
      </c>
      <c r="DY78" s="449"/>
      <c r="DZ78" s="449"/>
      <c r="EA78" s="449"/>
      <c r="EB78" s="262"/>
      <c r="EC78" s="77">
        <f t="shared" si="359"/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176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278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278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55"/>
      <c r="CN79" s="255"/>
      <c r="CO79" s="255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450"/>
      <c r="DZ79" s="450"/>
      <c r="EA79" s="450"/>
      <c r="EB79" s="326"/>
      <c r="EC79" s="42"/>
    </row>
    <row r="80" spans="1:133" s="31" customFormat="1" x14ac:dyDescent="0.3">
      <c r="A80" s="138"/>
      <c r="B80" s="32" t="s">
        <v>139</v>
      </c>
      <c r="C80" s="89">
        <f>C94-C87</f>
        <v>964451.8</v>
      </c>
      <c r="D80" s="90">
        <f t="shared" ref="D80:O80" si="394">D94-D87</f>
        <v>885026.44</v>
      </c>
      <c r="E80" s="90">
        <f t="shared" si="394"/>
        <v>948444.29999999993</v>
      </c>
      <c r="F80" s="90">
        <f t="shared" si="394"/>
        <v>835116.07999999984</v>
      </c>
      <c r="G80" s="90">
        <f t="shared" si="394"/>
        <v>1466563.31</v>
      </c>
      <c r="H80" s="90">
        <f t="shared" si="394"/>
        <v>1893474.63</v>
      </c>
      <c r="I80" s="90">
        <f t="shared" si="394"/>
        <v>1702039.5399999998</v>
      </c>
      <c r="J80" s="90">
        <f t="shared" si="394"/>
        <v>1308529.1100000001</v>
      </c>
      <c r="K80" s="90">
        <f t="shared" si="394"/>
        <v>676738.5</v>
      </c>
      <c r="L80" s="91">
        <f t="shared" si="394"/>
        <v>1202677.9499999997</v>
      </c>
      <c r="M80" s="90">
        <f t="shared" si="394"/>
        <v>1414476.54</v>
      </c>
      <c r="N80" s="90">
        <f t="shared" si="394"/>
        <v>1167237.93</v>
      </c>
      <c r="O80" s="90">
        <f t="shared" si="394"/>
        <v>1219451.52</v>
      </c>
      <c r="P80" s="90">
        <f t="shared" ref="P80:Q80" si="395">P94-P87</f>
        <v>1164026.48</v>
      </c>
      <c r="Q80" s="90">
        <f t="shared" si="395"/>
        <v>1084223.07</v>
      </c>
      <c r="R80" s="90">
        <f t="shared" ref="R80:S80" si="396">R94-R87</f>
        <v>1276079.83</v>
      </c>
      <c r="S80" s="90">
        <f t="shared" si="396"/>
        <v>1815272.53</v>
      </c>
      <c r="T80" s="90">
        <f t="shared" ref="T80:U80" si="397">T94-T87</f>
        <v>2915906.7299999995</v>
      </c>
      <c r="U80" s="90">
        <f t="shared" si="397"/>
        <v>1997871.1800000002</v>
      </c>
      <c r="V80" s="90">
        <f t="shared" ref="V80:W80" si="398">V94-V87</f>
        <v>1271814.76</v>
      </c>
      <c r="W80" s="90">
        <f t="shared" si="398"/>
        <v>2691744.79</v>
      </c>
      <c r="X80" s="91">
        <f t="shared" ref="X80:Y80" si="399">X94-X87</f>
        <v>1313424.4400000002</v>
      </c>
      <c r="Y80" s="90">
        <f t="shared" si="399"/>
        <v>1244614.6800000002</v>
      </c>
      <c r="Z80" s="90">
        <f t="shared" ref="Z80:AA80" si="400">Z94-Z87</f>
        <v>1514608.3</v>
      </c>
      <c r="AA80" s="90">
        <f t="shared" si="400"/>
        <v>1420137.31</v>
      </c>
      <c r="AB80" s="90">
        <f t="shared" ref="AB80:AC80" si="401">AB94-AB87</f>
        <v>1294680.4700000002</v>
      </c>
      <c r="AC80" s="90">
        <f t="shared" si="401"/>
        <v>1261112.74</v>
      </c>
      <c r="AD80" s="90">
        <f t="shared" ref="AD80:AE80" si="402">AD94-AD87</f>
        <v>1415946.35</v>
      </c>
      <c r="AE80" s="90">
        <f t="shared" si="402"/>
        <v>2017313.38</v>
      </c>
      <c r="AF80" s="90">
        <f t="shared" ref="AF80:AG80" si="403">AF94-AF87</f>
        <v>2449952.0099999998</v>
      </c>
      <c r="AG80" s="90">
        <f t="shared" si="403"/>
        <v>2581920.94</v>
      </c>
      <c r="AH80" s="191">
        <f t="shared" ref="AH80:AI80" si="404">AH94-AH87</f>
        <v>1551421.4</v>
      </c>
      <c r="AI80" s="191">
        <f t="shared" si="404"/>
        <v>1220489.04</v>
      </c>
      <c r="AJ80" s="178">
        <f t="shared" ref="AJ80:AK80" si="405">AJ94-AJ87</f>
        <v>1575297.52</v>
      </c>
      <c r="AK80" s="304">
        <f t="shared" si="405"/>
        <v>1574197.44</v>
      </c>
      <c r="AL80" s="304">
        <f t="shared" ref="AL80:AQ80" si="406">AL94-AL87</f>
        <v>1641335.35</v>
      </c>
      <c r="AM80" s="279">
        <f t="shared" si="406"/>
        <v>1328816.42</v>
      </c>
      <c r="AN80" s="279">
        <f t="shared" si="406"/>
        <v>1900791.54</v>
      </c>
      <c r="AO80" s="279">
        <f t="shared" si="406"/>
        <v>1219178.4100000001</v>
      </c>
      <c r="AP80" s="279">
        <f t="shared" si="406"/>
        <v>1666106.77</v>
      </c>
      <c r="AQ80" s="279">
        <f t="shared" si="406"/>
        <v>1607570.67</v>
      </c>
      <c r="AR80" s="279">
        <f t="shared" ref="AR80:AV80" si="407">AR94-AR87</f>
        <v>3136484.7800000003</v>
      </c>
      <c r="AS80" s="279">
        <f t="shared" si="407"/>
        <v>2357655.6</v>
      </c>
      <c r="AT80" s="279">
        <f t="shared" si="407"/>
        <v>1149259.8700000001</v>
      </c>
      <c r="AU80" s="279">
        <f t="shared" si="407"/>
        <v>52472.050000000047</v>
      </c>
      <c r="AV80" s="296">
        <f t="shared" si="407"/>
        <v>-292031.26</v>
      </c>
      <c r="AW80" s="279">
        <f t="shared" ref="AW80:BB80" si="408">AW94-AW87</f>
        <v>-273417.58999999997</v>
      </c>
      <c r="AX80" s="279">
        <f t="shared" si="408"/>
        <v>301532.20000000007</v>
      </c>
      <c r="AY80" s="279">
        <f t="shared" si="408"/>
        <v>1956686.98</v>
      </c>
      <c r="AZ80" s="279">
        <f t="shared" si="408"/>
        <v>1349891.98</v>
      </c>
      <c r="BA80" s="279">
        <f t="shared" si="408"/>
        <v>1463145.42</v>
      </c>
      <c r="BB80" s="279">
        <f t="shared" si="408"/>
        <v>1820540</v>
      </c>
      <c r="BC80" s="279">
        <f t="shared" ref="BC80:BH80" si="409">BC94-BC87</f>
        <v>1977518.9500000002</v>
      </c>
      <c r="BD80" s="279">
        <f t="shared" si="409"/>
        <v>3312594.27</v>
      </c>
      <c r="BE80" s="279">
        <f t="shared" si="409"/>
        <v>2632170.9500000002</v>
      </c>
      <c r="BF80" s="279">
        <f t="shared" si="409"/>
        <v>1719392.6</v>
      </c>
      <c r="BG80" s="279">
        <f t="shared" si="409"/>
        <v>1448463.52</v>
      </c>
      <c r="BH80" s="296">
        <f t="shared" si="409"/>
        <v>1513058.2000000002</v>
      </c>
      <c r="BI80" s="481">
        <f t="shared" ref="BI80:BJ80" si="410">BI94-BI87</f>
        <v>2030625.7</v>
      </c>
      <c r="BJ80" s="545">
        <f t="shared" si="410"/>
        <v>2028997.04</v>
      </c>
      <c r="BK80" s="580">
        <f t="shared" ref="BK80:BL80" si="411">BK94-BK87</f>
        <v>1285386.3999999999</v>
      </c>
      <c r="BL80" s="580">
        <f t="shared" si="411"/>
        <v>1674220.94</v>
      </c>
      <c r="BM80" s="580">
        <f>BM94-BM87</f>
        <v>1841533.23</v>
      </c>
      <c r="BN80" s="646">
        <f t="shared" ref="BN80:BO80" si="412">BN94-BN87</f>
        <v>1624590.33</v>
      </c>
      <c r="BO80" s="646">
        <f t="shared" si="412"/>
        <v>2952312.46</v>
      </c>
      <c r="BP80" s="646">
        <f t="shared" ref="BP80" si="413">BP94-BP87</f>
        <v>3954855.43</v>
      </c>
      <c r="BQ80" s="646">
        <f t="shared" ref="BQ80:BR80" si="414">BQ94-BQ87</f>
        <v>2649548.17</v>
      </c>
      <c r="BR80" s="646">
        <f t="shared" si="414"/>
        <v>2146095.89</v>
      </c>
      <c r="BS80" s="279"/>
      <c r="BT80" s="279"/>
      <c r="BU80" s="89">
        <f t="shared" ref="BU80:CD84" si="415">O80-C80</f>
        <v>254999.71999999997</v>
      </c>
      <c r="BV80" s="92">
        <f t="shared" si="415"/>
        <v>279000.04000000004</v>
      </c>
      <c r="BW80" s="92">
        <f t="shared" si="415"/>
        <v>135778.77000000014</v>
      </c>
      <c r="BX80" s="92">
        <f t="shared" si="415"/>
        <v>440963.75000000023</v>
      </c>
      <c r="BY80" s="92">
        <f t="shared" si="415"/>
        <v>348709.22</v>
      </c>
      <c r="BZ80" s="92">
        <f t="shared" si="415"/>
        <v>1022432.0999999996</v>
      </c>
      <c r="CA80" s="92">
        <f t="shared" si="415"/>
        <v>295831.64000000036</v>
      </c>
      <c r="CB80" s="92">
        <f t="shared" si="415"/>
        <v>-36714.350000000093</v>
      </c>
      <c r="CC80" s="92">
        <f t="shared" si="415"/>
        <v>2015006.29</v>
      </c>
      <c r="CD80" s="390">
        <f t="shared" si="415"/>
        <v>110746.49000000046</v>
      </c>
      <c r="CE80" s="413">
        <f t="shared" ref="CE80:CN84" si="416">Y80-M80</f>
        <v>-169861.85999999987</v>
      </c>
      <c r="CF80" s="92">
        <f t="shared" si="416"/>
        <v>347370.37000000011</v>
      </c>
      <c r="CG80" s="92">
        <f t="shared" si="416"/>
        <v>200685.79000000004</v>
      </c>
      <c r="CH80" s="92">
        <f t="shared" si="416"/>
        <v>130653.99000000022</v>
      </c>
      <c r="CI80" s="92">
        <f t="shared" si="416"/>
        <v>176889.66999999993</v>
      </c>
      <c r="CJ80" s="231">
        <f t="shared" si="416"/>
        <v>139866.52000000002</v>
      </c>
      <c r="CK80" s="231">
        <f t="shared" si="416"/>
        <v>202040.84999999986</v>
      </c>
      <c r="CL80" s="231">
        <f t="shared" si="416"/>
        <v>-465954.71999999974</v>
      </c>
      <c r="CM80" s="244">
        <f t="shared" si="416"/>
        <v>584049.75999999978</v>
      </c>
      <c r="CN80" s="244">
        <f t="shared" si="416"/>
        <v>279606.6399999999</v>
      </c>
      <c r="CO80" s="244">
        <f t="shared" ref="CO80:CX84" si="417">AI80-W80</f>
        <v>-1471255.75</v>
      </c>
      <c r="CP80" s="370">
        <f t="shared" si="417"/>
        <v>261873.07999999984</v>
      </c>
      <c r="CQ80" s="339">
        <f t="shared" si="417"/>
        <v>329582.75999999978</v>
      </c>
      <c r="CR80" s="244">
        <f t="shared" si="417"/>
        <v>126727.05000000005</v>
      </c>
      <c r="CS80" s="244">
        <f t="shared" si="417"/>
        <v>-91320.89000000013</v>
      </c>
      <c r="CT80" s="244">
        <f t="shared" si="417"/>
        <v>606111.06999999983</v>
      </c>
      <c r="CU80" s="244">
        <f t="shared" si="417"/>
        <v>-41934.329999999842</v>
      </c>
      <c r="CV80" s="244">
        <f t="shared" si="417"/>
        <v>250160.41999999993</v>
      </c>
      <c r="CW80" s="244">
        <f t="shared" si="417"/>
        <v>-409742.70999999996</v>
      </c>
      <c r="CX80" s="244">
        <f t="shared" si="417"/>
        <v>686532.77000000048</v>
      </c>
      <c r="CY80" s="244">
        <f t="shared" ref="CY80:DH84" si="418">AS80-AG80</f>
        <v>-224265.33999999985</v>
      </c>
      <c r="CZ80" s="244">
        <f t="shared" si="418"/>
        <v>-402161.5299999998</v>
      </c>
      <c r="DA80" s="244">
        <f t="shared" si="418"/>
        <v>-1168016.99</v>
      </c>
      <c r="DB80" s="370">
        <f t="shared" si="418"/>
        <v>-1867328.78</v>
      </c>
      <c r="DC80" s="370">
        <f t="shared" si="418"/>
        <v>-1847615.0299999998</v>
      </c>
      <c r="DD80" s="370">
        <f t="shared" si="418"/>
        <v>-1339803.1499999999</v>
      </c>
      <c r="DE80" s="370">
        <f t="shared" si="418"/>
        <v>627870.56000000006</v>
      </c>
      <c r="DF80" s="370">
        <f t="shared" si="418"/>
        <v>-550899.56000000006</v>
      </c>
      <c r="DG80" s="370">
        <f t="shared" si="418"/>
        <v>243967.00999999978</v>
      </c>
      <c r="DH80" s="370">
        <f t="shared" si="418"/>
        <v>154433.22999999998</v>
      </c>
      <c r="DI80" s="370">
        <f t="shared" ref="DI80:DX84" si="419">BC80-AQ80</f>
        <v>369948.28000000026</v>
      </c>
      <c r="DJ80" s="370">
        <f t="shared" si="419"/>
        <v>176109.48999999976</v>
      </c>
      <c r="DK80" s="370">
        <f t="shared" si="419"/>
        <v>274515.35000000009</v>
      </c>
      <c r="DL80" s="370">
        <f t="shared" si="419"/>
        <v>570132.73</v>
      </c>
      <c r="DM80" s="370">
        <f t="shared" si="419"/>
        <v>1395991.47</v>
      </c>
      <c r="DN80" s="370">
        <f t="shared" si="419"/>
        <v>1805089.4600000002</v>
      </c>
      <c r="DO80" s="370">
        <f t="shared" si="419"/>
        <v>2304043.29</v>
      </c>
      <c r="DP80" s="370">
        <f t="shared" si="419"/>
        <v>1727464.8399999999</v>
      </c>
      <c r="DQ80" s="370">
        <f t="shared" si="419"/>
        <v>-671300.58000000007</v>
      </c>
      <c r="DR80" s="370">
        <f t="shared" si="419"/>
        <v>324328.95999999996</v>
      </c>
      <c r="DS80" s="370">
        <f t="shared" si="419"/>
        <v>378387.81000000006</v>
      </c>
      <c r="DT80" s="370">
        <f t="shared" si="419"/>
        <v>-195949.66999999993</v>
      </c>
      <c r="DU80" s="370">
        <f t="shared" si="419"/>
        <v>974793.50999999978</v>
      </c>
      <c r="DV80" s="370">
        <f t="shared" si="419"/>
        <v>642261.16000000015</v>
      </c>
      <c r="DW80" s="370">
        <f t="shared" si="419"/>
        <v>17377.219999999739</v>
      </c>
      <c r="DX80" s="370">
        <f t="shared" si="419"/>
        <v>426703.29000000004</v>
      </c>
      <c r="DY80" s="451"/>
      <c r="DZ80" s="451"/>
      <c r="EA80" s="451"/>
      <c r="EB80" s="326"/>
      <c r="EC80" s="148" t="s">
        <v>154</v>
      </c>
    </row>
    <row r="81" spans="1:133" s="31" customFormat="1" x14ac:dyDescent="0.3">
      <c r="A81" s="138"/>
      <c r="B81" s="32" t="s">
        <v>140</v>
      </c>
      <c r="C81" s="89">
        <f>C95-C88</f>
        <v>6075.2899999999991</v>
      </c>
      <c r="D81" s="90">
        <f t="shared" ref="D81:Y81" si="420">D95-D88</f>
        <v>6604.09</v>
      </c>
      <c r="E81" s="90">
        <f t="shared" si="420"/>
        <v>5384.420000000001</v>
      </c>
      <c r="F81" s="90">
        <f t="shared" si="420"/>
        <v>5096.2700000000004</v>
      </c>
      <c r="G81" s="90">
        <f t="shared" si="420"/>
        <v>7189.4100000000008</v>
      </c>
      <c r="H81" s="90">
        <f t="shared" si="420"/>
        <v>6721.7900000000009</v>
      </c>
      <c r="I81" s="90">
        <f t="shared" si="420"/>
        <v>9196.2099999999991</v>
      </c>
      <c r="J81" s="90">
        <f t="shared" si="420"/>
        <v>7587.8400000000011</v>
      </c>
      <c r="K81" s="90">
        <f t="shared" si="420"/>
        <v>4667.67</v>
      </c>
      <c r="L81" s="91">
        <f t="shared" si="420"/>
        <v>8488.41</v>
      </c>
      <c r="M81" s="90">
        <f t="shared" si="420"/>
        <v>8359.7199999999993</v>
      </c>
      <c r="N81" s="90">
        <f t="shared" si="420"/>
        <v>9210.69</v>
      </c>
      <c r="O81" s="90">
        <f t="shared" si="420"/>
        <v>10604.369999999999</v>
      </c>
      <c r="P81" s="90">
        <f t="shared" si="420"/>
        <v>6465.8500000000022</v>
      </c>
      <c r="Q81" s="90">
        <f t="shared" si="420"/>
        <v>6698.8799999999992</v>
      </c>
      <c r="R81" s="90">
        <f t="shared" si="420"/>
        <v>6275.02</v>
      </c>
      <c r="S81" s="90">
        <f t="shared" si="420"/>
        <v>7746.9</v>
      </c>
      <c r="T81" s="90">
        <f t="shared" si="420"/>
        <v>7874.42</v>
      </c>
      <c r="U81" s="90">
        <f t="shared" si="420"/>
        <v>6662.43</v>
      </c>
      <c r="V81" s="90">
        <f t="shared" si="420"/>
        <v>3860.5200000000004</v>
      </c>
      <c r="W81" s="90">
        <f t="shared" si="420"/>
        <v>9418.9299999999985</v>
      </c>
      <c r="X81" s="91">
        <f t="shared" si="420"/>
        <v>8586.8200000000015</v>
      </c>
      <c r="Y81" s="90">
        <f t="shared" si="420"/>
        <v>8526.34</v>
      </c>
      <c r="Z81" s="90">
        <f t="shared" ref="Z81:AA81" si="421">Z95-Z88</f>
        <v>22782.559999999998</v>
      </c>
      <c r="AA81" s="90">
        <f t="shared" si="421"/>
        <v>13598.45</v>
      </c>
      <c r="AB81" s="90">
        <f t="shared" ref="AB81:AC81" si="422">AB95-AB88</f>
        <v>10447.09</v>
      </c>
      <c r="AC81" s="90">
        <f t="shared" si="422"/>
        <v>11775.46</v>
      </c>
      <c r="AD81" s="90">
        <f t="shared" ref="AD81:AE81" si="423">AD95-AD88</f>
        <v>10505.419999999998</v>
      </c>
      <c r="AE81" s="90">
        <f t="shared" si="423"/>
        <v>7890.8600000000006</v>
      </c>
      <c r="AF81" s="90">
        <f t="shared" ref="AF81:AG81" si="424">AF95-AF88</f>
        <v>7569.7200000000012</v>
      </c>
      <c r="AG81" s="90">
        <f t="shared" si="424"/>
        <v>7961.8900000000012</v>
      </c>
      <c r="AH81" s="191">
        <f t="shared" ref="AH81:AI81" si="425">AH95-AH88</f>
        <v>9674.94</v>
      </c>
      <c r="AI81" s="191">
        <f t="shared" si="425"/>
        <v>11856.13</v>
      </c>
      <c r="AJ81" s="178">
        <f t="shared" ref="AJ81:AK81" si="426">AJ95-AJ88</f>
        <v>6516.2100000000009</v>
      </c>
      <c r="AK81" s="304">
        <f t="shared" si="426"/>
        <v>8828.3799999999992</v>
      </c>
      <c r="AL81" s="304">
        <f t="shared" ref="AL81:AM81" si="427">AL95-AL88</f>
        <v>10448.849999999999</v>
      </c>
      <c r="AM81" s="279">
        <f t="shared" si="427"/>
        <v>12415.26</v>
      </c>
      <c r="AN81" s="279">
        <f t="shared" ref="AN81:AO81" si="428">AN95-AN88</f>
        <v>17605.25</v>
      </c>
      <c r="AO81" s="279">
        <f t="shared" si="428"/>
        <v>10218.61</v>
      </c>
      <c r="AP81" s="279">
        <f t="shared" ref="AP81:AQ81" si="429">AP95-AP88</f>
        <v>6682.9399999999987</v>
      </c>
      <c r="AQ81" s="279">
        <f t="shared" si="429"/>
        <v>5852.04</v>
      </c>
      <c r="AR81" s="279">
        <f t="shared" ref="AR81" si="430">AR95-AR88</f>
        <v>6935.3600000000006</v>
      </c>
      <c r="AS81" s="279">
        <f t="shared" ref="AS81:AT81" si="431">AS95-AS88</f>
        <v>7934.5400000000009</v>
      </c>
      <c r="AT81" s="279">
        <f t="shared" si="431"/>
        <v>3126.8999999999996</v>
      </c>
      <c r="AU81" s="279">
        <f t="shared" ref="AU81:AV81" si="432">AU95-AU88</f>
        <v>-3570.4400000000005</v>
      </c>
      <c r="AV81" s="296">
        <f t="shared" si="432"/>
        <v>-3158.1500000000015</v>
      </c>
      <c r="AW81" s="279">
        <f t="shared" ref="AW81:AX81" si="433">AW95-AW88</f>
        <v>-2230.42</v>
      </c>
      <c r="AX81" s="279">
        <f t="shared" si="433"/>
        <v>-1884.6100000000006</v>
      </c>
      <c r="AY81" s="279">
        <f t="shared" ref="AY81:AZ81" si="434">AY95-AY88</f>
        <v>19449.419999999998</v>
      </c>
      <c r="AZ81" s="279">
        <f t="shared" si="434"/>
        <v>12259.42</v>
      </c>
      <c r="BA81" s="279">
        <f t="shared" ref="BA81:BB81" si="435">BA95-BA88</f>
        <v>12659.99</v>
      </c>
      <c r="BB81" s="279">
        <f t="shared" si="435"/>
        <v>7227.77</v>
      </c>
      <c r="BC81" s="279">
        <f t="shared" ref="BC81" si="436">BC95-BC88</f>
        <v>8549.76</v>
      </c>
      <c r="BD81" s="279">
        <f t="shared" ref="BD81:BE81" si="437">BD95-BD88</f>
        <v>11688.07</v>
      </c>
      <c r="BE81" s="279">
        <f t="shared" si="437"/>
        <v>14828.52</v>
      </c>
      <c r="BF81" s="279">
        <f t="shared" ref="BF81:BG81" si="438">BF95-BF88</f>
        <v>8503.35</v>
      </c>
      <c r="BG81" s="279">
        <f t="shared" si="438"/>
        <v>8803.11</v>
      </c>
      <c r="BH81" s="296">
        <f t="shared" ref="BH81" si="439">BH95-BH88</f>
        <v>11895.91</v>
      </c>
      <c r="BI81" s="481">
        <f t="shared" ref="BI81:BJ81" si="440">BI95-BI88</f>
        <v>15682.79</v>
      </c>
      <c r="BJ81" s="545">
        <f t="shared" si="440"/>
        <v>17518.669999999998</v>
      </c>
      <c r="BK81" s="580">
        <f t="shared" ref="BK81:BL81" si="441">BK95-BK88</f>
        <v>12314.16</v>
      </c>
      <c r="BL81" s="580">
        <f t="shared" si="441"/>
        <v>13139.2</v>
      </c>
      <c r="BM81" s="580">
        <f t="shared" ref="BM81:BN81" si="442">BM95-BM88</f>
        <v>11075.29</v>
      </c>
      <c r="BN81" s="646">
        <f t="shared" si="442"/>
        <v>8917.43</v>
      </c>
      <c r="BO81" s="646">
        <f t="shared" ref="BO81:BP81" si="443">BO95-BO88</f>
        <v>12431.19</v>
      </c>
      <c r="BP81" s="646">
        <f t="shared" si="443"/>
        <v>10447.99</v>
      </c>
      <c r="BQ81" s="646">
        <f t="shared" ref="BQ81:BR81" si="444">BQ95-BQ88</f>
        <v>10417.120000000001</v>
      </c>
      <c r="BR81" s="646">
        <f t="shared" si="444"/>
        <v>12980.88</v>
      </c>
      <c r="BS81" s="279"/>
      <c r="BT81" s="279"/>
      <c r="BU81" s="89">
        <f t="shared" si="415"/>
        <v>4529.08</v>
      </c>
      <c r="BV81" s="92">
        <f t="shared" si="415"/>
        <v>-138.23999999999796</v>
      </c>
      <c r="BW81" s="92">
        <f t="shared" si="415"/>
        <v>1314.4599999999982</v>
      </c>
      <c r="BX81" s="92">
        <f t="shared" si="415"/>
        <v>1178.75</v>
      </c>
      <c r="BY81" s="92">
        <f t="shared" si="415"/>
        <v>557.48999999999887</v>
      </c>
      <c r="BZ81" s="92">
        <f t="shared" si="415"/>
        <v>1152.6299999999992</v>
      </c>
      <c r="CA81" s="92">
        <f t="shared" si="415"/>
        <v>-2533.7799999999988</v>
      </c>
      <c r="CB81" s="92">
        <f t="shared" si="415"/>
        <v>-3727.3200000000006</v>
      </c>
      <c r="CC81" s="92">
        <f t="shared" si="415"/>
        <v>4751.2599999999984</v>
      </c>
      <c r="CD81" s="390">
        <f t="shared" si="415"/>
        <v>98.410000000001673</v>
      </c>
      <c r="CE81" s="413">
        <f t="shared" si="416"/>
        <v>166.6200000000008</v>
      </c>
      <c r="CF81" s="92">
        <f t="shared" si="416"/>
        <v>13571.869999999997</v>
      </c>
      <c r="CG81" s="92">
        <f t="shared" si="416"/>
        <v>2994.0800000000017</v>
      </c>
      <c r="CH81" s="92">
        <f t="shared" si="416"/>
        <v>3981.239999999998</v>
      </c>
      <c r="CI81" s="92">
        <f t="shared" si="416"/>
        <v>5076.58</v>
      </c>
      <c r="CJ81" s="231">
        <f t="shared" si="416"/>
        <v>4230.3999999999978</v>
      </c>
      <c r="CK81" s="231">
        <f t="shared" si="416"/>
        <v>143.96000000000095</v>
      </c>
      <c r="CL81" s="231">
        <f t="shared" si="416"/>
        <v>-304.69999999999891</v>
      </c>
      <c r="CM81" s="244">
        <f t="shared" si="416"/>
        <v>1299.4600000000009</v>
      </c>
      <c r="CN81" s="244">
        <f t="shared" si="416"/>
        <v>5814.42</v>
      </c>
      <c r="CO81" s="244">
        <f t="shared" si="417"/>
        <v>2437.2000000000007</v>
      </c>
      <c r="CP81" s="370">
        <f t="shared" si="417"/>
        <v>-2070.6100000000006</v>
      </c>
      <c r="CQ81" s="339">
        <f t="shared" si="417"/>
        <v>302.03999999999905</v>
      </c>
      <c r="CR81" s="244">
        <f t="shared" si="417"/>
        <v>-12333.71</v>
      </c>
      <c r="CS81" s="244">
        <f t="shared" si="417"/>
        <v>-1183.1900000000005</v>
      </c>
      <c r="CT81" s="244">
        <f t="shared" si="417"/>
        <v>7158.16</v>
      </c>
      <c r="CU81" s="244">
        <f t="shared" si="417"/>
        <v>-1556.8499999999985</v>
      </c>
      <c r="CV81" s="244">
        <f t="shared" si="417"/>
        <v>-3822.4799999999996</v>
      </c>
      <c r="CW81" s="244">
        <f t="shared" si="417"/>
        <v>-2038.8200000000006</v>
      </c>
      <c r="CX81" s="244">
        <f t="shared" si="417"/>
        <v>-634.36000000000058</v>
      </c>
      <c r="CY81" s="244">
        <f t="shared" si="418"/>
        <v>-27.350000000000364</v>
      </c>
      <c r="CZ81" s="244">
        <f t="shared" si="418"/>
        <v>-6548.0400000000009</v>
      </c>
      <c r="DA81" s="244">
        <f t="shared" si="418"/>
        <v>-15426.57</v>
      </c>
      <c r="DB81" s="370">
        <f t="shared" si="418"/>
        <v>-9674.3600000000024</v>
      </c>
      <c r="DC81" s="370">
        <f t="shared" si="418"/>
        <v>-11058.8</v>
      </c>
      <c r="DD81" s="370">
        <f t="shared" si="418"/>
        <v>-12333.46</v>
      </c>
      <c r="DE81" s="370">
        <f t="shared" si="418"/>
        <v>7034.159999999998</v>
      </c>
      <c r="DF81" s="370">
        <f t="shared" si="418"/>
        <v>-5345.83</v>
      </c>
      <c r="DG81" s="370">
        <f t="shared" si="418"/>
        <v>2441.3799999999992</v>
      </c>
      <c r="DH81" s="370">
        <f t="shared" si="418"/>
        <v>544.83000000000175</v>
      </c>
      <c r="DI81" s="370">
        <f t="shared" si="419"/>
        <v>2697.7200000000003</v>
      </c>
      <c r="DJ81" s="370">
        <f t="shared" si="419"/>
        <v>4752.7099999999991</v>
      </c>
      <c r="DK81" s="370">
        <f t="shared" si="419"/>
        <v>6893.98</v>
      </c>
      <c r="DL81" s="370">
        <f t="shared" si="419"/>
        <v>5376.4500000000007</v>
      </c>
      <c r="DM81" s="370">
        <f t="shared" si="419"/>
        <v>12373.550000000001</v>
      </c>
      <c r="DN81" s="370">
        <f t="shared" si="419"/>
        <v>15054.060000000001</v>
      </c>
      <c r="DO81" s="370">
        <f t="shared" si="419"/>
        <v>17913.21</v>
      </c>
      <c r="DP81" s="370">
        <f t="shared" si="419"/>
        <v>19403.28</v>
      </c>
      <c r="DQ81" s="370">
        <f t="shared" si="419"/>
        <v>-7135.2599999999984</v>
      </c>
      <c r="DR81" s="370">
        <f t="shared" si="419"/>
        <v>879.78000000000065</v>
      </c>
      <c r="DS81" s="370">
        <f t="shared" si="419"/>
        <v>-1584.6999999999989</v>
      </c>
      <c r="DT81" s="370">
        <f t="shared" si="419"/>
        <v>1689.6599999999999</v>
      </c>
      <c r="DU81" s="370">
        <f t="shared" si="419"/>
        <v>3881.4300000000003</v>
      </c>
      <c r="DV81" s="370">
        <f t="shared" si="419"/>
        <v>-1240.08</v>
      </c>
      <c r="DW81" s="370">
        <f t="shared" si="419"/>
        <v>-4411.3999999999996</v>
      </c>
      <c r="DX81" s="370">
        <f t="shared" si="419"/>
        <v>4477.5299999999988</v>
      </c>
      <c r="DY81" s="451"/>
      <c r="DZ81" s="451"/>
      <c r="EA81" s="451"/>
      <c r="EB81" s="326"/>
      <c r="EC81" s="148" t="s">
        <v>154</v>
      </c>
    </row>
    <row r="82" spans="1:133" s="31" customFormat="1" x14ac:dyDescent="0.3">
      <c r="A82" s="138"/>
      <c r="B82" s="32" t="s">
        <v>141</v>
      </c>
      <c r="C82" s="89">
        <f>C96-C89</f>
        <v>215628.67000000004</v>
      </c>
      <c r="D82" s="90">
        <f t="shared" ref="D82:Y82" si="445">D96-D89</f>
        <v>205151.00999999998</v>
      </c>
      <c r="E82" s="90">
        <f t="shared" si="445"/>
        <v>258335.22999999998</v>
      </c>
      <c r="F82" s="90">
        <f t="shared" si="445"/>
        <v>180172.31</v>
      </c>
      <c r="G82" s="90">
        <f t="shared" si="445"/>
        <v>272120.43000000005</v>
      </c>
      <c r="H82" s="90">
        <f t="shared" si="445"/>
        <v>367742.00000000006</v>
      </c>
      <c r="I82" s="90">
        <f t="shared" si="445"/>
        <v>392423.19</v>
      </c>
      <c r="J82" s="90">
        <f t="shared" si="445"/>
        <v>413064.33999999997</v>
      </c>
      <c r="K82" s="90">
        <f t="shared" si="445"/>
        <v>101573.44999999998</v>
      </c>
      <c r="L82" s="91">
        <f t="shared" si="445"/>
        <v>237082.69</v>
      </c>
      <c r="M82" s="90">
        <f t="shared" si="445"/>
        <v>307601.40000000002</v>
      </c>
      <c r="N82" s="90">
        <f t="shared" si="445"/>
        <v>197535.07999999996</v>
      </c>
      <c r="O82" s="90">
        <f t="shared" si="445"/>
        <v>252377.46</v>
      </c>
      <c r="P82" s="90">
        <f t="shared" si="445"/>
        <v>236680.09000000003</v>
      </c>
      <c r="Q82" s="90">
        <f t="shared" si="445"/>
        <v>230146.65000000002</v>
      </c>
      <c r="R82" s="90">
        <f t="shared" si="445"/>
        <v>225553.39</v>
      </c>
      <c r="S82" s="90">
        <f t="shared" si="445"/>
        <v>285300.95</v>
      </c>
      <c r="T82" s="90">
        <f t="shared" si="445"/>
        <v>532906.09</v>
      </c>
      <c r="U82" s="90">
        <f t="shared" si="445"/>
        <v>439941.17000000004</v>
      </c>
      <c r="V82" s="90">
        <f t="shared" si="445"/>
        <v>271877.57</v>
      </c>
      <c r="W82" s="90">
        <f t="shared" si="445"/>
        <v>587113.84000000008</v>
      </c>
      <c r="X82" s="91">
        <f t="shared" si="445"/>
        <v>242740.48000000004</v>
      </c>
      <c r="Y82" s="90">
        <f t="shared" si="445"/>
        <v>240240.7</v>
      </c>
      <c r="Z82" s="90">
        <f t="shared" ref="Z82:AA82" si="446">Z96-Z89</f>
        <v>281576.91000000003</v>
      </c>
      <c r="AA82" s="90">
        <f t="shared" si="446"/>
        <v>281691.27</v>
      </c>
      <c r="AB82" s="90">
        <f t="shared" ref="AB82:AC82" si="447">AB96-AB89</f>
        <v>277542.07999999996</v>
      </c>
      <c r="AC82" s="90">
        <f t="shared" si="447"/>
        <v>271220.38</v>
      </c>
      <c r="AD82" s="90">
        <f t="shared" ref="AD82:AE82" si="448">AD96-AD89</f>
        <v>299374.23</v>
      </c>
      <c r="AE82" s="90">
        <f t="shared" si="448"/>
        <v>413801.77</v>
      </c>
      <c r="AF82" s="90">
        <f t="shared" ref="AF82:AG82" si="449">AF96-AF89</f>
        <v>497330.06000000006</v>
      </c>
      <c r="AG82" s="90">
        <f t="shared" si="449"/>
        <v>594980.16</v>
      </c>
      <c r="AH82" s="191">
        <f t="shared" ref="AH82:AI82" si="450">AH96-AH89</f>
        <v>351257.38</v>
      </c>
      <c r="AI82" s="191">
        <f t="shared" si="450"/>
        <v>311290.42000000004</v>
      </c>
      <c r="AJ82" s="178">
        <f t="shared" ref="AJ82:AK82" si="451">AJ96-AJ89</f>
        <v>366944.47</v>
      </c>
      <c r="AK82" s="304">
        <f t="shared" si="451"/>
        <v>318149.52</v>
      </c>
      <c r="AL82" s="304">
        <f t="shared" ref="AL82:AM82" si="452">AL96-AL89</f>
        <v>366305.87</v>
      </c>
      <c r="AM82" s="279">
        <f t="shared" si="452"/>
        <v>258628.84000000003</v>
      </c>
      <c r="AN82" s="279">
        <f t="shared" ref="AN82:AO82" si="453">AN96-AN89</f>
        <v>387779.75</v>
      </c>
      <c r="AO82" s="279">
        <f t="shared" si="453"/>
        <v>270094.68000000005</v>
      </c>
      <c r="AP82" s="279">
        <f t="shared" ref="AP82:AQ82" si="454">AP96-AP89</f>
        <v>391985.83999999997</v>
      </c>
      <c r="AQ82" s="279">
        <f t="shared" si="454"/>
        <v>248613.53</v>
      </c>
      <c r="AR82" s="279">
        <f t="shared" ref="AR82" si="455">AR96-AR89</f>
        <v>628410.07999999996</v>
      </c>
      <c r="AS82" s="279">
        <f t="shared" ref="AS82:AT82" si="456">AS96-AS89</f>
        <v>546687.97</v>
      </c>
      <c r="AT82" s="279">
        <f t="shared" si="456"/>
        <v>216238.58000000002</v>
      </c>
      <c r="AU82" s="279">
        <f t="shared" ref="AU82:AV82" si="457">AU96-AU89</f>
        <v>138994.6</v>
      </c>
      <c r="AV82" s="296">
        <f t="shared" si="457"/>
        <v>60305.130000000005</v>
      </c>
      <c r="AW82" s="279">
        <f t="shared" ref="AW82:AX82" si="458">AW96-AW89</f>
        <v>90423.989999999991</v>
      </c>
      <c r="AX82" s="279">
        <f t="shared" si="458"/>
        <v>267237.02</v>
      </c>
      <c r="AY82" s="279">
        <f t="shared" ref="AY82:AZ82" si="459">AY96-AY89</f>
        <v>437559.5</v>
      </c>
      <c r="AZ82" s="279">
        <f t="shared" si="459"/>
        <v>191172.5</v>
      </c>
      <c r="BA82" s="279">
        <f t="shared" ref="BA82:BB82" si="460">BA96-BA89</f>
        <v>330348.48</v>
      </c>
      <c r="BB82" s="279">
        <f t="shared" si="460"/>
        <v>443015.12</v>
      </c>
      <c r="BC82" s="279">
        <f t="shared" ref="BC82" si="461">BC96-BC89</f>
        <v>289128.37</v>
      </c>
      <c r="BD82" s="279">
        <f t="shared" ref="BD82:BE82" si="462">BD96-BD89</f>
        <v>654783.92999999993</v>
      </c>
      <c r="BE82" s="279">
        <f t="shared" si="462"/>
        <v>489063.46</v>
      </c>
      <c r="BF82" s="279">
        <f t="shared" ref="BF82:BG82" si="463">BF96-BF89</f>
        <v>377806.39</v>
      </c>
      <c r="BG82" s="279">
        <f t="shared" si="463"/>
        <v>304985.41000000003</v>
      </c>
      <c r="BH82" s="296">
        <f t="shared" ref="BH82" si="464">BH96-BH89</f>
        <v>286973.57</v>
      </c>
      <c r="BI82" s="481">
        <f t="shared" ref="BI82:BN82" si="465">BI96-BI89</f>
        <v>453950.78</v>
      </c>
      <c r="BJ82" s="545">
        <f t="shared" si="465"/>
        <v>451326.27</v>
      </c>
      <c r="BK82" s="580">
        <f t="shared" si="465"/>
        <v>205877.59000000003</v>
      </c>
      <c r="BL82" s="580">
        <f t="shared" si="465"/>
        <v>361052.82999999996</v>
      </c>
      <c r="BM82" s="580">
        <f t="shared" si="465"/>
        <v>451497.72</v>
      </c>
      <c r="BN82" s="646">
        <f t="shared" si="465"/>
        <v>264018.8</v>
      </c>
      <c r="BO82" s="646">
        <f t="shared" ref="BO82:BP82" si="466">BO96-BO89</f>
        <v>493034.11</v>
      </c>
      <c r="BP82" s="646">
        <f t="shared" si="466"/>
        <v>724585.3</v>
      </c>
      <c r="BQ82" s="646">
        <f t="shared" ref="BQ82:BR82" si="467">BQ96-BQ89</f>
        <v>492853.27</v>
      </c>
      <c r="BR82" s="646">
        <f t="shared" si="467"/>
        <v>552453.41</v>
      </c>
      <c r="BS82" s="279"/>
      <c r="BT82" s="279"/>
      <c r="BU82" s="89">
        <f t="shared" si="415"/>
        <v>36748.78999999995</v>
      </c>
      <c r="BV82" s="92">
        <f t="shared" si="415"/>
        <v>31529.080000000045</v>
      </c>
      <c r="BW82" s="92">
        <f t="shared" si="415"/>
        <v>-28188.579999999958</v>
      </c>
      <c r="BX82" s="92">
        <f t="shared" si="415"/>
        <v>45381.080000000016</v>
      </c>
      <c r="BY82" s="92">
        <f t="shared" si="415"/>
        <v>13180.51999999996</v>
      </c>
      <c r="BZ82" s="92">
        <f t="shared" si="415"/>
        <v>165164.08999999991</v>
      </c>
      <c r="CA82" s="92">
        <f t="shared" si="415"/>
        <v>47517.98000000004</v>
      </c>
      <c r="CB82" s="92">
        <f t="shared" si="415"/>
        <v>-141186.76999999996</v>
      </c>
      <c r="CC82" s="92">
        <f t="shared" si="415"/>
        <v>485540.39000000013</v>
      </c>
      <c r="CD82" s="390">
        <f t="shared" si="415"/>
        <v>5657.7900000000373</v>
      </c>
      <c r="CE82" s="413">
        <f t="shared" si="416"/>
        <v>-67360.700000000012</v>
      </c>
      <c r="CF82" s="92">
        <f t="shared" si="416"/>
        <v>84041.830000000075</v>
      </c>
      <c r="CG82" s="92">
        <f t="shared" si="416"/>
        <v>29313.810000000027</v>
      </c>
      <c r="CH82" s="92">
        <f t="shared" si="416"/>
        <v>40861.989999999932</v>
      </c>
      <c r="CI82" s="92">
        <f t="shared" si="416"/>
        <v>41073.729999999981</v>
      </c>
      <c r="CJ82" s="231">
        <f t="shared" si="416"/>
        <v>73820.839999999967</v>
      </c>
      <c r="CK82" s="231">
        <f t="shared" si="416"/>
        <v>128500.82</v>
      </c>
      <c r="CL82" s="231">
        <f t="shared" si="416"/>
        <v>-35576.029999999912</v>
      </c>
      <c r="CM82" s="244">
        <f t="shared" si="416"/>
        <v>155038.99</v>
      </c>
      <c r="CN82" s="244">
        <f t="shared" si="416"/>
        <v>79379.81</v>
      </c>
      <c r="CO82" s="244">
        <f t="shared" si="417"/>
        <v>-275823.42000000004</v>
      </c>
      <c r="CP82" s="370">
        <f t="shared" si="417"/>
        <v>124203.98999999993</v>
      </c>
      <c r="CQ82" s="339">
        <f t="shared" si="417"/>
        <v>77908.820000000007</v>
      </c>
      <c r="CR82" s="244">
        <f t="shared" si="417"/>
        <v>84728.959999999963</v>
      </c>
      <c r="CS82" s="244">
        <f t="shared" si="417"/>
        <v>-23062.429999999993</v>
      </c>
      <c r="CT82" s="244">
        <f t="shared" si="417"/>
        <v>110237.67000000004</v>
      </c>
      <c r="CU82" s="244">
        <f t="shared" si="417"/>
        <v>-1125.6999999999534</v>
      </c>
      <c r="CV82" s="244">
        <f t="shared" si="417"/>
        <v>92611.609999999986</v>
      </c>
      <c r="CW82" s="244">
        <f t="shared" si="417"/>
        <v>-165188.24000000002</v>
      </c>
      <c r="CX82" s="244">
        <f t="shared" si="417"/>
        <v>131080.0199999999</v>
      </c>
      <c r="CY82" s="244">
        <f t="shared" si="418"/>
        <v>-48292.190000000061</v>
      </c>
      <c r="CZ82" s="244">
        <f t="shared" si="418"/>
        <v>-135018.79999999999</v>
      </c>
      <c r="DA82" s="244">
        <f t="shared" si="418"/>
        <v>-172295.82000000004</v>
      </c>
      <c r="DB82" s="370">
        <f t="shared" si="418"/>
        <v>-306639.33999999997</v>
      </c>
      <c r="DC82" s="370">
        <f t="shared" si="418"/>
        <v>-227725.53000000003</v>
      </c>
      <c r="DD82" s="370">
        <f t="shared" si="418"/>
        <v>-99068.849999999977</v>
      </c>
      <c r="DE82" s="370">
        <f t="shared" si="418"/>
        <v>178930.65999999997</v>
      </c>
      <c r="DF82" s="370">
        <f t="shared" si="418"/>
        <v>-196607.25</v>
      </c>
      <c r="DG82" s="370">
        <f t="shared" si="418"/>
        <v>60253.79999999993</v>
      </c>
      <c r="DH82" s="370">
        <f t="shared" si="418"/>
        <v>51029.280000000028</v>
      </c>
      <c r="DI82" s="370">
        <f t="shared" si="419"/>
        <v>40514.839999999997</v>
      </c>
      <c r="DJ82" s="370">
        <f t="shared" si="419"/>
        <v>26373.849999999977</v>
      </c>
      <c r="DK82" s="370">
        <f t="shared" si="419"/>
        <v>-57624.509999999951</v>
      </c>
      <c r="DL82" s="370">
        <f t="shared" si="419"/>
        <v>161567.81</v>
      </c>
      <c r="DM82" s="370">
        <f t="shared" si="419"/>
        <v>165990.81000000003</v>
      </c>
      <c r="DN82" s="370">
        <f t="shared" si="419"/>
        <v>226668.44</v>
      </c>
      <c r="DO82" s="370">
        <f t="shared" si="419"/>
        <v>363526.79000000004</v>
      </c>
      <c r="DP82" s="370">
        <f t="shared" si="419"/>
        <v>184089.25</v>
      </c>
      <c r="DQ82" s="370">
        <f t="shared" si="419"/>
        <v>-231681.90999999997</v>
      </c>
      <c r="DR82" s="370">
        <f t="shared" si="419"/>
        <v>169880.32999999996</v>
      </c>
      <c r="DS82" s="370">
        <f t="shared" si="419"/>
        <v>121149.23999999999</v>
      </c>
      <c r="DT82" s="370">
        <f t="shared" si="419"/>
        <v>-178996.32</v>
      </c>
      <c r="DU82" s="370">
        <f t="shared" si="419"/>
        <v>203905.74</v>
      </c>
      <c r="DV82" s="370">
        <f t="shared" si="419"/>
        <v>69801.370000000112</v>
      </c>
      <c r="DW82" s="370">
        <f t="shared" si="419"/>
        <v>3789.8099999999977</v>
      </c>
      <c r="DX82" s="370">
        <f t="shared" si="419"/>
        <v>174647.02000000002</v>
      </c>
      <c r="DY82" s="451"/>
      <c r="DZ82" s="451"/>
      <c r="EA82" s="451"/>
      <c r="EB82" s="326"/>
      <c r="EC82" s="148" t="s">
        <v>154</v>
      </c>
    </row>
    <row r="83" spans="1:133" s="31" customFormat="1" x14ac:dyDescent="0.3">
      <c r="A83" s="138"/>
      <c r="B83" s="32" t="s">
        <v>142</v>
      </c>
      <c r="C83" s="89">
        <f>C97-C90</f>
        <v>148804.85999999999</v>
      </c>
      <c r="D83" s="90">
        <f t="shared" ref="D83:Y83" si="468">D97-D90</f>
        <v>162344.28000000003</v>
      </c>
      <c r="E83" s="90">
        <f t="shared" si="468"/>
        <v>228531.37</v>
      </c>
      <c r="F83" s="90">
        <f t="shared" si="468"/>
        <v>123834.63</v>
      </c>
      <c r="G83" s="90">
        <f t="shared" si="468"/>
        <v>231944.08</v>
      </c>
      <c r="H83" s="90">
        <f t="shared" si="468"/>
        <v>294203.90000000002</v>
      </c>
      <c r="I83" s="90">
        <f t="shared" si="468"/>
        <v>299208.37</v>
      </c>
      <c r="J83" s="90">
        <f t="shared" si="468"/>
        <v>355074.23</v>
      </c>
      <c r="K83" s="90">
        <f t="shared" si="468"/>
        <v>109477.86</v>
      </c>
      <c r="L83" s="91">
        <f t="shared" si="468"/>
        <v>175913.55000000002</v>
      </c>
      <c r="M83" s="90">
        <f t="shared" si="468"/>
        <v>297886.72000000003</v>
      </c>
      <c r="N83" s="90">
        <f t="shared" si="468"/>
        <v>116462.27</v>
      </c>
      <c r="O83" s="90">
        <f t="shared" si="468"/>
        <v>149773.39000000001</v>
      </c>
      <c r="P83" s="90">
        <f t="shared" si="468"/>
        <v>189099.84000000003</v>
      </c>
      <c r="Q83" s="90">
        <f t="shared" si="468"/>
        <v>188049.06000000003</v>
      </c>
      <c r="R83" s="90">
        <f t="shared" si="468"/>
        <v>153783.88</v>
      </c>
      <c r="S83" s="90">
        <f t="shared" si="468"/>
        <v>194697.02000000002</v>
      </c>
      <c r="T83" s="90">
        <f t="shared" si="468"/>
        <v>450360.02000000008</v>
      </c>
      <c r="U83" s="90">
        <f t="shared" si="468"/>
        <v>286514.07999999996</v>
      </c>
      <c r="V83" s="90">
        <f t="shared" si="468"/>
        <v>282919.76</v>
      </c>
      <c r="W83" s="90">
        <f t="shared" si="468"/>
        <v>363963.08999999997</v>
      </c>
      <c r="X83" s="91">
        <f t="shared" si="468"/>
        <v>184644.2</v>
      </c>
      <c r="Y83" s="90">
        <f t="shared" si="468"/>
        <v>149274.71000000002</v>
      </c>
      <c r="Z83" s="90">
        <f t="shared" ref="Z83:AA83" si="469">Z97-Z90</f>
        <v>202344.07</v>
      </c>
      <c r="AA83" s="90">
        <f t="shared" si="469"/>
        <v>161323.66000000003</v>
      </c>
      <c r="AB83" s="90">
        <f t="shared" ref="AB83:AC83" si="470">AB97-AB90</f>
        <v>155594.02000000002</v>
      </c>
      <c r="AC83" s="90">
        <f t="shared" si="470"/>
        <v>267446.28999999998</v>
      </c>
      <c r="AD83" s="90">
        <f t="shared" ref="AD83:AE83" si="471">AD97-AD90</f>
        <v>221494.58000000002</v>
      </c>
      <c r="AE83" s="90">
        <f t="shared" si="471"/>
        <v>256542.87</v>
      </c>
      <c r="AF83" s="90">
        <f t="shared" ref="AF83:AG83" si="472">AF97-AF90</f>
        <v>373060.93000000005</v>
      </c>
      <c r="AG83" s="90">
        <f t="shared" si="472"/>
        <v>458412.64</v>
      </c>
      <c r="AH83" s="191">
        <f t="shared" ref="AH83:AI83" si="473">AH97-AH90</f>
        <v>273595.16000000003</v>
      </c>
      <c r="AI83" s="191">
        <f t="shared" si="473"/>
        <v>317312.73</v>
      </c>
      <c r="AJ83" s="178">
        <f t="shared" ref="AJ83:AK83" si="474">AJ97-AJ90</f>
        <v>377101.98</v>
      </c>
      <c r="AK83" s="304">
        <f t="shared" si="474"/>
        <v>245802.49</v>
      </c>
      <c r="AL83" s="304">
        <f t="shared" ref="AL83:AM83" si="475">AL97-AL90</f>
        <v>213353.91</v>
      </c>
      <c r="AM83" s="279">
        <f t="shared" si="475"/>
        <v>121110.35</v>
      </c>
      <c r="AN83" s="279">
        <f t="shared" ref="AN83:AO83" si="476">AN97-AN90</f>
        <v>250948.54</v>
      </c>
      <c r="AO83" s="279">
        <f t="shared" si="476"/>
        <v>216011.52000000002</v>
      </c>
      <c r="AP83" s="279">
        <f t="shared" ref="AP83:AQ83" si="477">AP97-AP90</f>
        <v>276099.09999999998</v>
      </c>
      <c r="AQ83" s="279">
        <f t="shared" si="477"/>
        <v>169141.12</v>
      </c>
      <c r="AR83" s="279">
        <f t="shared" ref="AR83" si="478">AR97-AR90</f>
        <v>506900.05</v>
      </c>
      <c r="AS83" s="279">
        <f t="shared" ref="AS83:AT83" si="479">AS97-AS90</f>
        <v>431368.96000000002</v>
      </c>
      <c r="AT83" s="279">
        <f t="shared" si="479"/>
        <v>310075.16000000003</v>
      </c>
      <c r="AU83" s="279">
        <f t="shared" ref="AU83:AV83" si="480">AU97-AU90</f>
        <v>111217.48999999999</v>
      </c>
      <c r="AV83" s="296">
        <f t="shared" si="480"/>
        <v>-68743.049999999988</v>
      </c>
      <c r="AW83" s="279">
        <f t="shared" ref="AW83:AX83" si="481">AW97-AW90</f>
        <v>43731.729999999996</v>
      </c>
      <c r="AX83" s="279">
        <f t="shared" si="481"/>
        <v>150374.32</v>
      </c>
      <c r="AY83" s="279">
        <f t="shared" ref="AY83:AZ83" si="482">AY97-AY90</f>
        <v>254129.87</v>
      </c>
      <c r="AZ83" s="279">
        <f t="shared" si="482"/>
        <v>59273.869999999995</v>
      </c>
      <c r="BA83" s="279">
        <f t="shared" ref="BA83:BB83" si="483">BA97-BA90</f>
        <v>295168.44</v>
      </c>
      <c r="BB83" s="279">
        <f t="shared" si="483"/>
        <v>341924.9</v>
      </c>
      <c r="BC83" s="279">
        <f t="shared" ref="BC83" si="484">BC97-BC90</f>
        <v>189098.78</v>
      </c>
      <c r="BD83" s="279">
        <f t="shared" ref="BD83:BE83" si="485">BD97-BD90</f>
        <v>494848.59</v>
      </c>
      <c r="BE83" s="279">
        <f t="shared" si="485"/>
        <v>327820.27</v>
      </c>
      <c r="BF83" s="279">
        <f t="shared" ref="BF83:BG83" si="486">BF97-BF90</f>
        <v>319894.3</v>
      </c>
      <c r="BG83" s="279">
        <f t="shared" si="486"/>
        <v>295873.20999999996</v>
      </c>
      <c r="BH83" s="296">
        <f t="shared" ref="BH83" si="487">BH97-BH90</f>
        <v>150512.43</v>
      </c>
      <c r="BI83" s="481">
        <f t="shared" ref="BI83:BJ83" si="488">BI97-BI90</f>
        <v>327927.96000000002</v>
      </c>
      <c r="BJ83" s="545">
        <f t="shared" si="488"/>
        <v>245993.18</v>
      </c>
      <c r="BK83" s="580">
        <f t="shared" ref="BK83:BL83" si="489">BK97-BK90</f>
        <v>165159.29999999999</v>
      </c>
      <c r="BL83" s="580">
        <f t="shared" si="489"/>
        <v>296140.86</v>
      </c>
      <c r="BM83" s="580">
        <f t="shared" ref="BM83:BN83" si="490">BM97-BM90</f>
        <v>364610.20999999996</v>
      </c>
      <c r="BN83" s="646">
        <f t="shared" si="490"/>
        <v>173195.52000000002</v>
      </c>
      <c r="BO83" s="646">
        <f t="shared" ref="BO83:BP83" si="491">BO97-BO90</f>
        <v>387782.27</v>
      </c>
      <c r="BP83" s="646">
        <f t="shared" si="491"/>
        <v>547756.02</v>
      </c>
      <c r="BQ83" s="646">
        <f t="shared" ref="BQ83:BR83" si="492">BQ97-BQ90</f>
        <v>364729.25</v>
      </c>
      <c r="BR83" s="646">
        <f t="shared" si="492"/>
        <v>434967.48</v>
      </c>
      <c r="BS83" s="279"/>
      <c r="BT83" s="279"/>
      <c r="BU83" s="89">
        <f t="shared" si="415"/>
        <v>968.53000000002794</v>
      </c>
      <c r="BV83" s="92">
        <f t="shared" si="415"/>
        <v>26755.559999999998</v>
      </c>
      <c r="BW83" s="92">
        <f t="shared" si="415"/>
        <v>-40482.309999999969</v>
      </c>
      <c r="BX83" s="92">
        <f t="shared" si="415"/>
        <v>29949.25</v>
      </c>
      <c r="BY83" s="92">
        <f t="shared" si="415"/>
        <v>-37247.059999999969</v>
      </c>
      <c r="BZ83" s="92">
        <f t="shared" si="415"/>
        <v>156156.12000000005</v>
      </c>
      <c r="CA83" s="92">
        <f t="shared" si="415"/>
        <v>-12694.290000000037</v>
      </c>
      <c r="CB83" s="92">
        <f t="shared" si="415"/>
        <v>-72154.469999999972</v>
      </c>
      <c r="CC83" s="92">
        <f t="shared" si="415"/>
        <v>254485.22999999998</v>
      </c>
      <c r="CD83" s="390">
        <f t="shared" si="415"/>
        <v>8730.6499999999942</v>
      </c>
      <c r="CE83" s="413">
        <f t="shared" si="416"/>
        <v>-148612.01</v>
      </c>
      <c r="CF83" s="92">
        <f t="shared" si="416"/>
        <v>85881.8</v>
      </c>
      <c r="CG83" s="92">
        <f t="shared" si="416"/>
        <v>11550.270000000019</v>
      </c>
      <c r="CH83" s="92">
        <f t="shared" si="416"/>
        <v>-33505.820000000007</v>
      </c>
      <c r="CI83" s="92">
        <f t="shared" si="416"/>
        <v>79397.229999999952</v>
      </c>
      <c r="CJ83" s="231">
        <f t="shared" si="416"/>
        <v>67710.700000000012</v>
      </c>
      <c r="CK83" s="231">
        <f t="shared" si="416"/>
        <v>61845.849999999977</v>
      </c>
      <c r="CL83" s="231">
        <f t="shared" si="416"/>
        <v>-77299.090000000026</v>
      </c>
      <c r="CM83" s="244">
        <f t="shared" si="416"/>
        <v>171898.56000000006</v>
      </c>
      <c r="CN83" s="244">
        <f t="shared" si="416"/>
        <v>-9324.5999999999767</v>
      </c>
      <c r="CO83" s="244">
        <f t="shared" si="417"/>
        <v>-46650.359999999986</v>
      </c>
      <c r="CP83" s="370">
        <f t="shared" si="417"/>
        <v>192457.77999999997</v>
      </c>
      <c r="CQ83" s="339">
        <f t="shared" si="417"/>
        <v>96527.77999999997</v>
      </c>
      <c r="CR83" s="244">
        <f t="shared" si="417"/>
        <v>11009.839999999997</v>
      </c>
      <c r="CS83" s="244">
        <f t="shared" si="417"/>
        <v>-40213.310000000027</v>
      </c>
      <c r="CT83" s="244">
        <f t="shared" si="417"/>
        <v>95354.51999999999</v>
      </c>
      <c r="CU83" s="244">
        <f t="shared" si="417"/>
        <v>-51434.76999999996</v>
      </c>
      <c r="CV83" s="244">
        <f t="shared" si="417"/>
        <v>54604.51999999996</v>
      </c>
      <c r="CW83" s="244">
        <f t="shared" si="417"/>
        <v>-87401.75</v>
      </c>
      <c r="CX83" s="244">
        <f t="shared" si="417"/>
        <v>133839.11999999994</v>
      </c>
      <c r="CY83" s="244">
        <f t="shared" si="418"/>
        <v>-27043.679999999993</v>
      </c>
      <c r="CZ83" s="244">
        <f t="shared" si="418"/>
        <v>36480</v>
      </c>
      <c r="DA83" s="244">
        <f t="shared" si="418"/>
        <v>-206095.24</v>
      </c>
      <c r="DB83" s="370">
        <f t="shared" si="418"/>
        <v>-445845.02999999997</v>
      </c>
      <c r="DC83" s="370">
        <f t="shared" si="418"/>
        <v>-202070.76</v>
      </c>
      <c r="DD83" s="370">
        <f t="shared" si="418"/>
        <v>-62979.59</v>
      </c>
      <c r="DE83" s="370">
        <f t="shared" si="418"/>
        <v>133019.51999999999</v>
      </c>
      <c r="DF83" s="370">
        <f t="shared" si="418"/>
        <v>-191674.67</v>
      </c>
      <c r="DG83" s="370">
        <f t="shared" si="418"/>
        <v>79156.919999999984</v>
      </c>
      <c r="DH83" s="370">
        <f t="shared" si="418"/>
        <v>65825.800000000047</v>
      </c>
      <c r="DI83" s="370">
        <f t="shared" si="419"/>
        <v>19957.660000000003</v>
      </c>
      <c r="DJ83" s="370">
        <f t="shared" si="419"/>
        <v>-12051.459999999963</v>
      </c>
      <c r="DK83" s="370">
        <f t="shared" si="419"/>
        <v>-103548.69</v>
      </c>
      <c r="DL83" s="370">
        <f t="shared" si="419"/>
        <v>9819.1399999999558</v>
      </c>
      <c r="DM83" s="370">
        <f t="shared" si="419"/>
        <v>184655.71999999997</v>
      </c>
      <c r="DN83" s="370">
        <f t="shared" si="419"/>
        <v>219255.47999999998</v>
      </c>
      <c r="DO83" s="370">
        <f t="shared" si="419"/>
        <v>284196.23000000004</v>
      </c>
      <c r="DP83" s="370">
        <f t="shared" si="419"/>
        <v>95618.859999999986</v>
      </c>
      <c r="DQ83" s="370">
        <f t="shared" si="419"/>
        <v>-88970.57</v>
      </c>
      <c r="DR83" s="370">
        <f t="shared" si="419"/>
        <v>236866.99</v>
      </c>
      <c r="DS83" s="370">
        <f t="shared" si="419"/>
        <v>69441.76999999996</v>
      </c>
      <c r="DT83" s="370">
        <f t="shared" si="419"/>
        <v>-168729.38</v>
      </c>
      <c r="DU83" s="370">
        <f t="shared" si="419"/>
        <v>198683.49000000002</v>
      </c>
      <c r="DV83" s="370">
        <f t="shared" si="419"/>
        <v>52907.429999999993</v>
      </c>
      <c r="DW83" s="370">
        <f t="shared" si="419"/>
        <v>36908.979999999981</v>
      </c>
      <c r="DX83" s="370">
        <f t="shared" si="419"/>
        <v>115073.18</v>
      </c>
      <c r="DY83" s="451"/>
      <c r="DZ83" s="451"/>
      <c r="EA83" s="451"/>
      <c r="EB83" s="326"/>
      <c r="EC83" s="148" t="s">
        <v>154</v>
      </c>
    </row>
    <row r="84" spans="1:133" s="31" customFormat="1" x14ac:dyDescent="0.3">
      <c r="A84" s="138"/>
      <c r="B84" s="32" t="s">
        <v>143</v>
      </c>
      <c r="C84" s="89">
        <f>C98-C91</f>
        <v>44856.39</v>
      </c>
      <c r="D84" s="90">
        <f t="shared" ref="D84:Y84" si="493">D98-D91</f>
        <v>118159.67999999999</v>
      </c>
      <c r="E84" s="90">
        <f t="shared" si="493"/>
        <v>81548.820000000007</v>
      </c>
      <c r="F84" s="90">
        <f t="shared" si="493"/>
        <v>163324.87</v>
      </c>
      <c r="G84" s="90">
        <f t="shared" si="493"/>
        <v>206573.68</v>
      </c>
      <c r="H84" s="90">
        <f t="shared" si="493"/>
        <v>100782.94999999998</v>
      </c>
      <c r="I84" s="90">
        <f t="shared" si="493"/>
        <v>210289.96000000002</v>
      </c>
      <c r="J84" s="90">
        <f t="shared" si="493"/>
        <v>193114.78999999998</v>
      </c>
      <c r="K84" s="90">
        <f t="shared" si="493"/>
        <v>144717.44</v>
      </c>
      <c r="L84" s="91">
        <f t="shared" si="493"/>
        <v>70354.26999999999</v>
      </c>
      <c r="M84" s="90">
        <f t="shared" si="493"/>
        <v>218347.75</v>
      </c>
      <c r="N84" s="90">
        <f t="shared" si="493"/>
        <v>119420.98000000001</v>
      </c>
      <c r="O84" s="90">
        <f t="shared" si="493"/>
        <v>339086.6</v>
      </c>
      <c r="P84" s="90">
        <f t="shared" si="493"/>
        <v>134944.85999999999</v>
      </c>
      <c r="Q84" s="90">
        <f t="shared" si="493"/>
        <v>115099.03999999998</v>
      </c>
      <c r="R84" s="90">
        <f t="shared" si="493"/>
        <v>176298.05000000002</v>
      </c>
      <c r="S84" s="90">
        <f t="shared" si="493"/>
        <v>154752.01999999999</v>
      </c>
      <c r="T84" s="90">
        <f t="shared" si="493"/>
        <v>207420.03999999998</v>
      </c>
      <c r="U84" s="90">
        <f t="shared" si="493"/>
        <v>183981.81000000003</v>
      </c>
      <c r="V84" s="90">
        <f t="shared" si="493"/>
        <v>187723.76</v>
      </c>
      <c r="W84" s="90">
        <f t="shared" si="493"/>
        <v>212469.02000000002</v>
      </c>
      <c r="X84" s="91">
        <f t="shared" si="493"/>
        <v>141491.82</v>
      </c>
      <c r="Y84" s="90">
        <f t="shared" si="493"/>
        <v>157529.85999999999</v>
      </c>
      <c r="Z84" s="90">
        <f t="shared" ref="Z84:AA84" si="494">Z98-Z91</f>
        <v>187055.2</v>
      </c>
      <c r="AA84" s="90">
        <f t="shared" si="494"/>
        <v>136143.13</v>
      </c>
      <c r="AB84" s="90">
        <f t="shared" ref="AB84:AC84" si="495">AB98-AB91</f>
        <v>155764.03</v>
      </c>
      <c r="AC84" s="90">
        <f t="shared" si="495"/>
        <v>143879.66999999998</v>
      </c>
      <c r="AD84" s="90">
        <f t="shared" ref="AD84:AE84" si="496">AD98-AD91</f>
        <v>127357.66</v>
      </c>
      <c r="AE84" s="90">
        <f t="shared" si="496"/>
        <v>276653.94</v>
      </c>
      <c r="AF84" s="90">
        <f t="shared" ref="AF84:AG84" si="497">AF98-AF91</f>
        <v>217492.71000000002</v>
      </c>
      <c r="AG84" s="90">
        <f t="shared" si="497"/>
        <v>114794.21</v>
      </c>
      <c r="AH84" s="191">
        <f t="shared" ref="AH84:AI84" si="498">AH98-AH91</f>
        <v>156490.22</v>
      </c>
      <c r="AI84" s="191">
        <f t="shared" si="498"/>
        <v>135561.70000000001</v>
      </c>
      <c r="AJ84" s="178">
        <f t="shared" ref="AJ84:AK84" si="499">AJ98-AJ91</f>
        <v>276135.82</v>
      </c>
      <c r="AK84" s="304">
        <f t="shared" si="499"/>
        <v>174117.66999999998</v>
      </c>
      <c r="AL84" s="304">
        <f t="shared" ref="AL84:AM84" si="500">AL98-AL91</f>
        <v>134499.88</v>
      </c>
      <c r="AM84" s="279">
        <f t="shared" si="500"/>
        <v>329300.76</v>
      </c>
      <c r="AN84" s="279">
        <f t="shared" ref="AN84:AO84" si="501">AN98-AN91</f>
        <v>203476</v>
      </c>
      <c r="AO84" s="279">
        <f t="shared" si="501"/>
        <v>120700.84</v>
      </c>
      <c r="AP84" s="279">
        <f t="shared" ref="AP84:AQ84" si="502">AP98-AP91</f>
        <v>181597.21000000002</v>
      </c>
      <c r="AQ84" s="279">
        <f t="shared" si="502"/>
        <v>107373.59</v>
      </c>
      <c r="AR84" s="279">
        <f t="shared" ref="AR84" si="503">AR98-AR91</f>
        <v>200783.06</v>
      </c>
      <c r="AS84" s="279">
        <f t="shared" ref="AS84:AT84" si="504">AS98-AS91</f>
        <v>190946.86</v>
      </c>
      <c r="AT84" s="279">
        <f t="shared" si="504"/>
        <v>370114.23</v>
      </c>
      <c r="AU84" s="279">
        <f t="shared" ref="AU84:AV84" si="505">AU98-AU91</f>
        <v>-95407.18</v>
      </c>
      <c r="AV84" s="296">
        <f t="shared" si="505"/>
        <v>-74671.820000000007</v>
      </c>
      <c r="AW84" s="279">
        <f t="shared" ref="AW84:AX84" si="506">AW98-AW91</f>
        <v>4635803.05</v>
      </c>
      <c r="AX84" s="279">
        <f t="shared" si="506"/>
        <v>-98019.5</v>
      </c>
      <c r="AY84" s="279">
        <f t="shared" ref="AY84:AZ84" si="507">AY98-AY91</f>
        <v>140139.52000000002</v>
      </c>
      <c r="AZ84" s="279">
        <f t="shared" si="507"/>
        <v>130655.52</v>
      </c>
      <c r="BA84" s="279">
        <f t="shared" ref="BA84:BB84" si="508">BA98-BA91</f>
        <v>213011.74</v>
      </c>
      <c r="BB84" s="279">
        <f t="shared" si="508"/>
        <v>156911.39000000001</v>
      </c>
      <c r="BC84" s="279">
        <f t="shared" ref="BC84" si="509">BC98-BC91</f>
        <v>116715.3</v>
      </c>
      <c r="BD84" s="279">
        <f t="shared" ref="BD84:BE84" si="510">BD98-BD91</f>
        <v>205509.99</v>
      </c>
      <c r="BE84" s="279">
        <f t="shared" si="510"/>
        <v>111427.53</v>
      </c>
      <c r="BF84" s="279">
        <f t="shared" ref="BF84:BG84" si="511">BF98-BF91</f>
        <v>-856.95000000001164</v>
      </c>
      <c r="BG84" s="279">
        <f t="shared" si="511"/>
        <v>102072.92</v>
      </c>
      <c r="BH84" s="296">
        <f t="shared" ref="BH84:BM84" si="512">BH98-BH91</f>
        <v>89781.83</v>
      </c>
      <c r="BI84" s="481">
        <f t="shared" si="512"/>
        <v>181521.4</v>
      </c>
      <c r="BJ84" s="545">
        <f t="shared" si="512"/>
        <v>84401.97</v>
      </c>
      <c r="BK84" s="580">
        <f t="shared" si="512"/>
        <v>78219.58</v>
      </c>
      <c r="BL84" s="580">
        <f t="shared" si="512"/>
        <v>167173</v>
      </c>
      <c r="BM84" s="580">
        <f t="shared" si="512"/>
        <v>38712.589999999997</v>
      </c>
      <c r="BN84" s="646">
        <f t="shared" ref="BN84:BO84" si="513">BN98-BN91</f>
        <v>167640.83000000002</v>
      </c>
      <c r="BO84" s="646">
        <f t="shared" si="513"/>
        <v>157869.88</v>
      </c>
      <c r="BP84" s="646">
        <f t="shared" ref="BP84" si="514">BP98-BP91</f>
        <v>162269.78</v>
      </c>
      <c r="BQ84" s="646">
        <f t="shared" ref="BQ84:BR84" si="515">BQ98-BQ91</f>
        <v>96156.39</v>
      </c>
      <c r="BR84" s="646">
        <f t="shared" si="515"/>
        <v>137787.88</v>
      </c>
      <c r="BS84" s="279"/>
      <c r="BT84" s="279"/>
      <c r="BU84" s="89">
        <f t="shared" si="415"/>
        <v>294230.20999999996</v>
      </c>
      <c r="BV84" s="92">
        <f t="shared" si="415"/>
        <v>16785.179999999993</v>
      </c>
      <c r="BW84" s="92">
        <f t="shared" si="415"/>
        <v>33550.219999999972</v>
      </c>
      <c r="BX84" s="92">
        <f t="shared" si="415"/>
        <v>12973.180000000022</v>
      </c>
      <c r="BY84" s="92">
        <f t="shared" si="415"/>
        <v>-51821.66</v>
      </c>
      <c r="BZ84" s="92">
        <f t="shared" si="415"/>
        <v>106637.09</v>
      </c>
      <c r="CA84" s="92">
        <f t="shared" si="415"/>
        <v>-26308.149999999994</v>
      </c>
      <c r="CB84" s="92">
        <f t="shared" si="415"/>
        <v>-5391.0299999999697</v>
      </c>
      <c r="CC84" s="92">
        <f t="shared" si="415"/>
        <v>67751.580000000016</v>
      </c>
      <c r="CD84" s="390">
        <f t="shared" si="415"/>
        <v>71137.550000000017</v>
      </c>
      <c r="CE84" s="413">
        <f t="shared" si="416"/>
        <v>-60817.890000000014</v>
      </c>
      <c r="CF84" s="92">
        <f t="shared" si="416"/>
        <v>67634.22</v>
      </c>
      <c r="CG84" s="92">
        <f t="shared" si="416"/>
        <v>-202943.46999999997</v>
      </c>
      <c r="CH84" s="92">
        <f t="shared" si="416"/>
        <v>20819.170000000013</v>
      </c>
      <c r="CI84" s="92">
        <f t="shared" si="416"/>
        <v>28780.630000000005</v>
      </c>
      <c r="CJ84" s="231">
        <f t="shared" si="416"/>
        <v>-48940.390000000014</v>
      </c>
      <c r="CK84" s="231">
        <f t="shared" si="416"/>
        <v>121901.92000000001</v>
      </c>
      <c r="CL84" s="231">
        <f t="shared" si="416"/>
        <v>10072.670000000042</v>
      </c>
      <c r="CM84" s="244">
        <f t="shared" si="416"/>
        <v>-69187.60000000002</v>
      </c>
      <c r="CN84" s="244">
        <f t="shared" si="416"/>
        <v>-31233.540000000008</v>
      </c>
      <c r="CO84" s="244">
        <f t="shared" si="417"/>
        <v>-76907.320000000007</v>
      </c>
      <c r="CP84" s="370">
        <f t="shared" si="417"/>
        <v>134644</v>
      </c>
      <c r="CQ84" s="339">
        <f t="shared" si="417"/>
        <v>16587.809999999998</v>
      </c>
      <c r="CR84" s="244">
        <f t="shared" si="417"/>
        <v>-52555.320000000007</v>
      </c>
      <c r="CS84" s="244">
        <f t="shared" si="417"/>
        <v>193157.63</v>
      </c>
      <c r="CT84" s="244">
        <f t="shared" si="417"/>
        <v>47711.97</v>
      </c>
      <c r="CU84" s="244">
        <f t="shared" si="417"/>
        <v>-23178.829999999987</v>
      </c>
      <c r="CV84" s="244">
        <f t="shared" si="417"/>
        <v>54239.550000000017</v>
      </c>
      <c r="CW84" s="244">
        <f t="shared" si="417"/>
        <v>-169280.35</v>
      </c>
      <c r="CX84" s="244">
        <f t="shared" si="417"/>
        <v>-16709.650000000023</v>
      </c>
      <c r="CY84" s="244">
        <f t="shared" si="418"/>
        <v>76152.64999999998</v>
      </c>
      <c r="CZ84" s="244">
        <f t="shared" si="418"/>
        <v>213624.00999999998</v>
      </c>
      <c r="DA84" s="244">
        <f t="shared" si="418"/>
        <v>-230968.88</v>
      </c>
      <c r="DB84" s="370">
        <f t="shared" si="418"/>
        <v>-350807.64</v>
      </c>
      <c r="DC84" s="370">
        <f t="shared" si="418"/>
        <v>4461685.38</v>
      </c>
      <c r="DD84" s="370">
        <f t="shared" si="418"/>
        <v>-232519.38</v>
      </c>
      <c r="DE84" s="370">
        <f t="shared" si="418"/>
        <v>-189161.24</v>
      </c>
      <c r="DF84" s="370">
        <f t="shared" si="418"/>
        <v>-72820.479999999996</v>
      </c>
      <c r="DG84" s="370">
        <f t="shared" si="418"/>
        <v>92310.9</v>
      </c>
      <c r="DH84" s="370">
        <f t="shared" si="418"/>
        <v>-24685.820000000007</v>
      </c>
      <c r="DI84" s="370">
        <f t="shared" si="419"/>
        <v>9341.7100000000064</v>
      </c>
      <c r="DJ84" s="370">
        <f t="shared" si="419"/>
        <v>4726.929999999993</v>
      </c>
      <c r="DK84" s="370">
        <f t="shared" si="419"/>
        <v>-79519.329999999987</v>
      </c>
      <c r="DL84" s="370">
        <f t="shared" si="419"/>
        <v>-370971.18</v>
      </c>
      <c r="DM84" s="370">
        <f t="shared" si="419"/>
        <v>197480.09999999998</v>
      </c>
      <c r="DN84" s="370">
        <f t="shared" si="419"/>
        <v>164453.65000000002</v>
      </c>
      <c r="DO84" s="370">
        <f t="shared" si="419"/>
        <v>-4454281.6499999994</v>
      </c>
      <c r="DP84" s="370">
        <f t="shared" si="419"/>
        <v>182421.47</v>
      </c>
      <c r="DQ84" s="370">
        <f t="shared" si="419"/>
        <v>-61919.940000000017</v>
      </c>
      <c r="DR84" s="370">
        <f t="shared" si="419"/>
        <v>36517.479999999996</v>
      </c>
      <c r="DS84" s="370">
        <f t="shared" si="419"/>
        <v>-174299.15</v>
      </c>
      <c r="DT84" s="370">
        <f t="shared" si="419"/>
        <v>10729.440000000002</v>
      </c>
      <c r="DU84" s="370">
        <f t="shared" si="419"/>
        <v>41154.58</v>
      </c>
      <c r="DV84" s="370">
        <f t="shared" si="419"/>
        <v>-43240.209999999992</v>
      </c>
      <c r="DW84" s="370">
        <f t="shared" si="419"/>
        <v>-15271.14</v>
      </c>
      <c r="DX84" s="370">
        <f t="shared" si="419"/>
        <v>138644.83000000002</v>
      </c>
      <c r="DY84" s="451"/>
      <c r="DZ84" s="451"/>
      <c r="EA84" s="451"/>
      <c r="EB84" s="326"/>
      <c r="EC84" s="148" t="s">
        <v>154</v>
      </c>
    </row>
    <row r="85" spans="1:133" s="122" customFormat="1" x14ac:dyDescent="0.3">
      <c r="A85" s="139"/>
      <c r="B85" s="32" t="s">
        <v>144</v>
      </c>
      <c r="C85" s="123">
        <f>SUM(C80:C84)</f>
        <v>1379817.01</v>
      </c>
      <c r="D85" s="124">
        <f t="shared" ref="D85:P85" si="516">SUM(D80:D84)</f>
        <v>1377285.4999999998</v>
      </c>
      <c r="E85" s="124">
        <f t="shared" si="516"/>
        <v>1522244.14</v>
      </c>
      <c r="F85" s="124">
        <f t="shared" si="516"/>
        <v>1307544.1600000001</v>
      </c>
      <c r="G85" s="124">
        <f t="shared" si="516"/>
        <v>2184390.91</v>
      </c>
      <c r="H85" s="124">
        <f t="shared" si="516"/>
        <v>2662925.27</v>
      </c>
      <c r="I85" s="124">
        <f t="shared" si="516"/>
        <v>2613157.27</v>
      </c>
      <c r="J85" s="124">
        <f t="shared" si="516"/>
        <v>2277370.31</v>
      </c>
      <c r="K85" s="124">
        <f t="shared" si="516"/>
        <v>1037174.9199999999</v>
      </c>
      <c r="L85" s="126">
        <f t="shared" si="516"/>
        <v>1694516.8699999996</v>
      </c>
      <c r="M85" s="124">
        <f t="shared" si="516"/>
        <v>2246672.13</v>
      </c>
      <c r="N85" s="124">
        <f t="shared" si="516"/>
        <v>1609866.9499999997</v>
      </c>
      <c r="O85" s="124">
        <f t="shared" si="516"/>
        <v>1971293.3400000003</v>
      </c>
      <c r="P85" s="124">
        <f t="shared" si="516"/>
        <v>1731217.12</v>
      </c>
      <c r="Q85" s="124">
        <f t="shared" ref="Q85:R85" si="517">SUM(Q80:Q84)</f>
        <v>1624216.7000000002</v>
      </c>
      <c r="R85" s="124">
        <f t="shared" si="517"/>
        <v>1837990.1700000002</v>
      </c>
      <c r="S85" s="124">
        <f t="shared" ref="S85:T85" si="518">SUM(S80:S84)</f>
        <v>2457769.42</v>
      </c>
      <c r="T85" s="124">
        <f t="shared" si="518"/>
        <v>4114467.2999999993</v>
      </c>
      <c r="U85" s="124">
        <f t="shared" ref="U85:V85" si="519">SUM(U80:U84)</f>
        <v>2914970.6700000004</v>
      </c>
      <c r="V85" s="124">
        <f t="shared" si="519"/>
        <v>2018196.37</v>
      </c>
      <c r="W85" s="124">
        <f t="shared" ref="W85:X85" si="520">SUM(W80:W84)</f>
        <v>3864709.6700000004</v>
      </c>
      <c r="X85" s="126">
        <f t="shared" si="520"/>
        <v>1890887.7600000002</v>
      </c>
      <c r="Y85" s="124">
        <f t="shared" ref="Y85:Z85" si="521">SUM(Y80:Y84)</f>
        <v>1800186.29</v>
      </c>
      <c r="Z85" s="124">
        <f t="shared" si="521"/>
        <v>2208367.04</v>
      </c>
      <c r="AA85" s="124">
        <f t="shared" ref="AA85:AB85" si="522">SUM(AA80:AA84)</f>
        <v>2012893.8199999998</v>
      </c>
      <c r="AB85" s="124">
        <f t="shared" si="522"/>
        <v>1894027.6900000002</v>
      </c>
      <c r="AC85" s="124">
        <f t="shared" ref="AC85:AD85" si="523">SUM(AC80:AC84)</f>
        <v>1955434.54</v>
      </c>
      <c r="AD85" s="124">
        <f t="shared" si="523"/>
        <v>2074678.24</v>
      </c>
      <c r="AE85" s="124">
        <f t="shared" ref="AE85:AF85" si="524">SUM(AE80:AE84)</f>
        <v>2972202.82</v>
      </c>
      <c r="AF85" s="124">
        <f t="shared" si="524"/>
        <v>3545405.43</v>
      </c>
      <c r="AG85" s="124">
        <f t="shared" ref="AG85:AH85" si="525">SUM(AG80:AG84)</f>
        <v>3758069.8400000003</v>
      </c>
      <c r="AH85" s="263">
        <f t="shared" si="525"/>
        <v>2342439.1</v>
      </c>
      <c r="AI85" s="263">
        <f t="shared" ref="AI85" si="526">SUM(AI80:AI84)</f>
        <v>1996510.0199999998</v>
      </c>
      <c r="AJ85" s="126">
        <f t="shared" ref="AJ85:AK85" si="527">SUM(AJ80:AJ84)</f>
        <v>2601995.9999999995</v>
      </c>
      <c r="AK85" s="38">
        <f t="shared" si="527"/>
        <v>2321095.5</v>
      </c>
      <c r="AL85" s="38">
        <f t="shared" ref="AL85:AM85" si="528">SUM(AL80:AL84)</f>
        <v>2365943.8600000003</v>
      </c>
      <c r="AM85" s="280">
        <f t="shared" si="528"/>
        <v>2050271.6300000001</v>
      </c>
      <c r="AN85" s="280">
        <f t="shared" ref="AN85:AO85" si="529">SUM(AN80:AN84)</f>
        <v>2760601.08</v>
      </c>
      <c r="AO85" s="280">
        <f t="shared" si="529"/>
        <v>1836204.0600000003</v>
      </c>
      <c r="AP85" s="280">
        <f t="shared" ref="AP85:AQ85" si="530">SUM(AP80:AP84)</f>
        <v>2522471.86</v>
      </c>
      <c r="AQ85" s="280">
        <f t="shared" si="530"/>
        <v>2138550.9499999997</v>
      </c>
      <c r="AR85" s="280">
        <f t="shared" ref="AR85" si="531">SUM(AR80:AR84)</f>
        <v>4479513.33</v>
      </c>
      <c r="AS85" s="280">
        <f t="shared" ref="AS85:AT85" si="532">SUM(AS80:AS84)</f>
        <v>3534593.93</v>
      </c>
      <c r="AT85" s="280">
        <f t="shared" si="532"/>
        <v>2048814.7400000002</v>
      </c>
      <c r="AU85" s="280">
        <f t="shared" ref="AU85:AV85" si="533">SUM(AU80:AU84)</f>
        <v>203706.52000000008</v>
      </c>
      <c r="AV85" s="297">
        <f t="shared" si="533"/>
        <v>-378299.15</v>
      </c>
      <c r="AW85" s="280">
        <f t="shared" ref="AW85:AX85" si="534">SUM(AW80:AW84)</f>
        <v>4494310.76</v>
      </c>
      <c r="AX85" s="280">
        <f t="shared" si="534"/>
        <v>619239.43000000017</v>
      </c>
      <c r="AY85" s="280">
        <f t="shared" ref="AY85:AZ85" si="535">SUM(AY80:AY84)</f>
        <v>2807965.29</v>
      </c>
      <c r="AZ85" s="280">
        <f t="shared" si="535"/>
        <v>1743253.29</v>
      </c>
      <c r="BA85" s="280">
        <f t="shared" ref="BA85:BB85" si="536">SUM(BA80:BA84)</f>
        <v>2314334.0700000003</v>
      </c>
      <c r="BB85" s="280">
        <f t="shared" si="536"/>
        <v>2769619.18</v>
      </c>
      <c r="BC85" s="280">
        <f t="shared" ref="BC85" si="537">SUM(BC80:BC84)</f>
        <v>2581011.1599999997</v>
      </c>
      <c r="BD85" s="280">
        <f t="shared" ref="BD85:BE85" si="538">SUM(BD80:BD84)</f>
        <v>4679424.8499999996</v>
      </c>
      <c r="BE85" s="280">
        <f t="shared" si="538"/>
        <v>3575310.73</v>
      </c>
      <c r="BF85" s="280">
        <f t="shared" ref="BF85:BG85" si="539">SUM(BF80:BF84)</f>
        <v>2424739.69</v>
      </c>
      <c r="BG85" s="280">
        <f t="shared" si="539"/>
        <v>2160198.17</v>
      </c>
      <c r="BH85" s="297">
        <f t="shared" ref="BH85" si="540">SUM(BH80:BH84)</f>
        <v>2052221.9400000002</v>
      </c>
      <c r="BI85" s="482">
        <f t="shared" ref="BI85:BJ85" si="541">SUM(BI80:BI84)</f>
        <v>3009708.63</v>
      </c>
      <c r="BJ85" s="546">
        <f t="shared" si="541"/>
        <v>2828237.1300000004</v>
      </c>
      <c r="BK85" s="581">
        <f t="shared" ref="BK85:BL85" si="542">SUM(BK80:BK84)</f>
        <v>1746957.03</v>
      </c>
      <c r="BL85" s="581">
        <f t="shared" si="542"/>
        <v>2511726.8299999996</v>
      </c>
      <c r="BM85" s="581">
        <f t="shared" ref="BM85:BN85" si="543">SUM(BM80:BM84)</f>
        <v>2707429.04</v>
      </c>
      <c r="BN85" s="647">
        <f t="shared" si="543"/>
        <v>2238362.91</v>
      </c>
      <c r="BO85" s="647">
        <f t="shared" ref="BO85" si="544">SUM(BO80:BO84)</f>
        <v>4003429.9099999997</v>
      </c>
      <c r="BP85" s="647">
        <f t="shared" ref="BP85" si="545">SUM(BP80:BP84)</f>
        <v>5399914.5200000005</v>
      </c>
      <c r="BQ85" s="647">
        <f t="shared" ref="BQ85:BR85" si="546">SUM(BQ80:BQ84)</f>
        <v>3613704.2</v>
      </c>
      <c r="BR85" s="647">
        <f t="shared" si="546"/>
        <v>3284285.54</v>
      </c>
      <c r="BS85" s="280"/>
      <c r="BT85" s="280"/>
      <c r="BU85" s="123">
        <f t="shared" si="359"/>
        <v>591476.32999999984</v>
      </c>
      <c r="BV85" s="127">
        <f t="shared" ref="BV85:BX85" si="547">SUM(BV80:BV84)</f>
        <v>353931.62000000011</v>
      </c>
      <c r="BW85" s="127">
        <f t="shared" si="547"/>
        <v>101972.56000000017</v>
      </c>
      <c r="BX85" s="127">
        <f t="shared" si="547"/>
        <v>530446.01000000024</v>
      </c>
      <c r="BY85" s="127">
        <f t="shared" ref="BY85" si="548">SUM(BY80:BY84)</f>
        <v>273378.50999999989</v>
      </c>
      <c r="BZ85" s="127">
        <f t="shared" ref="BZ85:CH85" si="549">SUM(BZ80:BZ84)</f>
        <v>1451542.0299999998</v>
      </c>
      <c r="CA85" s="127">
        <f t="shared" si="549"/>
        <v>301813.40000000037</v>
      </c>
      <c r="CB85" s="127">
        <f t="shared" si="549"/>
        <v>-259173.94</v>
      </c>
      <c r="CC85" s="127">
        <f t="shared" si="549"/>
        <v>2827534.7500000005</v>
      </c>
      <c r="CD85" s="391">
        <f t="shared" si="549"/>
        <v>196370.89000000051</v>
      </c>
      <c r="CE85" s="414">
        <f t="shared" si="549"/>
        <v>-446485.83999999991</v>
      </c>
      <c r="CF85" s="127">
        <f t="shared" si="549"/>
        <v>598500.0900000002</v>
      </c>
      <c r="CG85" s="127">
        <f t="shared" si="549"/>
        <v>41600.480000000127</v>
      </c>
      <c r="CH85" s="127">
        <f t="shared" si="549"/>
        <v>162810.57000000015</v>
      </c>
      <c r="CI85" s="127">
        <f t="shared" ref="CI85:CJ85" si="550">SUM(CI80:CI84)</f>
        <v>331217.83999999985</v>
      </c>
      <c r="CJ85" s="232">
        <f t="shared" si="550"/>
        <v>236688.06999999995</v>
      </c>
      <c r="CK85" s="232">
        <f t="shared" ref="CK85" si="551">SUM(CK80:CK84)</f>
        <v>514433.39999999991</v>
      </c>
      <c r="CL85" s="232">
        <f t="shared" ref="CL85:CM85" si="552">SUM(CL80:CL84)</f>
        <v>-569061.86999999965</v>
      </c>
      <c r="CM85" s="257">
        <f t="shared" si="552"/>
        <v>843099.16999999981</v>
      </c>
      <c r="CN85" s="257">
        <f t="shared" ref="CN85:CO85" si="553">SUM(CN80:CN84)</f>
        <v>324242.72999999986</v>
      </c>
      <c r="CO85" s="257">
        <f t="shared" si="553"/>
        <v>-1868199.6500000001</v>
      </c>
      <c r="CP85" s="371">
        <f t="shared" ref="CP85:CQ85" si="554">SUM(CP80:CP84)</f>
        <v>711108.23999999976</v>
      </c>
      <c r="CQ85" s="340">
        <f t="shared" si="554"/>
        <v>520909.20999999973</v>
      </c>
      <c r="CR85" s="257">
        <f t="shared" ref="CR85" si="555">SUM(CR80:CR84)</f>
        <v>157576.82</v>
      </c>
      <c r="CS85" s="257">
        <f t="shared" ref="CS85" si="556">SUM(CS80:CS84)</f>
        <v>37377.809999999852</v>
      </c>
      <c r="CT85" s="257">
        <f t="shared" ref="CT85" si="557">SUM(CT80:CT84)</f>
        <v>866573.3899999999</v>
      </c>
      <c r="CU85" s="257">
        <f t="shared" ref="CU85" si="558">SUM(CU80:CU84)</f>
        <v>-119230.47999999975</v>
      </c>
      <c r="CV85" s="257">
        <f t="shared" ref="CV85" si="559">SUM(CV80:CV84)</f>
        <v>447793.61999999988</v>
      </c>
      <c r="CW85" s="257">
        <f t="shared" ref="CW85" si="560">SUM(CW80:CW84)</f>
        <v>-833651.87</v>
      </c>
      <c r="CX85" s="257">
        <f t="shared" ref="CX85" si="561">SUM(CX80:CX84)</f>
        <v>934107.90000000026</v>
      </c>
      <c r="CY85" s="257">
        <f t="shared" ref="CY85" si="562">SUM(CY80:CY84)</f>
        <v>-223475.90999999992</v>
      </c>
      <c r="CZ85" s="257">
        <f t="shared" ref="CZ85" si="563">SUM(CZ80:CZ84)</f>
        <v>-293624.35999999975</v>
      </c>
      <c r="DA85" s="257">
        <f t="shared" ref="DA85" si="564">SUM(DA80:DA84)</f>
        <v>-1792803.5</v>
      </c>
      <c r="DB85" s="371">
        <f t="shared" ref="DB85" si="565">SUM(DB80:DB84)</f>
        <v>-2980295.15</v>
      </c>
      <c r="DC85" s="371">
        <f t="shared" ref="DC85" si="566">SUM(DC80:DC84)</f>
        <v>2173215.2599999998</v>
      </c>
      <c r="DD85" s="371">
        <f t="shared" ref="DD85" si="567">SUM(DD80:DD84)</f>
        <v>-1746704.4300000002</v>
      </c>
      <c r="DE85" s="371">
        <f t="shared" ref="DE85" si="568">SUM(DE80:DE84)</f>
        <v>757693.66000000015</v>
      </c>
      <c r="DF85" s="371">
        <f t="shared" ref="DF85" si="569">SUM(DF80:DF84)</f>
        <v>-1017347.79</v>
      </c>
      <c r="DG85" s="371">
        <f t="shared" ref="DG85" si="570">SUM(DG80:DG84)</f>
        <v>478130.00999999966</v>
      </c>
      <c r="DH85" s="371">
        <f t="shared" ref="DH85" si="571">SUM(DH80:DH84)</f>
        <v>247147.32000000007</v>
      </c>
      <c r="DI85" s="371">
        <f t="shared" ref="DI85" si="572">SUM(DI80:DI84)</f>
        <v>442460.21000000025</v>
      </c>
      <c r="DJ85" s="371">
        <f t="shared" ref="DJ85" si="573">SUM(DJ80:DJ84)</f>
        <v>199911.51999999976</v>
      </c>
      <c r="DK85" s="371">
        <f t="shared" ref="DK85:DL85" si="574">SUM(DK80:DK84)</f>
        <v>40716.800000000134</v>
      </c>
      <c r="DL85" s="371">
        <f t="shared" si="574"/>
        <v>375924.9499999999</v>
      </c>
      <c r="DM85" s="371">
        <f t="shared" ref="DM85:DN85" si="575">SUM(DM80:DM84)</f>
        <v>1956491.65</v>
      </c>
      <c r="DN85" s="371">
        <f t="shared" si="575"/>
        <v>2430521.0900000003</v>
      </c>
      <c r="DO85" s="371">
        <f t="shared" ref="DO85:DP85" si="576">SUM(DO80:DO84)</f>
        <v>-1484602.1299999994</v>
      </c>
      <c r="DP85" s="371">
        <f t="shared" si="576"/>
        <v>2208997.7000000002</v>
      </c>
      <c r="DQ85" s="371">
        <f t="shared" ref="DQ85:DR85" si="577">SUM(DQ80:DQ84)</f>
        <v>-1061008.26</v>
      </c>
      <c r="DR85" s="371">
        <f t="shared" si="577"/>
        <v>768473.53999999992</v>
      </c>
      <c r="DS85" s="371">
        <f t="shared" ref="DS85:DT85" si="578">SUM(DS80:DS84)</f>
        <v>393094.97</v>
      </c>
      <c r="DT85" s="371">
        <f t="shared" si="578"/>
        <v>-531256.27</v>
      </c>
      <c r="DU85" s="371">
        <f t="shared" ref="DU85:DV85" si="579">SUM(DU80:DU84)</f>
        <v>1422418.7499999998</v>
      </c>
      <c r="DV85" s="371">
        <f t="shared" si="579"/>
        <v>720489.67000000039</v>
      </c>
      <c r="DW85" s="371">
        <f t="shared" ref="DW85:DX85" si="580">SUM(DW80:DW84)</f>
        <v>38393.469999999717</v>
      </c>
      <c r="DX85" s="371">
        <f t="shared" si="580"/>
        <v>859545.85000000009</v>
      </c>
      <c r="DY85" s="452"/>
      <c r="DZ85" s="452"/>
      <c r="EA85" s="452"/>
      <c r="EB85" s="327"/>
      <c r="EC85" s="125">
        <f t="shared" si="359"/>
        <v>0</v>
      </c>
    </row>
    <row r="86" spans="1:133" s="31" customFormat="1" x14ac:dyDescent="0.3">
      <c r="A86" s="138">
        <f>+A79+1</f>
        <v>12</v>
      </c>
      <c r="B86" s="38" t="s">
        <v>156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176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278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278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55"/>
      <c r="CN86" s="255"/>
      <c r="CO86" s="255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450"/>
      <c r="DZ86" s="450"/>
      <c r="EA86" s="450"/>
      <c r="EB86" s="326"/>
      <c r="EC86" s="42"/>
    </row>
    <row r="87" spans="1:133" s="31" customFormat="1" x14ac:dyDescent="0.3">
      <c r="A87" s="138"/>
      <c r="B87" s="32" t="s">
        <v>139</v>
      </c>
      <c r="C87" s="89">
        <v>715496.02</v>
      </c>
      <c r="D87" s="90">
        <v>641768.84000000008</v>
      </c>
      <c r="E87" s="90">
        <v>675233.17</v>
      </c>
      <c r="F87" s="90">
        <v>564520.05000000005</v>
      </c>
      <c r="G87" s="90">
        <v>1007971.31</v>
      </c>
      <c r="H87" s="90">
        <v>1295763</v>
      </c>
      <c r="I87" s="90">
        <v>1091826.5900000001</v>
      </c>
      <c r="J87" s="90">
        <v>793537.51</v>
      </c>
      <c r="K87" s="90">
        <v>432466.89999999997</v>
      </c>
      <c r="L87" s="91">
        <v>741943.95000000007</v>
      </c>
      <c r="M87" s="90">
        <v>850444.29999999993</v>
      </c>
      <c r="N87" s="90">
        <v>610979.54</v>
      </c>
      <c r="O87" s="153">
        <v>654944.09</v>
      </c>
      <c r="P87" s="90">
        <v>651407.28</v>
      </c>
      <c r="Q87" s="153">
        <v>598794.99</v>
      </c>
      <c r="R87" s="150">
        <v>706902.17</v>
      </c>
      <c r="S87" s="153">
        <v>1063732.0399999998</v>
      </c>
      <c r="T87" s="215">
        <v>1700737.49</v>
      </c>
      <c r="U87" s="191">
        <v>1359611.65</v>
      </c>
      <c r="V87" s="214">
        <v>865744.24</v>
      </c>
      <c r="W87" s="214">
        <v>665738.04</v>
      </c>
      <c r="X87" s="91">
        <v>853865.53</v>
      </c>
      <c r="Y87" s="214">
        <v>863692.32</v>
      </c>
      <c r="Z87" s="214">
        <v>939387.7</v>
      </c>
      <c r="AA87" s="214">
        <v>921168.55999999994</v>
      </c>
      <c r="AB87" s="214">
        <v>788608.14999999991</v>
      </c>
      <c r="AC87" s="214">
        <v>686774.26</v>
      </c>
      <c r="AD87" s="214">
        <v>885369.75</v>
      </c>
      <c r="AE87" s="214">
        <v>1300402.6200000001</v>
      </c>
      <c r="AF87" s="214">
        <v>1568457.5799999998</v>
      </c>
      <c r="AG87" s="214">
        <v>1639061.06</v>
      </c>
      <c r="AH87" s="214">
        <v>773634.6</v>
      </c>
      <c r="AI87" s="214">
        <v>715913.96</v>
      </c>
      <c r="AJ87" s="178">
        <v>892193.48</v>
      </c>
      <c r="AK87" s="191">
        <v>883104.56</v>
      </c>
      <c r="AL87" s="191">
        <v>910936.65</v>
      </c>
      <c r="AM87" s="191">
        <v>695604.58000000007</v>
      </c>
      <c r="AN87" s="191">
        <v>207280.46</v>
      </c>
      <c r="AO87" s="191">
        <v>693143.59</v>
      </c>
      <c r="AP87" s="191">
        <v>1026117.23</v>
      </c>
      <c r="AQ87" s="148">
        <v>978218.33000000007</v>
      </c>
      <c r="AR87" s="191">
        <v>1995007.22</v>
      </c>
      <c r="AS87" s="191">
        <v>1448938.4</v>
      </c>
      <c r="AT87" s="191">
        <v>832690.13</v>
      </c>
      <c r="AU87" s="191">
        <v>542150.94999999995</v>
      </c>
      <c r="AV87" s="35">
        <v>965631.26</v>
      </c>
      <c r="AW87" s="279">
        <v>957228.59</v>
      </c>
      <c r="AX87" s="191">
        <v>726098.79999999993</v>
      </c>
      <c r="AY87" s="191">
        <v>944714.02</v>
      </c>
      <c r="AZ87" s="272">
        <v>944714.02</v>
      </c>
      <c r="BA87" s="191">
        <v>685081.58</v>
      </c>
      <c r="BB87" s="191">
        <v>1005237</v>
      </c>
      <c r="BC87" s="148">
        <v>1121965.0499999998</v>
      </c>
      <c r="BD87" s="191">
        <v>1821454.73</v>
      </c>
      <c r="BE87" s="191">
        <v>1256007.0499999998</v>
      </c>
      <c r="BF87" s="191">
        <v>903913.4</v>
      </c>
      <c r="BG87" s="191">
        <v>747918.48</v>
      </c>
      <c r="BH87" s="91">
        <v>769305.79999999993</v>
      </c>
      <c r="BI87" s="481">
        <v>1086445.3</v>
      </c>
      <c r="BJ87" s="545">
        <v>1075043.96</v>
      </c>
      <c r="BK87" s="570">
        <v>646093.6</v>
      </c>
      <c r="BL87" s="272">
        <v>837308.06</v>
      </c>
      <c r="BM87" s="431">
        <v>891649.77</v>
      </c>
      <c r="BN87" s="643">
        <v>803334.66999999993</v>
      </c>
      <c r="BO87" s="148">
        <v>1394536.54</v>
      </c>
      <c r="BP87" s="148">
        <v>1836677.5699999998</v>
      </c>
      <c r="BQ87" s="191">
        <v>1255570.83</v>
      </c>
      <c r="BR87" s="191">
        <v>945454.11</v>
      </c>
      <c r="BS87" s="191"/>
      <c r="BT87" s="191"/>
      <c r="BU87" s="89">
        <f t="shared" ref="BU87:CD91" si="581">O87-C87</f>
        <v>-60551.930000000051</v>
      </c>
      <c r="BV87" s="92">
        <f t="shared" si="581"/>
        <v>9638.4399999999441</v>
      </c>
      <c r="BW87" s="92">
        <f t="shared" si="581"/>
        <v>-76438.180000000051</v>
      </c>
      <c r="BX87" s="92">
        <f t="shared" si="581"/>
        <v>142382.12</v>
      </c>
      <c r="BY87" s="92">
        <f t="shared" si="581"/>
        <v>55760.729999999749</v>
      </c>
      <c r="BZ87" s="92">
        <f t="shared" si="581"/>
        <v>404974.49</v>
      </c>
      <c r="CA87" s="92">
        <f t="shared" si="581"/>
        <v>267785.05999999982</v>
      </c>
      <c r="CB87" s="92">
        <f t="shared" si="581"/>
        <v>72206.729999999981</v>
      </c>
      <c r="CC87" s="92">
        <f t="shared" si="581"/>
        <v>233271.14000000007</v>
      </c>
      <c r="CD87" s="390">
        <f t="shared" si="581"/>
        <v>111921.57999999996</v>
      </c>
      <c r="CE87" s="413">
        <f t="shared" ref="CE87:CN91" si="582">Y87-M87</f>
        <v>13248.020000000019</v>
      </c>
      <c r="CF87" s="92">
        <f t="shared" si="582"/>
        <v>328408.15999999992</v>
      </c>
      <c r="CG87" s="92">
        <f t="shared" si="582"/>
        <v>266224.46999999997</v>
      </c>
      <c r="CH87" s="92">
        <f t="shared" si="582"/>
        <v>137200.86999999988</v>
      </c>
      <c r="CI87" s="92">
        <f t="shared" si="582"/>
        <v>87979.270000000019</v>
      </c>
      <c r="CJ87" s="231">
        <f t="shared" si="582"/>
        <v>178467.57999999996</v>
      </c>
      <c r="CK87" s="231">
        <f t="shared" si="582"/>
        <v>236670.58000000031</v>
      </c>
      <c r="CL87" s="231">
        <f t="shared" si="582"/>
        <v>-132279.91000000015</v>
      </c>
      <c r="CM87" s="244">
        <f t="shared" si="582"/>
        <v>279449.41000000015</v>
      </c>
      <c r="CN87" s="244">
        <f t="shared" si="582"/>
        <v>-92109.640000000014</v>
      </c>
      <c r="CO87" s="244">
        <f t="shared" ref="CO87:CX91" si="583">AI87-W87</f>
        <v>50175.919999999925</v>
      </c>
      <c r="CP87" s="370">
        <f t="shared" si="583"/>
        <v>38327.949999999953</v>
      </c>
      <c r="CQ87" s="339">
        <f t="shared" si="583"/>
        <v>19412.240000000107</v>
      </c>
      <c r="CR87" s="244">
        <f t="shared" si="583"/>
        <v>-28451.04999999993</v>
      </c>
      <c r="CS87" s="244">
        <f t="shared" si="583"/>
        <v>-225563.97999999986</v>
      </c>
      <c r="CT87" s="244">
        <f t="shared" si="583"/>
        <v>-581327.68999999994</v>
      </c>
      <c r="CU87" s="244">
        <f t="shared" si="583"/>
        <v>6369.3299999999581</v>
      </c>
      <c r="CV87" s="244">
        <f t="shared" si="583"/>
        <v>140747.47999999998</v>
      </c>
      <c r="CW87" s="244">
        <f t="shared" si="583"/>
        <v>-322184.29000000004</v>
      </c>
      <c r="CX87" s="244">
        <f t="shared" si="583"/>
        <v>426549.64000000013</v>
      </c>
      <c r="CY87" s="244">
        <f t="shared" ref="CY87:DH91" si="584">AS87-AG87</f>
        <v>-190122.66000000015</v>
      </c>
      <c r="CZ87" s="244">
        <f t="shared" si="584"/>
        <v>59055.530000000028</v>
      </c>
      <c r="DA87" s="244">
        <f t="shared" si="584"/>
        <v>-173763.01</v>
      </c>
      <c r="DB87" s="370">
        <f t="shared" si="584"/>
        <v>73437.780000000028</v>
      </c>
      <c r="DC87" s="370">
        <f t="shared" si="584"/>
        <v>74124.029999999912</v>
      </c>
      <c r="DD87" s="370">
        <f t="shared" si="584"/>
        <v>-184837.85000000009</v>
      </c>
      <c r="DE87" s="370">
        <f t="shared" si="584"/>
        <v>249109.43999999994</v>
      </c>
      <c r="DF87" s="370">
        <f t="shared" si="584"/>
        <v>737433.56</v>
      </c>
      <c r="DG87" s="370">
        <f t="shared" si="584"/>
        <v>-8062.0100000000093</v>
      </c>
      <c r="DH87" s="370">
        <f t="shared" si="584"/>
        <v>-20880.229999999981</v>
      </c>
      <c r="DI87" s="370">
        <f t="shared" ref="DI87:DX91" si="585">BC87-AQ87</f>
        <v>143746.71999999974</v>
      </c>
      <c r="DJ87" s="370">
        <f t="shared" si="585"/>
        <v>-173552.49</v>
      </c>
      <c r="DK87" s="370">
        <f t="shared" si="585"/>
        <v>-192931.35000000009</v>
      </c>
      <c r="DL87" s="370">
        <f t="shared" si="585"/>
        <v>71223.270000000019</v>
      </c>
      <c r="DM87" s="370">
        <f t="shared" si="585"/>
        <v>205767.53000000003</v>
      </c>
      <c r="DN87" s="370">
        <f t="shared" si="585"/>
        <v>-196325.46000000008</v>
      </c>
      <c r="DO87" s="370">
        <f t="shared" si="585"/>
        <v>129216.71000000008</v>
      </c>
      <c r="DP87" s="370">
        <f t="shared" si="585"/>
        <v>348945.16000000003</v>
      </c>
      <c r="DQ87" s="370">
        <f t="shared" si="585"/>
        <v>-298620.42000000004</v>
      </c>
      <c r="DR87" s="370">
        <f t="shared" si="585"/>
        <v>-107405.95999999996</v>
      </c>
      <c r="DS87" s="370">
        <f t="shared" si="585"/>
        <v>206568.19000000006</v>
      </c>
      <c r="DT87" s="370">
        <f t="shared" si="585"/>
        <v>-201902.33000000007</v>
      </c>
      <c r="DU87" s="370">
        <f t="shared" si="585"/>
        <v>272571.49000000022</v>
      </c>
      <c r="DV87" s="370">
        <f t="shared" si="585"/>
        <v>15222.839999999851</v>
      </c>
      <c r="DW87" s="370">
        <f t="shared" si="585"/>
        <v>-436.21999999973923</v>
      </c>
      <c r="DX87" s="370">
        <f t="shared" si="585"/>
        <v>41540.709999999963</v>
      </c>
      <c r="DY87" s="451"/>
      <c r="DZ87" s="451"/>
      <c r="EA87" s="451"/>
      <c r="EB87" s="326"/>
      <c r="EC87" s="148" t="s">
        <v>154</v>
      </c>
    </row>
    <row r="88" spans="1:133" s="31" customFormat="1" x14ac:dyDescent="0.3">
      <c r="A88" s="138"/>
      <c r="B88" s="32" t="s">
        <v>140</v>
      </c>
      <c r="C88" s="89">
        <v>10711.51</v>
      </c>
      <c r="D88" s="90">
        <v>9581.81</v>
      </c>
      <c r="E88" s="90">
        <v>7665.78</v>
      </c>
      <c r="F88" s="90">
        <v>6023.33</v>
      </c>
      <c r="G88" s="90">
        <v>7181.53</v>
      </c>
      <c r="H88" s="90">
        <v>8067.49</v>
      </c>
      <c r="I88" s="90">
        <v>6133.8</v>
      </c>
      <c r="J88" s="90">
        <v>6421.2</v>
      </c>
      <c r="K88" s="90">
        <v>6538.42</v>
      </c>
      <c r="L88" s="91">
        <v>9404.2999999999993</v>
      </c>
      <c r="M88" s="90">
        <v>11152.31</v>
      </c>
      <c r="N88" s="90">
        <v>9802.31</v>
      </c>
      <c r="O88" s="153">
        <v>9301.59</v>
      </c>
      <c r="P88" s="90">
        <v>9919.4599999999991</v>
      </c>
      <c r="Q88" s="153">
        <v>7875.42</v>
      </c>
      <c r="R88" s="150">
        <v>7220.18</v>
      </c>
      <c r="S88" s="153">
        <v>8106.99</v>
      </c>
      <c r="T88" s="215">
        <v>10864.4</v>
      </c>
      <c r="U88" s="191">
        <v>10753.849999999999</v>
      </c>
      <c r="V88" s="214">
        <v>8772.48</v>
      </c>
      <c r="W88" s="214">
        <v>7997.35</v>
      </c>
      <c r="X88" s="91">
        <v>11693.56</v>
      </c>
      <c r="Y88" s="214">
        <v>14691.66</v>
      </c>
      <c r="Z88" s="214">
        <v>14243.44</v>
      </c>
      <c r="AA88" s="214">
        <v>16161.43</v>
      </c>
      <c r="AB88" s="214">
        <v>13200.55</v>
      </c>
      <c r="AC88" s="214">
        <v>11235.54</v>
      </c>
      <c r="AD88" s="214">
        <v>10570.09</v>
      </c>
      <c r="AE88" s="214">
        <v>12830.14</v>
      </c>
      <c r="AF88" s="214">
        <v>12273.34</v>
      </c>
      <c r="AG88" s="214">
        <v>12392.109999999999</v>
      </c>
      <c r="AH88" s="214">
        <v>9025.06</v>
      </c>
      <c r="AI88" s="214">
        <v>8522.8700000000008</v>
      </c>
      <c r="AJ88" s="178">
        <v>11259.789999999999</v>
      </c>
      <c r="AK88" s="191">
        <v>12249.62</v>
      </c>
      <c r="AL88" s="191">
        <v>14352.150000000001</v>
      </c>
      <c r="AM88" s="191">
        <v>11864.74</v>
      </c>
      <c r="AN88" s="191">
        <v>1298.75</v>
      </c>
      <c r="AO88" s="191">
        <v>8775.39</v>
      </c>
      <c r="AP88" s="191">
        <v>8701.0600000000013</v>
      </c>
      <c r="AQ88" s="148">
        <v>7838.96</v>
      </c>
      <c r="AR88" s="191">
        <v>10426.64</v>
      </c>
      <c r="AS88" s="191">
        <v>10118.459999999999</v>
      </c>
      <c r="AT88" s="191">
        <v>8798.1</v>
      </c>
      <c r="AU88" s="191">
        <v>6551.4400000000005</v>
      </c>
      <c r="AV88" s="91">
        <v>11906.150000000001</v>
      </c>
      <c r="AW88" s="191">
        <v>12227.42</v>
      </c>
      <c r="AX88" s="191">
        <v>11204.61</v>
      </c>
      <c r="AY88" s="191">
        <v>11164.58</v>
      </c>
      <c r="AZ88" s="272">
        <v>11164.58</v>
      </c>
      <c r="BA88" s="191">
        <v>7474.01</v>
      </c>
      <c r="BB88" s="191">
        <v>7180.23</v>
      </c>
      <c r="BC88" s="148">
        <v>8189.24</v>
      </c>
      <c r="BD88" s="191">
        <v>9163.93</v>
      </c>
      <c r="BE88" s="191">
        <v>8525.48</v>
      </c>
      <c r="BF88" s="191">
        <v>8273.65</v>
      </c>
      <c r="BG88" s="191">
        <v>8524.89</v>
      </c>
      <c r="BH88" s="91">
        <v>12127.09</v>
      </c>
      <c r="BI88" s="481">
        <v>14277.21</v>
      </c>
      <c r="BJ88" s="545">
        <v>16465.330000000002</v>
      </c>
      <c r="BK88" s="570">
        <v>11544.84</v>
      </c>
      <c r="BL88" s="272">
        <v>12327.8</v>
      </c>
      <c r="BM88" s="431">
        <v>11023.71</v>
      </c>
      <c r="BN88" s="643">
        <v>8667.57</v>
      </c>
      <c r="BO88" s="148">
        <v>10927.81</v>
      </c>
      <c r="BP88" s="148">
        <v>11501.01</v>
      </c>
      <c r="BQ88" s="191">
        <v>9888.8799999999992</v>
      </c>
      <c r="BR88" s="191">
        <v>10284.120000000001</v>
      </c>
      <c r="BS88" s="191"/>
      <c r="BT88" s="191"/>
      <c r="BU88" s="89">
        <f t="shared" si="581"/>
        <v>-1409.92</v>
      </c>
      <c r="BV88" s="92">
        <f t="shared" si="581"/>
        <v>337.64999999999964</v>
      </c>
      <c r="BW88" s="92">
        <f t="shared" si="581"/>
        <v>209.64000000000033</v>
      </c>
      <c r="BX88" s="92">
        <f t="shared" si="581"/>
        <v>1196.8500000000004</v>
      </c>
      <c r="BY88" s="92">
        <f t="shared" si="581"/>
        <v>925.46</v>
      </c>
      <c r="BZ88" s="92">
        <f t="shared" si="581"/>
        <v>2796.91</v>
      </c>
      <c r="CA88" s="92">
        <f t="shared" si="581"/>
        <v>4620.0499999999984</v>
      </c>
      <c r="CB88" s="92">
        <f t="shared" si="581"/>
        <v>2351.2799999999997</v>
      </c>
      <c r="CC88" s="92">
        <f t="shared" si="581"/>
        <v>1458.9300000000003</v>
      </c>
      <c r="CD88" s="390">
        <f t="shared" si="581"/>
        <v>2289.2600000000002</v>
      </c>
      <c r="CE88" s="413">
        <f t="shared" si="582"/>
        <v>3539.3500000000004</v>
      </c>
      <c r="CF88" s="92">
        <f t="shared" si="582"/>
        <v>4441.130000000001</v>
      </c>
      <c r="CG88" s="92">
        <f t="shared" si="582"/>
        <v>6859.84</v>
      </c>
      <c r="CH88" s="92">
        <f t="shared" si="582"/>
        <v>3281.09</v>
      </c>
      <c r="CI88" s="92">
        <f t="shared" si="582"/>
        <v>3360.1200000000008</v>
      </c>
      <c r="CJ88" s="231">
        <f t="shared" si="582"/>
        <v>3349.91</v>
      </c>
      <c r="CK88" s="231">
        <f t="shared" si="582"/>
        <v>4723.1499999999996</v>
      </c>
      <c r="CL88" s="231">
        <f t="shared" si="582"/>
        <v>1408.9400000000005</v>
      </c>
      <c r="CM88" s="244">
        <f t="shared" si="582"/>
        <v>1638.2600000000002</v>
      </c>
      <c r="CN88" s="244">
        <f t="shared" si="582"/>
        <v>252.57999999999993</v>
      </c>
      <c r="CO88" s="244">
        <f t="shared" si="583"/>
        <v>525.52000000000044</v>
      </c>
      <c r="CP88" s="370">
        <f t="shared" si="583"/>
        <v>-433.77000000000044</v>
      </c>
      <c r="CQ88" s="339">
        <f t="shared" si="583"/>
        <v>-2442.0399999999991</v>
      </c>
      <c r="CR88" s="244">
        <f t="shared" si="583"/>
        <v>108.71000000000095</v>
      </c>
      <c r="CS88" s="244">
        <f t="shared" si="583"/>
        <v>-4296.6900000000005</v>
      </c>
      <c r="CT88" s="244">
        <f t="shared" si="583"/>
        <v>-11901.8</v>
      </c>
      <c r="CU88" s="244">
        <f t="shared" si="583"/>
        <v>-2460.1500000000015</v>
      </c>
      <c r="CV88" s="244">
        <f t="shared" si="583"/>
        <v>-1869.0299999999988</v>
      </c>
      <c r="CW88" s="244">
        <f t="shared" si="583"/>
        <v>-4991.1799999999994</v>
      </c>
      <c r="CX88" s="244">
        <f t="shared" si="583"/>
        <v>-1846.7000000000007</v>
      </c>
      <c r="CY88" s="244">
        <f t="shared" si="584"/>
        <v>-2273.6499999999996</v>
      </c>
      <c r="CZ88" s="244">
        <f t="shared" si="584"/>
        <v>-226.95999999999913</v>
      </c>
      <c r="DA88" s="244">
        <f t="shared" si="584"/>
        <v>-1971.4300000000003</v>
      </c>
      <c r="DB88" s="370">
        <f t="shared" si="584"/>
        <v>646.3600000000024</v>
      </c>
      <c r="DC88" s="370">
        <f t="shared" si="584"/>
        <v>-22.200000000000728</v>
      </c>
      <c r="DD88" s="370">
        <f t="shared" si="584"/>
        <v>-3147.5400000000009</v>
      </c>
      <c r="DE88" s="370">
        <f t="shared" si="584"/>
        <v>-700.15999999999985</v>
      </c>
      <c r="DF88" s="370">
        <f t="shared" si="584"/>
        <v>9865.83</v>
      </c>
      <c r="DG88" s="370">
        <f t="shared" si="584"/>
        <v>-1301.3799999999992</v>
      </c>
      <c r="DH88" s="370">
        <f t="shared" si="584"/>
        <v>-1520.8300000000017</v>
      </c>
      <c r="DI88" s="370">
        <f t="shared" si="585"/>
        <v>350.27999999999975</v>
      </c>
      <c r="DJ88" s="370">
        <f t="shared" si="585"/>
        <v>-1262.7099999999991</v>
      </c>
      <c r="DK88" s="370">
        <f t="shared" si="585"/>
        <v>-1592.9799999999996</v>
      </c>
      <c r="DL88" s="370">
        <f t="shared" si="585"/>
        <v>-524.45000000000073</v>
      </c>
      <c r="DM88" s="370">
        <f t="shared" si="585"/>
        <v>1973.4499999999989</v>
      </c>
      <c r="DN88" s="370">
        <f t="shared" si="585"/>
        <v>220.93999999999869</v>
      </c>
      <c r="DO88" s="370">
        <f t="shared" si="585"/>
        <v>2049.7899999999991</v>
      </c>
      <c r="DP88" s="370">
        <f t="shared" si="585"/>
        <v>5260.7200000000012</v>
      </c>
      <c r="DQ88" s="370">
        <f t="shared" si="585"/>
        <v>380.26000000000022</v>
      </c>
      <c r="DR88" s="370">
        <f t="shared" si="585"/>
        <v>1163.2199999999993</v>
      </c>
      <c r="DS88" s="370">
        <f t="shared" si="585"/>
        <v>3549.6999999999989</v>
      </c>
      <c r="DT88" s="370">
        <f t="shared" si="585"/>
        <v>1487.3400000000001</v>
      </c>
      <c r="DU88" s="370">
        <f t="shared" si="585"/>
        <v>2738.5699999999997</v>
      </c>
      <c r="DV88" s="370">
        <f t="shared" si="585"/>
        <v>2337.08</v>
      </c>
      <c r="DW88" s="370">
        <f t="shared" si="585"/>
        <v>1363.3999999999996</v>
      </c>
      <c r="DX88" s="370">
        <f t="shared" si="585"/>
        <v>2010.4700000000012</v>
      </c>
      <c r="DY88" s="451"/>
      <c r="DZ88" s="451"/>
      <c r="EA88" s="451"/>
      <c r="EB88" s="326"/>
      <c r="EC88" s="148" t="s">
        <v>154</v>
      </c>
    </row>
    <row r="89" spans="1:133" s="31" customFormat="1" x14ac:dyDescent="0.3">
      <c r="A89" s="138"/>
      <c r="B89" s="32" t="s">
        <v>141</v>
      </c>
      <c r="C89" s="89">
        <v>145091.84999999998</v>
      </c>
      <c r="D89" s="90">
        <v>136384.61000000002</v>
      </c>
      <c r="E89" s="90">
        <v>171277.02000000002</v>
      </c>
      <c r="F89" s="90">
        <v>111905.73999999999</v>
      </c>
      <c r="G89" s="90">
        <v>195494.88999999998</v>
      </c>
      <c r="H89" s="90">
        <v>266565.64999999997</v>
      </c>
      <c r="I89" s="90">
        <v>254885.32</v>
      </c>
      <c r="J89" s="90">
        <v>229951.61</v>
      </c>
      <c r="K89" s="90">
        <v>64630.66</v>
      </c>
      <c r="L89" s="91">
        <v>151429.32</v>
      </c>
      <c r="M89" s="90">
        <v>190993.43000000002</v>
      </c>
      <c r="N89" s="90">
        <v>110114.72000000002</v>
      </c>
      <c r="O89" s="153">
        <v>143624.79</v>
      </c>
      <c r="P89" s="90">
        <v>119423.5</v>
      </c>
      <c r="Q89" s="153">
        <v>108175.3</v>
      </c>
      <c r="R89" s="150">
        <v>114868.42</v>
      </c>
      <c r="S89" s="153">
        <v>162435.76</v>
      </c>
      <c r="T89" s="215">
        <v>299298.01</v>
      </c>
      <c r="U89" s="191">
        <v>260122.11</v>
      </c>
      <c r="V89" s="214">
        <v>174240.43</v>
      </c>
      <c r="W89" s="214">
        <v>112949.44</v>
      </c>
      <c r="X89" s="91">
        <v>165633.29999999999</v>
      </c>
      <c r="Y89" s="214">
        <v>155279.29999999999</v>
      </c>
      <c r="Z89" s="214">
        <v>169683.09</v>
      </c>
      <c r="AA89" s="214">
        <v>175401.47</v>
      </c>
      <c r="AB89" s="214">
        <v>162585.97</v>
      </c>
      <c r="AC89" s="214">
        <v>145971.62</v>
      </c>
      <c r="AD89" s="214">
        <v>172302.16</v>
      </c>
      <c r="AE89" s="214">
        <v>233914.22999999998</v>
      </c>
      <c r="AF89" s="214">
        <v>282406.59999999998</v>
      </c>
      <c r="AG89" s="214">
        <v>334209.83999999997</v>
      </c>
      <c r="AH89" s="214">
        <v>150061.62000000002</v>
      </c>
      <c r="AI89" s="214">
        <v>159186.57999999999</v>
      </c>
      <c r="AJ89" s="178">
        <v>192765.53</v>
      </c>
      <c r="AK89" s="191">
        <v>165967.48000000001</v>
      </c>
      <c r="AL89" s="191">
        <v>179415.13</v>
      </c>
      <c r="AM89" s="191">
        <v>128207.15999999999</v>
      </c>
      <c r="AN89" s="191">
        <v>68562.25</v>
      </c>
      <c r="AO89" s="191">
        <v>159795.31999999998</v>
      </c>
      <c r="AP89" s="191">
        <v>236315.16</v>
      </c>
      <c r="AQ89" s="148">
        <v>146889.47</v>
      </c>
      <c r="AR89" s="191">
        <v>366255.92000000004</v>
      </c>
      <c r="AS89" s="191">
        <v>298974.03000000003</v>
      </c>
      <c r="AT89" s="191">
        <v>172865.41999999998</v>
      </c>
      <c r="AU89" s="191">
        <v>88036.4</v>
      </c>
      <c r="AV89" s="91">
        <v>206781.87</v>
      </c>
      <c r="AW89" s="191">
        <v>184357.01</v>
      </c>
      <c r="AX89" s="191">
        <v>129680.98</v>
      </c>
      <c r="AY89" s="191">
        <v>219089.5</v>
      </c>
      <c r="AZ89" s="272">
        <v>219089.5</v>
      </c>
      <c r="BA89" s="191">
        <v>157255.51999999999</v>
      </c>
      <c r="BB89" s="191">
        <v>243165.87999999998</v>
      </c>
      <c r="BC89" s="148">
        <v>164827.63</v>
      </c>
      <c r="BD89" s="191">
        <v>362009.07</v>
      </c>
      <c r="BE89" s="191">
        <v>259602.53999999998</v>
      </c>
      <c r="BF89" s="191">
        <v>193678.61</v>
      </c>
      <c r="BG89" s="191">
        <v>158539.59</v>
      </c>
      <c r="BH89" s="91">
        <v>136356.43</v>
      </c>
      <c r="BI89" s="481">
        <v>209126.22</v>
      </c>
      <c r="BJ89" s="545">
        <v>223522.72999999998</v>
      </c>
      <c r="BK89" s="570">
        <v>98310.409999999989</v>
      </c>
      <c r="BL89" s="272">
        <v>160503.17000000001</v>
      </c>
      <c r="BM89" s="431">
        <v>218084.28</v>
      </c>
      <c r="BN89" s="643">
        <v>135248.20000000001</v>
      </c>
      <c r="BO89" s="148">
        <v>250691.88999999998</v>
      </c>
      <c r="BP89" s="148">
        <v>379055.7</v>
      </c>
      <c r="BQ89" s="191">
        <v>243585.72999999998</v>
      </c>
      <c r="BR89" s="191">
        <v>239053.59</v>
      </c>
      <c r="BS89" s="191"/>
      <c r="BT89" s="191"/>
      <c r="BU89" s="89">
        <f t="shared" si="581"/>
        <v>-1467.0599999999686</v>
      </c>
      <c r="BV89" s="92">
        <f t="shared" si="581"/>
        <v>-16961.110000000015</v>
      </c>
      <c r="BW89" s="92">
        <f t="shared" si="581"/>
        <v>-63101.720000000016</v>
      </c>
      <c r="BX89" s="92">
        <f t="shared" si="581"/>
        <v>2962.6800000000076</v>
      </c>
      <c r="BY89" s="92">
        <f t="shared" si="581"/>
        <v>-33059.129999999976</v>
      </c>
      <c r="BZ89" s="92">
        <f t="shared" si="581"/>
        <v>32732.360000000044</v>
      </c>
      <c r="CA89" s="92">
        <f t="shared" si="581"/>
        <v>5236.789999999979</v>
      </c>
      <c r="CB89" s="92">
        <f t="shared" si="581"/>
        <v>-55711.179999999993</v>
      </c>
      <c r="CC89" s="92">
        <f t="shared" si="581"/>
        <v>48318.78</v>
      </c>
      <c r="CD89" s="390">
        <f t="shared" si="581"/>
        <v>14203.979999999981</v>
      </c>
      <c r="CE89" s="413">
        <f t="shared" si="582"/>
        <v>-35714.130000000034</v>
      </c>
      <c r="CF89" s="92">
        <f t="shared" si="582"/>
        <v>59568.369999999981</v>
      </c>
      <c r="CG89" s="92">
        <f t="shared" si="582"/>
        <v>31776.679999999993</v>
      </c>
      <c r="CH89" s="92">
        <f t="shared" si="582"/>
        <v>43162.47</v>
      </c>
      <c r="CI89" s="92">
        <f t="shared" si="582"/>
        <v>37796.319999999992</v>
      </c>
      <c r="CJ89" s="231">
        <f t="shared" si="582"/>
        <v>57433.740000000005</v>
      </c>
      <c r="CK89" s="231">
        <f t="shared" si="582"/>
        <v>71478.469999999972</v>
      </c>
      <c r="CL89" s="231">
        <f t="shared" si="582"/>
        <v>-16891.410000000033</v>
      </c>
      <c r="CM89" s="244">
        <f t="shared" si="582"/>
        <v>74087.729999999981</v>
      </c>
      <c r="CN89" s="244">
        <f t="shared" si="582"/>
        <v>-24178.809999999969</v>
      </c>
      <c r="CO89" s="244">
        <f t="shared" si="583"/>
        <v>46237.139999999985</v>
      </c>
      <c r="CP89" s="370">
        <f t="shared" si="583"/>
        <v>27132.23000000001</v>
      </c>
      <c r="CQ89" s="339">
        <f t="shared" si="583"/>
        <v>10688.180000000022</v>
      </c>
      <c r="CR89" s="244">
        <f t="shared" si="583"/>
        <v>9732.0400000000081</v>
      </c>
      <c r="CS89" s="244">
        <f t="shared" si="583"/>
        <v>-47194.310000000012</v>
      </c>
      <c r="CT89" s="244">
        <f t="shared" si="583"/>
        <v>-94023.72</v>
      </c>
      <c r="CU89" s="244">
        <f t="shared" si="583"/>
        <v>13823.699999999983</v>
      </c>
      <c r="CV89" s="244">
        <f t="shared" si="583"/>
        <v>64013</v>
      </c>
      <c r="CW89" s="244">
        <f t="shared" si="583"/>
        <v>-87024.75999999998</v>
      </c>
      <c r="CX89" s="244">
        <f t="shared" si="583"/>
        <v>83849.320000000065</v>
      </c>
      <c r="CY89" s="244">
        <f t="shared" si="584"/>
        <v>-35235.809999999939</v>
      </c>
      <c r="CZ89" s="244">
        <f t="shared" si="584"/>
        <v>22803.799999999959</v>
      </c>
      <c r="DA89" s="244">
        <f t="shared" si="584"/>
        <v>-71150.179999999993</v>
      </c>
      <c r="DB89" s="370">
        <f t="shared" si="584"/>
        <v>14016.339999999997</v>
      </c>
      <c r="DC89" s="370">
        <f t="shared" si="584"/>
        <v>18389.53</v>
      </c>
      <c r="DD89" s="370">
        <f t="shared" si="584"/>
        <v>-49734.150000000009</v>
      </c>
      <c r="DE89" s="370">
        <f t="shared" si="584"/>
        <v>90882.340000000011</v>
      </c>
      <c r="DF89" s="370">
        <f t="shared" si="584"/>
        <v>150527.25</v>
      </c>
      <c r="DG89" s="370">
        <f t="shared" si="584"/>
        <v>-2539.7999999999884</v>
      </c>
      <c r="DH89" s="370">
        <f t="shared" si="584"/>
        <v>6850.7199999999721</v>
      </c>
      <c r="DI89" s="370">
        <f t="shared" si="585"/>
        <v>17938.160000000003</v>
      </c>
      <c r="DJ89" s="370">
        <f t="shared" si="585"/>
        <v>-4246.8500000000349</v>
      </c>
      <c r="DK89" s="370">
        <f t="shared" si="585"/>
        <v>-39371.490000000049</v>
      </c>
      <c r="DL89" s="370">
        <f t="shared" si="585"/>
        <v>20813.190000000002</v>
      </c>
      <c r="DM89" s="370">
        <f t="shared" si="585"/>
        <v>70503.19</v>
      </c>
      <c r="DN89" s="370">
        <f t="shared" si="585"/>
        <v>-70425.440000000002</v>
      </c>
      <c r="DO89" s="370">
        <f t="shared" si="585"/>
        <v>24769.209999999992</v>
      </c>
      <c r="DP89" s="370">
        <f t="shared" si="585"/>
        <v>93841.749999999985</v>
      </c>
      <c r="DQ89" s="370">
        <f t="shared" si="585"/>
        <v>-120779.09000000001</v>
      </c>
      <c r="DR89" s="370">
        <f t="shared" si="585"/>
        <v>-58586.329999999987</v>
      </c>
      <c r="DS89" s="370">
        <f t="shared" si="585"/>
        <v>60828.760000000009</v>
      </c>
      <c r="DT89" s="370">
        <f t="shared" si="585"/>
        <v>-107917.67999999996</v>
      </c>
      <c r="DU89" s="370">
        <f t="shared" si="585"/>
        <v>85864.25999999998</v>
      </c>
      <c r="DV89" s="370">
        <f t="shared" si="585"/>
        <v>17046.630000000005</v>
      </c>
      <c r="DW89" s="370">
        <f t="shared" si="585"/>
        <v>-16016.809999999998</v>
      </c>
      <c r="DX89" s="370">
        <f t="shared" si="585"/>
        <v>45374.98000000001</v>
      </c>
      <c r="DY89" s="451"/>
      <c r="DZ89" s="451"/>
      <c r="EA89" s="451"/>
      <c r="EB89" s="326"/>
      <c r="EC89" s="148" t="s">
        <v>154</v>
      </c>
    </row>
    <row r="90" spans="1:133" s="31" customFormat="1" x14ac:dyDescent="0.3">
      <c r="A90" s="138"/>
      <c r="B90" s="32" t="s">
        <v>142</v>
      </c>
      <c r="C90" s="89">
        <v>101102.5</v>
      </c>
      <c r="D90" s="90">
        <v>101036.75</v>
      </c>
      <c r="E90" s="90">
        <v>148962.16999999998</v>
      </c>
      <c r="F90" s="90">
        <v>71368.010000000009</v>
      </c>
      <c r="G90" s="90">
        <v>131701.47</v>
      </c>
      <c r="H90" s="90">
        <v>178853.68000000002</v>
      </c>
      <c r="I90" s="90">
        <v>167443.74</v>
      </c>
      <c r="J90" s="90">
        <v>185303.15</v>
      </c>
      <c r="K90" s="90">
        <v>43973.919999999998</v>
      </c>
      <c r="L90" s="91">
        <v>97948.72</v>
      </c>
      <c r="M90" s="90">
        <v>146053.74</v>
      </c>
      <c r="N90" s="90">
        <v>67430.509999999995</v>
      </c>
      <c r="O90" s="153">
        <v>93507.01</v>
      </c>
      <c r="P90" s="90">
        <v>86057.3</v>
      </c>
      <c r="Q90" s="153">
        <v>79907.59</v>
      </c>
      <c r="R90" s="150">
        <v>75135.539999999994</v>
      </c>
      <c r="S90" s="153">
        <v>113875.98</v>
      </c>
      <c r="T90" s="215">
        <v>216493.15999999997</v>
      </c>
      <c r="U90" s="191">
        <v>167612.79</v>
      </c>
      <c r="V90" s="214">
        <v>127280.23999999999</v>
      </c>
      <c r="W90" s="214">
        <v>90163.78</v>
      </c>
      <c r="X90" s="91">
        <v>100499.83</v>
      </c>
      <c r="Y90" s="214">
        <v>65949.289999999994</v>
      </c>
      <c r="Z90" s="214">
        <v>94518.93</v>
      </c>
      <c r="AA90" s="214">
        <v>99229.969999999987</v>
      </c>
      <c r="AB90" s="214">
        <v>84562.8</v>
      </c>
      <c r="AC90" s="214">
        <v>106381.71</v>
      </c>
      <c r="AD90" s="214">
        <v>114378.48</v>
      </c>
      <c r="AE90" s="214">
        <v>149758.13</v>
      </c>
      <c r="AF90" s="214">
        <v>173250.13</v>
      </c>
      <c r="AG90" s="214">
        <v>237076.36</v>
      </c>
      <c r="AH90" s="214">
        <v>97520.84</v>
      </c>
      <c r="AI90" s="214">
        <v>127231.27</v>
      </c>
      <c r="AJ90" s="178">
        <v>153810.02000000002</v>
      </c>
      <c r="AK90" s="191">
        <v>101616.51000000001</v>
      </c>
      <c r="AL90" s="191">
        <v>110113.09</v>
      </c>
      <c r="AM90" s="191">
        <v>73040.649999999994</v>
      </c>
      <c r="AN90" s="191">
        <v>44485.46</v>
      </c>
      <c r="AO90" s="191">
        <v>111361.48</v>
      </c>
      <c r="AP90" s="191">
        <v>183040.9</v>
      </c>
      <c r="AQ90" s="148">
        <v>96265.88</v>
      </c>
      <c r="AR90" s="191">
        <v>286643.95</v>
      </c>
      <c r="AS90" s="191">
        <v>206286.03999999998</v>
      </c>
      <c r="AT90" s="191">
        <v>153805.84</v>
      </c>
      <c r="AU90" s="191">
        <v>61416.51</v>
      </c>
      <c r="AV90" s="91">
        <v>175667.05</v>
      </c>
      <c r="AW90" s="191">
        <v>122599.27</v>
      </c>
      <c r="AX90" s="191">
        <v>89419.68</v>
      </c>
      <c r="AY90" s="191">
        <v>167344.13</v>
      </c>
      <c r="AZ90" s="272">
        <v>167344.13</v>
      </c>
      <c r="BA90" s="191">
        <v>114947.56</v>
      </c>
      <c r="BB90" s="191">
        <v>191400.1</v>
      </c>
      <c r="BC90" s="148">
        <v>105800.22</v>
      </c>
      <c r="BD90" s="191">
        <v>261401.40999999997</v>
      </c>
      <c r="BE90" s="191">
        <v>183166.72999999998</v>
      </c>
      <c r="BF90" s="191">
        <v>144090.70000000001</v>
      </c>
      <c r="BG90" s="191">
        <v>131160.79</v>
      </c>
      <c r="BH90" s="91">
        <v>91413.57</v>
      </c>
      <c r="BI90" s="481">
        <v>175328.03999999998</v>
      </c>
      <c r="BJ90" s="545">
        <v>157196.82</v>
      </c>
      <c r="BK90" s="570">
        <v>98880.7</v>
      </c>
      <c r="BL90" s="272">
        <v>132499.14000000001</v>
      </c>
      <c r="BM90" s="431">
        <v>186695.79</v>
      </c>
      <c r="BN90" s="643">
        <v>105602.48</v>
      </c>
      <c r="BO90" s="148">
        <v>174645.73</v>
      </c>
      <c r="BP90" s="148">
        <v>286131.98</v>
      </c>
      <c r="BQ90" s="191">
        <v>176978.75</v>
      </c>
      <c r="BR90" s="191">
        <v>172225.52</v>
      </c>
      <c r="BS90" s="191"/>
      <c r="BT90" s="191"/>
      <c r="BU90" s="89">
        <f t="shared" si="581"/>
        <v>-7595.4900000000052</v>
      </c>
      <c r="BV90" s="92">
        <f t="shared" si="581"/>
        <v>-14979.449999999997</v>
      </c>
      <c r="BW90" s="92">
        <f t="shared" si="581"/>
        <v>-69054.579999999987</v>
      </c>
      <c r="BX90" s="92">
        <f t="shared" si="581"/>
        <v>3767.5299999999843</v>
      </c>
      <c r="BY90" s="92">
        <f t="shared" si="581"/>
        <v>-17825.490000000005</v>
      </c>
      <c r="BZ90" s="92">
        <f t="shared" si="581"/>
        <v>37639.479999999952</v>
      </c>
      <c r="CA90" s="92">
        <f t="shared" si="581"/>
        <v>169.05000000001746</v>
      </c>
      <c r="CB90" s="92">
        <f t="shared" si="581"/>
        <v>-58022.91</v>
      </c>
      <c r="CC90" s="92">
        <f t="shared" si="581"/>
        <v>46189.86</v>
      </c>
      <c r="CD90" s="390">
        <f t="shared" si="581"/>
        <v>2551.1100000000006</v>
      </c>
      <c r="CE90" s="413">
        <f t="shared" si="582"/>
        <v>-80104.45</v>
      </c>
      <c r="CF90" s="92">
        <f t="shared" si="582"/>
        <v>27088.42</v>
      </c>
      <c r="CG90" s="92">
        <f t="shared" si="582"/>
        <v>5722.9599999999919</v>
      </c>
      <c r="CH90" s="92">
        <f t="shared" si="582"/>
        <v>-1494.5</v>
      </c>
      <c r="CI90" s="92">
        <f t="shared" si="582"/>
        <v>26474.12000000001</v>
      </c>
      <c r="CJ90" s="231">
        <f t="shared" si="582"/>
        <v>39242.94</v>
      </c>
      <c r="CK90" s="231">
        <f t="shared" si="582"/>
        <v>35882.150000000009</v>
      </c>
      <c r="CL90" s="231">
        <f t="shared" si="582"/>
        <v>-43243.02999999997</v>
      </c>
      <c r="CM90" s="244">
        <f t="shared" si="582"/>
        <v>69463.569999999978</v>
      </c>
      <c r="CN90" s="244">
        <f t="shared" si="582"/>
        <v>-29759.399999999994</v>
      </c>
      <c r="CO90" s="244">
        <f t="shared" si="583"/>
        <v>37067.490000000005</v>
      </c>
      <c r="CP90" s="370">
        <f t="shared" si="583"/>
        <v>53310.190000000017</v>
      </c>
      <c r="CQ90" s="339">
        <f t="shared" si="583"/>
        <v>35667.220000000016</v>
      </c>
      <c r="CR90" s="244">
        <f t="shared" si="583"/>
        <v>15594.160000000003</v>
      </c>
      <c r="CS90" s="244">
        <f t="shared" si="583"/>
        <v>-26189.319999999992</v>
      </c>
      <c r="CT90" s="244">
        <f t="shared" si="583"/>
        <v>-40077.340000000004</v>
      </c>
      <c r="CU90" s="244">
        <f t="shared" si="583"/>
        <v>4979.7699999999895</v>
      </c>
      <c r="CV90" s="244">
        <f t="shared" si="583"/>
        <v>68662.42</v>
      </c>
      <c r="CW90" s="244">
        <f t="shared" si="583"/>
        <v>-53492.25</v>
      </c>
      <c r="CX90" s="244">
        <f t="shared" si="583"/>
        <v>113393.82</v>
      </c>
      <c r="CY90" s="244">
        <f t="shared" si="584"/>
        <v>-30790.320000000007</v>
      </c>
      <c r="CZ90" s="244">
        <f t="shared" si="584"/>
        <v>56285</v>
      </c>
      <c r="DA90" s="244">
        <f t="shared" si="584"/>
        <v>-65814.760000000009</v>
      </c>
      <c r="DB90" s="370">
        <f t="shared" si="584"/>
        <v>21857.02999999997</v>
      </c>
      <c r="DC90" s="370">
        <f t="shared" si="584"/>
        <v>20982.759999999995</v>
      </c>
      <c r="DD90" s="370">
        <f t="shared" si="584"/>
        <v>-20693.410000000003</v>
      </c>
      <c r="DE90" s="370">
        <f t="shared" si="584"/>
        <v>94303.48000000001</v>
      </c>
      <c r="DF90" s="370">
        <f t="shared" si="584"/>
        <v>122858.67000000001</v>
      </c>
      <c r="DG90" s="370">
        <f t="shared" si="584"/>
        <v>3586.0800000000017</v>
      </c>
      <c r="DH90" s="370">
        <f t="shared" si="584"/>
        <v>8359.2000000000116</v>
      </c>
      <c r="DI90" s="370">
        <f t="shared" si="585"/>
        <v>9534.3399999999965</v>
      </c>
      <c r="DJ90" s="370">
        <f t="shared" si="585"/>
        <v>-25242.540000000037</v>
      </c>
      <c r="DK90" s="370">
        <f t="shared" si="585"/>
        <v>-23119.309999999998</v>
      </c>
      <c r="DL90" s="370">
        <f t="shared" si="585"/>
        <v>-9715.1399999999849</v>
      </c>
      <c r="DM90" s="370">
        <f t="shared" si="585"/>
        <v>69744.28</v>
      </c>
      <c r="DN90" s="370">
        <f t="shared" si="585"/>
        <v>-84253.479999999981</v>
      </c>
      <c r="DO90" s="370">
        <f t="shared" si="585"/>
        <v>52728.769999999975</v>
      </c>
      <c r="DP90" s="370">
        <f t="shared" si="585"/>
        <v>67777.140000000014</v>
      </c>
      <c r="DQ90" s="370">
        <f t="shared" si="585"/>
        <v>-68463.430000000008</v>
      </c>
      <c r="DR90" s="370">
        <f t="shared" si="585"/>
        <v>-34844.989999999991</v>
      </c>
      <c r="DS90" s="370">
        <f t="shared" si="585"/>
        <v>71748.23000000001</v>
      </c>
      <c r="DT90" s="370">
        <f t="shared" si="585"/>
        <v>-85797.62000000001</v>
      </c>
      <c r="DU90" s="370">
        <f t="shared" si="585"/>
        <v>68845.510000000009</v>
      </c>
      <c r="DV90" s="370">
        <f t="shared" si="585"/>
        <v>24730.570000000007</v>
      </c>
      <c r="DW90" s="370">
        <f t="shared" si="585"/>
        <v>-6187.9799999999814</v>
      </c>
      <c r="DX90" s="370">
        <f t="shared" si="585"/>
        <v>28134.819999999978</v>
      </c>
      <c r="DY90" s="451"/>
      <c r="DZ90" s="451"/>
      <c r="EA90" s="451"/>
      <c r="EB90" s="326"/>
      <c r="EC90" s="148" t="s">
        <v>154</v>
      </c>
    </row>
    <row r="91" spans="1:133" s="31" customFormat="1" x14ac:dyDescent="0.3">
      <c r="A91" s="138"/>
      <c r="B91" s="32" t="s">
        <v>143</v>
      </c>
      <c r="C91" s="89">
        <v>92121.17</v>
      </c>
      <c r="D91" s="90">
        <v>86111.12</v>
      </c>
      <c r="E91" s="90">
        <v>106041.60000000001</v>
      </c>
      <c r="F91" s="90">
        <v>102025.8</v>
      </c>
      <c r="G91" s="90">
        <v>125139.38</v>
      </c>
      <c r="H91" s="90">
        <v>126196.82</v>
      </c>
      <c r="I91" s="90">
        <v>130466.93</v>
      </c>
      <c r="J91" s="90">
        <v>104636.06</v>
      </c>
      <c r="K91" s="90">
        <v>86698.73</v>
      </c>
      <c r="L91" s="91">
        <v>96949.31</v>
      </c>
      <c r="M91" s="90">
        <v>29452.57</v>
      </c>
      <c r="N91" s="90">
        <v>187687.9</v>
      </c>
      <c r="O91" s="153">
        <v>-168641.96</v>
      </c>
      <c r="P91" s="90">
        <v>199733.19</v>
      </c>
      <c r="Q91" s="153">
        <v>255106.2</v>
      </c>
      <c r="R91" s="150">
        <v>104921.78</v>
      </c>
      <c r="S91" s="153">
        <v>121411.84</v>
      </c>
      <c r="T91" s="215">
        <v>122852.63</v>
      </c>
      <c r="U91" s="191">
        <v>132001.78</v>
      </c>
      <c r="V91" s="214">
        <v>105182.24</v>
      </c>
      <c r="W91" s="214">
        <v>103514.57</v>
      </c>
      <c r="X91" s="91">
        <v>85064.88</v>
      </c>
      <c r="Y91" s="214">
        <v>49705.14</v>
      </c>
      <c r="Z91" s="214">
        <v>99547.8</v>
      </c>
      <c r="AA91" s="214">
        <v>95188.01</v>
      </c>
      <c r="AB91" s="214">
        <v>55252.51</v>
      </c>
      <c r="AC91" s="214">
        <v>75039.33</v>
      </c>
      <c r="AD91" s="214">
        <v>73722.37</v>
      </c>
      <c r="AE91" s="214">
        <v>111925.06</v>
      </c>
      <c r="AF91" s="214">
        <v>92368.12</v>
      </c>
      <c r="AG91" s="214">
        <v>92193.79</v>
      </c>
      <c r="AH91" s="214">
        <v>86750.78</v>
      </c>
      <c r="AI91" s="214">
        <v>75112.3</v>
      </c>
      <c r="AJ91" s="178">
        <v>17010.18</v>
      </c>
      <c r="AK91" s="191">
        <v>97894.33</v>
      </c>
      <c r="AL91" s="191">
        <v>66094.12</v>
      </c>
      <c r="AM91" s="191">
        <v>126610.24000000001</v>
      </c>
      <c r="AN91" s="191">
        <v>0</v>
      </c>
      <c r="AO91" s="191">
        <v>74241.16</v>
      </c>
      <c r="AP91" s="191">
        <v>76445.789999999994</v>
      </c>
      <c r="AQ91" s="148">
        <v>84627.41</v>
      </c>
      <c r="AR91" s="191">
        <v>101123.94</v>
      </c>
      <c r="AS91" s="191">
        <v>104211.14</v>
      </c>
      <c r="AT91" s="191">
        <v>130033.77</v>
      </c>
      <c r="AU91" s="191">
        <v>95407.18</v>
      </c>
      <c r="AV91" s="91">
        <v>74671.820000000007</v>
      </c>
      <c r="AW91" s="279">
        <v>75825.95</v>
      </c>
      <c r="AX91" s="191">
        <v>98019.5</v>
      </c>
      <c r="AY91" s="191">
        <v>110339.48</v>
      </c>
      <c r="AZ91" s="272">
        <v>110339.48</v>
      </c>
      <c r="BA91" s="191">
        <v>131122.26</v>
      </c>
      <c r="BB91" s="191">
        <v>79275.61</v>
      </c>
      <c r="BC91" s="148">
        <v>116814.7</v>
      </c>
      <c r="BD91" s="191">
        <v>134690.01</v>
      </c>
      <c r="BE91" s="191">
        <v>107967.47</v>
      </c>
      <c r="BF91" s="191">
        <v>184038.95</v>
      </c>
      <c r="BG91" s="191">
        <v>108253.08</v>
      </c>
      <c r="BH91" s="91">
        <v>100108.17</v>
      </c>
      <c r="BI91" s="481">
        <v>139359.6</v>
      </c>
      <c r="BJ91" s="545">
        <v>111455.03</v>
      </c>
      <c r="BK91" s="570">
        <v>110082.42</v>
      </c>
      <c r="BL91" s="272">
        <v>162041</v>
      </c>
      <c r="BM91" s="431">
        <v>103255.41</v>
      </c>
      <c r="BN91" s="643">
        <v>127264.17</v>
      </c>
      <c r="BO91" s="148">
        <v>211945.12</v>
      </c>
      <c r="BP91" s="148">
        <v>161091.22</v>
      </c>
      <c r="BQ91" s="191">
        <v>103192.61</v>
      </c>
      <c r="BR91" s="191">
        <v>127440.12</v>
      </c>
      <c r="BS91" s="191"/>
      <c r="BT91" s="191"/>
      <c r="BU91" s="89">
        <f t="shared" si="581"/>
        <v>-260763.13</v>
      </c>
      <c r="BV91" s="92">
        <f t="shared" si="581"/>
        <v>113622.07</v>
      </c>
      <c r="BW91" s="92">
        <f t="shared" si="581"/>
        <v>149064.6</v>
      </c>
      <c r="BX91" s="92">
        <f t="shared" si="581"/>
        <v>2895.9799999999959</v>
      </c>
      <c r="BY91" s="92">
        <f t="shared" si="581"/>
        <v>-3727.5400000000081</v>
      </c>
      <c r="BZ91" s="92">
        <f t="shared" si="581"/>
        <v>-3344.1900000000023</v>
      </c>
      <c r="CA91" s="92">
        <f t="shared" si="581"/>
        <v>1534.8500000000058</v>
      </c>
      <c r="CB91" s="92">
        <f t="shared" si="581"/>
        <v>546.18000000000757</v>
      </c>
      <c r="CC91" s="92">
        <f t="shared" si="581"/>
        <v>16815.840000000011</v>
      </c>
      <c r="CD91" s="390">
        <f t="shared" si="581"/>
        <v>-11884.429999999993</v>
      </c>
      <c r="CE91" s="413">
        <f t="shared" si="582"/>
        <v>20252.57</v>
      </c>
      <c r="CF91" s="92">
        <f t="shared" si="582"/>
        <v>-88140.099999999991</v>
      </c>
      <c r="CG91" s="92">
        <f t="shared" si="582"/>
        <v>263829.96999999997</v>
      </c>
      <c r="CH91" s="92">
        <f t="shared" si="582"/>
        <v>-144480.68</v>
      </c>
      <c r="CI91" s="92">
        <f t="shared" si="582"/>
        <v>-180066.87</v>
      </c>
      <c r="CJ91" s="231">
        <f t="shared" si="582"/>
        <v>-31199.410000000003</v>
      </c>
      <c r="CK91" s="231">
        <f t="shared" si="582"/>
        <v>-9486.7799999999988</v>
      </c>
      <c r="CL91" s="231">
        <f t="shared" si="582"/>
        <v>-30484.510000000009</v>
      </c>
      <c r="CM91" s="244">
        <f t="shared" si="582"/>
        <v>-39807.990000000005</v>
      </c>
      <c r="CN91" s="244">
        <f t="shared" si="582"/>
        <v>-18431.460000000006</v>
      </c>
      <c r="CO91" s="244">
        <f t="shared" si="583"/>
        <v>-28402.270000000004</v>
      </c>
      <c r="CP91" s="370">
        <f t="shared" si="583"/>
        <v>-68054.700000000012</v>
      </c>
      <c r="CQ91" s="339">
        <f t="shared" si="583"/>
        <v>48189.19</v>
      </c>
      <c r="CR91" s="244">
        <f t="shared" si="583"/>
        <v>-33453.680000000008</v>
      </c>
      <c r="CS91" s="244">
        <f t="shared" si="583"/>
        <v>31422.23000000001</v>
      </c>
      <c r="CT91" s="244">
        <f t="shared" si="583"/>
        <v>-55252.51</v>
      </c>
      <c r="CU91" s="244">
        <f t="shared" si="583"/>
        <v>-798.16999999999825</v>
      </c>
      <c r="CV91" s="244">
        <f t="shared" si="583"/>
        <v>2723.4199999999983</v>
      </c>
      <c r="CW91" s="244">
        <f t="shared" si="583"/>
        <v>-27297.649999999994</v>
      </c>
      <c r="CX91" s="244">
        <f t="shared" si="583"/>
        <v>8755.820000000007</v>
      </c>
      <c r="CY91" s="244">
        <f t="shared" si="584"/>
        <v>12017.350000000006</v>
      </c>
      <c r="CZ91" s="244">
        <f t="shared" si="584"/>
        <v>43282.990000000005</v>
      </c>
      <c r="DA91" s="244">
        <f t="shared" si="584"/>
        <v>20294.87999999999</v>
      </c>
      <c r="DB91" s="370">
        <f t="shared" si="584"/>
        <v>57661.640000000007</v>
      </c>
      <c r="DC91" s="370">
        <f t="shared" si="584"/>
        <v>-22068.380000000005</v>
      </c>
      <c r="DD91" s="370">
        <f t="shared" si="584"/>
        <v>31925.380000000005</v>
      </c>
      <c r="DE91" s="370">
        <f t="shared" si="584"/>
        <v>-16270.760000000009</v>
      </c>
      <c r="DF91" s="370">
        <f t="shared" si="584"/>
        <v>110339.48</v>
      </c>
      <c r="DG91" s="370">
        <f t="shared" si="584"/>
        <v>56881.100000000006</v>
      </c>
      <c r="DH91" s="370">
        <f t="shared" si="584"/>
        <v>2829.820000000007</v>
      </c>
      <c r="DI91" s="370">
        <f t="shared" si="585"/>
        <v>32187.289999999994</v>
      </c>
      <c r="DJ91" s="370">
        <f t="shared" si="585"/>
        <v>33566.070000000007</v>
      </c>
      <c r="DK91" s="370">
        <f t="shared" si="585"/>
        <v>3756.3300000000017</v>
      </c>
      <c r="DL91" s="370">
        <f t="shared" si="585"/>
        <v>54005.180000000008</v>
      </c>
      <c r="DM91" s="370">
        <f t="shared" si="585"/>
        <v>12845.900000000009</v>
      </c>
      <c r="DN91" s="370">
        <f t="shared" si="585"/>
        <v>25436.349999999991</v>
      </c>
      <c r="DO91" s="370">
        <f t="shared" si="585"/>
        <v>63533.650000000009</v>
      </c>
      <c r="DP91" s="370">
        <f t="shared" si="585"/>
        <v>13435.529999999999</v>
      </c>
      <c r="DQ91" s="370">
        <f t="shared" si="585"/>
        <v>-257.05999999999767</v>
      </c>
      <c r="DR91" s="370">
        <f t="shared" si="585"/>
        <v>51701.520000000004</v>
      </c>
      <c r="DS91" s="370">
        <f t="shared" si="585"/>
        <v>-27866.850000000006</v>
      </c>
      <c r="DT91" s="370">
        <f t="shared" si="585"/>
        <v>47988.56</v>
      </c>
      <c r="DU91" s="370">
        <f t="shared" si="585"/>
        <v>95130.42</v>
      </c>
      <c r="DV91" s="370">
        <f t="shared" si="585"/>
        <v>26401.209999999992</v>
      </c>
      <c r="DW91" s="370">
        <f t="shared" si="585"/>
        <v>-4774.8600000000006</v>
      </c>
      <c r="DX91" s="370">
        <f t="shared" si="585"/>
        <v>-56598.830000000016</v>
      </c>
      <c r="DY91" s="451"/>
      <c r="DZ91" s="451"/>
      <c r="EA91" s="451"/>
      <c r="EB91" s="326"/>
      <c r="EC91" s="148" t="s">
        <v>154</v>
      </c>
    </row>
    <row r="92" spans="1:133" s="122" customFormat="1" x14ac:dyDescent="0.3">
      <c r="A92" s="139"/>
      <c r="B92" s="32" t="s">
        <v>144</v>
      </c>
      <c r="C92" s="123">
        <f>SUM(C87:C91)</f>
        <v>1064523.05</v>
      </c>
      <c r="D92" s="124">
        <f t="shared" ref="D92:EC106" si="586">SUM(D87:D91)</f>
        <v>974883.13000000012</v>
      </c>
      <c r="E92" s="124">
        <f t="shared" si="586"/>
        <v>1109179.7400000002</v>
      </c>
      <c r="F92" s="124">
        <f t="shared" si="586"/>
        <v>855842.93</v>
      </c>
      <c r="G92" s="124">
        <f t="shared" si="586"/>
        <v>1467488.58</v>
      </c>
      <c r="H92" s="124">
        <f t="shared" si="586"/>
        <v>1875446.64</v>
      </c>
      <c r="I92" s="124">
        <f t="shared" si="586"/>
        <v>1650756.3800000001</v>
      </c>
      <c r="J92" s="124">
        <f t="shared" si="586"/>
        <v>1319849.53</v>
      </c>
      <c r="K92" s="124">
        <f t="shared" si="586"/>
        <v>634308.63</v>
      </c>
      <c r="L92" s="126">
        <f t="shared" si="586"/>
        <v>1097675.6000000001</v>
      </c>
      <c r="M92" s="124">
        <f t="shared" si="586"/>
        <v>1228096.3500000001</v>
      </c>
      <c r="N92" s="124">
        <f t="shared" si="586"/>
        <v>986014.9800000001</v>
      </c>
      <c r="O92" s="124">
        <f t="shared" si="586"/>
        <v>732735.52</v>
      </c>
      <c r="P92" s="124">
        <f t="shared" si="586"/>
        <v>1066540.73</v>
      </c>
      <c r="Q92" s="124">
        <f t="shared" si="586"/>
        <v>1049859.5</v>
      </c>
      <c r="R92" s="124">
        <f t="shared" si="586"/>
        <v>1009048.0900000002</v>
      </c>
      <c r="S92" s="124">
        <f t="shared" si="586"/>
        <v>1469562.6099999999</v>
      </c>
      <c r="T92" s="124">
        <f t="shared" si="586"/>
        <v>2350245.69</v>
      </c>
      <c r="U92" s="164">
        <f t="shared" si="586"/>
        <v>1930102.18</v>
      </c>
      <c r="V92" s="164">
        <f t="shared" si="586"/>
        <v>1281219.6299999999</v>
      </c>
      <c r="W92" s="164">
        <f t="shared" si="586"/>
        <v>980363.18000000017</v>
      </c>
      <c r="X92" s="126">
        <f t="shared" si="586"/>
        <v>1216757.1000000001</v>
      </c>
      <c r="Y92" s="164">
        <f t="shared" si="586"/>
        <v>1149317.71</v>
      </c>
      <c r="Z92" s="164">
        <f t="shared" si="586"/>
        <v>1317380.96</v>
      </c>
      <c r="AA92" s="164">
        <f t="shared" si="586"/>
        <v>1307149.44</v>
      </c>
      <c r="AB92" s="164">
        <f t="shared" si="586"/>
        <v>1104209.98</v>
      </c>
      <c r="AC92" s="164">
        <f t="shared" si="586"/>
        <v>1025402.46</v>
      </c>
      <c r="AD92" s="164">
        <f t="shared" si="586"/>
        <v>1256342.8500000001</v>
      </c>
      <c r="AE92" s="164">
        <f t="shared" si="586"/>
        <v>1808830.1800000002</v>
      </c>
      <c r="AF92" s="164">
        <f t="shared" si="586"/>
        <v>2128755.77</v>
      </c>
      <c r="AG92" s="164">
        <f t="shared" si="586"/>
        <v>2314933.16</v>
      </c>
      <c r="AH92" s="164">
        <f t="shared" si="586"/>
        <v>1116992.8999999999</v>
      </c>
      <c r="AI92" s="164">
        <f t="shared" si="586"/>
        <v>1085966.98</v>
      </c>
      <c r="AJ92" s="302">
        <f t="shared" si="586"/>
        <v>1267039</v>
      </c>
      <c r="AK92" s="174">
        <f t="shared" si="586"/>
        <v>1260832.5000000002</v>
      </c>
      <c r="AL92" s="174">
        <f t="shared" si="586"/>
        <v>1280911.1400000001</v>
      </c>
      <c r="AM92" s="280">
        <f t="shared" si="586"/>
        <v>1035327.3700000001</v>
      </c>
      <c r="AN92" s="280">
        <f t="shared" si="586"/>
        <v>321626.92</v>
      </c>
      <c r="AO92" s="280">
        <f t="shared" si="586"/>
        <v>1047316.94</v>
      </c>
      <c r="AP92" s="280">
        <f t="shared" si="586"/>
        <v>1530620.14</v>
      </c>
      <c r="AQ92" s="280">
        <f t="shared" si="586"/>
        <v>1313840.05</v>
      </c>
      <c r="AR92" s="280">
        <f t="shared" si="586"/>
        <v>2759457.67</v>
      </c>
      <c r="AS92" s="280">
        <f t="shared" si="586"/>
        <v>2068528.0699999998</v>
      </c>
      <c r="AT92" s="280">
        <f t="shared" si="586"/>
        <v>1298193.26</v>
      </c>
      <c r="AU92" s="280">
        <f t="shared" si="586"/>
        <v>793562.48</v>
      </c>
      <c r="AV92" s="293">
        <f t="shared" si="586"/>
        <v>1434658.1500000001</v>
      </c>
      <c r="AW92" s="277">
        <f t="shared" si="586"/>
        <v>1352238.24</v>
      </c>
      <c r="AX92" s="277">
        <f t="shared" si="586"/>
        <v>1054423.5699999998</v>
      </c>
      <c r="AY92" s="277">
        <f t="shared" si="586"/>
        <v>1452651.71</v>
      </c>
      <c r="AZ92" s="289">
        <f t="shared" ref="AZ92:BH92" si="587">SUM(AZ87:AZ91)</f>
        <v>1452651.71</v>
      </c>
      <c r="BA92" s="289">
        <f t="shared" si="587"/>
        <v>1095880.93</v>
      </c>
      <c r="BB92" s="289">
        <f t="shared" si="587"/>
        <v>1526258.82</v>
      </c>
      <c r="BC92" s="289">
        <f t="shared" si="587"/>
        <v>1517596.8399999999</v>
      </c>
      <c r="BD92" s="289">
        <f t="shared" si="587"/>
        <v>2588719.1500000004</v>
      </c>
      <c r="BE92" s="289">
        <f t="shared" si="587"/>
        <v>1815269.2699999998</v>
      </c>
      <c r="BF92" s="289">
        <f t="shared" si="587"/>
        <v>1433995.31</v>
      </c>
      <c r="BG92" s="289">
        <f t="shared" si="587"/>
        <v>1154396.83</v>
      </c>
      <c r="BH92" s="289">
        <f t="shared" si="587"/>
        <v>1109311.0599999998</v>
      </c>
      <c r="BI92" s="473">
        <f t="shared" ref="BI92:BR92" si="588">SUM(BI87:BI91)</f>
        <v>1624536.37</v>
      </c>
      <c r="BJ92" s="538">
        <f t="shared" si="588"/>
        <v>1583683.87</v>
      </c>
      <c r="BK92" s="579">
        <f t="shared" si="588"/>
        <v>964911.97</v>
      </c>
      <c r="BL92" s="579">
        <f t="shared" si="588"/>
        <v>1304679.1700000002</v>
      </c>
      <c r="BM92" s="579">
        <f t="shared" si="588"/>
        <v>1410708.96</v>
      </c>
      <c r="BN92" s="645">
        <f t="shared" si="588"/>
        <v>1180117.0899999999</v>
      </c>
      <c r="BO92" s="645">
        <f t="shared" si="588"/>
        <v>2042747.0899999999</v>
      </c>
      <c r="BP92" s="645">
        <f t="shared" si="588"/>
        <v>2674457.48</v>
      </c>
      <c r="BQ92" s="645">
        <f t="shared" si="588"/>
        <v>1789216.8</v>
      </c>
      <c r="BR92" s="645">
        <f t="shared" si="588"/>
        <v>1494457.46</v>
      </c>
      <c r="BS92" s="289"/>
      <c r="BT92" s="273"/>
      <c r="BU92" s="123">
        <f t="shared" si="586"/>
        <v>-331787.53000000003</v>
      </c>
      <c r="BV92" s="127">
        <f t="shared" ref="BV92:BX92" si="589">SUM(BV87:BV91)</f>
        <v>91657.599999999948</v>
      </c>
      <c r="BW92" s="127">
        <f t="shared" si="589"/>
        <v>-59320.240000000049</v>
      </c>
      <c r="BX92" s="127">
        <f t="shared" si="589"/>
        <v>153205.15999999997</v>
      </c>
      <c r="BY92" s="127">
        <f t="shared" ref="BY92" si="590">SUM(BY87:BY91)</f>
        <v>2074.0299999997587</v>
      </c>
      <c r="BZ92" s="127">
        <f t="shared" ref="BZ92:CH92" si="591">SUM(BZ87:BZ91)</f>
        <v>474799.05</v>
      </c>
      <c r="CA92" s="127">
        <f t="shared" si="591"/>
        <v>279345.79999999981</v>
      </c>
      <c r="CB92" s="127">
        <f t="shared" si="591"/>
        <v>-38629.900000000009</v>
      </c>
      <c r="CC92" s="127">
        <f t="shared" si="591"/>
        <v>346054.5500000001</v>
      </c>
      <c r="CD92" s="391">
        <f t="shared" si="591"/>
        <v>119081.49999999994</v>
      </c>
      <c r="CE92" s="414">
        <f t="shared" si="591"/>
        <v>-78778.640000000014</v>
      </c>
      <c r="CF92" s="127">
        <f t="shared" si="591"/>
        <v>331365.97999999992</v>
      </c>
      <c r="CG92" s="127">
        <f t="shared" si="591"/>
        <v>574413.91999999993</v>
      </c>
      <c r="CH92" s="127">
        <f t="shared" si="591"/>
        <v>37669.249999999884</v>
      </c>
      <c r="CI92" s="127">
        <f t="shared" ref="CI92:CJ92" si="592">SUM(CI87:CI91)</f>
        <v>-24457.039999999979</v>
      </c>
      <c r="CJ92" s="232">
        <f t="shared" si="592"/>
        <v>247294.75999999998</v>
      </c>
      <c r="CK92" s="232">
        <f t="shared" ref="CK92" si="593">SUM(CK87:CK91)</f>
        <v>339267.5700000003</v>
      </c>
      <c r="CL92" s="232">
        <f t="shared" ref="CL92:CM92" si="594">SUM(CL87:CL91)</f>
        <v>-221489.92000000016</v>
      </c>
      <c r="CM92" s="257">
        <f t="shared" si="594"/>
        <v>384830.9800000001</v>
      </c>
      <c r="CN92" s="257">
        <f t="shared" ref="CN92:CO92" si="595">SUM(CN87:CN91)</f>
        <v>-164226.72999999998</v>
      </c>
      <c r="CO92" s="257">
        <f t="shared" si="595"/>
        <v>105603.79999999992</v>
      </c>
      <c r="CP92" s="371">
        <f t="shared" ref="CP92:CQ92" si="596">SUM(CP87:CP91)</f>
        <v>50281.899999999965</v>
      </c>
      <c r="CQ92" s="340">
        <f t="shared" si="596"/>
        <v>111514.79000000015</v>
      </c>
      <c r="CR92" s="257">
        <f t="shared" ref="CR92" si="597">SUM(CR87:CR91)</f>
        <v>-36469.819999999927</v>
      </c>
      <c r="CS92" s="257">
        <f t="shared" ref="CS92" si="598">SUM(CS87:CS91)</f>
        <v>-271822.06999999983</v>
      </c>
      <c r="CT92" s="257">
        <f t="shared" ref="CT92" si="599">SUM(CT87:CT91)</f>
        <v>-782583.05999999994</v>
      </c>
      <c r="CU92" s="257">
        <f t="shared" ref="CU92" si="600">SUM(CU87:CU91)</f>
        <v>21914.47999999993</v>
      </c>
      <c r="CV92" s="257">
        <f t="shared" ref="CV92" si="601">SUM(CV87:CV91)</f>
        <v>274277.28999999998</v>
      </c>
      <c r="CW92" s="257">
        <f t="shared" ref="CW92" si="602">SUM(CW87:CW91)</f>
        <v>-494990.13</v>
      </c>
      <c r="CX92" s="257">
        <f t="shared" ref="CX92" si="603">SUM(CX87:CX91)</f>
        <v>630701.90000000014</v>
      </c>
      <c r="CY92" s="257">
        <f t="shared" ref="CY92" si="604">SUM(CY87:CY91)</f>
        <v>-246405.09000000008</v>
      </c>
      <c r="CZ92" s="257">
        <f t="shared" ref="CZ92" si="605">SUM(CZ87:CZ91)</f>
        <v>181200.36</v>
      </c>
      <c r="DA92" s="257">
        <f t="shared" ref="DA92" si="606">SUM(DA87:DA91)</f>
        <v>-292404.5</v>
      </c>
      <c r="DB92" s="371">
        <f t="shared" ref="DB92" si="607">SUM(DB87:DB91)</f>
        <v>167619.15</v>
      </c>
      <c r="DC92" s="371">
        <f t="shared" ref="DC92" si="608">SUM(DC87:DC91)</f>
        <v>91405.739999999903</v>
      </c>
      <c r="DD92" s="371">
        <f t="shared" ref="DD92" si="609">SUM(DD87:DD91)</f>
        <v>-226487.57000000009</v>
      </c>
      <c r="DE92" s="371">
        <f t="shared" ref="DE92" si="610">SUM(DE87:DE91)</f>
        <v>417324.33999999997</v>
      </c>
      <c r="DF92" s="371">
        <f t="shared" ref="DF92" si="611">SUM(DF87:DF91)</f>
        <v>1131024.79</v>
      </c>
      <c r="DG92" s="371">
        <f t="shared" ref="DG92" si="612">SUM(DG87:DG91)</f>
        <v>48563.990000000013</v>
      </c>
      <c r="DH92" s="371">
        <f t="shared" ref="DH92" si="613">SUM(DH87:DH91)</f>
        <v>-4361.3199999999924</v>
      </c>
      <c r="DI92" s="371">
        <f t="shared" ref="DI92" si="614">SUM(DI87:DI91)</f>
        <v>203756.78999999975</v>
      </c>
      <c r="DJ92" s="371">
        <f t="shared" ref="DJ92" si="615">SUM(DJ87:DJ91)</f>
        <v>-170738.52000000005</v>
      </c>
      <c r="DK92" s="371">
        <f t="shared" ref="DK92:DL92" si="616">SUM(DK87:DK91)</f>
        <v>-253258.80000000016</v>
      </c>
      <c r="DL92" s="371">
        <f t="shared" si="616"/>
        <v>135802.05000000005</v>
      </c>
      <c r="DM92" s="371">
        <f t="shared" ref="DM92:DN92" si="617">SUM(DM87:DM91)</f>
        <v>360834.35000000009</v>
      </c>
      <c r="DN92" s="371">
        <f t="shared" si="617"/>
        <v>-325347.09000000008</v>
      </c>
      <c r="DO92" s="371">
        <f t="shared" ref="DO92:DP92" si="618">SUM(DO87:DO91)</f>
        <v>272298.13000000006</v>
      </c>
      <c r="DP92" s="371">
        <f t="shared" si="618"/>
        <v>529260.30000000005</v>
      </c>
      <c r="DQ92" s="371">
        <f t="shared" ref="DQ92:DR92" si="619">SUM(DQ87:DQ91)</f>
        <v>-487739.74000000005</v>
      </c>
      <c r="DR92" s="371">
        <f t="shared" si="619"/>
        <v>-147972.53999999992</v>
      </c>
      <c r="DS92" s="371">
        <f t="shared" ref="DS92:DT92" si="620">SUM(DS87:DS91)</f>
        <v>314828.03000000014</v>
      </c>
      <c r="DT92" s="371">
        <f t="shared" si="620"/>
        <v>-346141.73000000004</v>
      </c>
      <c r="DU92" s="371">
        <f t="shared" ref="DU92:DV92" si="621">SUM(DU87:DU91)</f>
        <v>525150.25000000023</v>
      </c>
      <c r="DV92" s="371">
        <f t="shared" si="621"/>
        <v>85738.329999999856</v>
      </c>
      <c r="DW92" s="371">
        <f t="shared" ref="DW92:DX92" si="622">SUM(DW87:DW91)</f>
        <v>-26052.469999999717</v>
      </c>
      <c r="DX92" s="371">
        <f t="shared" si="622"/>
        <v>60462.149999999936</v>
      </c>
      <c r="DY92" s="452"/>
      <c r="DZ92" s="452"/>
      <c r="EA92" s="452"/>
      <c r="EB92" s="327"/>
      <c r="EC92" s="125">
        <f t="shared" si="586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278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278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55"/>
      <c r="CN93" s="255"/>
      <c r="CO93" s="255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450"/>
      <c r="DZ93" s="450"/>
      <c r="EA93" s="450"/>
      <c r="EB93" s="326"/>
      <c r="EC93" s="42"/>
    </row>
    <row r="94" spans="1:133" s="31" customFormat="1" x14ac:dyDescent="0.3">
      <c r="A94" s="138"/>
      <c r="B94" s="32" t="s">
        <v>139</v>
      </c>
      <c r="C94" s="89">
        <v>1679947.82</v>
      </c>
      <c r="D94" s="90">
        <v>1526795.28</v>
      </c>
      <c r="E94" s="90">
        <v>1623677.47</v>
      </c>
      <c r="F94" s="90">
        <v>1399636.13</v>
      </c>
      <c r="G94" s="90">
        <v>2474534.62</v>
      </c>
      <c r="H94" s="90">
        <v>3189237.63</v>
      </c>
      <c r="I94" s="90">
        <v>2793866.13</v>
      </c>
      <c r="J94" s="90">
        <v>2102066.62</v>
      </c>
      <c r="K94" s="90">
        <v>1109205.3999999999</v>
      </c>
      <c r="L94" s="91">
        <v>1944621.9</v>
      </c>
      <c r="M94" s="90">
        <v>2264920.84</v>
      </c>
      <c r="N94" s="90">
        <v>1778217.47</v>
      </c>
      <c r="O94" s="90">
        <v>1874395.61</v>
      </c>
      <c r="P94" s="90">
        <v>1815433.76</v>
      </c>
      <c r="Q94" s="90">
        <v>1683018.06</v>
      </c>
      <c r="R94" s="90">
        <v>1982982</v>
      </c>
      <c r="S94" s="90">
        <v>2879004.57</v>
      </c>
      <c r="T94" s="90">
        <v>4616644.22</v>
      </c>
      <c r="U94" s="191">
        <v>3357482.83</v>
      </c>
      <c r="V94" s="191">
        <v>2137559</v>
      </c>
      <c r="W94" s="191">
        <v>3357482.83</v>
      </c>
      <c r="X94" s="91">
        <v>2167289.9700000002</v>
      </c>
      <c r="Y94" s="191">
        <v>2108307</v>
      </c>
      <c r="Z94" s="191">
        <v>2453996</v>
      </c>
      <c r="AA94" s="191">
        <v>2341305.87</v>
      </c>
      <c r="AB94" s="191">
        <v>2083288.62</v>
      </c>
      <c r="AC94" s="191">
        <v>1947887</v>
      </c>
      <c r="AD94" s="191">
        <v>2301316.1</v>
      </c>
      <c r="AE94" s="191">
        <v>3317716</v>
      </c>
      <c r="AF94" s="191">
        <v>4018409.59</v>
      </c>
      <c r="AG94" s="191">
        <v>4220982</v>
      </c>
      <c r="AH94" s="191">
        <v>2325056</v>
      </c>
      <c r="AI94" s="191">
        <v>1936403</v>
      </c>
      <c r="AJ94" s="91">
        <v>2467491</v>
      </c>
      <c r="AK94" s="279">
        <v>2457302</v>
      </c>
      <c r="AL94" s="279">
        <v>2552272</v>
      </c>
      <c r="AM94" s="279">
        <v>2024421</v>
      </c>
      <c r="AN94" s="279">
        <v>2108072</v>
      </c>
      <c r="AO94" s="279">
        <v>1912322</v>
      </c>
      <c r="AP94" s="279">
        <v>2692224</v>
      </c>
      <c r="AQ94" s="56">
        <v>2585789</v>
      </c>
      <c r="AR94" s="279">
        <v>5131492</v>
      </c>
      <c r="AS94" s="279">
        <v>3806594</v>
      </c>
      <c r="AT94" s="279">
        <v>1981950</v>
      </c>
      <c r="AU94" s="279">
        <v>594623</v>
      </c>
      <c r="AV94" s="292">
        <v>673600</v>
      </c>
      <c r="AW94" s="279">
        <v>683811</v>
      </c>
      <c r="AX94" s="279">
        <v>1027631</v>
      </c>
      <c r="AY94" s="279">
        <v>2901401</v>
      </c>
      <c r="AZ94" s="279">
        <v>2294606</v>
      </c>
      <c r="BA94" s="279">
        <v>2148227</v>
      </c>
      <c r="BB94" s="279">
        <v>2825777</v>
      </c>
      <c r="BC94" s="56">
        <v>3099484</v>
      </c>
      <c r="BD94" s="56">
        <v>5134049</v>
      </c>
      <c r="BE94" s="279">
        <v>3888178</v>
      </c>
      <c r="BF94" s="279">
        <v>2623306</v>
      </c>
      <c r="BG94" s="279">
        <v>2196382</v>
      </c>
      <c r="BH94" s="296">
        <v>2282364</v>
      </c>
      <c r="BI94" s="481">
        <v>3117071</v>
      </c>
      <c r="BJ94" s="545">
        <v>3104041</v>
      </c>
      <c r="BK94" s="570">
        <v>1931480</v>
      </c>
      <c r="BL94" s="279">
        <v>2511529</v>
      </c>
      <c r="BM94" s="279">
        <v>2733183</v>
      </c>
      <c r="BN94" s="642">
        <v>2427925</v>
      </c>
      <c r="BO94" s="56">
        <v>4346849</v>
      </c>
      <c r="BP94" s="56">
        <v>5791533</v>
      </c>
      <c r="BQ94" s="279">
        <v>3905119</v>
      </c>
      <c r="BR94" s="279">
        <v>3091550</v>
      </c>
      <c r="BS94" s="279"/>
      <c r="BT94" s="279"/>
      <c r="BU94" s="89">
        <f t="shared" ref="BU94:CD98" si="623">O94-C94</f>
        <v>194447.79000000004</v>
      </c>
      <c r="BV94" s="92">
        <f t="shared" si="623"/>
        <v>288638.48</v>
      </c>
      <c r="BW94" s="92">
        <f t="shared" si="623"/>
        <v>59340.590000000084</v>
      </c>
      <c r="BX94" s="92">
        <f t="shared" si="623"/>
        <v>583345.87000000011</v>
      </c>
      <c r="BY94" s="92">
        <f t="shared" si="623"/>
        <v>404469.94999999972</v>
      </c>
      <c r="BZ94" s="92">
        <f t="shared" si="623"/>
        <v>1427406.5899999999</v>
      </c>
      <c r="CA94" s="92">
        <f t="shared" si="623"/>
        <v>563616.70000000019</v>
      </c>
      <c r="CB94" s="92">
        <f t="shared" si="623"/>
        <v>35492.379999999888</v>
      </c>
      <c r="CC94" s="92">
        <f t="shared" si="623"/>
        <v>2248277.4300000002</v>
      </c>
      <c r="CD94" s="390">
        <f t="shared" si="623"/>
        <v>222668.0700000003</v>
      </c>
      <c r="CE94" s="413">
        <f t="shared" ref="CE94:CN98" si="624">Y94-M94</f>
        <v>-156613.83999999985</v>
      </c>
      <c r="CF94" s="92">
        <f t="shared" si="624"/>
        <v>675778.53</v>
      </c>
      <c r="CG94" s="92">
        <f t="shared" si="624"/>
        <v>466910.26</v>
      </c>
      <c r="CH94" s="92">
        <f t="shared" si="624"/>
        <v>267854.8600000001</v>
      </c>
      <c r="CI94" s="92">
        <f t="shared" si="624"/>
        <v>264868.93999999994</v>
      </c>
      <c r="CJ94" s="231">
        <f t="shared" si="624"/>
        <v>318334.10000000009</v>
      </c>
      <c r="CK94" s="231">
        <f t="shared" si="624"/>
        <v>438711.43000000017</v>
      </c>
      <c r="CL94" s="231">
        <f t="shared" si="624"/>
        <v>-598234.62999999989</v>
      </c>
      <c r="CM94" s="244">
        <f t="shared" si="624"/>
        <v>863499.16999999993</v>
      </c>
      <c r="CN94" s="244">
        <f t="shared" si="624"/>
        <v>187497</v>
      </c>
      <c r="CO94" s="244">
        <f t="shared" ref="CO94:CX98" si="625">AI94-W94</f>
        <v>-1421079.83</v>
      </c>
      <c r="CP94" s="370">
        <f t="shared" si="625"/>
        <v>300201.0299999998</v>
      </c>
      <c r="CQ94" s="339">
        <f t="shared" si="625"/>
        <v>348995</v>
      </c>
      <c r="CR94" s="244">
        <f t="shared" si="625"/>
        <v>98276</v>
      </c>
      <c r="CS94" s="244">
        <f t="shared" si="625"/>
        <v>-316884.87000000011</v>
      </c>
      <c r="CT94" s="244">
        <f t="shared" si="625"/>
        <v>24783.379999999888</v>
      </c>
      <c r="CU94" s="244">
        <f t="shared" si="625"/>
        <v>-35565</v>
      </c>
      <c r="CV94" s="244">
        <f t="shared" si="625"/>
        <v>390907.89999999991</v>
      </c>
      <c r="CW94" s="244">
        <f t="shared" si="625"/>
        <v>-731927</v>
      </c>
      <c r="CX94" s="244">
        <f t="shared" si="625"/>
        <v>1113082.4100000001</v>
      </c>
      <c r="CY94" s="244">
        <f t="shared" ref="CY94:DH98" si="626">AS94-AG94</f>
        <v>-414388</v>
      </c>
      <c r="CZ94" s="244">
        <f t="shared" si="626"/>
        <v>-343106</v>
      </c>
      <c r="DA94" s="244">
        <f t="shared" si="626"/>
        <v>-1341780</v>
      </c>
      <c r="DB94" s="370">
        <f t="shared" si="626"/>
        <v>-1793891</v>
      </c>
      <c r="DC94" s="370">
        <f t="shared" si="626"/>
        <v>-1773491</v>
      </c>
      <c r="DD94" s="370">
        <f t="shared" si="626"/>
        <v>-1524641</v>
      </c>
      <c r="DE94" s="370">
        <f t="shared" si="626"/>
        <v>876980</v>
      </c>
      <c r="DF94" s="370">
        <f t="shared" si="626"/>
        <v>186534</v>
      </c>
      <c r="DG94" s="370">
        <f t="shared" si="626"/>
        <v>235905</v>
      </c>
      <c r="DH94" s="370">
        <f t="shared" si="626"/>
        <v>133553</v>
      </c>
      <c r="DI94" s="370">
        <f t="shared" ref="DI94:DX98" si="627">BC94-AQ94</f>
        <v>513695</v>
      </c>
      <c r="DJ94" s="370">
        <f t="shared" si="627"/>
        <v>2557</v>
      </c>
      <c r="DK94" s="370">
        <f t="shared" si="627"/>
        <v>81584</v>
      </c>
      <c r="DL94" s="370">
        <f t="shared" si="627"/>
        <v>641356</v>
      </c>
      <c r="DM94" s="370">
        <f t="shared" si="627"/>
        <v>1601759</v>
      </c>
      <c r="DN94" s="370">
        <f t="shared" si="627"/>
        <v>1608764</v>
      </c>
      <c r="DO94" s="370">
        <f t="shared" si="627"/>
        <v>2433260</v>
      </c>
      <c r="DP94" s="370">
        <f t="shared" si="627"/>
        <v>2076410</v>
      </c>
      <c r="DQ94" s="370">
        <f t="shared" si="627"/>
        <v>-969921</v>
      </c>
      <c r="DR94" s="370">
        <f t="shared" si="627"/>
        <v>216923</v>
      </c>
      <c r="DS94" s="370">
        <f t="shared" si="627"/>
        <v>584956</v>
      </c>
      <c r="DT94" s="370">
        <f t="shared" si="627"/>
        <v>-397852</v>
      </c>
      <c r="DU94" s="370">
        <f t="shared" si="627"/>
        <v>1247365</v>
      </c>
      <c r="DV94" s="370">
        <f t="shared" si="627"/>
        <v>657484</v>
      </c>
      <c r="DW94" s="370">
        <f t="shared" si="627"/>
        <v>16941</v>
      </c>
      <c r="DX94" s="370">
        <f t="shared" si="627"/>
        <v>468244</v>
      </c>
      <c r="DY94" s="451"/>
      <c r="DZ94" s="451"/>
      <c r="EA94" s="451"/>
      <c r="EB94" s="326"/>
      <c r="EC94" s="56">
        <f>IF(ISERROR(GETPIVOTDATA("VALUE",'CSS WK pvt'!$I$2,"DT_FILE",EC$8,"CD_CO",EC$6,"TRIM_CAT",TRIM(B94),"TRIM_LINE",A93))=TRUE,0,GETPIVOTDATA("VALUE",'CSS WK pvt'!$I$2,"DT_FILE",EC$8,"CD_CO",EC$6,"TRIM_CAT",TRIM(B94),"TRIM_LINE",A93))</f>
        <v>3091550</v>
      </c>
    </row>
    <row r="95" spans="1:133" s="31" customFormat="1" x14ac:dyDescent="0.3">
      <c r="A95" s="138"/>
      <c r="B95" s="32" t="s">
        <v>140</v>
      </c>
      <c r="C95" s="89">
        <v>16786.8</v>
      </c>
      <c r="D95" s="90">
        <v>16185.9</v>
      </c>
      <c r="E95" s="90">
        <v>13050.2</v>
      </c>
      <c r="F95" s="90">
        <v>11119.6</v>
      </c>
      <c r="G95" s="90">
        <v>14370.94</v>
      </c>
      <c r="H95" s="90">
        <v>14789.28</v>
      </c>
      <c r="I95" s="90">
        <v>15330.01</v>
      </c>
      <c r="J95" s="90">
        <v>14009.04</v>
      </c>
      <c r="K95" s="90">
        <v>11206.09</v>
      </c>
      <c r="L95" s="91">
        <v>17892.71</v>
      </c>
      <c r="M95" s="90">
        <v>19512.03</v>
      </c>
      <c r="N95" s="90">
        <v>19013</v>
      </c>
      <c r="O95" s="90">
        <v>19905.96</v>
      </c>
      <c r="P95" s="90">
        <v>16385.310000000001</v>
      </c>
      <c r="Q95" s="90">
        <v>14574.3</v>
      </c>
      <c r="R95" s="90">
        <v>13495.2</v>
      </c>
      <c r="S95" s="90">
        <v>15853.89</v>
      </c>
      <c r="T95" s="90">
        <v>18738.82</v>
      </c>
      <c r="U95" s="191">
        <v>17416.28</v>
      </c>
      <c r="V95" s="191">
        <v>12633</v>
      </c>
      <c r="W95" s="191">
        <v>17416.28</v>
      </c>
      <c r="X95" s="91">
        <v>20280.38</v>
      </c>
      <c r="Y95" s="191">
        <v>23218</v>
      </c>
      <c r="Z95" s="191">
        <v>37026</v>
      </c>
      <c r="AA95" s="191">
        <v>29759.88</v>
      </c>
      <c r="AB95" s="191">
        <v>23647.64</v>
      </c>
      <c r="AC95" s="191">
        <v>23011</v>
      </c>
      <c r="AD95" s="191">
        <v>21075.51</v>
      </c>
      <c r="AE95" s="191">
        <v>20721</v>
      </c>
      <c r="AF95" s="191">
        <v>19843.060000000001</v>
      </c>
      <c r="AG95" s="191">
        <v>20354</v>
      </c>
      <c r="AH95" s="191">
        <v>18700</v>
      </c>
      <c r="AI95" s="191">
        <v>20379</v>
      </c>
      <c r="AJ95" s="91">
        <v>17776</v>
      </c>
      <c r="AK95" s="279">
        <v>21078</v>
      </c>
      <c r="AL95" s="279">
        <v>24801</v>
      </c>
      <c r="AM95" s="279">
        <v>24280</v>
      </c>
      <c r="AN95" s="279">
        <v>18904</v>
      </c>
      <c r="AO95" s="279">
        <v>18994</v>
      </c>
      <c r="AP95" s="279">
        <v>15384</v>
      </c>
      <c r="AQ95" s="56">
        <v>13691</v>
      </c>
      <c r="AR95" s="279">
        <v>17362</v>
      </c>
      <c r="AS95" s="279">
        <v>18053</v>
      </c>
      <c r="AT95" s="279">
        <v>11925</v>
      </c>
      <c r="AU95" s="279">
        <v>2981</v>
      </c>
      <c r="AV95" s="292">
        <v>8748</v>
      </c>
      <c r="AW95" s="279">
        <v>9997</v>
      </c>
      <c r="AX95" s="279">
        <v>9320</v>
      </c>
      <c r="AY95" s="279">
        <v>30614</v>
      </c>
      <c r="AZ95" s="279">
        <v>23424</v>
      </c>
      <c r="BA95" s="279">
        <v>20134</v>
      </c>
      <c r="BB95" s="279">
        <v>14408</v>
      </c>
      <c r="BC95" s="56">
        <v>16739</v>
      </c>
      <c r="BD95" s="56">
        <v>20852</v>
      </c>
      <c r="BE95" s="279">
        <v>23354</v>
      </c>
      <c r="BF95" s="279">
        <v>16777</v>
      </c>
      <c r="BG95" s="279">
        <v>17328</v>
      </c>
      <c r="BH95" s="296">
        <v>24023</v>
      </c>
      <c r="BI95" s="481">
        <v>29960</v>
      </c>
      <c r="BJ95" s="545">
        <v>33984</v>
      </c>
      <c r="BK95" s="570">
        <v>23859</v>
      </c>
      <c r="BL95" s="279">
        <v>25467</v>
      </c>
      <c r="BM95" s="279">
        <v>22099</v>
      </c>
      <c r="BN95" s="642">
        <v>17585</v>
      </c>
      <c r="BO95" s="56">
        <v>23359</v>
      </c>
      <c r="BP95" s="56">
        <v>21949</v>
      </c>
      <c r="BQ95" s="279">
        <v>20306</v>
      </c>
      <c r="BR95" s="279">
        <v>23265</v>
      </c>
      <c r="BS95" s="279"/>
      <c r="BT95" s="279"/>
      <c r="BU95" s="89">
        <f t="shared" si="623"/>
        <v>3119.16</v>
      </c>
      <c r="BV95" s="92">
        <f t="shared" si="623"/>
        <v>199.41000000000167</v>
      </c>
      <c r="BW95" s="92">
        <f t="shared" si="623"/>
        <v>1524.0999999999985</v>
      </c>
      <c r="BX95" s="92">
        <f t="shared" si="623"/>
        <v>2375.6000000000004</v>
      </c>
      <c r="BY95" s="92">
        <f t="shared" si="623"/>
        <v>1482.9499999999989</v>
      </c>
      <c r="BZ95" s="92">
        <f t="shared" si="623"/>
        <v>3949.5399999999991</v>
      </c>
      <c r="CA95" s="92">
        <f t="shared" si="623"/>
        <v>2086.2699999999986</v>
      </c>
      <c r="CB95" s="92">
        <f t="shared" si="623"/>
        <v>-1376.0400000000009</v>
      </c>
      <c r="CC95" s="92">
        <f t="shared" si="623"/>
        <v>6210.1899999999987</v>
      </c>
      <c r="CD95" s="390">
        <f t="shared" si="623"/>
        <v>2387.6700000000019</v>
      </c>
      <c r="CE95" s="413">
        <f t="shared" si="624"/>
        <v>3705.9700000000012</v>
      </c>
      <c r="CF95" s="92">
        <f t="shared" si="624"/>
        <v>18013</v>
      </c>
      <c r="CG95" s="92">
        <f t="shared" si="624"/>
        <v>9853.9200000000019</v>
      </c>
      <c r="CH95" s="92">
        <f t="shared" si="624"/>
        <v>7262.3299999999981</v>
      </c>
      <c r="CI95" s="92">
        <f t="shared" si="624"/>
        <v>8436.7000000000007</v>
      </c>
      <c r="CJ95" s="231">
        <f t="shared" si="624"/>
        <v>7580.3099999999977</v>
      </c>
      <c r="CK95" s="231">
        <f t="shared" si="624"/>
        <v>4867.1100000000006</v>
      </c>
      <c r="CL95" s="231">
        <f t="shared" si="624"/>
        <v>1104.2400000000016</v>
      </c>
      <c r="CM95" s="244">
        <f t="shared" si="624"/>
        <v>2937.7200000000012</v>
      </c>
      <c r="CN95" s="244">
        <f t="shared" si="624"/>
        <v>6067</v>
      </c>
      <c r="CO95" s="244">
        <f t="shared" si="625"/>
        <v>2962.7200000000012</v>
      </c>
      <c r="CP95" s="370">
        <f t="shared" si="625"/>
        <v>-2504.380000000001</v>
      </c>
      <c r="CQ95" s="339">
        <f t="shared" si="625"/>
        <v>-2140</v>
      </c>
      <c r="CR95" s="244">
        <f t="shared" si="625"/>
        <v>-12225</v>
      </c>
      <c r="CS95" s="244">
        <f t="shared" si="625"/>
        <v>-5479.880000000001</v>
      </c>
      <c r="CT95" s="244">
        <f t="shared" si="625"/>
        <v>-4743.6399999999994</v>
      </c>
      <c r="CU95" s="244">
        <f t="shared" si="625"/>
        <v>-4017</v>
      </c>
      <c r="CV95" s="244">
        <f t="shared" si="625"/>
        <v>-5691.5099999999984</v>
      </c>
      <c r="CW95" s="244">
        <f t="shared" si="625"/>
        <v>-7030</v>
      </c>
      <c r="CX95" s="244">
        <f t="shared" si="625"/>
        <v>-2481.0600000000013</v>
      </c>
      <c r="CY95" s="244">
        <f t="shared" si="626"/>
        <v>-2301</v>
      </c>
      <c r="CZ95" s="244">
        <f t="shared" si="626"/>
        <v>-6775</v>
      </c>
      <c r="DA95" s="244">
        <f t="shared" si="626"/>
        <v>-17398</v>
      </c>
      <c r="DB95" s="370">
        <f t="shared" si="626"/>
        <v>-9028</v>
      </c>
      <c r="DC95" s="370">
        <f t="shared" si="626"/>
        <v>-11081</v>
      </c>
      <c r="DD95" s="370">
        <f t="shared" si="626"/>
        <v>-15481</v>
      </c>
      <c r="DE95" s="370">
        <f t="shared" si="626"/>
        <v>6334</v>
      </c>
      <c r="DF95" s="370">
        <f t="shared" si="626"/>
        <v>4520</v>
      </c>
      <c r="DG95" s="370">
        <f t="shared" si="626"/>
        <v>1140</v>
      </c>
      <c r="DH95" s="370">
        <f t="shared" si="626"/>
        <v>-976</v>
      </c>
      <c r="DI95" s="370">
        <f t="shared" si="627"/>
        <v>3048</v>
      </c>
      <c r="DJ95" s="370">
        <f t="shared" si="627"/>
        <v>3490</v>
      </c>
      <c r="DK95" s="370">
        <f t="shared" si="627"/>
        <v>5301</v>
      </c>
      <c r="DL95" s="370">
        <f t="shared" si="627"/>
        <v>4852</v>
      </c>
      <c r="DM95" s="370">
        <f t="shared" si="627"/>
        <v>14347</v>
      </c>
      <c r="DN95" s="370">
        <f t="shared" si="627"/>
        <v>15275</v>
      </c>
      <c r="DO95" s="370">
        <f t="shared" si="627"/>
        <v>19963</v>
      </c>
      <c r="DP95" s="370">
        <f t="shared" si="627"/>
        <v>24664</v>
      </c>
      <c r="DQ95" s="370">
        <f t="shared" si="627"/>
        <v>-6755</v>
      </c>
      <c r="DR95" s="370">
        <f t="shared" si="627"/>
        <v>2043</v>
      </c>
      <c r="DS95" s="370">
        <f t="shared" si="627"/>
        <v>1965</v>
      </c>
      <c r="DT95" s="370">
        <f t="shared" si="627"/>
        <v>3177</v>
      </c>
      <c r="DU95" s="370">
        <f t="shared" si="627"/>
        <v>6620</v>
      </c>
      <c r="DV95" s="370">
        <f t="shared" si="627"/>
        <v>1097</v>
      </c>
      <c r="DW95" s="370">
        <f t="shared" si="627"/>
        <v>-3048</v>
      </c>
      <c r="DX95" s="370">
        <f t="shared" si="627"/>
        <v>6488</v>
      </c>
      <c r="DY95" s="451"/>
      <c r="DZ95" s="451"/>
      <c r="EA95" s="451"/>
      <c r="EB95" s="326"/>
      <c r="EC95" s="56">
        <f>IF(ISERROR(GETPIVOTDATA("VALUE",'CSS WK pvt'!$I$2,"DT_FILE",EC$8,"CD_CO",EC$6,"TRIM_CAT",TRIM(B95),"TRIM_LINE",A93))=TRUE,0,GETPIVOTDATA("VALUE",'CSS WK pvt'!$I$2,"DT_FILE",EC$8,"CD_CO",EC$6,"TRIM_CAT",TRIM(B95),"TRIM_LINE",A93))</f>
        <v>23265</v>
      </c>
    </row>
    <row r="96" spans="1:133" s="31" customFormat="1" x14ac:dyDescent="0.3">
      <c r="A96" s="138"/>
      <c r="B96" s="32" t="s">
        <v>141</v>
      </c>
      <c r="C96" s="89">
        <v>360720.52</v>
      </c>
      <c r="D96" s="90">
        <v>341535.62</v>
      </c>
      <c r="E96" s="90">
        <v>429612.25</v>
      </c>
      <c r="F96" s="90">
        <v>292078.05</v>
      </c>
      <c r="G96" s="90">
        <v>467615.32</v>
      </c>
      <c r="H96" s="90">
        <v>634307.65</v>
      </c>
      <c r="I96" s="90">
        <v>647308.51</v>
      </c>
      <c r="J96" s="90">
        <v>643015.94999999995</v>
      </c>
      <c r="K96" s="90">
        <v>166204.10999999999</v>
      </c>
      <c r="L96" s="91">
        <v>388512.01</v>
      </c>
      <c r="M96" s="90">
        <v>498594.83</v>
      </c>
      <c r="N96" s="90">
        <v>307649.8</v>
      </c>
      <c r="O96" s="90">
        <v>396002.25</v>
      </c>
      <c r="P96" s="90">
        <v>356103.59</v>
      </c>
      <c r="Q96" s="90">
        <v>338321.95</v>
      </c>
      <c r="R96" s="90">
        <v>340421.81</v>
      </c>
      <c r="S96" s="90">
        <v>447736.71</v>
      </c>
      <c r="T96" s="90">
        <v>832204.1</v>
      </c>
      <c r="U96" s="191">
        <v>700063.28</v>
      </c>
      <c r="V96" s="191">
        <v>446118</v>
      </c>
      <c r="W96" s="191">
        <v>700063.28</v>
      </c>
      <c r="X96" s="91">
        <v>408373.78</v>
      </c>
      <c r="Y96" s="191">
        <v>395520</v>
      </c>
      <c r="Z96" s="191">
        <v>451260</v>
      </c>
      <c r="AA96" s="191">
        <v>457092.74</v>
      </c>
      <c r="AB96" s="191">
        <v>440128.05</v>
      </c>
      <c r="AC96" s="191">
        <v>417192</v>
      </c>
      <c r="AD96" s="191">
        <v>471676.39</v>
      </c>
      <c r="AE96" s="191">
        <v>647716</v>
      </c>
      <c r="AF96" s="191">
        <v>779736.66</v>
      </c>
      <c r="AG96" s="191">
        <v>929190</v>
      </c>
      <c r="AH96" s="191">
        <v>501319</v>
      </c>
      <c r="AI96" s="191">
        <v>470477</v>
      </c>
      <c r="AJ96" s="91">
        <v>559710</v>
      </c>
      <c r="AK96" s="279">
        <v>484117</v>
      </c>
      <c r="AL96" s="279">
        <v>545721</v>
      </c>
      <c r="AM96" s="279">
        <v>386836</v>
      </c>
      <c r="AN96" s="279">
        <v>456342</v>
      </c>
      <c r="AO96" s="279">
        <v>429890</v>
      </c>
      <c r="AP96" s="279">
        <v>628301</v>
      </c>
      <c r="AQ96" s="56">
        <v>395503</v>
      </c>
      <c r="AR96" s="279">
        <v>994666</v>
      </c>
      <c r="AS96" s="279">
        <v>845662</v>
      </c>
      <c r="AT96" s="279">
        <v>389104</v>
      </c>
      <c r="AU96" s="279">
        <v>227031</v>
      </c>
      <c r="AV96" s="296">
        <v>267087</v>
      </c>
      <c r="AW96" s="279">
        <v>274781</v>
      </c>
      <c r="AX96" s="279">
        <v>396918</v>
      </c>
      <c r="AY96" s="279">
        <v>656649</v>
      </c>
      <c r="AZ96" s="279">
        <v>410262</v>
      </c>
      <c r="BA96" s="279">
        <v>487604</v>
      </c>
      <c r="BB96" s="279">
        <v>686181</v>
      </c>
      <c r="BC96" s="56">
        <v>453956</v>
      </c>
      <c r="BD96" s="56">
        <v>1016793</v>
      </c>
      <c r="BE96" s="279">
        <v>748666</v>
      </c>
      <c r="BF96" s="279">
        <v>571485</v>
      </c>
      <c r="BG96" s="279">
        <v>463525</v>
      </c>
      <c r="BH96" s="296">
        <v>423330</v>
      </c>
      <c r="BI96" s="481">
        <v>663077</v>
      </c>
      <c r="BJ96" s="545">
        <v>674849</v>
      </c>
      <c r="BK96" s="570">
        <v>304188</v>
      </c>
      <c r="BL96" s="279">
        <v>521556</v>
      </c>
      <c r="BM96" s="279">
        <v>669582</v>
      </c>
      <c r="BN96" s="642">
        <v>399267</v>
      </c>
      <c r="BO96" s="56">
        <v>743726</v>
      </c>
      <c r="BP96" s="56">
        <v>1103641</v>
      </c>
      <c r="BQ96" s="279">
        <v>736439</v>
      </c>
      <c r="BR96" s="279">
        <v>791507</v>
      </c>
      <c r="BS96" s="279"/>
      <c r="BT96" s="279"/>
      <c r="BU96" s="89">
        <f t="shared" si="623"/>
        <v>35281.729999999981</v>
      </c>
      <c r="BV96" s="92">
        <f t="shared" si="623"/>
        <v>14567.97000000003</v>
      </c>
      <c r="BW96" s="92">
        <f t="shared" si="623"/>
        <v>-91290.299999999988</v>
      </c>
      <c r="BX96" s="92">
        <f t="shared" si="623"/>
        <v>48343.760000000009</v>
      </c>
      <c r="BY96" s="92">
        <f t="shared" si="623"/>
        <v>-19878.609999999986</v>
      </c>
      <c r="BZ96" s="92">
        <f t="shared" si="623"/>
        <v>197896.44999999995</v>
      </c>
      <c r="CA96" s="92">
        <f t="shared" si="623"/>
        <v>52754.770000000019</v>
      </c>
      <c r="CB96" s="92">
        <f t="shared" si="623"/>
        <v>-196897.94999999995</v>
      </c>
      <c r="CC96" s="92">
        <f t="shared" si="623"/>
        <v>533859.17000000004</v>
      </c>
      <c r="CD96" s="390">
        <f t="shared" si="623"/>
        <v>19861.770000000019</v>
      </c>
      <c r="CE96" s="413">
        <f t="shared" si="624"/>
        <v>-103074.83000000002</v>
      </c>
      <c r="CF96" s="92">
        <f t="shared" si="624"/>
        <v>143610.20000000001</v>
      </c>
      <c r="CG96" s="92">
        <f t="shared" si="624"/>
        <v>61090.489999999991</v>
      </c>
      <c r="CH96" s="92">
        <f t="shared" si="624"/>
        <v>84024.459999999963</v>
      </c>
      <c r="CI96" s="92">
        <f t="shared" si="624"/>
        <v>78870.049999999988</v>
      </c>
      <c r="CJ96" s="231">
        <f t="shared" si="624"/>
        <v>131254.58000000002</v>
      </c>
      <c r="CK96" s="231">
        <f t="shared" si="624"/>
        <v>199979.28999999998</v>
      </c>
      <c r="CL96" s="231">
        <f t="shared" si="624"/>
        <v>-52467.439999999944</v>
      </c>
      <c r="CM96" s="244">
        <f t="shared" si="624"/>
        <v>229126.71999999997</v>
      </c>
      <c r="CN96" s="244">
        <f t="shared" si="624"/>
        <v>55201</v>
      </c>
      <c r="CO96" s="244">
        <f t="shared" si="625"/>
        <v>-229586.28000000003</v>
      </c>
      <c r="CP96" s="370">
        <f t="shared" si="625"/>
        <v>151336.21999999997</v>
      </c>
      <c r="CQ96" s="339">
        <f t="shared" si="625"/>
        <v>88597</v>
      </c>
      <c r="CR96" s="244">
        <f t="shared" si="625"/>
        <v>94461</v>
      </c>
      <c r="CS96" s="244">
        <f t="shared" si="625"/>
        <v>-70256.739999999991</v>
      </c>
      <c r="CT96" s="244">
        <f t="shared" si="625"/>
        <v>16213.950000000012</v>
      </c>
      <c r="CU96" s="244">
        <f t="shared" si="625"/>
        <v>12698</v>
      </c>
      <c r="CV96" s="244">
        <f t="shared" si="625"/>
        <v>156624.60999999999</v>
      </c>
      <c r="CW96" s="244">
        <f t="shared" si="625"/>
        <v>-252213</v>
      </c>
      <c r="CX96" s="244">
        <f t="shared" si="625"/>
        <v>214929.33999999997</v>
      </c>
      <c r="CY96" s="244">
        <f t="shared" si="626"/>
        <v>-83528</v>
      </c>
      <c r="CZ96" s="244">
        <f t="shared" si="626"/>
        <v>-112215</v>
      </c>
      <c r="DA96" s="244">
        <f t="shared" si="626"/>
        <v>-243446</v>
      </c>
      <c r="DB96" s="370">
        <f t="shared" si="626"/>
        <v>-292623</v>
      </c>
      <c r="DC96" s="370">
        <f t="shared" si="626"/>
        <v>-209336</v>
      </c>
      <c r="DD96" s="370">
        <f t="shared" si="626"/>
        <v>-148803</v>
      </c>
      <c r="DE96" s="370">
        <f t="shared" si="626"/>
        <v>269813</v>
      </c>
      <c r="DF96" s="370">
        <f t="shared" si="626"/>
        <v>-46080</v>
      </c>
      <c r="DG96" s="370">
        <f t="shared" si="626"/>
        <v>57714</v>
      </c>
      <c r="DH96" s="370">
        <f t="shared" si="626"/>
        <v>57880</v>
      </c>
      <c r="DI96" s="370">
        <f t="shared" si="627"/>
        <v>58453</v>
      </c>
      <c r="DJ96" s="370">
        <f t="shared" si="627"/>
        <v>22127</v>
      </c>
      <c r="DK96" s="370">
        <f t="shared" si="627"/>
        <v>-96996</v>
      </c>
      <c r="DL96" s="370">
        <f t="shared" si="627"/>
        <v>182381</v>
      </c>
      <c r="DM96" s="370">
        <f t="shared" si="627"/>
        <v>236494</v>
      </c>
      <c r="DN96" s="370">
        <f t="shared" si="627"/>
        <v>156243</v>
      </c>
      <c r="DO96" s="370">
        <f t="shared" si="627"/>
        <v>388296</v>
      </c>
      <c r="DP96" s="370">
        <f t="shared" si="627"/>
        <v>277931</v>
      </c>
      <c r="DQ96" s="370">
        <f t="shared" si="627"/>
        <v>-352461</v>
      </c>
      <c r="DR96" s="370">
        <f t="shared" si="627"/>
        <v>111294</v>
      </c>
      <c r="DS96" s="370">
        <f t="shared" si="627"/>
        <v>181978</v>
      </c>
      <c r="DT96" s="370">
        <f t="shared" si="627"/>
        <v>-286914</v>
      </c>
      <c r="DU96" s="370">
        <f t="shared" si="627"/>
        <v>289770</v>
      </c>
      <c r="DV96" s="370">
        <f t="shared" si="627"/>
        <v>86848</v>
      </c>
      <c r="DW96" s="370">
        <f t="shared" si="627"/>
        <v>-12227</v>
      </c>
      <c r="DX96" s="370">
        <f t="shared" si="627"/>
        <v>220022</v>
      </c>
      <c r="DY96" s="451"/>
      <c r="DZ96" s="451"/>
      <c r="EA96" s="451"/>
      <c r="EB96" s="326"/>
      <c r="EC96" s="56">
        <f>IF(ISERROR(GETPIVOTDATA("VALUE",'CSS WK pvt'!$I$2,"DT_FILE",EC$8,"CD_CO",EC$6,"TRIM_CAT",TRIM(B96),"TRIM_LINE",A93))=TRUE,0,GETPIVOTDATA("VALUE",'CSS WK pvt'!$I$2,"DT_FILE",EC$8,"CD_CO",EC$6,"TRIM_CAT",TRIM(B96),"TRIM_LINE",A93))</f>
        <v>791507</v>
      </c>
    </row>
    <row r="97" spans="1:133" s="31" customFormat="1" x14ac:dyDescent="0.3">
      <c r="A97" s="138"/>
      <c r="B97" s="32" t="s">
        <v>142</v>
      </c>
      <c r="C97" s="89">
        <v>249907.36</v>
      </c>
      <c r="D97" s="90">
        <v>263381.03000000003</v>
      </c>
      <c r="E97" s="90">
        <v>377493.54</v>
      </c>
      <c r="F97" s="90">
        <v>195202.64</v>
      </c>
      <c r="G97" s="90">
        <v>363645.55</v>
      </c>
      <c r="H97" s="90">
        <v>473057.58</v>
      </c>
      <c r="I97" s="90">
        <v>466652.11</v>
      </c>
      <c r="J97" s="90">
        <v>540377.38</v>
      </c>
      <c r="K97" s="90">
        <v>153451.78</v>
      </c>
      <c r="L97" s="91">
        <v>273862.27</v>
      </c>
      <c r="M97" s="90">
        <v>443940.46</v>
      </c>
      <c r="N97" s="90">
        <v>183892.78</v>
      </c>
      <c r="O97" s="90">
        <v>243280.4</v>
      </c>
      <c r="P97" s="90">
        <v>275157.14</v>
      </c>
      <c r="Q97" s="90">
        <v>267956.65000000002</v>
      </c>
      <c r="R97" s="90">
        <v>228919.42</v>
      </c>
      <c r="S97" s="90">
        <v>308573</v>
      </c>
      <c r="T97" s="90">
        <v>666853.18000000005</v>
      </c>
      <c r="U97" s="191">
        <v>454126.87</v>
      </c>
      <c r="V97" s="191">
        <v>410200</v>
      </c>
      <c r="W97" s="191">
        <v>454126.87</v>
      </c>
      <c r="X97" s="91">
        <v>285144.03000000003</v>
      </c>
      <c r="Y97" s="191">
        <v>215224</v>
      </c>
      <c r="Z97" s="191">
        <v>296863</v>
      </c>
      <c r="AA97" s="191">
        <v>260553.63</v>
      </c>
      <c r="AB97" s="191">
        <v>240156.82</v>
      </c>
      <c r="AC97" s="191">
        <v>373828</v>
      </c>
      <c r="AD97" s="191">
        <v>335873.06</v>
      </c>
      <c r="AE97" s="191">
        <v>406301</v>
      </c>
      <c r="AF97" s="191">
        <v>546311.06000000006</v>
      </c>
      <c r="AG97" s="191">
        <v>695489</v>
      </c>
      <c r="AH97" s="191">
        <v>371116</v>
      </c>
      <c r="AI97" s="191">
        <v>444544</v>
      </c>
      <c r="AJ97" s="91">
        <v>530912</v>
      </c>
      <c r="AK97" s="279">
        <v>347419</v>
      </c>
      <c r="AL97" s="279">
        <v>323467</v>
      </c>
      <c r="AM97" s="279">
        <v>194151</v>
      </c>
      <c r="AN97" s="279">
        <v>295434</v>
      </c>
      <c r="AO97" s="279">
        <v>327373</v>
      </c>
      <c r="AP97" s="279">
        <v>459140</v>
      </c>
      <c r="AQ97" s="56">
        <v>265407</v>
      </c>
      <c r="AR97" s="279">
        <v>793544</v>
      </c>
      <c r="AS97" s="279">
        <v>637655</v>
      </c>
      <c r="AT97" s="279">
        <v>463881</v>
      </c>
      <c r="AU97" s="279">
        <v>172634</v>
      </c>
      <c r="AV97" s="296">
        <v>106924</v>
      </c>
      <c r="AW97" s="279">
        <v>166331</v>
      </c>
      <c r="AX97" s="279">
        <v>239794</v>
      </c>
      <c r="AY97" s="279">
        <v>421474</v>
      </c>
      <c r="AZ97" s="279">
        <v>226618</v>
      </c>
      <c r="BA97" s="279">
        <v>410116</v>
      </c>
      <c r="BB97" s="279">
        <v>533325</v>
      </c>
      <c r="BC97" s="56">
        <v>294899</v>
      </c>
      <c r="BD97" s="56">
        <v>756250</v>
      </c>
      <c r="BE97" s="279">
        <v>510987</v>
      </c>
      <c r="BF97" s="279">
        <v>463985</v>
      </c>
      <c r="BG97" s="279">
        <v>427034</v>
      </c>
      <c r="BH97" s="296">
        <v>241926</v>
      </c>
      <c r="BI97" s="481">
        <v>503256</v>
      </c>
      <c r="BJ97" s="545">
        <v>403190</v>
      </c>
      <c r="BK97" s="570">
        <v>264040</v>
      </c>
      <c r="BL97" s="279">
        <v>428640</v>
      </c>
      <c r="BM97" s="279">
        <v>551306</v>
      </c>
      <c r="BN97" s="642">
        <v>278798</v>
      </c>
      <c r="BO97" s="56">
        <v>562428</v>
      </c>
      <c r="BP97" s="56">
        <v>833888</v>
      </c>
      <c r="BQ97" s="279">
        <v>541708</v>
      </c>
      <c r="BR97" s="279">
        <v>607193</v>
      </c>
      <c r="BS97" s="279"/>
      <c r="BT97" s="279"/>
      <c r="BU97" s="89">
        <f t="shared" si="623"/>
        <v>-6626.9599999999919</v>
      </c>
      <c r="BV97" s="92">
        <f t="shared" si="623"/>
        <v>11776.109999999986</v>
      </c>
      <c r="BW97" s="92">
        <f t="shared" si="623"/>
        <v>-109536.88999999996</v>
      </c>
      <c r="BX97" s="92">
        <f t="shared" si="623"/>
        <v>33716.78</v>
      </c>
      <c r="BY97" s="92">
        <f t="shared" si="623"/>
        <v>-55072.549999999988</v>
      </c>
      <c r="BZ97" s="92">
        <f t="shared" si="623"/>
        <v>193795.60000000003</v>
      </c>
      <c r="CA97" s="92">
        <f t="shared" si="623"/>
        <v>-12525.239999999991</v>
      </c>
      <c r="CB97" s="92">
        <f t="shared" si="623"/>
        <v>-130177.38</v>
      </c>
      <c r="CC97" s="92">
        <f t="shared" si="623"/>
        <v>300675.08999999997</v>
      </c>
      <c r="CD97" s="390">
        <f t="shared" si="623"/>
        <v>11281.760000000009</v>
      </c>
      <c r="CE97" s="413">
        <f t="shared" si="624"/>
        <v>-228716.46000000002</v>
      </c>
      <c r="CF97" s="92">
        <f t="shared" si="624"/>
        <v>112970.22</v>
      </c>
      <c r="CG97" s="92">
        <f t="shared" si="624"/>
        <v>17273.23000000001</v>
      </c>
      <c r="CH97" s="92">
        <f t="shared" si="624"/>
        <v>-35000.320000000007</v>
      </c>
      <c r="CI97" s="92">
        <f t="shared" si="624"/>
        <v>105871.34999999998</v>
      </c>
      <c r="CJ97" s="231">
        <f t="shared" si="624"/>
        <v>106953.63999999998</v>
      </c>
      <c r="CK97" s="231">
        <f t="shared" si="624"/>
        <v>97728</v>
      </c>
      <c r="CL97" s="231">
        <f t="shared" si="624"/>
        <v>-120542.12</v>
      </c>
      <c r="CM97" s="244">
        <f t="shared" si="624"/>
        <v>241362.13</v>
      </c>
      <c r="CN97" s="244">
        <f t="shared" si="624"/>
        <v>-39084</v>
      </c>
      <c r="CO97" s="244">
        <f t="shared" si="625"/>
        <v>-9582.8699999999953</v>
      </c>
      <c r="CP97" s="370">
        <f t="shared" si="625"/>
        <v>245767.96999999997</v>
      </c>
      <c r="CQ97" s="339">
        <f t="shared" si="625"/>
        <v>132195</v>
      </c>
      <c r="CR97" s="244">
        <f t="shared" si="625"/>
        <v>26604</v>
      </c>
      <c r="CS97" s="244">
        <f t="shared" si="625"/>
        <v>-66402.63</v>
      </c>
      <c r="CT97" s="244">
        <f t="shared" si="625"/>
        <v>55277.179999999993</v>
      </c>
      <c r="CU97" s="244">
        <f t="shared" si="625"/>
        <v>-46455</v>
      </c>
      <c r="CV97" s="244">
        <f t="shared" si="625"/>
        <v>123266.94</v>
      </c>
      <c r="CW97" s="244">
        <f t="shared" si="625"/>
        <v>-140894</v>
      </c>
      <c r="CX97" s="244">
        <f t="shared" si="625"/>
        <v>247232.93999999994</v>
      </c>
      <c r="CY97" s="244">
        <f t="shared" si="626"/>
        <v>-57834</v>
      </c>
      <c r="CZ97" s="244">
        <f t="shared" si="626"/>
        <v>92765</v>
      </c>
      <c r="DA97" s="244">
        <f t="shared" si="626"/>
        <v>-271910</v>
      </c>
      <c r="DB97" s="370">
        <f t="shared" si="626"/>
        <v>-423988</v>
      </c>
      <c r="DC97" s="370">
        <f t="shared" si="626"/>
        <v>-181088</v>
      </c>
      <c r="DD97" s="370">
        <f t="shared" si="626"/>
        <v>-83673</v>
      </c>
      <c r="DE97" s="370">
        <f t="shared" si="626"/>
        <v>227323</v>
      </c>
      <c r="DF97" s="370">
        <f t="shared" si="626"/>
        <v>-68816</v>
      </c>
      <c r="DG97" s="370">
        <f t="shared" si="626"/>
        <v>82743</v>
      </c>
      <c r="DH97" s="370">
        <f t="shared" si="626"/>
        <v>74185</v>
      </c>
      <c r="DI97" s="370">
        <f t="shared" si="627"/>
        <v>29492</v>
      </c>
      <c r="DJ97" s="370">
        <f t="shared" si="627"/>
        <v>-37294</v>
      </c>
      <c r="DK97" s="370">
        <f t="shared" si="627"/>
        <v>-126668</v>
      </c>
      <c r="DL97" s="370">
        <f t="shared" si="627"/>
        <v>104</v>
      </c>
      <c r="DM97" s="370">
        <f t="shared" si="627"/>
        <v>254400</v>
      </c>
      <c r="DN97" s="370">
        <f t="shared" si="627"/>
        <v>135002</v>
      </c>
      <c r="DO97" s="370">
        <f t="shared" si="627"/>
        <v>336925</v>
      </c>
      <c r="DP97" s="370">
        <f t="shared" si="627"/>
        <v>163396</v>
      </c>
      <c r="DQ97" s="370">
        <f t="shared" si="627"/>
        <v>-157434</v>
      </c>
      <c r="DR97" s="370">
        <f t="shared" si="627"/>
        <v>202022</v>
      </c>
      <c r="DS97" s="370">
        <f t="shared" si="627"/>
        <v>141190</v>
      </c>
      <c r="DT97" s="370">
        <f t="shared" si="627"/>
        <v>-254527</v>
      </c>
      <c r="DU97" s="370">
        <f t="shared" si="627"/>
        <v>267529</v>
      </c>
      <c r="DV97" s="370">
        <f t="shared" si="627"/>
        <v>77638</v>
      </c>
      <c r="DW97" s="370">
        <f t="shared" si="627"/>
        <v>30721</v>
      </c>
      <c r="DX97" s="370">
        <f t="shared" si="627"/>
        <v>143208</v>
      </c>
      <c r="DY97" s="451"/>
      <c r="DZ97" s="451"/>
      <c r="EA97" s="451"/>
      <c r="EB97" s="326"/>
      <c r="EC97" s="56">
        <f>IF(ISERROR(GETPIVOTDATA("VALUE",'CSS WK pvt'!$I$2,"DT_FILE",EC$8,"CD_CO",EC$6,"TRIM_CAT",TRIM(B97),"TRIM_LINE",A93))=TRUE,0,GETPIVOTDATA("VALUE",'CSS WK pvt'!$I$2,"DT_FILE",EC$8,"CD_CO",EC$6,"TRIM_CAT",TRIM(B97),"TRIM_LINE",A93))</f>
        <v>607193</v>
      </c>
    </row>
    <row r="98" spans="1:133" s="31" customFormat="1" x14ac:dyDescent="0.3">
      <c r="A98" s="138"/>
      <c r="B98" s="32" t="s">
        <v>143</v>
      </c>
      <c r="C98" s="89">
        <v>136977.56</v>
      </c>
      <c r="D98" s="90">
        <v>204270.8</v>
      </c>
      <c r="E98" s="90">
        <v>187590.42</v>
      </c>
      <c r="F98" s="90">
        <v>265350.67</v>
      </c>
      <c r="G98" s="90">
        <v>331713.06</v>
      </c>
      <c r="H98" s="90">
        <v>226979.77</v>
      </c>
      <c r="I98" s="90">
        <v>340756.89</v>
      </c>
      <c r="J98" s="90">
        <v>297750.84999999998</v>
      </c>
      <c r="K98" s="90">
        <v>231416.17</v>
      </c>
      <c r="L98" s="91">
        <v>167303.57999999999</v>
      </c>
      <c r="M98" s="90">
        <v>247800.32000000001</v>
      </c>
      <c r="N98" s="90">
        <v>307108.88</v>
      </c>
      <c r="O98" s="90">
        <v>170444.64</v>
      </c>
      <c r="P98" s="90">
        <v>334678.05</v>
      </c>
      <c r="Q98" s="90">
        <v>370205.24</v>
      </c>
      <c r="R98" s="90">
        <v>281219.83</v>
      </c>
      <c r="S98" s="90">
        <v>276163.86</v>
      </c>
      <c r="T98" s="90">
        <v>330272.67</v>
      </c>
      <c r="U98" s="191">
        <v>315983.59000000003</v>
      </c>
      <c r="V98" s="191">
        <v>292906</v>
      </c>
      <c r="W98" s="191">
        <v>315983.59000000003</v>
      </c>
      <c r="X98" s="91">
        <v>226556.7</v>
      </c>
      <c r="Y98" s="191">
        <v>207235</v>
      </c>
      <c r="Z98" s="191">
        <v>286603</v>
      </c>
      <c r="AA98" s="191">
        <v>231331.14</v>
      </c>
      <c r="AB98" s="191">
        <v>211016.54</v>
      </c>
      <c r="AC98" s="191">
        <v>218919</v>
      </c>
      <c r="AD98" s="191">
        <v>201080.03</v>
      </c>
      <c r="AE98" s="191">
        <v>388579</v>
      </c>
      <c r="AF98" s="191">
        <v>309860.83</v>
      </c>
      <c r="AG98" s="191">
        <v>206988</v>
      </c>
      <c r="AH98" s="191">
        <v>243241</v>
      </c>
      <c r="AI98" s="191">
        <v>210674</v>
      </c>
      <c r="AJ98" s="91">
        <v>293146</v>
      </c>
      <c r="AK98" s="279">
        <v>272012</v>
      </c>
      <c r="AL98" s="279">
        <v>200594</v>
      </c>
      <c r="AM98" s="279">
        <v>455911</v>
      </c>
      <c r="AN98" s="279">
        <v>203476</v>
      </c>
      <c r="AO98" s="279">
        <v>194942</v>
      </c>
      <c r="AP98" s="279">
        <v>258043</v>
      </c>
      <c r="AQ98" s="56">
        <v>192001</v>
      </c>
      <c r="AR98" s="279">
        <v>301907</v>
      </c>
      <c r="AS98" s="279">
        <v>295158</v>
      </c>
      <c r="AT98" s="279">
        <v>500148</v>
      </c>
      <c r="AU98" s="279">
        <v>0</v>
      </c>
      <c r="AV98" s="296">
        <v>0</v>
      </c>
      <c r="AW98" s="279">
        <v>4711629</v>
      </c>
      <c r="AX98" s="279">
        <v>0</v>
      </c>
      <c r="AY98" s="279">
        <v>250479</v>
      </c>
      <c r="AZ98" s="279">
        <v>240995</v>
      </c>
      <c r="BA98" s="279">
        <v>344134</v>
      </c>
      <c r="BB98" s="279">
        <v>236187</v>
      </c>
      <c r="BC98" s="56">
        <v>233530</v>
      </c>
      <c r="BD98" s="56">
        <v>340200</v>
      </c>
      <c r="BE98" s="279">
        <v>219395</v>
      </c>
      <c r="BF98" s="279">
        <v>183182</v>
      </c>
      <c r="BG98" s="279">
        <v>210326</v>
      </c>
      <c r="BH98" s="296">
        <v>189890</v>
      </c>
      <c r="BI98" s="481">
        <v>320881</v>
      </c>
      <c r="BJ98" s="545">
        <v>195857</v>
      </c>
      <c r="BK98" s="570">
        <v>188302</v>
      </c>
      <c r="BL98" s="279">
        <v>329214</v>
      </c>
      <c r="BM98" s="279">
        <v>141968</v>
      </c>
      <c r="BN98" s="642">
        <v>294905</v>
      </c>
      <c r="BO98" s="56">
        <v>369815</v>
      </c>
      <c r="BP98" s="56">
        <v>323361</v>
      </c>
      <c r="BQ98" s="279">
        <v>199349</v>
      </c>
      <c r="BR98" s="279">
        <v>265228</v>
      </c>
      <c r="BS98" s="279"/>
      <c r="BT98" s="279"/>
      <c r="BU98" s="89">
        <f t="shared" si="623"/>
        <v>33467.080000000016</v>
      </c>
      <c r="BV98" s="92">
        <f t="shared" si="623"/>
        <v>130407.25</v>
      </c>
      <c r="BW98" s="92">
        <f t="shared" si="623"/>
        <v>182614.81999999998</v>
      </c>
      <c r="BX98" s="92">
        <f t="shared" si="623"/>
        <v>15869.160000000033</v>
      </c>
      <c r="BY98" s="92">
        <f t="shared" si="623"/>
        <v>-55549.200000000012</v>
      </c>
      <c r="BZ98" s="92">
        <f t="shared" si="623"/>
        <v>103292.9</v>
      </c>
      <c r="CA98" s="92">
        <f t="shared" si="623"/>
        <v>-24773.299999999988</v>
      </c>
      <c r="CB98" s="92">
        <f t="shared" si="623"/>
        <v>-4844.8499999999767</v>
      </c>
      <c r="CC98" s="92">
        <f t="shared" si="623"/>
        <v>84567.420000000013</v>
      </c>
      <c r="CD98" s="390">
        <f t="shared" si="623"/>
        <v>59253.120000000024</v>
      </c>
      <c r="CE98" s="413">
        <f t="shared" si="624"/>
        <v>-40565.320000000007</v>
      </c>
      <c r="CF98" s="92">
        <f t="shared" si="624"/>
        <v>-20505.880000000005</v>
      </c>
      <c r="CG98" s="92">
        <f t="shared" si="624"/>
        <v>60886.5</v>
      </c>
      <c r="CH98" s="92">
        <f t="shared" si="624"/>
        <v>-123661.50999999998</v>
      </c>
      <c r="CI98" s="92">
        <f t="shared" si="624"/>
        <v>-151286.24</v>
      </c>
      <c r="CJ98" s="231">
        <f t="shared" si="624"/>
        <v>-80139.800000000017</v>
      </c>
      <c r="CK98" s="231">
        <f t="shared" si="624"/>
        <v>112415.14000000001</v>
      </c>
      <c r="CL98" s="231">
        <f t="shared" si="624"/>
        <v>-20411.839999999967</v>
      </c>
      <c r="CM98" s="244">
        <f t="shared" si="624"/>
        <v>-108995.59000000003</v>
      </c>
      <c r="CN98" s="244">
        <f t="shared" si="624"/>
        <v>-49665</v>
      </c>
      <c r="CO98" s="244">
        <f t="shared" si="625"/>
        <v>-105309.59000000003</v>
      </c>
      <c r="CP98" s="370">
        <f t="shared" si="625"/>
        <v>66589.299999999988</v>
      </c>
      <c r="CQ98" s="339">
        <f t="shared" si="625"/>
        <v>64777</v>
      </c>
      <c r="CR98" s="244">
        <f t="shared" si="625"/>
        <v>-86009</v>
      </c>
      <c r="CS98" s="244">
        <f t="shared" si="625"/>
        <v>224579.86</v>
      </c>
      <c r="CT98" s="244">
        <f t="shared" si="625"/>
        <v>-7540.5400000000081</v>
      </c>
      <c r="CU98" s="244">
        <f t="shared" si="625"/>
        <v>-23977</v>
      </c>
      <c r="CV98" s="244">
        <f t="shared" si="625"/>
        <v>56962.97</v>
      </c>
      <c r="CW98" s="244">
        <f t="shared" si="625"/>
        <v>-196578</v>
      </c>
      <c r="CX98" s="244">
        <f t="shared" si="625"/>
        <v>-7953.8300000000163</v>
      </c>
      <c r="CY98" s="244">
        <f t="shared" si="626"/>
        <v>88170</v>
      </c>
      <c r="CZ98" s="244">
        <f t="shared" si="626"/>
        <v>256907</v>
      </c>
      <c r="DA98" s="244">
        <f t="shared" si="626"/>
        <v>-210674</v>
      </c>
      <c r="DB98" s="370">
        <f t="shared" si="626"/>
        <v>-293146</v>
      </c>
      <c r="DC98" s="370">
        <f t="shared" si="626"/>
        <v>4439617</v>
      </c>
      <c r="DD98" s="370">
        <f t="shared" si="626"/>
        <v>-200594</v>
      </c>
      <c r="DE98" s="370">
        <f t="shared" si="626"/>
        <v>-205432</v>
      </c>
      <c r="DF98" s="370">
        <f t="shared" si="626"/>
        <v>37519</v>
      </c>
      <c r="DG98" s="370">
        <f t="shared" si="626"/>
        <v>149192</v>
      </c>
      <c r="DH98" s="370">
        <f t="shared" si="626"/>
        <v>-21856</v>
      </c>
      <c r="DI98" s="370">
        <f t="shared" si="627"/>
        <v>41529</v>
      </c>
      <c r="DJ98" s="370">
        <f t="shared" si="627"/>
        <v>38293</v>
      </c>
      <c r="DK98" s="370">
        <f t="shared" si="627"/>
        <v>-75763</v>
      </c>
      <c r="DL98" s="370">
        <f t="shared" si="627"/>
        <v>-316966</v>
      </c>
      <c r="DM98" s="370">
        <f t="shared" si="627"/>
        <v>210326</v>
      </c>
      <c r="DN98" s="370">
        <f t="shared" si="627"/>
        <v>189890</v>
      </c>
      <c r="DO98" s="370">
        <f t="shared" si="627"/>
        <v>-4390748</v>
      </c>
      <c r="DP98" s="370">
        <f t="shared" si="627"/>
        <v>195857</v>
      </c>
      <c r="DQ98" s="370">
        <f t="shared" si="627"/>
        <v>-62177</v>
      </c>
      <c r="DR98" s="370">
        <f t="shared" si="627"/>
        <v>88219</v>
      </c>
      <c r="DS98" s="370">
        <f t="shared" si="627"/>
        <v>-202166</v>
      </c>
      <c r="DT98" s="370">
        <f t="shared" si="627"/>
        <v>58718</v>
      </c>
      <c r="DU98" s="370">
        <f t="shared" si="627"/>
        <v>136285</v>
      </c>
      <c r="DV98" s="370">
        <f t="shared" si="627"/>
        <v>-16839</v>
      </c>
      <c r="DW98" s="370">
        <f t="shared" si="627"/>
        <v>-20046</v>
      </c>
      <c r="DX98" s="370">
        <f t="shared" si="627"/>
        <v>82046</v>
      </c>
      <c r="DY98" s="451"/>
      <c r="DZ98" s="451"/>
      <c r="EA98" s="451"/>
      <c r="EB98" s="326"/>
      <c r="EC98" s="56">
        <f>IF(ISERROR(GETPIVOTDATA("VALUE",'CSS WK pvt'!$I$2,"DT_FILE",EC$8,"CD_CO",EC$6,"TRIM_CAT",TRIM(B98),"TRIM_LINE",A93))=TRUE,0,GETPIVOTDATA("VALUE",'CSS WK pvt'!$I$2,"DT_FILE",EC$8,"CD_CO",EC$6,"TRIM_CAT",TRIM(B98),"TRIM_LINE",A93))</f>
        <v>265228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628">SUM(C94:C98)</f>
        <v>2444340.06</v>
      </c>
      <c r="D99" s="119">
        <f t="shared" si="628"/>
        <v>2352168.63</v>
      </c>
      <c r="E99" s="119">
        <f t="shared" si="628"/>
        <v>2631423.88</v>
      </c>
      <c r="F99" s="119">
        <f t="shared" si="628"/>
        <v>2163387.09</v>
      </c>
      <c r="G99" s="119">
        <f t="shared" si="628"/>
        <v>3651879.4899999998</v>
      </c>
      <c r="H99" s="119">
        <f t="shared" si="628"/>
        <v>4538371.9099999992</v>
      </c>
      <c r="I99" s="119">
        <f t="shared" si="628"/>
        <v>4263913.6499999994</v>
      </c>
      <c r="J99" s="119">
        <f t="shared" si="628"/>
        <v>3597219.8400000003</v>
      </c>
      <c r="K99" s="119">
        <f t="shared" si="628"/>
        <v>1671483.55</v>
      </c>
      <c r="L99" s="120">
        <f t="shared" si="628"/>
        <v>2792192.47</v>
      </c>
      <c r="M99" s="119">
        <f t="shared" si="628"/>
        <v>3474768.4799999995</v>
      </c>
      <c r="N99" s="119">
        <f t="shared" si="628"/>
        <v>2595881.9299999997</v>
      </c>
      <c r="O99" s="119">
        <f t="shared" si="628"/>
        <v>2704028.8600000003</v>
      </c>
      <c r="P99" s="119">
        <f t="shared" si="628"/>
        <v>2797757.85</v>
      </c>
      <c r="Q99" s="119">
        <f t="shared" si="628"/>
        <v>2674076.2000000002</v>
      </c>
      <c r="R99" s="119">
        <f t="shared" si="628"/>
        <v>2847038.26</v>
      </c>
      <c r="S99" s="119">
        <f t="shared" si="628"/>
        <v>3927332.03</v>
      </c>
      <c r="T99" s="119">
        <f t="shared" si="628"/>
        <v>6464712.9899999993</v>
      </c>
      <c r="U99" s="119">
        <f t="shared" si="628"/>
        <v>4845072.8499999996</v>
      </c>
      <c r="V99" s="119">
        <f t="shared" si="628"/>
        <v>3299416</v>
      </c>
      <c r="W99" s="119">
        <f>SUM(W94+W95+W96+W97+W98)</f>
        <v>4845072.8499999996</v>
      </c>
      <c r="X99" s="120">
        <f>SUM(X94+X95+X96+X97+X98)</f>
        <v>3107644.8600000003</v>
      </c>
      <c r="Y99" s="119">
        <f t="shared" ref="Y99:AF99" si="629">SUM(Y94+Y95+Y96+Y97+Y98)</f>
        <v>2949504</v>
      </c>
      <c r="Z99" s="119">
        <f t="shared" si="629"/>
        <v>3525748</v>
      </c>
      <c r="AA99" s="119">
        <f t="shared" si="629"/>
        <v>3320043.2600000002</v>
      </c>
      <c r="AB99" s="119">
        <f t="shared" si="629"/>
        <v>2998237.67</v>
      </c>
      <c r="AC99" s="119">
        <f t="shared" si="629"/>
        <v>2980837</v>
      </c>
      <c r="AD99" s="119">
        <f t="shared" si="629"/>
        <v>3331021.09</v>
      </c>
      <c r="AE99" s="119">
        <f t="shared" si="629"/>
        <v>4781033</v>
      </c>
      <c r="AF99" s="119">
        <f t="shared" si="629"/>
        <v>5674161.1999999993</v>
      </c>
      <c r="AG99" s="190">
        <v>6073003</v>
      </c>
      <c r="AH99" s="190">
        <v>3459432</v>
      </c>
      <c r="AI99" s="190">
        <v>3082477</v>
      </c>
      <c r="AJ99" s="120">
        <v>3869035</v>
      </c>
      <c r="AK99" s="201">
        <v>3581928</v>
      </c>
      <c r="AL99" s="201">
        <v>3646855</v>
      </c>
      <c r="AM99" s="201">
        <v>3085599</v>
      </c>
      <c r="AN99" s="201">
        <v>3082228</v>
      </c>
      <c r="AO99" s="201">
        <v>2883521</v>
      </c>
      <c r="AP99" s="201">
        <v>4053092</v>
      </c>
      <c r="AQ99" s="29">
        <v>3452391</v>
      </c>
      <c r="AR99" s="201">
        <v>7238971</v>
      </c>
      <c r="AS99" s="201">
        <v>5603122</v>
      </c>
      <c r="AT99" s="201">
        <v>3347008</v>
      </c>
      <c r="AU99" s="201">
        <v>997269</v>
      </c>
      <c r="AV99" s="295">
        <v>1056359</v>
      </c>
      <c r="AW99" s="201">
        <v>5846549</v>
      </c>
      <c r="AX99" s="201">
        <v>1673663</v>
      </c>
      <c r="AY99" s="201">
        <v>4260617</v>
      </c>
      <c r="AZ99" s="201">
        <v>3195905</v>
      </c>
      <c r="BA99" s="201">
        <v>3410215</v>
      </c>
      <c r="BB99" s="201">
        <v>4295878</v>
      </c>
      <c r="BC99" s="29">
        <v>4098608</v>
      </c>
      <c r="BD99" s="29">
        <v>7268144</v>
      </c>
      <c r="BE99" s="201">
        <v>5390580</v>
      </c>
      <c r="BF99" s="201">
        <v>3858735</v>
      </c>
      <c r="BG99" s="201">
        <v>3314595</v>
      </c>
      <c r="BH99" s="295">
        <v>3161533</v>
      </c>
      <c r="BI99" s="479">
        <v>4634245</v>
      </c>
      <c r="BJ99" s="544">
        <v>4411921</v>
      </c>
      <c r="BK99" s="568">
        <v>2711869</v>
      </c>
      <c r="BL99" s="201">
        <v>3816406</v>
      </c>
      <c r="BM99" s="201">
        <v>4118138</v>
      </c>
      <c r="BN99" s="644">
        <v>3418480</v>
      </c>
      <c r="BO99" s="29">
        <v>6046177</v>
      </c>
      <c r="BP99" s="29">
        <v>8074372</v>
      </c>
      <c r="BQ99" s="201">
        <v>5402921</v>
      </c>
      <c r="BR99" s="201">
        <v>4778743</v>
      </c>
      <c r="BS99" s="201"/>
      <c r="BT99" s="201"/>
      <c r="BU99" s="118">
        <f t="shared" ref="BU99:BY99" si="630">SUM(BU94:BU98)</f>
        <v>259688.80000000005</v>
      </c>
      <c r="BV99" s="121">
        <f t="shared" si="630"/>
        <v>445589.22</v>
      </c>
      <c r="BW99" s="121">
        <f t="shared" si="630"/>
        <v>42652.320000000123</v>
      </c>
      <c r="BX99" s="121">
        <f t="shared" si="630"/>
        <v>683651.17000000016</v>
      </c>
      <c r="BY99" s="121">
        <f t="shared" si="630"/>
        <v>275452.53999999975</v>
      </c>
      <c r="BZ99" s="121">
        <f t="shared" ref="BZ99:CH99" si="631">SUM(BZ94:BZ98)</f>
        <v>1926341.0799999998</v>
      </c>
      <c r="CA99" s="121">
        <f t="shared" si="631"/>
        <v>581159.20000000019</v>
      </c>
      <c r="CB99" s="121">
        <f t="shared" si="631"/>
        <v>-297803.84000000008</v>
      </c>
      <c r="CC99" s="121">
        <f t="shared" si="631"/>
        <v>3173589.3</v>
      </c>
      <c r="CD99" s="389">
        <f t="shared" si="631"/>
        <v>315452.39000000036</v>
      </c>
      <c r="CE99" s="412">
        <f t="shared" si="631"/>
        <v>-525264.48</v>
      </c>
      <c r="CF99" s="121">
        <f t="shared" si="631"/>
        <v>929866.07</v>
      </c>
      <c r="CG99" s="121">
        <f t="shared" si="631"/>
        <v>616014.39999999991</v>
      </c>
      <c r="CH99" s="121">
        <f t="shared" si="631"/>
        <v>200479.82000000009</v>
      </c>
      <c r="CI99" s="121">
        <f t="shared" ref="CI99:CJ99" si="632">SUM(CI94:CI98)</f>
        <v>306760.79999999993</v>
      </c>
      <c r="CJ99" s="230">
        <f t="shared" si="632"/>
        <v>483982.83000000007</v>
      </c>
      <c r="CK99" s="230">
        <f t="shared" ref="CK99" si="633">SUM(CK94:CK98)</f>
        <v>853700.97000000009</v>
      </c>
      <c r="CL99" s="230">
        <f t="shared" ref="CL99:CM99" si="634">SUM(CL94:CL98)</f>
        <v>-790551.7899999998</v>
      </c>
      <c r="CM99" s="256">
        <f t="shared" si="634"/>
        <v>1227930.1499999997</v>
      </c>
      <c r="CN99" s="256">
        <f t="shared" ref="CN99:CO99" si="635">SUM(CN94:CN98)</f>
        <v>160016</v>
      </c>
      <c r="CO99" s="256">
        <f t="shared" si="635"/>
        <v>-1762595.8500000003</v>
      </c>
      <c r="CP99" s="369">
        <f t="shared" ref="CP99:CQ99" si="636">SUM(CP94:CP98)</f>
        <v>761390.13999999966</v>
      </c>
      <c r="CQ99" s="338">
        <f t="shared" si="636"/>
        <v>632424</v>
      </c>
      <c r="CR99" s="256">
        <f t="shared" ref="CR99" si="637">SUM(CR94:CR98)</f>
        <v>121107</v>
      </c>
      <c r="CS99" s="256">
        <f t="shared" ref="CS99" si="638">SUM(CS94:CS98)</f>
        <v>-234444.26000000013</v>
      </c>
      <c r="CT99" s="256">
        <f t="shared" ref="CT99" si="639">SUM(CT94:CT98)</f>
        <v>83990.329999999885</v>
      </c>
      <c r="CU99" s="256">
        <f t="shared" ref="CU99" si="640">SUM(CU94:CU98)</f>
        <v>-97316</v>
      </c>
      <c r="CV99" s="256">
        <f t="shared" ref="CV99" si="641">SUM(CV94:CV98)</f>
        <v>722070.90999999992</v>
      </c>
      <c r="CW99" s="256">
        <f t="shared" ref="CW99" si="642">SUM(CW94:CW98)</f>
        <v>-1328642</v>
      </c>
      <c r="CX99" s="256">
        <f t="shared" ref="CX99" si="643">SUM(CX94:CX98)</f>
        <v>1564809.7999999998</v>
      </c>
      <c r="CY99" s="256">
        <f t="shared" ref="CY99" si="644">SUM(CY94:CY98)</f>
        <v>-469881</v>
      </c>
      <c r="CZ99" s="256">
        <f t="shared" ref="CZ99" si="645">SUM(CZ94:CZ98)</f>
        <v>-112424</v>
      </c>
      <c r="DA99" s="256">
        <f t="shared" ref="DA99" si="646">SUM(DA94:DA98)</f>
        <v>-2085208</v>
      </c>
      <c r="DB99" s="369">
        <f t="shared" ref="DB99" si="647">SUM(DB94:DB98)</f>
        <v>-2812676</v>
      </c>
      <c r="DC99" s="369">
        <f t="shared" ref="DC99" si="648">SUM(DC94:DC98)</f>
        <v>2264621</v>
      </c>
      <c r="DD99" s="369">
        <f t="shared" ref="DD99" si="649">SUM(DD94:DD98)</f>
        <v>-1973192</v>
      </c>
      <c r="DE99" s="369">
        <f t="shared" ref="DE99" si="650">SUM(DE94:DE98)</f>
        <v>1175018</v>
      </c>
      <c r="DF99" s="369">
        <f t="shared" ref="DF99" si="651">SUM(DF94:DF98)</f>
        <v>113677</v>
      </c>
      <c r="DG99" s="369">
        <f t="shared" ref="DG99" si="652">SUM(DG94:DG98)</f>
        <v>526694</v>
      </c>
      <c r="DH99" s="369">
        <f t="shared" ref="DH99" si="653">SUM(DH94:DH98)</f>
        <v>242786</v>
      </c>
      <c r="DI99" s="369">
        <f t="shared" ref="DI99" si="654">SUM(DI94:DI98)</f>
        <v>646217</v>
      </c>
      <c r="DJ99" s="369">
        <f t="shared" ref="DJ99" si="655">SUM(DJ94:DJ98)</f>
        <v>29173</v>
      </c>
      <c r="DK99" s="369">
        <f t="shared" ref="DK99:DL99" si="656">SUM(DK94:DK98)</f>
        <v>-212542</v>
      </c>
      <c r="DL99" s="369">
        <f t="shared" si="656"/>
        <v>511727</v>
      </c>
      <c r="DM99" s="369">
        <f t="shared" ref="DM99:DN99" si="657">SUM(DM94:DM98)</f>
        <v>2317326</v>
      </c>
      <c r="DN99" s="369">
        <f t="shared" si="657"/>
        <v>2105174</v>
      </c>
      <c r="DO99" s="369">
        <f t="shared" ref="DO99:DP99" si="658">SUM(DO94:DO98)</f>
        <v>-1212304</v>
      </c>
      <c r="DP99" s="369">
        <f t="shared" si="658"/>
        <v>2738258</v>
      </c>
      <c r="DQ99" s="369">
        <f t="shared" ref="DQ99:DR99" si="659">SUM(DQ94:DQ98)</f>
        <v>-1548748</v>
      </c>
      <c r="DR99" s="369">
        <f t="shared" si="659"/>
        <v>620501</v>
      </c>
      <c r="DS99" s="369">
        <f t="shared" ref="DS99:DT99" si="660">SUM(DS94:DS98)</f>
        <v>707923</v>
      </c>
      <c r="DT99" s="369">
        <f t="shared" si="660"/>
        <v>-877398</v>
      </c>
      <c r="DU99" s="369">
        <f t="shared" ref="DU99:DV99" si="661">SUM(DU94:DU98)</f>
        <v>1947569</v>
      </c>
      <c r="DV99" s="369">
        <f t="shared" si="661"/>
        <v>806228</v>
      </c>
      <c r="DW99" s="369">
        <f t="shared" ref="DW99:DX99" si="662">SUM(DW94:DW98)</f>
        <v>12341</v>
      </c>
      <c r="DX99" s="369">
        <f t="shared" si="662"/>
        <v>920008</v>
      </c>
      <c r="DY99" s="452"/>
      <c r="DZ99" s="452"/>
      <c r="EA99" s="452"/>
      <c r="EB99" s="327"/>
      <c r="EC99" s="29">
        <f>SUM(EC94:EC98)</f>
        <v>4778743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275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275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52"/>
      <c r="CN100" s="252"/>
      <c r="CO100" s="252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450"/>
      <c r="DZ100" s="450"/>
      <c r="EA100" s="450"/>
      <c r="EB100" s="326"/>
      <c r="EC100" s="87"/>
    </row>
    <row r="101" spans="1:133" s="31" customFormat="1" x14ac:dyDescent="0.3">
      <c r="A101" s="138"/>
      <c r="B101" s="32" t="s">
        <v>139</v>
      </c>
      <c r="C101" s="89">
        <v>1690803.45</v>
      </c>
      <c r="D101" s="90">
        <v>1689026.17</v>
      </c>
      <c r="E101" s="90">
        <v>1605228.15</v>
      </c>
      <c r="F101" s="28">
        <v>1530229.52</v>
      </c>
      <c r="G101" s="90">
        <v>1973071.29</v>
      </c>
      <c r="H101" s="90">
        <v>3074757.82</v>
      </c>
      <c r="I101" s="90">
        <v>2972961.82</v>
      </c>
      <c r="J101" s="90">
        <v>2313167.86</v>
      </c>
      <c r="K101" s="90">
        <v>1542113.84</v>
      </c>
      <c r="L101" s="91">
        <v>1613180.87</v>
      </c>
      <c r="M101" s="90">
        <v>2068155.71</v>
      </c>
      <c r="N101" s="90">
        <v>1916747.47</v>
      </c>
      <c r="O101" s="90">
        <v>1820762.94</v>
      </c>
      <c r="P101" s="90">
        <v>1663197.11</v>
      </c>
      <c r="Q101" s="90">
        <v>1712794.42</v>
      </c>
      <c r="R101" s="90">
        <v>1821421.76</v>
      </c>
      <c r="S101" s="90">
        <v>2495021.2000000002</v>
      </c>
      <c r="T101" s="90">
        <v>3332232.95</v>
      </c>
      <c r="U101" s="191">
        <v>3882942.64</v>
      </c>
      <c r="V101" s="191">
        <v>2771004</v>
      </c>
      <c r="W101" s="191">
        <v>3882942.64</v>
      </c>
      <c r="X101" s="91">
        <v>1835323.01</v>
      </c>
      <c r="Y101" s="191">
        <v>2151186</v>
      </c>
      <c r="Z101" s="191">
        <v>2302719</v>
      </c>
      <c r="AA101" s="191">
        <v>2504312.81</v>
      </c>
      <c r="AB101" s="191">
        <v>2178241.4300000002</v>
      </c>
      <c r="AC101" s="191">
        <v>1987169.46</v>
      </c>
      <c r="AD101" s="191">
        <v>2095445.17</v>
      </c>
      <c r="AE101" s="191">
        <v>2817530</v>
      </c>
      <c r="AF101" s="191">
        <v>3943302.92</v>
      </c>
      <c r="AG101" s="191">
        <v>3940794</v>
      </c>
      <c r="AH101" s="191">
        <v>3152290</v>
      </c>
      <c r="AI101" s="191">
        <v>2366138</v>
      </c>
      <c r="AJ101" s="91">
        <v>2113938</v>
      </c>
      <c r="AK101" s="279">
        <v>2178878</v>
      </c>
      <c r="AL101" s="279">
        <v>2489003</v>
      </c>
      <c r="AM101" s="279">
        <v>2639812</v>
      </c>
      <c r="AN101" s="279">
        <v>2163387</v>
      </c>
      <c r="AO101" s="279">
        <v>2026038</v>
      </c>
      <c r="AP101" s="279">
        <v>2069061</v>
      </c>
      <c r="AQ101" s="56">
        <v>2671520</v>
      </c>
      <c r="AR101" s="279">
        <v>3979677</v>
      </c>
      <c r="AS101" s="279">
        <v>4279635</v>
      </c>
      <c r="AT101" s="279">
        <v>3073327</v>
      </c>
      <c r="AU101" s="279">
        <v>201536</v>
      </c>
      <c r="AV101" s="296">
        <v>612682</v>
      </c>
      <c r="AW101" s="279">
        <v>371990</v>
      </c>
      <c r="AX101" s="279">
        <v>279671</v>
      </c>
      <c r="AY101" s="279">
        <v>2729541</v>
      </c>
      <c r="AZ101" s="279">
        <v>2158006</v>
      </c>
      <c r="BA101" s="279">
        <v>2456863</v>
      </c>
      <c r="BB101" s="279">
        <v>2249451</v>
      </c>
      <c r="BC101" s="56">
        <v>2603906</v>
      </c>
      <c r="BD101" s="279">
        <v>4401684</v>
      </c>
      <c r="BE101" s="279">
        <v>4152366</v>
      </c>
      <c r="BF101" s="279">
        <v>3358767</v>
      </c>
      <c r="BG101" s="279">
        <v>2449272</v>
      </c>
      <c r="BH101" s="296">
        <v>2227154</v>
      </c>
      <c r="BI101" s="481">
        <v>2767632</v>
      </c>
      <c r="BJ101" s="545">
        <v>2775965</v>
      </c>
      <c r="BK101" s="570">
        <v>2688078</v>
      </c>
      <c r="BL101" s="279">
        <v>2666474</v>
      </c>
      <c r="BM101" s="279">
        <v>2522521</v>
      </c>
      <c r="BN101" s="279">
        <v>2371811</v>
      </c>
      <c r="BO101" s="56">
        <v>3407311</v>
      </c>
      <c r="BP101" s="56">
        <v>4869694</v>
      </c>
      <c r="BQ101" s="279">
        <v>4663458</v>
      </c>
      <c r="BR101" s="279">
        <v>3844117</v>
      </c>
      <c r="BS101" s="279"/>
      <c r="BT101" s="279"/>
      <c r="BU101" s="89">
        <f t="shared" ref="BU101:CD105" si="663">O101-C101</f>
        <v>129959.48999999999</v>
      </c>
      <c r="BV101" s="92">
        <f t="shared" si="663"/>
        <v>-25829.059999999823</v>
      </c>
      <c r="BW101" s="92">
        <f t="shared" si="663"/>
        <v>107566.27000000002</v>
      </c>
      <c r="BX101" s="92">
        <f t="shared" si="663"/>
        <v>291192.24</v>
      </c>
      <c r="BY101" s="92">
        <f t="shared" si="663"/>
        <v>521949.91000000015</v>
      </c>
      <c r="BZ101" s="92">
        <f t="shared" si="663"/>
        <v>257475.13000000035</v>
      </c>
      <c r="CA101" s="92">
        <f t="shared" si="663"/>
        <v>909980.8200000003</v>
      </c>
      <c r="CB101" s="92">
        <f t="shared" si="663"/>
        <v>457836.14000000013</v>
      </c>
      <c r="CC101" s="92">
        <f t="shared" si="663"/>
        <v>2340828.7999999998</v>
      </c>
      <c r="CD101" s="390">
        <f t="shared" si="663"/>
        <v>222142.1399999999</v>
      </c>
      <c r="CE101" s="413">
        <f t="shared" ref="CE101:CN105" si="664">Y101-M101</f>
        <v>83030.290000000037</v>
      </c>
      <c r="CF101" s="92">
        <f t="shared" si="664"/>
        <v>385971.53</v>
      </c>
      <c r="CG101" s="92">
        <f t="shared" si="664"/>
        <v>683549.87000000011</v>
      </c>
      <c r="CH101" s="92">
        <f t="shared" si="664"/>
        <v>515044.32000000007</v>
      </c>
      <c r="CI101" s="92">
        <f t="shared" si="664"/>
        <v>274375.04000000004</v>
      </c>
      <c r="CJ101" s="231">
        <f t="shared" si="664"/>
        <v>274023.40999999992</v>
      </c>
      <c r="CK101" s="231">
        <f t="shared" si="664"/>
        <v>322508.79999999981</v>
      </c>
      <c r="CL101" s="231">
        <f t="shared" si="664"/>
        <v>611069.96999999974</v>
      </c>
      <c r="CM101" s="244">
        <f t="shared" si="664"/>
        <v>57851.35999999987</v>
      </c>
      <c r="CN101" s="244">
        <f t="shared" si="664"/>
        <v>381286</v>
      </c>
      <c r="CO101" s="244">
        <f t="shared" ref="CO101:CX105" si="665">AI101-W101</f>
        <v>-1516804.6400000001</v>
      </c>
      <c r="CP101" s="370">
        <f t="shared" si="665"/>
        <v>278614.99</v>
      </c>
      <c r="CQ101" s="339">
        <f t="shared" si="665"/>
        <v>27692</v>
      </c>
      <c r="CR101" s="244">
        <f t="shared" si="665"/>
        <v>186284</v>
      </c>
      <c r="CS101" s="244">
        <f t="shared" si="665"/>
        <v>135499.18999999994</v>
      </c>
      <c r="CT101" s="244">
        <f t="shared" si="665"/>
        <v>-14854.430000000168</v>
      </c>
      <c r="CU101" s="244">
        <f t="shared" si="665"/>
        <v>38868.540000000037</v>
      </c>
      <c r="CV101" s="244">
        <f t="shared" si="665"/>
        <v>-26384.169999999925</v>
      </c>
      <c r="CW101" s="244">
        <f t="shared" si="665"/>
        <v>-146010</v>
      </c>
      <c r="CX101" s="244">
        <f t="shared" si="665"/>
        <v>36374.080000000075</v>
      </c>
      <c r="CY101" s="244">
        <f t="shared" ref="CY101:DH105" si="666">AS101-AG101</f>
        <v>338841</v>
      </c>
      <c r="CZ101" s="244">
        <f t="shared" si="666"/>
        <v>-78963</v>
      </c>
      <c r="DA101" s="244">
        <f t="shared" si="666"/>
        <v>-2164602</v>
      </c>
      <c r="DB101" s="370">
        <f t="shared" si="666"/>
        <v>-1501256</v>
      </c>
      <c r="DC101" s="370">
        <f t="shared" si="666"/>
        <v>-1806888</v>
      </c>
      <c r="DD101" s="370">
        <f t="shared" si="666"/>
        <v>-2209332</v>
      </c>
      <c r="DE101" s="370">
        <f t="shared" si="666"/>
        <v>89729</v>
      </c>
      <c r="DF101" s="370">
        <f t="shared" si="666"/>
        <v>-5381</v>
      </c>
      <c r="DG101" s="370">
        <f t="shared" si="666"/>
        <v>430825</v>
      </c>
      <c r="DH101" s="370">
        <f t="shared" si="666"/>
        <v>180390</v>
      </c>
      <c r="DI101" s="370">
        <f t="shared" ref="DI101:DX105" si="667">BC101-AQ101</f>
        <v>-67614</v>
      </c>
      <c r="DJ101" s="370">
        <f t="shared" si="667"/>
        <v>422007</v>
      </c>
      <c r="DK101" s="370">
        <f t="shared" si="667"/>
        <v>-127269</v>
      </c>
      <c r="DL101" s="370">
        <f t="shared" si="667"/>
        <v>285440</v>
      </c>
      <c r="DM101" s="370">
        <f t="shared" si="667"/>
        <v>2247736</v>
      </c>
      <c r="DN101" s="370">
        <f t="shared" si="667"/>
        <v>1614472</v>
      </c>
      <c r="DO101" s="370">
        <f t="shared" si="667"/>
        <v>2395642</v>
      </c>
      <c r="DP101" s="370">
        <f t="shared" si="667"/>
        <v>2496294</v>
      </c>
      <c r="DQ101" s="370">
        <f t="shared" si="667"/>
        <v>-41463</v>
      </c>
      <c r="DR101" s="370">
        <f t="shared" si="667"/>
        <v>508468</v>
      </c>
      <c r="DS101" s="370">
        <f t="shared" si="667"/>
        <v>65658</v>
      </c>
      <c r="DT101" s="370">
        <f t="shared" si="667"/>
        <v>122360</v>
      </c>
      <c r="DU101" s="370">
        <f t="shared" si="667"/>
        <v>803405</v>
      </c>
      <c r="DV101" s="370">
        <f t="shared" si="667"/>
        <v>468010</v>
      </c>
      <c r="DW101" s="370">
        <f t="shared" si="667"/>
        <v>511092</v>
      </c>
      <c r="DX101" s="370">
        <f t="shared" si="667"/>
        <v>485350</v>
      </c>
      <c r="DY101" s="451"/>
      <c r="DZ101" s="451"/>
      <c r="EA101" s="451"/>
      <c r="EB101" s="326"/>
      <c r="EC101" s="56">
        <f>IF(ISERROR(GETPIVOTDATA("VALUE",'CSS WK pvt'!$I$2,"DT_FILE",EC$8,"CD_CO",EC$6,"TRIM_CAT",TRIM(B101),"TRIM_LINE",A100))=TRUE,0,GETPIVOTDATA("VALUE",'CSS WK pvt'!$I$2,"DT_FILE",EC$8,"CD_CO",EC$6,"TRIM_CAT",TRIM(B101),"TRIM_LINE",A100))</f>
        <v>3844117</v>
      </c>
    </row>
    <row r="102" spans="1:133" s="31" customFormat="1" x14ac:dyDescent="0.3">
      <c r="A102" s="138"/>
      <c r="B102" s="32" t="s">
        <v>140</v>
      </c>
      <c r="C102" s="89">
        <v>17054.59</v>
      </c>
      <c r="D102" s="90">
        <v>17918.48</v>
      </c>
      <c r="E102" s="90">
        <v>16852.509999999998</v>
      </c>
      <c r="F102" s="28">
        <v>13943.23</v>
      </c>
      <c r="G102" s="90">
        <v>14148.19</v>
      </c>
      <c r="H102" s="90">
        <v>13307.94</v>
      </c>
      <c r="I102" s="90">
        <v>14957.47</v>
      </c>
      <c r="J102" s="90">
        <v>15501.36</v>
      </c>
      <c r="K102" s="90">
        <v>10206.73</v>
      </c>
      <c r="L102" s="91">
        <v>13512.33</v>
      </c>
      <c r="M102" s="90">
        <v>20268.78</v>
      </c>
      <c r="N102" s="90">
        <v>17657.400000000001</v>
      </c>
      <c r="O102" s="90">
        <v>14382.1</v>
      </c>
      <c r="P102" s="90">
        <v>15368.57</v>
      </c>
      <c r="Q102" s="90">
        <v>15857.82</v>
      </c>
      <c r="R102" s="90">
        <v>15145.87</v>
      </c>
      <c r="S102" s="90">
        <v>15374.09</v>
      </c>
      <c r="T102" s="90">
        <v>16728.71</v>
      </c>
      <c r="U102" s="191">
        <v>16943.95</v>
      </c>
      <c r="V102" s="191">
        <v>14985</v>
      </c>
      <c r="W102" s="191">
        <v>16943.95</v>
      </c>
      <c r="X102" s="91">
        <v>18787.07</v>
      </c>
      <c r="Y102" s="191">
        <v>20608</v>
      </c>
      <c r="Z102" s="191">
        <v>20541</v>
      </c>
      <c r="AA102" s="191">
        <v>34597.550000000003</v>
      </c>
      <c r="AB102" s="191">
        <v>24901.439999999999</v>
      </c>
      <c r="AC102" s="191">
        <v>23012.51</v>
      </c>
      <c r="AD102" s="191">
        <v>22343.74</v>
      </c>
      <c r="AE102" s="191">
        <v>18405</v>
      </c>
      <c r="AF102" s="191">
        <v>24124.45</v>
      </c>
      <c r="AG102" s="191">
        <v>23745</v>
      </c>
      <c r="AH102" s="191">
        <v>19604</v>
      </c>
      <c r="AI102" s="191">
        <v>51351</v>
      </c>
      <c r="AJ102" s="91">
        <v>14037</v>
      </c>
      <c r="AK102" s="279">
        <v>16960</v>
      </c>
      <c r="AL102" s="279">
        <v>18624</v>
      </c>
      <c r="AM102" s="279">
        <v>21282</v>
      </c>
      <c r="AN102" s="279">
        <v>17999</v>
      </c>
      <c r="AO102" s="279">
        <v>22351</v>
      </c>
      <c r="AP102" s="279">
        <v>20865</v>
      </c>
      <c r="AQ102" s="56">
        <v>16059</v>
      </c>
      <c r="AR102" s="279">
        <v>16653</v>
      </c>
      <c r="AS102" s="279">
        <v>23551</v>
      </c>
      <c r="AT102" s="279">
        <v>14459</v>
      </c>
      <c r="AU102" s="279">
        <v>1070</v>
      </c>
      <c r="AV102" s="296">
        <v>4871</v>
      </c>
      <c r="AW102" s="279">
        <v>3149</v>
      </c>
      <c r="AX102" s="279">
        <v>3430</v>
      </c>
      <c r="AY102" s="279">
        <v>32162</v>
      </c>
      <c r="AZ102" s="279">
        <v>18329</v>
      </c>
      <c r="BA102" s="279">
        <v>25662</v>
      </c>
      <c r="BB102" s="279">
        <v>22114</v>
      </c>
      <c r="BC102" s="56">
        <v>21074</v>
      </c>
      <c r="BD102" s="279">
        <v>20164</v>
      </c>
      <c r="BE102" s="279">
        <v>17558</v>
      </c>
      <c r="BF102" s="279">
        <v>21928</v>
      </c>
      <c r="BG102" s="279">
        <v>15762</v>
      </c>
      <c r="BH102" s="296">
        <v>15988</v>
      </c>
      <c r="BI102" s="481">
        <v>28343</v>
      </c>
      <c r="BJ102" s="545">
        <v>21809</v>
      </c>
      <c r="BK102" s="570">
        <v>30548</v>
      </c>
      <c r="BL102" s="279">
        <v>41168</v>
      </c>
      <c r="BM102" s="279">
        <v>28334</v>
      </c>
      <c r="BN102" s="279">
        <v>19861</v>
      </c>
      <c r="BO102" s="56">
        <v>20186</v>
      </c>
      <c r="BP102" s="56">
        <v>24923</v>
      </c>
      <c r="BQ102" s="279">
        <v>23340</v>
      </c>
      <c r="BR102" s="279">
        <v>22303</v>
      </c>
      <c r="BS102" s="279"/>
      <c r="BT102" s="279"/>
      <c r="BU102" s="89">
        <f t="shared" si="663"/>
        <v>-2672.49</v>
      </c>
      <c r="BV102" s="92">
        <f t="shared" si="663"/>
        <v>-2549.91</v>
      </c>
      <c r="BW102" s="92">
        <f t="shared" si="663"/>
        <v>-994.68999999999869</v>
      </c>
      <c r="BX102" s="92">
        <f t="shared" si="663"/>
        <v>1202.6400000000012</v>
      </c>
      <c r="BY102" s="92">
        <f t="shared" si="663"/>
        <v>1225.8999999999996</v>
      </c>
      <c r="BZ102" s="92">
        <f t="shared" si="663"/>
        <v>3420.7699999999986</v>
      </c>
      <c r="CA102" s="92">
        <f t="shared" si="663"/>
        <v>1986.4800000000014</v>
      </c>
      <c r="CB102" s="92">
        <f t="shared" si="663"/>
        <v>-516.36000000000058</v>
      </c>
      <c r="CC102" s="92">
        <f t="shared" si="663"/>
        <v>6737.2200000000012</v>
      </c>
      <c r="CD102" s="390">
        <f t="shared" si="663"/>
        <v>5274.74</v>
      </c>
      <c r="CE102" s="413">
        <f t="shared" si="664"/>
        <v>339.22000000000116</v>
      </c>
      <c r="CF102" s="92">
        <f t="shared" si="664"/>
        <v>2883.5999999999985</v>
      </c>
      <c r="CG102" s="92">
        <f t="shared" si="664"/>
        <v>20215.450000000004</v>
      </c>
      <c r="CH102" s="92">
        <f t="shared" si="664"/>
        <v>9532.869999999999</v>
      </c>
      <c r="CI102" s="92">
        <f t="shared" si="664"/>
        <v>7154.6899999999987</v>
      </c>
      <c r="CJ102" s="231">
        <f t="shared" si="664"/>
        <v>7197.8700000000008</v>
      </c>
      <c r="CK102" s="231">
        <f t="shared" si="664"/>
        <v>3030.91</v>
      </c>
      <c r="CL102" s="231">
        <f t="shared" si="664"/>
        <v>7395.7400000000016</v>
      </c>
      <c r="CM102" s="244">
        <f t="shared" si="664"/>
        <v>6801.0499999999993</v>
      </c>
      <c r="CN102" s="244">
        <f t="shared" si="664"/>
        <v>4619</v>
      </c>
      <c r="CO102" s="244">
        <f t="shared" si="665"/>
        <v>34407.050000000003</v>
      </c>
      <c r="CP102" s="370">
        <f t="shared" si="665"/>
        <v>-4750.07</v>
      </c>
      <c r="CQ102" s="339">
        <f t="shared" si="665"/>
        <v>-3648</v>
      </c>
      <c r="CR102" s="244">
        <f t="shared" si="665"/>
        <v>-1917</v>
      </c>
      <c r="CS102" s="244">
        <f t="shared" si="665"/>
        <v>-13315.550000000003</v>
      </c>
      <c r="CT102" s="244">
        <f t="shared" si="665"/>
        <v>-6902.4399999999987</v>
      </c>
      <c r="CU102" s="244">
        <f t="shared" si="665"/>
        <v>-661.5099999999984</v>
      </c>
      <c r="CV102" s="244">
        <f t="shared" si="665"/>
        <v>-1478.7400000000016</v>
      </c>
      <c r="CW102" s="244">
        <f t="shared" si="665"/>
        <v>-2346</v>
      </c>
      <c r="CX102" s="244">
        <f t="shared" si="665"/>
        <v>-7471.4500000000007</v>
      </c>
      <c r="CY102" s="244">
        <f t="shared" si="666"/>
        <v>-194</v>
      </c>
      <c r="CZ102" s="244">
        <f t="shared" si="666"/>
        <v>-5145</v>
      </c>
      <c r="DA102" s="244">
        <f t="shared" si="666"/>
        <v>-50281</v>
      </c>
      <c r="DB102" s="370">
        <f t="shared" si="666"/>
        <v>-9166</v>
      </c>
      <c r="DC102" s="370">
        <f t="shared" si="666"/>
        <v>-13811</v>
      </c>
      <c r="DD102" s="370">
        <f t="shared" si="666"/>
        <v>-15194</v>
      </c>
      <c r="DE102" s="370">
        <f t="shared" si="666"/>
        <v>10880</v>
      </c>
      <c r="DF102" s="370">
        <f t="shared" si="666"/>
        <v>330</v>
      </c>
      <c r="DG102" s="370">
        <f t="shared" si="666"/>
        <v>3311</v>
      </c>
      <c r="DH102" s="370">
        <f t="shared" si="666"/>
        <v>1249</v>
      </c>
      <c r="DI102" s="370">
        <f t="shared" si="667"/>
        <v>5015</v>
      </c>
      <c r="DJ102" s="370">
        <f t="shared" si="667"/>
        <v>3511</v>
      </c>
      <c r="DK102" s="370">
        <f t="shared" si="667"/>
        <v>-5993</v>
      </c>
      <c r="DL102" s="370">
        <f t="shared" si="667"/>
        <v>7469</v>
      </c>
      <c r="DM102" s="370">
        <f t="shared" si="667"/>
        <v>14692</v>
      </c>
      <c r="DN102" s="370">
        <f t="shared" si="667"/>
        <v>11117</v>
      </c>
      <c r="DO102" s="370">
        <f t="shared" si="667"/>
        <v>25194</v>
      </c>
      <c r="DP102" s="370">
        <f t="shared" si="667"/>
        <v>18379</v>
      </c>
      <c r="DQ102" s="370">
        <f t="shared" si="667"/>
        <v>-1614</v>
      </c>
      <c r="DR102" s="370">
        <f t="shared" si="667"/>
        <v>22839</v>
      </c>
      <c r="DS102" s="370">
        <f t="shared" si="667"/>
        <v>2672</v>
      </c>
      <c r="DT102" s="370">
        <f t="shared" si="667"/>
        <v>-2253</v>
      </c>
      <c r="DU102" s="370">
        <f t="shared" si="667"/>
        <v>-888</v>
      </c>
      <c r="DV102" s="370">
        <f t="shared" si="667"/>
        <v>4759</v>
      </c>
      <c r="DW102" s="370">
        <f t="shared" si="667"/>
        <v>5782</v>
      </c>
      <c r="DX102" s="370">
        <f t="shared" si="667"/>
        <v>375</v>
      </c>
      <c r="DY102" s="451"/>
      <c r="DZ102" s="451"/>
      <c r="EA102" s="451"/>
      <c r="EB102" s="326"/>
      <c r="EC102" s="56">
        <f>IF(ISERROR(GETPIVOTDATA("VALUE",'CSS WK pvt'!$I$2,"DT_FILE",EC$8,"CD_CO",EC$6,"TRIM_CAT",TRIM(B102),"TRIM_LINE",A100))=TRUE,0,GETPIVOTDATA("VALUE",'CSS WK pvt'!$I$2,"DT_FILE",EC$8,"CD_CO",EC$6,"TRIM_CAT",TRIM(B102),"TRIM_LINE",A100))</f>
        <v>22303</v>
      </c>
    </row>
    <row r="103" spans="1:133" s="31" customFormat="1" x14ac:dyDescent="0.3">
      <c r="A103" s="138"/>
      <c r="B103" s="32" t="s">
        <v>141</v>
      </c>
      <c r="C103" s="89">
        <v>307883.51</v>
      </c>
      <c r="D103" s="90">
        <v>365731.34</v>
      </c>
      <c r="E103" s="90">
        <v>330580.01</v>
      </c>
      <c r="F103" s="28">
        <v>351091.39</v>
      </c>
      <c r="G103" s="90">
        <v>454514.27</v>
      </c>
      <c r="H103" s="90">
        <v>511012.78</v>
      </c>
      <c r="I103" s="90">
        <v>573603.66</v>
      </c>
      <c r="J103" s="90">
        <v>488810.53</v>
      </c>
      <c r="K103" s="90">
        <v>369038.15</v>
      </c>
      <c r="L103" s="91">
        <v>265839.57</v>
      </c>
      <c r="M103" s="90">
        <v>443979.37</v>
      </c>
      <c r="N103" s="90">
        <v>350541.43</v>
      </c>
      <c r="O103" s="90">
        <v>326579.15999999997</v>
      </c>
      <c r="P103" s="90">
        <v>298130.59000000003</v>
      </c>
      <c r="Q103" s="90">
        <v>317433.95</v>
      </c>
      <c r="R103" s="90">
        <v>361213.47</v>
      </c>
      <c r="S103" s="90">
        <v>446352.5</v>
      </c>
      <c r="T103" s="90">
        <v>499889.63</v>
      </c>
      <c r="U103" s="191">
        <v>651621.56999999995</v>
      </c>
      <c r="V103" s="191">
        <v>489561</v>
      </c>
      <c r="W103" s="191">
        <v>651621.56999999995</v>
      </c>
      <c r="X103" s="91">
        <v>294107.8</v>
      </c>
      <c r="Y103" s="191">
        <v>411222</v>
      </c>
      <c r="Z103" s="191">
        <v>416812</v>
      </c>
      <c r="AA103" s="191">
        <v>490626.82</v>
      </c>
      <c r="AB103" s="191">
        <v>416914.67</v>
      </c>
      <c r="AC103" s="191">
        <v>393430.83</v>
      </c>
      <c r="AD103" s="191">
        <v>453907.24</v>
      </c>
      <c r="AE103" s="191">
        <v>565856</v>
      </c>
      <c r="AF103" s="191">
        <v>654197.41</v>
      </c>
      <c r="AG103" s="191">
        <v>720177</v>
      </c>
      <c r="AH103" s="191">
        <v>564830</v>
      </c>
      <c r="AI103" s="191">
        <v>502134</v>
      </c>
      <c r="AJ103" s="91">
        <v>508409</v>
      </c>
      <c r="AK103" s="279">
        <v>404835</v>
      </c>
      <c r="AL103" s="279">
        <v>440027</v>
      </c>
      <c r="AM103" s="279">
        <v>552795</v>
      </c>
      <c r="AN103" s="279">
        <v>453252</v>
      </c>
      <c r="AO103" s="279">
        <v>404942</v>
      </c>
      <c r="AP103" s="279">
        <v>415066</v>
      </c>
      <c r="AQ103" s="56">
        <v>490565</v>
      </c>
      <c r="AR103" s="279">
        <v>745580</v>
      </c>
      <c r="AS103" s="279">
        <v>920246</v>
      </c>
      <c r="AT103" s="279">
        <v>641910</v>
      </c>
      <c r="AU103" s="279">
        <v>34813</v>
      </c>
      <c r="AV103" s="296">
        <v>120746</v>
      </c>
      <c r="AW103" s="279">
        <v>90315</v>
      </c>
      <c r="AX103" s="279">
        <v>58754</v>
      </c>
      <c r="AY103" s="279">
        <v>525506</v>
      </c>
      <c r="AZ103" s="279">
        <v>421191</v>
      </c>
      <c r="BA103" s="279">
        <v>513507</v>
      </c>
      <c r="BB103" s="279">
        <v>446517</v>
      </c>
      <c r="BC103" s="56">
        <v>494874</v>
      </c>
      <c r="BD103" s="279">
        <v>772952</v>
      </c>
      <c r="BE103" s="279">
        <v>644593</v>
      </c>
      <c r="BF103" s="279">
        <v>625345</v>
      </c>
      <c r="BG103" s="279">
        <v>528157</v>
      </c>
      <c r="BH103" s="296">
        <v>381282</v>
      </c>
      <c r="BI103" s="481">
        <v>538536</v>
      </c>
      <c r="BJ103" s="545">
        <v>503627</v>
      </c>
      <c r="BK103" s="570">
        <v>499141</v>
      </c>
      <c r="BL103" s="279">
        <v>496911</v>
      </c>
      <c r="BM103" s="279">
        <v>527880</v>
      </c>
      <c r="BN103" s="279">
        <v>428255</v>
      </c>
      <c r="BO103" s="56">
        <v>604989</v>
      </c>
      <c r="BP103" s="56">
        <v>759268</v>
      </c>
      <c r="BQ103" s="279">
        <v>773859</v>
      </c>
      <c r="BR103" s="279">
        <v>706849</v>
      </c>
      <c r="BS103" s="279"/>
      <c r="BT103" s="279"/>
      <c r="BU103" s="89">
        <f t="shared" si="663"/>
        <v>18695.649999999965</v>
      </c>
      <c r="BV103" s="92">
        <f t="shared" si="663"/>
        <v>-67600.75</v>
      </c>
      <c r="BW103" s="92">
        <f t="shared" si="663"/>
        <v>-13146.059999999998</v>
      </c>
      <c r="BX103" s="92">
        <f t="shared" si="663"/>
        <v>10122.079999999958</v>
      </c>
      <c r="BY103" s="92">
        <f t="shared" si="663"/>
        <v>-8161.7700000000186</v>
      </c>
      <c r="BZ103" s="92">
        <f t="shared" si="663"/>
        <v>-11123.150000000023</v>
      </c>
      <c r="CA103" s="92">
        <f t="shared" si="663"/>
        <v>78017.909999999916</v>
      </c>
      <c r="CB103" s="92">
        <f t="shared" si="663"/>
        <v>750.46999999997206</v>
      </c>
      <c r="CC103" s="92">
        <f t="shared" si="663"/>
        <v>282583.41999999993</v>
      </c>
      <c r="CD103" s="390">
        <f t="shared" si="663"/>
        <v>28268.229999999981</v>
      </c>
      <c r="CE103" s="413">
        <f t="shared" si="664"/>
        <v>-32757.369999999995</v>
      </c>
      <c r="CF103" s="92">
        <f t="shared" si="664"/>
        <v>66270.570000000007</v>
      </c>
      <c r="CG103" s="92">
        <f t="shared" si="664"/>
        <v>164047.66000000003</v>
      </c>
      <c r="CH103" s="92">
        <f t="shared" si="664"/>
        <v>118784.07999999996</v>
      </c>
      <c r="CI103" s="92">
        <f t="shared" si="664"/>
        <v>75996.88</v>
      </c>
      <c r="CJ103" s="231">
        <f t="shared" si="664"/>
        <v>92693.770000000019</v>
      </c>
      <c r="CK103" s="231">
        <f t="shared" si="664"/>
        <v>119503.5</v>
      </c>
      <c r="CL103" s="231">
        <f t="shared" si="664"/>
        <v>154307.78000000003</v>
      </c>
      <c r="CM103" s="244">
        <f t="shared" si="664"/>
        <v>68555.430000000051</v>
      </c>
      <c r="CN103" s="244">
        <f t="shared" si="664"/>
        <v>75269</v>
      </c>
      <c r="CO103" s="244">
        <f t="shared" si="665"/>
        <v>-149487.56999999995</v>
      </c>
      <c r="CP103" s="370">
        <f t="shared" si="665"/>
        <v>214301.2</v>
      </c>
      <c r="CQ103" s="339">
        <f t="shared" si="665"/>
        <v>-6387</v>
      </c>
      <c r="CR103" s="244">
        <f t="shared" si="665"/>
        <v>23215</v>
      </c>
      <c r="CS103" s="244">
        <f t="shared" si="665"/>
        <v>62168.179999999993</v>
      </c>
      <c r="CT103" s="244">
        <f t="shared" si="665"/>
        <v>36337.330000000016</v>
      </c>
      <c r="CU103" s="244">
        <f t="shared" si="665"/>
        <v>11511.169999999984</v>
      </c>
      <c r="CV103" s="244">
        <f t="shared" si="665"/>
        <v>-38841.239999999991</v>
      </c>
      <c r="CW103" s="244">
        <f t="shared" si="665"/>
        <v>-75291</v>
      </c>
      <c r="CX103" s="244">
        <f t="shared" si="665"/>
        <v>91382.589999999967</v>
      </c>
      <c r="CY103" s="244">
        <f t="shared" si="666"/>
        <v>200069</v>
      </c>
      <c r="CZ103" s="244">
        <f t="shared" si="666"/>
        <v>77080</v>
      </c>
      <c r="DA103" s="244">
        <f t="shared" si="666"/>
        <v>-467321</v>
      </c>
      <c r="DB103" s="370">
        <f t="shared" si="666"/>
        <v>-387663</v>
      </c>
      <c r="DC103" s="370">
        <f t="shared" si="666"/>
        <v>-314520</v>
      </c>
      <c r="DD103" s="370">
        <f t="shared" si="666"/>
        <v>-381273</v>
      </c>
      <c r="DE103" s="370">
        <f t="shared" si="666"/>
        <v>-27289</v>
      </c>
      <c r="DF103" s="370">
        <f t="shared" si="666"/>
        <v>-32061</v>
      </c>
      <c r="DG103" s="370">
        <f t="shared" si="666"/>
        <v>108565</v>
      </c>
      <c r="DH103" s="370">
        <f t="shared" si="666"/>
        <v>31451</v>
      </c>
      <c r="DI103" s="370">
        <f t="shared" si="667"/>
        <v>4309</v>
      </c>
      <c r="DJ103" s="370">
        <f t="shared" si="667"/>
        <v>27372</v>
      </c>
      <c r="DK103" s="370">
        <f t="shared" si="667"/>
        <v>-275653</v>
      </c>
      <c r="DL103" s="370">
        <f t="shared" si="667"/>
        <v>-16565</v>
      </c>
      <c r="DM103" s="370">
        <f t="shared" si="667"/>
        <v>493344</v>
      </c>
      <c r="DN103" s="370">
        <f t="shared" si="667"/>
        <v>260536</v>
      </c>
      <c r="DO103" s="370">
        <f t="shared" si="667"/>
        <v>448221</v>
      </c>
      <c r="DP103" s="370">
        <f t="shared" si="667"/>
        <v>444873</v>
      </c>
      <c r="DQ103" s="370">
        <f t="shared" si="667"/>
        <v>-26365</v>
      </c>
      <c r="DR103" s="370">
        <f t="shared" si="667"/>
        <v>75720</v>
      </c>
      <c r="DS103" s="370">
        <f t="shared" si="667"/>
        <v>14373</v>
      </c>
      <c r="DT103" s="370">
        <f t="shared" si="667"/>
        <v>-18262</v>
      </c>
      <c r="DU103" s="370">
        <f t="shared" si="667"/>
        <v>110115</v>
      </c>
      <c r="DV103" s="370">
        <f t="shared" si="667"/>
        <v>-13684</v>
      </c>
      <c r="DW103" s="370">
        <f t="shared" si="667"/>
        <v>129266</v>
      </c>
      <c r="DX103" s="370">
        <f t="shared" si="667"/>
        <v>81504</v>
      </c>
      <c r="DY103" s="451"/>
      <c r="DZ103" s="451"/>
      <c r="EA103" s="451"/>
      <c r="EB103" s="326"/>
      <c r="EC103" s="56">
        <f>IF(ISERROR(GETPIVOTDATA("VALUE",'CSS WK pvt'!$I$2,"DT_FILE",EC$8,"CD_CO",EC$6,"TRIM_CAT",TRIM(B103),"TRIM_LINE",A100))=TRUE,0,GETPIVOTDATA("VALUE",'CSS WK pvt'!$I$2,"DT_FILE",EC$8,"CD_CO",EC$6,"TRIM_CAT",TRIM(B103),"TRIM_LINE",A100))</f>
        <v>706849</v>
      </c>
    </row>
    <row r="104" spans="1:133" s="31" customFormat="1" x14ac:dyDescent="0.3">
      <c r="A104" s="138"/>
      <c r="B104" s="32" t="s">
        <v>142</v>
      </c>
      <c r="C104" s="89">
        <v>141555.18</v>
      </c>
      <c r="D104" s="90">
        <v>233657.28</v>
      </c>
      <c r="E104" s="90">
        <v>243291.21</v>
      </c>
      <c r="F104" s="28">
        <v>230385.31</v>
      </c>
      <c r="G104" s="90">
        <v>277880.61</v>
      </c>
      <c r="H104" s="90">
        <v>346947.95</v>
      </c>
      <c r="I104" s="90">
        <v>280960.81</v>
      </c>
      <c r="J104" s="90">
        <v>340224.77</v>
      </c>
      <c r="K104" s="90">
        <v>270689.28999999998</v>
      </c>
      <c r="L104" s="91">
        <v>132347.37</v>
      </c>
      <c r="M104" s="90">
        <v>339502.92</v>
      </c>
      <c r="N104" s="90">
        <v>245303.22</v>
      </c>
      <c r="O104" s="90">
        <v>155322.65</v>
      </c>
      <c r="P104" s="90">
        <v>138429.07999999999</v>
      </c>
      <c r="Q104" s="90">
        <v>231484.15</v>
      </c>
      <c r="R104" s="90">
        <v>232097.26</v>
      </c>
      <c r="S104" s="90">
        <v>235031.99</v>
      </c>
      <c r="T104" s="90">
        <v>268993.59000000003</v>
      </c>
      <c r="U104" s="191">
        <v>440070.97</v>
      </c>
      <c r="V104" s="191">
        <v>247795</v>
      </c>
      <c r="W104" s="191">
        <v>440070.97</v>
      </c>
      <c r="X104" s="91">
        <v>155174.29</v>
      </c>
      <c r="Y104" s="191">
        <v>305330</v>
      </c>
      <c r="Z104" s="191">
        <v>250196</v>
      </c>
      <c r="AA104" s="191">
        <v>236065.67</v>
      </c>
      <c r="AB104" s="191">
        <v>213731.88</v>
      </c>
      <c r="AC104" s="191">
        <v>201393.59</v>
      </c>
      <c r="AD104" s="191">
        <v>297954.43</v>
      </c>
      <c r="AE104" s="191">
        <v>307062</v>
      </c>
      <c r="AF104" s="191">
        <v>322164.78000000003</v>
      </c>
      <c r="AG104" s="191">
        <v>374247</v>
      </c>
      <c r="AH104" s="191">
        <v>306204</v>
      </c>
      <c r="AI104" s="191">
        <v>371514</v>
      </c>
      <c r="AJ104" s="91">
        <v>269070</v>
      </c>
      <c r="AK104" s="279">
        <v>311021</v>
      </c>
      <c r="AL104" s="279">
        <v>352575</v>
      </c>
      <c r="AM104" s="279">
        <v>239078</v>
      </c>
      <c r="AN104" s="279">
        <v>250044</v>
      </c>
      <c r="AO104" s="279">
        <v>217913</v>
      </c>
      <c r="AP104" s="279">
        <v>308571</v>
      </c>
      <c r="AQ104" s="56">
        <v>233443</v>
      </c>
      <c r="AR104" s="279">
        <v>399876</v>
      </c>
      <c r="AS104" s="279">
        <v>407062</v>
      </c>
      <c r="AT104" s="279">
        <v>456487</v>
      </c>
      <c r="AU104" s="279">
        <v>15010</v>
      </c>
      <c r="AV104" s="296">
        <v>64608</v>
      </c>
      <c r="AW104" s="279">
        <v>21932</v>
      </c>
      <c r="AX104" s="279">
        <v>52973</v>
      </c>
      <c r="AY104" s="279">
        <v>292479</v>
      </c>
      <c r="AZ104" s="279">
        <v>241691</v>
      </c>
      <c r="BA104" s="279">
        <v>245829</v>
      </c>
      <c r="BB104" s="279">
        <v>314677</v>
      </c>
      <c r="BC104" s="56">
        <v>328107</v>
      </c>
      <c r="BD104" s="279">
        <v>367567</v>
      </c>
      <c r="BE104" s="279">
        <v>359789</v>
      </c>
      <c r="BF104" s="279">
        <v>369847</v>
      </c>
      <c r="BG104" s="279">
        <v>357850</v>
      </c>
      <c r="BH104" s="296">
        <v>250070</v>
      </c>
      <c r="BI104" s="481">
        <v>299603</v>
      </c>
      <c r="BJ104" s="545">
        <v>272398</v>
      </c>
      <c r="BK104" s="570">
        <v>328720</v>
      </c>
      <c r="BL104" s="279">
        <v>320632</v>
      </c>
      <c r="BM104" s="279">
        <v>329273</v>
      </c>
      <c r="BN104" s="279">
        <v>300879</v>
      </c>
      <c r="BO104" s="56">
        <v>307563</v>
      </c>
      <c r="BP104" s="56">
        <v>462528</v>
      </c>
      <c r="BQ104" s="279">
        <v>407705</v>
      </c>
      <c r="BR104" s="279">
        <v>399701</v>
      </c>
      <c r="BS104" s="279"/>
      <c r="BT104" s="279"/>
      <c r="BU104" s="89">
        <f t="shared" si="663"/>
        <v>13767.470000000001</v>
      </c>
      <c r="BV104" s="92">
        <f t="shared" si="663"/>
        <v>-95228.200000000012</v>
      </c>
      <c r="BW104" s="92">
        <f t="shared" si="663"/>
        <v>-11807.059999999998</v>
      </c>
      <c r="BX104" s="92">
        <f t="shared" si="663"/>
        <v>1711.9500000000116</v>
      </c>
      <c r="BY104" s="92">
        <f t="shared" si="663"/>
        <v>-42848.619999999995</v>
      </c>
      <c r="BZ104" s="92">
        <f t="shared" si="663"/>
        <v>-77954.359999999986</v>
      </c>
      <c r="CA104" s="92">
        <f t="shared" si="663"/>
        <v>159110.15999999997</v>
      </c>
      <c r="CB104" s="92">
        <f t="shared" si="663"/>
        <v>-92429.770000000019</v>
      </c>
      <c r="CC104" s="92">
        <f t="shared" si="663"/>
        <v>169381.68</v>
      </c>
      <c r="CD104" s="390">
        <f t="shared" si="663"/>
        <v>22826.920000000013</v>
      </c>
      <c r="CE104" s="413">
        <f t="shared" si="664"/>
        <v>-34172.919999999984</v>
      </c>
      <c r="CF104" s="92">
        <f t="shared" si="664"/>
        <v>4892.7799999999988</v>
      </c>
      <c r="CG104" s="92">
        <f t="shared" si="664"/>
        <v>80743.020000000019</v>
      </c>
      <c r="CH104" s="92">
        <f t="shared" si="664"/>
        <v>75302.800000000017</v>
      </c>
      <c r="CI104" s="92">
        <f t="shared" si="664"/>
        <v>-30090.559999999998</v>
      </c>
      <c r="CJ104" s="231">
        <f t="shared" si="664"/>
        <v>65857.169999999984</v>
      </c>
      <c r="CK104" s="231">
        <f t="shared" si="664"/>
        <v>72030.010000000009</v>
      </c>
      <c r="CL104" s="231">
        <f t="shared" si="664"/>
        <v>53171.19</v>
      </c>
      <c r="CM104" s="244">
        <f t="shared" si="664"/>
        <v>-65823.969999999972</v>
      </c>
      <c r="CN104" s="244">
        <f t="shared" si="664"/>
        <v>58409</v>
      </c>
      <c r="CO104" s="244">
        <f t="shared" si="665"/>
        <v>-68556.969999999972</v>
      </c>
      <c r="CP104" s="370">
        <f t="shared" si="665"/>
        <v>113895.70999999999</v>
      </c>
      <c r="CQ104" s="339">
        <f t="shared" si="665"/>
        <v>5691</v>
      </c>
      <c r="CR104" s="244">
        <f t="shared" si="665"/>
        <v>102379</v>
      </c>
      <c r="CS104" s="244">
        <f t="shared" si="665"/>
        <v>3012.3299999999872</v>
      </c>
      <c r="CT104" s="244">
        <f t="shared" si="665"/>
        <v>36312.119999999995</v>
      </c>
      <c r="CU104" s="244">
        <f t="shared" si="665"/>
        <v>16519.410000000003</v>
      </c>
      <c r="CV104" s="244">
        <f t="shared" si="665"/>
        <v>10616.570000000007</v>
      </c>
      <c r="CW104" s="244">
        <f t="shared" si="665"/>
        <v>-73619</v>
      </c>
      <c r="CX104" s="244">
        <f t="shared" si="665"/>
        <v>77711.219999999972</v>
      </c>
      <c r="CY104" s="244">
        <f t="shared" si="666"/>
        <v>32815</v>
      </c>
      <c r="CZ104" s="244">
        <f t="shared" si="666"/>
        <v>150283</v>
      </c>
      <c r="DA104" s="244">
        <f t="shared" si="666"/>
        <v>-356504</v>
      </c>
      <c r="DB104" s="370">
        <f t="shared" si="666"/>
        <v>-204462</v>
      </c>
      <c r="DC104" s="370">
        <f t="shared" si="666"/>
        <v>-289089</v>
      </c>
      <c r="DD104" s="370">
        <f t="shared" si="666"/>
        <v>-299602</v>
      </c>
      <c r="DE104" s="370">
        <f t="shared" si="666"/>
        <v>53401</v>
      </c>
      <c r="DF104" s="370">
        <f t="shared" si="666"/>
        <v>-8353</v>
      </c>
      <c r="DG104" s="370">
        <f t="shared" si="666"/>
        <v>27916</v>
      </c>
      <c r="DH104" s="370">
        <f t="shared" si="666"/>
        <v>6106</v>
      </c>
      <c r="DI104" s="370">
        <f t="shared" si="667"/>
        <v>94664</v>
      </c>
      <c r="DJ104" s="370">
        <f t="shared" si="667"/>
        <v>-32309</v>
      </c>
      <c r="DK104" s="370">
        <f t="shared" si="667"/>
        <v>-47273</v>
      </c>
      <c r="DL104" s="370">
        <f t="shared" si="667"/>
        <v>-86640</v>
      </c>
      <c r="DM104" s="370">
        <f t="shared" si="667"/>
        <v>342840</v>
      </c>
      <c r="DN104" s="370">
        <f t="shared" si="667"/>
        <v>185462</v>
      </c>
      <c r="DO104" s="370">
        <f t="shared" si="667"/>
        <v>277671</v>
      </c>
      <c r="DP104" s="370">
        <f t="shared" si="667"/>
        <v>219425</v>
      </c>
      <c r="DQ104" s="370">
        <f t="shared" si="667"/>
        <v>36241</v>
      </c>
      <c r="DR104" s="370">
        <f t="shared" si="667"/>
        <v>78941</v>
      </c>
      <c r="DS104" s="370">
        <f t="shared" si="667"/>
        <v>83444</v>
      </c>
      <c r="DT104" s="370">
        <f t="shared" si="667"/>
        <v>-13798</v>
      </c>
      <c r="DU104" s="370">
        <f t="shared" si="667"/>
        <v>-20544</v>
      </c>
      <c r="DV104" s="370">
        <f t="shared" si="667"/>
        <v>94961</v>
      </c>
      <c r="DW104" s="370">
        <f t="shared" si="667"/>
        <v>47916</v>
      </c>
      <c r="DX104" s="370">
        <f t="shared" si="667"/>
        <v>29854</v>
      </c>
      <c r="DY104" s="451"/>
      <c r="DZ104" s="451"/>
      <c r="EA104" s="451"/>
      <c r="EB104" s="326"/>
      <c r="EC104" s="56">
        <f>IF(ISERROR(GETPIVOTDATA("VALUE",'CSS WK pvt'!$I$2,"DT_FILE",EC$8,"CD_CO",EC$6,"TRIM_CAT",TRIM(B104),"TRIM_LINE",A100))=TRUE,0,GETPIVOTDATA("VALUE",'CSS WK pvt'!$I$2,"DT_FILE",EC$8,"CD_CO",EC$6,"TRIM_CAT",TRIM(B104),"TRIM_LINE",A100))</f>
        <v>399701</v>
      </c>
    </row>
    <row r="105" spans="1:133" s="31" customFormat="1" x14ac:dyDescent="0.3">
      <c r="A105" s="138"/>
      <c r="B105" s="32" t="s">
        <v>143</v>
      </c>
      <c r="C105" s="89">
        <v>135616.41</v>
      </c>
      <c r="D105" s="90">
        <v>163867.32</v>
      </c>
      <c r="E105" s="90">
        <v>130816.56</v>
      </c>
      <c r="F105" s="28">
        <v>172463.82</v>
      </c>
      <c r="G105" s="90">
        <v>222150.61</v>
      </c>
      <c r="H105" s="90">
        <v>207858.91</v>
      </c>
      <c r="I105" s="90">
        <v>260371.20000000001</v>
      </c>
      <c r="J105" s="90">
        <v>198609.54</v>
      </c>
      <c r="K105" s="90">
        <v>208002.35</v>
      </c>
      <c r="L105" s="91">
        <v>132519.76</v>
      </c>
      <c r="M105" s="90">
        <v>194699.68</v>
      </c>
      <c r="N105" s="90">
        <v>83122.13</v>
      </c>
      <c r="O105" s="90">
        <v>261700.89</v>
      </c>
      <c r="P105" s="90">
        <v>130069.48</v>
      </c>
      <c r="Q105" s="90">
        <v>152987.25</v>
      </c>
      <c r="R105" s="90">
        <v>139881.79999999999</v>
      </c>
      <c r="S105" s="90">
        <v>260983.63</v>
      </c>
      <c r="T105" s="90">
        <v>208703.03</v>
      </c>
      <c r="U105" s="191">
        <v>254677.55</v>
      </c>
      <c r="V105" s="191">
        <v>214366</v>
      </c>
      <c r="W105" s="191">
        <v>254677.55</v>
      </c>
      <c r="X105" s="91">
        <v>128940.82</v>
      </c>
      <c r="Y105" s="191">
        <v>235857</v>
      </c>
      <c r="Z105" s="191">
        <v>92903</v>
      </c>
      <c r="AA105" s="191">
        <v>202448.72</v>
      </c>
      <c r="AB105" s="191">
        <v>193711.78</v>
      </c>
      <c r="AC105" s="191">
        <v>111373.68</v>
      </c>
      <c r="AD105" s="191">
        <v>217492.75</v>
      </c>
      <c r="AE105" s="191">
        <v>99970</v>
      </c>
      <c r="AF105" s="191">
        <v>267433.3</v>
      </c>
      <c r="AG105" s="191">
        <v>246704</v>
      </c>
      <c r="AH105" s="191">
        <v>97621</v>
      </c>
      <c r="AI105" s="191">
        <v>244062</v>
      </c>
      <c r="AJ105" s="91">
        <v>140546</v>
      </c>
      <c r="AK105" s="279">
        <v>55295</v>
      </c>
      <c r="AL105" s="279">
        <v>272755</v>
      </c>
      <c r="AM105" s="279">
        <v>192193</v>
      </c>
      <c r="AN105" s="279">
        <v>148303</v>
      </c>
      <c r="AO105" s="279">
        <v>275633</v>
      </c>
      <c r="AP105" s="279">
        <v>232655</v>
      </c>
      <c r="AQ105" s="56">
        <v>110841</v>
      </c>
      <c r="AR105" s="279">
        <v>225110</v>
      </c>
      <c r="AS105" s="279">
        <v>211540</v>
      </c>
      <c r="AT105" s="279">
        <v>178057</v>
      </c>
      <c r="AU105" s="279">
        <v>18332</v>
      </c>
      <c r="AV105" s="296">
        <v>114964</v>
      </c>
      <c r="AW105" s="279">
        <v>0</v>
      </c>
      <c r="AX105" s="279">
        <v>47505</v>
      </c>
      <c r="AY105" s="279">
        <v>223349</v>
      </c>
      <c r="AZ105" s="279">
        <v>199131</v>
      </c>
      <c r="BA105" s="279">
        <v>178971</v>
      </c>
      <c r="BB105" s="279">
        <v>248678</v>
      </c>
      <c r="BC105" s="56">
        <v>163170</v>
      </c>
      <c r="BD105" s="279">
        <v>185448</v>
      </c>
      <c r="BE105" s="279">
        <v>230104</v>
      </c>
      <c r="BF105" s="279">
        <v>255780</v>
      </c>
      <c r="BG105" s="279">
        <v>153939</v>
      </c>
      <c r="BH105" s="296">
        <v>164287</v>
      </c>
      <c r="BI105" s="481">
        <v>137964</v>
      </c>
      <c r="BJ105" s="545">
        <v>177986</v>
      </c>
      <c r="BK105" s="570">
        <v>214480</v>
      </c>
      <c r="BL105" s="279">
        <v>239669</v>
      </c>
      <c r="BM105" s="279">
        <v>134702</v>
      </c>
      <c r="BN105" s="279">
        <v>144122</v>
      </c>
      <c r="BO105" s="56">
        <v>327332</v>
      </c>
      <c r="BP105" s="56">
        <v>240777</v>
      </c>
      <c r="BQ105" s="279">
        <v>301384</v>
      </c>
      <c r="BR105" s="279">
        <v>179228</v>
      </c>
      <c r="BS105" s="279"/>
      <c r="BT105" s="279"/>
      <c r="BU105" s="89">
        <f t="shared" si="663"/>
        <v>126084.48000000001</v>
      </c>
      <c r="BV105" s="92">
        <f t="shared" si="663"/>
        <v>-33797.840000000011</v>
      </c>
      <c r="BW105" s="92">
        <f t="shared" si="663"/>
        <v>22170.690000000002</v>
      </c>
      <c r="BX105" s="92">
        <f t="shared" si="663"/>
        <v>-32582.020000000019</v>
      </c>
      <c r="BY105" s="92">
        <f t="shared" si="663"/>
        <v>38833.020000000019</v>
      </c>
      <c r="BZ105" s="92">
        <f t="shared" si="663"/>
        <v>844.11999999999534</v>
      </c>
      <c r="CA105" s="92">
        <f t="shared" si="663"/>
        <v>-5693.6500000000233</v>
      </c>
      <c r="CB105" s="92">
        <f t="shared" si="663"/>
        <v>15756.459999999992</v>
      </c>
      <c r="CC105" s="92">
        <f t="shared" si="663"/>
        <v>46675.199999999983</v>
      </c>
      <c r="CD105" s="390">
        <f t="shared" si="663"/>
        <v>-3578.9400000000023</v>
      </c>
      <c r="CE105" s="413">
        <f t="shared" si="664"/>
        <v>41157.320000000007</v>
      </c>
      <c r="CF105" s="92">
        <f t="shared" si="664"/>
        <v>9780.8699999999953</v>
      </c>
      <c r="CG105" s="92">
        <f t="shared" si="664"/>
        <v>-59252.170000000013</v>
      </c>
      <c r="CH105" s="92">
        <f t="shared" si="664"/>
        <v>63642.3</v>
      </c>
      <c r="CI105" s="92">
        <f t="shared" si="664"/>
        <v>-41613.570000000007</v>
      </c>
      <c r="CJ105" s="231">
        <f t="shared" si="664"/>
        <v>77610.950000000012</v>
      </c>
      <c r="CK105" s="231">
        <f t="shared" si="664"/>
        <v>-161013.63</v>
      </c>
      <c r="CL105" s="231">
        <f t="shared" si="664"/>
        <v>58730.26999999999</v>
      </c>
      <c r="CM105" s="244">
        <f t="shared" si="664"/>
        <v>-7973.5499999999884</v>
      </c>
      <c r="CN105" s="244">
        <f t="shared" si="664"/>
        <v>-116745</v>
      </c>
      <c r="CO105" s="244">
        <f t="shared" si="665"/>
        <v>-10615.549999999988</v>
      </c>
      <c r="CP105" s="370">
        <f t="shared" si="665"/>
        <v>11605.179999999993</v>
      </c>
      <c r="CQ105" s="339">
        <f t="shared" si="665"/>
        <v>-180562</v>
      </c>
      <c r="CR105" s="244">
        <f t="shared" si="665"/>
        <v>179852</v>
      </c>
      <c r="CS105" s="244">
        <f t="shared" si="665"/>
        <v>-10255.720000000001</v>
      </c>
      <c r="CT105" s="244">
        <f t="shared" si="665"/>
        <v>-45408.78</v>
      </c>
      <c r="CU105" s="244">
        <f t="shared" si="665"/>
        <v>164259.32</v>
      </c>
      <c r="CV105" s="244">
        <f t="shared" si="665"/>
        <v>15162.25</v>
      </c>
      <c r="CW105" s="244">
        <f t="shared" si="665"/>
        <v>10871</v>
      </c>
      <c r="CX105" s="244">
        <f t="shared" si="665"/>
        <v>-42323.299999999988</v>
      </c>
      <c r="CY105" s="244">
        <f t="shared" si="666"/>
        <v>-35164</v>
      </c>
      <c r="CZ105" s="244">
        <f t="shared" si="666"/>
        <v>80436</v>
      </c>
      <c r="DA105" s="244">
        <f t="shared" si="666"/>
        <v>-225730</v>
      </c>
      <c r="DB105" s="370">
        <f t="shared" si="666"/>
        <v>-25582</v>
      </c>
      <c r="DC105" s="370">
        <f t="shared" si="666"/>
        <v>-55295</v>
      </c>
      <c r="DD105" s="370">
        <f t="shared" si="666"/>
        <v>-225250</v>
      </c>
      <c r="DE105" s="370">
        <f t="shared" si="666"/>
        <v>31156</v>
      </c>
      <c r="DF105" s="370">
        <f t="shared" si="666"/>
        <v>50828</v>
      </c>
      <c r="DG105" s="370">
        <f t="shared" si="666"/>
        <v>-96662</v>
      </c>
      <c r="DH105" s="370">
        <f t="shared" si="666"/>
        <v>16023</v>
      </c>
      <c r="DI105" s="370">
        <f t="shared" si="667"/>
        <v>52329</v>
      </c>
      <c r="DJ105" s="370">
        <f t="shared" si="667"/>
        <v>-39662</v>
      </c>
      <c r="DK105" s="370">
        <f t="shared" si="667"/>
        <v>18564</v>
      </c>
      <c r="DL105" s="370">
        <f t="shared" si="667"/>
        <v>77723</v>
      </c>
      <c r="DM105" s="370">
        <f t="shared" si="667"/>
        <v>135607</v>
      </c>
      <c r="DN105" s="370">
        <f t="shared" si="667"/>
        <v>49323</v>
      </c>
      <c r="DO105" s="370">
        <f t="shared" si="667"/>
        <v>137964</v>
      </c>
      <c r="DP105" s="370">
        <f t="shared" si="667"/>
        <v>130481</v>
      </c>
      <c r="DQ105" s="370">
        <f t="shared" si="667"/>
        <v>-8869</v>
      </c>
      <c r="DR105" s="370">
        <f t="shared" si="667"/>
        <v>40538</v>
      </c>
      <c r="DS105" s="370">
        <f t="shared" si="667"/>
        <v>-44269</v>
      </c>
      <c r="DT105" s="370">
        <f t="shared" si="667"/>
        <v>-104556</v>
      </c>
      <c r="DU105" s="370">
        <f t="shared" si="667"/>
        <v>164162</v>
      </c>
      <c r="DV105" s="370">
        <f t="shared" si="667"/>
        <v>55329</v>
      </c>
      <c r="DW105" s="370">
        <f t="shared" si="667"/>
        <v>71280</v>
      </c>
      <c r="DX105" s="370">
        <f t="shared" si="667"/>
        <v>-76552</v>
      </c>
      <c r="DY105" s="451"/>
      <c r="DZ105" s="451"/>
      <c r="EA105" s="451"/>
      <c r="EB105" s="326"/>
      <c r="EC105" s="56">
        <f>IF(ISERROR(GETPIVOTDATA("VALUE",'CSS WK pvt'!$I$2,"DT_FILE",EC$8,"CD_CO",EC$6,"TRIM_CAT",TRIM(B105),"TRIM_LINE",A100))=TRUE,0,GETPIVOTDATA("VALUE",'CSS WK pvt'!$I$2,"DT_FILE",EC$8,"CD_CO",EC$6,"TRIM_CAT",TRIM(B105),"TRIM_LINE",A100))</f>
        <v>179228</v>
      </c>
    </row>
    <row r="106" spans="1:133" s="122" customFormat="1" x14ac:dyDescent="0.3">
      <c r="A106" s="139"/>
      <c r="B106" s="32" t="s">
        <v>144</v>
      </c>
      <c r="C106" s="123">
        <f>SUM(C101:C105)</f>
        <v>2292913.14</v>
      </c>
      <c r="D106" s="124">
        <f t="shared" ref="D106:AF106" si="668">SUM(D101:D105)</f>
        <v>2470200.59</v>
      </c>
      <c r="E106" s="124">
        <f t="shared" si="668"/>
        <v>2326768.44</v>
      </c>
      <c r="F106" s="125">
        <f t="shared" si="668"/>
        <v>2298113.27</v>
      </c>
      <c r="G106" s="124">
        <f t="shared" si="668"/>
        <v>2941764.9699999997</v>
      </c>
      <c r="H106" s="124">
        <f t="shared" si="668"/>
        <v>4153885.4000000004</v>
      </c>
      <c r="I106" s="124">
        <f t="shared" si="668"/>
        <v>4102854.9600000004</v>
      </c>
      <c r="J106" s="124">
        <f t="shared" si="668"/>
        <v>3356314.06</v>
      </c>
      <c r="K106" s="124">
        <f t="shared" si="668"/>
        <v>2400050.3600000003</v>
      </c>
      <c r="L106" s="126">
        <f t="shared" si="668"/>
        <v>2157399.9000000004</v>
      </c>
      <c r="M106" s="124">
        <f t="shared" si="668"/>
        <v>3066606.46</v>
      </c>
      <c r="N106" s="124">
        <f t="shared" si="668"/>
        <v>2613371.65</v>
      </c>
      <c r="O106" s="124">
        <f t="shared" si="668"/>
        <v>2578747.7400000002</v>
      </c>
      <c r="P106" s="124">
        <f t="shared" si="668"/>
        <v>2245194.83</v>
      </c>
      <c r="Q106" s="124">
        <f t="shared" si="668"/>
        <v>2430557.59</v>
      </c>
      <c r="R106" s="124">
        <f t="shared" si="668"/>
        <v>2569760.16</v>
      </c>
      <c r="S106" s="124">
        <f t="shared" si="668"/>
        <v>3452763.41</v>
      </c>
      <c r="T106" s="124">
        <f t="shared" si="668"/>
        <v>4326547.91</v>
      </c>
      <c r="U106" s="124">
        <f t="shared" si="668"/>
        <v>5246256.68</v>
      </c>
      <c r="V106" s="124">
        <f t="shared" si="668"/>
        <v>3737711</v>
      </c>
      <c r="W106" s="124">
        <f t="shared" si="668"/>
        <v>5246256.68</v>
      </c>
      <c r="X106" s="126">
        <f t="shared" si="668"/>
        <v>2432332.9899999998</v>
      </c>
      <c r="Y106" s="124">
        <f t="shared" si="668"/>
        <v>3124203</v>
      </c>
      <c r="Z106" s="124">
        <f t="shared" si="668"/>
        <v>3083171</v>
      </c>
      <c r="AA106" s="124">
        <f t="shared" si="668"/>
        <v>3468051.57</v>
      </c>
      <c r="AB106" s="124">
        <f t="shared" si="668"/>
        <v>3027501.1999999997</v>
      </c>
      <c r="AC106" s="124">
        <f t="shared" si="668"/>
        <v>2716380.07</v>
      </c>
      <c r="AD106" s="124">
        <f t="shared" si="668"/>
        <v>3087143.3300000005</v>
      </c>
      <c r="AE106" s="124">
        <f t="shared" si="668"/>
        <v>3808823</v>
      </c>
      <c r="AF106" s="124">
        <f t="shared" si="668"/>
        <v>5211222.8600000003</v>
      </c>
      <c r="AG106" s="263">
        <v>5305667</v>
      </c>
      <c r="AH106" s="263">
        <v>4140549</v>
      </c>
      <c r="AI106" s="263">
        <v>3535199</v>
      </c>
      <c r="AJ106" s="126">
        <v>3046000</v>
      </c>
      <c r="AK106" s="280">
        <v>2966989</v>
      </c>
      <c r="AL106" s="280">
        <v>3572984</v>
      </c>
      <c r="AM106" s="280">
        <v>3645160</v>
      </c>
      <c r="AN106" s="280">
        <v>3032985</v>
      </c>
      <c r="AO106" s="280">
        <v>2946877</v>
      </c>
      <c r="AP106" s="280">
        <v>3046218</v>
      </c>
      <c r="AQ106" s="37">
        <v>3522428</v>
      </c>
      <c r="AR106" s="280">
        <v>5366896</v>
      </c>
      <c r="AS106" s="280">
        <v>5842034</v>
      </c>
      <c r="AT106" s="280">
        <v>4364240</v>
      </c>
      <c r="AU106" s="280">
        <v>270761</v>
      </c>
      <c r="AV106" s="297">
        <v>917871</v>
      </c>
      <c r="AW106" s="280">
        <v>487386</v>
      </c>
      <c r="AX106" s="280">
        <v>442333</v>
      </c>
      <c r="AY106" s="280">
        <v>3803037</v>
      </c>
      <c r="AZ106" s="280">
        <v>3038348</v>
      </c>
      <c r="BA106" s="280">
        <v>3420832</v>
      </c>
      <c r="BB106" s="280">
        <v>3281437</v>
      </c>
      <c r="BC106" s="37">
        <v>3611131</v>
      </c>
      <c r="BD106" s="280">
        <v>5747815</v>
      </c>
      <c r="BE106" s="280">
        <v>5404410</v>
      </c>
      <c r="BF106" s="280">
        <v>4631667</v>
      </c>
      <c r="BG106" s="280">
        <v>3504980</v>
      </c>
      <c r="BH106" s="297">
        <v>3038781</v>
      </c>
      <c r="BI106" s="482">
        <v>3772078</v>
      </c>
      <c r="BJ106" s="546">
        <v>3751785</v>
      </c>
      <c r="BK106" s="571">
        <v>3760967</v>
      </c>
      <c r="BL106" s="280">
        <v>3764854</v>
      </c>
      <c r="BM106" s="280">
        <v>3542710</v>
      </c>
      <c r="BN106" s="280">
        <v>3264928</v>
      </c>
      <c r="BO106" s="37">
        <v>4667381</v>
      </c>
      <c r="BP106" s="37">
        <v>6357190</v>
      </c>
      <c r="BQ106" s="280">
        <v>6169746</v>
      </c>
      <c r="BR106" s="280">
        <v>5152198</v>
      </c>
      <c r="BS106" s="280"/>
      <c r="BT106" s="280"/>
      <c r="BU106" s="123">
        <f t="shared" si="586"/>
        <v>285834.59999999998</v>
      </c>
      <c r="BV106" s="127">
        <f t="shared" ref="BV106:BX106" si="669">SUM(BV101:BV105)</f>
        <v>-225005.75999999983</v>
      </c>
      <c r="BW106" s="127">
        <f t="shared" si="669"/>
        <v>103789.15000000002</v>
      </c>
      <c r="BX106" s="127">
        <f t="shared" si="669"/>
        <v>271646.88999999996</v>
      </c>
      <c r="BY106" s="127">
        <f t="shared" ref="BY106" si="670">SUM(BY101:BY105)</f>
        <v>510998.44000000018</v>
      </c>
      <c r="BZ106" s="127">
        <f t="shared" ref="BZ106:CH106" si="671">SUM(BZ101:BZ105)</f>
        <v>172662.51000000033</v>
      </c>
      <c r="CA106" s="127">
        <f t="shared" si="671"/>
        <v>1143401.7200000002</v>
      </c>
      <c r="CB106" s="127">
        <f t="shared" si="671"/>
        <v>381396.94000000006</v>
      </c>
      <c r="CC106" s="127">
        <f t="shared" si="671"/>
        <v>2846206.3200000003</v>
      </c>
      <c r="CD106" s="391">
        <f t="shared" si="671"/>
        <v>274933.08999999991</v>
      </c>
      <c r="CE106" s="414">
        <f t="shared" si="671"/>
        <v>57596.540000000066</v>
      </c>
      <c r="CF106" s="127">
        <f t="shared" si="671"/>
        <v>469799.35</v>
      </c>
      <c r="CG106" s="127">
        <f t="shared" si="671"/>
        <v>889303.83000000007</v>
      </c>
      <c r="CH106" s="127">
        <f t="shared" si="671"/>
        <v>782306.37000000011</v>
      </c>
      <c r="CI106" s="127">
        <f t="shared" ref="CI106:CJ106" si="672">SUM(CI101:CI105)</f>
        <v>285822.48000000004</v>
      </c>
      <c r="CJ106" s="232">
        <f t="shared" si="672"/>
        <v>517383.16999999993</v>
      </c>
      <c r="CK106" s="232">
        <f t="shared" ref="CK106" si="673">SUM(CK101:CK105)</f>
        <v>356059.58999999979</v>
      </c>
      <c r="CL106" s="232">
        <f t="shared" ref="CL106:CM106" si="674">SUM(CL101:CL105)</f>
        <v>884674.94999999972</v>
      </c>
      <c r="CM106" s="257">
        <f t="shared" si="674"/>
        <v>59410.319999999949</v>
      </c>
      <c r="CN106" s="257">
        <f t="shared" ref="CN106:CO106" si="675">SUM(CN101:CN105)</f>
        <v>402838</v>
      </c>
      <c r="CO106" s="257">
        <f t="shared" si="675"/>
        <v>-1711057.6800000002</v>
      </c>
      <c r="CP106" s="371">
        <f t="shared" ref="CP106:CQ106" si="676">SUM(CP101:CP105)</f>
        <v>613667.01</v>
      </c>
      <c r="CQ106" s="340">
        <f t="shared" si="676"/>
        <v>-157214</v>
      </c>
      <c r="CR106" s="257">
        <f t="shared" ref="CR106" si="677">SUM(CR101:CR105)</f>
        <v>489813</v>
      </c>
      <c r="CS106" s="257">
        <f t="shared" ref="CS106" si="678">SUM(CS101:CS105)</f>
        <v>177108.42999999993</v>
      </c>
      <c r="CT106" s="257">
        <f t="shared" ref="CT106" si="679">SUM(CT101:CT105)</f>
        <v>5483.7999999998428</v>
      </c>
      <c r="CU106" s="257">
        <f t="shared" ref="CU106" si="680">SUM(CU101:CU105)</f>
        <v>230496.93000000005</v>
      </c>
      <c r="CV106" s="257">
        <f t="shared" ref="CV106" si="681">SUM(CV101:CV105)</f>
        <v>-40925.329999999914</v>
      </c>
      <c r="CW106" s="257">
        <f t="shared" ref="CW106" si="682">SUM(CW101:CW105)</f>
        <v>-286395</v>
      </c>
      <c r="CX106" s="257">
        <f t="shared" ref="CX106" si="683">SUM(CX101:CX105)</f>
        <v>155673.14000000001</v>
      </c>
      <c r="CY106" s="257">
        <f t="shared" ref="CY106" si="684">SUM(CY101:CY105)</f>
        <v>536367</v>
      </c>
      <c r="CZ106" s="257">
        <f t="shared" ref="CZ106" si="685">SUM(CZ101:CZ105)</f>
        <v>223691</v>
      </c>
      <c r="DA106" s="257">
        <f t="shared" ref="DA106" si="686">SUM(DA101:DA105)</f>
        <v>-3264438</v>
      </c>
      <c r="DB106" s="371">
        <f t="shared" ref="DB106" si="687">SUM(DB101:DB105)</f>
        <v>-2128129</v>
      </c>
      <c r="DC106" s="371">
        <f t="shared" ref="DC106" si="688">SUM(DC101:DC105)</f>
        <v>-2479603</v>
      </c>
      <c r="DD106" s="371">
        <f t="shared" ref="DD106" si="689">SUM(DD101:DD105)</f>
        <v>-3130651</v>
      </c>
      <c r="DE106" s="371">
        <f t="shared" ref="DE106" si="690">SUM(DE101:DE105)</f>
        <v>157877</v>
      </c>
      <c r="DF106" s="371">
        <f t="shared" ref="DF106" si="691">SUM(DF101:DF105)</f>
        <v>5363</v>
      </c>
      <c r="DG106" s="371">
        <f t="shared" ref="DG106" si="692">SUM(DG101:DG105)</f>
        <v>473955</v>
      </c>
      <c r="DH106" s="371">
        <f t="shared" ref="DH106" si="693">SUM(DH101:DH105)</f>
        <v>235219</v>
      </c>
      <c r="DI106" s="371">
        <f t="shared" ref="DI106" si="694">SUM(DI101:DI105)</f>
        <v>88703</v>
      </c>
      <c r="DJ106" s="371">
        <f t="shared" ref="DJ106" si="695">SUM(DJ101:DJ105)</f>
        <v>380919</v>
      </c>
      <c r="DK106" s="371">
        <f t="shared" ref="DK106:DL106" si="696">SUM(DK101:DK105)</f>
        <v>-437624</v>
      </c>
      <c r="DL106" s="371">
        <f t="shared" si="696"/>
        <v>267427</v>
      </c>
      <c r="DM106" s="371">
        <f t="shared" ref="DM106:DN106" si="697">SUM(DM101:DM105)</f>
        <v>3234219</v>
      </c>
      <c r="DN106" s="371">
        <f t="shared" si="697"/>
        <v>2120910</v>
      </c>
      <c r="DO106" s="371">
        <f t="shared" ref="DO106:DP106" si="698">SUM(DO101:DO105)</f>
        <v>3284692</v>
      </c>
      <c r="DP106" s="371">
        <f t="shared" si="698"/>
        <v>3309452</v>
      </c>
      <c r="DQ106" s="371">
        <f t="shared" ref="DQ106:DR106" si="699">SUM(DQ101:DQ105)</f>
        <v>-42070</v>
      </c>
      <c r="DR106" s="371">
        <f t="shared" si="699"/>
        <v>726506</v>
      </c>
      <c r="DS106" s="371">
        <f t="shared" ref="DS106:DT106" si="700">SUM(DS101:DS105)</f>
        <v>121878</v>
      </c>
      <c r="DT106" s="371">
        <f t="shared" si="700"/>
        <v>-16509</v>
      </c>
      <c r="DU106" s="371">
        <f t="shared" ref="DU106:DV106" si="701">SUM(DU101:DU105)</f>
        <v>1056250</v>
      </c>
      <c r="DV106" s="371">
        <f t="shared" si="701"/>
        <v>609375</v>
      </c>
      <c r="DW106" s="371">
        <f t="shared" ref="DW106:DX106" si="702">SUM(DW101:DW105)</f>
        <v>765336</v>
      </c>
      <c r="DX106" s="371">
        <f t="shared" si="702"/>
        <v>520531</v>
      </c>
      <c r="DY106" s="452"/>
      <c r="DZ106" s="452"/>
      <c r="EA106" s="452"/>
      <c r="EB106" s="327"/>
      <c r="EC106" s="37">
        <f t="shared" si="586"/>
        <v>5152198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274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274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51"/>
      <c r="CN107" s="251"/>
      <c r="CO107" s="251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432"/>
      <c r="DZ107" s="432"/>
      <c r="EA107" s="432"/>
      <c r="EB107" s="261"/>
      <c r="EC107" s="82"/>
    </row>
    <row r="108" spans="1:133" s="51" customFormat="1" x14ac:dyDescent="0.3">
      <c r="A108" s="138"/>
      <c r="B108" s="52" t="s">
        <v>139</v>
      </c>
      <c r="C108" s="94">
        <v>10613</v>
      </c>
      <c r="D108" s="95">
        <v>11257</v>
      </c>
      <c r="E108" s="95">
        <v>11629</v>
      </c>
      <c r="F108" s="27">
        <v>10705</v>
      </c>
      <c r="G108" s="95">
        <v>11358</v>
      </c>
      <c r="H108" s="95">
        <v>11536</v>
      </c>
      <c r="I108" s="95">
        <v>10763</v>
      </c>
      <c r="J108" s="95">
        <v>12500</v>
      </c>
      <c r="K108" s="95">
        <v>10712</v>
      </c>
      <c r="L108" s="96">
        <v>10994</v>
      </c>
      <c r="M108" s="95">
        <v>12586</v>
      </c>
      <c r="N108" s="95">
        <v>12028</v>
      </c>
      <c r="O108" s="95">
        <v>11694</v>
      </c>
      <c r="P108" s="95">
        <v>11369</v>
      </c>
      <c r="Q108" s="95">
        <v>11298</v>
      </c>
      <c r="R108" s="95">
        <v>12082</v>
      </c>
      <c r="S108" s="95">
        <v>12299</v>
      </c>
      <c r="T108" s="95">
        <v>11329</v>
      </c>
      <c r="U108" s="192">
        <v>12574</v>
      </c>
      <c r="V108" s="192">
        <v>11745</v>
      </c>
      <c r="W108" s="192">
        <v>12574</v>
      </c>
      <c r="X108" s="96">
        <v>10733</v>
      </c>
      <c r="Y108" s="192">
        <v>11408</v>
      </c>
      <c r="Z108" s="192">
        <v>11362</v>
      </c>
      <c r="AA108" s="192">
        <v>12708</v>
      </c>
      <c r="AB108" s="192">
        <v>11633</v>
      </c>
      <c r="AC108" s="192">
        <v>11553</v>
      </c>
      <c r="AD108" s="192">
        <v>12164</v>
      </c>
      <c r="AE108" s="192">
        <v>12071</v>
      </c>
      <c r="AF108" s="192">
        <v>12050</v>
      </c>
      <c r="AG108" s="192">
        <v>11576</v>
      </c>
      <c r="AH108" s="192">
        <v>12601</v>
      </c>
      <c r="AI108" s="192">
        <v>11918</v>
      </c>
      <c r="AJ108" s="96">
        <v>12180</v>
      </c>
      <c r="AK108" s="281">
        <v>11596</v>
      </c>
      <c r="AL108" s="281">
        <v>11714</v>
      </c>
      <c r="AM108" s="281">
        <v>12516</v>
      </c>
      <c r="AN108" s="281">
        <v>11726</v>
      </c>
      <c r="AO108" s="281">
        <v>11836</v>
      </c>
      <c r="AP108" s="281">
        <v>11747</v>
      </c>
      <c r="AQ108" s="56">
        <v>11765</v>
      </c>
      <c r="AR108" s="281">
        <v>12783</v>
      </c>
      <c r="AS108" s="281">
        <v>11891</v>
      </c>
      <c r="AT108" s="281">
        <v>11859</v>
      </c>
      <c r="AU108" s="281">
        <v>1298</v>
      </c>
      <c r="AV108" s="298">
        <v>2925</v>
      </c>
      <c r="AW108" s="281">
        <v>1711</v>
      </c>
      <c r="AX108" s="281">
        <v>1647</v>
      </c>
      <c r="AY108" s="281">
        <v>13111</v>
      </c>
      <c r="AZ108" s="281">
        <v>10855</v>
      </c>
      <c r="BA108" s="281">
        <v>12712</v>
      </c>
      <c r="BB108" s="281">
        <v>11922</v>
      </c>
      <c r="BC108" s="56">
        <v>11238</v>
      </c>
      <c r="BD108" s="281">
        <v>12875</v>
      </c>
      <c r="BE108" s="281">
        <v>12751</v>
      </c>
      <c r="BF108" s="281">
        <v>12425</v>
      </c>
      <c r="BG108" s="281">
        <v>12387</v>
      </c>
      <c r="BH108" s="298">
        <v>11062</v>
      </c>
      <c r="BI108" s="483">
        <v>13010</v>
      </c>
      <c r="BJ108" s="547">
        <v>12520</v>
      </c>
      <c r="BK108" s="572">
        <v>11970</v>
      </c>
      <c r="BL108" s="281">
        <v>12729</v>
      </c>
      <c r="BM108" s="281">
        <v>12651</v>
      </c>
      <c r="BN108" s="281">
        <v>11305</v>
      </c>
      <c r="BO108" s="56">
        <v>12520</v>
      </c>
      <c r="BP108" s="56">
        <v>12460</v>
      </c>
      <c r="BQ108" s="281">
        <v>12328</v>
      </c>
      <c r="BR108" s="281">
        <v>13275</v>
      </c>
      <c r="BS108" s="281"/>
      <c r="BT108" s="281"/>
      <c r="BU108" s="94">
        <f t="shared" ref="BU108:CD112" si="703">O108-C108</f>
        <v>1081</v>
      </c>
      <c r="BV108" s="97">
        <f t="shared" si="703"/>
        <v>112</v>
      </c>
      <c r="BW108" s="97">
        <f t="shared" si="703"/>
        <v>-331</v>
      </c>
      <c r="BX108" s="97">
        <f t="shared" si="703"/>
        <v>1377</v>
      </c>
      <c r="BY108" s="97">
        <f t="shared" si="703"/>
        <v>941</v>
      </c>
      <c r="BZ108" s="97">
        <f t="shared" si="703"/>
        <v>-207</v>
      </c>
      <c r="CA108" s="97">
        <f t="shared" si="703"/>
        <v>1811</v>
      </c>
      <c r="CB108" s="97">
        <f t="shared" si="703"/>
        <v>-755</v>
      </c>
      <c r="CC108" s="97">
        <f t="shared" si="703"/>
        <v>1862</v>
      </c>
      <c r="CD108" s="392">
        <f t="shared" si="703"/>
        <v>-261</v>
      </c>
      <c r="CE108" s="415">
        <f t="shared" ref="CE108:CN112" si="704">Y108-M108</f>
        <v>-1178</v>
      </c>
      <c r="CF108" s="97">
        <f t="shared" si="704"/>
        <v>-666</v>
      </c>
      <c r="CG108" s="97">
        <f t="shared" si="704"/>
        <v>1014</v>
      </c>
      <c r="CH108" s="97">
        <f t="shared" si="704"/>
        <v>264</v>
      </c>
      <c r="CI108" s="97">
        <f t="shared" si="704"/>
        <v>255</v>
      </c>
      <c r="CJ108" s="233">
        <f t="shared" si="704"/>
        <v>82</v>
      </c>
      <c r="CK108" s="233">
        <f t="shared" si="704"/>
        <v>-228</v>
      </c>
      <c r="CL108" s="233">
        <f t="shared" si="704"/>
        <v>721</v>
      </c>
      <c r="CM108" s="258">
        <f t="shared" si="704"/>
        <v>-998</v>
      </c>
      <c r="CN108" s="258">
        <f t="shared" si="704"/>
        <v>856</v>
      </c>
      <c r="CO108" s="258">
        <f t="shared" ref="CO108:CX112" si="705">AI108-W108</f>
        <v>-656</v>
      </c>
      <c r="CP108" s="372">
        <f t="shared" si="705"/>
        <v>1447</v>
      </c>
      <c r="CQ108" s="341">
        <f t="shared" si="705"/>
        <v>188</v>
      </c>
      <c r="CR108" s="258">
        <f t="shared" si="705"/>
        <v>352</v>
      </c>
      <c r="CS108" s="258">
        <f t="shared" si="705"/>
        <v>-192</v>
      </c>
      <c r="CT108" s="258">
        <f t="shared" si="705"/>
        <v>93</v>
      </c>
      <c r="CU108" s="258">
        <f t="shared" si="705"/>
        <v>283</v>
      </c>
      <c r="CV108" s="258">
        <f t="shared" si="705"/>
        <v>-417</v>
      </c>
      <c r="CW108" s="258">
        <f t="shared" si="705"/>
        <v>-306</v>
      </c>
      <c r="CX108" s="258">
        <f t="shared" si="705"/>
        <v>733</v>
      </c>
      <c r="CY108" s="258">
        <f t="shared" ref="CY108:DH112" si="706">AS108-AG108</f>
        <v>315</v>
      </c>
      <c r="CZ108" s="258">
        <f t="shared" si="706"/>
        <v>-742</v>
      </c>
      <c r="DA108" s="258">
        <f t="shared" si="706"/>
        <v>-10620</v>
      </c>
      <c r="DB108" s="372">
        <f t="shared" si="706"/>
        <v>-9255</v>
      </c>
      <c r="DC108" s="372">
        <f t="shared" si="706"/>
        <v>-9885</v>
      </c>
      <c r="DD108" s="372">
        <f t="shared" si="706"/>
        <v>-10067</v>
      </c>
      <c r="DE108" s="372">
        <f t="shared" si="706"/>
        <v>595</v>
      </c>
      <c r="DF108" s="372">
        <f t="shared" si="706"/>
        <v>-871</v>
      </c>
      <c r="DG108" s="372">
        <f t="shared" si="706"/>
        <v>876</v>
      </c>
      <c r="DH108" s="372">
        <f t="shared" si="706"/>
        <v>175</v>
      </c>
      <c r="DI108" s="372">
        <f t="shared" ref="DI108:DX112" si="707">BC108-AQ108</f>
        <v>-527</v>
      </c>
      <c r="DJ108" s="372">
        <f t="shared" si="707"/>
        <v>92</v>
      </c>
      <c r="DK108" s="372">
        <f t="shared" si="707"/>
        <v>860</v>
      </c>
      <c r="DL108" s="372">
        <f t="shared" si="707"/>
        <v>566</v>
      </c>
      <c r="DM108" s="372">
        <f t="shared" si="707"/>
        <v>11089</v>
      </c>
      <c r="DN108" s="372">
        <f t="shared" si="707"/>
        <v>8137</v>
      </c>
      <c r="DO108" s="372">
        <f t="shared" si="707"/>
        <v>11299</v>
      </c>
      <c r="DP108" s="372">
        <f t="shared" si="707"/>
        <v>10873</v>
      </c>
      <c r="DQ108" s="372">
        <f t="shared" si="707"/>
        <v>-1141</v>
      </c>
      <c r="DR108" s="372">
        <f t="shared" si="707"/>
        <v>1874</v>
      </c>
      <c r="DS108" s="372">
        <f t="shared" si="707"/>
        <v>-61</v>
      </c>
      <c r="DT108" s="372">
        <f t="shared" si="707"/>
        <v>-617</v>
      </c>
      <c r="DU108" s="372">
        <f t="shared" si="707"/>
        <v>1282</v>
      </c>
      <c r="DV108" s="372">
        <f t="shared" si="707"/>
        <v>-415</v>
      </c>
      <c r="DW108" s="372">
        <f t="shared" si="707"/>
        <v>-423</v>
      </c>
      <c r="DX108" s="372">
        <f t="shared" si="707"/>
        <v>850</v>
      </c>
      <c r="DY108" s="447"/>
      <c r="DZ108" s="447"/>
      <c r="EA108" s="447"/>
      <c r="EB108" s="261"/>
      <c r="EC108" s="56">
        <f>IF(ISERROR(GETPIVOTDATA("VALUE",'CSS WK pvt'!$I$2,"DT_FILE",EC$8,"CD_CO",EC$6,"TRIM_CAT",TRIM(B108),"TRIM_LINE",A107))=TRUE,0,GETPIVOTDATA("VALUE",'CSS WK pvt'!$I$2,"DT_FILE",EC$8,"CD_CO",EC$6,"TRIM_CAT",TRIM(B108),"TRIM_LINE",A107))</f>
        <v>13275</v>
      </c>
    </row>
    <row r="109" spans="1:133" s="51" customFormat="1" x14ac:dyDescent="0.3">
      <c r="A109" s="138"/>
      <c r="B109" s="52" t="s">
        <v>140</v>
      </c>
      <c r="C109" s="94">
        <v>125</v>
      </c>
      <c r="D109" s="95">
        <v>124</v>
      </c>
      <c r="E109" s="95">
        <v>152</v>
      </c>
      <c r="F109" s="27">
        <v>115</v>
      </c>
      <c r="G109" s="95">
        <v>127</v>
      </c>
      <c r="H109" s="95">
        <v>122</v>
      </c>
      <c r="I109" s="95">
        <v>122</v>
      </c>
      <c r="J109" s="95">
        <v>145</v>
      </c>
      <c r="K109" s="95">
        <v>97</v>
      </c>
      <c r="L109" s="96">
        <v>135</v>
      </c>
      <c r="M109" s="95">
        <v>162</v>
      </c>
      <c r="N109" s="95">
        <v>155</v>
      </c>
      <c r="O109" s="95">
        <v>130</v>
      </c>
      <c r="P109" s="95">
        <v>145</v>
      </c>
      <c r="Q109" s="95">
        <v>136</v>
      </c>
      <c r="R109" s="95">
        <v>128</v>
      </c>
      <c r="S109" s="95">
        <v>148</v>
      </c>
      <c r="T109" s="95">
        <v>142</v>
      </c>
      <c r="U109" s="192">
        <v>138</v>
      </c>
      <c r="V109" s="192">
        <v>128</v>
      </c>
      <c r="W109" s="192">
        <v>138</v>
      </c>
      <c r="X109" s="96">
        <v>165</v>
      </c>
      <c r="Y109" s="192">
        <v>165</v>
      </c>
      <c r="Z109" s="192">
        <v>151</v>
      </c>
      <c r="AA109" s="192">
        <v>204</v>
      </c>
      <c r="AB109" s="192">
        <v>197</v>
      </c>
      <c r="AC109" s="192">
        <v>199</v>
      </c>
      <c r="AD109" s="192">
        <v>226</v>
      </c>
      <c r="AE109" s="192">
        <v>183</v>
      </c>
      <c r="AF109" s="192">
        <v>235</v>
      </c>
      <c r="AG109" s="192">
        <v>189</v>
      </c>
      <c r="AH109" s="192">
        <v>194</v>
      </c>
      <c r="AI109" s="192">
        <v>238</v>
      </c>
      <c r="AJ109" s="96">
        <v>198</v>
      </c>
      <c r="AK109" s="281">
        <v>178</v>
      </c>
      <c r="AL109" s="281">
        <v>180</v>
      </c>
      <c r="AM109" s="281">
        <v>200</v>
      </c>
      <c r="AN109" s="281">
        <v>153</v>
      </c>
      <c r="AO109" s="281">
        <v>178</v>
      </c>
      <c r="AP109" s="281">
        <v>194</v>
      </c>
      <c r="AQ109" s="56">
        <v>164</v>
      </c>
      <c r="AR109" s="281">
        <v>189</v>
      </c>
      <c r="AS109" s="281">
        <v>212</v>
      </c>
      <c r="AT109" s="281">
        <v>155</v>
      </c>
      <c r="AU109" s="281">
        <v>37</v>
      </c>
      <c r="AV109" s="298">
        <v>45</v>
      </c>
      <c r="AW109" s="281">
        <v>38</v>
      </c>
      <c r="AX109" s="281">
        <v>30</v>
      </c>
      <c r="AY109" s="281">
        <v>170</v>
      </c>
      <c r="AZ109" s="281">
        <v>137</v>
      </c>
      <c r="BA109" s="281">
        <v>171</v>
      </c>
      <c r="BB109" s="281">
        <v>153</v>
      </c>
      <c r="BC109" s="56">
        <v>151</v>
      </c>
      <c r="BD109" s="281">
        <v>163</v>
      </c>
      <c r="BE109" s="281">
        <v>152</v>
      </c>
      <c r="BF109" s="281">
        <v>166</v>
      </c>
      <c r="BG109" s="281">
        <v>150</v>
      </c>
      <c r="BH109" s="298">
        <v>133</v>
      </c>
      <c r="BI109" s="483">
        <v>173</v>
      </c>
      <c r="BJ109" s="547">
        <v>153</v>
      </c>
      <c r="BK109" s="572">
        <v>146</v>
      </c>
      <c r="BL109" s="281">
        <v>188</v>
      </c>
      <c r="BM109" s="281">
        <v>186</v>
      </c>
      <c r="BN109" s="281">
        <v>158</v>
      </c>
      <c r="BO109" s="56">
        <v>179</v>
      </c>
      <c r="BP109" s="56">
        <v>175</v>
      </c>
      <c r="BQ109" s="281">
        <v>173</v>
      </c>
      <c r="BR109" s="281">
        <v>184</v>
      </c>
      <c r="BS109" s="281"/>
      <c r="BT109" s="281"/>
      <c r="BU109" s="94">
        <f t="shared" si="703"/>
        <v>5</v>
      </c>
      <c r="BV109" s="97">
        <f t="shared" si="703"/>
        <v>21</v>
      </c>
      <c r="BW109" s="97">
        <f t="shared" si="703"/>
        <v>-16</v>
      </c>
      <c r="BX109" s="97">
        <f t="shared" si="703"/>
        <v>13</v>
      </c>
      <c r="BY109" s="97">
        <f t="shared" si="703"/>
        <v>21</v>
      </c>
      <c r="BZ109" s="97">
        <f t="shared" si="703"/>
        <v>20</v>
      </c>
      <c r="CA109" s="97">
        <f t="shared" si="703"/>
        <v>16</v>
      </c>
      <c r="CB109" s="97">
        <f t="shared" si="703"/>
        <v>-17</v>
      </c>
      <c r="CC109" s="97">
        <f t="shared" si="703"/>
        <v>41</v>
      </c>
      <c r="CD109" s="392">
        <f t="shared" si="703"/>
        <v>30</v>
      </c>
      <c r="CE109" s="415">
        <f t="shared" si="704"/>
        <v>3</v>
      </c>
      <c r="CF109" s="97">
        <f t="shared" si="704"/>
        <v>-4</v>
      </c>
      <c r="CG109" s="97">
        <f t="shared" si="704"/>
        <v>74</v>
      </c>
      <c r="CH109" s="97">
        <f t="shared" si="704"/>
        <v>52</v>
      </c>
      <c r="CI109" s="97">
        <f t="shared" si="704"/>
        <v>63</v>
      </c>
      <c r="CJ109" s="233">
        <f t="shared" si="704"/>
        <v>98</v>
      </c>
      <c r="CK109" s="233">
        <f t="shared" si="704"/>
        <v>35</v>
      </c>
      <c r="CL109" s="233">
        <f t="shared" si="704"/>
        <v>93</v>
      </c>
      <c r="CM109" s="258">
        <f t="shared" si="704"/>
        <v>51</v>
      </c>
      <c r="CN109" s="258">
        <f t="shared" si="704"/>
        <v>66</v>
      </c>
      <c r="CO109" s="258">
        <f t="shared" si="705"/>
        <v>100</v>
      </c>
      <c r="CP109" s="372">
        <f t="shared" si="705"/>
        <v>33</v>
      </c>
      <c r="CQ109" s="341">
        <f t="shared" si="705"/>
        <v>13</v>
      </c>
      <c r="CR109" s="258">
        <f t="shared" si="705"/>
        <v>29</v>
      </c>
      <c r="CS109" s="258">
        <f t="shared" si="705"/>
        <v>-4</v>
      </c>
      <c r="CT109" s="258">
        <f t="shared" si="705"/>
        <v>-44</v>
      </c>
      <c r="CU109" s="258">
        <f t="shared" si="705"/>
        <v>-21</v>
      </c>
      <c r="CV109" s="258">
        <f t="shared" si="705"/>
        <v>-32</v>
      </c>
      <c r="CW109" s="258">
        <f t="shared" si="705"/>
        <v>-19</v>
      </c>
      <c r="CX109" s="258">
        <f t="shared" si="705"/>
        <v>-46</v>
      </c>
      <c r="CY109" s="258">
        <f t="shared" si="706"/>
        <v>23</v>
      </c>
      <c r="CZ109" s="258">
        <f t="shared" si="706"/>
        <v>-39</v>
      </c>
      <c r="DA109" s="258">
        <f t="shared" si="706"/>
        <v>-201</v>
      </c>
      <c r="DB109" s="372">
        <f t="shared" si="706"/>
        <v>-153</v>
      </c>
      <c r="DC109" s="372">
        <f t="shared" si="706"/>
        <v>-140</v>
      </c>
      <c r="DD109" s="372">
        <f t="shared" si="706"/>
        <v>-150</v>
      </c>
      <c r="DE109" s="372">
        <f t="shared" si="706"/>
        <v>-30</v>
      </c>
      <c r="DF109" s="372">
        <f t="shared" si="706"/>
        <v>-16</v>
      </c>
      <c r="DG109" s="372">
        <f t="shared" si="706"/>
        <v>-7</v>
      </c>
      <c r="DH109" s="372">
        <f t="shared" si="706"/>
        <v>-41</v>
      </c>
      <c r="DI109" s="372">
        <f t="shared" si="707"/>
        <v>-13</v>
      </c>
      <c r="DJ109" s="372">
        <f t="shared" si="707"/>
        <v>-26</v>
      </c>
      <c r="DK109" s="372">
        <f t="shared" si="707"/>
        <v>-60</v>
      </c>
      <c r="DL109" s="372">
        <f t="shared" si="707"/>
        <v>11</v>
      </c>
      <c r="DM109" s="372">
        <f t="shared" si="707"/>
        <v>113</v>
      </c>
      <c r="DN109" s="372">
        <f t="shared" si="707"/>
        <v>88</v>
      </c>
      <c r="DO109" s="372">
        <f t="shared" si="707"/>
        <v>135</v>
      </c>
      <c r="DP109" s="372">
        <f t="shared" si="707"/>
        <v>123</v>
      </c>
      <c r="DQ109" s="372">
        <f t="shared" si="707"/>
        <v>-24</v>
      </c>
      <c r="DR109" s="372">
        <f t="shared" si="707"/>
        <v>51</v>
      </c>
      <c r="DS109" s="372">
        <f t="shared" si="707"/>
        <v>15</v>
      </c>
      <c r="DT109" s="372">
        <f t="shared" si="707"/>
        <v>5</v>
      </c>
      <c r="DU109" s="372">
        <f t="shared" si="707"/>
        <v>28</v>
      </c>
      <c r="DV109" s="372">
        <f t="shared" si="707"/>
        <v>12</v>
      </c>
      <c r="DW109" s="372">
        <f t="shared" si="707"/>
        <v>21</v>
      </c>
      <c r="DX109" s="372">
        <f t="shared" si="707"/>
        <v>18</v>
      </c>
      <c r="DY109" s="447"/>
      <c r="DZ109" s="447"/>
      <c r="EA109" s="447"/>
      <c r="EB109" s="261"/>
      <c r="EC109" s="56">
        <f>IF(ISERROR(GETPIVOTDATA("VALUE",'CSS WK pvt'!$I$2,"DT_FILE",EC$8,"CD_CO",EC$6,"TRIM_CAT",TRIM(B109),"TRIM_LINE",A107))=TRUE,0,GETPIVOTDATA("VALUE",'CSS WK pvt'!$I$2,"DT_FILE",EC$8,"CD_CO",EC$6,"TRIM_CAT",TRIM(B109),"TRIM_LINE",A107))</f>
        <v>184</v>
      </c>
    </row>
    <row r="110" spans="1:133" s="51" customFormat="1" x14ac:dyDescent="0.3">
      <c r="A110" s="138"/>
      <c r="B110" s="52" t="s">
        <v>141</v>
      </c>
      <c r="C110" s="94">
        <v>1532</v>
      </c>
      <c r="D110" s="95">
        <v>1940</v>
      </c>
      <c r="E110" s="95">
        <v>1785</v>
      </c>
      <c r="F110" s="27">
        <v>1591</v>
      </c>
      <c r="G110" s="95">
        <v>1937</v>
      </c>
      <c r="H110" s="95">
        <v>1677</v>
      </c>
      <c r="I110" s="95">
        <v>1669</v>
      </c>
      <c r="J110" s="95">
        <v>1863</v>
      </c>
      <c r="K110" s="95">
        <v>1681</v>
      </c>
      <c r="L110" s="96">
        <v>1233</v>
      </c>
      <c r="M110" s="95">
        <v>2480</v>
      </c>
      <c r="N110" s="95">
        <v>1849</v>
      </c>
      <c r="O110" s="95">
        <v>1809</v>
      </c>
      <c r="P110" s="95">
        <v>1490</v>
      </c>
      <c r="Q110" s="95">
        <v>1847</v>
      </c>
      <c r="R110" s="95">
        <v>2343</v>
      </c>
      <c r="S110" s="95">
        <v>2011</v>
      </c>
      <c r="T110" s="95">
        <v>1764</v>
      </c>
      <c r="U110" s="192">
        <v>2172</v>
      </c>
      <c r="V110" s="192">
        <v>1805</v>
      </c>
      <c r="W110" s="192">
        <v>2172</v>
      </c>
      <c r="X110" s="96">
        <v>1317</v>
      </c>
      <c r="Y110" s="192">
        <v>2569</v>
      </c>
      <c r="Z110" s="192">
        <v>1858</v>
      </c>
      <c r="AA110" s="192">
        <v>1927</v>
      </c>
      <c r="AB110" s="192">
        <v>1786</v>
      </c>
      <c r="AC110" s="192">
        <v>1823</v>
      </c>
      <c r="AD110" s="192">
        <v>1836</v>
      </c>
      <c r="AE110" s="192">
        <v>2045</v>
      </c>
      <c r="AF110" s="192">
        <v>1841</v>
      </c>
      <c r="AG110" s="192">
        <v>1847</v>
      </c>
      <c r="AH110" s="192">
        <v>1873</v>
      </c>
      <c r="AI110" s="192">
        <v>1894</v>
      </c>
      <c r="AJ110" s="96">
        <v>1749</v>
      </c>
      <c r="AK110" s="281">
        <v>2161</v>
      </c>
      <c r="AL110" s="281">
        <v>1775</v>
      </c>
      <c r="AM110" s="281">
        <v>1891</v>
      </c>
      <c r="AN110" s="281">
        <v>2065</v>
      </c>
      <c r="AO110" s="281">
        <v>1614</v>
      </c>
      <c r="AP110" s="281">
        <v>1555</v>
      </c>
      <c r="AQ110" s="56">
        <v>1582</v>
      </c>
      <c r="AR110" s="281">
        <v>2106</v>
      </c>
      <c r="AS110" s="281">
        <v>1489</v>
      </c>
      <c r="AT110" s="281">
        <v>1920</v>
      </c>
      <c r="AU110" s="281">
        <v>197</v>
      </c>
      <c r="AV110" s="298">
        <v>538</v>
      </c>
      <c r="AW110" s="281">
        <v>316</v>
      </c>
      <c r="AX110" s="281">
        <v>259</v>
      </c>
      <c r="AY110" s="281">
        <v>2158</v>
      </c>
      <c r="AZ110" s="281">
        <v>1736</v>
      </c>
      <c r="BA110" s="281">
        <v>2076</v>
      </c>
      <c r="BB110" s="281">
        <v>1906</v>
      </c>
      <c r="BC110" s="56">
        <v>1752</v>
      </c>
      <c r="BD110" s="281">
        <v>1992</v>
      </c>
      <c r="BE110" s="281">
        <v>1919</v>
      </c>
      <c r="BF110" s="281">
        <v>2011</v>
      </c>
      <c r="BG110" s="281">
        <v>2080</v>
      </c>
      <c r="BH110" s="298">
        <v>1646</v>
      </c>
      <c r="BI110" s="483">
        <v>2128</v>
      </c>
      <c r="BJ110" s="547">
        <v>1983</v>
      </c>
      <c r="BK110" s="572">
        <v>1892</v>
      </c>
      <c r="BL110" s="281">
        <v>2050</v>
      </c>
      <c r="BM110" s="281">
        <v>2140</v>
      </c>
      <c r="BN110" s="281">
        <v>1629</v>
      </c>
      <c r="BO110" s="56">
        <v>1693</v>
      </c>
      <c r="BP110" s="56">
        <v>1713</v>
      </c>
      <c r="BQ110" s="281">
        <v>1939</v>
      </c>
      <c r="BR110" s="281">
        <v>2015</v>
      </c>
      <c r="BS110" s="281"/>
      <c r="BT110" s="281"/>
      <c r="BU110" s="94">
        <f t="shared" si="703"/>
        <v>277</v>
      </c>
      <c r="BV110" s="97">
        <f t="shared" si="703"/>
        <v>-450</v>
      </c>
      <c r="BW110" s="97">
        <f t="shared" si="703"/>
        <v>62</v>
      </c>
      <c r="BX110" s="97">
        <f t="shared" si="703"/>
        <v>752</v>
      </c>
      <c r="BY110" s="97">
        <f t="shared" si="703"/>
        <v>74</v>
      </c>
      <c r="BZ110" s="97">
        <f t="shared" si="703"/>
        <v>87</v>
      </c>
      <c r="CA110" s="97">
        <f t="shared" si="703"/>
        <v>503</v>
      </c>
      <c r="CB110" s="97">
        <f t="shared" si="703"/>
        <v>-58</v>
      </c>
      <c r="CC110" s="97">
        <f t="shared" si="703"/>
        <v>491</v>
      </c>
      <c r="CD110" s="392">
        <f t="shared" si="703"/>
        <v>84</v>
      </c>
      <c r="CE110" s="415">
        <f t="shared" si="704"/>
        <v>89</v>
      </c>
      <c r="CF110" s="97">
        <f t="shared" si="704"/>
        <v>9</v>
      </c>
      <c r="CG110" s="97">
        <f t="shared" si="704"/>
        <v>118</v>
      </c>
      <c r="CH110" s="97">
        <f t="shared" si="704"/>
        <v>296</v>
      </c>
      <c r="CI110" s="97">
        <f t="shared" si="704"/>
        <v>-24</v>
      </c>
      <c r="CJ110" s="233">
        <f t="shared" si="704"/>
        <v>-507</v>
      </c>
      <c r="CK110" s="233">
        <f t="shared" si="704"/>
        <v>34</v>
      </c>
      <c r="CL110" s="233">
        <f t="shared" si="704"/>
        <v>77</v>
      </c>
      <c r="CM110" s="258">
        <f t="shared" si="704"/>
        <v>-325</v>
      </c>
      <c r="CN110" s="258">
        <f t="shared" si="704"/>
        <v>68</v>
      </c>
      <c r="CO110" s="258">
        <f t="shared" si="705"/>
        <v>-278</v>
      </c>
      <c r="CP110" s="372">
        <f t="shared" si="705"/>
        <v>432</v>
      </c>
      <c r="CQ110" s="341">
        <f t="shared" si="705"/>
        <v>-408</v>
      </c>
      <c r="CR110" s="258">
        <f t="shared" si="705"/>
        <v>-83</v>
      </c>
      <c r="CS110" s="258">
        <f t="shared" si="705"/>
        <v>-36</v>
      </c>
      <c r="CT110" s="258">
        <f t="shared" si="705"/>
        <v>279</v>
      </c>
      <c r="CU110" s="258">
        <f t="shared" si="705"/>
        <v>-209</v>
      </c>
      <c r="CV110" s="258">
        <f t="shared" si="705"/>
        <v>-281</v>
      </c>
      <c r="CW110" s="258">
        <f t="shared" si="705"/>
        <v>-463</v>
      </c>
      <c r="CX110" s="258">
        <f t="shared" si="705"/>
        <v>265</v>
      </c>
      <c r="CY110" s="258">
        <f t="shared" si="706"/>
        <v>-358</v>
      </c>
      <c r="CZ110" s="258">
        <f t="shared" si="706"/>
        <v>47</v>
      </c>
      <c r="DA110" s="258">
        <f t="shared" si="706"/>
        <v>-1697</v>
      </c>
      <c r="DB110" s="372">
        <f t="shared" si="706"/>
        <v>-1211</v>
      </c>
      <c r="DC110" s="372">
        <f t="shared" si="706"/>
        <v>-1845</v>
      </c>
      <c r="DD110" s="372">
        <f t="shared" si="706"/>
        <v>-1516</v>
      </c>
      <c r="DE110" s="372">
        <f t="shared" si="706"/>
        <v>267</v>
      </c>
      <c r="DF110" s="372">
        <f t="shared" si="706"/>
        <v>-329</v>
      </c>
      <c r="DG110" s="372">
        <f t="shared" si="706"/>
        <v>462</v>
      </c>
      <c r="DH110" s="372">
        <f t="shared" si="706"/>
        <v>351</v>
      </c>
      <c r="DI110" s="372">
        <f t="shared" si="707"/>
        <v>170</v>
      </c>
      <c r="DJ110" s="372">
        <f t="shared" si="707"/>
        <v>-114</v>
      </c>
      <c r="DK110" s="372">
        <f t="shared" si="707"/>
        <v>430</v>
      </c>
      <c r="DL110" s="372">
        <f t="shared" si="707"/>
        <v>91</v>
      </c>
      <c r="DM110" s="372">
        <f t="shared" si="707"/>
        <v>1883</v>
      </c>
      <c r="DN110" s="372">
        <f t="shared" si="707"/>
        <v>1108</v>
      </c>
      <c r="DO110" s="372">
        <f t="shared" si="707"/>
        <v>1812</v>
      </c>
      <c r="DP110" s="372">
        <f t="shared" si="707"/>
        <v>1724</v>
      </c>
      <c r="DQ110" s="372">
        <f t="shared" si="707"/>
        <v>-266</v>
      </c>
      <c r="DR110" s="372">
        <f t="shared" si="707"/>
        <v>314</v>
      </c>
      <c r="DS110" s="372">
        <f t="shared" si="707"/>
        <v>64</v>
      </c>
      <c r="DT110" s="372">
        <f t="shared" si="707"/>
        <v>-277</v>
      </c>
      <c r="DU110" s="372">
        <f t="shared" si="707"/>
        <v>-59</v>
      </c>
      <c r="DV110" s="372">
        <f t="shared" si="707"/>
        <v>-279</v>
      </c>
      <c r="DW110" s="372">
        <f t="shared" si="707"/>
        <v>20</v>
      </c>
      <c r="DX110" s="372">
        <f t="shared" si="707"/>
        <v>4</v>
      </c>
      <c r="DY110" s="447"/>
      <c r="DZ110" s="447"/>
      <c r="EA110" s="447"/>
      <c r="EB110" s="261"/>
      <c r="EC110" s="56">
        <f>IF(ISERROR(GETPIVOTDATA("VALUE",'CSS WK pvt'!$I$2,"DT_FILE",EC$8,"CD_CO",EC$6,"TRIM_CAT",TRIM(B110),"TRIM_LINE",A107))=TRUE,0,GETPIVOTDATA("VALUE",'CSS WK pvt'!$I$2,"DT_FILE",EC$8,"CD_CO",EC$6,"TRIM_CAT",TRIM(B110),"TRIM_LINE",A107))</f>
        <v>2015</v>
      </c>
    </row>
    <row r="111" spans="1:133" s="51" customFormat="1" x14ac:dyDescent="0.3">
      <c r="A111" s="138"/>
      <c r="B111" s="52" t="s">
        <v>142</v>
      </c>
      <c r="C111" s="94">
        <v>147</v>
      </c>
      <c r="D111" s="95">
        <v>136</v>
      </c>
      <c r="E111" s="95">
        <v>169</v>
      </c>
      <c r="F111" s="27">
        <v>194</v>
      </c>
      <c r="G111" s="95">
        <v>163</v>
      </c>
      <c r="H111" s="95">
        <v>157</v>
      </c>
      <c r="I111" s="95">
        <v>164</v>
      </c>
      <c r="J111" s="95">
        <v>145</v>
      </c>
      <c r="K111" s="95">
        <v>179</v>
      </c>
      <c r="L111" s="96">
        <v>53</v>
      </c>
      <c r="M111" s="95">
        <v>181</v>
      </c>
      <c r="N111" s="95">
        <v>245</v>
      </c>
      <c r="O111" s="95">
        <v>169</v>
      </c>
      <c r="P111" s="95">
        <v>57</v>
      </c>
      <c r="Q111" s="95">
        <v>285</v>
      </c>
      <c r="R111" s="95">
        <v>205</v>
      </c>
      <c r="S111" s="95">
        <v>162</v>
      </c>
      <c r="T111" s="95">
        <v>129</v>
      </c>
      <c r="U111" s="192">
        <v>193</v>
      </c>
      <c r="V111" s="192">
        <v>126</v>
      </c>
      <c r="W111" s="192">
        <v>193</v>
      </c>
      <c r="X111" s="96">
        <v>56</v>
      </c>
      <c r="Y111" s="192">
        <v>244</v>
      </c>
      <c r="Z111" s="192">
        <v>157</v>
      </c>
      <c r="AA111" s="192">
        <v>121</v>
      </c>
      <c r="AB111" s="192">
        <v>96</v>
      </c>
      <c r="AC111" s="192">
        <v>125</v>
      </c>
      <c r="AD111" s="192">
        <v>147</v>
      </c>
      <c r="AE111" s="192">
        <v>161</v>
      </c>
      <c r="AF111" s="192">
        <v>168</v>
      </c>
      <c r="AG111" s="192">
        <v>159</v>
      </c>
      <c r="AH111" s="192">
        <v>123</v>
      </c>
      <c r="AI111" s="192">
        <v>184</v>
      </c>
      <c r="AJ111" s="96">
        <v>81</v>
      </c>
      <c r="AK111" s="281">
        <v>155</v>
      </c>
      <c r="AL111" s="281">
        <v>96</v>
      </c>
      <c r="AM111" s="281">
        <v>94</v>
      </c>
      <c r="AN111" s="281">
        <v>83</v>
      </c>
      <c r="AO111" s="281">
        <v>72</v>
      </c>
      <c r="AP111" s="281">
        <v>97</v>
      </c>
      <c r="AQ111" s="56">
        <v>65</v>
      </c>
      <c r="AR111" s="281">
        <v>105</v>
      </c>
      <c r="AS111" s="281">
        <v>88</v>
      </c>
      <c r="AT111" s="281">
        <v>140</v>
      </c>
      <c r="AU111" s="281">
        <v>6</v>
      </c>
      <c r="AV111" s="298">
        <v>20</v>
      </c>
      <c r="AW111" s="281">
        <v>10</v>
      </c>
      <c r="AX111" s="281">
        <v>16</v>
      </c>
      <c r="AY111" s="281">
        <v>182</v>
      </c>
      <c r="AZ111" s="281">
        <v>154</v>
      </c>
      <c r="BA111" s="281">
        <v>173</v>
      </c>
      <c r="BB111" s="281">
        <v>92</v>
      </c>
      <c r="BC111" s="56">
        <v>183</v>
      </c>
      <c r="BD111" s="281">
        <v>179</v>
      </c>
      <c r="BE111" s="281">
        <v>168</v>
      </c>
      <c r="BF111" s="281">
        <v>183</v>
      </c>
      <c r="BG111" s="281">
        <v>186</v>
      </c>
      <c r="BH111" s="298">
        <v>114</v>
      </c>
      <c r="BI111" s="483">
        <v>106</v>
      </c>
      <c r="BJ111" s="547">
        <v>156</v>
      </c>
      <c r="BK111" s="572">
        <v>168</v>
      </c>
      <c r="BL111" s="281">
        <v>144</v>
      </c>
      <c r="BM111" s="281">
        <v>139</v>
      </c>
      <c r="BN111" s="281">
        <v>86</v>
      </c>
      <c r="BO111" s="56">
        <v>79</v>
      </c>
      <c r="BP111" s="56">
        <v>88</v>
      </c>
      <c r="BQ111" s="281">
        <v>146</v>
      </c>
      <c r="BR111" s="281">
        <v>89</v>
      </c>
      <c r="BS111" s="281"/>
      <c r="BT111" s="281"/>
      <c r="BU111" s="94">
        <f t="shared" si="703"/>
        <v>22</v>
      </c>
      <c r="BV111" s="97">
        <f t="shared" si="703"/>
        <v>-79</v>
      </c>
      <c r="BW111" s="97">
        <f t="shared" si="703"/>
        <v>116</v>
      </c>
      <c r="BX111" s="97">
        <f t="shared" si="703"/>
        <v>11</v>
      </c>
      <c r="BY111" s="97">
        <f t="shared" si="703"/>
        <v>-1</v>
      </c>
      <c r="BZ111" s="97">
        <f t="shared" si="703"/>
        <v>-28</v>
      </c>
      <c r="CA111" s="97">
        <f t="shared" si="703"/>
        <v>29</v>
      </c>
      <c r="CB111" s="97">
        <f t="shared" si="703"/>
        <v>-19</v>
      </c>
      <c r="CC111" s="97">
        <f t="shared" si="703"/>
        <v>14</v>
      </c>
      <c r="CD111" s="392">
        <f t="shared" si="703"/>
        <v>3</v>
      </c>
      <c r="CE111" s="415">
        <f t="shared" si="704"/>
        <v>63</v>
      </c>
      <c r="CF111" s="97">
        <f t="shared" si="704"/>
        <v>-88</v>
      </c>
      <c r="CG111" s="97">
        <f t="shared" si="704"/>
        <v>-48</v>
      </c>
      <c r="CH111" s="97">
        <f t="shared" si="704"/>
        <v>39</v>
      </c>
      <c r="CI111" s="97">
        <f t="shared" si="704"/>
        <v>-160</v>
      </c>
      <c r="CJ111" s="233">
        <f t="shared" si="704"/>
        <v>-58</v>
      </c>
      <c r="CK111" s="233">
        <f t="shared" si="704"/>
        <v>-1</v>
      </c>
      <c r="CL111" s="233">
        <f t="shared" si="704"/>
        <v>39</v>
      </c>
      <c r="CM111" s="258">
        <f t="shared" si="704"/>
        <v>-34</v>
      </c>
      <c r="CN111" s="258">
        <f t="shared" si="704"/>
        <v>-3</v>
      </c>
      <c r="CO111" s="258">
        <f t="shared" si="705"/>
        <v>-9</v>
      </c>
      <c r="CP111" s="372">
        <f t="shared" si="705"/>
        <v>25</v>
      </c>
      <c r="CQ111" s="341">
        <f t="shared" si="705"/>
        <v>-89</v>
      </c>
      <c r="CR111" s="258">
        <f t="shared" si="705"/>
        <v>-61</v>
      </c>
      <c r="CS111" s="258">
        <f t="shared" si="705"/>
        <v>-27</v>
      </c>
      <c r="CT111" s="258">
        <f t="shared" si="705"/>
        <v>-13</v>
      </c>
      <c r="CU111" s="258">
        <f t="shared" si="705"/>
        <v>-53</v>
      </c>
      <c r="CV111" s="258">
        <f t="shared" si="705"/>
        <v>-50</v>
      </c>
      <c r="CW111" s="258">
        <f t="shared" si="705"/>
        <v>-96</v>
      </c>
      <c r="CX111" s="258">
        <f t="shared" si="705"/>
        <v>-63</v>
      </c>
      <c r="CY111" s="258">
        <f t="shared" si="706"/>
        <v>-71</v>
      </c>
      <c r="CZ111" s="258">
        <f t="shared" si="706"/>
        <v>17</v>
      </c>
      <c r="DA111" s="258">
        <f t="shared" si="706"/>
        <v>-178</v>
      </c>
      <c r="DB111" s="372">
        <f t="shared" si="706"/>
        <v>-61</v>
      </c>
      <c r="DC111" s="372">
        <f t="shared" si="706"/>
        <v>-145</v>
      </c>
      <c r="DD111" s="372">
        <f t="shared" si="706"/>
        <v>-80</v>
      </c>
      <c r="DE111" s="372">
        <f t="shared" si="706"/>
        <v>88</v>
      </c>
      <c r="DF111" s="372">
        <f t="shared" si="706"/>
        <v>71</v>
      </c>
      <c r="DG111" s="372">
        <f t="shared" si="706"/>
        <v>101</v>
      </c>
      <c r="DH111" s="372">
        <f t="shared" si="706"/>
        <v>-5</v>
      </c>
      <c r="DI111" s="372">
        <f t="shared" si="707"/>
        <v>118</v>
      </c>
      <c r="DJ111" s="372">
        <f t="shared" si="707"/>
        <v>74</v>
      </c>
      <c r="DK111" s="372">
        <f t="shared" si="707"/>
        <v>80</v>
      </c>
      <c r="DL111" s="372">
        <f t="shared" si="707"/>
        <v>43</v>
      </c>
      <c r="DM111" s="372">
        <f t="shared" si="707"/>
        <v>180</v>
      </c>
      <c r="DN111" s="372">
        <f t="shared" si="707"/>
        <v>94</v>
      </c>
      <c r="DO111" s="372">
        <f t="shared" si="707"/>
        <v>96</v>
      </c>
      <c r="DP111" s="372">
        <f t="shared" si="707"/>
        <v>140</v>
      </c>
      <c r="DQ111" s="372">
        <f t="shared" si="707"/>
        <v>-14</v>
      </c>
      <c r="DR111" s="372">
        <f t="shared" si="707"/>
        <v>-10</v>
      </c>
      <c r="DS111" s="372">
        <f t="shared" si="707"/>
        <v>-34</v>
      </c>
      <c r="DT111" s="372">
        <f t="shared" si="707"/>
        <v>-6</v>
      </c>
      <c r="DU111" s="372">
        <f t="shared" si="707"/>
        <v>-104</v>
      </c>
      <c r="DV111" s="372">
        <f t="shared" si="707"/>
        <v>-91</v>
      </c>
      <c r="DW111" s="372">
        <f t="shared" si="707"/>
        <v>-22</v>
      </c>
      <c r="DX111" s="372">
        <f t="shared" si="707"/>
        <v>-94</v>
      </c>
      <c r="DY111" s="447"/>
      <c r="DZ111" s="447"/>
      <c r="EA111" s="447"/>
      <c r="EB111" s="261"/>
      <c r="EC111" s="56">
        <f>IF(ISERROR(GETPIVOTDATA("VALUE",'CSS WK pvt'!$I$2,"DT_FILE",EC$8,"CD_CO",EC$6,"TRIM_CAT",TRIM(B111),"TRIM_LINE",A107))=TRUE,0,GETPIVOTDATA("VALUE",'CSS WK pvt'!$I$2,"DT_FILE",EC$8,"CD_CO",EC$6,"TRIM_CAT",TRIM(B111),"TRIM_LINE",A107))</f>
        <v>89</v>
      </c>
    </row>
    <row r="112" spans="1:133" s="51" customFormat="1" x14ac:dyDescent="0.3">
      <c r="A112" s="138"/>
      <c r="B112" s="52" t="s">
        <v>143</v>
      </c>
      <c r="C112" s="94">
        <v>14</v>
      </c>
      <c r="D112" s="95">
        <v>13</v>
      </c>
      <c r="E112" s="95">
        <v>12</v>
      </c>
      <c r="F112" s="27">
        <v>11</v>
      </c>
      <c r="G112" s="95">
        <v>13</v>
      </c>
      <c r="H112" s="95">
        <v>12</v>
      </c>
      <c r="I112" s="95">
        <v>12</v>
      </c>
      <c r="J112" s="95">
        <v>12</v>
      </c>
      <c r="K112" s="95">
        <v>13</v>
      </c>
      <c r="L112" s="96">
        <v>12</v>
      </c>
      <c r="M112" s="95">
        <v>17</v>
      </c>
      <c r="N112" s="95">
        <v>15</v>
      </c>
      <c r="O112" s="95">
        <v>167</v>
      </c>
      <c r="P112" s="95">
        <v>100</v>
      </c>
      <c r="Q112" s="95">
        <v>50</v>
      </c>
      <c r="R112" s="95">
        <v>12</v>
      </c>
      <c r="S112" s="95">
        <v>12</v>
      </c>
      <c r="T112" s="95">
        <v>10</v>
      </c>
      <c r="U112" s="192">
        <v>13</v>
      </c>
      <c r="V112" s="192">
        <v>10</v>
      </c>
      <c r="W112" s="192">
        <v>13</v>
      </c>
      <c r="X112" s="96">
        <v>10</v>
      </c>
      <c r="Y112" s="192">
        <v>17</v>
      </c>
      <c r="Z112" s="192">
        <v>9</v>
      </c>
      <c r="AA112" s="192">
        <v>13</v>
      </c>
      <c r="AB112" s="192">
        <v>13</v>
      </c>
      <c r="AC112" s="192">
        <v>10</v>
      </c>
      <c r="AD112" s="192">
        <v>13</v>
      </c>
      <c r="AE112" s="192">
        <v>10</v>
      </c>
      <c r="AF112" s="192">
        <v>13</v>
      </c>
      <c r="AG112" s="192">
        <v>14</v>
      </c>
      <c r="AH112" s="192">
        <v>10</v>
      </c>
      <c r="AI112" s="192">
        <v>13</v>
      </c>
      <c r="AJ112" s="96">
        <v>28</v>
      </c>
      <c r="AK112" s="281">
        <v>7</v>
      </c>
      <c r="AL112" s="281">
        <v>10</v>
      </c>
      <c r="AM112" s="281">
        <v>11</v>
      </c>
      <c r="AN112" s="281">
        <v>11</v>
      </c>
      <c r="AO112" s="281">
        <v>14</v>
      </c>
      <c r="AP112" s="281">
        <v>12</v>
      </c>
      <c r="AQ112" s="56">
        <v>8</v>
      </c>
      <c r="AR112" s="281">
        <v>16</v>
      </c>
      <c r="AS112" s="281">
        <v>10</v>
      </c>
      <c r="AT112" s="281">
        <v>9</v>
      </c>
      <c r="AU112" s="281">
        <v>1</v>
      </c>
      <c r="AV112" s="298">
        <v>6</v>
      </c>
      <c r="AW112" s="281">
        <v>2</v>
      </c>
      <c r="AX112" s="281">
        <v>3</v>
      </c>
      <c r="AY112" s="281">
        <v>14</v>
      </c>
      <c r="AZ112" s="281">
        <v>10</v>
      </c>
      <c r="BA112" s="281">
        <v>10</v>
      </c>
      <c r="BB112" s="281">
        <v>12</v>
      </c>
      <c r="BC112" s="56">
        <v>11</v>
      </c>
      <c r="BD112" s="281">
        <v>10</v>
      </c>
      <c r="BE112" s="281">
        <v>12</v>
      </c>
      <c r="BF112" s="281">
        <v>11</v>
      </c>
      <c r="BG112" s="281">
        <v>8</v>
      </c>
      <c r="BH112" s="298">
        <v>10</v>
      </c>
      <c r="BI112" s="483">
        <v>12</v>
      </c>
      <c r="BJ112" s="547">
        <v>10</v>
      </c>
      <c r="BK112" s="572">
        <v>10</v>
      </c>
      <c r="BL112" s="281">
        <v>11</v>
      </c>
      <c r="BM112" s="281">
        <v>8</v>
      </c>
      <c r="BN112" s="281">
        <v>7</v>
      </c>
      <c r="BO112" s="56">
        <v>13</v>
      </c>
      <c r="BP112" s="56">
        <v>9</v>
      </c>
      <c r="BQ112" s="281">
        <v>14</v>
      </c>
      <c r="BR112" s="281">
        <v>22</v>
      </c>
      <c r="BS112" s="281"/>
      <c r="BT112" s="281"/>
      <c r="BU112" s="94">
        <f t="shared" si="703"/>
        <v>153</v>
      </c>
      <c r="BV112" s="97">
        <f t="shared" si="703"/>
        <v>87</v>
      </c>
      <c r="BW112" s="97">
        <f t="shared" si="703"/>
        <v>38</v>
      </c>
      <c r="BX112" s="97">
        <f t="shared" si="703"/>
        <v>1</v>
      </c>
      <c r="BY112" s="97">
        <f t="shared" si="703"/>
        <v>-1</v>
      </c>
      <c r="BZ112" s="97">
        <f t="shared" si="703"/>
        <v>-2</v>
      </c>
      <c r="CA112" s="97">
        <f t="shared" si="703"/>
        <v>1</v>
      </c>
      <c r="CB112" s="97">
        <f t="shared" si="703"/>
        <v>-2</v>
      </c>
      <c r="CC112" s="97">
        <f t="shared" si="703"/>
        <v>0</v>
      </c>
      <c r="CD112" s="392">
        <f t="shared" si="703"/>
        <v>-2</v>
      </c>
      <c r="CE112" s="415">
        <f t="shared" si="704"/>
        <v>0</v>
      </c>
      <c r="CF112" s="97">
        <f t="shared" si="704"/>
        <v>-6</v>
      </c>
      <c r="CG112" s="97">
        <f t="shared" si="704"/>
        <v>-154</v>
      </c>
      <c r="CH112" s="97">
        <f t="shared" si="704"/>
        <v>-87</v>
      </c>
      <c r="CI112" s="97">
        <f t="shared" si="704"/>
        <v>-40</v>
      </c>
      <c r="CJ112" s="233">
        <f t="shared" si="704"/>
        <v>1</v>
      </c>
      <c r="CK112" s="233">
        <f t="shared" si="704"/>
        <v>-2</v>
      </c>
      <c r="CL112" s="233">
        <f t="shared" si="704"/>
        <v>3</v>
      </c>
      <c r="CM112" s="258">
        <f t="shared" si="704"/>
        <v>1</v>
      </c>
      <c r="CN112" s="258">
        <f t="shared" si="704"/>
        <v>0</v>
      </c>
      <c r="CO112" s="258">
        <f t="shared" si="705"/>
        <v>0</v>
      </c>
      <c r="CP112" s="372">
        <f t="shared" si="705"/>
        <v>18</v>
      </c>
      <c r="CQ112" s="341">
        <f t="shared" si="705"/>
        <v>-10</v>
      </c>
      <c r="CR112" s="258">
        <f t="shared" si="705"/>
        <v>1</v>
      </c>
      <c r="CS112" s="258">
        <f t="shared" si="705"/>
        <v>-2</v>
      </c>
      <c r="CT112" s="258">
        <f t="shared" si="705"/>
        <v>-2</v>
      </c>
      <c r="CU112" s="258">
        <f t="shared" si="705"/>
        <v>4</v>
      </c>
      <c r="CV112" s="258">
        <f t="shared" si="705"/>
        <v>-1</v>
      </c>
      <c r="CW112" s="258">
        <f t="shared" si="705"/>
        <v>-2</v>
      </c>
      <c r="CX112" s="258">
        <f t="shared" si="705"/>
        <v>3</v>
      </c>
      <c r="CY112" s="258">
        <f t="shared" si="706"/>
        <v>-4</v>
      </c>
      <c r="CZ112" s="258">
        <f t="shared" si="706"/>
        <v>-1</v>
      </c>
      <c r="DA112" s="258">
        <f t="shared" si="706"/>
        <v>-12</v>
      </c>
      <c r="DB112" s="372">
        <f t="shared" si="706"/>
        <v>-22</v>
      </c>
      <c r="DC112" s="372">
        <f t="shared" si="706"/>
        <v>-5</v>
      </c>
      <c r="DD112" s="372">
        <f t="shared" si="706"/>
        <v>-7</v>
      </c>
      <c r="DE112" s="372">
        <f t="shared" si="706"/>
        <v>3</v>
      </c>
      <c r="DF112" s="372">
        <f t="shared" si="706"/>
        <v>-1</v>
      </c>
      <c r="DG112" s="372">
        <f t="shared" si="706"/>
        <v>-4</v>
      </c>
      <c r="DH112" s="372">
        <f t="shared" si="706"/>
        <v>0</v>
      </c>
      <c r="DI112" s="372">
        <f t="shared" si="707"/>
        <v>3</v>
      </c>
      <c r="DJ112" s="372">
        <f t="shared" si="707"/>
        <v>-6</v>
      </c>
      <c r="DK112" s="372">
        <f t="shared" si="707"/>
        <v>2</v>
      </c>
      <c r="DL112" s="372">
        <f t="shared" si="707"/>
        <v>2</v>
      </c>
      <c r="DM112" s="372">
        <f t="shared" si="707"/>
        <v>7</v>
      </c>
      <c r="DN112" s="372">
        <f t="shared" si="707"/>
        <v>4</v>
      </c>
      <c r="DO112" s="372">
        <f t="shared" si="707"/>
        <v>10</v>
      </c>
      <c r="DP112" s="372">
        <f t="shared" si="707"/>
        <v>7</v>
      </c>
      <c r="DQ112" s="372">
        <f t="shared" si="707"/>
        <v>-4</v>
      </c>
      <c r="DR112" s="372">
        <f t="shared" si="707"/>
        <v>1</v>
      </c>
      <c r="DS112" s="372">
        <f t="shared" si="707"/>
        <v>-2</v>
      </c>
      <c r="DT112" s="372">
        <f t="shared" si="707"/>
        <v>-5</v>
      </c>
      <c r="DU112" s="372">
        <f t="shared" si="707"/>
        <v>2</v>
      </c>
      <c r="DV112" s="372">
        <f t="shared" si="707"/>
        <v>-1</v>
      </c>
      <c r="DW112" s="372">
        <f t="shared" si="707"/>
        <v>2</v>
      </c>
      <c r="DX112" s="372">
        <f t="shared" si="707"/>
        <v>11</v>
      </c>
      <c r="DY112" s="447"/>
      <c r="DZ112" s="447"/>
      <c r="EA112" s="447"/>
      <c r="EB112" s="261"/>
      <c r="EC112" s="56">
        <f>IF(ISERROR(GETPIVOTDATA("VALUE",'CSS WK pvt'!$I$2,"DT_FILE",EC$8,"CD_CO",EC$6,"TRIM_CAT",TRIM(B112),"TRIM_LINE",A107))=TRUE,0,GETPIVOTDATA("VALUE",'CSS WK pvt'!$I$2,"DT_FILE",EC$8,"CD_CO",EC$6,"TRIM_CAT",TRIM(B112),"TRIM_LINE",A107))</f>
        <v>22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12431</v>
      </c>
      <c r="D113" s="61">
        <f t="shared" ref="D113:EC120" si="708">SUM(D108:D112)</f>
        <v>13470</v>
      </c>
      <c r="E113" s="61">
        <f t="shared" si="708"/>
        <v>13747</v>
      </c>
      <c r="F113" s="63">
        <f t="shared" si="708"/>
        <v>12616</v>
      </c>
      <c r="G113" s="61">
        <f t="shared" si="708"/>
        <v>13598</v>
      </c>
      <c r="H113" s="61">
        <f t="shared" si="708"/>
        <v>13504</v>
      </c>
      <c r="I113" s="61">
        <f t="shared" si="708"/>
        <v>12730</v>
      </c>
      <c r="J113" s="61">
        <f t="shared" si="708"/>
        <v>14665</v>
      </c>
      <c r="K113" s="61">
        <f t="shared" si="708"/>
        <v>12682</v>
      </c>
      <c r="L113" s="62">
        <f t="shared" si="708"/>
        <v>12427</v>
      </c>
      <c r="M113" s="61">
        <f t="shared" si="708"/>
        <v>15426</v>
      </c>
      <c r="N113" s="61">
        <f t="shared" si="708"/>
        <v>14292</v>
      </c>
      <c r="O113" s="61">
        <f t="shared" si="708"/>
        <v>13969</v>
      </c>
      <c r="P113" s="61">
        <f t="shared" si="708"/>
        <v>13161</v>
      </c>
      <c r="Q113" s="61">
        <f t="shared" si="708"/>
        <v>13616</v>
      </c>
      <c r="R113" s="61">
        <f t="shared" si="708"/>
        <v>14770</v>
      </c>
      <c r="S113" s="61">
        <f t="shared" si="708"/>
        <v>14632</v>
      </c>
      <c r="T113" s="61">
        <f t="shared" si="708"/>
        <v>13374</v>
      </c>
      <c r="U113" s="61">
        <f t="shared" si="708"/>
        <v>15090</v>
      </c>
      <c r="V113" s="61">
        <f t="shared" si="708"/>
        <v>13814</v>
      </c>
      <c r="W113" s="61">
        <f t="shared" si="708"/>
        <v>15090</v>
      </c>
      <c r="X113" s="62">
        <f t="shared" si="708"/>
        <v>12281</v>
      </c>
      <c r="Y113" s="61">
        <f t="shared" si="708"/>
        <v>14403</v>
      </c>
      <c r="Z113" s="61">
        <f t="shared" si="708"/>
        <v>13537</v>
      </c>
      <c r="AA113" s="61">
        <f t="shared" si="708"/>
        <v>14973</v>
      </c>
      <c r="AB113" s="61">
        <f t="shared" si="708"/>
        <v>13725</v>
      </c>
      <c r="AC113" s="61">
        <f t="shared" si="708"/>
        <v>13710</v>
      </c>
      <c r="AD113" s="61">
        <f t="shared" si="708"/>
        <v>14386</v>
      </c>
      <c r="AE113" s="61">
        <f t="shared" si="708"/>
        <v>14470</v>
      </c>
      <c r="AF113" s="61">
        <f t="shared" si="708"/>
        <v>14307</v>
      </c>
      <c r="AG113" s="181">
        <v>13785</v>
      </c>
      <c r="AH113" s="181">
        <v>14801</v>
      </c>
      <c r="AI113" s="181">
        <v>14247</v>
      </c>
      <c r="AJ113" s="62">
        <v>14236</v>
      </c>
      <c r="AK113" s="270">
        <v>14097</v>
      </c>
      <c r="AL113" s="270">
        <v>13775</v>
      </c>
      <c r="AM113" s="270">
        <v>14712</v>
      </c>
      <c r="AN113" s="270">
        <v>14038</v>
      </c>
      <c r="AO113" s="270">
        <v>13714</v>
      </c>
      <c r="AP113" s="270">
        <v>13605</v>
      </c>
      <c r="AQ113" s="63">
        <v>13584</v>
      </c>
      <c r="AR113" s="270">
        <v>15199</v>
      </c>
      <c r="AS113" s="270">
        <v>13690</v>
      </c>
      <c r="AT113" s="270">
        <v>14083</v>
      </c>
      <c r="AU113" s="270">
        <v>1539</v>
      </c>
      <c r="AV113" s="286">
        <v>3534</v>
      </c>
      <c r="AW113" s="270">
        <v>2077</v>
      </c>
      <c r="AX113" s="270">
        <v>1955</v>
      </c>
      <c r="AY113" s="270">
        <v>15635</v>
      </c>
      <c r="AZ113" s="270">
        <v>12892</v>
      </c>
      <c r="BA113" s="270">
        <v>15142</v>
      </c>
      <c r="BB113" s="270">
        <v>14085</v>
      </c>
      <c r="BC113" s="63">
        <v>13335</v>
      </c>
      <c r="BD113" s="270">
        <v>15219</v>
      </c>
      <c r="BE113" s="270">
        <v>15002</v>
      </c>
      <c r="BF113" s="270">
        <v>14796</v>
      </c>
      <c r="BG113" s="270">
        <v>14811</v>
      </c>
      <c r="BH113" s="286">
        <v>12965</v>
      </c>
      <c r="BI113" s="471">
        <v>15429</v>
      </c>
      <c r="BJ113" s="535">
        <v>14822</v>
      </c>
      <c r="BK113" s="560">
        <v>14186</v>
      </c>
      <c r="BL113" s="270">
        <v>15122</v>
      </c>
      <c r="BM113" s="270">
        <v>15124</v>
      </c>
      <c r="BN113" s="270">
        <v>13185</v>
      </c>
      <c r="BO113" s="63">
        <v>14484</v>
      </c>
      <c r="BP113" s="63">
        <v>14445</v>
      </c>
      <c r="BQ113" s="270">
        <v>14600</v>
      </c>
      <c r="BR113" s="270">
        <v>15585</v>
      </c>
      <c r="BS113" s="270"/>
      <c r="BT113" s="270"/>
      <c r="BU113" s="60">
        <f t="shared" si="708"/>
        <v>1538</v>
      </c>
      <c r="BV113" s="64">
        <f t="shared" ref="BV113:BX113" si="709">SUM(BV108:BV112)</f>
        <v>-309</v>
      </c>
      <c r="BW113" s="64">
        <f t="shared" si="709"/>
        <v>-131</v>
      </c>
      <c r="BX113" s="64">
        <f t="shared" si="709"/>
        <v>2154</v>
      </c>
      <c r="BY113" s="64">
        <f t="shared" ref="BY113" si="710">SUM(BY108:BY112)</f>
        <v>1034</v>
      </c>
      <c r="BZ113" s="64">
        <f t="shared" ref="BZ113:CH113" si="711">SUM(BZ108:BZ112)</f>
        <v>-130</v>
      </c>
      <c r="CA113" s="64">
        <f t="shared" si="711"/>
        <v>2360</v>
      </c>
      <c r="CB113" s="64">
        <f t="shared" si="711"/>
        <v>-851</v>
      </c>
      <c r="CC113" s="64">
        <f t="shared" si="711"/>
        <v>2408</v>
      </c>
      <c r="CD113" s="380">
        <f t="shared" si="711"/>
        <v>-146</v>
      </c>
      <c r="CE113" s="403">
        <f t="shared" si="711"/>
        <v>-1023</v>
      </c>
      <c r="CF113" s="64">
        <f t="shared" si="711"/>
        <v>-755</v>
      </c>
      <c r="CG113" s="64">
        <f t="shared" si="711"/>
        <v>1004</v>
      </c>
      <c r="CH113" s="64">
        <f t="shared" si="711"/>
        <v>564</v>
      </c>
      <c r="CI113" s="64">
        <f t="shared" ref="CI113:CJ113" si="712">SUM(CI108:CI112)</f>
        <v>94</v>
      </c>
      <c r="CJ113" s="221">
        <f t="shared" si="712"/>
        <v>-384</v>
      </c>
      <c r="CK113" s="221">
        <f t="shared" ref="CK113" si="713">SUM(CK108:CK112)</f>
        <v>-162</v>
      </c>
      <c r="CL113" s="221">
        <f t="shared" ref="CL113:CM113" si="714">SUM(CL108:CL112)</f>
        <v>933</v>
      </c>
      <c r="CM113" s="247">
        <f t="shared" si="714"/>
        <v>-1305</v>
      </c>
      <c r="CN113" s="247">
        <f t="shared" ref="CN113:CO113" si="715">SUM(CN108:CN112)</f>
        <v>987</v>
      </c>
      <c r="CO113" s="247">
        <f t="shared" si="715"/>
        <v>-843</v>
      </c>
      <c r="CP113" s="360">
        <f t="shared" ref="CP113:CQ113" si="716">SUM(CP108:CP112)</f>
        <v>1955</v>
      </c>
      <c r="CQ113" s="329">
        <f t="shared" si="716"/>
        <v>-306</v>
      </c>
      <c r="CR113" s="247">
        <f t="shared" ref="CR113" si="717">SUM(CR108:CR112)</f>
        <v>238</v>
      </c>
      <c r="CS113" s="247">
        <f t="shared" ref="CS113" si="718">SUM(CS108:CS112)</f>
        <v>-261</v>
      </c>
      <c r="CT113" s="247">
        <f t="shared" ref="CT113" si="719">SUM(CT108:CT112)</f>
        <v>313</v>
      </c>
      <c r="CU113" s="247">
        <f t="shared" ref="CU113" si="720">SUM(CU108:CU112)</f>
        <v>4</v>
      </c>
      <c r="CV113" s="247">
        <f t="shared" ref="CV113" si="721">SUM(CV108:CV112)</f>
        <v>-781</v>
      </c>
      <c r="CW113" s="247">
        <f t="shared" ref="CW113" si="722">SUM(CW108:CW112)</f>
        <v>-886</v>
      </c>
      <c r="CX113" s="247">
        <f t="shared" ref="CX113" si="723">SUM(CX108:CX112)</f>
        <v>892</v>
      </c>
      <c r="CY113" s="247">
        <f t="shared" ref="CY113" si="724">SUM(CY108:CY112)</f>
        <v>-95</v>
      </c>
      <c r="CZ113" s="247">
        <f t="shared" ref="CZ113" si="725">SUM(CZ108:CZ112)</f>
        <v>-718</v>
      </c>
      <c r="DA113" s="247">
        <f t="shared" ref="DA113" si="726">SUM(DA108:DA112)</f>
        <v>-12708</v>
      </c>
      <c r="DB113" s="360">
        <f t="shared" ref="DB113" si="727">SUM(DB108:DB112)</f>
        <v>-10702</v>
      </c>
      <c r="DC113" s="360">
        <f t="shared" ref="DC113" si="728">SUM(DC108:DC112)</f>
        <v>-12020</v>
      </c>
      <c r="DD113" s="360">
        <f t="shared" ref="DD113" si="729">SUM(DD108:DD112)</f>
        <v>-11820</v>
      </c>
      <c r="DE113" s="360">
        <f t="shared" ref="DE113" si="730">SUM(DE108:DE112)</f>
        <v>923</v>
      </c>
      <c r="DF113" s="360">
        <f t="shared" ref="DF113" si="731">SUM(DF108:DF112)</f>
        <v>-1146</v>
      </c>
      <c r="DG113" s="360">
        <f t="shared" ref="DG113" si="732">SUM(DG108:DG112)</f>
        <v>1428</v>
      </c>
      <c r="DH113" s="360">
        <f t="shared" ref="DH113" si="733">SUM(DH108:DH112)</f>
        <v>480</v>
      </c>
      <c r="DI113" s="360">
        <f t="shared" ref="DI113" si="734">SUM(DI108:DI112)</f>
        <v>-249</v>
      </c>
      <c r="DJ113" s="360">
        <f t="shared" ref="DJ113" si="735">SUM(DJ108:DJ112)</f>
        <v>20</v>
      </c>
      <c r="DK113" s="360">
        <f t="shared" ref="DK113:DL113" si="736">SUM(DK108:DK112)</f>
        <v>1312</v>
      </c>
      <c r="DL113" s="360">
        <f t="shared" si="736"/>
        <v>713</v>
      </c>
      <c r="DM113" s="360">
        <f t="shared" ref="DM113:DN113" si="737">SUM(DM108:DM112)</f>
        <v>13272</v>
      </c>
      <c r="DN113" s="360">
        <f t="shared" si="737"/>
        <v>9431</v>
      </c>
      <c r="DO113" s="360">
        <f t="shared" ref="DO113:DP113" si="738">SUM(DO108:DO112)</f>
        <v>13352</v>
      </c>
      <c r="DP113" s="360">
        <f t="shared" si="738"/>
        <v>12867</v>
      </c>
      <c r="DQ113" s="360">
        <f t="shared" ref="DQ113:DR113" si="739">SUM(DQ108:DQ112)</f>
        <v>-1449</v>
      </c>
      <c r="DR113" s="360">
        <f t="shared" si="739"/>
        <v>2230</v>
      </c>
      <c r="DS113" s="360">
        <f t="shared" ref="DS113:DT113" si="740">SUM(DS108:DS112)</f>
        <v>-18</v>
      </c>
      <c r="DT113" s="360">
        <f t="shared" si="740"/>
        <v>-900</v>
      </c>
      <c r="DU113" s="360">
        <f t="shared" ref="DU113:DV113" si="741">SUM(DU108:DU112)</f>
        <v>1149</v>
      </c>
      <c r="DV113" s="360">
        <f t="shared" si="741"/>
        <v>-774</v>
      </c>
      <c r="DW113" s="360">
        <f t="shared" ref="DW113:DX113" si="742">SUM(DW108:DW112)</f>
        <v>-402</v>
      </c>
      <c r="DX113" s="360">
        <f t="shared" si="742"/>
        <v>789</v>
      </c>
      <c r="DY113" s="449"/>
      <c r="DZ113" s="449"/>
      <c r="EA113" s="449"/>
      <c r="EB113" s="262"/>
      <c r="EC113" s="63">
        <f t="shared" si="708"/>
        <v>15585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275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275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52"/>
      <c r="CN114" s="252"/>
      <c r="CO114" s="252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450"/>
      <c r="DZ114" s="450"/>
      <c r="EA114" s="450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743">C94-C101</f>
        <v>-10855.629999999888</v>
      </c>
      <c r="D115" s="90">
        <f t="shared" si="743"/>
        <v>-162230.8899999999</v>
      </c>
      <c r="E115" s="90">
        <f t="shared" si="743"/>
        <v>18449.320000000065</v>
      </c>
      <c r="F115" s="28">
        <f t="shared" si="743"/>
        <v>-130593.39000000013</v>
      </c>
      <c r="G115" s="90">
        <f t="shared" si="743"/>
        <v>501463.33000000007</v>
      </c>
      <c r="H115" s="90">
        <f t="shared" si="743"/>
        <v>114479.81000000006</v>
      </c>
      <c r="I115" s="90">
        <f t="shared" si="743"/>
        <v>-179095.68999999994</v>
      </c>
      <c r="J115" s="90">
        <f t="shared" si="743"/>
        <v>-211101.23999999976</v>
      </c>
      <c r="K115" s="90">
        <f t="shared" si="743"/>
        <v>-432908.44000000018</v>
      </c>
      <c r="L115" s="91">
        <f t="shared" si="743"/>
        <v>331441.0299999998</v>
      </c>
      <c r="M115" s="90">
        <f t="shared" si="743"/>
        <v>196765.12999999989</v>
      </c>
      <c r="N115" s="90">
        <f t="shared" si="743"/>
        <v>-138530</v>
      </c>
      <c r="O115" s="90">
        <f t="shared" si="743"/>
        <v>53632.670000000158</v>
      </c>
      <c r="P115" s="90">
        <f t="shared" si="743"/>
        <v>152236.64999999991</v>
      </c>
      <c r="Q115" s="90">
        <f t="shared" si="743"/>
        <v>-29776.35999999987</v>
      </c>
      <c r="R115" s="90">
        <f t="shared" si="743"/>
        <v>161560.24</v>
      </c>
      <c r="S115" s="90">
        <f t="shared" si="743"/>
        <v>383983.36999999965</v>
      </c>
      <c r="T115" s="90">
        <f t="shared" si="743"/>
        <v>1284411.2699999996</v>
      </c>
      <c r="U115" s="90">
        <f t="shared" si="743"/>
        <v>-525459.81000000006</v>
      </c>
      <c r="V115" s="90">
        <f t="shared" si="743"/>
        <v>-633445</v>
      </c>
      <c r="W115" s="90">
        <f t="shared" si="743"/>
        <v>-525459.81000000006</v>
      </c>
      <c r="X115" s="91">
        <f t="shared" ref="X115:AB115" si="744">X94-X101</f>
        <v>331966.9600000002</v>
      </c>
      <c r="Y115" s="90">
        <f t="shared" si="744"/>
        <v>-42879</v>
      </c>
      <c r="Z115" s="90">
        <f t="shared" si="744"/>
        <v>151277</v>
      </c>
      <c r="AA115" s="90">
        <f t="shared" si="744"/>
        <v>-163006.93999999994</v>
      </c>
      <c r="AB115" s="90">
        <f t="shared" si="744"/>
        <v>-94952.810000000056</v>
      </c>
      <c r="AC115" s="90">
        <f t="shared" ref="AC115:AF115" si="745">AC94-AC101</f>
        <v>-39282.459999999963</v>
      </c>
      <c r="AD115" s="90">
        <f t="shared" si="745"/>
        <v>205870.93000000017</v>
      </c>
      <c r="AE115" s="90">
        <f t="shared" si="745"/>
        <v>500186</v>
      </c>
      <c r="AF115" s="90">
        <f t="shared" si="745"/>
        <v>75106.669999999925</v>
      </c>
      <c r="AG115" s="191">
        <v>280188</v>
      </c>
      <c r="AH115" s="191">
        <v>-827234</v>
      </c>
      <c r="AI115" s="191">
        <v>-429735</v>
      </c>
      <c r="AJ115" s="91">
        <v>353553</v>
      </c>
      <c r="AK115" s="279">
        <v>278424</v>
      </c>
      <c r="AL115" s="279">
        <v>63269</v>
      </c>
      <c r="AM115" s="279">
        <v>-615391</v>
      </c>
      <c r="AN115" s="279">
        <v>-55315</v>
      </c>
      <c r="AO115" s="279">
        <v>-113716</v>
      </c>
      <c r="AP115" s="279">
        <v>623163</v>
      </c>
      <c r="AQ115" s="28">
        <v>-85731</v>
      </c>
      <c r="AR115" s="279">
        <v>1151815</v>
      </c>
      <c r="AS115" s="279">
        <v>-473041</v>
      </c>
      <c r="AT115" s="279">
        <v>-1091377</v>
      </c>
      <c r="AU115" s="279">
        <v>393087</v>
      </c>
      <c r="AV115" s="296">
        <v>60918</v>
      </c>
      <c r="AW115" s="279">
        <v>311821</v>
      </c>
      <c r="AX115" s="279">
        <v>747960</v>
      </c>
      <c r="AY115" s="279">
        <v>171860</v>
      </c>
      <c r="AZ115" s="279">
        <v>136600</v>
      </c>
      <c r="BA115" s="279">
        <v>-308636</v>
      </c>
      <c r="BB115" s="279">
        <v>576326</v>
      </c>
      <c r="BC115" s="28">
        <v>495578</v>
      </c>
      <c r="BD115" s="279">
        <v>732365</v>
      </c>
      <c r="BE115" s="279">
        <v>-264188</v>
      </c>
      <c r="BF115" s="279">
        <v>-735461</v>
      </c>
      <c r="BG115" s="279">
        <v>-252890</v>
      </c>
      <c r="BH115" s="296">
        <v>55210</v>
      </c>
      <c r="BI115" s="481">
        <v>349439</v>
      </c>
      <c r="BJ115" s="545">
        <v>328076</v>
      </c>
      <c r="BK115" s="570">
        <v>-756598</v>
      </c>
      <c r="BL115" s="279">
        <v>-154945</v>
      </c>
      <c r="BM115" s="279">
        <v>210662</v>
      </c>
      <c r="BN115" s="279">
        <v>56114</v>
      </c>
      <c r="BO115" s="28">
        <v>939538</v>
      </c>
      <c r="BP115" s="28">
        <v>921839</v>
      </c>
      <c r="BQ115" s="279">
        <v>-758339</v>
      </c>
      <c r="BR115" s="279">
        <v>-752567</v>
      </c>
      <c r="BS115" s="279"/>
      <c r="BT115" s="279"/>
      <c r="BU115" s="89">
        <f t="shared" ref="BU115:CD119" si="746">O115-C115</f>
        <v>64488.300000000047</v>
      </c>
      <c r="BV115" s="92">
        <f t="shared" si="746"/>
        <v>314467.5399999998</v>
      </c>
      <c r="BW115" s="92">
        <f t="shared" si="746"/>
        <v>-48225.679999999935</v>
      </c>
      <c r="BX115" s="92">
        <f t="shared" si="746"/>
        <v>292153.63000000012</v>
      </c>
      <c r="BY115" s="92">
        <f t="shared" si="746"/>
        <v>-117479.96000000043</v>
      </c>
      <c r="BZ115" s="92">
        <f t="shared" si="746"/>
        <v>1169931.4599999995</v>
      </c>
      <c r="CA115" s="92">
        <f t="shared" si="746"/>
        <v>-346364.12000000011</v>
      </c>
      <c r="CB115" s="92">
        <f t="shared" si="746"/>
        <v>-422343.76000000024</v>
      </c>
      <c r="CC115" s="92">
        <f t="shared" si="746"/>
        <v>-92551.369999999879</v>
      </c>
      <c r="CD115" s="390">
        <f t="shared" si="746"/>
        <v>525.93000000040047</v>
      </c>
      <c r="CE115" s="413">
        <f t="shared" ref="CE115:CN119" si="747">Y115-M115</f>
        <v>-239644.12999999989</v>
      </c>
      <c r="CF115" s="92">
        <f t="shared" si="747"/>
        <v>289807</v>
      </c>
      <c r="CG115" s="92">
        <f t="shared" si="747"/>
        <v>-216639.6100000001</v>
      </c>
      <c r="CH115" s="92">
        <f t="shared" si="747"/>
        <v>-247189.45999999996</v>
      </c>
      <c r="CI115" s="92">
        <f t="shared" si="747"/>
        <v>-9506.1000000000931</v>
      </c>
      <c r="CJ115" s="231">
        <f t="shared" si="747"/>
        <v>44310.690000000177</v>
      </c>
      <c r="CK115" s="231">
        <f t="shared" si="747"/>
        <v>116202.63000000035</v>
      </c>
      <c r="CL115" s="231">
        <f t="shared" si="747"/>
        <v>-1209304.5999999996</v>
      </c>
      <c r="CM115" s="244">
        <f t="shared" si="747"/>
        <v>805647.81</v>
      </c>
      <c r="CN115" s="244">
        <f t="shared" si="747"/>
        <v>-193789</v>
      </c>
      <c r="CO115" s="244">
        <f t="shared" ref="CO115:CX119" si="748">AI115-W115</f>
        <v>95724.810000000056</v>
      </c>
      <c r="CP115" s="370">
        <f t="shared" si="748"/>
        <v>21586.039999999804</v>
      </c>
      <c r="CQ115" s="339">
        <f t="shared" si="748"/>
        <v>321303</v>
      </c>
      <c r="CR115" s="244">
        <f t="shared" si="748"/>
        <v>-88008</v>
      </c>
      <c r="CS115" s="244">
        <f t="shared" si="748"/>
        <v>-452384.06000000006</v>
      </c>
      <c r="CT115" s="244">
        <f t="shared" si="748"/>
        <v>39637.810000000056</v>
      </c>
      <c r="CU115" s="244">
        <f t="shared" si="748"/>
        <v>-74433.540000000037</v>
      </c>
      <c r="CV115" s="244">
        <f t="shared" si="748"/>
        <v>417292.06999999983</v>
      </c>
      <c r="CW115" s="244">
        <f t="shared" si="748"/>
        <v>-585917</v>
      </c>
      <c r="CX115" s="244">
        <f t="shared" si="748"/>
        <v>1076708.33</v>
      </c>
      <c r="CY115" s="244">
        <f t="shared" ref="CY115:DH119" si="749">AS115-AG115</f>
        <v>-753229</v>
      </c>
      <c r="CZ115" s="244">
        <f t="shared" si="749"/>
        <v>-264143</v>
      </c>
      <c r="DA115" s="244">
        <f t="shared" si="749"/>
        <v>822822</v>
      </c>
      <c r="DB115" s="370">
        <f t="shared" si="749"/>
        <v>-292635</v>
      </c>
      <c r="DC115" s="370">
        <f t="shared" si="749"/>
        <v>33397</v>
      </c>
      <c r="DD115" s="370">
        <f t="shared" si="749"/>
        <v>684691</v>
      </c>
      <c r="DE115" s="370">
        <f t="shared" si="749"/>
        <v>787251</v>
      </c>
      <c r="DF115" s="370">
        <f t="shared" si="749"/>
        <v>191915</v>
      </c>
      <c r="DG115" s="370">
        <f t="shared" si="749"/>
        <v>-194920</v>
      </c>
      <c r="DH115" s="370">
        <f t="shared" si="749"/>
        <v>-46837</v>
      </c>
      <c r="DI115" s="370">
        <f t="shared" ref="DI115:DX119" si="750">BC115-AQ115</f>
        <v>581309</v>
      </c>
      <c r="DJ115" s="370">
        <f t="shared" si="750"/>
        <v>-419450</v>
      </c>
      <c r="DK115" s="370">
        <f t="shared" si="750"/>
        <v>208853</v>
      </c>
      <c r="DL115" s="370">
        <f t="shared" si="750"/>
        <v>355916</v>
      </c>
      <c r="DM115" s="370">
        <f t="shared" si="750"/>
        <v>-645977</v>
      </c>
      <c r="DN115" s="370">
        <f t="shared" si="750"/>
        <v>-5708</v>
      </c>
      <c r="DO115" s="370">
        <f t="shared" si="750"/>
        <v>37618</v>
      </c>
      <c r="DP115" s="370">
        <f t="shared" si="750"/>
        <v>-419884</v>
      </c>
      <c r="DQ115" s="370">
        <f t="shared" si="750"/>
        <v>-928458</v>
      </c>
      <c r="DR115" s="370">
        <f t="shared" si="750"/>
        <v>-291545</v>
      </c>
      <c r="DS115" s="370">
        <f t="shared" si="750"/>
        <v>519298</v>
      </c>
      <c r="DT115" s="370">
        <f t="shared" si="750"/>
        <v>-520212</v>
      </c>
      <c r="DU115" s="370">
        <f t="shared" si="750"/>
        <v>443960</v>
      </c>
      <c r="DV115" s="370">
        <f t="shared" si="750"/>
        <v>189474</v>
      </c>
      <c r="DW115" s="370">
        <f t="shared" si="750"/>
        <v>-494151</v>
      </c>
      <c r="DX115" s="370">
        <f t="shared" si="750"/>
        <v>-17106</v>
      </c>
      <c r="DY115" s="451"/>
      <c r="DZ115" s="451"/>
      <c r="EA115" s="451"/>
      <c r="EB115" s="326"/>
      <c r="EC115" s="28">
        <f>EC94-EC101</f>
        <v>-752567</v>
      </c>
    </row>
    <row r="116" spans="1:133" s="31" customFormat="1" x14ac:dyDescent="0.3">
      <c r="A116" s="138"/>
      <c r="B116" s="32" t="s">
        <v>140</v>
      </c>
      <c r="C116" s="89">
        <f t="shared" ref="C116:W116" si="751">C95-C102</f>
        <v>-267.79000000000087</v>
      </c>
      <c r="D116" s="90">
        <f t="shared" si="751"/>
        <v>-1732.58</v>
      </c>
      <c r="E116" s="90">
        <f t="shared" si="751"/>
        <v>-3802.3099999999977</v>
      </c>
      <c r="F116" s="28">
        <f t="shared" si="751"/>
        <v>-2823.6299999999992</v>
      </c>
      <c r="G116" s="90">
        <f t="shared" si="751"/>
        <v>222.75</v>
      </c>
      <c r="H116" s="90">
        <f t="shared" si="751"/>
        <v>1481.3400000000001</v>
      </c>
      <c r="I116" s="90">
        <f t="shared" si="751"/>
        <v>372.54000000000087</v>
      </c>
      <c r="J116" s="90">
        <f t="shared" si="751"/>
        <v>-1492.3199999999997</v>
      </c>
      <c r="K116" s="90">
        <f t="shared" si="751"/>
        <v>999.36000000000058</v>
      </c>
      <c r="L116" s="91">
        <f t="shared" si="751"/>
        <v>4380.3799999999992</v>
      </c>
      <c r="M116" s="90">
        <f t="shared" si="751"/>
        <v>-756.75</v>
      </c>
      <c r="N116" s="90">
        <f t="shared" si="751"/>
        <v>1355.5999999999985</v>
      </c>
      <c r="O116" s="90">
        <f t="shared" si="751"/>
        <v>5523.8599999999988</v>
      </c>
      <c r="P116" s="90">
        <f t="shared" si="751"/>
        <v>1016.7400000000016</v>
      </c>
      <c r="Q116" s="90">
        <f t="shared" si="751"/>
        <v>-1283.5200000000004</v>
      </c>
      <c r="R116" s="90">
        <f t="shared" si="751"/>
        <v>-1650.67</v>
      </c>
      <c r="S116" s="90">
        <f t="shared" si="751"/>
        <v>479.79999999999927</v>
      </c>
      <c r="T116" s="90">
        <f t="shared" si="751"/>
        <v>2010.1100000000006</v>
      </c>
      <c r="U116" s="90">
        <f t="shared" si="751"/>
        <v>472.32999999999811</v>
      </c>
      <c r="V116" s="90">
        <f t="shared" si="751"/>
        <v>-2352</v>
      </c>
      <c r="W116" s="90">
        <f t="shared" si="751"/>
        <v>472.32999999999811</v>
      </c>
      <c r="X116" s="91">
        <f t="shared" ref="X116:AB116" si="752">X95-X102</f>
        <v>1493.3100000000013</v>
      </c>
      <c r="Y116" s="90">
        <f t="shared" si="752"/>
        <v>2610</v>
      </c>
      <c r="Z116" s="90">
        <f t="shared" si="752"/>
        <v>16485</v>
      </c>
      <c r="AA116" s="90">
        <f t="shared" si="752"/>
        <v>-4837.6700000000019</v>
      </c>
      <c r="AB116" s="90">
        <f t="shared" si="752"/>
        <v>-1253.7999999999993</v>
      </c>
      <c r="AC116" s="90">
        <f t="shared" ref="AC116:AF116" si="753">AC95-AC102</f>
        <v>-1.5099999999983993</v>
      </c>
      <c r="AD116" s="90">
        <f t="shared" si="753"/>
        <v>-1268.2300000000032</v>
      </c>
      <c r="AE116" s="90">
        <f t="shared" si="753"/>
        <v>2316</v>
      </c>
      <c r="AF116" s="90">
        <f t="shared" si="753"/>
        <v>-4281.3899999999994</v>
      </c>
      <c r="AG116" s="191">
        <v>-3391</v>
      </c>
      <c r="AH116" s="191">
        <v>-904</v>
      </c>
      <c r="AI116" s="191">
        <v>-30972</v>
      </c>
      <c r="AJ116" s="91">
        <v>3739</v>
      </c>
      <c r="AK116" s="279">
        <v>4118</v>
      </c>
      <c r="AL116" s="279">
        <v>6177</v>
      </c>
      <c r="AM116" s="279">
        <v>2998</v>
      </c>
      <c r="AN116" s="279">
        <v>905</v>
      </c>
      <c r="AO116" s="279">
        <v>-3357</v>
      </c>
      <c r="AP116" s="279">
        <v>-5481</v>
      </c>
      <c r="AQ116" s="28">
        <v>-2368</v>
      </c>
      <c r="AR116" s="279">
        <v>709</v>
      </c>
      <c r="AS116" s="279">
        <v>-5498</v>
      </c>
      <c r="AT116" s="279">
        <v>-2534</v>
      </c>
      <c r="AU116" s="279">
        <v>1911</v>
      </c>
      <c r="AV116" s="296">
        <v>3877</v>
      </c>
      <c r="AW116" s="279">
        <v>6848</v>
      </c>
      <c r="AX116" s="279">
        <v>5890</v>
      </c>
      <c r="AY116" s="279">
        <v>-1548</v>
      </c>
      <c r="AZ116" s="279">
        <v>5095</v>
      </c>
      <c r="BA116" s="279">
        <v>-5528</v>
      </c>
      <c r="BB116" s="279">
        <v>-7706</v>
      </c>
      <c r="BC116" s="28">
        <v>-4335</v>
      </c>
      <c r="BD116" s="279">
        <v>688</v>
      </c>
      <c r="BE116" s="279">
        <v>5796</v>
      </c>
      <c r="BF116" s="279">
        <v>-5151</v>
      </c>
      <c r="BG116" s="279">
        <v>1566</v>
      </c>
      <c r="BH116" s="296">
        <v>8035</v>
      </c>
      <c r="BI116" s="481">
        <v>1617</v>
      </c>
      <c r="BJ116" s="545">
        <v>12175</v>
      </c>
      <c r="BK116" s="570">
        <v>-6689</v>
      </c>
      <c r="BL116" s="279">
        <v>-15701</v>
      </c>
      <c r="BM116" s="279">
        <v>-6235</v>
      </c>
      <c r="BN116" s="279">
        <v>-2276</v>
      </c>
      <c r="BO116" s="28">
        <v>3173</v>
      </c>
      <c r="BP116" s="28">
        <v>-2974</v>
      </c>
      <c r="BQ116" s="279">
        <v>-3034</v>
      </c>
      <c r="BR116" s="279">
        <v>962</v>
      </c>
      <c r="BS116" s="279"/>
      <c r="BT116" s="279"/>
      <c r="BU116" s="89">
        <f t="shared" si="746"/>
        <v>5791.65</v>
      </c>
      <c r="BV116" s="92">
        <f t="shared" si="746"/>
        <v>2749.3200000000015</v>
      </c>
      <c r="BW116" s="92">
        <f t="shared" si="746"/>
        <v>2518.7899999999972</v>
      </c>
      <c r="BX116" s="92">
        <f t="shared" si="746"/>
        <v>1172.9599999999991</v>
      </c>
      <c r="BY116" s="92">
        <f t="shared" si="746"/>
        <v>257.04999999999927</v>
      </c>
      <c r="BZ116" s="92">
        <f t="shared" si="746"/>
        <v>528.77000000000044</v>
      </c>
      <c r="CA116" s="92">
        <f t="shared" si="746"/>
        <v>99.789999999997235</v>
      </c>
      <c r="CB116" s="92">
        <f t="shared" si="746"/>
        <v>-859.68000000000029</v>
      </c>
      <c r="CC116" s="92">
        <f t="shared" si="746"/>
        <v>-527.03000000000247</v>
      </c>
      <c r="CD116" s="390">
        <f t="shared" si="746"/>
        <v>-2887.0699999999979</v>
      </c>
      <c r="CE116" s="413">
        <f t="shared" si="747"/>
        <v>3366.75</v>
      </c>
      <c r="CF116" s="92">
        <f t="shared" si="747"/>
        <v>15129.400000000001</v>
      </c>
      <c r="CG116" s="92">
        <f t="shared" si="747"/>
        <v>-10361.530000000001</v>
      </c>
      <c r="CH116" s="92">
        <f t="shared" si="747"/>
        <v>-2270.5400000000009</v>
      </c>
      <c r="CI116" s="92">
        <f t="shared" si="747"/>
        <v>1282.010000000002</v>
      </c>
      <c r="CJ116" s="231">
        <f t="shared" si="747"/>
        <v>382.43999999999687</v>
      </c>
      <c r="CK116" s="231">
        <f t="shared" si="747"/>
        <v>1836.2000000000007</v>
      </c>
      <c r="CL116" s="231">
        <f t="shared" si="747"/>
        <v>-6291.5</v>
      </c>
      <c r="CM116" s="244">
        <f t="shared" si="747"/>
        <v>-3863.3299999999981</v>
      </c>
      <c r="CN116" s="244">
        <f t="shared" si="747"/>
        <v>1448</v>
      </c>
      <c r="CO116" s="244">
        <f t="shared" si="748"/>
        <v>-31444.329999999998</v>
      </c>
      <c r="CP116" s="370">
        <f t="shared" si="748"/>
        <v>2245.6899999999987</v>
      </c>
      <c r="CQ116" s="339">
        <f t="shared" si="748"/>
        <v>1508</v>
      </c>
      <c r="CR116" s="244">
        <f t="shared" si="748"/>
        <v>-10308</v>
      </c>
      <c r="CS116" s="244">
        <f t="shared" si="748"/>
        <v>7835.6700000000019</v>
      </c>
      <c r="CT116" s="244">
        <f t="shared" si="748"/>
        <v>2158.7999999999993</v>
      </c>
      <c r="CU116" s="244">
        <f t="shared" si="748"/>
        <v>-3355.4900000000016</v>
      </c>
      <c r="CV116" s="244">
        <f t="shared" si="748"/>
        <v>-4212.7699999999968</v>
      </c>
      <c r="CW116" s="244">
        <f t="shared" si="748"/>
        <v>-4684</v>
      </c>
      <c r="CX116" s="244">
        <f t="shared" si="748"/>
        <v>4990.3899999999994</v>
      </c>
      <c r="CY116" s="244">
        <f t="shared" si="749"/>
        <v>-2107</v>
      </c>
      <c r="CZ116" s="244">
        <f t="shared" si="749"/>
        <v>-1630</v>
      </c>
      <c r="DA116" s="244">
        <f t="shared" si="749"/>
        <v>32883</v>
      </c>
      <c r="DB116" s="370">
        <f t="shared" si="749"/>
        <v>138</v>
      </c>
      <c r="DC116" s="370">
        <f t="shared" si="749"/>
        <v>2730</v>
      </c>
      <c r="DD116" s="370">
        <f t="shared" si="749"/>
        <v>-287</v>
      </c>
      <c r="DE116" s="370">
        <f t="shared" si="749"/>
        <v>-4546</v>
      </c>
      <c r="DF116" s="370">
        <f t="shared" si="749"/>
        <v>4190</v>
      </c>
      <c r="DG116" s="370">
        <f t="shared" si="749"/>
        <v>-2171</v>
      </c>
      <c r="DH116" s="370">
        <f t="shared" si="749"/>
        <v>-2225</v>
      </c>
      <c r="DI116" s="370">
        <f t="shared" si="750"/>
        <v>-1967</v>
      </c>
      <c r="DJ116" s="370">
        <f t="shared" si="750"/>
        <v>-21</v>
      </c>
      <c r="DK116" s="370">
        <f t="shared" si="750"/>
        <v>11294</v>
      </c>
      <c r="DL116" s="370">
        <f t="shared" si="750"/>
        <v>-2617</v>
      </c>
      <c r="DM116" s="370">
        <f t="shared" si="750"/>
        <v>-345</v>
      </c>
      <c r="DN116" s="370">
        <f t="shared" si="750"/>
        <v>4158</v>
      </c>
      <c r="DO116" s="370">
        <f t="shared" si="750"/>
        <v>-5231</v>
      </c>
      <c r="DP116" s="370">
        <f t="shared" si="750"/>
        <v>6285</v>
      </c>
      <c r="DQ116" s="370">
        <f t="shared" si="750"/>
        <v>-5141</v>
      </c>
      <c r="DR116" s="370">
        <f t="shared" si="750"/>
        <v>-20796</v>
      </c>
      <c r="DS116" s="370">
        <f t="shared" si="750"/>
        <v>-707</v>
      </c>
      <c r="DT116" s="370">
        <f t="shared" si="750"/>
        <v>5430</v>
      </c>
      <c r="DU116" s="370">
        <f t="shared" si="750"/>
        <v>7508</v>
      </c>
      <c r="DV116" s="370">
        <f t="shared" si="750"/>
        <v>-3662</v>
      </c>
      <c r="DW116" s="370">
        <f t="shared" si="750"/>
        <v>-8830</v>
      </c>
      <c r="DX116" s="370">
        <f t="shared" si="750"/>
        <v>6113</v>
      </c>
      <c r="DY116" s="451"/>
      <c r="DZ116" s="451"/>
      <c r="EA116" s="451"/>
      <c r="EB116" s="326"/>
      <c r="EC116" s="28">
        <f>EC95-EC102</f>
        <v>962</v>
      </c>
    </row>
    <row r="117" spans="1:133" s="31" customFormat="1" x14ac:dyDescent="0.3">
      <c r="A117" s="138"/>
      <c r="B117" s="32" t="s">
        <v>141</v>
      </c>
      <c r="C117" s="89">
        <f t="shared" ref="C117:O117" si="754">C96-C103</f>
        <v>52837.010000000009</v>
      </c>
      <c r="D117" s="90">
        <f t="shared" si="754"/>
        <v>-24195.72000000003</v>
      </c>
      <c r="E117" s="90">
        <f t="shared" si="754"/>
        <v>99032.239999999991</v>
      </c>
      <c r="F117" s="28">
        <f t="shared" si="754"/>
        <v>-59013.340000000026</v>
      </c>
      <c r="G117" s="90">
        <f t="shared" si="754"/>
        <v>13101.049999999988</v>
      </c>
      <c r="H117" s="90">
        <f t="shared" si="754"/>
        <v>123294.87</v>
      </c>
      <c r="I117" s="90">
        <f t="shared" si="754"/>
        <v>73704.849999999977</v>
      </c>
      <c r="J117" s="90">
        <f t="shared" si="754"/>
        <v>154205.41999999993</v>
      </c>
      <c r="K117" s="90">
        <f t="shared" si="754"/>
        <v>-202834.04000000004</v>
      </c>
      <c r="L117" s="91">
        <f t="shared" si="754"/>
        <v>122672.44</v>
      </c>
      <c r="M117" s="90">
        <f t="shared" si="754"/>
        <v>54615.460000000021</v>
      </c>
      <c r="N117" s="90">
        <f t="shared" si="754"/>
        <v>-42891.630000000005</v>
      </c>
      <c r="O117" s="90">
        <f t="shared" si="754"/>
        <v>69423.090000000026</v>
      </c>
      <c r="P117" s="90">
        <f t="shared" ref="P117:R117" si="755">P96-P103</f>
        <v>57973</v>
      </c>
      <c r="Q117" s="90">
        <f t="shared" si="755"/>
        <v>20888</v>
      </c>
      <c r="R117" s="90">
        <f t="shared" si="755"/>
        <v>-20791.659999999974</v>
      </c>
      <c r="S117" s="90">
        <f t="shared" ref="S117:T117" si="756">S96-S103</f>
        <v>1384.210000000021</v>
      </c>
      <c r="T117" s="90">
        <f t="shared" si="756"/>
        <v>332314.46999999997</v>
      </c>
      <c r="U117" s="90">
        <f t="shared" ref="U117:W117" si="757">U96-U103</f>
        <v>48441.710000000079</v>
      </c>
      <c r="V117" s="90">
        <f t="shared" si="757"/>
        <v>-43443</v>
      </c>
      <c r="W117" s="90">
        <f t="shared" si="757"/>
        <v>48441.710000000079</v>
      </c>
      <c r="X117" s="91">
        <f t="shared" ref="X117:AB117" si="758">X96-X103</f>
        <v>114265.98000000004</v>
      </c>
      <c r="Y117" s="90">
        <f t="shared" si="758"/>
        <v>-15702</v>
      </c>
      <c r="Z117" s="90">
        <f t="shared" si="758"/>
        <v>34448</v>
      </c>
      <c r="AA117" s="90">
        <f t="shared" si="758"/>
        <v>-33534.080000000016</v>
      </c>
      <c r="AB117" s="90">
        <f t="shared" si="758"/>
        <v>23213.380000000005</v>
      </c>
      <c r="AC117" s="90">
        <f t="shared" ref="AC117:AF117" si="759">AC96-AC103</f>
        <v>23761.169999999984</v>
      </c>
      <c r="AD117" s="90">
        <f t="shared" si="759"/>
        <v>17769.150000000023</v>
      </c>
      <c r="AE117" s="90">
        <f t="shared" si="759"/>
        <v>81860</v>
      </c>
      <c r="AF117" s="90">
        <f t="shared" si="759"/>
        <v>125539.25</v>
      </c>
      <c r="AG117" s="191">
        <v>209013</v>
      </c>
      <c r="AH117" s="191">
        <v>-63511</v>
      </c>
      <c r="AI117" s="191">
        <v>-31657</v>
      </c>
      <c r="AJ117" s="91">
        <v>51301</v>
      </c>
      <c r="AK117" s="279">
        <v>79282</v>
      </c>
      <c r="AL117" s="279">
        <v>105694</v>
      </c>
      <c r="AM117" s="279">
        <v>-165959</v>
      </c>
      <c r="AN117" s="279">
        <v>3090</v>
      </c>
      <c r="AO117" s="279">
        <v>24948</v>
      </c>
      <c r="AP117" s="279">
        <v>213235</v>
      </c>
      <c r="AQ117" s="28">
        <v>-95062</v>
      </c>
      <c r="AR117" s="279">
        <v>249086</v>
      </c>
      <c r="AS117" s="279">
        <v>-74584</v>
      </c>
      <c r="AT117" s="279">
        <v>-252806</v>
      </c>
      <c r="AU117" s="279">
        <v>192218</v>
      </c>
      <c r="AV117" s="296">
        <v>146341</v>
      </c>
      <c r="AW117" s="279">
        <v>184466</v>
      </c>
      <c r="AX117" s="279">
        <v>338164</v>
      </c>
      <c r="AY117" s="279">
        <v>131143</v>
      </c>
      <c r="AZ117" s="279">
        <v>-10929</v>
      </c>
      <c r="BA117" s="279">
        <v>-25903</v>
      </c>
      <c r="BB117" s="279">
        <v>239664</v>
      </c>
      <c r="BC117" s="28">
        <v>-40918</v>
      </c>
      <c r="BD117" s="279">
        <v>243841</v>
      </c>
      <c r="BE117" s="279">
        <v>104073</v>
      </c>
      <c r="BF117" s="279">
        <v>-53860</v>
      </c>
      <c r="BG117" s="279">
        <v>-64632</v>
      </c>
      <c r="BH117" s="296">
        <v>42048</v>
      </c>
      <c r="BI117" s="481">
        <v>124541</v>
      </c>
      <c r="BJ117" s="545">
        <v>171222</v>
      </c>
      <c r="BK117" s="570">
        <v>-194953</v>
      </c>
      <c r="BL117" s="279">
        <v>24645</v>
      </c>
      <c r="BM117" s="279">
        <v>141702</v>
      </c>
      <c r="BN117" s="279">
        <v>-28988</v>
      </c>
      <c r="BO117" s="28">
        <v>138737</v>
      </c>
      <c r="BP117" s="28">
        <v>344373</v>
      </c>
      <c r="BQ117" s="279">
        <v>-37420</v>
      </c>
      <c r="BR117" s="279">
        <v>84658</v>
      </c>
      <c r="BS117" s="279"/>
      <c r="BT117" s="279"/>
      <c r="BU117" s="89">
        <f t="shared" si="746"/>
        <v>16586.080000000016</v>
      </c>
      <c r="BV117" s="92">
        <f t="shared" si="746"/>
        <v>82168.72000000003</v>
      </c>
      <c r="BW117" s="92">
        <f t="shared" si="746"/>
        <v>-78144.239999999991</v>
      </c>
      <c r="BX117" s="92">
        <f t="shared" si="746"/>
        <v>38221.680000000051</v>
      </c>
      <c r="BY117" s="92">
        <f t="shared" si="746"/>
        <v>-11716.839999999967</v>
      </c>
      <c r="BZ117" s="92">
        <f t="shared" si="746"/>
        <v>209019.59999999998</v>
      </c>
      <c r="CA117" s="92">
        <f t="shared" si="746"/>
        <v>-25263.139999999898</v>
      </c>
      <c r="CB117" s="92">
        <f t="shared" si="746"/>
        <v>-197648.41999999993</v>
      </c>
      <c r="CC117" s="92">
        <f t="shared" si="746"/>
        <v>251275.75000000012</v>
      </c>
      <c r="CD117" s="390">
        <f t="shared" si="746"/>
        <v>-8406.4599999999627</v>
      </c>
      <c r="CE117" s="413">
        <f t="shared" si="747"/>
        <v>-70317.460000000021</v>
      </c>
      <c r="CF117" s="92">
        <f t="shared" si="747"/>
        <v>77339.63</v>
      </c>
      <c r="CG117" s="92">
        <f t="shared" si="747"/>
        <v>-102957.17000000004</v>
      </c>
      <c r="CH117" s="92">
        <f t="shared" si="747"/>
        <v>-34759.619999999995</v>
      </c>
      <c r="CI117" s="92">
        <f t="shared" si="747"/>
        <v>2873.1699999999837</v>
      </c>
      <c r="CJ117" s="231">
        <f t="shared" si="747"/>
        <v>38560.81</v>
      </c>
      <c r="CK117" s="231">
        <f t="shared" si="747"/>
        <v>80475.789999999979</v>
      </c>
      <c r="CL117" s="231">
        <f t="shared" si="747"/>
        <v>-206775.21999999997</v>
      </c>
      <c r="CM117" s="244">
        <f t="shared" si="747"/>
        <v>160571.28999999992</v>
      </c>
      <c r="CN117" s="244">
        <f t="shared" si="747"/>
        <v>-20068</v>
      </c>
      <c r="CO117" s="244">
        <f t="shared" si="748"/>
        <v>-80098.710000000079</v>
      </c>
      <c r="CP117" s="370">
        <f t="shared" si="748"/>
        <v>-62964.98000000004</v>
      </c>
      <c r="CQ117" s="339">
        <f t="shared" si="748"/>
        <v>94984</v>
      </c>
      <c r="CR117" s="244">
        <f t="shared" si="748"/>
        <v>71246</v>
      </c>
      <c r="CS117" s="244">
        <f t="shared" si="748"/>
        <v>-132424.91999999998</v>
      </c>
      <c r="CT117" s="244">
        <f t="shared" si="748"/>
        <v>-20123.380000000005</v>
      </c>
      <c r="CU117" s="244">
        <f t="shared" si="748"/>
        <v>1186.8300000000163</v>
      </c>
      <c r="CV117" s="244">
        <f t="shared" si="748"/>
        <v>195465.84999999998</v>
      </c>
      <c r="CW117" s="244">
        <f t="shared" si="748"/>
        <v>-176922</v>
      </c>
      <c r="CX117" s="244">
        <f t="shared" si="748"/>
        <v>123546.75</v>
      </c>
      <c r="CY117" s="244">
        <f t="shared" si="749"/>
        <v>-283597</v>
      </c>
      <c r="CZ117" s="244">
        <f t="shared" si="749"/>
        <v>-189295</v>
      </c>
      <c r="DA117" s="244">
        <f t="shared" si="749"/>
        <v>223875</v>
      </c>
      <c r="DB117" s="370">
        <f t="shared" si="749"/>
        <v>95040</v>
      </c>
      <c r="DC117" s="370">
        <f t="shared" si="749"/>
        <v>105184</v>
      </c>
      <c r="DD117" s="370">
        <f t="shared" si="749"/>
        <v>232470</v>
      </c>
      <c r="DE117" s="370">
        <f t="shared" si="749"/>
        <v>297102</v>
      </c>
      <c r="DF117" s="370">
        <f t="shared" si="749"/>
        <v>-14019</v>
      </c>
      <c r="DG117" s="370">
        <f t="shared" si="749"/>
        <v>-50851</v>
      </c>
      <c r="DH117" s="370">
        <f t="shared" si="749"/>
        <v>26429</v>
      </c>
      <c r="DI117" s="370">
        <f t="shared" si="750"/>
        <v>54144</v>
      </c>
      <c r="DJ117" s="370">
        <f t="shared" si="750"/>
        <v>-5245</v>
      </c>
      <c r="DK117" s="370">
        <f t="shared" si="750"/>
        <v>178657</v>
      </c>
      <c r="DL117" s="370">
        <f t="shared" si="750"/>
        <v>198946</v>
      </c>
      <c r="DM117" s="370">
        <f t="shared" si="750"/>
        <v>-256850</v>
      </c>
      <c r="DN117" s="370">
        <f t="shared" si="750"/>
        <v>-104293</v>
      </c>
      <c r="DO117" s="370">
        <f t="shared" si="750"/>
        <v>-59925</v>
      </c>
      <c r="DP117" s="370">
        <f t="shared" si="750"/>
        <v>-166942</v>
      </c>
      <c r="DQ117" s="370">
        <f t="shared" si="750"/>
        <v>-326096</v>
      </c>
      <c r="DR117" s="370">
        <f t="shared" si="750"/>
        <v>35574</v>
      </c>
      <c r="DS117" s="370">
        <f t="shared" si="750"/>
        <v>167605</v>
      </c>
      <c r="DT117" s="370">
        <f t="shared" si="750"/>
        <v>-268652</v>
      </c>
      <c r="DU117" s="370">
        <f t="shared" si="750"/>
        <v>179655</v>
      </c>
      <c r="DV117" s="370">
        <f t="shared" si="750"/>
        <v>100532</v>
      </c>
      <c r="DW117" s="370">
        <f t="shared" si="750"/>
        <v>-141493</v>
      </c>
      <c r="DX117" s="370">
        <f t="shared" si="750"/>
        <v>138518</v>
      </c>
      <c r="DY117" s="451"/>
      <c r="DZ117" s="451"/>
      <c r="EA117" s="451"/>
      <c r="EB117" s="326"/>
      <c r="EC117" s="28">
        <f t="shared" ref="EC117:EC119" si="760">EC96-EC103</f>
        <v>84658</v>
      </c>
    </row>
    <row r="118" spans="1:133" s="31" customFormat="1" x14ac:dyDescent="0.3">
      <c r="A118" s="138"/>
      <c r="B118" s="32" t="s">
        <v>142</v>
      </c>
      <c r="C118" s="89">
        <f t="shared" ref="C118:O118" si="761">C97-C104</f>
        <v>108352.18</v>
      </c>
      <c r="D118" s="90">
        <f t="shared" si="761"/>
        <v>29723.750000000029</v>
      </c>
      <c r="E118" s="90">
        <f t="shared" si="761"/>
        <v>134202.32999999999</v>
      </c>
      <c r="F118" s="28">
        <f t="shared" si="761"/>
        <v>-35182.669999999984</v>
      </c>
      <c r="G118" s="90">
        <f t="shared" si="761"/>
        <v>85764.94</v>
      </c>
      <c r="H118" s="90">
        <f t="shared" si="761"/>
        <v>126109.63</v>
      </c>
      <c r="I118" s="90">
        <f t="shared" si="761"/>
        <v>185691.3</v>
      </c>
      <c r="J118" s="90">
        <f t="shared" si="761"/>
        <v>200152.61</v>
      </c>
      <c r="K118" s="90">
        <f t="shared" si="761"/>
        <v>-117237.50999999998</v>
      </c>
      <c r="L118" s="91">
        <f t="shared" si="761"/>
        <v>141514.90000000002</v>
      </c>
      <c r="M118" s="90">
        <f t="shared" si="761"/>
        <v>104437.54000000004</v>
      </c>
      <c r="N118" s="90">
        <f t="shared" si="761"/>
        <v>-61410.44</v>
      </c>
      <c r="O118" s="90">
        <f t="shared" si="761"/>
        <v>87957.75</v>
      </c>
      <c r="P118" s="90">
        <f t="shared" ref="P118:R118" si="762">P97-P104</f>
        <v>136728.06000000003</v>
      </c>
      <c r="Q118" s="90">
        <f t="shared" si="762"/>
        <v>36472.500000000029</v>
      </c>
      <c r="R118" s="90">
        <f t="shared" si="762"/>
        <v>-3177.8399999999965</v>
      </c>
      <c r="S118" s="90">
        <f t="shared" ref="S118:T118" si="763">S97-S104</f>
        <v>73541.010000000009</v>
      </c>
      <c r="T118" s="90">
        <f t="shared" si="763"/>
        <v>397859.59</v>
      </c>
      <c r="U118" s="90">
        <f t="shared" ref="U118:W118" si="764">U97-U104</f>
        <v>14055.900000000023</v>
      </c>
      <c r="V118" s="90">
        <f t="shared" si="764"/>
        <v>162405</v>
      </c>
      <c r="W118" s="90">
        <f t="shared" si="764"/>
        <v>14055.900000000023</v>
      </c>
      <c r="X118" s="91">
        <f t="shared" ref="X118:AB118" si="765">X97-X104</f>
        <v>129969.74000000002</v>
      </c>
      <c r="Y118" s="90">
        <f t="shared" si="765"/>
        <v>-90106</v>
      </c>
      <c r="Z118" s="90">
        <f t="shared" si="765"/>
        <v>46667</v>
      </c>
      <c r="AA118" s="90">
        <f t="shared" si="765"/>
        <v>24487.959999999992</v>
      </c>
      <c r="AB118" s="90">
        <f t="shared" si="765"/>
        <v>26424.940000000002</v>
      </c>
      <c r="AC118" s="90">
        <f t="shared" ref="AC118:AF118" si="766">AC97-AC104</f>
        <v>172434.41</v>
      </c>
      <c r="AD118" s="90">
        <f t="shared" si="766"/>
        <v>37918.630000000005</v>
      </c>
      <c r="AE118" s="90">
        <f t="shared" si="766"/>
        <v>99239</v>
      </c>
      <c r="AF118" s="90">
        <f t="shared" si="766"/>
        <v>224146.28000000003</v>
      </c>
      <c r="AG118" s="191">
        <v>321242</v>
      </c>
      <c r="AH118" s="191">
        <v>64912</v>
      </c>
      <c r="AI118" s="191">
        <v>73030</v>
      </c>
      <c r="AJ118" s="91">
        <v>261842</v>
      </c>
      <c r="AK118" s="279">
        <v>36398</v>
      </c>
      <c r="AL118" s="279">
        <v>-29108</v>
      </c>
      <c r="AM118" s="279">
        <v>-44927</v>
      </c>
      <c r="AN118" s="279">
        <v>45390</v>
      </c>
      <c r="AO118" s="279">
        <v>109460</v>
      </c>
      <c r="AP118" s="279">
        <v>150569</v>
      </c>
      <c r="AQ118" s="28">
        <v>31964</v>
      </c>
      <c r="AR118" s="279">
        <v>393668</v>
      </c>
      <c r="AS118" s="279">
        <v>230593</v>
      </c>
      <c r="AT118" s="279">
        <v>7394</v>
      </c>
      <c r="AU118" s="279">
        <v>157624</v>
      </c>
      <c r="AV118" s="296">
        <v>42316</v>
      </c>
      <c r="AW118" s="279">
        <v>144399</v>
      </c>
      <c r="AX118" s="279">
        <v>186821</v>
      </c>
      <c r="AY118" s="279">
        <v>128995</v>
      </c>
      <c r="AZ118" s="279">
        <v>-15073</v>
      </c>
      <c r="BA118" s="279">
        <v>164287</v>
      </c>
      <c r="BB118" s="279">
        <v>218648</v>
      </c>
      <c r="BC118" s="28">
        <v>-33208</v>
      </c>
      <c r="BD118" s="279">
        <v>388683</v>
      </c>
      <c r="BE118" s="279">
        <v>151198</v>
      </c>
      <c r="BF118" s="279">
        <v>94138</v>
      </c>
      <c r="BG118" s="279">
        <v>69184</v>
      </c>
      <c r="BH118" s="296">
        <v>-8144</v>
      </c>
      <c r="BI118" s="481">
        <v>203653</v>
      </c>
      <c r="BJ118" s="545">
        <v>130792</v>
      </c>
      <c r="BK118" s="570">
        <v>-64680</v>
      </c>
      <c r="BL118" s="279">
        <v>108008</v>
      </c>
      <c r="BM118" s="279">
        <v>222033</v>
      </c>
      <c r="BN118" s="279">
        <v>-22081</v>
      </c>
      <c r="BO118" s="28">
        <v>254865</v>
      </c>
      <c r="BP118" s="28">
        <v>371360</v>
      </c>
      <c r="BQ118" s="279">
        <v>134003</v>
      </c>
      <c r="BR118" s="279">
        <v>207492</v>
      </c>
      <c r="BS118" s="279"/>
      <c r="BT118" s="279"/>
      <c r="BU118" s="89">
        <f t="shared" si="746"/>
        <v>-20394.429999999993</v>
      </c>
      <c r="BV118" s="92">
        <f t="shared" si="746"/>
        <v>107004.31</v>
      </c>
      <c r="BW118" s="92">
        <f t="shared" si="746"/>
        <v>-97729.829999999958</v>
      </c>
      <c r="BX118" s="92">
        <f t="shared" si="746"/>
        <v>32004.829999999987</v>
      </c>
      <c r="BY118" s="92">
        <f t="shared" si="746"/>
        <v>-12223.929999999993</v>
      </c>
      <c r="BZ118" s="92">
        <f t="shared" si="746"/>
        <v>271749.96000000002</v>
      </c>
      <c r="CA118" s="92">
        <f t="shared" si="746"/>
        <v>-171635.39999999997</v>
      </c>
      <c r="CB118" s="92">
        <f t="shared" si="746"/>
        <v>-37747.609999999986</v>
      </c>
      <c r="CC118" s="92">
        <f t="shared" si="746"/>
        <v>131293.41</v>
      </c>
      <c r="CD118" s="390">
        <f t="shared" si="746"/>
        <v>-11545.160000000003</v>
      </c>
      <c r="CE118" s="413">
        <f t="shared" si="747"/>
        <v>-194543.54000000004</v>
      </c>
      <c r="CF118" s="92">
        <f t="shared" si="747"/>
        <v>108077.44</v>
      </c>
      <c r="CG118" s="92">
        <f t="shared" si="747"/>
        <v>-63469.790000000008</v>
      </c>
      <c r="CH118" s="92">
        <f t="shared" si="747"/>
        <v>-110303.12000000002</v>
      </c>
      <c r="CI118" s="92">
        <f t="shared" si="747"/>
        <v>135961.90999999997</v>
      </c>
      <c r="CJ118" s="231">
        <f t="shared" si="747"/>
        <v>41096.47</v>
      </c>
      <c r="CK118" s="231">
        <f t="shared" si="747"/>
        <v>25697.989999999991</v>
      </c>
      <c r="CL118" s="231">
        <f t="shared" si="747"/>
        <v>-173713.31</v>
      </c>
      <c r="CM118" s="244">
        <f t="shared" si="747"/>
        <v>307186.09999999998</v>
      </c>
      <c r="CN118" s="244">
        <f t="shared" si="747"/>
        <v>-97493</v>
      </c>
      <c r="CO118" s="244">
        <f t="shared" si="748"/>
        <v>58974.099999999977</v>
      </c>
      <c r="CP118" s="370">
        <f t="shared" si="748"/>
        <v>131872.25999999998</v>
      </c>
      <c r="CQ118" s="339">
        <f t="shared" si="748"/>
        <v>126504</v>
      </c>
      <c r="CR118" s="244">
        <f t="shared" si="748"/>
        <v>-75775</v>
      </c>
      <c r="CS118" s="244">
        <f t="shared" si="748"/>
        <v>-69414.959999999992</v>
      </c>
      <c r="CT118" s="244">
        <f t="shared" si="748"/>
        <v>18965.059999999998</v>
      </c>
      <c r="CU118" s="244">
        <f t="shared" si="748"/>
        <v>-62974.41</v>
      </c>
      <c r="CV118" s="244">
        <f t="shared" si="748"/>
        <v>112650.37</v>
      </c>
      <c r="CW118" s="244">
        <f t="shared" si="748"/>
        <v>-67275</v>
      </c>
      <c r="CX118" s="244">
        <f t="shared" si="748"/>
        <v>169521.71999999997</v>
      </c>
      <c r="CY118" s="244">
        <f t="shared" si="749"/>
        <v>-90649</v>
      </c>
      <c r="CZ118" s="244">
        <f t="shared" si="749"/>
        <v>-57518</v>
      </c>
      <c r="DA118" s="244">
        <f t="shared" si="749"/>
        <v>84594</v>
      </c>
      <c r="DB118" s="370">
        <f t="shared" si="749"/>
        <v>-219526</v>
      </c>
      <c r="DC118" s="370">
        <f t="shared" si="749"/>
        <v>108001</v>
      </c>
      <c r="DD118" s="370">
        <f t="shared" si="749"/>
        <v>215929</v>
      </c>
      <c r="DE118" s="370">
        <f t="shared" si="749"/>
        <v>173922</v>
      </c>
      <c r="DF118" s="370">
        <f t="shared" si="749"/>
        <v>-60463</v>
      </c>
      <c r="DG118" s="370">
        <f t="shared" si="749"/>
        <v>54827</v>
      </c>
      <c r="DH118" s="370">
        <f t="shared" si="749"/>
        <v>68079</v>
      </c>
      <c r="DI118" s="370">
        <f t="shared" si="750"/>
        <v>-65172</v>
      </c>
      <c r="DJ118" s="370">
        <f t="shared" si="750"/>
        <v>-4985</v>
      </c>
      <c r="DK118" s="370">
        <f t="shared" si="750"/>
        <v>-79395</v>
      </c>
      <c r="DL118" s="370">
        <f t="shared" si="750"/>
        <v>86744</v>
      </c>
      <c r="DM118" s="370">
        <f t="shared" si="750"/>
        <v>-88440</v>
      </c>
      <c r="DN118" s="370">
        <f t="shared" si="750"/>
        <v>-50460</v>
      </c>
      <c r="DO118" s="370">
        <f t="shared" si="750"/>
        <v>59254</v>
      </c>
      <c r="DP118" s="370">
        <f t="shared" si="750"/>
        <v>-56029</v>
      </c>
      <c r="DQ118" s="370">
        <f t="shared" si="750"/>
        <v>-193675</v>
      </c>
      <c r="DR118" s="370">
        <f t="shared" si="750"/>
        <v>123081</v>
      </c>
      <c r="DS118" s="370">
        <f t="shared" si="750"/>
        <v>57746</v>
      </c>
      <c r="DT118" s="370">
        <f t="shared" si="750"/>
        <v>-240729</v>
      </c>
      <c r="DU118" s="370">
        <f t="shared" si="750"/>
        <v>288073</v>
      </c>
      <c r="DV118" s="370">
        <f t="shared" si="750"/>
        <v>-17323</v>
      </c>
      <c r="DW118" s="370">
        <f t="shared" si="750"/>
        <v>-17195</v>
      </c>
      <c r="DX118" s="370">
        <f t="shared" si="750"/>
        <v>113354</v>
      </c>
      <c r="DY118" s="451"/>
      <c r="DZ118" s="451"/>
      <c r="EA118" s="451"/>
      <c r="EB118" s="326"/>
      <c r="EC118" s="28">
        <f t="shared" si="760"/>
        <v>207492</v>
      </c>
    </row>
    <row r="119" spans="1:133" s="31" customFormat="1" x14ac:dyDescent="0.3">
      <c r="A119" s="138"/>
      <c r="B119" s="32" t="s">
        <v>143</v>
      </c>
      <c r="C119" s="89">
        <f t="shared" ref="C119:O119" si="767">C98-C105</f>
        <v>1361.1499999999942</v>
      </c>
      <c r="D119" s="90">
        <f t="shared" si="767"/>
        <v>40403.479999999981</v>
      </c>
      <c r="E119" s="90">
        <f t="shared" si="767"/>
        <v>56773.860000000015</v>
      </c>
      <c r="F119" s="28">
        <f t="shared" si="767"/>
        <v>92886.849999999977</v>
      </c>
      <c r="G119" s="90">
        <f t="shared" si="767"/>
        <v>109562.45000000001</v>
      </c>
      <c r="H119" s="90">
        <f t="shared" si="767"/>
        <v>19120.859999999986</v>
      </c>
      <c r="I119" s="90">
        <f t="shared" si="767"/>
        <v>80385.69</v>
      </c>
      <c r="J119" s="90">
        <f t="shared" si="767"/>
        <v>99141.309999999969</v>
      </c>
      <c r="K119" s="90">
        <f t="shared" si="767"/>
        <v>23413.820000000007</v>
      </c>
      <c r="L119" s="91">
        <f t="shared" si="767"/>
        <v>34783.819999999978</v>
      </c>
      <c r="M119" s="90">
        <f t="shared" si="767"/>
        <v>53100.640000000014</v>
      </c>
      <c r="N119" s="90">
        <f t="shared" si="767"/>
        <v>223986.75</v>
      </c>
      <c r="O119" s="90">
        <f t="shared" si="767"/>
        <v>-91256.25</v>
      </c>
      <c r="P119" s="90">
        <f t="shared" ref="P119:R119" si="768">P98-P105</f>
        <v>204608.57</v>
      </c>
      <c r="Q119" s="90">
        <f t="shared" si="768"/>
        <v>217217.99</v>
      </c>
      <c r="R119" s="90">
        <f t="shared" si="768"/>
        <v>141338.03000000003</v>
      </c>
      <c r="S119" s="90">
        <f t="shared" ref="S119:T119" si="769">S98-S105</f>
        <v>15180.229999999981</v>
      </c>
      <c r="T119" s="90">
        <f t="shared" si="769"/>
        <v>121569.63999999998</v>
      </c>
      <c r="U119" s="90">
        <f t="shared" ref="U119:W119" si="770">U98-U105</f>
        <v>61306.040000000037</v>
      </c>
      <c r="V119" s="90">
        <f t="shared" si="770"/>
        <v>78540</v>
      </c>
      <c r="W119" s="90">
        <f t="shared" si="770"/>
        <v>61306.040000000037</v>
      </c>
      <c r="X119" s="91">
        <f t="shared" ref="X119:AB119" si="771">X98-X105</f>
        <v>97615.88</v>
      </c>
      <c r="Y119" s="90">
        <f t="shared" si="771"/>
        <v>-28622</v>
      </c>
      <c r="Z119" s="90">
        <f t="shared" si="771"/>
        <v>193700</v>
      </c>
      <c r="AA119" s="90">
        <f t="shared" si="771"/>
        <v>28882.420000000013</v>
      </c>
      <c r="AB119" s="90">
        <f t="shared" si="771"/>
        <v>17304.760000000009</v>
      </c>
      <c r="AC119" s="90">
        <f t="shared" ref="AC119:AF119" si="772">AC98-AC105</f>
        <v>107545.32</v>
      </c>
      <c r="AD119" s="90">
        <f t="shared" si="772"/>
        <v>-16412.72</v>
      </c>
      <c r="AE119" s="90">
        <f t="shared" si="772"/>
        <v>288609</v>
      </c>
      <c r="AF119" s="90">
        <f t="shared" si="772"/>
        <v>42427.530000000028</v>
      </c>
      <c r="AG119" s="191">
        <v>-39716</v>
      </c>
      <c r="AH119" s="191">
        <v>145620</v>
      </c>
      <c r="AI119" s="191">
        <v>-33388</v>
      </c>
      <c r="AJ119" s="91">
        <v>152600</v>
      </c>
      <c r="AK119" s="279">
        <v>216717</v>
      </c>
      <c r="AL119" s="279">
        <v>-72161</v>
      </c>
      <c r="AM119" s="279">
        <v>263718</v>
      </c>
      <c r="AN119" s="279">
        <v>55173</v>
      </c>
      <c r="AO119" s="279">
        <v>-80691</v>
      </c>
      <c r="AP119" s="279">
        <v>25388</v>
      </c>
      <c r="AQ119" s="28">
        <v>81160</v>
      </c>
      <c r="AR119" s="279">
        <v>76797</v>
      </c>
      <c r="AS119" s="279">
        <v>83618</v>
      </c>
      <c r="AT119" s="279">
        <v>322091</v>
      </c>
      <c r="AU119" s="279">
        <v>-18332</v>
      </c>
      <c r="AV119" s="296">
        <v>-114964</v>
      </c>
      <c r="AW119" s="279">
        <v>4711629</v>
      </c>
      <c r="AX119" s="279">
        <v>-47505</v>
      </c>
      <c r="AY119" s="279">
        <v>27130</v>
      </c>
      <c r="AZ119" s="279">
        <v>41864</v>
      </c>
      <c r="BA119" s="279">
        <v>165163</v>
      </c>
      <c r="BB119" s="279">
        <v>-12491</v>
      </c>
      <c r="BC119" s="28">
        <v>70360</v>
      </c>
      <c r="BD119" s="279">
        <v>154752</v>
      </c>
      <c r="BE119" s="279">
        <v>-10709</v>
      </c>
      <c r="BF119" s="279">
        <v>-72598</v>
      </c>
      <c r="BG119" s="279">
        <v>56387</v>
      </c>
      <c r="BH119" s="296">
        <v>25603</v>
      </c>
      <c r="BI119" s="481">
        <v>182917</v>
      </c>
      <c r="BJ119" s="545">
        <v>17871</v>
      </c>
      <c r="BK119" s="570">
        <v>-26178</v>
      </c>
      <c r="BL119" s="279">
        <v>89545</v>
      </c>
      <c r="BM119" s="279">
        <v>7266</v>
      </c>
      <c r="BN119" s="279">
        <v>150783</v>
      </c>
      <c r="BO119" s="28">
        <v>42483</v>
      </c>
      <c r="BP119" s="28">
        <v>82584</v>
      </c>
      <c r="BQ119" s="279">
        <v>-102035</v>
      </c>
      <c r="BR119" s="279">
        <v>86000</v>
      </c>
      <c r="BS119" s="279"/>
      <c r="BT119" s="279"/>
      <c r="BU119" s="89">
        <f t="shared" si="746"/>
        <v>-92617.4</v>
      </c>
      <c r="BV119" s="92">
        <f t="shared" si="746"/>
        <v>164205.09000000003</v>
      </c>
      <c r="BW119" s="92">
        <f t="shared" si="746"/>
        <v>160444.12999999998</v>
      </c>
      <c r="BX119" s="92">
        <f t="shared" si="746"/>
        <v>48451.180000000051</v>
      </c>
      <c r="BY119" s="92">
        <f t="shared" si="746"/>
        <v>-94382.22000000003</v>
      </c>
      <c r="BZ119" s="92">
        <f t="shared" si="746"/>
        <v>102448.78</v>
      </c>
      <c r="CA119" s="92">
        <f t="shared" si="746"/>
        <v>-19079.649999999965</v>
      </c>
      <c r="CB119" s="92">
        <f t="shared" si="746"/>
        <v>-20601.309999999969</v>
      </c>
      <c r="CC119" s="92">
        <f t="shared" si="746"/>
        <v>37892.22000000003</v>
      </c>
      <c r="CD119" s="390">
        <f t="shared" si="746"/>
        <v>62832.060000000027</v>
      </c>
      <c r="CE119" s="413">
        <f t="shared" si="747"/>
        <v>-81722.640000000014</v>
      </c>
      <c r="CF119" s="92">
        <f t="shared" si="747"/>
        <v>-30286.75</v>
      </c>
      <c r="CG119" s="92">
        <f t="shared" si="747"/>
        <v>120138.67000000001</v>
      </c>
      <c r="CH119" s="92">
        <f t="shared" si="747"/>
        <v>-187303.81</v>
      </c>
      <c r="CI119" s="92">
        <f t="shared" si="747"/>
        <v>-109672.66999999998</v>
      </c>
      <c r="CJ119" s="231">
        <f t="shared" si="747"/>
        <v>-157750.75000000003</v>
      </c>
      <c r="CK119" s="231">
        <f t="shared" si="747"/>
        <v>273428.77</v>
      </c>
      <c r="CL119" s="231">
        <f t="shared" si="747"/>
        <v>-79142.109999999957</v>
      </c>
      <c r="CM119" s="244">
        <f t="shared" si="747"/>
        <v>-101022.04000000004</v>
      </c>
      <c r="CN119" s="244">
        <f t="shared" si="747"/>
        <v>67080</v>
      </c>
      <c r="CO119" s="244">
        <f t="shared" si="748"/>
        <v>-94694.040000000037</v>
      </c>
      <c r="CP119" s="370">
        <f t="shared" si="748"/>
        <v>54984.119999999995</v>
      </c>
      <c r="CQ119" s="339">
        <f t="shared" si="748"/>
        <v>245339</v>
      </c>
      <c r="CR119" s="244">
        <f t="shared" si="748"/>
        <v>-265861</v>
      </c>
      <c r="CS119" s="244">
        <f t="shared" si="748"/>
        <v>234835.58</v>
      </c>
      <c r="CT119" s="244">
        <f t="shared" si="748"/>
        <v>37868.239999999991</v>
      </c>
      <c r="CU119" s="244">
        <f t="shared" si="748"/>
        <v>-188236.32</v>
      </c>
      <c r="CV119" s="244">
        <f t="shared" si="748"/>
        <v>41800.720000000001</v>
      </c>
      <c r="CW119" s="244">
        <f t="shared" si="748"/>
        <v>-207449</v>
      </c>
      <c r="CX119" s="244">
        <f t="shared" si="748"/>
        <v>34369.469999999972</v>
      </c>
      <c r="CY119" s="244">
        <f t="shared" si="749"/>
        <v>123334</v>
      </c>
      <c r="CZ119" s="244">
        <f t="shared" si="749"/>
        <v>176471</v>
      </c>
      <c r="DA119" s="244">
        <f t="shared" si="749"/>
        <v>15056</v>
      </c>
      <c r="DB119" s="370">
        <f t="shared" si="749"/>
        <v>-267564</v>
      </c>
      <c r="DC119" s="370">
        <f t="shared" si="749"/>
        <v>4494912</v>
      </c>
      <c r="DD119" s="370">
        <f t="shared" si="749"/>
        <v>24656</v>
      </c>
      <c r="DE119" s="370">
        <f t="shared" si="749"/>
        <v>-236588</v>
      </c>
      <c r="DF119" s="370">
        <f t="shared" si="749"/>
        <v>-13309</v>
      </c>
      <c r="DG119" s="370">
        <f t="shared" si="749"/>
        <v>245854</v>
      </c>
      <c r="DH119" s="370">
        <f t="shared" si="749"/>
        <v>-37879</v>
      </c>
      <c r="DI119" s="370">
        <f t="shared" si="750"/>
        <v>-10800</v>
      </c>
      <c r="DJ119" s="370">
        <f t="shared" si="750"/>
        <v>77955</v>
      </c>
      <c r="DK119" s="370">
        <f t="shared" si="750"/>
        <v>-94327</v>
      </c>
      <c r="DL119" s="370">
        <f t="shared" si="750"/>
        <v>-394689</v>
      </c>
      <c r="DM119" s="370">
        <f t="shared" si="750"/>
        <v>74719</v>
      </c>
      <c r="DN119" s="370">
        <f t="shared" si="750"/>
        <v>140567</v>
      </c>
      <c r="DO119" s="370">
        <f t="shared" si="750"/>
        <v>-4528712</v>
      </c>
      <c r="DP119" s="370">
        <f t="shared" si="750"/>
        <v>65376</v>
      </c>
      <c r="DQ119" s="370">
        <f t="shared" si="750"/>
        <v>-53308</v>
      </c>
      <c r="DR119" s="370">
        <f t="shared" si="750"/>
        <v>47681</v>
      </c>
      <c r="DS119" s="370">
        <f t="shared" si="750"/>
        <v>-157897</v>
      </c>
      <c r="DT119" s="370">
        <f t="shared" si="750"/>
        <v>163274</v>
      </c>
      <c r="DU119" s="370">
        <f t="shared" si="750"/>
        <v>-27877</v>
      </c>
      <c r="DV119" s="370">
        <f t="shared" si="750"/>
        <v>-72168</v>
      </c>
      <c r="DW119" s="370">
        <f t="shared" si="750"/>
        <v>-91326</v>
      </c>
      <c r="DX119" s="370">
        <f t="shared" si="750"/>
        <v>158598</v>
      </c>
      <c r="DY119" s="451"/>
      <c r="DZ119" s="451"/>
      <c r="EA119" s="451"/>
      <c r="EB119" s="326"/>
      <c r="EC119" s="28">
        <f t="shared" si="760"/>
        <v>86000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151426.9200000001</v>
      </c>
      <c r="D120" s="119">
        <f t="shared" ref="D120:O120" si="773">SUM(D115:D119)</f>
        <v>-118031.9599999999</v>
      </c>
      <c r="E120" s="119">
        <f t="shared" si="773"/>
        <v>304655.44000000006</v>
      </c>
      <c r="F120" s="29">
        <f t="shared" si="773"/>
        <v>-134726.18000000017</v>
      </c>
      <c r="G120" s="119">
        <f t="shared" si="773"/>
        <v>710114.52</v>
      </c>
      <c r="H120" s="119">
        <f t="shared" si="773"/>
        <v>384486.51</v>
      </c>
      <c r="I120" s="119">
        <f t="shared" si="773"/>
        <v>161058.69000000003</v>
      </c>
      <c r="J120" s="119">
        <f t="shared" si="773"/>
        <v>240905.78000000012</v>
      </c>
      <c r="K120" s="119">
        <f t="shared" si="773"/>
        <v>-728566.81000000029</v>
      </c>
      <c r="L120" s="120">
        <f t="shared" si="773"/>
        <v>634792.56999999972</v>
      </c>
      <c r="M120" s="119">
        <f t="shared" si="773"/>
        <v>408162.01999999996</v>
      </c>
      <c r="N120" s="119">
        <f t="shared" si="773"/>
        <v>-17489.72</v>
      </c>
      <c r="O120" s="119">
        <f t="shared" si="773"/>
        <v>125281.12000000017</v>
      </c>
      <c r="P120" s="119">
        <f t="shared" ref="P120:R120" si="774">SUM(P115:P119)</f>
        <v>552563.02</v>
      </c>
      <c r="Q120" s="119">
        <f t="shared" si="774"/>
        <v>243518.61000000016</v>
      </c>
      <c r="R120" s="119">
        <f t="shared" si="774"/>
        <v>277278.10000000003</v>
      </c>
      <c r="S120" s="119">
        <f t="shared" ref="S120:T120" si="775">SUM(S115:S119)</f>
        <v>474568.61999999965</v>
      </c>
      <c r="T120" s="119">
        <f t="shared" si="775"/>
        <v>2138165.0799999996</v>
      </c>
      <c r="U120" s="119">
        <f t="shared" ref="U120:W120" si="776">SUM(U115:U119)</f>
        <v>-401183.82999999996</v>
      </c>
      <c r="V120" s="119">
        <f t="shared" si="776"/>
        <v>-438295</v>
      </c>
      <c r="W120" s="119">
        <f t="shared" si="776"/>
        <v>-401183.82999999996</v>
      </c>
      <c r="X120" s="120">
        <f t="shared" ref="X120:AB120" si="777">SUM(X115:X119)</f>
        <v>675311.87000000023</v>
      </c>
      <c r="Y120" s="119">
        <f t="shared" si="777"/>
        <v>-174699</v>
      </c>
      <c r="Z120" s="119">
        <f t="shared" si="777"/>
        <v>442577</v>
      </c>
      <c r="AA120" s="119">
        <f t="shared" si="777"/>
        <v>-148008.30999999997</v>
      </c>
      <c r="AB120" s="119">
        <f t="shared" si="777"/>
        <v>-29263.530000000042</v>
      </c>
      <c r="AC120" s="119">
        <f t="shared" ref="AC120:AF120" si="778">SUM(AC115:AC119)</f>
        <v>264456.93000000005</v>
      </c>
      <c r="AD120" s="119">
        <f t="shared" si="778"/>
        <v>243877.76000000018</v>
      </c>
      <c r="AE120" s="119">
        <f t="shared" si="778"/>
        <v>972210</v>
      </c>
      <c r="AF120" s="119">
        <f t="shared" si="778"/>
        <v>462938.33999999997</v>
      </c>
      <c r="AG120" s="190">
        <v>767336</v>
      </c>
      <c r="AH120" s="190">
        <v>-681117</v>
      </c>
      <c r="AI120" s="190">
        <v>-452722</v>
      </c>
      <c r="AJ120" s="120">
        <v>823035</v>
      </c>
      <c r="AK120" s="201">
        <v>614939</v>
      </c>
      <c r="AL120" s="201">
        <v>73871</v>
      </c>
      <c r="AM120" s="201">
        <v>-559561</v>
      </c>
      <c r="AN120" s="201">
        <v>49243</v>
      </c>
      <c r="AO120" s="201">
        <v>-63356</v>
      </c>
      <c r="AP120" s="201">
        <v>1006874</v>
      </c>
      <c r="AQ120" s="29">
        <v>-70037</v>
      </c>
      <c r="AR120" s="201">
        <v>1872075</v>
      </c>
      <c r="AS120" s="201">
        <v>-238912</v>
      </c>
      <c r="AT120" s="201">
        <v>-1017232</v>
      </c>
      <c r="AU120" s="201">
        <v>726508</v>
      </c>
      <c r="AV120" s="295">
        <v>138488</v>
      </c>
      <c r="AW120" s="201">
        <v>5359163</v>
      </c>
      <c r="AX120" s="201">
        <v>1231330</v>
      </c>
      <c r="AY120" s="201">
        <v>457580</v>
      </c>
      <c r="AZ120" s="201">
        <v>157557</v>
      </c>
      <c r="BA120" s="201">
        <v>-10617</v>
      </c>
      <c r="BB120" s="201">
        <v>1014441</v>
      </c>
      <c r="BC120" s="29">
        <v>487477</v>
      </c>
      <c r="BD120" s="201">
        <v>1520329</v>
      </c>
      <c r="BE120" s="201">
        <v>-13830</v>
      </c>
      <c r="BF120" s="201">
        <v>-772932</v>
      </c>
      <c r="BG120" s="201">
        <v>-190385</v>
      </c>
      <c r="BH120" s="295">
        <v>122752</v>
      </c>
      <c r="BI120" s="479">
        <v>862167</v>
      </c>
      <c r="BJ120" s="544">
        <v>660136</v>
      </c>
      <c r="BK120" s="568">
        <v>-1049098</v>
      </c>
      <c r="BL120" s="201">
        <v>51552</v>
      </c>
      <c r="BM120" s="201">
        <v>575428</v>
      </c>
      <c r="BN120" s="201">
        <v>153552</v>
      </c>
      <c r="BO120" s="29">
        <v>1378796</v>
      </c>
      <c r="BP120" s="29">
        <v>1717182</v>
      </c>
      <c r="BQ120" s="201">
        <v>-766825</v>
      </c>
      <c r="BR120" s="201">
        <v>-373455</v>
      </c>
      <c r="BS120" s="201"/>
      <c r="BT120" s="201"/>
      <c r="BU120" s="118">
        <f t="shared" si="708"/>
        <v>-26145.79999999993</v>
      </c>
      <c r="BV120" s="121">
        <f t="shared" ref="BV120:BX120" si="779">SUM(BV115:BV119)</f>
        <v>670594.97999999986</v>
      </c>
      <c r="BW120" s="121">
        <f t="shared" si="779"/>
        <v>-61136.829999999929</v>
      </c>
      <c r="BX120" s="121">
        <f t="shared" si="779"/>
        <v>412004.28000000026</v>
      </c>
      <c r="BY120" s="121">
        <f t="shared" ref="BY120" si="780">SUM(BY115:BY119)</f>
        <v>-235545.90000000043</v>
      </c>
      <c r="BZ120" s="121">
        <f t="shared" ref="BZ120:CH120" si="781">SUM(BZ115:BZ119)</f>
        <v>1753678.5699999996</v>
      </c>
      <c r="CA120" s="121">
        <f t="shared" si="781"/>
        <v>-562242.52</v>
      </c>
      <c r="CB120" s="121">
        <f t="shared" si="781"/>
        <v>-679200.78</v>
      </c>
      <c r="CC120" s="121">
        <f t="shared" si="781"/>
        <v>327382.98000000027</v>
      </c>
      <c r="CD120" s="389">
        <f t="shared" si="781"/>
        <v>40519.300000000461</v>
      </c>
      <c r="CE120" s="412">
        <f t="shared" si="781"/>
        <v>-582861.02</v>
      </c>
      <c r="CF120" s="121">
        <f t="shared" si="781"/>
        <v>460066.72000000003</v>
      </c>
      <c r="CG120" s="121">
        <f t="shared" si="781"/>
        <v>-273289.43000000017</v>
      </c>
      <c r="CH120" s="121">
        <f t="shared" si="781"/>
        <v>-581826.55000000005</v>
      </c>
      <c r="CI120" s="121">
        <f t="shared" ref="CI120:CJ120" si="782">SUM(CI115:CI119)</f>
        <v>20938.319999999891</v>
      </c>
      <c r="CJ120" s="230">
        <f t="shared" si="782"/>
        <v>-33400.339999999851</v>
      </c>
      <c r="CK120" s="230">
        <f t="shared" ref="CK120" si="783">SUM(CK115:CK119)</f>
        <v>497641.38000000035</v>
      </c>
      <c r="CL120" s="230">
        <f t="shared" ref="CL120:CM120" si="784">SUM(CL115:CL119)</f>
        <v>-1675226.7399999995</v>
      </c>
      <c r="CM120" s="256">
        <f t="shared" si="784"/>
        <v>1168519.83</v>
      </c>
      <c r="CN120" s="256">
        <f t="shared" ref="CN120:CO120" si="785">SUM(CN115:CN119)</f>
        <v>-242822</v>
      </c>
      <c r="CO120" s="256">
        <f t="shared" si="785"/>
        <v>-51538.170000000086</v>
      </c>
      <c r="CP120" s="369">
        <f t="shared" ref="CP120:CQ120" si="786">SUM(CP115:CP119)</f>
        <v>147723.12999999974</v>
      </c>
      <c r="CQ120" s="338">
        <f t="shared" si="786"/>
        <v>789638</v>
      </c>
      <c r="CR120" s="256">
        <f t="shared" ref="CR120" si="787">SUM(CR115:CR119)</f>
        <v>-368706</v>
      </c>
      <c r="CS120" s="256">
        <f t="shared" ref="CS120" si="788">SUM(CS115:CS119)</f>
        <v>-411552.69000000006</v>
      </c>
      <c r="CT120" s="256">
        <f t="shared" ref="CT120" si="789">SUM(CT115:CT119)</f>
        <v>78506.530000000042</v>
      </c>
      <c r="CU120" s="256">
        <f t="shared" ref="CU120" si="790">SUM(CU115:CU119)</f>
        <v>-327812.93000000005</v>
      </c>
      <c r="CV120" s="256">
        <f t="shared" ref="CV120" si="791">SUM(CV115:CV119)</f>
        <v>762996.23999999976</v>
      </c>
      <c r="CW120" s="256">
        <f t="shared" ref="CW120" si="792">SUM(CW115:CW119)</f>
        <v>-1042247</v>
      </c>
      <c r="CX120" s="256">
        <f t="shared" ref="CX120" si="793">SUM(CX115:CX119)</f>
        <v>1409136.66</v>
      </c>
      <c r="CY120" s="256">
        <f t="shared" ref="CY120" si="794">SUM(CY115:CY119)</f>
        <v>-1006248</v>
      </c>
      <c r="CZ120" s="256">
        <f t="shared" ref="CZ120" si="795">SUM(CZ115:CZ119)</f>
        <v>-336115</v>
      </c>
      <c r="DA120" s="256">
        <f t="shared" ref="DA120" si="796">SUM(DA115:DA119)</f>
        <v>1179230</v>
      </c>
      <c r="DB120" s="369">
        <f t="shared" ref="DB120" si="797">SUM(DB115:DB119)</f>
        <v>-684547</v>
      </c>
      <c r="DC120" s="369">
        <f t="shared" ref="DC120" si="798">SUM(DC115:DC119)</f>
        <v>4744224</v>
      </c>
      <c r="DD120" s="369">
        <f t="shared" ref="DD120" si="799">SUM(DD115:DD119)</f>
        <v>1157459</v>
      </c>
      <c r="DE120" s="369">
        <f t="shared" ref="DE120" si="800">SUM(DE115:DE119)</f>
        <v>1017141</v>
      </c>
      <c r="DF120" s="369">
        <f t="shared" ref="DF120" si="801">SUM(DF115:DF119)</f>
        <v>108314</v>
      </c>
      <c r="DG120" s="369">
        <f t="shared" ref="DG120" si="802">SUM(DG115:DG119)</f>
        <v>52739</v>
      </c>
      <c r="DH120" s="369">
        <f t="shared" ref="DH120" si="803">SUM(DH115:DH119)</f>
        <v>7567</v>
      </c>
      <c r="DI120" s="369">
        <f t="shared" ref="DI120" si="804">SUM(DI115:DI119)</f>
        <v>557514</v>
      </c>
      <c r="DJ120" s="369">
        <f t="shared" ref="DJ120" si="805">SUM(DJ115:DJ119)</f>
        <v>-351746</v>
      </c>
      <c r="DK120" s="369">
        <f t="shared" ref="DK120:DL120" si="806">SUM(DK115:DK119)</f>
        <v>225082</v>
      </c>
      <c r="DL120" s="369">
        <f t="shared" si="806"/>
        <v>244300</v>
      </c>
      <c r="DM120" s="369">
        <f t="shared" ref="DM120:DN120" si="807">SUM(DM115:DM119)</f>
        <v>-916893</v>
      </c>
      <c r="DN120" s="369">
        <f t="shared" si="807"/>
        <v>-15736</v>
      </c>
      <c r="DO120" s="369">
        <f t="shared" ref="DO120:DP120" si="808">SUM(DO115:DO119)</f>
        <v>-4496996</v>
      </c>
      <c r="DP120" s="369">
        <f t="shared" si="808"/>
        <v>-571194</v>
      </c>
      <c r="DQ120" s="369">
        <f t="shared" ref="DQ120:DR120" si="809">SUM(DQ115:DQ119)</f>
        <v>-1506678</v>
      </c>
      <c r="DR120" s="369">
        <f t="shared" si="809"/>
        <v>-106005</v>
      </c>
      <c r="DS120" s="369">
        <f t="shared" ref="DS120:DT120" si="810">SUM(DS115:DS119)</f>
        <v>586045</v>
      </c>
      <c r="DT120" s="369">
        <f t="shared" si="810"/>
        <v>-860889</v>
      </c>
      <c r="DU120" s="369">
        <f t="shared" ref="DU120:DV120" si="811">SUM(DU115:DU119)</f>
        <v>891319</v>
      </c>
      <c r="DV120" s="369">
        <f t="shared" si="811"/>
        <v>196853</v>
      </c>
      <c r="DW120" s="369">
        <f t="shared" ref="DW120:DX120" si="812">SUM(DW115:DW119)</f>
        <v>-752995</v>
      </c>
      <c r="DX120" s="369">
        <f t="shared" si="812"/>
        <v>399477</v>
      </c>
      <c r="DY120" s="452"/>
      <c r="DZ120" s="452"/>
      <c r="EA120" s="452"/>
      <c r="EB120" s="327"/>
      <c r="EC120" s="29">
        <f t="shared" si="708"/>
        <v>-373455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271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271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48"/>
      <c r="CN121" s="248"/>
      <c r="CO121" s="248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432"/>
      <c r="DZ121" s="432"/>
      <c r="EA121" s="432"/>
      <c r="EB121" s="261"/>
      <c r="EC121" s="70"/>
    </row>
    <row r="122" spans="1:133" s="51" customFormat="1" x14ac:dyDescent="0.3">
      <c r="A122" s="138"/>
      <c r="B122" s="52" t="s">
        <v>139</v>
      </c>
      <c r="C122" s="53">
        <v>4</v>
      </c>
      <c r="D122" s="54">
        <v>4</v>
      </c>
      <c r="E122" s="54">
        <v>4</v>
      </c>
      <c r="F122" s="56">
        <v>5</v>
      </c>
      <c r="G122" s="54">
        <v>3</v>
      </c>
      <c r="H122" s="56">
        <v>3</v>
      </c>
      <c r="I122" s="54">
        <v>3</v>
      </c>
      <c r="J122" s="56">
        <v>2</v>
      </c>
      <c r="K122" s="54">
        <v>3</v>
      </c>
      <c r="L122" s="99">
        <v>3</v>
      </c>
      <c r="M122" s="56">
        <v>3</v>
      </c>
      <c r="N122" s="56">
        <v>2</v>
      </c>
      <c r="O122" s="54">
        <v>2</v>
      </c>
      <c r="P122" s="56">
        <v>2</v>
      </c>
      <c r="Q122" s="54">
        <v>1</v>
      </c>
      <c r="R122" s="56">
        <v>1</v>
      </c>
      <c r="S122" s="54">
        <v>1</v>
      </c>
      <c r="T122" s="56">
        <v>1</v>
      </c>
      <c r="U122" s="193">
        <v>1</v>
      </c>
      <c r="V122" s="193">
        <v>2</v>
      </c>
      <c r="W122" s="193">
        <v>1</v>
      </c>
      <c r="X122" s="99">
        <v>0</v>
      </c>
      <c r="Y122" s="193">
        <v>0</v>
      </c>
      <c r="Z122" s="193">
        <v>1</v>
      </c>
      <c r="AA122" s="193">
        <v>0</v>
      </c>
      <c r="AB122" s="193">
        <v>0</v>
      </c>
      <c r="AC122" s="193">
        <v>0</v>
      </c>
      <c r="AD122" s="193">
        <v>0</v>
      </c>
      <c r="AE122" s="193">
        <v>1</v>
      </c>
      <c r="AF122" s="193">
        <v>2</v>
      </c>
      <c r="AG122" s="193">
        <v>3</v>
      </c>
      <c r="AH122" s="193">
        <v>3</v>
      </c>
      <c r="AI122" s="193">
        <v>4</v>
      </c>
      <c r="AJ122" s="99">
        <v>5</v>
      </c>
      <c r="AK122" s="193">
        <v>4</v>
      </c>
      <c r="AL122" s="193">
        <v>7</v>
      </c>
      <c r="AM122" s="193">
        <v>4</v>
      </c>
      <c r="AN122" s="193">
        <v>4</v>
      </c>
      <c r="AO122" s="193">
        <v>5</v>
      </c>
      <c r="AP122" s="193">
        <v>1</v>
      </c>
      <c r="AQ122" s="56">
        <v>5</v>
      </c>
      <c r="AR122" s="193">
        <v>8</v>
      </c>
      <c r="AS122" s="193">
        <v>6</v>
      </c>
      <c r="AT122" s="193">
        <v>6</v>
      </c>
      <c r="AU122" s="193">
        <v>7</v>
      </c>
      <c r="AV122" s="99">
        <v>7</v>
      </c>
      <c r="AW122" s="193">
        <v>7</v>
      </c>
      <c r="AX122" s="193">
        <v>6</v>
      </c>
      <c r="AY122" s="193">
        <v>6</v>
      </c>
      <c r="AZ122" s="193">
        <v>7</v>
      </c>
      <c r="BA122" s="193">
        <v>5</v>
      </c>
      <c r="BB122" s="193">
        <v>5</v>
      </c>
      <c r="BC122" s="56">
        <v>2</v>
      </c>
      <c r="BD122" s="193">
        <v>2</v>
      </c>
      <c r="BE122" s="193">
        <v>2</v>
      </c>
      <c r="BF122" s="193">
        <v>2</v>
      </c>
      <c r="BG122" s="193">
        <v>3</v>
      </c>
      <c r="BH122" s="99">
        <v>3</v>
      </c>
      <c r="BI122" s="470">
        <v>2</v>
      </c>
      <c r="BJ122" s="534">
        <v>3</v>
      </c>
      <c r="BK122" s="559">
        <v>3</v>
      </c>
      <c r="BL122" s="193">
        <v>4</v>
      </c>
      <c r="BM122" s="193">
        <v>4</v>
      </c>
      <c r="BN122" s="193">
        <v>5</v>
      </c>
      <c r="BO122" s="56">
        <v>2</v>
      </c>
      <c r="BP122" s="56">
        <v>2</v>
      </c>
      <c r="BQ122" s="193">
        <v>0</v>
      </c>
      <c r="BR122" s="193">
        <v>2</v>
      </c>
      <c r="BS122" s="193"/>
      <c r="BT122" s="193"/>
      <c r="BU122" s="53">
        <f t="shared" ref="BU122:CD126" si="813">O122-C122</f>
        <v>-2</v>
      </c>
      <c r="BV122" s="100">
        <f t="shared" si="813"/>
        <v>-2</v>
      </c>
      <c r="BW122" s="100">
        <f t="shared" si="813"/>
        <v>-3</v>
      </c>
      <c r="BX122" s="100">
        <f t="shared" si="813"/>
        <v>-4</v>
      </c>
      <c r="BY122" s="100">
        <f t="shared" si="813"/>
        <v>-2</v>
      </c>
      <c r="BZ122" s="100">
        <f t="shared" si="813"/>
        <v>-2</v>
      </c>
      <c r="CA122" s="100">
        <f t="shared" si="813"/>
        <v>-2</v>
      </c>
      <c r="CB122" s="100">
        <f t="shared" si="813"/>
        <v>0</v>
      </c>
      <c r="CC122" s="100">
        <f t="shared" si="813"/>
        <v>-2</v>
      </c>
      <c r="CD122" s="393">
        <f t="shared" si="813"/>
        <v>-3</v>
      </c>
      <c r="CE122" s="100">
        <f t="shared" ref="CE122:CN126" si="814">Y122-M122</f>
        <v>-3</v>
      </c>
      <c r="CF122" s="100">
        <f t="shared" si="814"/>
        <v>-1</v>
      </c>
      <c r="CG122" s="100">
        <f t="shared" si="814"/>
        <v>-2</v>
      </c>
      <c r="CH122" s="100">
        <f t="shared" si="814"/>
        <v>-2</v>
      </c>
      <c r="CI122" s="100">
        <f t="shared" si="814"/>
        <v>-1</v>
      </c>
      <c r="CJ122" s="234">
        <f t="shared" si="814"/>
        <v>-1</v>
      </c>
      <c r="CK122" s="234">
        <f t="shared" si="814"/>
        <v>0</v>
      </c>
      <c r="CL122" s="234">
        <f t="shared" si="814"/>
        <v>1</v>
      </c>
      <c r="CM122" s="195">
        <f t="shared" si="814"/>
        <v>2</v>
      </c>
      <c r="CN122" s="195">
        <f t="shared" si="814"/>
        <v>1</v>
      </c>
      <c r="CO122" s="195">
        <f t="shared" ref="CO122:CX126" si="815">AI122-W122</f>
        <v>3</v>
      </c>
      <c r="CP122" s="373">
        <f t="shared" si="815"/>
        <v>5</v>
      </c>
      <c r="CQ122" s="195">
        <f t="shared" si="815"/>
        <v>4</v>
      </c>
      <c r="CR122" s="195">
        <f t="shared" si="815"/>
        <v>6</v>
      </c>
      <c r="CS122" s="195">
        <f t="shared" si="815"/>
        <v>4</v>
      </c>
      <c r="CT122" s="195">
        <f t="shared" si="815"/>
        <v>4</v>
      </c>
      <c r="CU122" s="195">
        <f t="shared" si="815"/>
        <v>5</v>
      </c>
      <c r="CV122" s="195">
        <f t="shared" si="815"/>
        <v>1</v>
      </c>
      <c r="CW122" s="195">
        <f t="shared" si="815"/>
        <v>4</v>
      </c>
      <c r="CX122" s="195">
        <f t="shared" si="815"/>
        <v>6</v>
      </c>
      <c r="CY122" s="195">
        <f t="shared" ref="CY122:DH126" si="816">AS122-AG122</f>
        <v>3</v>
      </c>
      <c r="CZ122" s="195">
        <f t="shared" si="816"/>
        <v>3</v>
      </c>
      <c r="DA122" s="195">
        <f t="shared" si="816"/>
        <v>3</v>
      </c>
      <c r="DB122" s="373">
        <f t="shared" si="816"/>
        <v>2</v>
      </c>
      <c r="DC122" s="373">
        <f t="shared" si="816"/>
        <v>3</v>
      </c>
      <c r="DD122" s="373">
        <f t="shared" si="816"/>
        <v>-1</v>
      </c>
      <c r="DE122" s="373">
        <f t="shared" si="816"/>
        <v>2</v>
      </c>
      <c r="DF122" s="373">
        <f t="shared" si="816"/>
        <v>3</v>
      </c>
      <c r="DG122" s="373">
        <f t="shared" si="816"/>
        <v>0</v>
      </c>
      <c r="DH122" s="373">
        <f t="shared" si="816"/>
        <v>4</v>
      </c>
      <c r="DI122" s="373">
        <f t="shared" ref="DI122:DX126" si="817">BC122-AQ122</f>
        <v>-3</v>
      </c>
      <c r="DJ122" s="373">
        <f t="shared" si="817"/>
        <v>-6</v>
      </c>
      <c r="DK122" s="373">
        <f t="shared" si="817"/>
        <v>-4</v>
      </c>
      <c r="DL122" s="373">
        <f t="shared" si="817"/>
        <v>-4</v>
      </c>
      <c r="DM122" s="373">
        <f t="shared" si="817"/>
        <v>-4</v>
      </c>
      <c r="DN122" s="373">
        <f t="shared" si="817"/>
        <v>-4</v>
      </c>
      <c r="DO122" s="373">
        <f t="shared" si="817"/>
        <v>-5</v>
      </c>
      <c r="DP122" s="373">
        <f t="shared" si="817"/>
        <v>-3</v>
      </c>
      <c r="DQ122" s="373">
        <f t="shared" si="817"/>
        <v>-3</v>
      </c>
      <c r="DR122" s="373">
        <f t="shared" si="817"/>
        <v>-3</v>
      </c>
      <c r="DS122" s="373">
        <f t="shared" si="817"/>
        <v>-1</v>
      </c>
      <c r="DT122" s="373">
        <f t="shared" si="817"/>
        <v>0</v>
      </c>
      <c r="DU122" s="373">
        <f t="shared" si="817"/>
        <v>0</v>
      </c>
      <c r="DV122" s="373">
        <f t="shared" si="817"/>
        <v>0</v>
      </c>
      <c r="DW122" s="373">
        <f t="shared" si="817"/>
        <v>-2</v>
      </c>
      <c r="DX122" s="373">
        <f t="shared" si="817"/>
        <v>0</v>
      </c>
      <c r="DY122" s="447"/>
      <c r="DZ122" s="447"/>
      <c r="EA122" s="447"/>
      <c r="EB122" s="261"/>
      <c r="EC122" s="56">
        <f>IF(ISERROR(GETPIVOTDATA("VALUE",'CSS WK pvt'!$I$2,"DT_FILE",EC$8,"CD_CO",EC$6,"TRIM_CAT",TRIM(B122),"TRIM_LINE",A121))=TRUE,0,GETPIVOTDATA("VALUE",'CSS WK pvt'!$I$2,"DT_FILE",EC$8,"CD_CO",EC$6,"TRIM_CAT",TRIM(B122),"TRIM_LINE",A121))</f>
        <v>2</v>
      </c>
    </row>
    <row r="123" spans="1:133" s="51" customFormat="1" x14ac:dyDescent="0.3">
      <c r="A123" s="138"/>
      <c r="B123" s="52" t="s">
        <v>140</v>
      </c>
      <c r="C123" s="53">
        <v>4</v>
      </c>
      <c r="D123" s="54">
        <v>3</v>
      </c>
      <c r="E123" s="54">
        <v>3</v>
      </c>
      <c r="F123" s="56">
        <v>4</v>
      </c>
      <c r="G123" s="54">
        <v>4</v>
      </c>
      <c r="H123" s="56">
        <v>5</v>
      </c>
      <c r="I123" s="54">
        <v>6</v>
      </c>
      <c r="J123" s="56">
        <v>6</v>
      </c>
      <c r="K123" s="54">
        <v>6</v>
      </c>
      <c r="L123" s="99">
        <v>6</v>
      </c>
      <c r="M123" s="56">
        <v>6</v>
      </c>
      <c r="N123" s="56">
        <v>6</v>
      </c>
      <c r="O123" s="54">
        <v>6</v>
      </c>
      <c r="P123" s="56">
        <v>6</v>
      </c>
      <c r="Q123" s="54">
        <v>4</v>
      </c>
      <c r="R123" s="56">
        <v>6</v>
      </c>
      <c r="S123" s="54">
        <v>7</v>
      </c>
      <c r="T123" s="56">
        <v>7</v>
      </c>
      <c r="U123" s="193">
        <v>8</v>
      </c>
      <c r="V123" s="193">
        <v>9</v>
      </c>
      <c r="W123" s="193">
        <v>10</v>
      </c>
      <c r="X123" s="99">
        <v>12</v>
      </c>
      <c r="Y123" s="193">
        <v>14</v>
      </c>
      <c r="Z123" s="193">
        <v>14</v>
      </c>
      <c r="AA123" s="193">
        <v>15</v>
      </c>
      <c r="AB123" s="193">
        <v>28</v>
      </c>
      <c r="AC123" s="193">
        <v>30</v>
      </c>
      <c r="AD123" s="193">
        <v>29</v>
      </c>
      <c r="AE123" s="193">
        <v>26</v>
      </c>
      <c r="AF123" s="193">
        <v>24</v>
      </c>
      <c r="AG123" s="193">
        <v>26</v>
      </c>
      <c r="AH123" s="193">
        <v>24</v>
      </c>
      <c r="AI123" s="193">
        <v>23</v>
      </c>
      <c r="AJ123" s="99">
        <v>23</v>
      </c>
      <c r="AK123" s="193">
        <v>22</v>
      </c>
      <c r="AL123" s="193">
        <v>18</v>
      </c>
      <c r="AM123" s="193">
        <v>18</v>
      </c>
      <c r="AN123" s="193">
        <v>14</v>
      </c>
      <c r="AO123" s="193">
        <v>18</v>
      </c>
      <c r="AP123" s="193">
        <v>19</v>
      </c>
      <c r="AQ123" s="56">
        <v>15</v>
      </c>
      <c r="AR123" s="193">
        <v>12</v>
      </c>
      <c r="AS123" s="193">
        <v>10</v>
      </c>
      <c r="AT123" s="193">
        <v>10</v>
      </c>
      <c r="AU123" s="193">
        <v>10</v>
      </c>
      <c r="AV123" s="99">
        <v>9</v>
      </c>
      <c r="AW123" s="193">
        <v>9</v>
      </c>
      <c r="AX123" s="193">
        <v>11</v>
      </c>
      <c r="AY123" s="193">
        <v>11</v>
      </c>
      <c r="AZ123" s="193">
        <v>10</v>
      </c>
      <c r="BA123" s="193">
        <v>10</v>
      </c>
      <c r="BB123" s="193">
        <v>7</v>
      </c>
      <c r="BC123" s="56">
        <v>8</v>
      </c>
      <c r="BD123" s="193">
        <v>8</v>
      </c>
      <c r="BE123" s="193">
        <v>9</v>
      </c>
      <c r="BF123" s="193">
        <v>10</v>
      </c>
      <c r="BG123" s="193">
        <v>10</v>
      </c>
      <c r="BH123" s="99">
        <v>13</v>
      </c>
      <c r="BI123" s="470">
        <v>15</v>
      </c>
      <c r="BJ123" s="534">
        <v>18</v>
      </c>
      <c r="BK123" s="559">
        <v>18</v>
      </c>
      <c r="BL123" s="193">
        <v>21</v>
      </c>
      <c r="BM123" s="193">
        <v>18</v>
      </c>
      <c r="BN123" s="193">
        <v>18</v>
      </c>
      <c r="BO123" s="56">
        <v>17</v>
      </c>
      <c r="BP123" s="56">
        <v>16</v>
      </c>
      <c r="BQ123" s="193">
        <v>22</v>
      </c>
      <c r="BR123" s="193">
        <v>20</v>
      </c>
      <c r="BS123" s="193"/>
      <c r="BT123" s="193"/>
      <c r="BU123" s="53">
        <f t="shared" si="813"/>
        <v>2</v>
      </c>
      <c r="BV123" s="100">
        <f t="shared" si="813"/>
        <v>3</v>
      </c>
      <c r="BW123" s="100">
        <f t="shared" si="813"/>
        <v>1</v>
      </c>
      <c r="BX123" s="100">
        <f t="shared" si="813"/>
        <v>2</v>
      </c>
      <c r="BY123" s="100">
        <f t="shared" si="813"/>
        <v>3</v>
      </c>
      <c r="BZ123" s="100">
        <f t="shared" si="813"/>
        <v>2</v>
      </c>
      <c r="CA123" s="100">
        <f t="shared" si="813"/>
        <v>2</v>
      </c>
      <c r="CB123" s="100">
        <f t="shared" si="813"/>
        <v>3</v>
      </c>
      <c r="CC123" s="100">
        <f t="shared" si="813"/>
        <v>4</v>
      </c>
      <c r="CD123" s="393">
        <f t="shared" si="813"/>
        <v>6</v>
      </c>
      <c r="CE123" s="100">
        <f t="shared" si="814"/>
        <v>8</v>
      </c>
      <c r="CF123" s="100">
        <f t="shared" si="814"/>
        <v>8</v>
      </c>
      <c r="CG123" s="100">
        <f t="shared" si="814"/>
        <v>9</v>
      </c>
      <c r="CH123" s="100">
        <f t="shared" si="814"/>
        <v>22</v>
      </c>
      <c r="CI123" s="100">
        <f t="shared" si="814"/>
        <v>26</v>
      </c>
      <c r="CJ123" s="234">
        <f t="shared" si="814"/>
        <v>23</v>
      </c>
      <c r="CK123" s="234">
        <f t="shared" si="814"/>
        <v>19</v>
      </c>
      <c r="CL123" s="234">
        <f t="shared" si="814"/>
        <v>17</v>
      </c>
      <c r="CM123" s="195">
        <f t="shared" si="814"/>
        <v>18</v>
      </c>
      <c r="CN123" s="195">
        <f t="shared" si="814"/>
        <v>15</v>
      </c>
      <c r="CO123" s="195">
        <f t="shared" si="815"/>
        <v>13</v>
      </c>
      <c r="CP123" s="373">
        <f t="shared" si="815"/>
        <v>11</v>
      </c>
      <c r="CQ123" s="195">
        <f t="shared" si="815"/>
        <v>8</v>
      </c>
      <c r="CR123" s="195">
        <f t="shared" si="815"/>
        <v>4</v>
      </c>
      <c r="CS123" s="195">
        <f t="shared" si="815"/>
        <v>3</v>
      </c>
      <c r="CT123" s="195">
        <f t="shared" si="815"/>
        <v>-14</v>
      </c>
      <c r="CU123" s="195">
        <f t="shared" si="815"/>
        <v>-12</v>
      </c>
      <c r="CV123" s="195">
        <f t="shared" si="815"/>
        <v>-10</v>
      </c>
      <c r="CW123" s="195">
        <f t="shared" si="815"/>
        <v>-11</v>
      </c>
      <c r="CX123" s="195">
        <f t="shared" si="815"/>
        <v>-12</v>
      </c>
      <c r="CY123" s="195">
        <f t="shared" si="816"/>
        <v>-16</v>
      </c>
      <c r="CZ123" s="195">
        <f t="shared" si="816"/>
        <v>-14</v>
      </c>
      <c r="DA123" s="195">
        <f t="shared" si="816"/>
        <v>-13</v>
      </c>
      <c r="DB123" s="373">
        <f t="shared" si="816"/>
        <v>-14</v>
      </c>
      <c r="DC123" s="373">
        <f t="shared" si="816"/>
        <v>-13</v>
      </c>
      <c r="DD123" s="373">
        <f t="shared" si="816"/>
        <v>-7</v>
      </c>
      <c r="DE123" s="373">
        <f t="shared" si="816"/>
        <v>-7</v>
      </c>
      <c r="DF123" s="373">
        <f t="shared" si="816"/>
        <v>-4</v>
      </c>
      <c r="DG123" s="373">
        <f t="shared" si="816"/>
        <v>-8</v>
      </c>
      <c r="DH123" s="373">
        <f t="shared" si="816"/>
        <v>-12</v>
      </c>
      <c r="DI123" s="373">
        <f t="shared" si="817"/>
        <v>-7</v>
      </c>
      <c r="DJ123" s="373">
        <f t="shared" si="817"/>
        <v>-4</v>
      </c>
      <c r="DK123" s="373">
        <f t="shared" si="817"/>
        <v>-1</v>
      </c>
      <c r="DL123" s="373">
        <f t="shared" si="817"/>
        <v>0</v>
      </c>
      <c r="DM123" s="373">
        <f t="shared" si="817"/>
        <v>0</v>
      </c>
      <c r="DN123" s="373">
        <f t="shared" si="817"/>
        <v>4</v>
      </c>
      <c r="DO123" s="373">
        <f t="shared" si="817"/>
        <v>6</v>
      </c>
      <c r="DP123" s="373">
        <f t="shared" si="817"/>
        <v>7</v>
      </c>
      <c r="DQ123" s="373">
        <f t="shared" si="817"/>
        <v>7</v>
      </c>
      <c r="DR123" s="373">
        <f t="shared" si="817"/>
        <v>11</v>
      </c>
      <c r="DS123" s="373">
        <f t="shared" si="817"/>
        <v>8</v>
      </c>
      <c r="DT123" s="373">
        <f t="shared" si="817"/>
        <v>11</v>
      </c>
      <c r="DU123" s="373">
        <f t="shared" si="817"/>
        <v>9</v>
      </c>
      <c r="DV123" s="373">
        <f t="shared" si="817"/>
        <v>8</v>
      </c>
      <c r="DW123" s="373">
        <f t="shared" si="817"/>
        <v>13</v>
      </c>
      <c r="DX123" s="373">
        <f t="shared" si="817"/>
        <v>10</v>
      </c>
      <c r="DY123" s="447"/>
      <c r="DZ123" s="447"/>
      <c r="EA123" s="447"/>
      <c r="EB123" s="261"/>
      <c r="EC123" s="56">
        <f>IF(ISERROR(GETPIVOTDATA("VALUE",'CSS WK pvt'!$I$2,"DT_FILE",EC$8,"CD_CO",EC$6,"TRIM_CAT",TRIM(B123),"TRIM_LINE",A121))=TRUE,0,GETPIVOTDATA("VALUE",'CSS WK pvt'!$I$2,"DT_FILE",EC$8,"CD_CO",EC$6,"TRIM_CAT",TRIM(B123),"TRIM_LINE",A121))</f>
        <v>20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193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193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813"/>
        <v>0</v>
      </c>
      <c r="BV124" s="100">
        <f t="shared" si="813"/>
        <v>0</v>
      </c>
      <c r="BW124" s="100">
        <f t="shared" si="813"/>
        <v>0</v>
      </c>
      <c r="BX124" s="100">
        <f t="shared" si="813"/>
        <v>0</v>
      </c>
      <c r="BY124" s="100">
        <f t="shared" si="813"/>
        <v>0</v>
      </c>
      <c r="BZ124" s="100">
        <f t="shared" si="813"/>
        <v>0</v>
      </c>
      <c r="CA124" s="100">
        <f t="shared" si="813"/>
        <v>0</v>
      </c>
      <c r="CB124" s="100">
        <f t="shared" si="813"/>
        <v>0</v>
      </c>
      <c r="CC124" s="100">
        <f t="shared" si="813"/>
        <v>0</v>
      </c>
      <c r="CD124" s="393">
        <f t="shared" si="813"/>
        <v>0</v>
      </c>
      <c r="CE124" s="100">
        <f t="shared" si="814"/>
        <v>0</v>
      </c>
      <c r="CF124" s="100">
        <f t="shared" si="814"/>
        <v>0</v>
      </c>
      <c r="CG124" s="100">
        <f t="shared" si="814"/>
        <v>0</v>
      </c>
      <c r="CH124" s="100">
        <f t="shared" si="814"/>
        <v>0</v>
      </c>
      <c r="CI124" s="100">
        <f t="shared" si="814"/>
        <v>0</v>
      </c>
      <c r="CJ124" s="234">
        <f t="shared" si="814"/>
        <v>0</v>
      </c>
      <c r="CK124" s="234">
        <f t="shared" si="814"/>
        <v>0</v>
      </c>
      <c r="CL124" s="234">
        <f t="shared" si="814"/>
        <v>0</v>
      </c>
      <c r="CM124" s="195">
        <f t="shared" si="814"/>
        <v>0</v>
      </c>
      <c r="CN124" s="195">
        <f t="shared" si="814"/>
        <v>0</v>
      </c>
      <c r="CO124" s="195">
        <f t="shared" si="815"/>
        <v>0</v>
      </c>
      <c r="CP124" s="373">
        <f t="shared" si="815"/>
        <v>0</v>
      </c>
      <c r="CQ124" s="195">
        <f t="shared" si="815"/>
        <v>0</v>
      </c>
      <c r="CR124" s="195">
        <f t="shared" si="815"/>
        <v>0</v>
      </c>
      <c r="CS124" s="195">
        <f t="shared" si="815"/>
        <v>0</v>
      </c>
      <c r="CT124" s="195">
        <f t="shared" si="815"/>
        <v>0</v>
      </c>
      <c r="CU124" s="195">
        <f t="shared" si="815"/>
        <v>0</v>
      </c>
      <c r="CV124" s="195">
        <f t="shared" si="815"/>
        <v>0</v>
      </c>
      <c r="CW124" s="195">
        <f t="shared" si="815"/>
        <v>0</v>
      </c>
      <c r="CX124" s="195">
        <f t="shared" si="815"/>
        <v>0</v>
      </c>
      <c r="CY124" s="195">
        <f t="shared" si="816"/>
        <v>0</v>
      </c>
      <c r="CZ124" s="195">
        <f t="shared" si="816"/>
        <v>0</v>
      </c>
      <c r="DA124" s="195">
        <f t="shared" si="816"/>
        <v>0</v>
      </c>
      <c r="DB124" s="373">
        <f t="shared" si="816"/>
        <v>0</v>
      </c>
      <c r="DC124" s="373">
        <f t="shared" si="816"/>
        <v>0</v>
      </c>
      <c r="DD124" s="373">
        <f t="shared" si="816"/>
        <v>0</v>
      </c>
      <c r="DE124" s="373">
        <f t="shared" si="816"/>
        <v>0</v>
      </c>
      <c r="DF124" s="373">
        <f t="shared" si="816"/>
        <v>0</v>
      </c>
      <c r="DG124" s="373">
        <f t="shared" si="816"/>
        <v>0</v>
      </c>
      <c r="DH124" s="373">
        <f t="shared" si="816"/>
        <v>0</v>
      </c>
      <c r="DI124" s="373">
        <f t="shared" si="817"/>
        <v>0</v>
      </c>
      <c r="DJ124" s="373">
        <f t="shared" si="817"/>
        <v>0</v>
      </c>
      <c r="DK124" s="373">
        <f t="shared" si="817"/>
        <v>0</v>
      </c>
      <c r="DL124" s="373">
        <f t="shared" si="817"/>
        <v>0</v>
      </c>
      <c r="DM124" s="373">
        <f t="shared" si="817"/>
        <v>0</v>
      </c>
      <c r="DN124" s="373">
        <f t="shared" si="817"/>
        <v>0</v>
      </c>
      <c r="DO124" s="373">
        <f t="shared" si="817"/>
        <v>0</v>
      </c>
      <c r="DP124" s="373">
        <f t="shared" si="817"/>
        <v>0</v>
      </c>
      <c r="DQ124" s="373">
        <f t="shared" si="817"/>
        <v>0</v>
      </c>
      <c r="DR124" s="373">
        <f t="shared" si="817"/>
        <v>0</v>
      </c>
      <c r="DS124" s="373">
        <f t="shared" si="817"/>
        <v>0</v>
      </c>
      <c r="DT124" s="373">
        <f t="shared" si="817"/>
        <v>0</v>
      </c>
      <c r="DU124" s="373">
        <f t="shared" si="817"/>
        <v>0</v>
      </c>
      <c r="DV124" s="373">
        <f t="shared" si="817"/>
        <v>0</v>
      </c>
      <c r="DW124" s="373">
        <f t="shared" si="817"/>
        <v>0</v>
      </c>
      <c r="DX124" s="373">
        <f t="shared" si="817"/>
        <v>0</v>
      </c>
      <c r="DY124" s="447"/>
      <c r="DZ124" s="447"/>
      <c r="EA124" s="447"/>
      <c r="EB124" s="261"/>
      <c r="EC124" s="56">
        <f>IF(ISERROR(GETPIVOTDATA("VALUE",'CSS WK pvt'!$I$2,"DT_FILE",EC$8,"CD_CO",EC$6,"TRIM_CAT",TRIM(B124),"TRIM_LINE",A121))=TRUE,0,GETPIVOTDATA("VALUE",'CSS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193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193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813"/>
        <v>0</v>
      </c>
      <c r="BV125" s="100">
        <f t="shared" si="813"/>
        <v>0</v>
      </c>
      <c r="BW125" s="100">
        <f t="shared" si="813"/>
        <v>0</v>
      </c>
      <c r="BX125" s="100">
        <f t="shared" si="813"/>
        <v>0</v>
      </c>
      <c r="BY125" s="100">
        <f t="shared" si="813"/>
        <v>0</v>
      </c>
      <c r="BZ125" s="100">
        <f t="shared" si="813"/>
        <v>0</v>
      </c>
      <c r="CA125" s="100">
        <f t="shared" si="813"/>
        <v>0</v>
      </c>
      <c r="CB125" s="100">
        <f t="shared" si="813"/>
        <v>0</v>
      </c>
      <c r="CC125" s="100">
        <f t="shared" si="813"/>
        <v>0</v>
      </c>
      <c r="CD125" s="393">
        <f t="shared" si="813"/>
        <v>0</v>
      </c>
      <c r="CE125" s="100">
        <f t="shared" si="814"/>
        <v>0</v>
      </c>
      <c r="CF125" s="100">
        <f t="shared" si="814"/>
        <v>0</v>
      </c>
      <c r="CG125" s="100">
        <f t="shared" si="814"/>
        <v>0</v>
      </c>
      <c r="CH125" s="100">
        <f t="shared" si="814"/>
        <v>0</v>
      </c>
      <c r="CI125" s="100">
        <f t="shared" si="814"/>
        <v>0</v>
      </c>
      <c r="CJ125" s="234">
        <f t="shared" si="814"/>
        <v>0</v>
      </c>
      <c r="CK125" s="234">
        <f t="shared" si="814"/>
        <v>0</v>
      </c>
      <c r="CL125" s="234">
        <f t="shared" si="814"/>
        <v>0</v>
      </c>
      <c r="CM125" s="195">
        <f t="shared" si="814"/>
        <v>0</v>
      </c>
      <c r="CN125" s="195">
        <f t="shared" si="814"/>
        <v>0</v>
      </c>
      <c r="CO125" s="195">
        <f t="shared" si="815"/>
        <v>0</v>
      </c>
      <c r="CP125" s="373">
        <f t="shared" si="815"/>
        <v>0</v>
      </c>
      <c r="CQ125" s="195">
        <f t="shared" si="815"/>
        <v>0</v>
      </c>
      <c r="CR125" s="195">
        <f t="shared" si="815"/>
        <v>0</v>
      </c>
      <c r="CS125" s="195">
        <f t="shared" si="815"/>
        <v>0</v>
      </c>
      <c r="CT125" s="195">
        <f t="shared" si="815"/>
        <v>0</v>
      </c>
      <c r="CU125" s="195">
        <f t="shared" si="815"/>
        <v>0</v>
      </c>
      <c r="CV125" s="195">
        <f t="shared" si="815"/>
        <v>0</v>
      </c>
      <c r="CW125" s="195">
        <f t="shared" si="815"/>
        <v>0</v>
      </c>
      <c r="CX125" s="195">
        <f t="shared" si="815"/>
        <v>0</v>
      </c>
      <c r="CY125" s="195">
        <f t="shared" si="816"/>
        <v>0</v>
      </c>
      <c r="CZ125" s="195">
        <f t="shared" si="816"/>
        <v>0</v>
      </c>
      <c r="DA125" s="195">
        <f t="shared" si="816"/>
        <v>0</v>
      </c>
      <c r="DB125" s="373">
        <f t="shared" si="816"/>
        <v>0</v>
      </c>
      <c r="DC125" s="373">
        <f t="shared" si="816"/>
        <v>0</v>
      </c>
      <c r="DD125" s="373">
        <f t="shared" si="816"/>
        <v>0</v>
      </c>
      <c r="DE125" s="373">
        <f t="shared" si="816"/>
        <v>0</v>
      </c>
      <c r="DF125" s="373">
        <f t="shared" si="816"/>
        <v>0</v>
      </c>
      <c r="DG125" s="373">
        <f t="shared" si="816"/>
        <v>0</v>
      </c>
      <c r="DH125" s="373">
        <f t="shared" si="816"/>
        <v>0</v>
      </c>
      <c r="DI125" s="373">
        <f t="shared" si="817"/>
        <v>0</v>
      </c>
      <c r="DJ125" s="373">
        <f t="shared" si="817"/>
        <v>0</v>
      </c>
      <c r="DK125" s="373">
        <f t="shared" si="817"/>
        <v>0</v>
      </c>
      <c r="DL125" s="373">
        <f t="shared" si="817"/>
        <v>0</v>
      </c>
      <c r="DM125" s="373">
        <f t="shared" si="817"/>
        <v>0</v>
      </c>
      <c r="DN125" s="373">
        <f t="shared" si="817"/>
        <v>0</v>
      </c>
      <c r="DO125" s="373">
        <f t="shared" si="817"/>
        <v>0</v>
      </c>
      <c r="DP125" s="373">
        <f t="shared" si="817"/>
        <v>0</v>
      </c>
      <c r="DQ125" s="373">
        <f t="shared" si="817"/>
        <v>0</v>
      </c>
      <c r="DR125" s="373">
        <f t="shared" si="817"/>
        <v>0</v>
      </c>
      <c r="DS125" s="373">
        <f t="shared" si="817"/>
        <v>0</v>
      </c>
      <c r="DT125" s="373">
        <f t="shared" si="817"/>
        <v>0</v>
      </c>
      <c r="DU125" s="373">
        <f t="shared" si="817"/>
        <v>0</v>
      </c>
      <c r="DV125" s="373">
        <f t="shared" si="817"/>
        <v>0</v>
      </c>
      <c r="DW125" s="373">
        <f t="shared" si="817"/>
        <v>0</v>
      </c>
      <c r="DX125" s="373">
        <f t="shared" si="817"/>
        <v>0</v>
      </c>
      <c r="DY125" s="447"/>
      <c r="DZ125" s="447"/>
      <c r="EA125" s="447"/>
      <c r="EB125" s="261"/>
      <c r="EC125" s="56">
        <f>IF(ISERROR(GETPIVOTDATA("VALUE",'CSS WK pvt'!$I$2,"DT_FILE",EC$8,"CD_CO",EC$6,"TRIM_CAT",TRIM(B125),"TRIM_LINE",A121))=TRUE,0,GETPIVOTDATA("VALUE",'CSS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193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193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813"/>
        <v>0</v>
      </c>
      <c r="BV126" s="100">
        <f t="shared" si="813"/>
        <v>0</v>
      </c>
      <c r="BW126" s="100">
        <f t="shared" si="813"/>
        <v>0</v>
      </c>
      <c r="BX126" s="100">
        <f t="shared" si="813"/>
        <v>0</v>
      </c>
      <c r="BY126" s="100">
        <f t="shared" si="813"/>
        <v>0</v>
      </c>
      <c r="BZ126" s="100">
        <f t="shared" si="813"/>
        <v>0</v>
      </c>
      <c r="CA126" s="100">
        <f t="shared" si="813"/>
        <v>0</v>
      </c>
      <c r="CB126" s="100">
        <f t="shared" si="813"/>
        <v>0</v>
      </c>
      <c r="CC126" s="100">
        <f t="shared" si="813"/>
        <v>0</v>
      </c>
      <c r="CD126" s="393">
        <f t="shared" si="813"/>
        <v>0</v>
      </c>
      <c r="CE126" s="100">
        <f t="shared" si="814"/>
        <v>0</v>
      </c>
      <c r="CF126" s="100">
        <f t="shared" si="814"/>
        <v>0</v>
      </c>
      <c r="CG126" s="100">
        <f t="shared" si="814"/>
        <v>0</v>
      </c>
      <c r="CH126" s="100">
        <f t="shared" si="814"/>
        <v>0</v>
      </c>
      <c r="CI126" s="100">
        <f t="shared" si="814"/>
        <v>0</v>
      </c>
      <c r="CJ126" s="234">
        <f t="shared" si="814"/>
        <v>0</v>
      </c>
      <c r="CK126" s="234">
        <f t="shared" si="814"/>
        <v>0</v>
      </c>
      <c r="CL126" s="234">
        <f t="shared" si="814"/>
        <v>0</v>
      </c>
      <c r="CM126" s="195">
        <f t="shared" si="814"/>
        <v>0</v>
      </c>
      <c r="CN126" s="195">
        <f t="shared" si="814"/>
        <v>0</v>
      </c>
      <c r="CO126" s="195">
        <f t="shared" si="815"/>
        <v>0</v>
      </c>
      <c r="CP126" s="373">
        <f t="shared" si="815"/>
        <v>0</v>
      </c>
      <c r="CQ126" s="195">
        <f t="shared" si="815"/>
        <v>0</v>
      </c>
      <c r="CR126" s="195">
        <f t="shared" si="815"/>
        <v>0</v>
      </c>
      <c r="CS126" s="195">
        <f t="shared" si="815"/>
        <v>0</v>
      </c>
      <c r="CT126" s="195">
        <f t="shared" si="815"/>
        <v>0</v>
      </c>
      <c r="CU126" s="195">
        <f t="shared" si="815"/>
        <v>0</v>
      </c>
      <c r="CV126" s="195">
        <f t="shared" si="815"/>
        <v>0</v>
      </c>
      <c r="CW126" s="195">
        <f t="shared" si="815"/>
        <v>0</v>
      </c>
      <c r="CX126" s="195">
        <f t="shared" si="815"/>
        <v>0</v>
      </c>
      <c r="CY126" s="195">
        <f t="shared" si="816"/>
        <v>0</v>
      </c>
      <c r="CZ126" s="195">
        <f t="shared" si="816"/>
        <v>0</v>
      </c>
      <c r="DA126" s="195">
        <f t="shared" si="816"/>
        <v>0</v>
      </c>
      <c r="DB126" s="373">
        <f t="shared" si="816"/>
        <v>0</v>
      </c>
      <c r="DC126" s="373">
        <f t="shared" si="816"/>
        <v>0</v>
      </c>
      <c r="DD126" s="373">
        <f t="shared" si="816"/>
        <v>0</v>
      </c>
      <c r="DE126" s="373">
        <f t="shared" si="816"/>
        <v>0</v>
      </c>
      <c r="DF126" s="373">
        <f t="shared" si="816"/>
        <v>0</v>
      </c>
      <c r="DG126" s="373">
        <f t="shared" si="816"/>
        <v>0</v>
      </c>
      <c r="DH126" s="373">
        <f t="shared" si="816"/>
        <v>0</v>
      </c>
      <c r="DI126" s="373">
        <f t="shared" si="817"/>
        <v>0</v>
      </c>
      <c r="DJ126" s="373">
        <f t="shared" si="817"/>
        <v>0</v>
      </c>
      <c r="DK126" s="373">
        <f t="shared" si="817"/>
        <v>0</v>
      </c>
      <c r="DL126" s="373">
        <f t="shared" si="817"/>
        <v>0</v>
      </c>
      <c r="DM126" s="373">
        <f t="shared" si="817"/>
        <v>0</v>
      </c>
      <c r="DN126" s="373">
        <f t="shared" si="817"/>
        <v>0</v>
      </c>
      <c r="DO126" s="373">
        <f t="shared" si="817"/>
        <v>0</v>
      </c>
      <c r="DP126" s="373">
        <f t="shared" si="817"/>
        <v>0</v>
      </c>
      <c r="DQ126" s="373">
        <f t="shared" si="817"/>
        <v>0</v>
      </c>
      <c r="DR126" s="373">
        <f t="shared" si="817"/>
        <v>0</v>
      </c>
      <c r="DS126" s="373">
        <f t="shared" si="817"/>
        <v>0</v>
      </c>
      <c r="DT126" s="373">
        <f t="shared" si="817"/>
        <v>0</v>
      </c>
      <c r="DU126" s="373">
        <f t="shared" si="817"/>
        <v>0</v>
      </c>
      <c r="DV126" s="373">
        <f t="shared" si="817"/>
        <v>0</v>
      </c>
      <c r="DW126" s="373">
        <f t="shared" si="817"/>
        <v>0</v>
      </c>
      <c r="DX126" s="373">
        <f t="shared" si="817"/>
        <v>0</v>
      </c>
      <c r="DY126" s="447"/>
      <c r="DZ126" s="447"/>
      <c r="EA126" s="447"/>
      <c r="EB126" s="261"/>
      <c r="EC126" s="56">
        <f>IF(ISERROR(GETPIVOTDATA("VALUE",'CSS WK pvt'!$I$2,"DT_FILE",EC$8,"CD_CO",EC$6,"TRIM_CAT",TRIM(B126),"TRIM_LINE",A121))=TRUE,0,GETPIVOTDATA("VALUE",'CSS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Q127" si="818">SUM(C122:C126)</f>
        <v>8</v>
      </c>
      <c r="D127" s="114">
        <f t="shared" si="818"/>
        <v>7</v>
      </c>
      <c r="E127" s="114">
        <f t="shared" si="818"/>
        <v>7</v>
      </c>
      <c r="F127" s="115">
        <f t="shared" si="818"/>
        <v>9</v>
      </c>
      <c r="G127" s="114">
        <f t="shared" si="818"/>
        <v>7</v>
      </c>
      <c r="H127" s="115">
        <f t="shared" si="818"/>
        <v>8</v>
      </c>
      <c r="I127" s="114">
        <f t="shared" si="818"/>
        <v>9</v>
      </c>
      <c r="J127" s="115">
        <f t="shared" si="818"/>
        <v>8</v>
      </c>
      <c r="K127" s="114">
        <f t="shared" si="818"/>
        <v>9</v>
      </c>
      <c r="L127" s="116">
        <f t="shared" si="818"/>
        <v>9</v>
      </c>
      <c r="M127" s="115">
        <f t="shared" si="818"/>
        <v>9</v>
      </c>
      <c r="N127" s="115">
        <f t="shared" si="818"/>
        <v>8</v>
      </c>
      <c r="O127" s="115">
        <f t="shared" si="818"/>
        <v>8</v>
      </c>
      <c r="P127" s="115">
        <f t="shared" si="818"/>
        <v>8</v>
      </c>
      <c r="Q127" s="115">
        <f t="shared" si="818"/>
        <v>5</v>
      </c>
      <c r="R127" s="115">
        <v>7</v>
      </c>
      <c r="S127" s="114">
        <v>8</v>
      </c>
      <c r="T127" s="115">
        <v>8</v>
      </c>
      <c r="U127" s="194">
        <v>9</v>
      </c>
      <c r="V127" s="194">
        <v>11</v>
      </c>
      <c r="W127" s="194">
        <f>SUM(W122+W123+W124+W125+W126)</f>
        <v>11</v>
      </c>
      <c r="X127" s="116">
        <f>SUM(X122+X123+X124+X125+X126)</f>
        <v>12</v>
      </c>
      <c r="Y127" s="194">
        <v>14</v>
      </c>
      <c r="Z127" s="194">
        <v>15</v>
      </c>
      <c r="AA127" s="194">
        <v>15</v>
      </c>
      <c r="AB127" s="194">
        <v>28</v>
      </c>
      <c r="AC127" s="194">
        <v>30</v>
      </c>
      <c r="AD127" s="194">
        <v>29</v>
      </c>
      <c r="AE127" s="194">
        <v>27</v>
      </c>
      <c r="AF127" s="194">
        <v>26</v>
      </c>
      <c r="AG127" s="194">
        <v>29</v>
      </c>
      <c r="AH127" s="194">
        <v>27</v>
      </c>
      <c r="AI127" s="194">
        <v>27</v>
      </c>
      <c r="AJ127" s="116">
        <v>28</v>
      </c>
      <c r="AK127" s="194">
        <v>26</v>
      </c>
      <c r="AL127" s="194">
        <v>25</v>
      </c>
      <c r="AM127" s="194">
        <v>22</v>
      </c>
      <c r="AN127" s="194">
        <v>18</v>
      </c>
      <c r="AO127" s="194">
        <v>23</v>
      </c>
      <c r="AP127" s="194">
        <v>20</v>
      </c>
      <c r="AQ127" s="77">
        <v>20</v>
      </c>
      <c r="AR127" s="194">
        <v>20</v>
      </c>
      <c r="AS127" s="194">
        <v>16</v>
      </c>
      <c r="AT127" s="194">
        <v>16</v>
      </c>
      <c r="AU127" s="194">
        <v>17</v>
      </c>
      <c r="AV127" s="116">
        <v>16</v>
      </c>
      <c r="AW127" s="194">
        <v>16</v>
      </c>
      <c r="AX127" s="194">
        <v>17</v>
      </c>
      <c r="AY127" s="194">
        <v>17</v>
      </c>
      <c r="AZ127" s="194">
        <v>17</v>
      </c>
      <c r="BA127" s="194">
        <v>15</v>
      </c>
      <c r="BB127" s="194">
        <v>12</v>
      </c>
      <c r="BC127" s="77">
        <v>10</v>
      </c>
      <c r="BD127" s="194">
        <v>10</v>
      </c>
      <c r="BE127" s="194">
        <v>11</v>
      </c>
      <c r="BF127" s="194">
        <v>12</v>
      </c>
      <c r="BG127" s="194">
        <v>13</v>
      </c>
      <c r="BH127" s="116">
        <v>16</v>
      </c>
      <c r="BI127" s="484">
        <v>17</v>
      </c>
      <c r="BJ127" s="548">
        <v>21</v>
      </c>
      <c r="BK127" s="573">
        <v>21</v>
      </c>
      <c r="BL127" s="194">
        <v>25</v>
      </c>
      <c r="BM127" s="194">
        <v>22</v>
      </c>
      <c r="BN127" s="194">
        <v>23</v>
      </c>
      <c r="BO127" s="77">
        <v>19</v>
      </c>
      <c r="BP127" s="77">
        <v>18</v>
      </c>
      <c r="BQ127" s="194">
        <v>22</v>
      </c>
      <c r="BR127" s="194">
        <v>22</v>
      </c>
      <c r="BS127" s="194"/>
      <c r="BT127" s="194"/>
      <c r="BU127" s="113">
        <f t="shared" ref="BU127:BY127" si="819">SUM(BU122:BU126)</f>
        <v>0</v>
      </c>
      <c r="BV127" s="117">
        <f t="shared" si="819"/>
        <v>1</v>
      </c>
      <c r="BW127" s="117">
        <f t="shared" si="819"/>
        <v>-2</v>
      </c>
      <c r="BX127" s="117">
        <f t="shared" si="819"/>
        <v>-2</v>
      </c>
      <c r="BY127" s="117">
        <f t="shared" si="819"/>
        <v>1</v>
      </c>
      <c r="BZ127" s="117">
        <f t="shared" ref="BZ127:CH127" si="820">SUM(BZ122:BZ126)</f>
        <v>0</v>
      </c>
      <c r="CA127" s="117">
        <f t="shared" si="820"/>
        <v>0</v>
      </c>
      <c r="CB127" s="117">
        <f t="shared" si="820"/>
        <v>3</v>
      </c>
      <c r="CC127" s="117">
        <f t="shared" si="820"/>
        <v>2</v>
      </c>
      <c r="CD127" s="394">
        <f t="shared" si="820"/>
        <v>3</v>
      </c>
      <c r="CE127" s="117">
        <f t="shared" si="820"/>
        <v>5</v>
      </c>
      <c r="CF127" s="117">
        <f t="shared" si="820"/>
        <v>7</v>
      </c>
      <c r="CG127" s="117">
        <f t="shared" si="820"/>
        <v>7</v>
      </c>
      <c r="CH127" s="117">
        <f t="shared" si="820"/>
        <v>20</v>
      </c>
      <c r="CI127" s="117">
        <f t="shared" ref="CI127:CJ127" si="821">SUM(CI122:CI126)</f>
        <v>25</v>
      </c>
      <c r="CJ127" s="235">
        <f t="shared" si="821"/>
        <v>22</v>
      </c>
      <c r="CK127" s="235">
        <f t="shared" ref="CK127" si="822">SUM(CK122:CK126)</f>
        <v>19</v>
      </c>
      <c r="CL127" s="235">
        <f t="shared" ref="CL127:CM127" si="823">SUM(CL122:CL126)</f>
        <v>18</v>
      </c>
      <c r="CM127" s="196">
        <f t="shared" si="823"/>
        <v>20</v>
      </c>
      <c r="CN127" s="196">
        <f t="shared" ref="CN127:CO127" si="824">SUM(CN122:CN126)</f>
        <v>16</v>
      </c>
      <c r="CO127" s="196">
        <f t="shared" si="824"/>
        <v>16</v>
      </c>
      <c r="CP127" s="374">
        <f t="shared" ref="CP127:CQ127" si="825">SUM(CP122:CP126)</f>
        <v>16</v>
      </c>
      <c r="CQ127" s="196">
        <f t="shared" si="825"/>
        <v>12</v>
      </c>
      <c r="CR127" s="196">
        <f t="shared" ref="CR127" si="826">SUM(CR122:CR126)</f>
        <v>10</v>
      </c>
      <c r="CS127" s="196">
        <f t="shared" ref="CS127" si="827">SUM(CS122:CS126)</f>
        <v>7</v>
      </c>
      <c r="CT127" s="196">
        <f t="shared" ref="CT127" si="828">SUM(CT122:CT126)</f>
        <v>-10</v>
      </c>
      <c r="CU127" s="196">
        <f t="shared" ref="CU127" si="829">SUM(CU122:CU126)</f>
        <v>-7</v>
      </c>
      <c r="CV127" s="196">
        <f t="shared" ref="CV127" si="830">SUM(CV122:CV126)</f>
        <v>-9</v>
      </c>
      <c r="CW127" s="196">
        <f t="shared" ref="CW127" si="831">SUM(CW122:CW126)</f>
        <v>-7</v>
      </c>
      <c r="CX127" s="196">
        <f t="shared" ref="CX127" si="832">SUM(CX122:CX126)</f>
        <v>-6</v>
      </c>
      <c r="CY127" s="196">
        <f t="shared" ref="CY127" si="833">SUM(CY122:CY126)</f>
        <v>-13</v>
      </c>
      <c r="CZ127" s="196">
        <f t="shared" ref="CZ127" si="834">SUM(CZ122:CZ126)</f>
        <v>-11</v>
      </c>
      <c r="DA127" s="196">
        <f t="shared" ref="DA127" si="835">SUM(DA122:DA126)</f>
        <v>-10</v>
      </c>
      <c r="DB127" s="374">
        <f t="shared" ref="DB127" si="836">SUM(DB122:DB126)</f>
        <v>-12</v>
      </c>
      <c r="DC127" s="374">
        <f t="shared" ref="DC127" si="837">SUM(DC122:DC126)</f>
        <v>-10</v>
      </c>
      <c r="DD127" s="374">
        <f t="shared" ref="DD127" si="838">SUM(DD122:DD126)</f>
        <v>-8</v>
      </c>
      <c r="DE127" s="374">
        <f t="shared" ref="DE127" si="839">SUM(DE122:DE126)</f>
        <v>-5</v>
      </c>
      <c r="DF127" s="374">
        <f t="shared" ref="DF127" si="840">SUM(DF122:DF126)</f>
        <v>-1</v>
      </c>
      <c r="DG127" s="374">
        <f t="shared" ref="DG127" si="841">SUM(DG122:DG126)</f>
        <v>-8</v>
      </c>
      <c r="DH127" s="374">
        <f t="shared" ref="DH127" si="842">SUM(DH122:DH126)</f>
        <v>-8</v>
      </c>
      <c r="DI127" s="374">
        <f t="shared" ref="DI127" si="843">SUM(DI122:DI126)</f>
        <v>-10</v>
      </c>
      <c r="DJ127" s="374">
        <f t="shared" ref="DJ127" si="844">SUM(DJ122:DJ126)</f>
        <v>-10</v>
      </c>
      <c r="DK127" s="374">
        <f t="shared" ref="DK127:DL127" si="845">SUM(DK122:DK126)</f>
        <v>-5</v>
      </c>
      <c r="DL127" s="374">
        <f t="shared" si="845"/>
        <v>-4</v>
      </c>
      <c r="DM127" s="374">
        <f t="shared" ref="DM127:DN127" si="846">SUM(DM122:DM126)</f>
        <v>-4</v>
      </c>
      <c r="DN127" s="374">
        <f t="shared" si="846"/>
        <v>0</v>
      </c>
      <c r="DO127" s="374">
        <f t="shared" ref="DO127:DP127" si="847">SUM(DO122:DO126)</f>
        <v>1</v>
      </c>
      <c r="DP127" s="374">
        <f t="shared" si="847"/>
        <v>4</v>
      </c>
      <c r="DQ127" s="374">
        <f t="shared" ref="DQ127:DR127" si="848">SUM(DQ122:DQ126)</f>
        <v>4</v>
      </c>
      <c r="DR127" s="374">
        <f t="shared" si="848"/>
        <v>8</v>
      </c>
      <c r="DS127" s="374">
        <f t="shared" ref="DS127:DT127" si="849">SUM(DS122:DS126)</f>
        <v>7</v>
      </c>
      <c r="DT127" s="374">
        <f t="shared" si="849"/>
        <v>11</v>
      </c>
      <c r="DU127" s="374">
        <f t="shared" ref="DU127:DV127" si="850">SUM(DU122:DU126)</f>
        <v>9</v>
      </c>
      <c r="DV127" s="374">
        <f t="shared" si="850"/>
        <v>8</v>
      </c>
      <c r="DW127" s="374">
        <f t="shared" ref="DW127:DX127" si="851">SUM(DW122:DW126)</f>
        <v>11</v>
      </c>
      <c r="DX127" s="374">
        <f t="shared" si="851"/>
        <v>10</v>
      </c>
      <c r="DY127" s="449"/>
      <c r="DZ127" s="449"/>
      <c r="EA127" s="449"/>
      <c r="EB127" s="262"/>
      <c r="EC127" s="77">
        <f>SUM(EC122:EC126)</f>
        <v>22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274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274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51"/>
      <c r="CN128" s="251"/>
      <c r="CO128" s="251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432"/>
      <c r="DZ128" s="432"/>
      <c r="EA128" s="432"/>
      <c r="EB128" s="261"/>
      <c r="EC128" s="82"/>
    </row>
    <row r="129" spans="1:133" s="51" customFormat="1" x14ac:dyDescent="0.3">
      <c r="A129" s="138"/>
      <c r="B129" s="52" t="s">
        <v>139</v>
      </c>
      <c r="C129" s="103"/>
      <c r="D129" s="58">
        <v>1</v>
      </c>
      <c r="E129" s="58">
        <v>1</v>
      </c>
      <c r="F129" s="58">
        <v>4</v>
      </c>
      <c r="G129" s="58"/>
      <c r="H129" s="101">
        <v>6</v>
      </c>
      <c r="I129" s="58">
        <v>6</v>
      </c>
      <c r="J129" s="101">
        <v>1</v>
      </c>
      <c r="K129" s="58"/>
      <c r="L129" s="102"/>
      <c r="M129" s="101"/>
      <c r="N129" s="101"/>
      <c r="O129" s="58"/>
      <c r="P129" s="101"/>
      <c r="Q129" s="58"/>
      <c r="R129" s="101">
        <v>0</v>
      </c>
      <c r="S129" s="58">
        <v>0</v>
      </c>
      <c r="T129" s="101">
        <v>0</v>
      </c>
      <c r="U129" s="195">
        <v>0</v>
      </c>
      <c r="V129" s="195">
        <v>0</v>
      </c>
      <c r="W129" s="195">
        <v>0</v>
      </c>
      <c r="X129" s="102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0</v>
      </c>
      <c r="AF129" s="195">
        <v>10</v>
      </c>
      <c r="AG129" s="195">
        <v>8</v>
      </c>
      <c r="AH129" s="195">
        <v>3</v>
      </c>
      <c r="AI129" s="195">
        <v>3</v>
      </c>
      <c r="AJ129" s="102">
        <v>3</v>
      </c>
      <c r="AK129" s="195">
        <v>0</v>
      </c>
      <c r="AL129" s="195">
        <v>0</v>
      </c>
      <c r="AM129" s="195">
        <v>0</v>
      </c>
      <c r="AN129" s="195">
        <v>9</v>
      </c>
      <c r="AO129" s="195">
        <v>2</v>
      </c>
      <c r="AP129" s="195">
        <v>8</v>
      </c>
      <c r="AQ129" s="56">
        <v>4</v>
      </c>
      <c r="AR129" s="195">
        <v>0</v>
      </c>
      <c r="AS129" s="195">
        <v>0</v>
      </c>
      <c r="AT129" s="195">
        <v>0</v>
      </c>
      <c r="AU129" s="195">
        <v>0</v>
      </c>
      <c r="AV129" s="102">
        <v>0</v>
      </c>
      <c r="AW129" s="195">
        <v>0</v>
      </c>
      <c r="AX129" s="195">
        <v>0</v>
      </c>
      <c r="AY129" s="195">
        <v>0</v>
      </c>
      <c r="AZ129" s="195">
        <v>3</v>
      </c>
      <c r="BA129" s="195">
        <v>0</v>
      </c>
      <c r="BB129" s="195">
        <v>1</v>
      </c>
      <c r="BC129" s="56">
        <v>3</v>
      </c>
      <c r="BD129" s="195">
        <v>2</v>
      </c>
      <c r="BE129" s="195">
        <v>3</v>
      </c>
      <c r="BF129" s="195">
        <v>4</v>
      </c>
      <c r="BG129" s="195">
        <v>0</v>
      </c>
      <c r="BH129" s="102">
        <v>0</v>
      </c>
      <c r="BI129" s="485">
        <v>0</v>
      </c>
      <c r="BJ129" s="549">
        <v>4</v>
      </c>
      <c r="BK129" s="373">
        <v>0</v>
      </c>
      <c r="BL129" s="195">
        <v>3</v>
      </c>
      <c r="BM129" s="195">
        <v>12</v>
      </c>
      <c r="BN129" s="195">
        <v>1</v>
      </c>
      <c r="BO129" s="56">
        <v>3</v>
      </c>
      <c r="BP129" s="56">
        <v>1</v>
      </c>
      <c r="BQ129" s="195">
        <v>0</v>
      </c>
      <c r="BR129" s="195">
        <v>6</v>
      </c>
      <c r="BS129" s="195"/>
      <c r="BT129" s="195"/>
      <c r="BU129" s="103">
        <f t="shared" ref="BU129:CD133" si="852">O129-C129</f>
        <v>0</v>
      </c>
      <c r="BV129" s="101">
        <f t="shared" si="852"/>
        <v>-1</v>
      </c>
      <c r="BW129" s="101">
        <f t="shared" si="852"/>
        <v>-1</v>
      </c>
      <c r="BX129" s="101">
        <f t="shared" si="852"/>
        <v>-4</v>
      </c>
      <c r="BY129" s="101">
        <f t="shared" si="852"/>
        <v>0</v>
      </c>
      <c r="BZ129" s="101">
        <f t="shared" si="852"/>
        <v>-6</v>
      </c>
      <c r="CA129" s="101">
        <f t="shared" si="852"/>
        <v>-6</v>
      </c>
      <c r="CB129" s="101">
        <f t="shared" si="852"/>
        <v>-1</v>
      </c>
      <c r="CC129" s="101">
        <f t="shared" si="852"/>
        <v>0</v>
      </c>
      <c r="CD129" s="373">
        <f t="shared" si="852"/>
        <v>0</v>
      </c>
      <c r="CE129" s="101">
        <f t="shared" ref="CE129:CN133" si="853">Y129-M129</f>
        <v>0</v>
      </c>
      <c r="CF129" s="101">
        <f t="shared" si="853"/>
        <v>0</v>
      </c>
      <c r="CG129" s="101">
        <f t="shared" si="853"/>
        <v>0</v>
      </c>
      <c r="CH129" s="101">
        <f t="shared" si="853"/>
        <v>0</v>
      </c>
      <c r="CI129" s="101">
        <f t="shared" si="853"/>
        <v>0</v>
      </c>
      <c r="CJ129" s="195">
        <f t="shared" si="853"/>
        <v>0</v>
      </c>
      <c r="CK129" s="195">
        <f t="shared" si="853"/>
        <v>0</v>
      </c>
      <c r="CL129" s="195">
        <f t="shared" si="853"/>
        <v>10</v>
      </c>
      <c r="CM129" s="195">
        <f t="shared" si="853"/>
        <v>8</v>
      </c>
      <c r="CN129" s="195">
        <f t="shared" si="853"/>
        <v>3</v>
      </c>
      <c r="CO129" s="195">
        <f t="shared" ref="CO129:CX133" si="854">AI129-W129</f>
        <v>3</v>
      </c>
      <c r="CP129" s="373">
        <f t="shared" si="854"/>
        <v>3</v>
      </c>
      <c r="CQ129" s="195">
        <f t="shared" si="854"/>
        <v>0</v>
      </c>
      <c r="CR129" s="195">
        <f t="shared" si="854"/>
        <v>0</v>
      </c>
      <c r="CS129" s="195">
        <f t="shared" si="854"/>
        <v>0</v>
      </c>
      <c r="CT129" s="195">
        <f t="shared" si="854"/>
        <v>9</v>
      </c>
      <c r="CU129" s="195">
        <f t="shared" si="854"/>
        <v>2</v>
      </c>
      <c r="CV129" s="195">
        <f t="shared" si="854"/>
        <v>8</v>
      </c>
      <c r="CW129" s="195">
        <f t="shared" si="854"/>
        <v>4</v>
      </c>
      <c r="CX129" s="195">
        <f t="shared" si="854"/>
        <v>-10</v>
      </c>
      <c r="CY129" s="195">
        <f t="shared" ref="CY129:DH133" si="855">AS129-AG129</f>
        <v>-8</v>
      </c>
      <c r="CZ129" s="195">
        <f t="shared" si="855"/>
        <v>-3</v>
      </c>
      <c r="DA129" s="195">
        <f t="shared" si="855"/>
        <v>-3</v>
      </c>
      <c r="DB129" s="373">
        <f t="shared" si="855"/>
        <v>-3</v>
      </c>
      <c r="DC129" s="373">
        <f t="shared" si="855"/>
        <v>0</v>
      </c>
      <c r="DD129" s="373">
        <f t="shared" si="855"/>
        <v>0</v>
      </c>
      <c r="DE129" s="373">
        <f t="shared" si="855"/>
        <v>0</v>
      </c>
      <c r="DF129" s="373">
        <f t="shared" si="855"/>
        <v>-6</v>
      </c>
      <c r="DG129" s="373">
        <f t="shared" si="855"/>
        <v>-2</v>
      </c>
      <c r="DH129" s="373">
        <f t="shared" si="855"/>
        <v>-7</v>
      </c>
      <c r="DI129" s="373">
        <f t="shared" ref="DI129:DX133" si="856">BC129-AQ129</f>
        <v>-1</v>
      </c>
      <c r="DJ129" s="373">
        <f t="shared" si="856"/>
        <v>2</v>
      </c>
      <c r="DK129" s="373">
        <f t="shared" si="856"/>
        <v>3</v>
      </c>
      <c r="DL129" s="373">
        <f t="shared" si="856"/>
        <v>4</v>
      </c>
      <c r="DM129" s="373">
        <f t="shared" si="856"/>
        <v>0</v>
      </c>
      <c r="DN129" s="373">
        <f t="shared" si="856"/>
        <v>0</v>
      </c>
      <c r="DO129" s="373">
        <f t="shared" si="856"/>
        <v>0</v>
      </c>
      <c r="DP129" s="373">
        <f t="shared" si="856"/>
        <v>4</v>
      </c>
      <c r="DQ129" s="373">
        <f t="shared" si="856"/>
        <v>0</v>
      </c>
      <c r="DR129" s="373">
        <f t="shared" si="856"/>
        <v>0</v>
      </c>
      <c r="DS129" s="373">
        <f t="shared" si="856"/>
        <v>12</v>
      </c>
      <c r="DT129" s="373">
        <f t="shared" si="856"/>
        <v>0</v>
      </c>
      <c r="DU129" s="373">
        <f t="shared" si="856"/>
        <v>0</v>
      </c>
      <c r="DV129" s="373">
        <f t="shared" si="856"/>
        <v>-1</v>
      </c>
      <c r="DW129" s="373">
        <f t="shared" si="856"/>
        <v>-3</v>
      </c>
      <c r="DX129" s="373">
        <f t="shared" si="856"/>
        <v>2</v>
      </c>
      <c r="DY129" s="447"/>
      <c r="DZ129" s="447"/>
      <c r="EA129" s="447"/>
      <c r="EB129" s="261"/>
      <c r="EC129" s="56">
        <f>IF(ISERROR(GETPIVOTDATA("VALUE",'CSS WK pvt'!$I$2,"DT_FILE",EC$8,"CD_CO",EC$6,"TRIM_CAT",TRIM(B129),"TRIM_LINE",A128))=TRUE,0,GETPIVOTDATA("VALUE",'CSS WK pvt'!$I$2,"DT_FILE",EC$8,"CD_CO",EC$6,"TRIM_CAT",TRIM(B129),"TRIM_LINE",A128))</f>
        <v>6</v>
      </c>
    </row>
    <row r="130" spans="1:133" s="51" customFormat="1" x14ac:dyDescent="0.3">
      <c r="A130" s="138"/>
      <c r="B130" s="52" t="s">
        <v>140</v>
      </c>
      <c r="C130" s="103"/>
      <c r="D130" s="58"/>
      <c r="E130" s="58"/>
      <c r="F130" s="58"/>
      <c r="G130" s="58"/>
      <c r="H130" s="101"/>
      <c r="I130" s="58"/>
      <c r="J130" s="101"/>
      <c r="K130" s="58"/>
      <c r="L130" s="102"/>
      <c r="M130" s="101"/>
      <c r="N130" s="101"/>
      <c r="O130" s="58"/>
      <c r="P130" s="101"/>
      <c r="Q130" s="58"/>
      <c r="R130" s="101">
        <v>0</v>
      </c>
      <c r="S130" s="58">
        <v>0</v>
      </c>
      <c r="T130" s="101">
        <v>0</v>
      </c>
      <c r="U130" s="195">
        <v>0</v>
      </c>
      <c r="V130" s="195">
        <v>0</v>
      </c>
      <c r="W130" s="195">
        <v>0</v>
      </c>
      <c r="X130" s="102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0</v>
      </c>
      <c r="AF130" s="195">
        <v>1</v>
      </c>
      <c r="AG130" s="195">
        <v>2</v>
      </c>
      <c r="AH130" s="195">
        <v>0</v>
      </c>
      <c r="AI130" s="195">
        <v>0</v>
      </c>
      <c r="AJ130" s="102">
        <v>0</v>
      </c>
      <c r="AK130" s="195">
        <v>0</v>
      </c>
      <c r="AL130" s="195">
        <v>0</v>
      </c>
      <c r="AM130" s="195">
        <v>0</v>
      </c>
      <c r="AN130" s="195">
        <v>0</v>
      </c>
      <c r="AO130" s="195">
        <v>1</v>
      </c>
      <c r="AP130" s="195">
        <v>0</v>
      </c>
      <c r="AQ130" s="56">
        <v>0</v>
      </c>
      <c r="AR130" s="195">
        <v>0</v>
      </c>
      <c r="AS130" s="195">
        <v>0</v>
      </c>
      <c r="AT130" s="195">
        <v>0</v>
      </c>
      <c r="AU130" s="195">
        <v>0</v>
      </c>
      <c r="AV130" s="102">
        <v>0</v>
      </c>
      <c r="AW130" s="195">
        <v>0</v>
      </c>
      <c r="AX130" s="195">
        <v>0</v>
      </c>
      <c r="AY130" s="195">
        <v>0</v>
      </c>
      <c r="AZ130" s="195">
        <v>0</v>
      </c>
      <c r="BA130" s="195">
        <v>1</v>
      </c>
      <c r="BB130" s="195">
        <v>0</v>
      </c>
      <c r="BC130" s="56">
        <v>2</v>
      </c>
      <c r="BD130" s="195">
        <v>1</v>
      </c>
      <c r="BE130" s="195">
        <v>0</v>
      </c>
      <c r="BF130" s="195">
        <v>0</v>
      </c>
      <c r="BG130" s="195">
        <v>0</v>
      </c>
      <c r="BH130" s="102">
        <v>0</v>
      </c>
      <c r="BI130" s="485">
        <v>0</v>
      </c>
      <c r="BJ130" s="549">
        <v>0</v>
      </c>
      <c r="BK130" s="373">
        <v>0</v>
      </c>
      <c r="BL130" s="195">
        <v>0</v>
      </c>
      <c r="BM130" s="195">
        <v>1</v>
      </c>
      <c r="BN130" s="195">
        <v>0</v>
      </c>
      <c r="BO130" s="56">
        <v>0</v>
      </c>
      <c r="BP130" s="56">
        <v>0</v>
      </c>
      <c r="BQ130" s="195">
        <v>0</v>
      </c>
      <c r="BR130" s="195">
        <v>0</v>
      </c>
      <c r="BS130" s="195"/>
      <c r="BT130" s="195"/>
      <c r="BU130" s="103">
        <f t="shared" si="852"/>
        <v>0</v>
      </c>
      <c r="BV130" s="101">
        <f t="shared" si="852"/>
        <v>0</v>
      </c>
      <c r="BW130" s="101">
        <f t="shared" si="852"/>
        <v>0</v>
      </c>
      <c r="BX130" s="101">
        <f t="shared" si="852"/>
        <v>0</v>
      </c>
      <c r="BY130" s="101">
        <f t="shared" si="852"/>
        <v>0</v>
      </c>
      <c r="BZ130" s="101">
        <f t="shared" si="852"/>
        <v>0</v>
      </c>
      <c r="CA130" s="101">
        <f t="shared" si="852"/>
        <v>0</v>
      </c>
      <c r="CB130" s="101">
        <f t="shared" si="852"/>
        <v>0</v>
      </c>
      <c r="CC130" s="101">
        <f t="shared" si="852"/>
        <v>0</v>
      </c>
      <c r="CD130" s="373">
        <f t="shared" si="852"/>
        <v>0</v>
      </c>
      <c r="CE130" s="101">
        <f t="shared" si="853"/>
        <v>0</v>
      </c>
      <c r="CF130" s="101">
        <f t="shared" si="853"/>
        <v>0</v>
      </c>
      <c r="CG130" s="101">
        <f t="shared" si="853"/>
        <v>0</v>
      </c>
      <c r="CH130" s="101">
        <f t="shared" si="853"/>
        <v>0</v>
      </c>
      <c r="CI130" s="101">
        <f t="shared" si="853"/>
        <v>0</v>
      </c>
      <c r="CJ130" s="195">
        <f t="shared" si="853"/>
        <v>0</v>
      </c>
      <c r="CK130" s="195">
        <f t="shared" si="853"/>
        <v>0</v>
      </c>
      <c r="CL130" s="195">
        <f t="shared" si="853"/>
        <v>1</v>
      </c>
      <c r="CM130" s="195">
        <f t="shared" si="853"/>
        <v>2</v>
      </c>
      <c r="CN130" s="195">
        <f t="shared" si="853"/>
        <v>0</v>
      </c>
      <c r="CO130" s="195">
        <f t="shared" si="854"/>
        <v>0</v>
      </c>
      <c r="CP130" s="373">
        <f t="shared" si="854"/>
        <v>0</v>
      </c>
      <c r="CQ130" s="195">
        <f t="shared" si="854"/>
        <v>0</v>
      </c>
      <c r="CR130" s="195">
        <f t="shared" si="854"/>
        <v>0</v>
      </c>
      <c r="CS130" s="195">
        <f t="shared" si="854"/>
        <v>0</v>
      </c>
      <c r="CT130" s="195">
        <f t="shared" si="854"/>
        <v>0</v>
      </c>
      <c r="CU130" s="195">
        <f t="shared" si="854"/>
        <v>1</v>
      </c>
      <c r="CV130" s="195">
        <f t="shared" si="854"/>
        <v>0</v>
      </c>
      <c r="CW130" s="195">
        <f t="shared" si="854"/>
        <v>0</v>
      </c>
      <c r="CX130" s="195">
        <f t="shared" si="854"/>
        <v>-1</v>
      </c>
      <c r="CY130" s="195">
        <f t="shared" si="855"/>
        <v>-2</v>
      </c>
      <c r="CZ130" s="195">
        <f t="shared" si="855"/>
        <v>0</v>
      </c>
      <c r="DA130" s="195">
        <f t="shared" si="855"/>
        <v>0</v>
      </c>
      <c r="DB130" s="373">
        <f t="shared" si="855"/>
        <v>0</v>
      </c>
      <c r="DC130" s="373">
        <f t="shared" si="855"/>
        <v>0</v>
      </c>
      <c r="DD130" s="373">
        <f t="shared" si="855"/>
        <v>0</v>
      </c>
      <c r="DE130" s="373">
        <f t="shared" si="855"/>
        <v>0</v>
      </c>
      <c r="DF130" s="373">
        <f t="shared" si="855"/>
        <v>0</v>
      </c>
      <c r="DG130" s="373">
        <f t="shared" si="855"/>
        <v>0</v>
      </c>
      <c r="DH130" s="373">
        <f t="shared" si="855"/>
        <v>0</v>
      </c>
      <c r="DI130" s="373">
        <f t="shared" si="856"/>
        <v>2</v>
      </c>
      <c r="DJ130" s="373">
        <f t="shared" si="856"/>
        <v>1</v>
      </c>
      <c r="DK130" s="373">
        <f t="shared" si="856"/>
        <v>0</v>
      </c>
      <c r="DL130" s="373">
        <f t="shared" si="856"/>
        <v>0</v>
      </c>
      <c r="DM130" s="373">
        <f t="shared" si="856"/>
        <v>0</v>
      </c>
      <c r="DN130" s="373">
        <f t="shared" si="856"/>
        <v>0</v>
      </c>
      <c r="DO130" s="373">
        <f t="shared" si="856"/>
        <v>0</v>
      </c>
      <c r="DP130" s="373">
        <f t="shared" si="856"/>
        <v>0</v>
      </c>
      <c r="DQ130" s="373">
        <f t="shared" si="856"/>
        <v>0</v>
      </c>
      <c r="DR130" s="373">
        <f t="shared" si="856"/>
        <v>0</v>
      </c>
      <c r="DS130" s="373">
        <f t="shared" si="856"/>
        <v>0</v>
      </c>
      <c r="DT130" s="373">
        <f t="shared" si="856"/>
        <v>0</v>
      </c>
      <c r="DU130" s="373">
        <f t="shared" si="856"/>
        <v>-2</v>
      </c>
      <c r="DV130" s="373">
        <f t="shared" si="856"/>
        <v>-1</v>
      </c>
      <c r="DW130" s="373">
        <f t="shared" si="856"/>
        <v>0</v>
      </c>
      <c r="DX130" s="373">
        <f t="shared" si="856"/>
        <v>0</v>
      </c>
      <c r="DY130" s="447"/>
      <c r="DZ130" s="447"/>
      <c r="EA130" s="447"/>
      <c r="EB130" s="261"/>
      <c r="EC130" s="56">
        <f>IF(ISERROR(GETPIVOTDATA("VALUE",'CSS WK pvt'!$I$2,"DT_FILE",EC$8,"CD_CO",EC$6,"TRIM_CAT",TRIM(B130),"TRIM_LINE",A128))=TRUE,0,GETPIVOTDATA("VALUE",'CSS WK pvt'!$I$2,"DT_FILE",EC$8,"CD_CO",EC$6,"TRIM_CAT",TRIM(B130),"TRIM_LINE",A128))</f>
        <v>0</v>
      </c>
    </row>
    <row r="131" spans="1:133" s="51" customFormat="1" x14ac:dyDescent="0.3">
      <c r="A131" s="138"/>
      <c r="B131" s="52" t="s">
        <v>141</v>
      </c>
      <c r="C131" s="103">
        <v>2</v>
      </c>
      <c r="D131" s="58"/>
      <c r="E131" s="58"/>
      <c r="F131" s="58">
        <v>1</v>
      </c>
      <c r="G131" s="58"/>
      <c r="H131" s="101"/>
      <c r="I131" s="58">
        <v>2</v>
      </c>
      <c r="J131" s="101"/>
      <c r="K131" s="58"/>
      <c r="L131" s="102"/>
      <c r="M131" s="101">
        <v>1</v>
      </c>
      <c r="N131" s="101">
        <v>2</v>
      </c>
      <c r="O131" s="58">
        <v>1</v>
      </c>
      <c r="P131" s="101"/>
      <c r="Q131" s="58"/>
      <c r="R131" s="101">
        <v>0</v>
      </c>
      <c r="S131" s="58">
        <v>0</v>
      </c>
      <c r="T131" s="101">
        <v>0</v>
      </c>
      <c r="U131" s="195">
        <v>0</v>
      </c>
      <c r="V131" s="195">
        <v>0</v>
      </c>
      <c r="W131" s="195">
        <v>0</v>
      </c>
      <c r="X131" s="102">
        <v>0</v>
      </c>
      <c r="Y131" s="195">
        <v>0</v>
      </c>
      <c r="Z131" s="195">
        <v>0</v>
      </c>
      <c r="AA131" s="195">
        <v>0</v>
      </c>
      <c r="AB131" s="195">
        <v>1</v>
      </c>
      <c r="AC131" s="195">
        <v>1</v>
      </c>
      <c r="AD131" s="195">
        <v>1</v>
      </c>
      <c r="AE131" s="195">
        <v>0</v>
      </c>
      <c r="AF131" s="195">
        <v>1</v>
      </c>
      <c r="AG131" s="195">
        <v>0</v>
      </c>
      <c r="AH131" s="195">
        <v>1</v>
      </c>
      <c r="AI131" s="195">
        <v>1</v>
      </c>
      <c r="AJ131" s="102">
        <v>1</v>
      </c>
      <c r="AK131" s="195">
        <v>0</v>
      </c>
      <c r="AL131" s="195">
        <v>0</v>
      </c>
      <c r="AM131" s="195">
        <v>4</v>
      </c>
      <c r="AN131" s="195">
        <v>2</v>
      </c>
      <c r="AO131" s="195">
        <v>0</v>
      </c>
      <c r="AP131" s="195">
        <v>1</v>
      </c>
      <c r="AQ131" s="56">
        <v>0</v>
      </c>
      <c r="AR131" s="195">
        <v>0</v>
      </c>
      <c r="AS131" s="195">
        <v>0</v>
      </c>
      <c r="AT131" s="195">
        <v>0</v>
      </c>
      <c r="AU131" s="195">
        <v>0</v>
      </c>
      <c r="AV131" s="102">
        <v>2</v>
      </c>
      <c r="AW131" s="195">
        <v>0</v>
      </c>
      <c r="AX131" s="195">
        <v>0</v>
      </c>
      <c r="AY131" s="195">
        <v>0</v>
      </c>
      <c r="AZ131" s="195">
        <v>4</v>
      </c>
      <c r="BA131" s="195">
        <v>0</v>
      </c>
      <c r="BB131" s="195">
        <v>1</v>
      </c>
      <c r="BC131" s="56">
        <v>0</v>
      </c>
      <c r="BD131" s="195">
        <v>0</v>
      </c>
      <c r="BE131" s="195">
        <v>0</v>
      </c>
      <c r="BF131" s="195">
        <v>0</v>
      </c>
      <c r="BG131" s="195">
        <v>0</v>
      </c>
      <c r="BH131" s="102">
        <v>0</v>
      </c>
      <c r="BI131" s="485">
        <v>1</v>
      </c>
      <c r="BJ131" s="549">
        <v>1</v>
      </c>
      <c r="BK131" s="373">
        <v>0</v>
      </c>
      <c r="BL131" s="195">
        <v>0</v>
      </c>
      <c r="BM131" s="195">
        <v>5</v>
      </c>
      <c r="BN131" s="195">
        <v>0</v>
      </c>
      <c r="BO131" s="56">
        <v>1</v>
      </c>
      <c r="BP131" s="56">
        <v>0</v>
      </c>
      <c r="BQ131" s="195">
        <v>0</v>
      </c>
      <c r="BR131" s="195">
        <v>0</v>
      </c>
      <c r="BS131" s="195"/>
      <c r="BT131" s="195"/>
      <c r="BU131" s="103">
        <f t="shared" si="852"/>
        <v>-1</v>
      </c>
      <c r="BV131" s="101">
        <f t="shared" si="852"/>
        <v>0</v>
      </c>
      <c r="BW131" s="101">
        <f t="shared" si="852"/>
        <v>0</v>
      </c>
      <c r="BX131" s="101">
        <f t="shared" si="852"/>
        <v>-1</v>
      </c>
      <c r="BY131" s="101">
        <f t="shared" si="852"/>
        <v>0</v>
      </c>
      <c r="BZ131" s="101">
        <f t="shared" si="852"/>
        <v>0</v>
      </c>
      <c r="CA131" s="101">
        <f t="shared" si="852"/>
        <v>-2</v>
      </c>
      <c r="CB131" s="101">
        <f t="shared" si="852"/>
        <v>0</v>
      </c>
      <c r="CC131" s="101">
        <f t="shared" si="852"/>
        <v>0</v>
      </c>
      <c r="CD131" s="373">
        <f t="shared" si="852"/>
        <v>0</v>
      </c>
      <c r="CE131" s="101">
        <f t="shared" si="853"/>
        <v>-1</v>
      </c>
      <c r="CF131" s="101">
        <f t="shared" si="853"/>
        <v>-2</v>
      </c>
      <c r="CG131" s="101">
        <f t="shared" si="853"/>
        <v>-1</v>
      </c>
      <c r="CH131" s="101">
        <f t="shared" si="853"/>
        <v>1</v>
      </c>
      <c r="CI131" s="101">
        <f t="shared" si="853"/>
        <v>1</v>
      </c>
      <c r="CJ131" s="195">
        <f t="shared" si="853"/>
        <v>1</v>
      </c>
      <c r="CK131" s="195">
        <f t="shared" si="853"/>
        <v>0</v>
      </c>
      <c r="CL131" s="195">
        <f t="shared" si="853"/>
        <v>1</v>
      </c>
      <c r="CM131" s="195">
        <f t="shared" si="853"/>
        <v>0</v>
      </c>
      <c r="CN131" s="195">
        <f t="shared" si="853"/>
        <v>1</v>
      </c>
      <c r="CO131" s="195">
        <f t="shared" si="854"/>
        <v>1</v>
      </c>
      <c r="CP131" s="373">
        <f t="shared" si="854"/>
        <v>1</v>
      </c>
      <c r="CQ131" s="195">
        <f t="shared" si="854"/>
        <v>0</v>
      </c>
      <c r="CR131" s="195">
        <f t="shared" si="854"/>
        <v>0</v>
      </c>
      <c r="CS131" s="195">
        <f t="shared" si="854"/>
        <v>4</v>
      </c>
      <c r="CT131" s="195">
        <f t="shared" si="854"/>
        <v>1</v>
      </c>
      <c r="CU131" s="195">
        <f t="shared" si="854"/>
        <v>-1</v>
      </c>
      <c r="CV131" s="195">
        <f t="shared" si="854"/>
        <v>0</v>
      </c>
      <c r="CW131" s="195">
        <f t="shared" si="854"/>
        <v>0</v>
      </c>
      <c r="CX131" s="195">
        <f t="shared" si="854"/>
        <v>-1</v>
      </c>
      <c r="CY131" s="195">
        <f t="shared" si="855"/>
        <v>0</v>
      </c>
      <c r="CZ131" s="195">
        <f t="shared" si="855"/>
        <v>-1</v>
      </c>
      <c r="DA131" s="195">
        <f t="shared" si="855"/>
        <v>-1</v>
      </c>
      <c r="DB131" s="373">
        <f t="shared" si="855"/>
        <v>1</v>
      </c>
      <c r="DC131" s="373">
        <f t="shared" si="855"/>
        <v>0</v>
      </c>
      <c r="DD131" s="373">
        <f t="shared" si="855"/>
        <v>0</v>
      </c>
      <c r="DE131" s="373">
        <f t="shared" si="855"/>
        <v>-4</v>
      </c>
      <c r="DF131" s="373">
        <f t="shared" si="855"/>
        <v>2</v>
      </c>
      <c r="DG131" s="373">
        <f t="shared" si="855"/>
        <v>0</v>
      </c>
      <c r="DH131" s="373">
        <f t="shared" si="855"/>
        <v>0</v>
      </c>
      <c r="DI131" s="373">
        <f t="shared" si="856"/>
        <v>0</v>
      </c>
      <c r="DJ131" s="373">
        <f t="shared" si="856"/>
        <v>0</v>
      </c>
      <c r="DK131" s="373">
        <f t="shared" si="856"/>
        <v>0</v>
      </c>
      <c r="DL131" s="373">
        <f t="shared" si="856"/>
        <v>0</v>
      </c>
      <c r="DM131" s="373">
        <f t="shared" si="856"/>
        <v>0</v>
      </c>
      <c r="DN131" s="373">
        <f t="shared" si="856"/>
        <v>-2</v>
      </c>
      <c r="DO131" s="373">
        <f t="shared" si="856"/>
        <v>1</v>
      </c>
      <c r="DP131" s="373">
        <f t="shared" si="856"/>
        <v>1</v>
      </c>
      <c r="DQ131" s="373">
        <f t="shared" si="856"/>
        <v>0</v>
      </c>
      <c r="DR131" s="373">
        <f t="shared" si="856"/>
        <v>-4</v>
      </c>
      <c r="DS131" s="373">
        <f t="shared" si="856"/>
        <v>5</v>
      </c>
      <c r="DT131" s="373">
        <f t="shared" si="856"/>
        <v>-1</v>
      </c>
      <c r="DU131" s="373">
        <f t="shared" si="856"/>
        <v>1</v>
      </c>
      <c r="DV131" s="373">
        <f t="shared" si="856"/>
        <v>0</v>
      </c>
      <c r="DW131" s="373">
        <f t="shared" si="856"/>
        <v>0</v>
      </c>
      <c r="DX131" s="373">
        <f t="shared" si="856"/>
        <v>0</v>
      </c>
      <c r="DY131" s="447"/>
      <c r="DZ131" s="447"/>
      <c r="EA131" s="447"/>
      <c r="EB131" s="261"/>
      <c r="EC131" s="56">
        <f>IF(ISERROR(GETPIVOTDATA("VALUE",'CSS WK pvt'!$I$2,"DT_FILE",EC$8,"CD_CO",EC$6,"TRIM_CAT",TRIM(B131),"TRIM_LINE",A128))=TRUE,0,GETPIVOTDATA("VALUE",'CSS WK pvt'!$I$2,"DT_FILE",EC$8,"CD_CO",EC$6,"TRIM_CAT",TRIM(B131),"TRIM_LINE",A128))</f>
        <v>0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/>
      <c r="G132" s="58"/>
      <c r="H132" s="101"/>
      <c r="I132" s="58"/>
      <c r="J132" s="101"/>
      <c r="K132" s="58"/>
      <c r="L132" s="102"/>
      <c r="M132" s="101"/>
      <c r="N132" s="101"/>
      <c r="O132" s="58"/>
      <c r="P132" s="101"/>
      <c r="Q132" s="58"/>
      <c r="R132" s="101">
        <v>0</v>
      </c>
      <c r="S132" s="58">
        <v>0</v>
      </c>
      <c r="T132" s="101">
        <v>0</v>
      </c>
      <c r="U132" s="195">
        <v>0</v>
      </c>
      <c r="V132" s="195">
        <v>0</v>
      </c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0</v>
      </c>
      <c r="AH132" s="195">
        <v>0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0</v>
      </c>
      <c r="AP132" s="195">
        <v>0</v>
      </c>
      <c r="AQ132" s="56">
        <v>0</v>
      </c>
      <c r="AR132" s="195">
        <v>0</v>
      </c>
      <c r="AS132" s="195">
        <v>0</v>
      </c>
      <c r="AT132" s="195">
        <v>0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195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195">
        <v>0</v>
      </c>
      <c r="BM132" s="195">
        <v>0</v>
      </c>
      <c r="BN132" s="195">
        <v>0</v>
      </c>
      <c r="BO132" s="56">
        <v>0</v>
      </c>
      <c r="BP132" s="56">
        <v>0</v>
      </c>
      <c r="BQ132" s="195">
        <v>0</v>
      </c>
      <c r="BR132" s="195">
        <v>0</v>
      </c>
      <c r="BS132" s="195"/>
      <c r="BT132" s="195"/>
      <c r="BU132" s="103">
        <f t="shared" si="852"/>
        <v>0</v>
      </c>
      <c r="BV132" s="101">
        <f t="shared" si="852"/>
        <v>0</v>
      </c>
      <c r="BW132" s="101">
        <f t="shared" si="852"/>
        <v>0</v>
      </c>
      <c r="BX132" s="101">
        <f t="shared" si="852"/>
        <v>0</v>
      </c>
      <c r="BY132" s="101">
        <f t="shared" si="852"/>
        <v>0</v>
      </c>
      <c r="BZ132" s="101">
        <f t="shared" si="852"/>
        <v>0</v>
      </c>
      <c r="CA132" s="101">
        <f t="shared" si="852"/>
        <v>0</v>
      </c>
      <c r="CB132" s="101">
        <f t="shared" si="852"/>
        <v>0</v>
      </c>
      <c r="CC132" s="101">
        <f t="shared" si="852"/>
        <v>0</v>
      </c>
      <c r="CD132" s="373">
        <f t="shared" si="852"/>
        <v>0</v>
      </c>
      <c r="CE132" s="101">
        <f t="shared" si="853"/>
        <v>0</v>
      </c>
      <c r="CF132" s="101">
        <f t="shared" si="853"/>
        <v>0</v>
      </c>
      <c r="CG132" s="101">
        <f t="shared" si="853"/>
        <v>0</v>
      </c>
      <c r="CH132" s="101">
        <f t="shared" si="853"/>
        <v>0</v>
      </c>
      <c r="CI132" s="101">
        <f t="shared" si="853"/>
        <v>0</v>
      </c>
      <c r="CJ132" s="195">
        <f t="shared" si="853"/>
        <v>0</v>
      </c>
      <c r="CK132" s="195">
        <f t="shared" si="853"/>
        <v>0</v>
      </c>
      <c r="CL132" s="195">
        <f t="shared" si="853"/>
        <v>0</v>
      </c>
      <c r="CM132" s="195">
        <f t="shared" si="853"/>
        <v>0</v>
      </c>
      <c r="CN132" s="195">
        <f t="shared" si="853"/>
        <v>0</v>
      </c>
      <c r="CO132" s="195">
        <f t="shared" si="854"/>
        <v>0</v>
      </c>
      <c r="CP132" s="373">
        <f t="shared" si="854"/>
        <v>0</v>
      </c>
      <c r="CQ132" s="195">
        <f t="shared" si="854"/>
        <v>0</v>
      </c>
      <c r="CR132" s="195">
        <f t="shared" si="854"/>
        <v>0</v>
      </c>
      <c r="CS132" s="195">
        <f t="shared" si="854"/>
        <v>0</v>
      </c>
      <c r="CT132" s="195">
        <f t="shared" si="854"/>
        <v>0</v>
      </c>
      <c r="CU132" s="195">
        <f t="shared" si="854"/>
        <v>0</v>
      </c>
      <c r="CV132" s="195">
        <f t="shared" si="854"/>
        <v>0</v>
      </c>
      <c r="CW132" s="195">
        <f t="shared" si="854"/>
        <v>0</v>
      </c>
      <c r="CX132" s="195">
        <f t="shared" si="854"/>
        <v>0</v>
      </c>
      <c r="CY132" s="195">
        <f t="shared" si="855"/>
        <v>0</v>
      </c>
      <c r="CZ132" s="195">
        <f t="shared" si="855"/>
        <v>0</v>
      </c>
      <c r="DA132" s="195">
        <f t="shared" si="855"/>
        <v>0</v>
      </c>
      <c r="DB132" s="373">
        <f t="shared" si="855"/>
        <v>0</v>
      </c>
      <c r="DC132" s="373">
        <f t="shared" si="855"/>
        <v>0</v>
      </c>
      <c r="DD132" s="373">
        <f t="shared" si="855"/>
        <v>0</v>
      </c>
      <c r="DE132" s="373">
        <f t="shared" si="855"/>
        <v>0</v>
      </c>
      <c r="DF132" s="373">
        <f t="shared" si="855"/>
        <v>0</v>
      </c>
      <c r="DG132" s="373">
        <f t="shared" si="855"/>
        <v>0</v>
      </c>
      <c r="DH132" s="373">
        <f t="shared" si="855"/>
        <v>0</v>
      </c>
      <c r="DI132" s="373">
        <f t="shared" si="856"/>
        <v>0</v>
      </c>
      <c r="DJ132" s="373">
        <f t="shared" si="856"/>
        <v>0</v>
      </c>
      <c r="DK132" s="373">
        <f t="shared" si="856"/>
        <v>0</v>
      </c>
      <c r="DL132" s="373">
        <f t="shared" si="856"/>
        <v>0</v>
      </c>
      <c r="DM132" s="373">
        <f t="shared" si="856"/>
        <v>0</v>
      </c>
      <c r="DN132" s="373">
        <f t="shared" si="856"/>
        <v>0</v>
      </c>
      <c r="DO132" s="373">
        <f t="shared" si="856"/>
        <v>0</v>
      </c>
      <c r="DP132" s="373">
        <f t="shared" si="856"/>
        <v>0</v>
      </c>
      <c r="DQ132" s="373">
        <f t="shared" si="856"/>
        <v>0</v>
      </c>
      <c r="DR132" s="373">
        <f t="shared" si="856"/>
        <v>0</v>
      </c>
      <c r="DS132" s="373">
        <f t="shared" si="856"/>
        <v>0</v>
      </c>
      <c r="DT132" s="373">
        <f t="shared" si="856"/>
        <v>0</v>
      </c>
      <c r="DU132" s="373">
        <f t="shared" si="856"/>
        <v>0</v>
      </c>
      <c r="DV132" s="373">
        <f t="shared" si="856"/>
        <v>0</v>
      </c>
      <c r="DW132" s="373">
        <f t="shared" si="856"/>
        <v>0</v>
      </c>
      <c r="DX132" s="373">
        <f t="shared" si="856"/>
        <v>0</v>
      </c>
      <c r="DY132" s="447"/>
      <c r="DZ132" s="447"/>
      <c r="EA132" s="447"/>
      <c r="EB132" s="261"/>
      <c r="EC132" s="56">
        <f>IF(ISERROR(GETPIVOTDATA("VALUE",'CSS WK pvt'!$I$2,"DT_FILE",EC$8,"CD_CO",EC$6,"TRIM_CAT",TRIM(B132),"TRIM_LINE",A128))=TRUE,0,GETPIVOTDATA("VALUE",'CSS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>
        <v>0</v>
      </c>
      <c r="S133" s="58">
        <v>0</v>
      </c>
      <c r="T133" s="101">
        <v>0</v>
      </c>
      <c r="U133" s="195">
        <v>0</v>
      </c>
      <c r="V133" s="195">
        <v>0</v>
      </c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195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195">
        <v>0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852"/>
        <v>0</v>
      </c>
      <c r="BV133" s="101">
        <f t="shared" si="852"/>
        <v>0</v>
      </c>
      <c r="BW133" s="101">
        <f t="shared" si="852"/>
        <v>0</v>
      </c>
      <c r="BX133" s="101">
        <f t="shared" si="852"/>
        <v>0</v>
      </c>
      <c r="BY133" s="101">
        <f t="shared" si="852"/>
        <v>0</v>
      </c>
      <c r="BZ133" s="101">
        <f t="shared" si="852"/>
        <v>0</v>
      </c>
      <c r="CA133" s="101">
        <f t="shared" si="852"/>
        <v>0</v>
      </c>
      <c r="CB133" s="101">
        <f t="shared" si="852"/>
        <v>0</v>
      </c>
      <c r="CC133" s="101">
        <f t="shared" si="852"/>
        <v>0</v>
      </c>
      <c r="CD133" s="373">
        <f t="shared" si="852"/>
        <v>0</v>
      </c>
      <c r="CE133" s="101">
        <f t="shared" si="853"/>
        <v>0</v>
      </c>
      <c r="CF133" s="101">
        <f t="shared" si="853"/>
        <v>0</v>
      </c>
      <c r="CG133" s="101">
        <f t="shared" si="853"/>
        <v>0</v>
      </c>
      <c r="CH133" s="101">
        <f t="shared" si="853"/>
        <v>0</v>
      </c>
      <c r="CI133" s="101">
        <f t="shared" si="853"/>
        <v>0</v>
      </c>
      <c r="CJ133" s="195">
        <f t="shared" si="853"/>
        <v>0</v>
      </c>
      <c r="CK133" s="195">
        <f t="shared" si="853"/>
        <v>0</v>
      </c>
      <c r="CL133" s="195">
        <f t="shared" si="853"/>
        <v>0</v>
      </c>
      <c r="CM133" s="195">
        <f t="shared" si="853"/>
        <v>0</v>
      </c>
      <c r="CN133" s="195">
        <f t="shared" si="853"/>
        <v>0</v>
      </c>
      <c r="CO133" s="195">
        <f t="shared" si="854"/>
        <v>0</v>
      </c>
      <c r="CP133" s="373">
        <f t="shared" si="854"/>
        <v>0</v>
      </c>
      <c r="CQ133" s="195">
        <f t="shared" si="854"/>
        <v>0</v>
      </c>
      <c r="CR133" s="195">
        <f t="shared" si="854"/>
        <v>0</v>
      </c>
      <c r="CS133" s="195">
        <f t="shared" si="854"/>
        <v>0</v>
      </c>
      <c r="CT133" s="195">
        <f t="shared" si="854"/>
        <v>0</v>
      </c>
      <c r="CU133" s="195">
        <f t="shared" si="854"/>
        <v>0</v>
      </c>
      <c r="CV133" s="195">
        <f t="shared" si="854"/>
        <v>0</v>
      </c>
      <c r="CW133" s="195">
        <f t="shared" si="854"/>
        <v>0</v>
      </c>
      <c r="CX133" s="195">
        <f t="shared" si="854"/>
        <v>0</v>
      </c>
      <c r="CY133" s="195">
        <f t="shared" si="855"/>
        <v>0</v>
      </c>
      <c r="CZ133" s="195">
        <f t="shared" si="855"/>
        <v>0</v>
      </c>
      <c r="DA133" s="195">
        <f t="shared" si="855"/>
        <v>0</v>
      </c>
      <c r="DB133" s="373">
        <f t="shared" si="855"/>
        <v>0</v>
      </c>
      <c r="DC133" s="373">
        <f t="shared" si="855"/>
        <v>0</v>
      </c>
      <c r="DD133" s="373">
        <f t="shared" si="855"/>
        <v>0</v>
      </c>
      <c r="DE133" s="373">
        <f t="shared" si="855"/>
        <v>0</v>
      </c>
      <c r="DF133" s="373">
        <f t="shared" si="855"/>
        <v>0</v>
      </c>
      <c r="DG133" s="373">
        <f t="shared" si="855"/>
        <v>0</v>
      </c>
      <c r="DH133" s="373">
        <f t="shared" si="855"/>
        <v>0</v>
      </c>
      <c r="DI133" s="373">
        <f t="shared" si="856"/>
        <v>0</v>
      </c>
      <c r="DJ133" s="373">
        <f t="shared" si="856"/>
        <v>0</v>
      </c>
      <c r="DK133" s="373">
        <f t="shared" si="856"/>
        <v>0</v>
      </c>
      <c r="DL133" s="373">
        <f t="shared" si="856"/>
        <v>0</v>
      </c>
      <c r="DM133" s="373">
        <f t="shared" si="856"/>
        <v>0</v>
      </c>
      <c r="DN133" s="373">
        <f t="shared" si="856"/>
        <v>0</v>
      </c>
      <c r="DO133" s="373">
        <f t="shared" si="856"/>
        <v>0</v>
      </c>
      <c r="DP133" s="373">
        <f t="shared" si="856"/>
        <v>0</v>
      </c>
      <c r="DQ133" s="373">
        <f t="shared" si="856"/>
        <v>0</v>
      </c>
      <c r="DR133" s="373">
        <f t="shared" si="856"/>
        <v>0</v>
      </c>
      <c r="DS133" s="373">
        <f t="shared" si="856"/>
        <v>0</v>
      </c>
      <c r="DT133" s="373">
        <f t="shared" si="856"/>
        <v>0</v>
      </c>
      <c r="DU133" s="373">
        <f t="shared" si="856"/>
        <v>0</v>
      </c>
      <c r="DV133" s="373">
        <f t="shared" si="856"/>
        <v>0</v>
      </c>
      <c r="DW133" s="373">
        <f t="shared" si="856"/>
        <v>0</v>
      </c>
      <c r="DX133" s="373">
        <f t="shared" si="856"/>
        <v>0</v>
      </c>
      <c r="DY133" s="447"/>
      <c r="DZ133" s="447"/>
      <c r="EA133" s="447"/>
      <c r="EB133" s="261"/>
      <c r="EC133" s="56">
        <f>IF(ISERROR(GETPIVOTDATA("VALUE",'CSS WK pvt'!$I$2,"DT_FILE",EC$8,"CD_CO",EC$6,"TRIM_CAT",TRIM(B133),"TRIM_LINE",A128))=TRUE,0,GETPIVOTDATA("VALUE",'CSS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Q134" si="857">SUM(C129:C133)</f>
        <v>2</v>
      </c>
      <c r="D134" s="110">
        <f t="shared" si="857"/>
        <v>1</v>
      </c>
      <c r="E134" s="110">
        <f t="shared" si="857"/>
        <v>1</v>
      </c>
      <c r="F134" s="110">
        <f t="shared" si="857"/>
        <v>5</v>
      </c>
      <c r="G134" s="110">
        <f t="shared" si="857"/>
        <v>0</v>
      </c>
      <c r="H134" s="111">
        <f t="shared" si="857"/>
        <v>6</v>
      </c>
      <c r="I134" s="110">
        <f t="shared" si="857"/>
        <v>8</v>
      </c>
      <c r="J134" s="111">
        <f t="shared" si="857"/>
        <v>1</v>
      </c>
      <c r="K134" s="110">
        <f t="shared" si="857"/>
        <v>0</v>
      </c>
      <c r="L134" s="112">
        <f t="shared" si="857"/>
        <v>0</v>
      </c>
      <c r="M134" s="111">
        <f t="shared" si="857"/>
        <v>1</v>
      </c>
      <c r="N134" s="111">
        <f t="shared" si="857"/>
        <v>2</v>
      </c>
      <c r="O134" s="111">
        <f t="shared" si="857"/>
        <v>1</v>
      </c>
      <c r="P134" s="111">
        <f t="shared" si="857"/>
        <v>0</v>
      </c>
      <c r="Q134" s="111">
        <f t="shared" si="857"/>
        <v>0</v>
      </c>
      <c r="R134" s="111">
        <v>0</v>
      </c>
      <c r="S134" s="110">
        <v>0</v>
      </c>
      <c r="T134" s="111">
        <v>0</v>
      </c>
      <c r="U134" s="196">
        <v>0</v>
      </c>
      <c r="V134" s="196">
        <v>0</v>
      </c>
      <c r="W134" s="196">
        <f>SUM(W129+W130+W131+W132+W133)</f>
        <v>0</v>
      </c>
      <c r="X134" s="112">
        <f>SUM(X129+X130+X131+X132+X133)</f>
        <v>0</v>
      </c>
      <c r="Y134" s="196">
        <v>0</v>
      </c>
      <c r="Z134" s="196">
        <v>0</v>
      </c>
      <c r="AA134" s="196">
        <v>0</v>
      </c>
      <c r="AB134" s="196">
        <v>0</v>
      </c>
      <c r="AC134" s="196">
        <v>1</v>
      </c>
      <c r="AD134" s="196">
        <v>1</v>
      </c>
      <c r="AE134" s="196">
        <v>0</v>
      </c>
      <c r="AF134" s="196">
        <f>SUM(AF129:AF133)</f>
        <v>12</v>
      </c>
      <c r="AG134" s="196">
        <v>10</v>
      </c>
      <c r="AH134" s="196">
        <v>4</v>
      </c>
      <c r="AI134" s="196">
        <v>4</v>
      </c>
      <c r="AJ134" s="112">
        <v>4</v>
      </c>
      <c r="AK134" s="196">
        <v>0</v>
      </c>
      <c r="AL134" s="196">
        <v>0</v>
      </c>
      <c r="AM134" s="196">
        <v>4</v>
      </c>
      <c r="AN134" s="196">
        <v>11</v>
      </c>
      <c r="AO134" s="196">
        <v>3</v>
      </c>
      <c r="AP134" s="196">
        <v>9</v>
      </c>
      <c r="AQ134" s="77">
        <v>4</v>
      </c>
      <c r="AR134" s="196">
        <v>0</v>
      </c>
      <c r="AS134" s="196">
        <v>0</v>
      </c>
      <c r="AT134" s="196">
        <v>0</v>
      </c>
      <c r="AU134" s="196">
        <v>0</v>
      </c>
      <c r="AV134" s="112">
        <v>2</v>
      </c>
      <c r="AW134" s="196">
        <v>0</v>
      </c>
      <c r="AX134" s="196">
        <v>0</v>
      </c>
      <c r="AY134" s="196">
        <v>0</v>
      </c>
      <c r="AZ134" s="196">
        <v>7</v>
      </c>
      <c r="BA134" s="196">
        <v>1</v>
      </c>
      <c r="BB134" s="196">
        <v>2</v>
      </c>
      <c r="BC134" s="77">
        <v>5</v>
      </c>
      <c r="BD134" s="196">
        <v>3</v>
      </c>
      <c r="BE134" s="196">
        <v>3</v>
      </c>
      <c r="BF134" s="196">
        <v>4</v>
      </c>
      <c r="BG134" s="196">
        <v>0</v>
      </c>
      <c r="BH134" s="112">
        <v>0</v>
      </c>
      <c r="BI134" s="486">
        <v>1</v>
      </c>
      <c r="BJ134" s="550">
        <v>5</v>
      </c>
      <c r="BK134" s="374">
        <v>0</v>
      </c>
      <c r="BL134" s="196">
        <v>3</v>
      </c>
      <c r="BM134" s="196">
        <v>18</v>
      </c>
      <c r="BN134" s="196">
        <v>1</v>
      </c>
      <c r="BO134" s="77">
        <v>4</v>
      </c>
      <c r="BP134" s="77">
        <v>1</v>
      </c>
      <c r="BQ134" s="196">
        <v>0</v>
      </c>
      <c r="BR134" s="196">
        <v>6</v>
      </c>
      <c r="BS134" s="196"/>
      <c r="BT134" s="196"/>
      <c r="BU134" s="109">
        <f t="shared" ref="BU134:BY134" si="858">SUM(BU129:BU133)</f>
        <v>-1</v>
      </c>
      <c r="BV134" s="111">
        <f t="shared" si="858"/>
        <v>-1</v>
      </c>
      <c r="BW134" s="111">
        <f t="shared" si="858"/>
        <v>-1</v>
      </c>
      <c r="BX134" s="111">
        <f t="shared" si="858"/>
        <v>-5</v>
      </c>
      <c r="BY134" s="111">
        <f t="shared" si="858"/>
        <v>0</v>
      </c>
      <c r="BZ134" s="111">
        <f t="shared" ref="BZ134:CH134" si="859">SUM(BZ129:BZ133)</f>
        <v>-6</v>
      </c>
      <c r="CA134" s="111">
        <f t="shared" si="859"/>
        <v>-8</v>
      </c>
      <c r="CB134" s="111">
        <f t="shared" si="859"/>
        <v>-1</v>
      </c>
      <c r="CC134" s="111">
        <f t="shared" si="859"/>
        <v>0</v>
      </c>
      <c r="CD134" s="374">
        <f t="shared" si="859"/>
        <v>0</v>
      </c>
      <c r="CE134" s="111">
        <f t="shared" si="859"/>
        <v>-1</v>
      </c>
      <c r="CF134" s="111">
        <f t="shared" si="859"/>
        <v>-2</v>
      </c>
      <c r="CG134" s="111">
        <f t="shared" si="859"/>
        <v>-1</v>
      </c>
      <c r="CH134" s="111">
        <f t="shared" si="859"/>
        <v>1</v>
      </c>
      <c r="CI134" s="111">
        <f t="shared" ref="CI134:CJ134" si="860">SUM(CI129:CI133)</f>
        <v>1</v>
      </c>
      <c r="CJ134" s="196">
        <f t="shared" si="860"/>
        <v>1</v>
      </c>
      <c r="CK134" s="196">
        <f t="shared" ref="CK134" si="861">SUM(CK129:CK133)</f>
        <v>0</v>
      </c>
      <c r="CL134" s="196">
        <f t="shared" ref="CL134:CM134" si="862">SUM(CL129:CL133)</f>
        <v>12</v>
      </c>
      <c r="CM134" s="196">
        <f t="shared" si="862"/>
        <v>10</v>
      </c>
      <c r="CN134" s="196">
        <f t="shared" ref="CN134:CO134" si="863">SUM(CN129:CN133)</f>
        <v>4</v>
      </c>
      <c r="CO134" s="196">
        <f t="shared" si="863"/>
        <v>4</v>
      </c>
      <c r="CP134" s="374">
        <f t="shared" ref="CP134:CQ134" si="864">SUM(CP129:CP133)</f>
        <v>4</v>
      </c>
      <c r="CQ134" s="196">
        <f t="shared" si="864"/>
        <v>0</v>
      </c>
      <c r="CR134" s="196">
        <f t="shared" ref="CR134" si="865">SUM(CR129:CR133)</f>
        <v>0</v>
      </c>
      <c r="CS134" s="196">
        <f t="shared" ref="CS134" si="866">SUM(CS129:CS133)</f>
        <v>4</v>
      </c>
      <c r="CT134" s="196">
        <f t="shared" ref="CT134" si="867">SUM(CT129:CT133)</f>
        <v>10</v>
      </c>
      <c r="CU134" s="196">
        <f t="shared" ref="CU134" si="868">SUM(CU129:CU133)</f>
        <v>2</v>
      </c>
      <c r="CV134" s="196">
        <f t="shared" ref="CV134" si="869">SUM(CV129:CV133)</f>
        <v>8</v>
      </c>
      <c r="CW134" s="196">
        <f t="shared" ref="CW134" si="870">SUM(CW129:CW133)</f>
        <v>4</v>
      </c>
      <c r="CX134" s="196">
        <f t="shared" ref="CX134" si="871">SUM(CX129:CX133)</f>
        <v>-12</v>
      </c>
      <c r="CY134" s="196">
        <f t="shared" ref="CY134" si="872">SUM(CY129:CY133)</f>
        <v>-10</v>
      </c>
      <c r="CZ134" s="196">
        <f t="shared" ref="CZ134" si="873">SUM(CZ129:CZ133)</f>
        <v>-4</v>
      </c>
      <c r="DA134" s="196">
        <f t="shared" ref="DA134" si="874">SUM(DA129:DA133)</f>
        <v>-4</v>
      </c>
      <c r="DB134" s="374">
        <f t="shared" ref="DB134" si="875">SUM(DB129:DB133)</f>
        <v>-2</v>
      </c>
      <c r="DC134" s="374">
        <f t="shared" ref="DC134" si="876">SUM(DC129:DC133)</f>
        <v>0</v>
      </c>
      <c r="DD134" s="374">
        <f t="shared" ref="DD134" si="877">SUM(DD129:DD133)</f>
        <v>0</v>
      </c>
      <c r="DE134" s="374">
        <f t="shared" ref="DE134" si="878">SUM(DE129:DE133)</f>
        <v>-4</v>
      </c>
      <c r="DF134" s="374">
        <f t="shared" ref="DF134" si="879">SUM(DF129:DF133)</f>
        <v>-4</v>
      </c>
      <c r="DG134" s="374">
        <f t="shared" ref="DG134" si="880">SUM(DG129:DG133)</f>
        <v>-2</v>
      </c>
      <c r="DH134" s="374">
        <f t="shared" ref="DH134" si="881">SUM(DH129:DH133)</f>
        <v>-7</v>
      </c>
      <c r="DI134" s="374">
        <f t="shared" ref="DI134" si="882">SUM(DI129:DI133)</f>
        <v>1</v>
      </c>
      <c r="DJ134" s="374">
        <f t="shared" ref="DJ134" si="883">SUM(DJ129:DJ133)</f>
        <v>3</v>
      </c>
      <c r="DK134" s="374">
        <f t="shared" ref="DK134:DL134" si="884">SUM(DK129:DK133)</f>
        <v>3</v>
      </c>
      <c r="DL134" s="374">
        <f t="shared" si="884"/>
        <v>4</v>
      </c>
      <c r="DM134" s="374">
        <f t="shared" ref="DM134:DN134" si="885">SUM(DM129:DM133)</f>
        <v>0</v>
      </c>
      <c r="DN134" s="374">
        <f t="shared" si="885"/>
        <v>-2</v>
      </c>
      <c r="DO134" s="374">
        <f t="shared" ref="DO134:DP134" si="886">SUM(DO129:DO133)</f>
        <v>1</v>
      </c>
      <c r="DP134" s="374">
        <f t="shared" si="886"/>
        <v>5</v>
      </c>
      <c r="DQ134" s="374">
        <f t="shared" ref="DQ134:DR134" si="887">SUM(DQ129:DQ133)</f>
        <v>0</v>
      </c>
      <c r="DR134" s="374">
        <f t="shared" si="887"/>
        <v>-4</v>
      </c>
      <c r="DS134" s="374">
        <f t="shared" ref="DS134:DT134" si="888">SUM(DS129:DS133)</f>
        <v>17</v>
      </c>
      <c r="DT134" s="374">
        <f t="shared" si="888"/>
        <v>-1</v>
      </c>
      <c r="DU134" s="374">
        <f t="shared" ref="DU134:DV134" si="889">SUM(DU129:DU133)</f>
        <v>-1</v>
      </c>
      <c r="DV134" s="374">
        <f t="shared" si="889"/>
        <v>-2</v>
      </c>
      <c r="DW134" s="374">
        <f t="shared" ref="DW134:DX134" si="890">SUM(DW129:DW133)</f>
        <v>-3</v>
      </c>
      <c r="DX134" s="374">
        <f t="shared" si="890"/>
        <v>2</v>
      </c>
      <c r="DY134" s="449"/>
      <c r="DZ134" s="449"/>
      <c r="EA134" s="449"/>
      <c r="EB134" s="262"/>
      <c r="EC134" s="77">
        <f>SUM(EC129:EC133)</f>
        <v>6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274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274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51"/>
      <c r="CN135" s="251"/>
      <c r="CO135" s="251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432"/>
      <c r="DZ135" s="432"/>
      <c r="EA135" s="432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1"/>
      <c r="O136" s="111"/>
      <c r="P136" s="111"/>
      <c r="Q136" s="111"/>
      <c r="R136" s="111"/>
      <c r="S136" s="110"/>
      <c r="T136" s="111"/>
      <c r="U136" s="196"/>
      <c r="V136" s="196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8</v>
      </c>
      <c r="AG136" s="195">
        <v>9</v>
      </c>
      <c r="AH136" s="195">
        <v>3</v>
      </c>
      <c r="AI136" s="195">
        <v>3</v>
      </c>
      <c r="AJ136" s="112">
        <v>2</v>
      </c>
      <c r="AK136" s="196">
        <v>0</v>
      </c>
      <c r="AL136" s="196">
        <v>0</v>
      </c>
      <c r="AM136" s="196">
        <v>0</v>
      </c>
      <c r="AN136" s="196">
        <v>5</v>
      </c>
      <c r="AO136" s="196">
        <v>2</v>
      </c>
      <c r="AP136" s="196">
        <v>12</v>
      </c>
      <c r="AQ136" s="56">
        <v>3</v>
      </c>
      <c r="AR136" s="196">
        <v>0</v>
      </c>
      <c r="AS136" s="196">
        <v>0</v>
      </c>
      <c r="AT136" s="196">
        <v>0</v>
      </c>
      <c r="AU136" s="196">
        <v>0</v>
      </c>
      <c r="AV136" s="112">
        <v>0</v>
      </c>
      <c r="AW136" s="196">
        <v>0</v>
      </c>
      <c r="AX136" s="196">
        <v>0</v>
      </c>
      <c r="AY136" s="196">
        <v>0</v>
      </c>
      <c r="AZ136" s="196">
        <v>1</v>
      </c>
      <c r="BA136" s="196">
        <v>0</v>
      </c>
      <c r="BB136" s="196">
        <v>1</v>
      </c>
      <c r="BC136" s="56">
        <v>3</v>
      </c>
      <c r="BD136" s="196">
        <v>2</v>
      </c>
      <c r="BE136" s="196">
        <v>1</v>
      </c>
      <c r="BF136" s="196">
        <v>8</v>
      </c>
      <c r="BG136" s="196">
        <v>1</v>
      </c>
      <c r="BH136" s="112">
        <v>0</v>
      </c>
      <c r="BI136" s="486">
        <v>0</v>
      </c>
      <c r="BJ136" s="550">
        <v>4</v>
      </c>
      <c r="BK136" s="374">
        <v>0</v>
      </c>
      <c r="BL136" s="196">
        <v>3</v>
      </c>
      <c r="BM136" s="196">
        <v>13</v>
      </c>
      <c r="BN136" s="196">
        <v>1</v>
      </c>
      <c r="BO136" s="56">
        <v>3</v>
      </c>
      <c r="BP136" s="56">
        <v>1</v>
      </c>
      <c r="BQ136" s="196">
        <v>0</v>
      </c>
      <c r="BR136" s="196">
        <v>5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449"/>
      <c r="DZ136" s="449"/>
      <c r="EA136" s="449"/>
      <c r="EB136" s="262"/>
      <c r="EC136" s="56">
        <f>IF(ISERROR(GETPIVOTDATA("VALUE",'CSS WK pvt'!$I$2,"DT_FILE",EC$8,"CD_CO",EC$6,"TRIM_CAT",TRIM(B136),"TRIM_LINE","99"))=TRUE,0,GETPIVOTDATA("VALUE",'CSS WK pvt'!$I$2,"DT_FILE",EC$8,"CD_CO",EC$6,"TRIM_CAT",TRIM(B136),"TRIM_LINE","99"))</f>
        <v>5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1"/>
      <c r="O137" s="111"/>
      <c r="P137" s="111"/>
      <c r="Q137" s="111"/>
      <c r="R137" s="111"/>
      <c r="S137" s="110"/>
      <c r="T137" s="111"/>
      <c r="U137" s="196"/>
      <c r="V137" s="196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</v>
      </c>
      <c r="AG137" s="195">
        <v>2</v>
      </c>
      <c r="AH137" s="195">
        <v>0</v>
      </c>
      <c r="AI137" s="195">
        <v>0</v>
      </c>
      <c r="AJ137" s="112">
        <v>0</v>
      </c>
      <c r="AK137" s="196">
        <v>0</v>
      </c>
      <c r="AL137" s="196">
        <v>0</v>
      </c>
      <c r="AM137" s="196">
        <v>0</v>
      </c>
      <c r="AN137" s="196">
        <v>0</v>
      </c>
      <c r="AO137" s="196">
        <v>0</v>
      </c>
      <c r="AP137" s="196">
        <v>0</v>
      </c>
      <c r="AQ137" s="56">
        <v>0</v>
      </c>
      <c r="AR137" s="196">
        <v>0</v>
      </c>
      <c r="AS137" s="196">
        <v>0</v>
      </c>
      <c r="AT137" s="196">
        <v>0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196">
        <v>0</v>
      </c>
      <c r="BA137" s="196">
        <v>1</v>
      </c>
      <c r="BB137" s="196">
        <v>0</v>
      </c>
      <c r="BC137" s="56">
        <v>2</v>
      </c>
      <c r="BD137" s="196">
        <v>1</v>
      </c>
      <c r="BE137" s="196">
        <v>0</v>
      </c>
      <c r="BF137" s="196">
        <v>0</v>
      </c>
      <c r="BG137" s="196">
        <v>0</v>
      </c>
      <c r="BH137" s="112">
        <v>0</v>
      </c>
      <c r="BI137" s="486">
        <v>0</v>
      </c>
      <c r="BJ137" s="550">
        <v>0</v>
      </c>
      <c r="BK137" s="374">
        <v>0</v>
      </c>
      <c r="BL137" s="196">
        <v>0</v>
      </c>
      <c r="BM137" s="196">
        <v>1</v>
      </c>
      <c r="BN137" s="196">
        <v>0</v>
      </c>
      <c r="BO137" s="56">
        <v>0</v>
      </c>
      <c r="BP137" s="56">
        <v>0</v>
      </c>
      <c r="BQ137" s="196">
        <v>0</v>
      </c>
      <c r="BR137" s="196">
        <v>0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449"/>
      <c r="DZ137" s="449"/>
      <c r="EA137" s="449"/>
      <c r="EB137" s="262"/>
      <c r="EC137" s="56">
        <f>IF(ISERROR(GETPIVOTDATA("VALUE",'CSS WK pvt'!$I$2,"DT_FILE",EC$8,"CD_CO",EC$6,"TRIM_CAT",TRIM(B137),"TRIM_LINE","99"))=TRUE,0,GETPIVOTDATA("VALUE",'CSS WK pvt'!$I$2,"DT_FILE",EC$8,"CD_CO",EC$6,"TRIM_CAT",TRIM(B137),"TRIM_LINE","99"))</f>
        <v>0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1"/>
      <c r="O138" s="111"/>
      <c r="P138" s="111"/>
      <c r="Q138" s="111"/>
      <c r="R138" s="111"/>
      <c r="S138" s="110"/>
      <c r="T138" s="111"/>
      <c r="U138" s="196"/>
      <c r="V138" s="196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1</v>
      </c>
      <c r="AG138" s="195">
        <v>0</v>
      </c>
      <c r="AH138" s="195">
        <v>0</v>
      </c>
      <c r="AI138" s="195">
        <v>2</v>
      </c>
      <c r="AJ138" s="112">
        <v>1</v>
      </c>
      <c r="AK138" s="196">
        <v>0</v>
      </c>
      <c r="AL138" s="196">
        <v>0</v>
      </c>
      <c r="AM138" s="196">
        <v>3</v>
      </c>
      <c r="AN138" s="196">
        <v>0</v>
      </c>
      <c r="AO138" s="196">
        <v>1</v>
      </c>
      <c r="AP138" s="196">
        <v>1</v>
      </c>
      <c r="AQ138" s="56">
        <v>0</v>
      </c>
      <c r="AR138" s="196">
        <v>0</v>
      </c>
      <c r="AS138" s="196">
        <v>0</v>
      </c>
      <c r="AT138" s="196">
        <v>0</v>
      </c>
      <c r="AU138" s="196">
        <v>0</v>
      </c>
      <c r="AV138" s="112">
        <v>0</v>
      </c>
      <c r="AW138" s="196">
        <v>0</v>
      </c>
      <c r="AX138" s="196">
        <v>0</v>
      </c>
      <c r="AY138" s="196">
        <v>0</v>
      </c>
      <c r="AZ138" s="196">
        <v>4</v>
      </c>
      <c r="BA138" s="196">
        <v>0</v>
      </c>
      <c r="BB138" s="196">
        <v>1</v>
      </c>
      <c r="BC138" s="56">
        <v>0</v>
      </c>
      <c r="BD138" s="196">
        <v>0</v>
      </c>
      <c r="BE138" s="196">
        <v>0</v>
      </c>
      <c r="BF138" s="196">
        <v>0</v>
      </c>
      <c r="BG138" s="196">
        <v>0</v>
      </c>
      <c r="BH138" s="112">
        <v>0</v>
      </c>
      <c r="BI138" s="486">
        <v>2</v>
      </c>
      <c r="BJ138" s="550">
        <v>1</v>
      </c>
      <c r="BK138" s="374">
        <v>0</v>
      </c>
      <c r="BL138" s="196">
        <v>0</v>
      </c>
      <c r="BM138" s="196">
        <v>3</v>
      </c>
      <c r="BN138" s="196">
        <v>0</v>
      </c>
      <c r="BO138" s="56">
        <v>1</v>
      </c>
      <c r="BP138" s="56">
        <v>0</v>
      </c>
      <c r="BQ138" s="196">
        <v>0</v>
      </c>
      <c r="BR138" s="196">
        <v>0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449"/>
      <c r="DZ138" s="449"/>
      <c r="EA138" s="449"/>
      <c r="EB138" s="262"/>
      <c r="EC138" s="56">
        <f>IF(ISERROR(GETPIVOTDATA("VALUE",'CSS WK pvt'!$I$2,"DT_FILE",EC$8,"CD_CO",EC$6,"TRIM_CAT",TRIM(B138),"TRIM_LINE","99"))=TRUE,0,GETPIVOTDATA("VALUE",'CSS WK pvt'!$I$2,"DT_FILE",EC$8,"CD_CO",EC$6,"TRIM_CAT",TRIM(B138),"TRIM_LINE","99"))</f>
        <v>0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1"/>
      <c r="O139" s="111"/>
      <c r="P139" s="111"/>
      <c r="Q139" s="111"/>
      <c r="R139" s="111"/>
      <c r="S139" s="110"/>
      <c r="T139" s="111"/>
      <c r="U139" s="196"/>
      <c r="V139" s="196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0</v>
      </c>
      <c r="AG139" s="195">
        <v>0</v>
      </c>
      <c r="AH139" s="195">
        <v>0</v>
      </c>
      <c r="AI139" s="195">
        <v>0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0</v>
      </c>
      <c r="AP139" s="196">
        <v>0</v>
      </c>
      <c r="AQ139" s="56">
        <v>0</v>
      </c>
      <c r="AR139" s="196">
        <v>0</v>
      </c>
      <c r="AS139" s="196">
        <v>0</v>
      </c>
      <c r="AT139" s="196">
        <v>0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19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19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>
        <v>0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449"/>
      <c r="DZ139" s="449"/>
      <c r="EA139" s="449"/>
      <c r="EB139" s="262"/>
      <c r="EC139" s="56">
        <f>IF(ISERROR(GETPIVOTDATA("VALUE",'CSS WK pvt'!$I$2,"DT_FILE",EC$8,"CD_CO",EC$6,"TRIM_CAT",TRIM(B139),"TRIM_LINE","99"))=TRUE,0,GETPIVOTDATA("VALUE",'CSS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1"/>
      <c r="O140" s="111"/>
      <c r="P140" s="111"/>
      <c r="Q140" s="111"/>
      <c r="R140" s="111"/>
      <c r="S140" s="110"/>
      <c r="T140" s="111"/>
      <c r="U140" s="196"/>
      <c r="V140" s="196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0</v>
      </c>
      <c r="AG140" s="195">
        <v>0</v>
      </c>
      <c r="AH140" s="195">
        <v>0</v>
      </c>
      <c r="AI140" s="195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0</v>
      </c>
      <c r="AX140" s="196">
        <v>0</v>
      </c>
      <c r="AY140" s="196">
        <v>0</v>
      </c>
      <c r="AZ140" s="19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19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449"/>
      <c r="DZ140" s="449"/>
      <c r="EA140" s="449"/>
      <c r="EB140" s="262"/>
      <c r="EC140" s="56">
        <f>IF(ISERROR(GETPIVOTDATA("VALUE",'CSS WK pvt'!$I$2,"DT_FILE",EC$8,"CD_CO",EC$6,"TRIM_CAT",TRIM(B140),"TRIM_LINE","99"))=TRUE,0,GETPIVOTDATA("VALUE",'CSS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1"/>
      <c r="O141" s="111"/>
      <c r="P141" s="111"/>
      <c r="Q141" s="111"/>
      <c r="R141" s="111"/>
      <c r="S141" s="110"/>
      <c r="T141" s="111"/>
      <c r="U141" s="196"/>
      <c r="V141" s="196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>SUM(AF136:AF140)</f>
        <v>10</v>
      </c>
      <c r="AG141" s="196">
        <v>11</v>
      </c>
      <c r="AH141" s="196">
        <v>3</v>
      </c>
      <c r="AI141" s="196">
        <v>5</v>
      </c>
      <c r="AJ141" s="112">
        <v>3</v>
      </c>
      <c r="AK141" s="196">
        <v>0</v>
      </c>
      <c r="AL141" s="196">
        <v>0</v>
      </c>
      <c r="AM141" s="196">
        <v>3</v>
      </c>
      <c r="AN141" s="196">
        <v>5</v>
      </c>
      <c r="AO141" s="196">
        <v>3</v>
      </c>
      <c r="AP141" s="196">
        <v>13</v>
      </c>
      <c r="AQ141" s="77">
        <v>3</v>
      </c>
      <c r="AR141" s="196">
        <v>0</v>
      </c>
      <c r="AS141" s="196">
        <v>0</v>
      </c>
      <c r="AT141" s="196">
        <v>0</v>
      </c>
      <c r="AU141" s="196">
        <v>0</v>
      </c>
      <c r="AV141" s="112">
        <v>0</v>
      </c>
      <c r="AW141" s="196">
        <v>0</v>
      </c>
      <c r="AX141" s="196">
        <v>0</v>
      </c>
      <c r="AY141" s="196">
        <v>0</v>
      </c>
      <c r="AZ141" s="196">
        <v>5</v>
      </c>
      <c r="BA141" s="196">
        <v>1</v>
      </c>
      <c r="BB141" s="196">
        <v>2</v>
      </c>
      <c r="BC141" s="77">
        <v>5</v>
      </c>
      <c r="BD141" s="196">
        <v>3</v>
      </c>
      <c r="BE141" s="196">
        <v>1</v>
      </c>
      <c r="BF141" s="196">
        <v>8</v>
      </c>
      <c r="BG141" s="196">
        <v>1</v>
      </c>
      <c r="BH141" s="112">
        <v>0</v>
      </c>
      <c r="BI141" s="486">
        <v>2</v>
      </c>
      <c r="BJ141" s="550">
        <v>5</v>
      </c>
      <c r="BK141" s="374">
        <v>0</v>
      </c>
      <c r="BL141" s="196">
        <v>3</v>
      </c>
      <c r="BM141" s="196">
        <v>17</v>
      </c>
      <c r="BN141" s="196">
        <v>1</v>
      </c>
      <c r="BO141" s="77">
        <v>4</v>
      </c>
      <c r="BP141" s="77">
        <v>1</v>
      </c>
      <c r="BQ141" s="196">
        <v>0</v>
      </c>
      <c r="BR141" s="196">
        <v>5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449"/>
      <c r="DZ141" s="449"/>
      <c r="EA141" s="449"/>
      <c r="EB141" s="262"/>
      <c r="EC141" s="77">
        <f>SUM(EC136:EC140)</f>
        <v>5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274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274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51"/>
      <c r="CN142" s="251"/>
      <c r="CO142" s="251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432"/>
      <c r="DZ142" s="432"/>
      <c r="EA142" s="432"/>
      <c r="EB142" s="261"/>
      <c r="EC142" s="82"/>
    </row>
    <row r="143" spans="1:133" s="51" customFormat="1" x14ac:dyDescent="0.3">
      <c r="A143" s="138"/>
      <c r="B143" s="52" t="s">
        <v>139</v>
      </c>
      <c r="C143" s="103">
        <v>38</v>
      </c>
      <c r="D143" s="58">
        <v>36</v>
      </c>
      <c r="E143" s="58">
        <v>48</v>
      </c>
      <c r="F143" s="58">
        <v>48</v>
      </c>
      <c r="G143" s="58">
        <v>47</v>
      </c>
      <c r="H143" s="101">
        <v>55</v>
      </c>
      <c r="I143" s="58">
        <v>43</v>
      </c>
      <c r="J143" s="101">
        <v>41</v>
      </c>
      <c r="K143" s="58">
        <v>31</v>
      </c>
      <c r="L143" s="102">
        <v>34</v>
      </c>
      <c r="M143" s="101">
        <v>32</v>
      </c>
      <c r="N143" s="101">
        <v>30</v>
      </c>
      <c r="O143" s="58">
        <v>32</v>
      </c>
      <c r="P143" s="101">
        <v>21</v>
      </c>
      <c r="Q143" s="58">
        <v>15</v>
      </c>
      <c r="R143" s="101">
        <v>19</v>
      </c>
      <c r="S143" s="58">
        <v>18</v>
      </c>
      <c r="T143" s="101">
        <v>19</v>
      </c>
      <c r="U143" s="195">
        <v>22</v>
      </c>
      <c r="V143" s="195">
        <v>33</v>
      </c>
      <c r="W143" s="195">
        <v>37</v>
      </c>
      <c r="X143" s="102">
        <v>36</v>
      </c>
      <c r="Y143" s="195">
        <v>28</v>
      </c>
      <c r="Z143" s="195">
        <v>30</v>
      </c>
      <c r="AA143" s="195">
        <v>38</v>
      </c>
      <c r="AB143" s="195">
        <v>59</v>
      </c>
      <c r="AC143" s="195">
        <v>71</v>
      </c>
      <c r="AD143" s="195">
        <v>71</v>
      </c>
      <c r="AE143" s="195">
        <v>95</v>
      </c>
      <c r="AF143" s="195">
        <v>92</v>
      </c>
      <c r="AG143" s="195">
        <v>93</v>
      </c>
      <c r="AH143" s="195">
        <v>89</v>
      </c>
      <c r="AI143" s="195">
        <v>97</v>
      </c>
      <c r="AJ143" s="102">
        <v>88</v>
      </c>
      <c r="AK143" s="195">
        <v>84</v>
      </c>
      <c r="AL143" s="195">
        <v>84</v>
      </c>
      <c r="AM143" s="195">
        <v>78</v>
      </c>
      <c r="AN143" s="195">
        <v>82</v>
      </c>
      <c r="AO143" s="195">
        <v>72</v>
      </c>
      <c r="AP143" s="195">
        <v>79</v>
      </c>
      <c r="AQ143" s="56">
        <v>82</v>
      </c>
      <c r="AR143" s="195">
        <v>73</v>
      </c>
      <c r="AS143" s="195">
        <v>62</v>
      </c>
      <c r="AT143" s="195">
        <v>55</v>
      </c>
      <c r="AU143" s="195">
        <v>50</v>
      </c>
      <c r="AV143" s="102">
        <v>46</v>
      </c>
      <c r="AW143" s="195">
        <v>52</v>
      </c>
      <c r="AX143" s="195">
        <v>40</v>
      </c>
      <c r="AY143" s="195">
        <v>49</v>
      </c>
      <c r="AZ143" s="195">
        <v>67</v>
      </c>
      <c r="BA143" s="195">
        <v>55</v>
      </c>
      <c r="BB143" s="195">
        <v>63</v>
      </c>
      <c r="BC143" s="56">
        <v>57</v>
      </c>
      <c r="BD143" s="195">
        <v>52</v>
      </c>
      <c r="BE143" s="195">
        <v>46</v>
      </c>
      <c r="BF143" s="195">
        <v>48</v>
      </c>
      <c r="BG143" s="195">
        <v>37</v>
      </c>
      <c r="BH143" s="102">
        <v>37</v>
      </c>
      <c r="BI143" s="485">
        <v>36</v>
      </c>
      <c r="BJ143" s="549">
        <v>38</v>
      </c>
      <c r="BK143" s="373">
        <v>50</v>
      </c>
      <c r="BL143" s="195">
        <v>43</v>
      </c>
      <c r="BM143" s="195">
        <v>53</v>
      </c>
      <c r="BN143" s="195">
        <v>53</v>
      </c>
      <c r="BO143" s="56">
        <v>50</v>
      </c>
      <c r="BP143" s="56">
        <v>57</v>
      </c>
      <c r="BQ143" s="195">
        <v>60</v>
      </c>
      <c r="BR143" s="195">
        <v>52</v>
      </c>
      <c r="BS143" s="195"/>
      <c r="BT143" s="195"/>
      <c r="BU143" s="103">
        <f t="shared" ref="BU143:CD147" si="891">O143-C143</f>
        <v>-6</v>
      </c>
      <c r="BV143" s="101">
        <f t="shared" si="891"/>
        <v>-15</v>
      </c>
      <c r="BW143" s="101">
        <f t="shared" si="891"/>
        <v>-33</v>
      </c>
      <c r="BX143" s="101">
        <f t="shared" si="891"/>
        <v>-29</v>
      </c>
      <c r="BY143" s="101">
        <f t="shared" si="891"/>
        <v>-29</v>
      </c>
      <c r="BZ143" s="101">
        <f t="shared" si="891"/>
        <v>-36</v>
      </c>
      <c r="CA143" s="101">
        <f t="shared" si="891"/>
        <v>-21</v>
      </c>
      <c r="CB143" s="101">
        <f t="shared" si="891"/>
        <v>-8</v>
      </c>
      <c r="CC143" s="101">
        <f t="shared" si="891"/>
        <v>6</v>
      </c>
      <c r="CD143" s="373">
        <f t="shared" si="891"/>
        <v>2</v>
      </c>
      <c r="CE143" s="101">
        <f t="shared" ref="CE143:CN147" si="892">Y143-M143</f>
        <v>-4</v>
      </c>
      <c r="CF143" s="101">
        <f t="shared" si="892"/>
        <v>0</v>
      </c>
      <c r="CG143" s="101">
        <f t="shared" si="892"/>
        <v>6</v>
      </c>
      <c r="CH143" s="101">
        <f t="shared" si="892"/>
        <v>38</v>
      </c>
      <c r="CI143" s="101">
        <f t="shared" si="892"/>
        <v>56</v>
      </c>
      <c r="CJ143" s="195">
        <f t="shared" si="892"/>
        <v>52</v>
      </c>
      <c r="CK143" s="195">
        <f t="shared" si="892"/>
        <v>77</v>
      </c>
      <c r="CL143" s="195">
        <f t="shared" si="892"/>
        <v>73</v>
      </c>
      <c r="CM143" s="195">
        <f t="shared" si="892"/>
        <v>71</v>
      </c>
      <c r="CN143" s="195">
        <f t="shared" si="892"/>
        <v>56</v>
      </c>
      <c r="CO143" s="195">
        <f t="shared" ref="CO143:CX147" si="893">AI143-W143</f>
        <v>60</v>
      </c>
      <c r="CP143" s="373">
        <f t="shared" si="893"/>
        <v>52</v>
      </c>
      <c r="CQ143" s="195">
        <f t="shared" si="893"/>
        <v>56</v>
      </c>
      <c r="CR143" s="195">
        <f t="shared" si="893"/>
        <v>54</v>
      </c>
      <c r="CS143" s="195">
        <f t="shared" si="893"/>
        <v>40</v>
      </c>
      <c r="CT143" s="195">
        <f t="shared" si="893"/>
        <v>23</v>
      </c>
      <c r="CU143" s="195">
        <f t="shared" si="893"/>
        <v>1</v>
      </c>
      <c r="CV143" s="195">
        <f t="shared" si="893"/>
        <v>8</v>
      </c>
      <c r="CW143" s="195">
        <f t="shared" si="893"/>
        <v>-13</v>
      </c>
      <c r="CX143" s="195">
        <f t="shared" si="893"/>
        <v>-19</v>
      </c>
      <c r="CY143" s="195">
        <f t="shared" ref="CY143:DH147" si="894">AS143-AG143</f>
        <v>-31</v>
      </c>
      <c r="CZ143" s="195">
        <f t="shared" si="894"/>
        <v>-34</v>
      </c>
      <c r="DA143" s="195">
        <f t="shared" si="894"/>
        <v>-47</v>
      </c>
      <c r="DB143" s="373">
        <f t="shared" si="894"/>
        <v>-42</v>
      </c>
      <c r="DC143" s="373">
        <f t="shared" si="894"/>
        <v>-32</v>
      </c>
      <c r="DD143" s="373">
        <f t="shared" si="894"/>
        <v>-44</v>
      </c>
      <c r="DE143" s="373">
        <f t="shared" si="894"/>
        <v>-29</v>
      </c>
      <c r="DF143" s="373">
        <f t="shared" si="894"/>
        <v>-15</v>
      </c>
      <c r="DG143" s="373">
        <f t="shared" si="894"/>
        <v>-17</v>
      </c>
      <c r="DH143" s="373">
        <f t="shared" si="894"/>
        <v>-16</v>
      </c>
      <c r="DI143" s="373">
        <f t="shared" ref="DI143:DX147" si="895">BC143-AQ143</f>
        <v>-25</v>
      </c>
      <c r="DJ143" s="373">
        <f t="shared" si="895"/>
        <v>-21</v>
      </c>
      <c r="DK143" s="373">
        <f t="shared" si="895"/>
        <v>-16</v>
      </c>
      <c r="DL143" s="373">
        <f t="shared" si="895"/>
        <v>-7</v>
      </c>
      <c r="DM143" s="373">
        <f t="shared" si="895"/>
        <v>-13</v>
      </c>
      <c r="DN143" s="373">
        <f t="shared" si="895"/>
        <v>-9</v>
      </c>
      <c r="DO143" s="373">
        <f t="shared" si="895"/>
        <v>-16</v>
      </c>
      <c r="DP143" s="373">
        <f t="shared" si="895"/>
        <v>-2</v>
      </c>
      <c r="DQ143" s="373">
        <f t="shared" si="895"/>
        <v>1</v>
      </c>
      <c r="DR143" s="373">
        <f t="shared" si="895"/>
        <v>-24</v>
      </c>
      <c r="DS143" s="373">
        <f t="shared" si="895"/>
        <v>-2</v>
      </c>
      <c r="DT143" s="373">
        <f t="shared" si="895"/>
        <v>-10</v>
      </c>
      <c r="DU143" s="373">
        <f t="shared" si="895"/>
        <v>-7</v>
      </c>
      <c r="DV143" s="373">
        <f t="shared" si="895"/>
        <v>5</v>
      </c>
      <c r="DW143" s="373">
        <f t="shared" si="895"/>
        <v>14</v>
      </c>
      <c r="DX143" s="373">
        <f t="shared" si="895"/>
        <v>4</v>
      </c>
      <c r="DY143" s="447"/>
      <c r="DZ143" s="447"/>
      <c r="EA143" s="447"/>
      <c r="EB143" s="261"/>
      <c r="EC143" s="56">
        <f>IF(ISERROR(GETPIVOTDATA("VALUE",'CSS WK pvt'!$I$2,"DT_FILE",EC$8,"CD_CO",EC$6,"TRIM_CAT",TRIM(B143),"TRIM_LINE",A142))=TRUE,0,GETPIVOTDATA("VALUE",'CSS WK pvt'!$I$2,"DT_FILE",EC$8,"CD_CO",EC$6,"TRIM_CAT",TRIM(B143),"TRIM_LINE",A142))</f>
        <v>52</v>
      </c>
    </row>
    <row r="144" spans="1:133" s="51" customFormat="1" x14ac:dyDescent="0.3">
      <c r="A144" s="138"/>
      <c r="B144" s="52" t="s">
        <v>140</v>
      </c>
      <c r="C144" s="103">
        <v>7</v>
      </c>
      <c r="D144" s="58">
        <v>7</v>
      </c>
      <c r="E144" s="58">
        <v>9</v>
      </c>
      <c r="F144" s="58">
        <v>8</v>
      </c>
      <c r="G144" s="58">
        <v>3</v>
      </c>
      <c r="H144" s="101">
        <v>4</v>
      </c>
      <c r="I144" s="58">
        <v>2</v>
      </c>
      <c r="J144" s="101">
        <v>2</v>
      </c>
      <c r="K144" s="58">
        <v>2</v>
      </c>
      <c r="L144" s="102">
        <v>1</v>
      </c>
      <c r="M144" s="101">
        <v>1</v>
      </c>
      <c r="N144" s="101">
        <v>5</v>
      </c>
      <c r="O144" s="58">
        <v>3</v>
      </c>
      <c r="P144" s="101">
        <v>3</v>
      </c>
      <c r="Q144" s="58">
        <v>3</v>
      </c>
      <c r="R144" s="101">
        <v>3</v>
      </c>
      <c r="S144" s="58">
        <v>1</v>
      </c>
      <c r="T144" s="101">
        <v>3</v>
      </c>
      <c r="U144" s="195">
        <v>3</v>
      </c>
      <c r="V144" s="195">
        <v>4</v>
      </c>
      <c r="W144" s="195">
        <v>2</v>
      </c>
      <c r="X144" s="102">
        <v>1</v>
      </c>
      <c r="Y144" s="195">
        <v>1</v>
      </c>
      <c r="Z144" s="195">
        <v>1</v>
      </c>
      <c r="AA144" s="195">
        <v>2</v>
      </c>
      <c r="AB144" s="195">
        <v>0</v>
      </c>
      <c r="AC144" s="195">
        <v>2</v>
      </c>
      <c r="AD144" s="195">
        <v>2</v>
      </c>
      <c r="AE144" s="195">
        <v>3</v>
      </c>
      <c r="AF144" s="195">
        <v>6</v>
      </c>
      <c r="AG144" s="195">
        <v>5</v>
      </c>
      <c r="AH144" s="195">
        <v>4</v>
      </c>
      <c r="AI144" s="195">
        <v>4</v>
      </c>
      <c r="AJ144" s="102">
        <v>2</v>
      </c>
      <c r="AK144" s="195">
        <v>5</v>
      </c>
      <c r="AL144" s="195">
        <v>2</v>
      </c>
      <c r="AM144" s="195">
        <v>4</v>
      </c>
      <c r="AN144" s="195">
        <v>4</v>
      </c>
      <c r="AO144" s="195">
        <v>8</v>
      </c>
      <c r="AP144" s="195">
        <v>6</v>
      </c>
      <c r="AQ144" s="56">
        <v>8</v>
      </c>
      <c r="AR144" s="195">
        <v>8</v>
      </c>
      <c r="AS144" s="195">
        <v>6</v>
      </c>
      <c r="AT144" s="195">
        <v>6</v>
      </c>
      <c r="AU144" s="195">
        <v>3</v>
      </c>
      <c r="AV144" s="102">
        <v>5</v>
      </c>
      <c r="AW144" s="195">
        <v>5</v>
      </c>
      <c r="AX144" s="195">
        <v>4</v>
      </c>
      <c r="AY144" s="195">
        <v>5</v>
      </c>
      <c r="AZ144" s="195">
        <v>4</v>
      </c>
      <c r="BA144" s="195">
        <v>5</v>
      </c>
      <c r="BB144" s="195">
        <v>7</v>
      </c>
      <c r="BC144" s="56">
        <v>10</v>
      </c>
      <c r="BD144" s="195">
        <v>6</v>
      </c>
      <c r="BE144" s="195">
        <v>9</v>
      </c>
      <c r="BF144" s="195">
        <v>12</v>
      </c>
      <c r="BG144" s="195">
        <v>8</v>
      </c>
      <c r="BH144" s="102">
        <v>8</v>
      </c>
      <c r="BI144" s="485">
        <v>7</v>
      </c>
      <c r="BJ144" s="549">
        <v>6</v>
      </c>
      <c r="BK144" s="373">
        <v>5</v>
      </c>
      <c r="BL144" s="195">
        <v>2</v>
      </c>
      <c r="BM144" s="195">
        <v>1</v>
      </c>
      <c r="BN144" s="195">
        <v>5</v>
      </c>
      <c r="BO144" s="56">
        <v>4</v>
      </c>
      <c r="BP144" s="56">
        <v>5</v>
      </c>
      <c r="BQ144" s="195">
        <v>4</v>
      </c>
      <c r="BR144" s="195">
        <v>4</v>
      </c>
      <c r="BS144" s="195"/>
      <c r="BT144" s="195"/>
      <c r="BU144" s="103">
        <f t="shared" si="891"/>
        <v>-4</v>
      </c>
      <c r="BV144" s="101">
        <f t="shared" si="891"/>
        <v>-4</v>
      </c>
      <c r="BW144" s="101">
        <f t="shared" si="891"/>
        <v>-6</v>
      </c>
      <c r="BX144" s="101">
        <f t="shared" si="891"/>
        <v>-5</v>
      </c>
      <c r="BY144" s="101">
        <f t="shared" si="891"/>
        <v>-2</v>
      </c>
      <c r="BZ144" s="101">
        <f t="shared" si="891"/>
        <v>-1</v>
      </c>
      <c r="CA144" s="101">
        <f t="shared" si="891"/>
        <v>1</v>
      </c>
      <c r="CB144" s="101">
        <f t="shared" si="891"/>
        <v>2</v>
      </c>
      <c r="CC144" s="101">
        <f t="shared" si="891"/>
        <v>0</v>
      </c>
      <c r="CD144" s="373">
        <f t="shared" si="891"/>
        <v>0</v>
      </c>
      <c r="CE144" s="101">
        <f t="shared" si="892"/>
        <v>0</v>
      </c>
      <c r="CF144" s="101">
        <f t="shared" si="892"/>
        <v>-4</v>
      </c>
      <c r="CG144" s="101">
        <f t="shared" si="892"/>
        <v>-1</v>
      </c>
      <c r="CH144" s="101">
        <f t="shared" si="892"/>
        <v>-3</v>
      </c>
      <c r="CI144" s="101">
        <f t="shared" si="892"/>
        <v>-1</v>
      </c>
      <c r="CJ144" s="195">
        <f t="shared" si="892"/>
        <v>-1</v>
      </c>
      <c r="CK144" s="195">
        <f t="shared" si="892"/>
        <v>2</v>
      </c>
      <c r="CL144" s="195">
        <f t="shared" si="892"/>
        <v>3</v>
      </c>
      <c r="CM144" s="195">
        <f t="shared" si="892"/>
        <v>2</v>
      </c>
      <c r="CN144" s="195">
        <f t="shared" si="892"/>
        <v>0</v>
      </c>
      <c r="CO144" s="195">
        <f t="shared" si="893"/>
        <v>2</v>
      </c>
      <c r="CP144" s="373">
        <f t="shared" si="893"/>
        <v>1</v>
      </c>
      <c r="CQ144" s="195">
        <f t="shared" si="893"/>
        <v>4</v>
      </c>
      <c r="CR144" s="195">
        <f t="shared" si="893"/>
        <v>1</v>
      </c>
      <c r="CS144" s="195">
        <f t="shared" si="893"/>
        <v>2</v>
      </c>
      <c r="CT144" s="195">
        <f t="shared" si="893"/>
        <v>4</v>
      </c>
      <c r="CU144" s="195">
        <f t="shared" si="893"/>
        <v>6</v>
      </c>
      <c r="CV144" s="195">
        <f t="shared" si="893"/>
        <v>4</v>
      </c>
      <c r="CW144" s="195">
        <f t="shared" si="893"/>
        <v>5</v>
      </c>
      <c r="CX144" s="195">
        <f t="shared" si="893"/>
        <v>2</v>
      </c>
      <c r="CY144" s="195">
        <f t="shared" si="894"/>
        <v>1</v>
      </c>
      <c r="CZ144" s="195">
        <f t="shared" si="894"/>
        <v>2</v>
      </c>
      <c r="DA144" s="195">
        <f t="shared" si="894"/>
        <v>-1</v>
      </c>
      <c r="DB144" s="373">
        <f t="shared" si="894"/>
        <v>3</v>
      </c>
      <c r="DC144" s="373">
        <f t="shared" si="894"/>
        <v>0</v>
      </c>
      <c r="DD144" s="373">
        <f t="shared" si="894"/>
        <v>2</v>
      </c>
      <c r="DE144" s="373">
        <f t="shared" si="894"/>
        <v>1</v>
      </c>
      <c r="DF144" s="373">
        <f t="shared" si="894"/>
        <v>0</v>
      </c>
      <c r="DG144" s="373">
        <f t="shared" si="894"/>
        <v>-3</v>
      </c>
      <c r="DH144" s="373">
        <f t="shared" si="894"/>
        <v>1</v>
      </c>
      <c r="DI144" s="373">
        <f t="shared" si="895"/>
        <v>2</v>
      </c>
      <c r="DJ144" s="373">
        <f t="shared" si="895"/>
        <v>-2</v>
      </c>
      <c r="DK144" s="373">
        <f t="shared" si="895"/>
        <v>3</v>
      </c>
      <c r="DL144" s="373">
        <f t="shared" si="895"/>
        <v>6</v>
      </c>
      <c r="DM144" s="373">
        <f t="shared" si="895"/>
        <v>5</v>
      </c>
      <c r="DN144" s="373">
        <f t="shared" si="895"/>
        <v>3</v>
      </c>
      <c r="DO144" s="373">
        <f t="shared" si="895"/>
        <v>2</v>
      </c>
      <c r="DP144" s="373">
        <f t="shared" si="895"/>
        <v>2</v>
      </c>
      <c r="DQ144" s="373">
        <f t="shared" si="895"/>
        <v>0</v>
      </c>
      <c r="DR144" s="373">
        <f t="shared" si="895"/>
        <v>-2</v>
      </c>
      <c r="DS144" s="373">
        <f t="shared" si="895"/>
        <v>-4</v>
      </c>
      <c r="DT144" s="373">
        <f t="shared" si="895"/>
        <v>-2</v>
      </c>
      <c r="DU144" s="373">
        <f t="shared" si="895"/>
        <v>-6</v>
      </c>
      <c r="DV144" s="373">
        <f t="shared" si="895"/>
        <v>-1</v>
      </c>
      <c r="DW144" s="373">
        <f t="shared" si="895"/>
        <v>-5</v>
      </c>
      <c r="DX144" s="373">
        <f t="shared" si="895"/>
        <v>-8</v>
      </c>
      <c r="DY144" s="447"/>
      <c r="DZ144" s="447"/>
      <c r="EA144" s="447"/>
      <c r="EB144" s="261"/>
      <c r="EC144" s="56">
        <f>IF(ISERROR(GETPIVOTDATA("VALUE",'CSS WK pvt'!$I$2,"DT_FILE",EC$8,"CD_CO",EC$6,"TRIM_CAT",TRIM(B144),"TRIM_LINE",A142))=TRUE,0,GETPIVOTDATA("VALUE",'CSS WK pvt'!$I$2,"DT_FILE",EC$8,"CD_CO",EC$6,"TRIM_CAT",TRIM(B144),"TRIM_LINE",A142))</f>
        <v>4</v>
      </c>
    </row>
    <row r="145" spans="1:133" s="51" customFormat="1" x14ac:dyDescent="0.3">
      <c r="A145" s="138"/>
      <c r="B145" s="52" t="s">
        <v>141</v>
      </c>
      <c r="C145" s="103">
        <v>2</v>
      </c>
      <c r="D145" s="58"/>
      <c r="E145" s="58"/>
      <c r="F145" s="58">
        <v>2</v>
      </c>
      <c r="G145" s="58">
        <v>2</v>
      </c>
      <c r="H145" s="101">
        <v>1</v>
      </c>
      <c r="I145" s="58">
        <v>2</v>
      </c>
      <c r="J145" s="101">
        <v>2</v>
      </c>
      <c r="K145" s="58">
        <v>2</v>
      </c>
      <c r="L145" s="102">
        <v>1</v>
      </c>
      <c r="M145" s="101">
        <v>2</v>
      </c>
      <c r="N145" s="101">
        <v>2</v>
      </c>
      <c r="O145" s="58"/>
      <c r="P145" s="101"/>
      <c r="Q145" s="58"/>
      <c r="R145" s="101">
        <v>0</v>
      </c>
      <c r="S145" s="58">
        <v>0</v>
      </c>
      <c r="T145" s="101">
        <v>0</v>
      </c>
      <c r="U145" s="195">
        <v>0</v>
      </c>
      <c r="V145" s="195">
        <v>3</v>
      </c>
      <c r="W145" s="195">
        <v>4</v>
      </c>
      <c r="X145" s="102">
        <v>2</v>
      </c>
      <c r="Y145" s="195">
        <v>3</v>
      </c>
      <c r="Z145" s="195">
        <v>4</v>
      </c>
      <c r="AA145" s="195">
        <v>2</v>
      </c>
      <c r="AB145" s="195">
        <v>1</v>
      </c>
      <c r="AC145" s="195">
        <v>1</v>
      </c>
      <c r="AD145" s="195">
        <v>2</v>
      </c>
      <c r="AE145" s="195">
        <v>4</v>
      </c>
      <c r="AF145" s="195">
        <v>5</v>
      </c>
      <c r="AG145" s="195">
        <v>4</v>
      </c>
      <c r="AH145" s="195">
        <v>3</v>
      </c>
      <c r="AI145" s="195">
        <v>3</v>
      </c>
      <c r="AJ145" s="102">
        <v>5</v>
      </c>
      <c r="AK145" s="195">
        <v>3</v>
      </c>
      <c r="AL145" s="195">
        <v>3</v>
      </c>
      <c r="AM145" s="195">
        <v>6</v>
      </c>
      <c r="AN145" s="195">
        <v>7</v>
      </c>
      <c r="AO145" s="195">
        <v>2</v>
      </c>
      <c r="AP145" s="195">
        <v>2</v>
      </c>
      <c r="AQ145" s="56">
        <v>3</v>
      </c>
      <c r="AR145" s="195">
        <v>2</v>
      </c>
      <c r="AS145" s="195">
        <v>0</v>
      </c>
      <c r="AT145" s="195">
        <v>0</v>
      </c>
      <c r="AU145" s="195">
        <v>0</v>
      </c>
      <c r="AV145" s="102">
        <v>1</v>
      </c>
      <c r="AW145" s="195">
        <v>1</v>
      </c>
      <c r="AX145" s="195">
        <v>2</v>
      </c>
      <c r="AY145" s="195">
        <v>0</v>
      </c>
      <c r="AZ145" s="195">
        <v>1</v>
      </c>
      <c r="BA145" s="195">
        <v>1</v>
      </c>
      <c r="BB145" s="195">
        <v>1</v>
      </c>
      <c r="BC145" s="56">
        <v>1</v>
      </c>
      <c r="BD145" s="195">
        <v>2</v>
      </c>
      <c r="BE145" s="195">
        <v>2</v>
      </c>
      <c r="BF145" s="195">
        <v>1</v>
      </c>
      <c r="BG145" s="195">
        <v>0</v>
      </c>
      <c r="BH145" s="102">
        <v>0</v>
      </c>
      <c r="BI145" s="485">
        <v>0</v>
      </c>
      <c r="BJ145" s="549">
        <v>0</v>
      </c>
      <c r="BK145" s="373">
        <v>0</v>
      </c>
      <c r="BL145" s="195">
        <v>0</v>
      </c>
      <c r="BM145" s="195">
        <v>2</v>
      </c>
      <c r="BN145" s="195">
        <v>1</v>
      </c>
      <c r="BO145" s="56">
        <v>1</v>
      </c>
      <c r="BP145" s="56">
        <v>3</v>
      </c>
      <c r="BQ145" s="195">
        <v>2</v>
      </c>
      <c r="BR145" s="195">
        <v>1</v>
      </c>
      <c r="BS145" s="195"/>
      <c r="BT145" s="195"/>
      <c r="BU145" s="103">
        <f t="shared" si="891"/>
        <v>-2</v>
      </c>
      <c r="BV145" s="101">
        <f t="shared" si="891"/>
        <v>0</v>
      </c>
      <c r="BW145" s="101">
        <f t="shared" si="891"/>
        <v>0</v>
      </c>
      <c r="BX145" s="101">
        <f t="shared" si="891"/>
        <v>-2</v>
      </c>
      <c r="BY145" s="101">
        <f t="shared" si="891"/>
        <v>-2</v>
      </c>
      <c r="BZ145" s="101">
        <f t="shared" si="891"/>
        <v>-1</v>
      </c>
      <c r="CA145" s="101">
        <f t="shared" si="891"/>
        <v>-2</v>
      </c>
      <c r="CB145" s="101">
        <f t="shared" si="891"/>
        <v>1</v>
      </c>
      <c r="CC145" s="101">
        <f t="shared" si="891"/>
        <v>2</v>
      </c>
      <c r="CD145" s="373">
        <f t="shared" si="891"/>
        <v>1</v>
      </c>
      <c r="CE145" s="101">
        <f t="shared" si="892"/>
        <v>1</v>
      </c>
      <c r="CF145" s="101">
        <f t="shared" si="892"/>
        <v>2</v>
      </c>
      <c r="CG145" s="101">
        <f t="shared" si="892"/>
        <v>2</v>
      </c>
      <c r="CH145" s="101">
        <f t="shared" si="892"/>
        <v>1</v>
      </c>
      <c r="CI145" s="101">
        <f t="shared" si="892"/>
        <v>1</v>
      </c>
      <c r="CJ145" s="195">
        <f t="shared" si="892"/>
        <v>2</v>
      </c>
      <c r="CK145" s="195">
        <f t="shared" si="892"/>
        <v>4</v>
      </c>
      <c r="CL145" s="195">
        <f t="shared" si="892"/>
        <v>5</v>
      </c>
      <c r="CM145" s="195">
        <f t="shared" si="892"/>
        <v>4</v>
      </c>
      <c r="CN145" s="195">
        <f t="shared" si="892"/>
        <v>0</v>
      </c>
      <c r="CO145" s="195">
        <f t="shared" si="893"/>
        <v>-1</v>
      </c>
      <c r="CP145" s="373">
        <f t="shared" si="893"/>
        <v>3</v>
      </c>
      <c r="CQ145" s="195">
        <f t="shared" si="893"/>
        <v>0</v>
      </c>
      <c r="CR145" s="195">
        <f t="shared" si="893"/>
        <v>-1</v>
      </c>
      <c r="CS145" s="195">
        <f t="shared" si="893"/>
        <v>4</v>
      </c>
      <c r="CT145" s="195">
        <f t="shared" si="893"/>
        <v>6</v>
      </c>
      <c r="CU145" s="195">
        <f t="shared" si="893"/>
        <v>1</v>
      </c>
      <c r="CV145" s="195">
        <f t="shared" si="893"/>
        <v>0</v>
      </c>
      <c r="CW145" s="195">
        <f t="shared" si="893"/>
        <v>-1</v>
      </c>
      <c r="CX145" s="195">
        <f t="shared" si="893"/>
        <v>-3</v>
      </c>
      <c r="CY145" s="195">
        <f t="shared" si="894"/>
        <v>-4</v>
      </c>
      <c r="CZ145" s="195">
        <f t="shared" si="894"/>
        <v>-3</v>
      </c>
      <c r="DA145" s="195">
        <f t="shared" si="894"/>
        <v>-3</v>
      </c>
      <c r="DB145" s="373">
        <f t="shared" si="894"/>
        <v>-4</v>
      </c>
      <c r="DC145" s="373">
        <f t="shared" si="894"/>
        <v>-2</v>
      </c>
      <c r="DD145" s="373">
        <f t="shared" si="894"/>
        <v>-1</v>
      </c>
      <c r="DE145" s="373">
        <f t="shared" si="894"/>
        <v>-6</v>
      </c>
      <c r="DF145" s="373">
        <f t="shared" si="894"/>
        <v>-6</v>
      </c>
      <c r="DG145" s="373">
        <f t="shared" si="894"/>
        <v>-1</v>
      </c>
      <c r="DH145" s="373">
        <f t="shared" si="894"/>
        <v>-1</v>
      </c>
      <c r="DI145" s="373">
        <f t="shared" si="895"/>
        <v>-2</v>
      </c>
      <c r="DJ145" s="373">
        <f t="shared" si="895"/>
        <v>0</v>
      </c>
      <c r="DK145" s="373">
        <f t="shared" si="895"/>
        <v>2</v>
      </c>
      <c r="DL145" s="373">
        <f t="shared" si="895"/>
        <v>1</v>
      </c>
      <c r="DM145" s="373">
        <f t="shared" si="895"/>
        <v>0</v>
      </c>
      <c r="DN145" s="373">
        <f t="shared" si="895"/>
        <v>-1</v>
      </c>
      <c r="DO145" s="373">
        <f t="shared" si="895"/>
        <v>-1</v>
      </c>
      <c r="DP145" s="373">
        <f t="shared" si="895"/>
        <v>-2</v>
      </c>
      <c r="DQ145" s="373">
        <f t="shared" si="895"/>
        <v>0</v>
      </c>
      <c r="DR145" s="373">
        <f t="shared" si="895"/>
        <v>-1</v>
      </c>
      <c r="DS145" s="373">
        <f t="shared" si="895"/>
        <v>1</v>
      </c>
      <c r="DT145" s="373">
        <f t="shared" si="895"/>
        <v>0</v>
      </c>
      <c r="DU145" s="373">
        <f t="shared" si="895"/>
        <v>0</v>
      </c>
      <c r="DV145" s="373">
        <f t="shared" si="895"/>
        <v>1</v>
      </c>
      <c r="DW145" s="373">
        <f t="shared" si="895"/>
        <v>0</v>
      </c>
      <c r="DX145" s="373">
        <f t="shared" si="895"/>
        <v>0</v>
      </c>
      <c r="DY145" s="447"/>
      <c r="DZ145" s="447"/>
      <c r="EA145" s="447"/>
      <c r="EB145" s="261"/>
      <c r="EC145" s="56">
        <f>IF(ISERROR(GETPIVOTDATA("VALUE",'CSS WK pvt'!$I$2,"DT_FILE",EC$8,"CD_CO",EC$6,"TRIM_CAT",TRIM(B145),"TRIM_LINE",A142))=TRUE,0,GETPIVOTDATA("VALUE",'CSS WK pvt'!$I$2,"DT_FILE",EC$8,"CD_CO",EC$6,"TRIM_CAT",TRIM(B145),"TRIM_LINE",A142))</f>
        <v>1</v>
      </c>
    </row>
    <row r="146" spans="1:133" s="51" customFormat="1" ht="15" thickBot="1" x14ac:dyDescent="0.35">
      <c r="A146" s="138"/>
      <c r="B146" s="52" t="s">
        <v>142</v>
      </c>
      <c r="C146" s="103"/>
      <c r="D146" s="58"/>
      <c r="E146" s="58"/>
      <c r="F146" s="58"/>
      <c r="G146" s="58"/>
      <c r="H146" s="101"/>
      <c r="I146" s="58"/>
      <c r="J146" s="101">
        <v>1</v>
      </c>
      <c r="K146" s="58">
        <v>1</v>
      </c>
      <c r="L146" s="102"/>
      <c r="M146" s="101"/>
      <c r="N146" s="101"/>
      <c r="O146" s="58"/>
      <c r="P146" s="101"/>
      <c r="Q146" s="58"/>
      <c r="R146" s="101">
        <v>0</v>
      </c>
      <c r="S146" s="58">
        <v>0</v>
      </c>
      <c r="T146" s="101">
        <v>0</v>
      </c>
      <c r="U146" s="195">
        <v>0</v>
      </c>
      <c r="V146" s="195">
        <v>0</v>
      </c>
      <c r="W146" s="195">
        <v>0</v>
      </c>
      <c r="X146" s="102">
        <v>0</v>
      </c>
      <c r="Y146" s="195">
        <v>0</v>
      </c>
      <c r="Z146" s="195">
        <v>0</v>
      </c>
      <c r="AA146" s="195">
        <v>0</v>
      </c>
      <c r="AB146" s="195">
        <v>0</v>
      </c>
      <c r="AC146" s="195">
        <v>0</v>
      </c>
      <c r="AD146" s="195">
        <v>0</v>
      </c>
      <c r="AE146" s="195">
        <v>0</v>
      </c>
      <c r="AF146" s="195">
        <v>0</v>
      </c>
      <c r="AG146" s="195">
        <v>0</v>
      </c>
      <c r="AH146" s="195">
        <v>0</v>
      </c>
      <c r="AI146" s="195">
        <v>0</v>
      </c>
      <c r="AJ146" s="102">
        <v>0</v>
      </c>
      <c r="AK146" s="195">
        <v>0</v>
      </c>
      <c r="AL146" s="195">
        <v>0</v>
      </c>
      <c r="AM146" s="195">
        <v>0</v>
      </c>
      <c r="AN146" s="195">
        <v>0</v>
      </c>
      <c r="AO146" s="195">
        <v>0</v>
      </c>
      <c r="AP146" s="195">
        <v>0</v>
      </c>
      <c r="AQ146" s="56">
        <v>0</v>
      </c>
      <c r="AR146" s="195">
        <v>0</v>
      </c>
      <c r="AS146" s="195">
        <v>0</v>
      </c>
      <c r="AT146" s="195">
        <v>0</v>
      </c>
      <c r="AU146" s="195">
        <v>0</v>
      </c>
      <c r="AV146" s="299">
        <v>0</v>
      </c>
      <c r="AW146" s="195">
        <v>0</v>
      </c>
      <c r="AX146" s="195">
        <v>1</v>
      </c>
      <c r="AY146" s="195">
        <v>1</v>
      </c>
      <c r="AZ146" s="195">
        <v>0</v>
      </c>
      <c r="BA146" s="195">
        <v>0</v>
      </c>
      <c r="BB146" s="195">
        <v>0</v>
      </c>
      <c r="BC146" s="56">
        <v>0</v>
      </c>
      <c r="BD146" s="195">
        <v>0</v>
      </c>
      <c r="BE146" s="195">
        <v>0</v>
      </c>
      <c r="BF146" s="195">
        <v>0</v>
      </c>
      <c r="BG146" s="195">
        <v>0</v>
      </c>
      <c r="BH146" s="457">
        <v>0</v>
      </c>
      <c r="BI146" s="487">
        <v>0</v>
      </c>
      <c r="BJ146" s="551">
        <v>0</v>
      </c>
      <c r="BK146" s="576">
        <v>0</v>
      </c>
      <c r="BL146" s="195">
        <v>0</v>
      </c>
      <c r="BM146" s="195">
        <v>0</v>
      </c>
      <c r="BN146" s="195">
        <v>0</v>
      </c>
      <c r="BO146" s="56">
        <v>0</v>
      </c>
      <c r="BP146" s="56">
        <v>0</v>
      </c>
      <c r="BQ146" s="195">
        <v>0</v>
      </c>
      <c r="BR146" s="195">
        <v>0</v>
      </c>
      <c r="BS146" s="195"/>
      <c r="BT146" s="447"/>
      <c r="BU146" s="103">
        <f t="shared" si="891"/>
        <v>0</v>
      </c>
      <c r="BV146" s="101">
        <f t="shared" si="891"/>
        <v>0</v>
      </c>
      <c r="BW146" s="101">
        <f t="shared" si="891"/>
        <v>0</v>
      </c>
      <c r="BX146" s="101">
        <f t="shared" si="891"/>
        <v>0</v>
      </c>
      <c r="BY146" s="101">
        <f t="shared" si="891"/>
        <v>0</v>
      </c>
      <c r="BZ146" s="101">
        <f t="shared" si="891"/>
        <v>0</v>
      </c>
      <c r="CA146" s="101">
        <f t="shared" si="891"/>
        <v>0</v>
      </c>
      <c r="CB146" s="101">
        <f t="shared" si="891"/>
        <v>-1</v>
      </c>
      <c r="CC146" s="101">
        <f t="shared" si="891"/>
        <v>-1</v>
      </c>
      <c r="CD146" s="373">
        <f t="shared" si="891"/>
        <v>0</v>
      </c>
      <c r="CE146" s="101">
        <f t="shared" si="892"/>
        <v>0</v>
      </c>
      <c r="CF146" s="101">
        <f t="shared" si="892"/>
        <v>0</v>
      </c>
      <c r="CG146" s="101">
        <f t="shared" si="892"/>
        <v>0</v>
      </c>
      <c r="CH146" s="101">
        <f t="shared" si="892"/>
        <v>0</v>
      </c>
      <c r="CI146" s="101">
        <f t="shared" si="892"/>
        <v>0</v>
      </c>
      <c r="CJ146" s="195">
        <f t="shared" si="892"/>
        <v>0</v>
      </c>
      <c r="CK146" s="195">
        <f t="shared" si="892"/>
        <v>0</v>
      </c>
      <c r="CL146" s="195">
        <f t="shared" si="892"/>
        <v>0</v>
      </c>
      <c r="CM146" s="195">
        <f t="shared" si="892"/>
        <v>0</v>
      </c>
      <c r="CN146" s="195">
        <f t="shared" si="892"/>
        <v>0</v>
      </c>
      <c r="CO146" s="195">
        <f t="shared" si="893"/>
        <v>0</v>
      </c>
      <c r="CP146" s="373">
        <f t="shared" si="893"/>
        <v>0</v>
      </c>
      <c r="CQ146" s="195">
        <f t="shared" si="893"/>
        <v>0</v>
      </c>
      <c r="CR146" s="195">
        <f t="shared" si="893"/>
        <v>0</v>
      </c>
      <c r="CS146" s="195">
        <f t="shared" si="893"/>
        <v>0</v>
      </c>
      <c r="CT146" s="195">
        <f t="shared" si="893"/>
        <v>0</v>
      </c>
      <c r="CU146" s="195">
        <f t="shared" si="893"/>
        <v>0</v>
      </c>
      <c r="CV146" s="195">
        <f t="shared" si="893"/>
        <v>0</v>
      </c>
      <c r="CW146" s="195">
        <f t="shared" si="893"/>
        <v>0</v>
      </c>
      <c r="CX146" s="195">
        <f t="shared" si="893"/>
        <v>0</v>
      </c>
      <c r="CY146" s="195">
        <f t="shared" si="894"/>
        <v>0</v>
      </c>
      <c r="CZ146" s="195">
        <f t="shared" si="894"/>
        <v>0</v>
      </c>
      <c r="DA146" s="195">
        <f t="shared" si="894"/>
        <v>0</v>
      </c>
      <c r="DB146" s="373">
        <f t="shared" si="894"/>
        <v>0</v>
      </c>
      <c r="DC146" s="373">
        <f t="shared" si="894"/>
        <v>0</v>
      </c>
      <c r="DD146" s="373">
        <f t="shared" si="894"/>
        <v>1</v>
      </c>
      <c r="DE146" s="373">
        <f t="shared" si="894"/>
        <v>1</v>
      </c>
      <c r="DF146" s="373">
        <f t="shared" si="894"/>
        <v>0</v>
      </c>
      <c r="DG146" s="373">
        <f t="shared" si="894"/>
        <v>0</v>
      </c>
      <c r="DH146" s="373">
        <f t="shared" si="894"/>
        <v>0</v>
      </c>
      <c r="DI146" s="373">
        <f t="shared" si="895"/>
        <v>0</v>
      </c>
      <c r="DJ146" s="373">
        <f t="shared" si="895"/>
        <v>0</v>
      </c>
      <c r="DK146" s="373">
        <f t="shared" si="895"/>
        <v>0</v>
      </c>
      <c r="DL146" s="373">
        <f t="shared" si="895"/>
        <v>0</v>
      </c>
      <c r="DM146" s="373">
        <f t="shared" si="895"/>
        <v>0</v>
      </c>
      <c r="DN146" s="373">
        <f t="shared" si="895"/>
        <v>0</v>
      </c>
      <c r="DO146" s="373">
        <f t="shared" si="895"/>
        <v>0</v>
      </c>
      <c r="DP146" s="373">
        <f t="shared" si="895"/>
        <v>-1</v>
      </c>
      <c r="DQ146" s="373">
        <f t="shared" si="895"/>
        <v>-1</v>
      </c>
      <c r="DR146" s="373">
        <f t="shared" si="895"/>
        <v>0</v>
      </c>
      <c r="DS146" s="373">
        <f t="shared" si="895"/>
        <v>0</v>
      </c>
      <c r="DT146" s="373">
        <f t="shared" si="895"/>
        <v>0</v>
      </c>
      <c r="DU146" s="373">
        <f t="shared" si="895"/>
        <v>0</v>
      </c>
      <c r="DV146" s="373">
        <f t="shared" si="895"/>
        <v>0</v>
      </c>
      <c r="DW146" s="373">
        <f t="shared" si="895"/>
        <v>0</v>
      </c>
      <c r="DX146" s="373">
        <f t="shared" si="895"/>
        <v>0</v>
      </c>
      <c r="DY146" s="447"/>
      <c r="DZ146" s="447"/>
      <c r="EA146" s="447"/>
      <c r="EB146" s="261"/>
      <c r="EC146" s="56">
        <f>IF(ISERROR(GETPIVOTDATA("VALUE",'CSS WK pvt'!$I$2,"DT_FILE",EC$8,"CD_CO",EC$6,"TRIM_CAT",TRIM(B146),"TRIM_LINE",A142))=TRUE,0,GETPIVOTDATA("VALUE",'CSS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/>
      <c r="H147" s="101"/>
      <c r="I147" s="58"/>
      <c r="J147" s="101"/>
      <c r="K147" s="58"/>
      <c r="L147" s="102"/>
      <c r="M147" s="101"/>
      <c r="N147" s="101"/>
      <c r="O147" s="58"/>
      <c r="P147" s="101"/>
      <c r="Q147" s="58"/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0</v>
      </c>
      <c r="AE147" s="195">
        <v>0</v>
      </c>
      <c r="AF147" s="195">
        <v>0</v>
      </c>
      <c r="AG147" s="195">
        <v>0</v>
      </c>
      <c r="AH147" s="195">
        <v>0</v>
      </c>
      <c r="AI147" s="195">
        <v>0</v>
      </c>
      <c r="AJ147" s="102">
        <v>0</v>
      </c>
      <c r="AK147" s="195">
        <v>1</v>
      </c>
      <c r="AL147" s="195">
        <v>1</v>
      </c>
      <c r="AM147" s="195">
        <v>1</v>
      </c>
      <c r="AN147" s="195">
        <v>1</v>
      </c>
      <c r="AO147" s="195">
        <v>0</v>
      </c>
      <c r="AP147" s="195">
        <v>0</v>
      </c>
      <c r="AQ147" s="56">
        <v>1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1</v>
      </c>
      <c r="AZ147" s="195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102">
        <v>0</v>
      </c>
      <c r="BI147" s="485">
        <v>0</v>
      </c>
      <c r="BJ147" s="549">
        <v>0</v>
      </c>
      <c r="BK147" s="373">
        <v>0</v>
      </c>
      <c r="BL147" s="195">
        <v>1</v>
      </c>
      <c r="BM147" s="195">
        <v>1</v>
      </c>
      <c r="BN147" s="195">
        <v>1</v>
      </c>
      <c r="BO147" s="56">
        <v>0</v>
      </c>
      <c r="BP147" s="56">
        <v>0</v>
      </c>
      <c r="BQ147" s="195">
        <v>0</v>
      </c>
      <c r="BR147" s="195">
        <v>0</v>
      </c>
      <c r="BS147" s="195"/>
      <c r="BT147" s="583"/>
      <c r="BU147" s="103">
        <f t="shared" si="891"/>
        <v>0</v>
      </c>
      <c r="BV147" s="101">
        <f t="shared" si="891"/>
        <v>0</v>
      </c>
      <c r="BW147" s="101">
        <f t="shared" si="891"/>
        <v>0</v>
      </c>
      <c r="BX147" s="101">
        <f t="shared" si="891"/>
        <v>0</v>
      </c>
      <c r="BY147" s="101">
        <f t="shared" si="891"/>
        <v>0</v>
      </c>
      <c r="BZ147" s="101">
        <f t="shared" si="891"/>
        <v>0</v>
      </c>
      <c r="CA147" s="101">
        <f t="shared" si="891"/>
        <v>0</v>
      </c>
      <c r="CB147" s="101">
        <f t="shared" si="891"/>
        <v>0</v>
      </c>
      <c r="CC147" s="101">
        <f t="shared" si="891"/>
        <v>0</v>
      </c>
      <c r="CD147" s="373">
        <f t="shared" si="891"/>
        <v>0</v>
      </c>
      <c r="CE147" s="101">
        <f t="shared" si="892"/>
        <v>0</v>
      </c>
      <c r="CF147" s="101">
        <f t="shared" si="892"/>
        <v>0</v>
      </c>
      <c r="CG147" s="101">
        <f t="shared" si="892"/>
        <v>0</v>
      </c>
      <c r="CH147" s="101">
        <f t="shared" si="892"/>
        <v>0</v>
      </c>
      <c r="CI147" s="101">
        <f t="shared" si="892"/>
        <v>0</v>
      </c>
      <c r="CJ147" s="195">
        <f t="shared" si="892"/>
        <v>0</v>
      </c>
      <c r="CK147" s="195">
        <f t="shared" si="892"/>
        <v>0</v>
      </c>
      <c r="CL147" s="195">
        <f t="shared" si="892"/>
        <v>0</v>
      </c>
      <c r="CM147" s="195">
        <f t="shared" si="892"/>
        <v>0</v>
      </c>
      <c r="CN147" s="195">
        <f t="shared" si="892"/>
        <v>0</v>
      </c>
      <c r="CO147" s="195">
        <f t="shared" si="893"/>
        <v>0</v>
      </c>
      <c r="CP147" s="373">
        <f t="shared" si="893"/>
        <v>0</v>
      </c>
      <c r="CQ147" s="195">
        <f t="shared" si="893"/>
        <v>1</v>
      </c>
      <c r="CR147" s="195">
        <f t="shared" si="893"/>
        <v>1</v>
      </c>
      <c r="CS147" s="195">
        <f t="shared" si="893"/>
        <v>1</v>
      </c>
      <c r="CT147" s="195">
        <f t="shared" si="893"/>
        <v>1</v>
      </c>
      <c r="CU147" s="195">
        <f t="shared" si="893"/>
        <v>0</v>
      </c>
      <c r="CV147" s="195">
        <f t="shared" si="893"/>
        <v>0</v>
      </c>
      <c r="CW147" s="195">
        <f t="shared" si="893"/>
        <v>1</v>
      </c>
      <c r="CX147" s="195">
        <f t="shared" si="893"/>
        <v>0</v>
      </c>
      <c r="CY147" s="195">
        <f t="shared" si="894"/>
        <v>0</v>
      </c>
      <c r="CZ147" s="195">
        <f t="shared" si="894"/>
        <v>0</v>
      </c>
      <c r="DA147" s="195">
        <f t="shared" si="894"/>
        <v>0</v>
      </c>
      <c r="DB147" s="373">
        <f t="shared" si="894"/>
        <v>0</v>
      </c>
      <c r="DC147" s="373">
        <f t="shared" si="894"/>
        <v>-1</v>
      </c>
      <c r="DD147" s="373">
        <f t="shared" si="894"/>
        <v>-1</v>
      </c>
      <c r="DE147" s="373">
        <f t="shared" si="894"/>
        <v>0</v>
      </c>
      <c r="DF147" s="373">
        <f t="shared" si="894"/>
        <v>-1</v>
      </c>
      <c r="DG147" s="373">
        <f t="shared" si="894"/>
        <v>0</v>
      </c>
      <c r="DH147" s="373">
        <f t="shared" si="894"/>
        <v>0</v>
      </c>
      <c r="DI147" s="373">
        <f t="shared" si="895"/>
        <v>-1</v>
      </c>
      <c r="DJ147" s="373">
        <f t="shared" si="895"/>
        <v>0</v>
      </c>
      <c r="DK147" s="373">
        <f t="shared" si="895"/>
        <v>0</v>
      </c>
      <c r="DL147" s="373">
        <f t="shared" si="895"/>
        <v>0</v>
      </c>
      <c r="DM147" s="373">
        <f t="shared" si="895"/>
        <v>0</v>
      </c>
      <c r="DN147" s="373">
        <f t="shared" si="895"/>
        <v>0</v>
      </c>
      <c r="DO147" s="373">
        <f t="shared" si="895"/>
        <v>0</v>
      </c>
      <c r="DP147" s="373">
        <f t="shared" si="895"/>
        <v>0</v>
      </c>
      <c r="DQ147" s="373">
        <f t="shared" si="895"/>
        <v>-1</v>
      </c>
      <c r="DR147" s="373">
        <f t="shared" si="895"/>
        <v>1</v>
      </c>
      <c r="DS147" s="373">
        <f t="shared" si="895"/>
        <v>1</v>
      </c>
      <c r="DT147" s="373">
        <f t="shared" si="895"/>
        <v>1</v>
      </c>
      <c r="DU147" s="373">
        <f t="shared" si="895"/>
        <v>0</v>
      </c>
      <c r="DV147" s="373">
        <f t="shared" si="895"/>
        <v>0</v>
      </c>
      <c r="DW147" s="373">
        <f t="shared" si="895"/>
        <v>0</v>
      </c>
      <c r="DX147" s="373">
        <f t="shared" si="895"/>
        <v>0</v>
      </c>
      <c r="DY147" s="447"/>
      <c r="DZ147" s="447"/>
      <c r="EA147" s="447"/>
      <c r="EB147" s="261"/>
      <c r="EC147" s="56">
        <f>IF(ISERROR(GETPIVOTDATA("VALUE",'CSS WK pvt'!$I$2,"DT_FILE",EC$8,"CD_CO",EC$6,"TRIM_CAT",TRIM(B147),"TRIM_LINE",A142))=TRUE,0,GETPIVOTDATA("VALUE",'CSS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Q148" si="896">SUM(C143:C147)</f>
        <v>47</v>
      </c>
      <c r="D148" s="106">
        <f t="shared" si="896"/>
        <v>43</v>
      </c>
      <c r="E148" s="106">
        <f t="shared" si="896"/>
        <v>57</v>
      </c>
      <c r="F148" s="106">
        <f t="shared" si="896"/>
        <v>58</v>
      </c>
      <c r="G148" s="106">
        <f t="shared" si="896"/>
        <v>52</v>
      </c>
      <c r="H148" s="107">
        <f t="shared" si="896"/>
        <v>60</v>
      </c>
      <c r="I148" s="106">
        <f t="shared" si="896"/>
        <v>47</v>
      </c>
      <c r="J148" s="107">
        <f t="shared" si="896"/>
        <v>46</v>
      </c>
      <c r="K148" s="106">
        <f t="shared" si="896"/>
        <v>36</v>
      </c>
      <c r="L148" s="108">
        <f t="shared" si="896"/>
        <v>36</v>
      </c>
      <c r="M148" s="107">
        <f t="shared" si="896"/>
        <v>35</v>
      </c>
      <c r="N148" s="107">
        <f t="shared" si="896"/>
        <v>37</v>
      </c>
      <c r="O148" s="107">
        <f t="shared" si="896"/>
        <v>35</v>
      </c>
      <c r="P148" s="107">
        <f t="shared" si="896"/>
        <v>24</v>
      </c>
      <c r="Q148" s="107">
        <f t="shared" si="896"/>
        <v>18</v>
      </c>
      <c r="R148" s="107">
        <v>22</v>
      </c>
      <c r="S148" s="106">
        <v>19</v>
      </c>
      <c r="T148" s="107">
        <v>22</v>
      </c>
      <c r="U148" s="197">
        <v>25</v>
      </c>
      <c r="V148" s="197">
        <v>40</v>
      </c>
      <c r="W148" s="197">
        <f>SUM(W143+W144+W145+W146+W147)</f>
        <v>43</v>
      </c>
      <c r="X148" s="108">
        <f>SUM(X143+X144+X145+X146+X147)</f>
        <v>39</v>
      </c>
      <c r="Y148" s="197">
        <v>32</v>
      </c>
      <c r="Z148" s="197">
        <v>35</v>
      </c>
      <c r="AA148" s="197">
        <v>42</v>
      </c>
      <c r="AB148" s="197">
        <v>60</v>
      </c>
      <c r="AC148" s="197">
        <v>74</v>
      </c>
      <c r="AD148" s="197">
        <v>75</v>
      </c>
      <c r="AE148" s="197">
        <v>102</v>
      </c>
      <c r="AF148" s="197">
        <v>103</v>
      </c>
      <c r="AG148" s="197">
        <v>102</v>
      </c>
      <c r="AH148" s="197">
        <v>96</v>
      </c>
      <c r="AI148" s="197">
        <v>104</v>
      </c>
      <c r="AJ148" s="108">
        <v>95</v>
      </c>
      <c r="AK148" s="197">
        <v>93</v>
      </c>
      <c r="AL148" s="197">
        <v>90</v>
      </c>
      <c r="AM148" s="197">
        <v>89</v>
      </c>
      <c r="AN148" s="197">
        <v>94</v>
      </c>
      <c r="AO148" s="197">
        <v>82</v>
      </c>
      <c r="AP148" s="197">
        <v>87</v>
      </c>
      <c r="AQ148" s="107">
        <v>94</v>
      </c>
      <c r="AR148" s="197">
        <v>83</v>
      </c>
      <c r="AS148" s="197">
        <v>68</v>
      </c>
      <c r="AT148" s="197">
        <v>61</v>
      </c>
      <c r="AU148" s="197">
        <v>53</v>
      </c>
      <c r="AV148" s="108">
        <v>52</v>
      </c>
      <c r="AW148" s="197">
        <v>58</v>
      </c>
      <c r="AX148" s="197">
        <v>47</v>
      </c>
      <c r="AY148" s="197">
        <v>56</v>
      </c>
      <c r="AZ148" s="197">
        <v>72</v>
      </c>
      <c r="BA148" s="197">
        <v>61</v>
      </c>
      <c r="BB148" s="197">
        <v>71</v>
      </c>
      <c r="BC148" s="107">
        <v>68</v>
      </c>
      <c r="BD148" s="197">
        <v>60</v>
      </c>
      <c r="BE148" s="197">
        <v>57</v>
      </c>
      <c r="BF148" s="197">
        <v>61</v>
      </c>
      <c r="BG148" s="197">
        <v>45</v>
      </c>
      <c r="BH148" s="108">
        <v>45</v>
      </c>
      <c r="BI148" s="488">
        <v>43</v>
      </c>
      <c r="BJ148" s="552">
        <v>44</v>
      </c>
      <c r="BK148" s="375">
        <v>55</v>
      </c>
      <c r="BL148" s="197">
        <v>46</v>
      </c>
      <c r="BM148" s="197">
        <v>57</v>
      </c>
      <c r="BN148" s="197">
        <v>60</v>
      </c>
      <c r="BO148" s="107">
        <v>55</v>
      </c>
      <c r="BP148" s="107">
        <v>65</v>
      </c>
      <c r="BQ148" s="197">
        <v>66</v>
      </c>
      <c r="BR148" s="197">
        <v>57</v>
      </c>
      <c r="BS148" s="197"/>
      <c r="BT148" s="197"/>
      <c r="BU148" s="105">
        <f t="shared" ref="BU148:BY148" si="897">SUM(BU143:BU147)</f>
        <v>-12</v>
      </c>
      <c r="BV148" s="107">
        <f t="shared" si="897"/>
        <v>-19</v>
      </c>
      <c r="BW148" s="107">
        <f t="shared" si="897"/>
        <v>-39</v>
      </c>
      <c r="BX148" s="107">
        <f t="shared" si="897"/>
        <v>-36</v>
      </c>
      <c r="BY148" s="107">
        <f t="shared" si="897"/>
        <v>-33</v>
      </c>
      <c r="BZ148" s="107">
        <f t="shared" ref="BZ148:CH148" si="898">SUM(BZ143:BZ147)</f>
        <v>-38</v>
      </c>
      <c r="CA148" s="107">
        <f t="shared" si="898"/>
        <v>-22</v>
      </c>
      <c r="CB148" s="107">
        <f t="shared" si="898"/>
        <v>-6</v>
      </c>
      <c r="CC148" s="107">
        <f t="shared" si="898"/>
        <v>7</v>
      </c>
      <c r="CD148" s="375">
        <f t="shared" si="898"/>
        <v>3</v>
      </c>
      <c r="CE148" s="107">
        <f t="shared" si="898"/>
        <v>-3</v>
      </c>
      <c r="CF148" s="107">
        <f t="shared" si="898"/>
        <v>-2</v>
      </c>
      <c r="CG148" s="107">
        <f t="shared" si="898"/>
        <v>7</v>
      </c>
      <c r="CH148" s="107">
        <f t="shared" si="898"/>
        <v>36</v>
      </c>
      <c r="CI148" s="107">
        <f t="shared" ref="CI148:CJ148" si="899">SUM(CI143:CI147)</f>
        <v>56</v>
      </c>
      <c r="CJ148" s="197">
        <f t="shared" si="899"/>
        <v>53</v>
      </c>
      <c r="CK148" s="197">
        <f t="shared" ref="CK148" si="900">SUM(CK143:CK147)</f>
        <v>83</v>
      </c>
      <c r="CL148" s="197">
        <f t="shared" ref="CL148:CM148" si="901">SUM(CL143:CL147)</f>
        <v>81</v>
      </c>
      <c r="CM148" s="197">
        <f t="shared" si="901"/>
        <v>77</v>
      </c>
      <c r="CN148" s="197">
        <f t="shared" ref="CN148:CO148" si="902">SUM(CN143:CN147)</f>
        <v>56</v>
      </c>
      <c r="CO148" s="197">
        <f t="shared" si="902"/>
        <v>61</v>
      </c>
      <c r="CP148" s="375">
        <f t="shared" ref="CP148:CQ148" si="903">SUM(CP143:CP147)</f>
        <v>56</v>
      </c>
      <c r="CQ148" s="197">
        <f t="shared" si="903"/>
        <v>61</v>
      </c>
      <c r="CR148" s="197">
        <f t="shared" ref="CR148" si="904">SUM(CR143:CR147)</f>
        <v>55</v>
      </c>
      <c r="CS148" s="197">
        <f t="shared" ref="CS148" si="905">SUM(CS143:CS147)</f>
        <v>47</v>
      </c>
      <c r="CT148" s="197">
        <f t="shared" ref="CT148" si="906">SUM(CT143:CT147)</f>
        <v>34</v>
      </c>
      <c r="CU148" s="197">
        <f t="shared" ref="CU148" si="907">SUM(CU143:CU147)</f>
        <v>8</v>
      </c>
      <c r="CV148" s="197">
        <f t="shared" ref="CV148" si="908">SUM(CV143:CV147)</f>
        <v>12</v>
      </c>
      <c r="CW148" s="197">
        <f t="shared" ref="CW148" si="909">SUM(CW143:CW147)</f>
        <v>-8</v>
      </c>
      <c r="CX148" s="197">
        <f t="shared" ref="CX148" si="910">SUM(CX143:CX147)</f>
        <v>-20</v>
      </c>
      <c r="CY148" s="197">
        <f t="shared" ref="CY148" si="911">SUM(CY143:CY147)</f>
        <v>-34</v>
      </c>
      <c r="CZ148" s="197">
        <f t="shared" ref="CZ148" si="912">SUM(CZ143:CZ147)</f>
        <v>-35</v>
      </c>
      <c r="DA148" s="197">
        <f t="shared" ref="DA148" si="913">SUM(DA143:DA147)</f>
        <v>-51</v>
      </c>
      <c r="DB148" s="375">
        <f t="shared" ref="DB148" si="914">SUM(DB143:DB147)</f>
        <v>-43</v>
      </c>
      <c r="DC148" s="375">
        <f t="shared" ref="DC148" si="915">SUM(DC143:DC147)</f>
        <v>-35</v>
      </c>
      <c r="DD148" s="375">
        <f t="shared" ref="DD148" si="916">SUM(DD143:DD147)</f>
        <v>-43</v>
      </c>
      <c r="DE148" s="375">
        <f t="shared" ref="DE148" si="917">SUM(DE143:DE147)</f>
        <v>-33</v>
      </c>
      <c r="DF148" s="375">
        <f t="shared" ref="DF148" si="918">SUM(DF143:DF147)</f>
        <v>-22</v>
      </c>
      <c r="DG148" s="375">
        <f t="shared" ref="DG148" si="919">SUM(DG143:DG147)</f>
        <v>-21</v>
      </c>
      <c r="DH148" s="375">
        <f t="shared" ref="DH148" si="920">SUM(DH143:DH147)</f>
        <v>-16</v>
      </c>
      <c r="DI148" s="375">
        <f t="shared" ref="DI148" si="921">SUM(DI143:DI147)</f>
        <v>-26</v>
      </c>
      <c r="DJ148" s="375">
        <f t="shared" ref="DJ148" si="922">SUM(DJ143:DJ147)</f>
        <v>-23</v>
      </c>
      <c r="DK148" s="375">
        <f t="shared" ref="DK148:DL148" si="923">SUM(DK143:DK147)</f>
        <v>-11</v>
      </c>
      <c r="DL148" s="375">
        <f t="shared" si="923"/>
        <v>0</v>
      </c>
      <c r="DM148" s="375">
        <f t="shared" ref="DM148:DN148" si="924">SUM(DM143:DM147)</f>
        <v>-8</v>
      </c>
      <c r="DN148" s="375">
        <f t="shared" si="924"/>
        <v>-7</v>
      </c>
      <c r="DO148" s="375">
        <f t="shared" ref="DO148:DP148" si="925">SUM(DO143:DO147)</f>
        <v>-15</v>
      </c>
      <c r="DP148" s="375">
        <f t="shared" si="925"/>
        <v>-3</v>
      </c>
      <c r="DQ148" s="375">
        <f t="shared" ref="DQ148:DR148" si="926">SUM(DQ143:DQ147)</f>
        <v>-1</v>
      </c>
      <c r="DR148" s="375">
        <f t="shared" si="926"/>
        <v>-26</v>
      </c>
      <c r="DS148" s="375">
        <f t="shared" ref="DS148:DT148" si="927">SUM(DS143:DS147)</f>
        <v>-4</v>
      </c>
      <c r="DT148" s="375">
        <f t="shared" si="927"/>
        <v>-11</v>
      </c>
      <c r="DU148" s="375">
        <f t="shared" ref="DU148:DV148" si="928">SUM(DU143:DU147)</f>
        <v>-13</v>
      </c>
      <c r="DV148" s="375">
        <f t="shared" si="928"/>
        <v>5</v>
      </c>
      <c r="DW148" s="375">
        <f t="shared" ref="DW148:DX148" si="929">SUM(DW143:DW147)</f>
        <v>9</v>
      </c>
      <c r="DX148" s="375">
        <f t="shared" si="929"/>
        <v>-4</v>
      </c>
      <c r="DY148" s="449"/>
      <c r="DZ148" s="449"/>
      <c r="EA148" s="449"/>
      <c r="EB148" s="262"/>
      <c r="EC148" s="107">
        <f>SUM(EC143:EC147)</f>
        <v>57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271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271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48"/>
      <c r="CN149" s="248"/>
      <c r="CO149" s="248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432"/>
      <c r="DZ149" s="432"/>
      <c r="EA149" s="432"/>
      <c r="EB149" s="261"/>
      <c r="EC149" s="70"/>
    </row>
    <row r="150" spans="1:133" s="51" customFormat="1" x14ac:dyDescent="0.3">
      <c r="A150" s="138"/>
      <c r="B150" s="52" t="s">
        <v>139</v>
      </c>
      <c r="C150" s="202">
        <v>986995.33</v>
      </c>
      <c r="D150" s="203">
        <v>884001.54</v>
      </c>
      <c r="E150" s="203">
        <v>767386.6</v>
      </c>
      <c r="F150" s="204">
        <v>899481.26</v>
      </c>
      <c r="G150" s="203">
        <v>1220998.7</v>
      </c>
      <c r="H150" s="204">
        <v>1641277.93</v>
      </c>
      <c r="I150" s="203">
        <v>1566661.56</v>
      </c>
      <c r="J150" s="204">
        <v>995440.67</v>
      </c>
      <c r="K150" s="203">
        <v>783290.32</v>
      </c>
      <c r="L150" s="205">
        <v>1536464.62</v>
      </c>
      <c r="M150" s="204">
        <v>1301357.57</v>
      </c>
      <c r="N150" s="204">
        <v>1099633.6499999999</v>
      </c>
      <c r="O150" s="203">
        <v>1138050.97</v>
      </c>
      <c r="P150" s="204">
        <v>1238474.76</v>
      </c>
      <c r="Q150" s="203">
        <v>995856</v>
      </c>
      <c r="R150" s="204">
        <v>1310042</v>
      </c>
      <c r="S150" s="203">
        <v>1548657</v>
      </c>
      <c r="T150" s="204">
        <v>2301100</v>
      </c>
      <c r="U150" s="206">
        <v>1842132</v>
      </c>
      <c r="V150" s="206">
        <v>1545571</v>
      </c>
      <c r="W150" s="206">
        <v>1009643</v>
      </c>
      <c r="X150" s="205">
        <v>1596115</v>
      </c>
      <c r="Y150" s="206">
        <v>1456970</v>
      </c>
      <c r="Z150" s="206">
        <v>1470158</v>
      </c>
      <c r="AA150" s="206">
        <v>1393030</v>
      </c>
      <c r="AB150" s="206">
        <v>1135299</v>
      </c>
      <c r="AC150" s="206">
        <v>1034546</v>
      </c>
      <c r="AD150" s="206">
        <v>1354608</v>
      </c>
      <c r="AE150" s="206">
        <v>1821650</v>
      </c>
      <c r="AF150" s="206">
        <v>2315660</v>
      </c>
      <c r="AG150" s="206">
        <v>2275229</v>
      </c>
      <c r="AH150" s="206">
        <v>1261642</v>
      </c>
      <c r="AI150" s="206">
        <v>1243400</v>
      </c>
      <c r="AJ150" s="218">
        <v>1444746</v>
      </c>
      <c r="AK150" s="282">
        <v>1423993</v>
      </c>
      <c r="AL150" s="282">
        <v>1620874</v>
      </c>
      <c r="AM150" s="282">
        <v>1381740</v>
      </c>
      <c r="AN150" s="282">
        <v>1182615</v>
      </c>
      <c r="AO150" s="282">
        <v>1064354</v>
      </c>
      <c r="AP150" s="282">
        <v>1508895</v>
      </c>
      <c r="AQ150" s="56">
        <v>1660472</v>
      </c>
      <c r="AR150" s="282">
        <v>2573805</v>
      </c>
      <c r="AS150" s="282">
        <v>2468296</v>
      </c>
      <c r="AT150" s="282">
        <v>1464176</v>
      </c>
      <c r="AU150" s="282">
        <v>1398507</v>
      </c>
      <c r="AV150" s="218">
        <v>1844406</v>
      </c>
      <c r="AW150" s="282">
        <v>2084989</v>
      </c>
      <c r="AX150" s="282">
        <v>1985448</v>
      </c>
      <c r="AY150" s="282">
        <v>1503523</v>
      </c>
      <c r="AZ150" s="282">
        <v>1552282</v>
      </c>
      <c r="BA150" s="282">
        <v>1283893</v>
      </c>
      <c r="BB150" s="282">
        <v>1525751</v>
      </c>
      <c r="BC150" s="56">
        <v>2314229</v>
      </c>
      <c r="BD150" s="282">
        <v>2193787</v>
      </c>
      <c r="BE150" s="282">
        <v>2289777</v>
      </c>
      <c r="BF150" s="282">
        <v>1515362</v>
      </c>
      <c r="BG150" s="282">
        <v>1320054</v>
      </c>
      <c r="BH150" s="218">
        <v>1491221</v>
      </c>
      <c r="BI150" s="489">
        <v>1807034</v>
      </c>
      <c r="BJ150" s="553">
        <v>1844150</v>
      </c>
      <c r="BK150" s="574">
        <v>1419877</v>
      </c>
      <c r="BL150" s="282">
        <v>1492136</v>
      </c>
      <c r="BM150" s="282">
        <v>1450976</v>
      </c>
      <c r="BN150" s="282">
        <v>1670412</v>
      </c>
      <c r="BO150" s="56">
        <v>2591422</v>
      </c>
      <c r="BP150" s="56">
        <v>3349722</v>
      </c>
      <c r="BQ150" s="282">
        <v>2174961</v>
      </c>
      <c r="BR150" s="282">
        <v>1757197</v>
      </c>
      <c r="BS150" s="282"/>
      <c r="BT150" s="282"/>
      <c r="BU150" s="527">
        <f t="shared" ref="BU150:CD154" si="930">O150-C150</f>
        <v>151055.64000000001</v>
      </c>
      <c r="BV150" s="212">
        <f t="shared" si="930"/>
        <v>354473.22</v>
      </c>
      <c r="BW150" s="212">
        <f t="shared" si="930"/>
        <v>228469.40000000002</v>
      </c>
      <c r="BX150" s="212">
        <f t="shared" si="930"/>
        <v>410560.74</v>
      </c>
      <c r="BY150" s="212">
        <f t="shared" si="930"/>
        <v>327658.30000000005</v>
      </c>
      <c r="BZ150" s="212">
        <f t="shared" si="930"/>
        <v>659822.07000000007</v>
      </c>
      <c r="CA150" s="212">
        <f t="shared" si="930"/>
        <v>275470.43999999994</v>
      </c>
      <c r="CB150" s="212">
        <f t="shared" si="930"/>
        <v>550130.32999999996</v>
      </c>
      <c r="CC150" s="212">
        <f t="shared" si="930"/>
        <v>226352.68000000005</v>
      </c>
      <c r="CD150" s="395">
        <f t="shared" si="930"/>
        <v>59650.379999999888</v>
      </c>
      <c r="CE150" s="212">
        <f t="shared" ref="CE150:CN154" si="931">Y150-M150</f>
        <v>155612.42999999993</v>
      </c>
      <c r="CF150" s="212">
        <f t="shared" si="931"/>
        <v>370524.35000000009</v>
      </c>
      <c r="CG150" s="212">
        <f t="shared" si="931"/>
        <v>254979.03000000003</v>
      </c>
      <c r="CH150" s="212">
        <f t="shared" si="931"/>
        <v>-103175.76000000001</v>
      </c>
      <c r="CI150" s="212">
        <f t="shared" si="931"/>
        <v>38690</v>
      </c>
      <c r="CJ150" s="236">
        <f t="shared" si="931"/>
        <v>44566</v>
      </c>
      <c r="CK150" s="236">
        <f t="shared" si="931"/>
        <v>272993</v>
      </c>
      <c r="CL150" s="236">
        <f t="shared" si="931"/>
        <v>14560</v>
      </c>
      <c r="CM150" s="195">
        <f t="shared" si="931"/>
        <v>433097</v>
      </c>
      <c r="CN150" s="195">
        <f t="shared" si="931"/>
        <v>-283929</v>
      </c>
      <c r="CO150" s="195">
        <f t="shared" ref="CO150:CX154" si="932">AI150-W150</f>
        <v>233757</v>
      </c>
      <c r="CP150" s="373">
        <f t="shared" si="932"/>
        <v>-151369</v>
      </c>
      <c r="CQ150" s="195">
        <f t="shared" si="932"/>
        <v>-32977</v>
      </c>
      <c r="CR150" s="195">
        <f t="shared" si="932"/>
        <v>150716</v>
      </c>
      <c r="CS150" s="195">
        <f t="shared" si="932"/>
        <v>-11290</v>
      </c>
      <c r="CT150" s="195">
        <f t="shared" si="932"/>
        <v>47316</v>
      </c>
      <c r="CU150" s="195">
        <f t="shared" si="932"/>
        <v>29808</v>
      </c>
      <c r="CV150" s="195">
        <f t="shared" si="932"/>
        <v>154287</v>
      </c>
      <c r="CW150" s="195">
        <f t="shared" si="932"/>
        <v>-161178</v>
      </c>
      <c r="CX150" s="195">
        <f t="shared" si="932"/>
        <v>258145</v>
      </c>
      <c r="CY150" s="195">
        <f t="shared" ref="CY150:DH154" si="933">AS150-AG150</f>
        <v>193067</v>
      </c>
      <c r="CZ150" s="195">
        <f t="shared" si="933"/>
        <v>202534</v>
      </c>
      <c r="DA150" s="195">
        <f t="shared" si="933"/>
        <v>155107</v>
      </c>
      <c r="DB150" s="373">
        <f t="shared" si="933"/>
        <v>399660</v>
      </c>
      <c r="DC150" s="373">
        <f t="shared" si="933"/>
        <v>660996</v>
      </c>
      <c r="DD150" s="373">
        <f t="shared" si="933"/>
        <v>364574</v>
      </c>
      <c r="DE150" s="373">
        <f t="shared" si="933"/>
        <v>121783</v>
      </c>
      <c r="DF150" s="373">
        <f t="shared" si="933"/>
        <v>369667</v>
      </c>
      <c r="DG150" s="373">
        <f t="shared" si="933"/>
        <v>219539</v>
      </c>
      <c r="DH150" s="373">
        <f t="shared" si="933"/>
        <v>16856</v>
      </c>
      <c r="DI150" s="373">
        <f t="shared" ref="DI150:DX154" si="934">BC150-AQ150</f>
        <v>653757</v>
      </c>
      <c r="DJ150" s="373">
        <f t="shared" si="934"/>
        <v>-380018</v>
      </c>
      <c r="DK150" s="373">
        <f t="shared" si="934"/>
        <v>-178519</v>
      </c>
      <c r="DL150" s="373">
        <f t="shared" si="934"/>
        <v>51186</v>
      </c>
      <c r="DM150" s="373">
        <f t="shared" si="934"/>
        <v>-78453</v>
      </c>
      <c r="DN150" s="373">
        <f t="shared" si="934"/>
        <v>-353185</v>
      </c>
      <c r="DO150" s="373">
        <f t="shared" si="934"/>
        <v>-277955</v>
      </c>
      <c r="DP150" s="373">
        <f t="shared" si="934"/>
        <v>-141298</v>
      </c>
      <c r="DQ150" s="373">
        <f t="shared" si="934"/>
        <v>-83646</v>
      </c>
      <c r="DR150" s="373">
        <f t="shared" si="934"/>
        <v>-60146</v>
      </c>
      <c r="DS150" s="373">
        <f t="shared" si="934"/>
        <v>167083</v>
      </c>
      <c r="DT150" s="373">
        <f t="shared" si="934"/>
        <v>144661</v>
      </c>
      <c r="DU150" s="373">
        <f t="shared" si="934"/>
        <v>277193</v>
      </c>
      <c r="DV150" s="373">
        <f t="shared" si="934"/>
        <v>1155935</v>
      </c>
      <c r="DW150" s="373">
        <f t="shared" si="934"/>
        <v>-114816</v>
      </c>
      <c r="DX150" s="373">
        <f t="shared" si="934"/>
        <v>241835</v>
      </c>
      <c r="DY150" s="447"/>
      <c r="DZ150" s="447"/>
      <c r="EA150" s="447"/>
      <c r="EB150" s="261"/>
      <c r="EC150" s="56">
        <f>IF(ISERROR(GETPIVOTDATA("VALUE",'CSS WK pvt'!$I$2,"DT_FILE",EC$8,"CD_CO",EC$6,"TRIM_CAT",TRIM(B150),"TRIM_LINE",A149))=TRUE,0,GETPIVOTDATA("VALUE",'CSS WK pvt'!$I$2,"DT_FILE",EC$8,"CD_CO",EC$6,"TRIM_CAT",TRIM(B150),"TRIM_LINE",A149))</f>
        <v>1757197</v>
      </c>
    </row>
    <row r="151" spans="1:133" s="51" customFormat="1" x14ac:dyDescent="0.3">
      <c r="A151" s="138"/>
      <c r="B151" s="52" t="s">
        <v>140</v>
      </c>
      <c r="C151" s="202">
        <v>12777.48</v>
      </c>
      <c r="D151" s="203">
        <v>14571.94</v>
      </c>
      <c r="E151" s="203">
        <v>11543.54</v>
      </c>
      <c r="F151" s="204">
        <v>9880.14</v>
      </c>
      <c r="G151" s="203">
        <v>12139.72</v>
      </c>
      <c r="H151" s="204">
        <v>12380.48</v>
      </c>
      <c r="I151" s="203">
        <v>10405.83</v>
      </c>
      <c r="J151" s="204">
        <v>9546.57</v>
      </c>
      <c r="K151" s="203">
        <v>10810.78</v>
      </c>
      <c r="L151" s="205">
        <v>17786.93</v>
      </c>
      <c r="M151" s="204">
        <v>16136.92</v>
      </c>
      <c r="N151" s="204">
        <v>14212.18</v>
      </c>
      <c r="O151" s="203">
        <v>14777.58</v>
      </c>
      <c r="P151" s="204">
        <v>15462.73</v>
      </c>
      <c r="Q151" s="203">
        <v>11488</v>
      </c>
      <c r="R151" s="204">
        <v>10493</v>
      </c>
      <c r="S151" s="203">
        <v>11958</v>
      </c>
      <c r="T151" s="204">
        <v>14769</v>
      </c>
      <c r="U151" s="206">
        <v>12790</v>
      </c>
      <c r="V151" s="206">
        <v>10348</v>
      </c>
      <c r="W151" s="206">
        <v>10041</v>
      </c>
      <c r="X151" s="205">
        <v>17216</v>
      </c>
      <c r="Y151" s="206">
        <v>18319</v>
      </c>
      <c r="Z151" s="206">
        <v>22401</v>
      </c>
      <c r="AA151" s="206">
        <v>22911</v>
      </c>
      <c r="AB151" s="206">
        <v>18012</v>
      </c>
      <c r="AC151" s="206">
        <v>15319</v>
      </c>
      <c r="AD151" s="206">
        <v>14663</v>
      </c>
      <c r="AE151" s="206">
        <v>16063</v>
      </c>
      <c r="AF151" s="206">
        <v>16486</v>
      </c>
      <c r="AG151" s="206">
        <v>16895</v>
      </c>
      <c r="AH151" s="206">
        <v>12453</v>
      </c>
      <c r="AI151" s="206">
        <v>9942</v>
      </c>
      <c r="AJ151" s="218">
        <v>16487</v>
      </c>
      <c r="AK151" s="282">
        <v>17017</v>
      </c>
      <c r="AL151" s="282">
        <v>19009</v>
      </c>
      <c r="AM151" s="282">
        <v>16205</v>
      </c>
      <c r="AN151" s="282">
        <v>14968</v>
      </c>
      <c r="AO151" s="282">
        <v>12019</v>
      </c>
      <c r="AP151" s="282">
        <v>12121</v>
      </c>
      <c r="AQ151" s="56">
        <v>10627</v>
      </c>
      <c r="AR151" s="282">
        <v>12934</v>
      </c>
      <c r="AS151" s="282">
        <v>8732</v>
      </c>
      <c r="AT151" s="282">
        <v>8807</v>
      </c>
      <c r="AU151" s="282">
        <v>10587</v>
      </c>
      <c r="AV151" s="218">
        <v>19408</v>
      </c>
      <c r="AW151" s="282">
        <v>23516</v>
      </c>
      <c r="AX151" s="282">
        <v>23677</v>
      </c>
      <c r="AY151" s="282">
        <v>20899</v>
      </c>
      <c r="AZ151" s="282">
        <v>19313</v>
      </c>
      <c r="BA151" s="282">
        <v>14356</v>
      </c>
      <c r="BB151" s="282">
        <v>12190</v>
      </c>
      <c r="BC151" s="56">
        <v>12555</v>
      </c>
      <c r="BD151" s="282">
        <v>15017</v>
      </c>
      <c r="BE151" s="282">
        <v>13765</v>
      </c>
      <c r="BF151" s="282">
        <v>12766</v>
      </c>
      <c r="BG151" s="282">
        <v>13463</v>
      </c>
      <c r="BH151" s="218">
        <v>20526</v>
      </c>
      <c r="BI151" s="489">
        <v>21823</v>
      </c>
      <c r="BJ151" s="553">
        <v>23922</v>
      </c>
      <c r="BK151" s="574">
        <v>18835</v>
      </c>
      <c r="BL151" s="282">
        <v>18397</v>
      </c>
      <c r="BM151" s="282">
        <v>13216</v>
      </c>
      <c r="BN151" s="282">
        <v>13421</v>
      </c>
      <c r="BO151" s="56">
        <v>17283</v>
      </c>
      <c r="BP151" s="56">
        <v>16585</v>
      </c>
      <c r="BQ151" s="282">
        <v>15319</v>
      </c>
      <c r="BR151" s="282">
        <v>14721</v>
      </c>
      <c r="BS151" s="282"/>
      <c r="BT151" s="282"/>
      <c r="BU151" s="527">
        <f t="shared" si="930"/>
        <v>2000.1000000000004</v>
      </c>
      <c r="BV151" s="212">
        <f t="shared" si="930"/>
        <v>890.78999999999905</v>
      </c>
      <c r="BW151" s="212">
        <f t="shared" si="930"/>
        <v>-55.540000000000873</v>
      </c>
      <c r="BX151" s="212">
        <f t="shared" si="930"/>
        <v>612.86000000000058</v>
      </c>
      <c r="BY151" s="212">
        <f t="shared" si="930"/>
        <v>-181.71999999999935</v>
      </c>
      <c r="BZ151" s="212">
        <f t="shared" si="930"/>
        <v>2388.5200000000004</v>
      </c>
      <c r="CA151" s="212">
        <f t="shared" si="930"/>
        <v>2384.17</v>
      </c>
      <c r="CB151" s="212">
        <f t="shared" si="930"/>
        <v>801.43000000000029</v>
      </c>
      <c r="CC151" s="212">
        <f t="shared" si="930"/>
        <v>-769.78000000000065</v>
      </c>
      <c r="CD151" s="395">
        <f t="shared" si="930"/>
        <v>-570.93000000000029</v>
      </c>
      <c r="CE151" s="212">
        <f t="shared" si="931"/>
        <v>2182.08</v>
      </c>
      <c r="CF151" s="212">
        <f t="shared" si="931"/>
        <v>8188.82</v>
      </c>
      <c r="CG151" s="212">
        <f t="shared" si="931"/>
        <v>8133.42</v>
      </c>
      <c r="CH151" s="212">
        <f t="shared" si="931"/>
        <v>2549.2700000000004</v>
      </c>
      <c r="CI151" s="212">
        <f t="shared" si="931"/>
        <v>3831</v>
      </c>
      <c r="CJ151" s="236">
        <f t="shared" si="931"/>
        <v>4170</v>
      </c>
      <c r="CK151" s="236">
        <f t="shared" si="931"/>
        <v>4105</v>
      </c>
      <c r="CL151" s="236">
        <f t="shared" si="931"/>
        <v>1717</v>
      </c>
      <c r="CM151" s="195">
        <f t="shared" si="931"/>
        <v>4105</v>
      </c>
      <c r="CN151" s="195">
        <f t="shared" si="931"/>
        <v>2105</v>
      </c>
      <c r="CO151" s="195">
        <f t="shared" si="932"/>
        <v>-99</v>
      </c>
      <c r="CP151" s="373">
        <f t="shared" si="932"/>
        <v>-729</v>
      </c>
      <c r="CQ151" s="195">
        <f t="shared" si="932"/>
        <v>-1302</v>
      </c>
      <c r="CR151" s="195">
        <f t="shared" si="932"/>
        <v>-3392</v>
      </c>
      <c r="CS151" s="195">
        <f t="shared" si="932"/>
        <v>-6706</v>
      </c>
      <c r="CT151" s="195">
        <f t="shared" si="932"/>
        <v>-3044</v>
      </c>
      <c r="CU151" s="195">
        <f t="shared" si="932"/>
        <v>-3300</v>
      </c>
      <c r="CV151" s="195">
        <f t="shared" si="932"/>
        <v>-2542</v>
      </c>
      <c r="CW151" s="195">
        <f t="shared" si="932"/>
        <v>-5436</v>
      </c>
      <c r="CX151" s="195">
        <f t="shared" si="932"/>
        <v>-3552</v>
      </c>
      <c r="CY151" s="195">
        <f t="shared" si="933"/>
        <v>-8163</v>
      </c>
      <c r="CZ151" s="195">
        <f t="shared" si="933"/>
        <v>-3646</v>
      </c>
      <c r="DA151" s="195">
        <f t="shared" si="933"/>
        <v>645</v>
      </c>
      <c r="DB151" s="373">
        <f t="shared" si="933"/>
        <v>2921</v>
      </c>
      <c r="DC151" s="373">
        <f t="shared" si="933"/>
        <v>6499</v>
      </c>
      <c r="DD151" s="373">
        <f t="shared" si="933"/>
        <v>4668</v>
      </c>
      <c r="DE151" s="373">
        <f t="shared" si="933"/>
        <v>4694</v>
      </c>
      <c r="DF151" s="373">
        <f t="shared" si="933"/>
        <v>4345</v>
      </c>
      <c r="DG151" s="373">
        <f t="shared" si="933"/>
        <v>2337</v>
      </c>
      <c r="DH151" s="373">
        <f t="shared" si="933"/>
        <v>69</v>
      </c>
      <c r="DI151" s="373">
        <f t="shared" si="934"/>
        <v>1928</v>
      </c>
      <c r="DJ151" s="373">
        <f t="shared" si="934"/>
        <v>2083</v>
      </c>
      <c r="DK151" s="373">
        <f t="shared" si="934"/>
        <v>5033</v>
      </c>
      <c r="DL151" s="373">
        <f t="shared" si="934"/>
        <v>3959</v>
      </c>
      <c r="DM151" s="373">
        <f t="shared" si="934"/>
        <v>2876</v>
      </c>
      <c r="DN151" s="373">
        <f t="shared" si="934"/>
        <v>1118</v>
      </c>
      <c r="DO151" s="373">
        <f t="shared" si="934"/>
        <v>-1693</v>
      </c>
      <c r="DP151" s="373">
        <f t="shared" si="934"/>
        <v>245</v>
      </c>
      <c r="DQ151" s="373">
        <f t="shared" si="934"/>
        <v>-2064</v>
      </c>
      <c r="DR151" s="373">
        <f t="shared" si="934"/>
        <v>-916</v>
      </c>
      <c r="DS151" s="373">
        <f t="shared" si="934"/>
        <v>-1140</v>
      </c>
      <c r="DT151" s="373">
        <f t="shared" si="934"/>
        <v>1231</v>
      </c>
      <c r="DU151" s="373">
        <f t="shared" si="934"/>
        <v>4728</v>
      </c>
      <c r="DV151" s="373">
        <f t="shared" si="934"/>
        <v>1568</v>
      </c>
      <c r="DW151" s="373">
        <f t="shared" si="934"/>
        <v>1554</v>
      </c>
      <c r="DX151" s="373">
        <f t="shared" si="934"/>
        <v>1955</v>
      </c>
      <c r="DY151" s="447"/>
      <c r="DZ151" s="447"/>
      <c r="EA151" s="447"/>
      <c r="EB151" s="261"/>
      <c r="EC151" s="56">
        <f>IF(ISERROR(GETPIVOTDATA("VALUE",'CSS WK pvt'!$I$2,"DT_FILE",EC$8,"CD_CO",EC$6,"TRIM_CAT",TRIM(B151),"TRIM_LINE",A149))=TRUE,0,GETPIVOTDATA("VALUE",'CSS WK pvt'!$I$2,"DT_FILE",EC$8,"CD_CO",EC$6,"TRIM_CAT",TRIM(B151),"TRIM_LINE",A149))</f>
        <v>14721</v>
      </c>
    </row>
    <row r="152" spans="1:133" s="51" customFormat="1" x14ac:dyDescent="0.3">
      <c r="A152" s="138"/>
      <c r="B152" s="52" t="s">
        <v>141</v>
      </c>
      <c r="C152" s="202">
        <v>179685.96</v>
      </c>
      <c r="D152" s="203">
        <v>182896.64000000001</v>
      </c>
      <c r="E152" s="203">
        <v>191336.8</v>
      </c>
      <c r="F152" s="204">
        <v>156440.53</v>
      </c>
      <c r="G152" s="203">
        <v>226838.2</v>
      </c>
      <c r="H152" s="204">
        <v>250278.39999999999</v>
      </c>
      <c r="I152" s="203">
        <v>297454.53999999998</v>
      </c>
      <c r="J152" s="204">
        <v>208842.43</v>
      </c>
      <c r="K152" s="203">
        <v>74975.360000000001</v>
      </c>
      <c r="L152" s="205">
        <v>309040.27</v>
      </c>
      <c r="M152" s="204">
        <v>287718.40000000002</v>
      </c>
      <c r="N152" s="204">
        <v>168633.95</v>
      </c>
      <c r="O152" s="203">
        <v>235394.71</v>
      </c>
      <c r="P152" s="204">
        <v>227008.1</v>
      </c>
      <c r="Q152" s="203">
        <v>170954</v>
      </c>
      <c r="R152" s="204">
        <v>187346</v>
      </c>
      <c r="S152" s="203">
        <v>113724</v>
      </c>
      <c r="T152" s="204">
        <v>285389</v>
      </c>
      <c r="U152" s="206">
        <v>299114</v>
      </c>
      <c r="V152" s="206">
        <v>302787</v>
      </c>
      <c r="W152" s="206">
        <v>119977</v>
      </c>
      <c r="X152" s="205">
        <v>282368</v>
      </c>
      <c r="Y152" s="206">
        <v>225644</v>
      </c>
      <c r="Z152" s="206">
        <v>210530</v>
      </c>
      <c r="AA152" s="206">
        <v>233437</v>
      </c>
      <c r="AB152" s="206">
        <v>170542</v>
      </c>
      <c r="AC152" s="206">
        <v>177620</v>
      </c>
      <c r="AD152" s="206">
        <v>249811</v>
      </c>
      <c r="AE152" s="206">
        <v>202624</v>
      </c>
      <c r="AF152" s="206">
        <v>317665</v>
      </c>
      <c r="AG152" s="206">
        <v>449626</v>
      </c>
      <c r="AH152" s="206">
        <v>196946</v>
      </c>
      <c r="AI152" s="206">
        <v>277602</v>
      </c>
      <c r="AJ152" s="218">
        <v>306295</v>
      </c>
      <c r="AK152" s="282">
        <v>230341</v>
      </c>
      <c r="AL152" s="282">
        <v>320857</v>
      </c>
      <c r="AM152" s="282">
        <v>252451</v>
      </c>
      <c r="AN152" s="282">
        <v>217310</v>
      </c>
      <c r="AO152" s="282">
        <v>201981</v>
      </c>
      <c r="AP152" s="282">
        <v>308932</v>
      </c>
      <c r="AQ152" s="56">
        <v>205178</v>
      </c>
      <c r="AR152" s="282">
        <v>369927</v>
      </c>
      <c r="AS152" s="282">
        <v>528124</v>
      </c>
      <c r="AT152" s="282">
        <v>277868</v>
      </c>
      <c r="AU152" s="282">
        <v>280293</v>
      </c>
      <c r="AV152" s="218">
        <v>416729</v>
      </c>
      <c r="AW152" s="282">
        <v>429514</v>
      </c>
      <c r="AX152" s="282">
        <v>413142</v>
      </c>
      <c r="AY152" s="282">
        <v>285183</v>
      </c>
      <c r="AZ152" s="282">
        <v>222734</v>
      </c>
      <c r="BA152" s="282">
        <v>215763</v>
      </c>
      <c r="BB152" s="282">
        <v>331177</v>
      </c>
      <c r="BC152" s="56">
        <v>293962</v>
      </c>
      <c r="BD152" s="282">
        <v>353788</v>
      </c>
      <c r="BE152" s="282">
        <v>426525</v>
      </c>
      <c r="BF152" s="282">
        <v>256879</v>
      </c>
      <c r="BG152" s="282">
        <v>271391</v>
      </c>
      <c r="BH152" s="218">
        <v>245605</v>
      </c>
      <c r="BI152" s="489">
        <v>290255</v>
      </c>
      <c r="BJ152" s="553">
        <v>319727</v>
      </c>
      <c r="BK152" s="574">
        <v>156776</v>
      </c>
      <c r="BL152" s="282">
        <v>229279</v>
      </c>
      <c r="BM152" s="282">
        <v>380900</v>
      </c>
      <c r="BN152" s="282">
        <v>236677</v>
      </c>
      <c r="BO152" s="56">
        <v>350269</v>
      </c>
      <c r="BP152" s="56">
        <v>525684</v>
      </c>
      <c r="BQ152" s="282">
        <v>318979</v>
      </c>
      <c r="BR152" s="282">
        <v>303239</v>
      </c>
      <c r="BS152" s="282"/>
      <c r="BT152" s="282"/>
      <c r="BU152" s="527">
        <f t="shared" si="930"/>
        <v>55708.75</v>
      </c>
      <c r="BV152" s="212">
        <f t="shared" si="930"/>
        <v>44111.459999999992</v>
      </c>
      <c r="BW152" s="212">
        <f t="shared" si="930"/>
        <v>-20382.799999999988</v>
      </c>
      <c r="BX152" s="212">
        <f t="shared" si="930"/>
        <v>30905.47</v>
      </c>
      <c r="BY152" s="212">
        <f t="shared" si="930"/>
        <v>-113114.20000000001</v>
      </c>
      <c r="BZ152" s="212">
        <f t="shared" si="930"/>
        <v>35110.600000000006</v>
      </c>
      <c r="CA152" s="212">
        <f t="shared" si="930"/>
        <v>1659.460000000021</v>
      </c>
      <c r="CB152" s="212">
        <f t="shared" si="930"/>
        <v>93944.57</v>
      </c>
      <c r="CC152" s="212">
        <f t="shared" si="930"/>
        <v>45001.64</v>
      </c>
      <c r="CD152" s="395">
        <f t="shared" si="930"/>
        <v>-26672.270000000019</v>
      </c>
      <c r="CE152" s="212">
        <f t="shared" si="931"/>
        <v>-62074.400000000023</v>
      </c>
      <c r="CF152" s="212">
        <f t="shared" si="931"/>
        <v>41896.049999999988</v>
      </c>
      <c r="CG152" s="212">
        <f t="shared" si="931"/>
        <v>-1957.7099999999919</v>
      </c>
      <c r="CH152" s="212">
        <f t="shared" si="931"/>
        <v>-56466.100000000006</v>
      </c>
      <c r="CI152" s="212">
        <f t="shared" si="931"/>
        <v>6666</v>
      </c>
      <c r="CJ152" s="236">
        <f t="shared" si="931"/>
        <v>62465</v>
      </c>
      <c r="CK152" s="236">
        <f t="shared" si="931"/>
        <v>88900</v>
      </c>
      <c r="CL152" s="236">
        <f t="shared" si="931"/>
        <v>32276</v>
      </c>
      <c r="CM152" s="195">
        <f t="shared" si="931"/>
        <v>150512</v>
      </c>
      <c r="CN152" s="195">
        <f t="shared" si="931"/>
        <v>-105841</v>
      </c>
      <c r="CO152" s="195">
        <f t="shared" si="932"/>
        <v>157625</v>
      </c>
      <c r="CP152" s="373">
        <f t="shared" si="932"/>
        <v>23927</v>
      </c>
      <c r="CQ152" s="195">
        <f t="shared" si="932"/>
        <v>4697</v>
      </c>
      <c r="CR152" s="195">
        <f t="shared" si="932"/>
        <v>110327</v>
      </c>
      <c r="CS152" s="195">
        <f t="shared" si="932"/>
        <v>19014</v>
      </c>
      <c r="CT152" s="195">
        <f t="shared" si="932"/>
        <v>46768</v>
      </c>
      <c r="CU152" s="195">
        <f t="shared" si="932"/>
        <v>24361</v>
      </c>
      <c r="CV152" s="195">
        <f t="shared" si="932"/>
        <v>59121</v>
      </c>
      <c r="CW152" s="195">
        <f t="shared" si="932"/>
        <v>2554</v>
      </c>
      <c r="CX152" s="195">
        <f t="shared" si="932"/>
        <v>52262</v>
      </c>
      <c r="CY152" s="195">
        <f t="shared" si="933"/>
        <v>78498</v>
      </c>
      <c r="CZ152" s="195">
        <f t="shared" si="933"/>
        <v>80922</v>
      </c>
      <c r="DA152" s="195">
        <f t="shared" si="933"/>
        <v>2691</v>
      </c>
      <c r="DB152" s="373">
        <f t="shared" si="933"/>
        <v>110434</v>
      </c>
      <c r="DC152" s="373">
        <f t="shared" si="933"/>
        <v>199173</v>
      </c>
      <c r="DD152" s="373">
        <f t="shared" si="933"/>
        <v>92285</v>
      </c>
      <c r="DE152" s="373">
        <f t="shared" si="933"/>
        <v>32732</v>
      </c>
      <c r="DF152" s="373">
        <f t="shared" si="933"/>
        <v>5424</v>
      </c>
      <c r="DG152" s="373">
        <f t="shared" si="933"/>
        <v>13782</v>
      </c>
      <c r="DH152" s="373">
        <f t="shared" si="933"/>
        <v>22245</v>
      </c>
      <c r="DI152" s="373">
        <f t="shared" si="934"/>
        <v>88784</v>
      </c>
      <c r="DJ152" s="373">
        <f t="shared" si="934"/>
        <v>-16139</v>
      </c>
      <c r="DK152" s="373">
        <f t="shared" si="934"/>
        <v>-101599</v>
      </c>
      <c r="DL152" s="373">
        <f t="shared" si="934"/>
        <v>-20989</v>
      </c>
      <c r="DM152" s="373">
        <f t="shared" si="934"/>
        <v>-8902</v>
      </c>
      <c r="DN152" s="373">
        <f t="shared" si="934"/>
        <v>-171124</v>
      </c>
      <c r="DO152" s="373">
        <f t="shared" si="934"/>
        <v>-139259</v>
      </c>
      <c r="DP152" s="373">
        <f t="shared" si="934"/>
        <v>-93415</v>
      </c>
      <c r="DQ152" s="373">
        <f t="shared" si="934"/>
        <v>-128407</v>
      </c>
      <c r="DR152" s="373">
        <f t="shared" si="934"/>
        <v>6545</v>
      </c>
      <c r="DS152" s="373">
        <f t="shared" si="934"/>
        <v>165137</v>
      </c>
      <c r="DT152" s="373">
        <f t="shared" si="934"/>
        <v>-94500</v>
      </c>
      <c r="DU152" s="373">
        <f t="shared" si="934"/>
        <v>56307</v>
      </c>
      <c r="DV152" s="373">
        <f t="shared" si="934"/>
        <v>171896</v>
      </c>
      <c r="DW152" s="373">
        <f t="shared" si="934"/>
        <v>-107546</v>
      </c>
      <c r="DX152" s="373">
        <f t="shared" si="934"/>
        <v>46360</v>
      </c>
      <c r="DY152" s="447"/>
      <c r="DZ152" s="447"/>
      <c r="EA152" s="447"/>
      <c r="EB152" s="261"/>
      <c r="EC152" s="56">
        <f>IF(ISERROR(GETPIVOTDATA("VALUE",'CSS WK pvt'!$I$2,"DT_FILE",EC$8,"CD_CO",EC$6,"TRIM_CAT",TRIM(B152),"TRIM_LINE",A149))=TRUE,0,GETPIVOTDATA("VALUE",'CSS WK pvt'!$I$2,"DT_FILE",EC$8,"CD_CO",EC$6,"TRIM_CAT",TRIM(B152),"TRIM_LINE",A149))</f>
        <v>303239</v>
      </c>
    </row>
    <row r="153" spans="1:133" s="51" customFormat="1" x14ac:dyDescent="0.3">
      <c r="A153" s="138"/>
      <c r="B153" s="52" t="s">
        <v>142</v>
      </c>
      <c r="C153" s="202">
        <v>141460.95000000001</v>
      </c>
      <c r="D153" s="203">
        <v>119445.61</v>
      </c>
      <c r="E153" s="203">
        <v>160162.45000000001</v>
      </c>
      <c r="F153" s="204">
        <v>113902.52</v>
      </c>
      <c r="G153" s="203">
        <v>174437.04</v>
      </c>
      <c r="H153" s="204">
        <v>153849.84</v>
      </c>
      <c r="I153" s="203">
        <v>264073.92</v>
      </c>
      <c r="J153" s="204">
        <v>186350.03</v>
      </c>
      <c r="K153" s="203">
        <v>57765.14</v>
      </c>
      <c r="L153" s="205">
        <v>189743.48</v>
      </c>
      <c r="M153" s="204">
        <v>198506.76</v>
      </c>
      <c r="N153" s="204">
        <v>74634.509999999995</v>
      </c>
      <c r="O153" s="203">
        <v>155527.94</v>
      </c>
      <c r="P153" s="204">
        <v>163204.32</v>
      </c>
      <c r="Q153" s="203">
        <v>133666</v>
      </c>
      <c r="R153" s="204">
        <v>136109</v>
      </c>
      <c r="S153" s="203">
        <v>107059</v>
      </c>
      <c r="T153" s="204">
        <v>231194</v>
      </c>
      <c r="U153" s="206">
        <v>225945</v>
      </c>
      <c r="V153" s="206">
        <v>237332</v>
      </c>
      <c r="W153" s="206">
        <v>84596</v>
      </c>
      <c r="X153" s="205">
        <v>187834</v>
      </c>
      <c r="Y153" s="206">
        <v>103799</v>
      </c>
      <c r="Z153" s="206">
        <v>113943</v>
      </c>
      <c r="AA153" s="206">
        <v>157177</v>
      </c>
      <c r="AB153" s="206">
        <v>86733</v>
      </c>
      <c r="AC153" s="206">
        <v>190543</v>
      </c>
      <c r="AD153" s="206">
        <v>196230</v>
      </c>
      <c r="AE153" s="206">
        <v>141781</v>
      </c>
      <c r="AF153" s="206">
        <v>250918</v>
      </c>
      <c r="AG153" s="206">
        <v>279351</v>
      </c>
      <c r="AH153" s="206">
        <v>176459</v>
      </c>
      <c r="AI153" s="206">
        <v>221539</v>
      </c>
      <c r="AJ153" s="218">
        <v>235936</v>
      </c>
      <c r="AK153" s="282">
        <v>133275</v>
      </c>
      <c r="AL153" s="282">
        <v>209321</v>
      </c>
      <c r="AM153" s="282">
        <v>184128</v>
      </c>
      <c r="AN153" s="282">
        <v>149157</v>
      </c>
      <c r="AO153" s="282">
        <v>171245</v>
      </c>
      <c r="AP153" s="282">
        <v>227578</v>
      </c>
      <c r="AQ153" s="56">
        <v>158084</v>
      </c>
      <c r="AR153" s="282">
        <v>280583</v>
      </c>
      <c r="AS153" s="282">
        <v>441678</v>
      </c>
      <c r="AT153" s="282">
        <v>268794</v>
      </c>
      <c r="AU153" s="282">
        <v>179978</v>
      </c>
      <c r="AV153" s="218">
        <v>217044</v>
      </c>
      <c r="AW153" s="282">
        <v>271044</v>
      </c>
      <c r="AX153" s="282">
        <v>254643</v>
      </c>
      <c r="AY153" s="282">
        <v>152481</v>
      </c>
      <c r="AZ153" s="282">
        <v>129717</v>
      </c>
      <c r="BA153" s="282">
        <v>213864</v>
      </c>
      <c r="BB153" s="282">
        <v>255737</v>
      </c>
      <c r="BC153" s="56">
        <v>176355</v>
      </c>
      <c r="BD153" s="282">
        <v>246351</v>
      </c>
      <c r="BE153" s="282">
        <v>280826</v>
      </c>
      <c r="BF153" s="282">
        <v>219015</v>
      </c>
      <c r="BG153" s="282">
        <v>242563</v>
      </c>
      <c r="BH153" s="218">
        <v>150641</v>
      </c>
      <c r="BI153" s="489">
        <v>215154</v>
      </c>
      <c r="BJ153" s="553">
        <v>223914</v>
      </c>
      <c r="BK153" s="574">
        <v>158587</v>
      </c>
      <c r="BL153" s="282">
        <v>198146</v>
      </c>
      <c r="BM153" s="282">
        <v>267379</v>
      </c>
      <c r="BN153" s="282">
        <v>195597</v>
      </c>
      <c r="BO153" s="56">
        <v>290164</v>
      </c>
      <c r="BP153" s="56">
        <v>360024</v>
      </c>
      <c r="BQ153" s="282">
        <v>258178</v>
      </c>
      <c r="BR153" s="282">
        <v>257307</v>
      </c>
      <c r="BS153" s="282"/>
      <c r="BT153" s="282"/>
      <c r="BU153" s="527">
        <f t="shared" si="930"/>
        <v>14066.989999999991</v>
      </c>
      <c r="BV153" s="212">
        <f t="shared" si="930"/>
        <v>43758.710000000006</v>
      </c>
      <c r="BW153" s="212">
        <f t="shared" si="930"/>
        <v>-26496.450000000012</v>
      </c>
      <c r="BX153" s="212">
        <f t="shared" si="930"/>
        <v>22206.479999999996</v>
      </c>
      <c r="BY153" s="212">
        <f t="shared" si="930"/>
        <v>-67378.040000000008</v>
      </c>
      <c r="BZ153" s="212">
        <f t="shared" si="930"/>
        <v>77344.160000000003</v>
      </c>
      <c r="CA153" s="212">
        <f t="shared" si="930"/>
        <v>-38128.919999999984</v>
      </c>
      <c r="CB153" s="212">
        <f t="shared" si="930"/>
        <v>50981.97</v>
      </c>
      <c r="CC153" s="212">
        <f t="shared" si="930"/>
        <v>26830.86</v>
      </c>
      <c r="CD153" s="395">
        <f t="shared" si="930"/>
        <v>-1909.4800000000105</v>
      </c>
      <c r="CE153" s="212">
        <f t="shared" si="931"/>
        <v>-94707.760000000009</v>
      </c>
      <c r="CF153" s="212">
        <f t="shared" si="931"/>
        <v>39308.490000000005</v>
      </c>
      <c r="CG153" s="212">
        <f t="shared" si="931"/>
        <v>1649.0599999999977</v>
      </c>
      <c r="CH153" s="212">
        <f t="shared" si="931"/>
        <v>-76471.320000000007</v>
      </c>
      <c r="CI153" s="212">
        <f t="shared" si="931"/>
        <v>56877</v>
      </c>
      <c r="CJ153" s="236">
        <f t="shared" si="931"/>
        <v>60121</v>
      </c>
      <c r="CK153" s="236">
        <f t="shared" si="931"/>
        <v>34722</v>
      </c>
      <c r="CL153" s="236">
        <f t="shared" si="931"/>
        <v>19724</v>
      </c>
      <c r="CM153" s="195">
        <f t="shared" si="931"/>
        <v>53406</v>
      </c>
      <c r="CN153" s="195">
        <f t="shared" si="931"/>
        <v>-60873</v>
      </c>
      <c r="CO153" s="195">
        <f t="shared" si="932"/>
        <v>136943</v>
      </c>
      <c r="CP153" s="373">
        <f t="shared" si="932"/>
        <v>48102</v>
      </c>
      <c r="CQ153" s="195">
        <f t="shared" si="932"/>
        <v>29476</v>
      </c>
      <c r="CR153" s="195">
        <f t="shared" si="932"/>
        <v>95378</v>
      </c>
      <c r="CS153" s="195">
        <f t="shared" si="932"/>
        <v>26951</v>
      </c>
      <c r="CT153" s="195">
        <f t="shared" si="932"/>
        <v>62424</v>
      </c>
      <c r="CU153" s="195">
        <f t="shared" si="932"/>
        <v>-19298</v>
      </c>
      <c r="CV153" s="195">
        <f t="shared" si="932"/>
        <v>31348</v>
      </c>
      <c r="CW153" s="195">
        <f t="shared" si="932"/>
        <v>16303</v>
      </c>
      <c r="CX153" s="195">
        <f t="shared" si="932"/>
        <v>29665</v>
      </c>
      <c r="CY153" s="195">
        <f t="shared" si="933"/>
        <v>162327</v>
      </c>
      <c r="CZ153" s="195">
        <f t="shared" si="933"/>
        <v>92335</v>
      </c>
      <c r="DA153" s="195">
        <f t="shared" si="933"/>
        <v>-41561</v>
      </c>
      <c r="DB153" s="373">
        <f t="shared" si="933"/>
        <v>-18892</v>
      </c>
      <c r="DC153" s="373">
        <f t="shared" si="933"/>
        <v>137769</v>
      </c>
      <c r="DD153" s="373">
        <f t="shared" si="933"/>
        <v>45322</v>
      </c>
      <c r="DE153" s="373">
        <f t="shared" si="933"/>
        <v>-31647</v>
      </c>
      <c r="DF153" s="373">
        <f t="shared" si="933"/>
        <v>-19440</v>
      </c>
      <c r="DG153" s="373">
        <f t="shared" si="933"/>
        <v>42619</v>
      </c>
      <c r="DH153" s="373">
        <f t="shared" si="933"/>
        <v>28159</v>
      </c>
      <c r="DI153" s="373">
        <f t="shared" si="934"/>
        <v>18271</v>
      </c>
      <c r="DJ153" s="373">
        <f t="shared" si="934"/>
        <v>-34232</v>
      </c>
      <c r="DK153" s="373">
        <f t="shared" si="934"/>
        <v>-160852</v>
      </c>
      <c r="DL153" s="373">
        <f t="shared" si="934"/>
        <v>-49779</v>
      </c>
      <c r="DM153" s="373">
        <f t="shared" si="934"/>
        <v>62585</v>
      </c>
      <c r="DN153" s="373">
        <f t="shared" si="934"/>
        <v>-66403</v>
      </c>
      <c r="DO153" s="373">
        <f t="shared" si="934"/>
        <v>-55890</v>
      </c>
      <c r="DP153" s="373">
        <f t="shared" si="934"/>
        <v>-30729</v>
      </c>
      <c r="DQ153" s="373">
        <f t="shared" si="934"/>
        <v>6106</v>
      </c>
      <c r="DR153" s="373">
        <f t="shared" si="934"/>
        <v>68429</v>
      </c>
      <c r="DS153" s="373">
        <f t="shared" si="934"/>
        <v>53515</v>
      </c>
      <c r="DT153" s="373">
        <f t="shared" si="934"/>
        <v>-60140</v>
      </c>
      <c r="DU153" s="373">
        <f t="shared" si="934"/>
        <v>113809</v>
      </c>
      <c r="DV153" s="373">
        <f t="shared" si="934"/>
        <v>113673</v>
      </c>
      <c r="DW153" s="373">
        <f t="shared" si="934"/>
        <v>-22648</v>
      </c>
      <c r="DX153" s="373">
        <f t="shared" si="934"/>
        <v>38292</v>
      </c>
      <c r="DY153" s="447"/>
      <c r="DZ153" s="447"/>
      <c r="EA153" s="447"/>
      <c r="EB153" s="261"/>
      <c r="EC153" s="56">
        <f>IF(ISERROR(GETPIVOTDATA("VALUE",'CSS WK pvt'!$I$2,"DT_FILE",EC$8,"CD_CO",EC$6,"TRIM_CAT",TRIM(B153),"TRIM_LINE",A149))=TRUE,0,GETPIVOTDATA("VALUE",'CSS WK pvt'!$I$2,"DT_FILE",EC$8,"CD_CO",EC$6,"TRIM_CAT",TRIM(B153),"TRIM_LINE",A149))</f>
        <v>257307</v>
      </c>
    </row>
    <row r="154" spans="1:133" s="51" customFormat="1" x14ac:dyDescent="0.3">
      <c r="A154" s="138"/>
      <c r="B154" s="52" t="s">
        <v>143</v>
      </c>
      <c r="C154" s="202">
        <v>136976.76999999999</v>
      </c>
      <c r="D154" s="203">
        <v>129623.48</v>
      </c>
      <c r="E154" s="203">
        <v>187590.42</v>
      </c>
      <c r="F154" s="204">
        <v>184615.75</v>
      </c>
      <c r="G154" s="203">
        <v>216544.57</v>
      </c>
      <c r="H154" s="204">
        <v>192600.84</v>
      </c>
      <c r="I154" s="203">
        <v>197421.93</v>
      </c>
      <c r="J154" s="204">
        <v>189091.29</v>
      </c>
      <c r="K154" s="203">
        <v>154216.32999999999</v>
      </c>
      <c r="L154" s="205">
        <v>31112.53</v>
      </c>
      <c r="M154" s="204">
        <v>117620.36</v>
      </c>
      <c r="N154" s="204">
        <v>293548.59000000003</v>
      </c>
      <c r="O154" s="203">
        <v>135801.10999999999</v>
      </c>
      <c r="P154" s="204">
        <v>158628.15</v>
      </c>
      <c r="Q154" s="203">
        <v>216606</v>
      </c>
      <c r="R154" s="204">
        <v>190376</v>
      </c>
      <c r="S154" s="203">
        <v>218747</v>
      </c>
      <c r="T154" s="204">
        <v>223676</v>
      </c>
      <c r="U154" s="206">
        <v>239502</v>
      </c>
      <c r="V154" s="206">
        <v>193702</v>
      </c>
      <c r="W154" s="206">
        <v>189249</v>
      </c>
      <c r="X154" s="205">
        <v>171611</v>
      </c>
      <c r="Y154" s="206">
        <v>105625</v>
      </c>
      <c r="Z154" s="206">
        <v>175939</v>
      </c>
      <c r="AA154" s="206">
        <v>187835</v>
      </c>
      <c r="AB154" s="206">
        <v>119343</v>
      </c>
      <c r="AC154" s="206">
        <v>153964</v>
      </c>
      <c r="AD154" s="206">
        <v>133414</v>
      </c>
      <c r="AE154" s="206">
        <v>264417</v>
      </c>
      <c r="AF154" s="206">
        <v>192656</v>
      </c>
      <c r="AG154" s="206">
        <v>184885</v>
      </c>
      <c r="AH154" s="206">
        <v>191729</v>
      </c>
      <c r="AI154" s="206">
        <v>168584</v>
      </c>
      <c r="AJ154" s="218">
        <v>199395</v>
      </c>
      <c r="AK154" s="282">
        <v>227571</v>
      </c>
      <c r="AL154" s="282">
        <v>140812</v>
      </c>
      <c r="AM154" s="282">
        <v>180402</v>
      </c>
      <c r="AN154" s="282">
        <v>165138</v>
      </c>
      <c r="AO154" s="282">
        <v>117239</v>
      </c>
      <c r="AP154" s="282">
        <v>166563</v>
      </c>
      <c r="AQ154" s="56">
        <v>185121</v>
      </c>
      <c r="AR154" s="282">
        <v>209637</v>
      </c>
      <c r="AS154" s="282">
        <v>193305</v>
      </c>
      <c r="AT154" s="282">
        <v>310307</v>
      </c>
      <c r="AU154" s="282">
        <v>187075</v>
      </c>
      <c r="AV154" s="218">
        <v>117035</v>
      </c>
      <c r="AW154" s="282">
        <v>201669</v>
      </c>
      <c r="AX154" s="282">
        <v>128812</v>
      </c>
      <c r="AY154" s="282">
        <v>193511</v>
      </c>
      <c r="AZ154" s="282">
        <v>156278</v>
      </c>
      <c r="BA154" s="282">
        <v>233257</v>
      </c>
      <c r="BB154" s="282">
        <v>142580</v>
      </c>
      <c r="BC154" s="56">
        <v>206683</v>
      </c>
      <c r="BD154" s="282">
        <v>227202</v>
      </c>
      <c r="BE154" s="282">
        <v>189357</v>
      </c>
      <c r="BF154" s="282">
        <v>132668</v>
      </c>
      <c r="BG154" s="282">
        <v>162728</v>
      </c>
      <c r="BH154" s="218">
        <v>145440</v>
      </c>
      <c r="BI154" s="489">
        <v>212947</v>
      </c>
      <c r="BJ154" s="553">
        <v>156404</v>
      </c>
      <c r="BK154" s="574">
        <v>160362</v>
      </c>
      <c r="BL154" s="282">
        <v>220606</v>
      </c>
      <c r="BM154" s="282">
        <v>224384</v>
      </c>
      <c r="BN154" s="282">
        <v>196052</v>
      </c>
      <c r="BO154" s="56">
        <v>308026</v>
      </c>
      <c r="BP154" s="56">
        <v>233134</v>
      </c>
      <c r="BQ154" s="282">
        <v>154650</v>
      </c>
      <c r="BR154" s="282">
        <v>180669</v>
      </c>
      <c r="BS154" s="282"/>
      <c r="BT154" s="282"/>
      <c r="BU154" s="527">
        <f t="shared" si="930"/>
        <v>-1175.6600000000035</v>
      </c>
      <c r="BV154" s="212">
        <f t="shared" si="930"/>
        <v>29004.67</v>
      </c>
      <c r="BW154" s="212">
        <f t="shared" si="930"/>
        <v>29015.579999999987</v>
      </c>
      <c r="BX154" s="212">
        <f t="shared" si="930"/>
        <v>5760.25</v>
      </c>
      <c r="BY154" s="212">
        <f t="shared" si="930"/>
        <v>2202.429999999993</v>
      </c>
      <c r="BZ154" s="212">
        <f t="shared" si="930"/>
        <v>31075.160000000003</v>
      </c>
      <c r="CA154" s="212">
        <f t="shared" si="930"/>
        <v>42080.070000000007</v>
      </c>
      <c r="CB154" s="212">
        <f t="shared" si="930"/>
        <v>4610.7099999999919</v>
      </c>
      <c r="CC154" s="212">
        <f t="shared" si="930"/>
        <v>35032.670000000013</v>
      </c>
      <c r="CD154" s="395">
        <f t="shared" si="930"/>
        <v>140498.47</v>
      </c>
      <c r="CE154" s="212">
        <f t="shared" si="931"/>
        <v>-11995.36</v>
      </c>
      <c r="CF154" s="212">
        <f t="shared" si="931"/>
        <v>-117609.59000000003</v>
      </c>
      <c r="CG154" s="212">
        <f t="shared" si="931"/>
        <v>52033.890000000014</v>
      </c>
      <c r="CH154" s="212">
        <f t="shared" si="931"/>
        <v>-39285.149999999994</v>
      </c>
      <c r="CI154" s="212">
        <f t="shared" si="931"/>
        <v>-62642</v>
      </c>
      <c r="CJ154" s="236">
        <f t="shared" si="931"/>
        <v>-56962</v>
      </c>
      <c r="CK154" s="236">
        <f t="shared" si="931"/>
        <v>45670</v>
      </c>
      <c r="CL154" s="236">
        <f t="shared" si="931"/>
        <v>-31020</v>
      </c>
      <c r="CM154" s="195">
        <f t="shared" si="931"/>
        <v>-54617</v>
      </c>
      <c r="CN154" s="195">
        <f t="shared" si="931"/>
        <v>-1973</v>
      </c>
      <c r="CO154" s="195">
        <f t="shared" si="932"/>
        <v>-20665</v>
      </c>
      <c r="CP154" s="373">
        <f t="shared" si="932"/>
        <v>27784</v>
      </c>
      <c r="CQ154" s="195">
        <f t="shared" si="932"/>
        <v>121946</v>
      </c>
      <c r="CR154" s="195">
        <f t="shared" si="932"/>
        <v>-35127</v>
      </c>
      <c r="CS154" s="195">
        <f t="shared" si="932"/>
        <v>-7433</v>
      </c>
      <c r="CT154" s="195">
        <f t="shared" si="932"/>
        <v>45795</v>
      </c>
      <c r="CU154" s="195">
        <f t="shared" si="932"/>
        <v>-36725</v>
      </c>
      <c r="CV154" s="195">
        <f t="shared" si="932"/>
        <v>33149</v>
      </c>
      <c r="CW154" s="195">
        <f t="shared" si="932"/>
        <v>-79296</v>
      </c>
      <c r="CX154" s="195">
        <f t="shared" si="932"/>
        <v>16981</v>
      </c>
      <c r="CY154" s="195">
        <f t="shared" si="933"/>
        <v>8420</v>
      </c>
      <c r="CZ154" s="195">
        <f t="shared" si="933"/>
        <v>118578</v>
      </c>
      <c r="DA154" s="195">
        <f t="shared" si="933"/>
        <v>18491</v>
      </c>
      <c r="DB154" s="373">
        <f t="shared" si="933"/>
        <v>-82360</v>
      </c>
      <c r="DC154" s="373">
        <f t="shared" si="933"/>
        <v>-25902</v>
      </c>
      <c r="DD154" s="373">
        <f t="shared" si="933"/>
        <v>-12000</v>
      </c>
      <c r="DE154" s="373">
        <f t="shared" si="933"/>
        <v>13109</v>
      </c>
      <c r="DF154" s="373">
        <f t="shared" si="933"/>
        <v>-8860</v>
      </c>
      <c r="DG154" s="373">
        <f t="shared" si="933"/>
        <v>116018</v>
      </c>
      <c r="DH154" s="373">
        <f t="shared" si="933"/>
        <v>-23983</v>
      </c>
      <c r="DI154" s="373">
        <f t="shared" si="934"/>
        <v>21562</v>
      </c>
      <c r="DJ154" s="373">
        <f t="shared" si="934"/>
        <v>17565</v>
      </c>
      <c r="DK154" s="373">
        <f t="shared" si="934"/>
        <v>-3948</v>
      </c>
      <c r="DL154" s="373">
        <f t="shared" si="934"/>
        <v>-177639</v>
      </c>
      <c r="DM154" s="373">
        <f t="shared" si="934"/>
        <v>-24347</v>
      </c>
      <c r="DN154" s="373">
        <f t="shared" si="934"/>
        <v>28405</v>
      </c>
      <c r="DO154" s="373">
        <f t="shared" si="934"/>
        <v>11278</v>
      </c>
      <c r="DP154" s="373">
        <f t="shared" si="934"/>
        <v>27592</v>
      </c>
      <c r="DQ154" s="373">
        <f t="shared" si="934"/>
        <v>-33149</v>
      </c>
      <c r="DR154" s="373">
        <f t="shared" si="934"/>
        <v>64328</v>
      </c>
      <c r="DS154" s="373">
        <f t="shared" si="934"/>
        <v>-8873</v>
      </c>
      <c r="DT154" s="373">
        <f t="shared" si="934"/>
        <v>53472</v>
      </c>
      <c r="DU154" s="373">
        <f t="shared" si="934"/>
        <v>101343</v>
      </c>
      <c r="DV154" s="373">
        <f t="shared" si="934"/>
        <v>5932</v>
      </c>
      <c r="DW154" s="373">
        <f t="shared" si="934"/>
        <v>-34707</v>
      </c>
      <c r="DX154" s="373">
        <f t="shared" si="934"/>
        <v>48001</v>
      </c>
      <c r="DY154" s="447"/>
      <c r="DZ154" s="447"/>
      <c r="EA154" s="447"/>
      <c r="EB154" s="261"/>
      <c r="EC154" s="56">
        <f>IF(ISERROR(GETPIVOTDATA("VALUE",'CSS WK pvt'!$I$2,"DT_FILE",EC$8,"CD_CO",EC$6,"TRIM_CAT",TRIM(B154),"TRIM_LINE",A149))=TRUE,0,GETPIVOTDATA("VALUE",'CSS WK pvt'!$I$2,"DT_FILE",EC$8,"CD_CO",EC$6,"TRIM_CAT",TRIM(B154),"TRIM_LINE",A149))</f>
        <v>180669</v>
      </c>
    </row>
    <row r="155" spans="1:133" s="65" customFormat="1" x14ac:dyDescent="0.3">
      <c r="A155" s="139"/>
      <c r="B155" s="52" t="s">
        <v>144</v>
      </c>
      <c r="C155" s="207">
        <f t="shared" ref="C155:Q155" si="935">SUM(C150:C154)</f>
        <v>1457896.49</v>
      </c>
      <c r="D155" s="208">
        <f t="shared" si="935"/>
        <v>1330539.2100000002</v>
      </c>
      <c r="E155" s="208">
        <f t="shared" si="935"/>
        <v>1318019.8099999998</v>
      </c>
      <c r="F155" s="209">
        <f t="shared" si="935"/>
        <v>1364320.2</v>
      </c>
      <c r="G155" s="208">
        <f t="shared" si="935"/>
        <v>1850958.23</v>
      </c>
      <c r="H155" s="209">
        <f t="shared" si="935"/>
        <v>2250387.4899999998</v>
      </c>
      <c r="I155" s="208">
        <f t="shared" si="935"/>
        <v>2336017.7800000003</v>
      </c>
      <c r="J155" s="209">
        <f t="shared" si="935"/>
        <v>1589270.99</v>
      </c>
      <c r="K155" s="208">
        <f t="shared" si="935"/>
        <v>1081057.93</v>
      </c>
      <c r="L155" s="210">
        <f t="shared" si="935"/>
        <v>2084147.83</v>
      </c>
      <c r="M155" s="209">
        <f t="shared" si="935"/>
        <v>1921340.0100000002</v>
      </c>
      <c r="N155" s="209">
        <f t="shared" si="935"/>
        <v>1650662.88</v>
      </c>
      <c r="O155" s="209">
        <f t="shared" si="935"/>
        <v>1679552.31</v>
      </c>
      <c r="P155" s="209">
        <f t="shared" si="935"/>
        <v>1802778.06</v>
      </c>
      <c r="Q155" s="209">
        <f t="shared" si="935"/>
        <v>1528570</v>
      </c>
      <c r="R155" s="209">
        <v>1834366</v>
      </c>
      <c r="S155" s="208">
        <v>2000145</v>
      </c>
      <c r="T155" s="209">
        <v>3056128</v>
      </c>
      <c r="U155" s="211">
        <v>2619483</v>
      </c>
      <c r="V155" s="211">
        <v>2289740</v>
      </c>
      <c r="W155" s="211">
        <f>SUM(W150+W151+W152+W153+W154)</f>
        <v>1413506</v>
      </c>
      <c r="X155" s="210">
        <f>SUM(X150+X151+X152+X153+X154)</f>
        <v>2255144</v>
      </c>
      <c r="Y155" s="211">
        <v>1910357</v>
      </c>
      <c r="Z155" s="211">
        <v>1992971</v>
      </c>
      <c r="AA155" s="211">
        <v>1994390</v>
      </c>
      <c r="AB155" s="211">
        <v>1529929</v>
      </c>
      <c r="AC155" s="211">
        <v>1571992</v>
      </c>
      <c r="AD155" s="211">
        <v>1948726</v>
      </c>
      <c r="AE155" s="211">
        <v>2446535</v>
      </c>
      <c r="AF155" s="211">
        <v>3093385</v>
      </c>
      <c r="AG155" s="211">
        <v>3205986</v>
      </c>
      <c r="AH155" s="211">
        <v>1839229</v>
      </c>
      <c r="AI155" s="211">
        <v>1921067</v>
      </c>
      <c r="AJ155" s="217">
        <v>2202859</v>
      </c>
      <c r="AK155" s="283">
        <v>2032197</v>
      </c>
      <c r="AL155" s="283">
        <v>2310873</v>
      </c>
      <c r="AM155" s="283">
        <v>2014926</v>
      </c>
      <c r="AN155" s="283">
        <v>1729188</v>
      </c>
      <c r="AO155" s="283">
        <v>1566838</v>
      </c>
      <c r="AP155" s="283">
        <v>2224089</v>
      </c>
      <c r="AQ155" s="77">
        <v>2219482</v>
      </c>
      <c r="AR155" s="283">
        <v>3446886</v>
      </c>
      <c r="AS155" s="283">
        <v>3640135</v>
      </c>
      <c r="AT155" s="283">
        <v>2329952</v>
      </c>
      <c r="AU155" s="283">
        <v>2056440</v>
      </c>
      <c r="AV155" s="217">
        <v>2614622</v>
      </c>
      <c r="AW155" s="283">
        <v>3010732</v>
      </c>
      <c r="AX155" s="283">
        <v>2805722</v>
      </c>
      <c r="AY155" s="283">
        <v>2155597</v>
      </c>
      <c r="AZ155" s="283">
        <v>2080324</v>
      </c>
      <c r="BA155" s="283">
        <v>1961133</v>
      </c>
      <c r="BB155" s="283">
        <v>2267435</v>
      </c>
      <c r="BC155" s="77">
        <v>3003784</v>
      </c>
      <c r="BD155" s="283">
        <v>3036145</v>
      </c>
      <c r="BE155" s="283">
        <v>3200250</v>
      </c>
      <c r="BF155" s="283">
        <v>2136690</v>
      </c>
      <c r="BG155" s="283">
        <v>2010199</v>
      </c>
      <c r="BH155" s="217">
        <v>2053433</v>
      </c>
      <c r="BI155" s="490">
        <v>2547213</v>
      </c>
      <c r="BJ155" s="554">
        <v>2568117</v>
      </c>
      <c r="BK155" s="575">
        <v>1914437</v>
      </c>
      <c r="BL155" s="283">
        <v>2158564</v>
      </c>
      <c r="BM155" s="283">
        <v>2336855</v>
      </c>
      <c r="BN155" s="283">
        <v>2312159</v>
      </c>
      <c r="BO155" s="77">
        <v>3557164</v>
      </c>
      <c r="BP155" s="77">
        <v>4485149</v>
      </c>
      <c r="BQ155" s="283">
        <v>2922087</v>
      </c>
      <c r="BR155" s="283">
        <v>2513133</v>
      </c>
      <c r="BS155" s="283"/>
      <c r="BT155" s="283"/>
      <c r="BU155" s="528">
        <f t="shared" ref="BU155:BY155" si="936">SUM(BU150:BU154)</f>
        <v>221655.82</v>
      </c>
      <c r="BV155" s="213">
        <f t="shared" si="936"/>
        <v>472238.85</v>
      </c>
      <c r="BW155" s="213">
        <f t="shared" si="936"/>
        <v>210550.19</v>
      </c>
      <c r="BX155" s="213">
        <f t="shared" si="936"/>
        <v>470045.79999999993</v>
      </c>
      <c r="BY155" s="213">
        <f t="shared" si="936"/>
        <v>149186.77000000005</v>
      </c>
      <c r="BZ155" s="213">
        <f t="shared" ref="BZ155:CH155" si="937">SUM(BZ150:BZ154)</f>
        <v>805740.51000000013</v>
      </c>
      <c r="CA155" s="213">
        <f t="shared" si="937"/>
        <v>283465.21999999997</v>
      </c>
      <c r="CB155" s="213">
        <f t="shared" si="937"/>
        <v>700469.01</v>
      </c>
      <c r="CC155" s="213">
        <f t="shared" si="937"/>
        <v>332448.07000000007</v>
      </c>
      <c r="CD155" s="396">
        <f t="shared" si="937"/>
        <v>170996.16999999987</v>
      </c>
      <c r="CE155" s="213">
        <f t="shared" si="937"/>
        <v>-10983.010000000111</v>
      </c>
      <c r="CF155" s="213">
        <f t="shared" si="937"/>
        <v>342308.12000000005</v>
      </c>
      <c r="CG155" s="213">
        <f t="shared" si="937"/>
        <v>314837.69000000006</v>
      </c>
      <c r="CH155" s="213">
        <f t="shared" si="937"/>
        <v>-272849.06000000006</v>
      </c>
      <c r="CI155" s="213">
        <f t="shared" ref="CI155:CJ155" si="938">SUM(CI150:CI154)</f>
        <v>43422</v>
      </c>
      <c r="CJ155" s="237">
        <f t="shared" si="938"/>
        <v>114360</v>
      </c>
      <c r="CK155" s="237">
        <f t="shared" ref="CK155" si="939">SUM(CK150:CK154)</f>
        <v>446390</v>
      </c>
      <c r="CL155" s="237">
        <f t="shared" ref="CL155:CM155" si="940">SUM(CL150:CL154)</f>
        <v>37257</v>
      </c>
      <c r="CM155" s="196">
        <f t="shared" si="940"/>
        <v>586503</v>
      </c>
      <c r="CN155" s="196">
        <f t="shared" ref="CN155:CO155" si="941">SUM(CN150:CN154)</f>
        <v>-450511</v>
      </c>
      <c r="CO155" s="196">
        <f t="shared" si="941"/>
        <v>507561</v>
      </c>
      <c r="CP155" s="374">
        <f t="shared" ref="CP155:CQ155" si="942">SUM(CP150:CP154)</f>
        <v>-52285</v>
      </c>
      <c r="CQ155" s="196">
        <f t="shared" si="942"/>
        <v>121840</v>
      </c>
      <c r="CR155" s="196">
        <f t="shared" ref="CR155" si="943">SUM(CR150:CR154)</f>
        <v>317902</v>
      </c>
      <c r="CS155" s="196">
        <f t="shared" ref="CS155" si="944">SUM(CS150:CS154)</f>
        <v>20536</v>
      </c>
      <c r="CT155" s="196">
        <f t="shared" ref="CT155" si="945">SUM(CT150:CT154)</f>
        <v>199259</v>
      </c>
      <c r="CU155" s="196">
        <f t="shared" ref="CU155" si="946">SUM(CU150:CU154)</f>
        <v>-5154</v>
      </c>
      <c r="CV155" s="196">
        <f t="shared" ref="CV155" si="947">SUM(CV150:CV154)</f>
        <v>275363</v>
      </c>
      <c r="CW155" s="196">
        <f t="shared" ref="CW155" si="948">SUM(CW150:CW154)</f>
        <v>-227053</v>
      </c>
      <c r="CX155" s="196">
        <f t="shared" ref="CX155" si="949">SUM(CX150:CX154)</f>
        <v>353501</v>
      </c>
      <c r="CY155" s="196">
        <f t="shared" ref="CY155" si="950">SUM(CY150:CY154)</f>
        <v>434149</v>
      </c>
      <c r="CZ155" s="196">
        <f t="shared" ref="CZ155" si="951">SUM(CZ150:CZ154)</f>
        <v>490723</v>
      </c>
      <c r="DA155" s="196">
        <f t="shared" ref="DA155" si="952">SUM(DA150:DA154)</f>
        <v>135373</v>
      </c>
      <c r="DB155" s="374">
        <f t="shared" ref="DB155" si="953">SUM(DB150:DB154)</f>
        <v>411763</v>
      </c>
      <c r="DC155" s="374">
        <f t="shared" ref="DC155" si="954">SUM(DC150:DC154)</f>
        <v>978535</v>
      </c>
      <c r="DD155" s="374">
        <f t="shared" ref="DD155" si="955">SUM(DD150:DD154)</f>
        <v>494849</v>
      </c>
      <c r="DE155" s="374">
        <f t="shared" ref="DE155" si="956">SUM(DE150:DE154)</f>
        <v>140671</v>
      </c>
      <c r="DF155" s="374">
        <f t="shared" ref="DF155" si="957">SUM(DF150:DF154)</f>
        <v>351136</v>
      </c>
      <c r="DG155" s="374">
        <f t="shared" ref="DG155" si="958">SUM(DG150:DG154)</f>
        <v>394295</v>
      </c>
      <c r="DH155" s="374">
        <f t="shared" ref="DH155" si="959">SUM(DH150:DH154)</f>
        <v>43346</v>
      </c>
      <c r="DI155" s="374">
        <f t="shared" ref="DI155" si="960">SUM(DI150:DI154)</f>
        <v>784302</v>
      </c>
      <c r="DJ155" s="374">
        <f t="shared" ref="DJ155" si="961">SUM(DJ150:DJ154)</f>
        <v>-410741</v>
      </c>
      <c r="DK155" s="374">
        <f t="shared" ref="DK155:DL155" si="962">SUM(DK150:DK154)</f>
        <v>-439885</v>
      </c>
      <c r="DL155" s="374">
        <f t="shared" si="962"/>
        <v>-193262</v>
      </c>
      <c r="DM155" s="374">
        <f t="shared" ref="DM155:DN155" si="963">SUM(DM150:DM154)</f>
        <v>-46241</v>
      </c>
      <c r="DN155" s="374">
        <f t="shared" si="963"/>
        <v>-561189</v>
      </c>
      <c r="DO155" s="374">
        <f t="shared" ref="DO155:DP155" si="964">SUM(DO150:DO154)</f>
        <v>-463519</v>
      </c>
      <c r="DP155" s="374">
        <f t="shared" si="964"/>
        <v>-237605</v>
      </c>
      <c r="DQ155" s="374">
        <f t="shared" ref="DQ155:DR155" si="965">SUM(DQ150:DQ154)</f>
        <v>-241160</v>
      </c>
      <c r="DR155" s="374">
        <f t="shared" si="965"/>
        <v>78240</v>
      </c>
      <c r="DS155" s="374">
        <f t="shared" ref="DS155:DT155" si="966">SUM(DS150:DS154)</f>
        <v>375722</v>
      </c>
      <c r="DT155" s="374">
        <f t="shared" si="966"/>
        <v>44724</v>
      </c>
      <c r="DU155" s="374">
        <f t="shared" ref="DU155:DV155" si="967">SUM(DU150:DU154)</f>
        <v>553380</v>
      </c>
      <c r="DV155" s="374">
        <f t="shared" si="967"/>
        <v>1449004</v>
      </c>
      <c r="DW155" s="374">
        <f t="shared" ref="DW155:DX155" si="968">SUM(DW150:DW154)</f>
        <v>-278163</v>
      </c>
      <c r="DX155" s="374">
        <f t="shared" si="968"/>
        <v>376443</v>
      </c>
      <c r="DY155" s="449"/>
      <c r="DZ155" s="449"/>
      <c r="EA155" s="449"/>
      <c r="EB155" s="262"/>
      <c r="EC155" s="77">
        <f>SUM(EC150:EC154)</f>
        <v>2513133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274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274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51"/>
      <c r="CN156" s="251"/>
      <c r="CO156" s="251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432"/>
      <c r="DZ156" s="432"/>
      <c r="EA156" s="432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A157" si="969">(C66+C150+D94-D66-D150)/(C66+C150+D94-D150)</f>
        <v>0.75630370934042801</v>
      </c>
      <c r="E157" s="167">
        <f t="shared" si="969"/>
        <v>0.76727544529949332</v>
      </c>
      <c r="F157" s="167">
        <f t="shared" si="969"/>
        <v>0.74963048196685611</v>
      </c>
      <c r="G157" s="167">
        <f t="shared" si="969"/>
        <v>0.81544590141415063</v>
      </c>
      <c r="H157" s="168">
        <f t="shared" si="969"/>
        <v>0.86582921302566451</v>
      </c>
      <c r="I157" s="167">
        <f t="shared" si="969"/>
        <v>0.84044729963909659</v>
      </c>
      <c r="J157" s="168">
        <f t="shared" si="969"/>
        <v>0.83125364554353309</v>
      </c>
      <c r="K157" s="167">
        <f t="shared" si="969"/>
        <v>0.70843767933275992</v>
      </c>
      <c r="L157" s="169">
        <f t="shared" si="969"/>
        <v>0.68386579672931314</v>
      </c>
      <c r="M157" s="168">
        <f t="shared" si="969"/>
        <v>0.80294912379497863</v>
      </c>
      <c r="N157" s="168">
        <f t="shared" si="969"/>
        <v>0.77386251003263407</v>
      </c>
      <c r="O157" s="168">
        <f t="shared" si="969"/>
        <v>0.71575216438951328</v>
      </c>
      <c r="P157" s="168">
        <f t="shared" si="969"/>
        <v>0.6533172597180642</v>
      </c>
      <c r="Q157" s="168">
        <f t="shared" si="969"/>
        <v>0.68199754833628057</v>
      </c>
      <c r="R157" s="168">
        <f t="shared" si="969"/>
        <v>0.64521171635412999</v>
      </c>
      <c r="S157" s="168">
        <f t="shared" si="969"/>
        <v>0.72910470460942867</v>
      </c>
      <c r="T157" s="168">
        <f t="shared" si="969"/>
        <v>0.80284120122063141</v>
      </c>
      <c r="U157" s="168">
        <f t="shared" si="969"/>
        <v>0.76499790775352527</v>
      </c>
      <c r="V157" s="168">
        <f t="shared" si="969"/>
        <v>0.67263007485417825</v>
      </c>
      <c r="W157" s="168">
        <f t="shared" si="969"/>
        <v>0.76423472097075995</v>
      </c>
      <c r="X157" s="169">
        <f t="shared" si="969"/>
        <v>0.58701558641534746</v>
      </c>
      <c r="Y157" s="168">
        <f t="shared" si="969"/>
        <v>0.65544196843985769</v>
      </c>
      <c r="Z157" s="168">
        <f t="shared" si="969"/>
        <v>0.66245478613846964</v>
      </c>
      <c r="AA157" s="168">
        <f t="shared" si="969"/>
        <v>0.65589878725509498</v>
      </c>
      <c r="AB157" s="168">
        <f t="shared" ref="AB157:BJ162" si="970">(AA66+AA150+AB94-AB66-AB150)/(AA66+AA150+AB94-AB150)</f>
        <v>0.6545120807048137</v>
      </c>
      <c r="AC157" s="168">
        <f t="shared" si="970"/>
        <v>0.6431198380204991</v>
      </c>
      <c r="AD157" s="168">
        <f t="shared" si="970"/>
        <v>0.64817176436188795</v>
      </c>
      <c r="AE157" s="168">
        <f t="shared" si="970"/>
        <v>0.71877073442664674</v>
      </c>
      <c r="AF157" s="168">
        <f t="shared" si="970"/>
        <v>0.78939000280057736</v>
      </c>
      <c r="AG157" s="168">
        <f t="shared" si="970"/>
        <v>0.81692077023697074</v>
      </c>
      <c r="AH157" s="168">
        <f t="shared" si="970"/>
        <v>0.76636191195961345</v>
      </c>
      <c r="AI157" s="168">
        <f t="shared" si="970"/>
        <v>0.67458309153583129</v>
      </c>
      <c r="AJ157" s="168">
        <f t="shared" si="970"/>
        <v>0.73394395116709044</v>
      </c>
      <c r="AK157" s="168">
        <f t="shared" ref="AK157:BJ157" si="971">(AJ66+AJ150+AK94-AK66-AK150)/(AJ66+AJ150+AK94-AK150)</f>
        <v>0.72758606016765248</v>
      </c>
      <c r="AL157" s="168">
        <f t="shared" si="971"/>
        <v>0.72906118135381648</v>
      </c>
      <c r="AM157" s="168">
        <f t="shared" si="971"/>
        <v>0.69980984921353939</v>
      </c>
      <c r="AN157" s="168">
        <f t="shared" si="971"/>
        <v>0.7337098164813769</v>
      </c>
      <c r="AO157" s="168">
        <f t="shared" si="971"/>
        <v>0.71366523591518782</v>
      </c>
      <c r="AP157" s="168">
        <f t="shared" si="971"/>
        <v>0.7514094512856978</v>
      </c>
      <c r="AQ157" s="168">
        <f t="shared" si="971"/>
        <v>0.76334903127272091</v>
      </c>
      <c r="AR157" s="168">
        <f t="shared" si="971"/>
        <v>0.8534287793151687</v>
      </c>
      <c r="AS157" s="168">
        <f t="shared" si="971"/>
        <v>0.82654605468691089</v>
      </c>
      <c r="AT157" s="168">
        <f t="shared" si="971"/>
        <v>0.78150270354963047</v>
      </c>
      <c r="AU157" s="168">
        <f t="shared" si="971"/>
        <v>0.49011616619968656</v>
      </c>
      <c r="AV157" s="168">
        <f t="shared" si="971"/>
        <v>0.24725458481295909</v>
      </c>
      <c r="AW157" s="168">
        <f t="shared" si="971"/>
        <v>0.37612827774962498</v>
      </c>
      <c r="AX157" s="168">
        <f t="shared" si="971"/>
        <v>0.53783373690533387</v>
      </c>
      <c r="AY157" s="168">
        <f t="shared" si="971"/>
        <v>0.79994234880573944</v>
      </c>
      <c r="AZ157" s="168">
        <f t="shared" si="971"/>
        <v>0.73131584703054953</v>
      </c>
      <c r="BA157" s="168">
        <f t="shared" si="971"/>
        <v>0.71391386960007186</v>
      </c>
      <c r="BB157" s="168">
        <f t="shared" si="971"/>
        <v>0.76953656031752171</v>
      </c>
      <c r="BC157" s="168">
        <f t="shared" si="971"/>
        <v>0.7707670014663508</v>
      </c>
      <c r="BD157" s="168">
        <f t="shared" si="971"/>
        <v>0.86626435630230025</v>
      </c>
      <c r="BE157" s="168">
        <f t="shared" si="971"/>
        <v>0.8142688162907874</v>
      </c>
      <c r="BF157" s="168">
        <f t="shared" si="971"/>
        <v>0.8206559344879566</v>
      </c>
      <c r="BG157" s="168">
        <f t="shared" si="971"/>
        <v>0.74038812135339616</v>
      </c>
      <c r="BH157" s="169">
        <f t="shared" si="971"/>
        <v>0.73266409624836559</v>
      </c>
      <c r="BI157" s="495">
        <f t="shared" si="971"/>
        <v>0.79128025167991656</v>
      </c>
      <c r="BJ157" s="555">
        <f t="shared" si="971"/>
        <v>0.78622035851297956</v>
      </c>
      <c r="BK157" s="577">
        <f t="shared" ref="BK157:BQ162" si="972">(BJ66+BJ150+BK94-BK66-BK150)/(BJ66+BJ150+BK94-BK150)</f>
        <v>0.71107499601115243</v>
      </c>
      <c r="BL157" s="577">
        <f t="shared" si="972"/>
        <v>0.73991238396090064</v>
      </c>
      <c r="BM157" s="577">
        <f t="shared" si="972"/>
        <v>0.7722720642267239</v>
      </c>
      <c r="BN157" s="577">
        <f t="shared" si="972"/>
        <v>0.72820909033175374</v>
      </c>
      <c r="BO157" s="577">
        <f t="shared" si="972"/>
        <v>0.81473086819291507</v>
      </c>
      <c r="BP157" s="577">
        <f t="shared" si="972"/>
        <v>0.83255007246222446</v>
      </c>
      <c r="BQ157" s="577">
        <f t="shared" si="972"/>
        <v>0.82436643213424499</v>
      </c>
      <c r="BR157" s="168">
        <v>0</v>
      </c>
      <c r="BS157" s="168"/>
      <c r="BT157" s="238"/>
      <c r="BU157" s="103"/>
      <c r="BV157" s="168">
        <f t="shared" ref="BV157:CE162" si="973">P157-D157</f>
        <v>-0.10298644962236381</v>
      </c>
      <c r="BW157" s="168">
        <f t="shared" si="973"/>
        <v>-8.5277896963212751E-2</v>
      </c>
      <c r="BX157" s="168">
        <f t="shared" si="973"/>
        <v>-0.10441876561272612</v>
      </c>
      <c r="BY157" s="168">
        <f t="shared" si="973"/>
        <v>-8.6341196804721965E-2</v>
      </c>
      <c r="BZ157" s="168">
        <f t="shared" si="973"/>
        <v>-6.2988011805033106E-2</v>
      </c>
      <c r="CA157" s="168">
        <f t="shared" si="973"/>
        <v>-7.5449391885571315E-2</v>
      </c>
      <c r="CB157" s="168">
        <f t="shared" si="973"/>
        <v>-0.15862357068935484</v>
      </c>
      <c r="CC157" s="168">
        <f t="shared" si="973"/>
        <v>5.5797041638000033E-2</v>
      </c>
      <c r="CD157" s="397">
        <f t="shared" si="973"/>
        <v>-9.6850210313965679E-2</v>
      </c>
      <c r="CE157" s="168">
        <f t="shared" si="973"/>
        <v>-0.14750715535512093</v>
      </c>
      <c r="CF157" s="168">
        <f t="shared" ref="CF157:CO162" si="974">Z157-N157</f>
        <v>-0.11140772389416442</v>
      </c>
      <c r="CG157" s="168">
        <f t="shared" si="974"/>
        <v>-5.9853377134418295E-2</v>
      </c>
      <c r="CH157" s="168">
        <f t="shared" si="974"/>
        <v>1.1948209867495008E-3</v>
      </c>
      <c r="CI157" s="168">
        <f t="shared" si="974"/>
        <v>-3.8877710315781466E-2</v>
      </c>
      <c r="CJ157" s="238">
        <f t="shared" si="974"/>
        <v>2.9600480077579538E-3</v>
      </c>
      <c r="CK157" s="238">
        <f t="shared" si="974"/>
        <v>-1.0333970182781926E-2</v>
      </c>
      <c r="CL157" s="238">
        <f t="shared" si="974"/>
        <v>-1.3451198420054045E-2</v>
      </c>
      <c r="CM157" s="238">
        <f t="shared" si="974"/>
        <v>5.1922862483445464E-2</v>
      </c>
      <c r="CN157" s="238">
        <f t="shared" si="974"/>
        <v>9.3731837105435201E-2</v>
      </c>
      <c r="CO157" s="238">
        <f t="shared" si="974"/>
        <v>-8.9651629434928659E-2</v>
      </c>
      <c r="CP157" s="397">
        <f t="shared" ref="CP157:CY162" si="975">AJ157-X157</f>
        <v>0.14692836475174298</v>
      </c>
      <c r="CQ157" s="238">
        <f t="shared" si="975"/>
        <v>7.214409172779479E-2</v>
      </c>
      <c r="CR157" s="238">
        <f t="shared" si="975"/>
        <v>6.6606395215346836E-2</v>
      </c>
      <c r="CS157" s="238">
        <f t="shared" si="975"/>
        <v>4.3911061958444408E-2</v>
      </c>
      <c r="CT157" s="238">
        <f t="shared" si="975"/>
        <v>7.9197735776563194E-2</v>
      </c>
      <c r="CU157" s="238">
        <f t="shared" si="975"/>
        <v>7.0545397894688722E-2</v>
      </c>
      <c r="CV157" s="238">
        <f t="shared" si="975"/>
        <v>0.10323768692380986</v>
      </c>
      <c r="CW157" s="238">
        <f t="shared" si="975"/>
        <v>4.4578296846074172E-2</v>
      </c>
      <c r="CX157" s="238">
        <f t="shared" si="975"/>
        <v>6.4038776514591333E-2</v>
      </c>
      <c r="CY157" s="238">
        <f t="shared" si="975"/>
        <v>9.6252844499401524E-3</v>
      </c>
      <c r="CZ157" s="238">
        <f t="shared" ref="CZ157:DI162" si="976">AT157-AH157</f>
        <v>1.5140791590017022E-2</v>
      </c>
      <c r="DA157" s="238">
        <f t="shared" si="976"/>
        <v>-0.18446692533614473</v>
      </c>
      <c r="DB157" s="397">
        <f t="shared" si="976"/>
        <v>-0.48668936635413135</v>
      </c>
      <c r="DC157" s="397">
        <f t="shared" si="976"/>
        <v>-0.3514577824180275</v>
      </c>
      <c r="DD157" s="397">
        <f t="shared" si="976"/>
        <v>-0.19122744444848261</v>
      </c>
      <c r="DE157" s="397">
        <f t="shared" si="976"/>
        <v>0.10013249959220005</v>
      </c>
      <c r="DF157" s="397">
        <f t="shared" si="976"/>
        <v>-2.3939694508273712E-3</v>
      </c>
      <c r="DG157" s="397">
        <f t="shared" si="976"/>
        <v>2.4863368488403648E-4</v>
      </c>
      <c r="DH157" s="397">
        <f t="shared" si="976"/>
        <v>1.8127109031823907E-2</v>
      </c>
      <c r="DI157" s="397">
        <f t="shared" si="976"/>
        <v>7.4179701936298859E-3</v>
      </c>
      <c r="DJ157" s="397">
        <f t="shared" ref="DJ157:DX162" si="977">BD157-AR157</f>
        <v>1.2835576987131558E-2</v>
      </c>
      <c r="DK157" s="397">
        <f t="shared" si="977"/>
        <v>-1.2277238396123491E-2</v>
      </c>
      <c r="DL157" s="397">
        <f t="shared" si="977"/>
        <v>3.9153230938326122E-2</v>
      </c>
      <c r="DM157" s="397">
        <f t="shared" si="977"/>
        <v>0.25027195515370959</v>
      </c>
      <c r="DN157" s="397">
        <f t="shared" si="977"/>
        <v>0.4854095114354065</v>
      </c>
      <c r="DO157" s="397">
        <f t="shared" si="977"/>
        <v>0.41515197393029157</v>
      </c>
      <c r="DP157" s="397">
        <f t="shared" si="977"/>
        <v>0.24838662160764569</v>
      </c>
      <c r="DQ157" s="397">
        <f t="shared" si="977"/>
        <v>-8.8867352794587018E-2</v>
      </c>
      <c r="DR157" s="397">
        <f t="shared" si="977"/>
        <v>8.5965369303511174E-3</v>
      </c>
      <c r="DS157" s="397">
        <f t="shared" si="977"/>
        <v>5.8358194626652038E-2</v>
      </c>
      <c r="DT157" s="397">
        <f t="shared" si="977"/>
        <v>-4.1327469985767973E-2</v>
      </c>
      <c r="DU157" s="397">
        <f t="shared" si="977"/>
        <v>4.3963866726564271E-2</v>
      </c>
      <c r="DV157" s="397">
        <f t="shared" si="977"/>
        <v>-3.3714283840075798E-2</v>
      </c>
      <c r="DW157" s="397">
        <f t="shared" si="977"/>
        <v>1.0097615843457586E-2</v>
      </c>
      <c r="DX157" s="397">
        <f t="shared" si="977"/>
        <v>-0.8206559344879566</v>
      </c>
      <c r="DY157" s="460"/>
      <c r="DZ157" s="460"/>
      <c r="EA157" s="460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A158" si="978">(C67+C151+D95-D67-D151)/(C67+C151+D95-D151)</f>
        <v>0.18149695564816992</v>
      </c>
      <c r="E158" s="167">
        <f t="shared" si="978"/>
        <v>0.17469048983308227</v>
      </c>
      <c r="F158" s="167">
        <f t="shared" si="978"/>
        <v>0.19546615774921425</v>
      </c>
      <c r="G158" s="167">
        <f t="shared" si="978"/>
        <v>0.16208349188349863</v>
      </c>
      <c r="H158" s="168">
        <f t="shared" si="978"/>
        <v>0.18568638909768986</v>
      </c>
      <c r="I158" s="167">
        <f t="shared" si="978"/>
        <v>0.2174430296823508</v>
      </c>
      <c r="J158" s="168">
        <f t="shared" si="978"/>
        <v>0.21086771991984785</v>
      </c>
      <c r="K158" s="167">
        <f t="shared" si="978"/>
        <v>0.14563304975821389</v>
      </c>
      <c r="L158" s="169">
        <f t="shared" si="978"/>
        <v>0.13264045343257641</v>
      </c>
      <c r="M158" s="168">
        <f t="shared" si="978"/>
        <v>0.24089944128103302</v>
      </c>
      <c r="N158" s="168">
        <f t="shared" si="978"/>
        <v>0.2431354781304241</v>
      </c>
      <c r="O158" s="168">
        <f t="shared" si="978"/>
        <v>0.18431133539393776</v>
      </c>
      <c r="P158" s="168">
        <f t="shared" si="978"/>
        <v>0.14903316536358399</v>
      </c>
      <c r="Q158" s="168">
        <f t="shared" si="978"/>
        <v>0.14493857766869772</v>
      </c>
      <c r="R158" s="168">
        <f t="shared" si="978"/>
        <v>0.13345448833464957</v>
      </c>
      <c r="S158" s="168">
        <f t="shared" si="978"/>
        <v>5.1209613687358838E-2</v>
      </c>
      <c r="T158" s="168">
        <f t="shared" si="978"/>
        <v>0.16637144902726825</v>
      </c>
      <c r="U158" s="168">
        <f t="shared" si="978"/>
        <v>0.24916695732097066</v>
      </c>
      <c r="V158" s="168">
        <f t="shared" si="978"/>
        <v>0.32689241356159787</v>
      </c>
      <c r="W158" s="168">
        <f t="shared" si="978"/>
        <v>0.18442316259222208</v>
      </c>
      <c r="X158" s="169">
        <f t="shared" si="978"/>
        <v>3.7843158508984266E-2</v>
      </c>
      <c r="Y158" s="168">
        <f t="shared" si="978"/>
        <v>0.26681079770467953</v>
      </c>
      <c r="Z158" s="168">
        <f t="shared" si="978"/>
        <v>0.1558312325859095</v>
      </c>
      <c r="AA158" s="168">
        <f t="shared" si="978"/>
        <v>0.14102596174194307</v>
      </c>
      <c r="AB158" s="168">
        <f t="shared" si="970"/>
        <v>4.3074513245187858E-2</v>
      </c>
      <c r="AC158" s="168">
        <f t="shared" si="970"/>
        <v>0.1694758485769991</v>
      </c>
      <c r="AD158" s="168">
        <f t="shared" si="970"/>
        <v>0.14660157928522394</v>
      </c>
      <c r="AE158" s="168">
        <f t="shared" si="970"/>
        <v>0.25026146099556035</v>
      </c>
      <c r="AF158" s="168">
        <f t="shared" si="970"/>
        <v>2.9467511294524237E-2</v>
      </c>
      <c r="AG158" s="168">
        <f t="shared" si="970"/>
        <v>0.2246630193742136</v>
      </c>
      <c r="AH158" s="168">
        <f t="shared" si="970"/>
        <v>0.29594950807499537</v>
      </c>
      <c r="AI158" s="168">
        <f t="shared" si="970"/>
        <v>0.3160193020015632</v>
      </c>
      <c r="AJ158" s="168">
        <f t="shared" si="970"/>
        <v>-0.18080247653720802</v>
      </c>
      <c r="AK158" s="168">
        <f t="shared" si="970"/>
        <v>0.16785902728203855</v>
      </c>
      <c r="AL158" s="168">
        <f t="shared" si="970"/>
        <v>0.21819733645003536</v>
      </c>
      <c r="AM158" s="168">
        <f t="shared" si="970"/>
        <v>0.23797948104598513</v>
      </c>
      <c r="AN158" s="168">
        <f t="shared" si="970"/>
        <v>0.15934651355510832</v>
      </c>
      <c r="AO158" s="168">
        <f t="shared" si="970"/>
        <v>0.1293209291594222</v>
      </c>
      <c r="AP158" s="168">
        <f t="shared" si="970"/>
        <v>0.13525982884782339</v>
      </c>
      <c r="AQ158" s="168">
        <f t="shared" si="970"/>
        <v>0.27984236584816025</v>
      </c>
      <c r="AR158" s="168">
        <f t="shared" si="970"/>
        <v>0.46652321116583917</v>
      </c>
      <c r="AS158" s="168">
        <f t="shared" si="970"/>
        <v>4.2122645836882869E-2</v>
      </c>
      <c r="AT158" s="168">
        <f t="shared" si="970"/>
        <v>0.37930466110175776</v>
      </c>
      <c r="AU158" s="168">
        <f t="shared" si="970"/>
        <v>6.991710094397359E-2</v>
      </c>
      <c r="AV158" s="168">
        <f t="shared" si="970"/>
        <v>0.1535005391589121</v>
      </c>
      <c r="AW158" s="168">
        <f t="shared" si="970"/>
        <v>0.13171085335542668</v>
      </c>
      <c r="AX158" s="168">
        <f t="shared" si="970"/>
        <v>-4.2032106499608458E-2</v>
      </c>
      <c r="AY158" s="168">
        <f t="shared" si="970"/>
        <v>0.37750378092566295</v>
      </c>
      <c r="AZ158" s="168">
        <f t="shared" si="970"/>
        <v>0.35550487773976941</v>
      </c>
      <c r="BA158" s="168">
        <f t="shared" si="970"/>
        <v>0.28991192848961966</v>
      </c>
      <c r="BB158" s="168">
        <f t="shared" si="970"/>
        <v>0.21794562704749479</v>
      </c>
      <c r="BC158" s="168">
        <f t="shared" si="970"/>
        <v>0.39926453110362281</v>
      </c>
      <c r="BD158" s="168">
        <f t="shared" si="970"/>
        <v>0.13821429735632559</v>
      </c>
      <c r="BE158" s="168">
        <f t="shared" si="970"/>
        <v>0.32226381001548787</v>
      </c>
      <c r="BF158" s="168">
        <f t="shared" si="970"/>
        <v>0.23172137095053139</v>
      </c>
      <c r="BG158" s="168">
        <f t="shared" si="970"/>
        <v>0.25606320171029717</v>
      </c>
      <c r="BH158" s="169">
        <f t="shared" si="970"/>
        <v>0.24776634774476655</v>
      </c>
      <c r="BI158" s="491">
        <f t="shared" si="970"/>
        <v>0.31498387834014852</v>
      </c>
      <c r="BJ158" s="555">
        <f t="shared" si="970"/>
        <v>0.40490066983454515</v>
      </c>
      <c r="BK158" s="577">
        <f t="shared" si="972"/>
        <v>0.27967473646485991</v>
      </c>
      <c r="BL158" s="577">
        <f t="shared" si="972"/>
        <v>0.38956920409060136</v>
      </c>
      <c r="BM158" s="577">
        <f t="shared" si="972"/>
        <v>0.27364821923380023</v>
      </c>
      <c r="BN158" s="577">
        <f t="shared" si="972"/>
        <v>0.37768534048976854</v>
      </c>
      <c r="BO158" s="577">
        <f t="shared" si="972"/>
        <v>0.14674762808349145</v>
      </c>
      <c r="BP158" s="577">
        <f t="shared" si="972"/>
        <v>0.27791516073806355</v>
      </c>
      <c r="BQ158" s="577">
        <f t="shared" si="972"/>
        <v>0.37087324230690849</v>
      </c>
      <c r="BR158" s="168">
        <v>0</v>
      </c>
      <c r="BS158" s="168"/>
      <c r="BT158" s="238"/>
      <c r="BU158" s="103"/>
      <c r="BV158" s="168">
        <f t="shared" si="973"/>
        <v>-3.2463790284585931E-2</v>
      </c>
      <c r="BW158" s="168">
        <f t="shared" si="973"/>
        <v>-2.9751912164384553E-2</v>
      </c>
      <c r="BX158" s="168">
        <f t="shared" si="973"/>
        <v>-6.201166941456468E-2</v>
      </c>
      <c r="BY158" s="168">
        <f t="shared" si="973"/>
        <v>-0.11087387819613979</v>
      </c>
      <c r="BZ158" s="168">
        <f t="shared" si="973"/>
        <v>-1.9314940070421616E-2</v>
      </c>
      <c r="CA158" s="168">
        <f t="shared" si="973"/>
        <v>3.1723927638619864E-2</v>
      </c>
      <c r="CB158" s="168">
        <f t="shared" si="973"/>
        <v>0.11602469364175003</v>
      </c>
      <c r="CC158" s="168">
        <f t="shared" si="973"/>
        <v>3.8790112834008184E-2</v>
      </c>
      <c r="CD158" s="397">
        <f t="shared" si="973"/>
        <v>-9.4797294923592151E-2</v>
      </c>
      <c r="CE158" s="168">
        <f t="shared" si="973"/>
        <v>2.5911356423646503E-2</v>
      </c>
      <c r="CF158" s="168">
        <f t="shared" si="974"/>
        <v>-8.7304245544514603E-2</v>
      </c>
      <c r="CG158" s="168">
        <f t="shared" si="974"/>
        <v>-4.3285373651994696E-2</v>
      </c>
      <c r="CH158" s="168">
        <f t="shared" si="974"/>
        <v>-0.10595865211839614</v>
      </c>
      <c r="CI158" s="168">
        <f t="shared" si="974"/>
        <v>2.4537270908301378E-2</v>
      </c>
      <c r="CJ158" s="238">
        <f t="shared" si="974"/>
        <v>1.3147090950574369E-2</v>
      </c>
      <c r="CK158" s="238">
        <f t="shared" si="974"/>
        <v>0.19905184730820152</v>
      </c>
      <c r="CL158" s="238">
        <f t="shared" si="974"/>
        <v>-0.13690393773274401</v>
      </c>
      <c r="CM158" s="238">
        <f t="shared" si="974"/>
        <v>-2.4503937946757065E-2</v>
      </c>
      <c r="CN158" s="238">
        <f t="shared" si="974"/>
        <v>-3.0942905486602501E-2</v>
      </c>
      <c r="CO158" s="238">
        <f t="shared" si="974"/>
        <v>0.13159613940934112</v>
      </c>
      <c r="CP158" s="397">
        <f t="shared" si="975"/>
        <v>-0.21864563504619228</v>
      </c>
      <c r="CQ158" s="238">
        <f t="shared" si="975"/>
        <v>-9.8951770422640972E-2</v>
      </c>
      <c r="CR158" s="238">
        <f t="shared" si="975"/>
        <v>6.236610386412586E-2</v>
      </c>
      <c r="CS158" s="238">
        <f t="shared" si="975"/>
        <v>9.6953519304042057E-2</v>
      </c>
      <c r="CT158" s="238">
        <f t="shared" si="975"/>
        <v>0.11627200030992046</v>
      </c>
      <c r="CU158" s="238">
        <f t="shared" si="975"/>
        <v>-4.0154919417576901E-2</v>
      </c>
      <c r="CV158" s="238">
        <f t="shared" si="975"/>
        <v>-1.1341750437400544E-2</v>
      </c>
      <c r="CW158" s="238">
        <f t="shared" si="975"/>
        <v>2.9580904852599899E-2</v>
      </c>
      <c r="CX158" s="238">
        <f t="shared" si="975"/>
        <v>0.43705569987131493</v>
      </c>
      <c r="CY158" s="238">
        <f t="shared" si="975"/>
        <v>-0.18254037353733071</v>
      </c>
      <c r="CZ158" s="238">
        <f t="shared" si="976"/>
        <v>8.3355153026762385E-2</v>
      </c>
      <c r="DA158" s="238">
        <f t="shared" si="976"/>
        <v>-0.24610220105758962</v>
      </c>
      <c r="DB158" s="397">
        <f t="shared" si="976"/>
        <v>0.33430301569612009</v>
      </c>
      <c r="DC158" s="397">
        <f t="shared" si="976"/>
        <v>-3.6148173926611876E-2</v>
      </c>
      <c r="DD158" s="397">
        <f t="shared" si="976"/>
        <v>-0.26022944294964384</v>
      </c>
      <c r="DE158" s="397">
        <f t="shared" si="976"/>
        <v>0.13952429987967782</v>
      </c>
      <c r="DF158" s="397">
        <f t="shared" si="976"/>
        <v>0.19615836418466109</v>
      </c>
      <c r="DG158" s="397">
        <f t="shared" si="976"/>
        <v>0.16059099933019746</v>
      </c>
      <c r="DH158" s="397">
        <f t="shared" si="976"/>
        <v>8.2685798199671395E-2</v>
      </c>
      <c r="DI158" s="397">
        <f t="shared" si="976"/>
        <v>0.11942216525546256</v>
      </c>
      <c r="DJ158" s="397">
        <f t="shared" si="977"/>
        <v>-0.32830891380951355</v>
      </c>
      <c r="DK158" s="397">
        <f t="shared" si="977"/>
        <v>0.28014116417860502</v>
      </c>
      <c r="DL158" s="397">
        <f t="shared" si="977"/>
        <v>-0.14758329015122637</v>
      </c>
      <c r="DM158" s="397">
        <f t="shared" si="977"/>
        <v>0.1861461007663236</v>
      </c>
      <c r="DN158" s="397">
        <f t="shared" si="977"/>
        <v>9.4265808585854455E-2</v>
      </c>
      <c r="DO158" s="397">
        <f t="shared" si="977"/>
        <v>0.18327302498472184</v>
      </c>
      <c r="DP158" s="397">
        <f t="shared" si="977"/>
        <v>0.44693277633415363</v>
      </c>
      <c r="DQ158" s="397">
        <f t="shared" si="977"/>
        <v>-9.7829044460803039E-2</v>
      </c>
      <c r="DR158" s="397">
        <f t="shared" si="977"/>
        <v>3.4064326350831953E-2</v>
      </c>
      <c r="DS158" s="397">
        <f t="shared" si="977"/>
        <v>-1.6263709255819436E-2</v>
      </c>
      <c r="DT158" s="397">
        <f t="shared" si="977"/>
        <v>0.15973971344227375</v>
      </c>
      <c r="DU158" s="397">
        <f t="shared" si="977"/>
        <v>-0.25251690302013136</v>
      </c>
      <c r="DV158" s="397">
        <f t="shared" si="977"/>
        <v>0.13970086338173796</v>
      </c>
      <c r="DW158" s="397">
        <f t="shared" si="977"/>
        <v>4.8609432291420618E-2</v>
      </c>
      <c r="DX158" s="397">
        <f t="shared" si="977"/>
        <v>-0.23172137095053139</v>
      </c>
      <c r="DY158" s="460"/>
      <c r="DZ158" s="460"/>
      <c r="EA158" s="460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A159" si="979">(C68+C152+D96-D68-D152)/(C68+C152+D96-D152)</f>
        <v>0.88600990643361166</v>
      </c>
      <c r="E159" s="167">
        <f t="shared" si="979"/>
        <v>0.89623321179958793</v>
      </c>
      <c r="F159" s="167">
        <f t="shared" si="979"/>
        <v>0.90452220835071728</v>
      </c>
      <c r="G159" s="167">
        <f t="shared" si="979"/>
        <v>0.92726982946886072</v>
      </c>
      <c r="H159" s="168">
        <f t="shared" si="979"/>
        <v>0.94775470086935032</v>
      </c>
      <c r="I159" s="167">
        <f t="shared" si="979"/>
        <v>0.91373065042472867</v>
      </c>
      <c r="J159" s="168">
        <f t="shared" si="979"/>
        <v>0.90192067919228347</v>
      </c>
      <c r="K159" s="167">
        <f t="shared" si="979"/>
        <v>0.76687790647163279</v>
      </c>
      <c r="L159" s="169">
        <f t="shared" si="979"/>
        <v>0.72091231996757477</v>
      </c>
      <c r="M159" s="168">
        <f t="shared" si="979"/>
        <v>0.88472440428668608</v>
      </c>
      <c r="N159" s="168">
        <f t="shared" si="979"/>
        <v>0.868911954591153</v>
      </c>
      <c r="O159" s="168">
        <f t="shared" si="979"/>
        <v>0.847677095094443</v>
      </c>
      <c r="P159" s="168">
        <f t="shared" si="979"/>
        <v>0.69028389296508719</v>
      </c>
      <c r="Q159" s="168">
        <f t="shared" si="979"/>
        <v>0.77846937097970248</v>
      </c>
      <c r="R159" s="168">
        <f t="shared" si="979"/>
        <v>0.80060510374025806</v>
      </c>
      <c r="S159" s="168">
        <f t="shared" si="979"/>
        <v>0.76915174082276316</v>
      </c>
      <c r="T159" s="168">
        <f t="shared" si="979"/>
        <v>0.89152504377654163</v>
      </c>
      <c r="U159" s="168">
        <f t="shared" si="979"/>
        <v>0.87866721928131264</v>
      </c>
      <c r="V159" s="168">
        <f t="shared" si="979"/>
        <v>0.80697416389285148</v>
      </c>
      <c r="W159" s="168">
        <f t="shared" si="979"/>
        <v>0.87646928746819142</v>
      </c>
      <c r="X159" s="169">
        <f t="shared" si="979"/>
        <v>0.74149596318186539</v>
      </c>
      <c r="Y159" s="168">
        <f t="shared" si="979"/>
        <v>0.83201176621051287</v>
      </c>
      <c r="Z159" s="168">
        <f t="shared" si="979"/>
        <v>0.7950580223850523</v>
      </c>
      <c r="AA159" s="168">
        <f t="shared" si="979"/>
        <v>0.84976360383904925</v>
      </c>
      <c r="AB159" s="168">
        <f t="shared" si="970"/>
        <v>0.85902324910467531</v>
      </c>
      <c r="AC159" s="168">
        <f t="shared" si="970"/>
        <v>0.87649599714197557</v>
      </c>
      <c r="AD159" s="168">
        <f t="shared" si="970"/>
        <v>0.83416440127796321</v>
      </c>
      <c r="AE159" s="168">
        <f t="shared" si="970"/>
        <v>0.90356593650242079</v>
      </c>
      <c r="AF159" s="168">
        <f t="shared" si="970"/>
        <v>0.90181845646322434</v>
      </c>
      <c r="AG159" s="168">
        <f t="shared" si="970"/>
        <v>0.91941406681137561</v>
      </c>
      <c r="AH159" s="168">
        <f t="shared" si="970"/>
        <v>0.82075180926401425</v>
      </c>
      <c r="AI159" s="168">
        <f t="shared" si="970"/>
        <v>0.75672045511201069</v>
      </c>
      <c r="AJ159" s="168">
        <f t="shared" si="970"/>
        <v>0.87729926003605374</v>
      </c>
      <c r="AK159" s="168">
        <f t="shared" si="970"/>
        <v>0.81048788893341839</v>
      </c>
      <c r="AL159" s="168">
        <f t="shared" si="970"/>
        <v>0.8421733416098236</v>
      </c>
      <c r="AM159" s="168">
        <f t="shared" si="970"/>
        <v>0.84337483936397284</v>
      </c>
      <c r="AN159" s="168">
        <f t="shared" si="970"/>
        <v>0.89231286457484893</v>
      </c>
      <c r="AO159" s="168">
        <f t="shared" si="970"/>
        <v>0.85699869323299671</v>
      </c>
      <c r="AP159" s="168">
        <f t="shared" si="970"/>
        <v>0.872243447162247</v>
      </c>
      <c r="AQ159" s="168">
        <f t="shared" si="970"/>
        <v>0.82361092757836463</v>
      </c>
      <c r="AR159" s="168">
        <f t="shared" si="970"/>
        <v>0.95498000781649284</v>
      </c>
      <c r="AS159" s="168">
        <f t="shared" si="970"/>
        <v>0.91317187532132793</v>
      </c>
      <c r="AT159" s="168">
        <f t="shared" si="970"/>
        <v>0.89508490206235447</v>
      </c>
      <c r="AU159" s="168">
        <f t="shared" si="970"/>
        <v>0.67661541452557417</v>
      </c>
      <c r="AV159" s="168">
        <f t="shared" si="970"/>
        <v>0.68680380053362455</v>
      </c>
      <c r="AW159" s="168">
        <f t="shared" si="970"/>
        <v>0.76994335561685945</v>
      </c>
      <c r="AX159" s="168">
        <f t="shared" si="970"/>
        <v>0.81142369608657583</v>
      </c>
      <c r="AY159" s="168">
        <f t="shared" si="970"/>
        <v>0.94800666364879238</v>
      </c>
      <c r="AZ159" s="168">
        <f t="shared" si="970"/>
        <v>0.89280525709567071</v>
      </c>
      <c r="BA159" s="168">
        <f t="shared" si="970"/>
        <v>0.9041635234987776</v>
      </c>
      <c r="BB159" s="168">
        <f t="shared" si="970"/>
        <v>0.937522654733837</v>
      </c>
      <c r="BC159" s="168">
        <f t="shared" si="970"/>
        <v>0.93546239094553174</v>
      </c>
      <c r="BD159" s="168">
        <f t="shared" si="970"/>
        <v>0.95295909925543287</v>
      </c>
      <c r="BE159" s="168">
        <f t="shared" si="970"/>
        <v>0.87565929237220697</v>
      </c>
      <c r="BF159" s="168">
        <f t="shared" si="970"/>
        <v>0.90636289462726871</v>
      </c>
      <c r="BG159" s="168">
        <f t="shared" si="970"/>
        <v>0.8654785383326089</v>
      </c>
      <c r="BH159" s="169">
        <f t="shared" si="970"/>
        <v>0.86692885371693418</v>
      </c>
      <c r="BI159" s="491">
        <f t="shared" si="970"/>
        <v>0.91234282789090515</v>
      </c>
      <c r="BJ159" s="555">
        <f t="shared" si="970"/>
        <v>0.91356787765073999</v>
      </c>
      <c r="BK159" s="577">
        <f t="shared" si="972"/>
        <v>0.75443546096605008</v>
      </c>
      <c r="BL159" s="577">
        <f t="shared" si="972"/>
        <v>0.84348493199917751</v>
      </c>
      <c r="BM159" s="577">
        <f t="shared" si="972"/>
        <v>0.86036155210067322</v>
      </c>
      <c r="BN159" s="577">
        <f t="shared" si="972"/>
        <v>0.88322518640626546</v>
      </c>
      <c r="BO159" s="577">
        <f t="shared" si="972"/>
        <v>0.914569957201115</v>
      </c>
      <c r="BP159" s="577">
        <f t="shared" si="972"/>
        <v>0.86833014950502263</v>
      </c>
      <c r="BQ159" s="577">
        <f t="shared" si="972"/>
        <v>0.89125360927328179</v>
      </c>
      <c r="BR159" s="168">
        <v>0</v>
      </c>
      <c r="BS159" s="168"/>
      <c r="BT159" s="238"/>
      <c r="BU159" s="103"/>
      <c r="BV159" s="168">
        <f t="shared" si="973"/>
        <v>-0.19572601346852447</v>
      </c>
      <c r="BW159" s="168">
        <f t="shared" si="973"/>
        <v>-0.11776384081988545</v>
      </c>
      <c r="BX159" s="168">
        <f t="shared" si="973"/>
        <v>-0.10391710461045922</v>
      </c>
      <c r="BY159" s="168">
        <f t="shared" si="973"/>
        <v>-0.15811808864609755</v>
      </c>
      <c r="BZ159" s="168">
        <f t="shared" si="973"/>
        <v>-5.6229657092808694E-2</v>
      </c>
      <c r="CA159" s="168">
        <f t="shared" si="973"/>
        <v>-3.5063431143416035E-2</v>
      </c>
      <c r="CB159" s="168">
        <f t="shared" si="973"/>
        <v>-9.4946515299431988E-2</v>
      </c>
      <c r="CC159" s="168">
        <f t="shared" si="973"/>
        <v>0.10959138099655863</v>
      </c>
      <c r="CD159" s="397">
        <f t="shared" si="973"/>
        <v>2.0583643214290626E-2</v>
      </c>
      <c r="CE159" s="168">
        <f t="shared" si="973"/>
        <v>-5.2712638076173213E-2</v>
      </c>
      <c r="CF159" s="168">
        <f t="shared" si="974"/>
        <v>-7.3853932206100703E-2</v>
      </c>
      <c r="CG159" s="168">
        <f t="shared" si="974"/>
        <v>2.0865087446062525E-3</v>
      </c>
      <c r="CH159" s="168">
        <f t="shared" si="974"/>
        <v>0.16873935613958813</v>
      </c>
      <c r="CI159" s="168">
        <f t="shared" si="974"/>
        <v>9.8026626162273089E-2</v>
      </c>
      <c r="CJ159" s="238">
        <f t="shared" si="974"/>
        <v>3.3559297537705146E-2</v>
      </c>
      <c r="CK159" s="238">
        <f t="shared" si="974"/>
        <v>0.13441419567965762</v>
      </c>
      <c r="CL159" s="238">
        <f t="shared" si="974"/>
        <v>1.0293412686682712E-2</v>
      </c>
      <c r="CM159" s="238">
        <f t="shared" si="974"/>
        <v>4.0746847530062968E-2</v>
      </c>
      <c r="CN159" s="238">
        <f t="shared" si="974"/>
        <v>1.3777645371162772E-2</v>
      </c>
      <c r="CO159" s="238">
        <f t="shared" si="974"/>
        <v>-0.11974883235618072</v>
      </c>
      <c r="CP159" s="397">
        <f t="shared" si="975"/>
        <v>0.13580329685418835</v>
      </c>
      <c r="CQ159" s="238">
        <f t="shared" si="975"/>
        <v>-2.1523877277094483E-2</v>
      </c>
      <c r="CR159" s="238">
        <f t="shared" si="975"/>
        <v>4.7115319224771302E-2</v>
      </c>
      <c r="CS159" s="238">
        <f t="shared" si="975"/>
        <v>-6.3887644750764139E-3</v>
      </c>
      <c r="CT159" s="238">
        <f t="shared" si="975"/>
        <v>3.3289615470173617E-2</v>
      </c>
      <c r="CU159" s="238">
        <f t="shared" si="975"/>
        <v>-1.9497303908978858E-2</v>
      </c>
      <c r="CV159" s="238">
        <f t="shared" si="975"/>
        <v>3.8079045884283791E-2</v>
      </c>
      <c r="CW159" s="238">
        <f t="shared" si="975"/>
        <v>-7.9955008924056159E-2</v>
      </c>
      <c r="CX159" s="238">
        <f t="shared" si="975"/>
        <v>5.3161551353268499E-2</v>
      </c>
      <c r="CY159" s="238">
        <f t="shared" si="975"/>
        <v>-6.2421914900476771E-3</v>
      </c>
      <c r="CZ159" s="238">
        <f t="shared" si="976"/>
        <v>7.4333092798340217E-2</v>
      </c>
      <c r="DA159" s="238">
        <f t="shared" si="976"/>
        <v>-8.0105040586436527E-2</v>
      </c>
      <c r="DB159" s="397">
        <f t="shared" si="976"/>
        <v>-0.19049545950242919</v>
      </c>
      <c r="DC159" s="397">
        <f t="shared" si="976"/>
        <v>-4.0544533316558939E-2</v>
      </c>
      <c r="DD159" s="397">
        <f t="shared" si="976"/>
        <v>-3.0749645523247771E-2</v>
      </c>
      <c r="DE159" s="397">
        <f t="shared" si="976"/>
        <v>0.10463182428481954</v>
      </c>
      <c r="DF159" s="397">
        <f t="shared" si="976"/>
        <v>4.9239252082178275E-4</v>
      </c>
      <c r="DG159" s="397">
        <f t="shared" si="976"/>
        <v>4.7164830265780888E-2</v>
      </c>
      <c r="DH159" s="397">
        <f t="shared" si="976"/>
        <v>6.5279207571590003E-2</v>
      </c>
      <c r="DI159" s="397">
        <f t="shared" si="976"/>
        <v>0.11185146336716711</v>
      </c>
      <c r="DJ159" s="397">
        <f t="shared" si="977"/>
        <v>-2.0209085610599642E-3</v>
      </c>
      <c r="DK159" s="397">
        <f t="shared" si="977"/>
        <v>-3.7512582949120965E-2</v>
      </c>
      <c r="DL159" s="397">
        <f t="shared" si="977"/>
        <v>1.1277992564914241E-2</v>
      </c>
      <c r="DM159" s="397">
        <f t="shared" si="977"/>
        <v>0.18886312380703474</v>
      </c>
      <c r="DN159" s="397">
        <f t="shared" si="977"/>
        <v>0.18012505318330962</v>
      </c>
      <c r="DO159" s="397">
        <f t="shared" si="977"/>
        <v>0.1423994722740457</v>
      </c>
      <c r="DP159" s="397">
        <f t="shared" si="977"/>
        <v>0.10214418156416416</v>
      </c>
      <c r="DQ159" s="397">
        <f t="shared" si="977"/>
        <v>-0.1935712026827423</v>
      </c>
      <c r="DR159" s="397">
        <f t="shared" si="977"/>
        <v>-4.9320325096493201E-2</v>
      </c>
      <c r="DS159" s="397">
        <f t="shared" si="977"/>
        <v>-4.3801971398104378E-2</v>
      </c>
      <c r="DT159" s="397">
        <f t="shared" si="977"/>
        <v>-5.4297468327571541E-2</v>
      </c>
      <c r="DU159" s="397">
        <f t="shared" si="977"/>
        <v>-2.0892433744416739E-2</v>
      </c>
      <c r="DV159" s="397">
        <f t="shared" si="977"/>
        <v>-8.4628949750410243E-2</v>
      </c>
      <c r="DW159" s="397">
        <f t="shared" si="977"/>
        <v>1.5594316901074823E-2</v>
      </c>
      <c r="DX159" s="397">
        <f t="shared" si="977"/>
        <v>-0.90636289462726871</v>
      </c>
      <c r="DY159" s="460"/>
      <c r="DZ159" s="460"/>
      <c r="EA159" s="460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A160" si="980">(C69+C153+D97-D69-D153)/(C69+C153+D97-D153)</f>
        <v>0.91729566742705193</v>
      </c>
      <c r="E160" s="167">
        <f t="shared" si="980"/>
        <v>0.95959628582918732</v>
      </c>
      <c r="F160" s="167">
        <f t="shared" si="980"/>
        <v>0.9063464080920911</v>
      </c>
      <c r="G160" s="167">
        <f t="shared" si="980"/>
        <v>0.92428657667781666</v>
      </c>
      <c r="H160" s="168">
        <f t="shared" si="980"/>
        <v>0.95924180919209956</v>
      </c>
      <c r="I160" s="167">
        <f t="shared" si="980"/>
        <v>0.93903712679525642</v>
      </c>
      <c r="J160" s="168">
        <f t="shared" si="980"/>
        <v>0.96231843404366624</v>
      </c>
      <c r="K160" s="167">
        <f t="shared" si="980"/>
        <v>0.748911780110329</v>
      </c>
      <c r="L160" s="169">
        <f t="shared" si="980"/>
        <v>0.70283868294092822</v>
      </c>
      <c r="M160" s="168">
        <f t="shared" si="980"/>
        <v>0.87730574753860524</v>
      </c>
      <c r="N160" s="168">
        <f t="shared" si="980"/>
        <v>0.88506835318257715</v>
      </c>
      <c r="O160" s="168">
        <f t="shared" si="980"/>
        <v>0.854221959173733</v>
      </c>
      <c r="P160" s="168">
        <f t="shared" si="980"/>
        <v>0.69031864724674008</v>
      </c>
      <c r="Q160" s="168">
        <f t="shared" si="980"/>
        <v>0.85972661436642095</v>
      </c>
      <c r="R160" s="168">
        <f t="shared" si="980"/>
        <v>0.93601031176982696</v>
      </c>
      <c r="S160" s="168">
        <f t="shared" si="980"/>
        <v>0.7826760626750503</v>
      </c>
      <c r="T160" s="168">
        <f t="shared" si="980"/>
        <v>0.931177550339501</v>
      </c>
      <c r="U160" s="168">
        <f t="shared" si="980"/>
        <v>0.93151223413111639</v>
      </c>
      <c r="V160" s="168">
        <f t="shared" si="980"/>
        <v>0.78237383915401071</v>
      </c>
      <c r="W160" s="168">
        <f t="shared" si="980"/>
        <v>0.85842584711620273</v>
      </c>
      <c r="X160" s="169">
        <f t="shared" si="980"/>
        <v>0.62474885658637447</v>
      </c>
      <c r="Y160" s="168">
        <f t="shared" si="980"/>
        <v>0.83804302711676815</v>
      </c>
      <c r="Z160" s="168">
        <f t="shared" si="980"/>
        <v>0.9229775685971715</v>
      </c>
      <c r="AA160" s="168">
        <f t="shared" si="980"/>
        <v>0.95542694713491116</v>
      </c>
      <c r="AB160" s="168">
        <f t="shared" si="970"/>
        <v>0.88209214635466693</v>
      </c>
      <c r="AC160" s="168">
        <f t="shared" si="970"/>
        <v>0.96737842006982222</v>
      </c>
      <c r="AD160" s="168">
        <f t="shared" si="970"/>
        <v>0.86304601349447641</v>
      </c>
      <c r="AE160" s="168">
        <f t="shared" si="970"/>
        <v>0.87898988067315009</v>
      </c>
      <c r="AF160" s="168">
        <f t="shared" si="970"/>
        <v>0.93625343749457202</v>
      </c>
      <c r="AG160" s="168">
        <f t="shared" si="970"/>
        <v>0.96299428479847982</v>
      </c>
      <c r="AH160" s="168">
        <f t="shared" si="970"/>
        <v>0.7230914499598895</v>
      </c>
      <c r="AI160" s="168">
        <f t="shared" si="970"/>
        <v>0.94029359599317319</v>
      </c>
      <c r="AJ160" s="168">
        <f t="shared" si="970"/>
        <v>0.920268669230629</v>
      </c>
      <c r="AK160" s="168">
        <f t="shared" si="970"/>
        <v>0.84438553894816559</v>
      </c>
      <c r="AL160" s="168">
        <f t="shared" si="970"/>
        <v>0.9684827626616338</v>
      </c>
      <c r="AM160" s="168">
        <f t="shared" si="970"/>
        <v>0.94297450819814954</v>
      </c>
      <c r="AN160" s="168">
        <f t="shared" si="970"/>
        <v>0.97048873931574164</v>
      </c>
      <c r="AO160" s="168">
        <f t="shared" si="970"/>
        <v>0.96888929751253872</v>
      </c>
      <c r="AP160" s="168">
        <f t="shared" si="970"/>
        <v>0.97293151083321217</v>
      </c>
      <c r="AQ160" s="168">
        <f t="shared" si="970"/>
        <v>0.78315658681769584</v>
      </c>
      <c r="AR160" s="168">
        <f t="shared" si="970"/>
        <v>0.98131587694749145</v>
      </c>
      <c r="AS160" s="168">
        <f t="shared" si="970"/>
        <v>0.91485423037716618</v>
      </c>
      <c r="AT160" s="168">
        <f t="shared" si="970"/>
        <v>0.85951816355675292</v>
      </c>
      <c r="AU160" s="168">
        <f t="shared" si="970"/>
        <v>0.73516064926801783</v>
      </c>
      <c r="AV160" s="168">
        <f t="shared" si="970"/>
        <v>0.49007879765128237</v>
      </c>
      <c r="AW160" s="168">
        <f t="shared" si="970"/>
        <v>0.77606126423771504</v>
      </c>
      <c r="AX160" s="168">
        <f t="shared" si="970"/>
        <v>0.80987081704801789</v>
      </c>
      <c r="AY160" s="168">
        <f t="shared" si="970"/>
        <v>0.99075077019512758</v>
      </c>
      <c r="AZ160" s="168">
        <f t="shared" si="970"/>
        <v>0.83038080022610139</v>
      </c>
      <c r="BA160" s="168">
        <f t="shared" si="970"/>
        <v>0.94472885855138411</v>
      </c>
      <c r="BB160" s="168">
        <f t="shared" si="970"/>
        <v>0.97488947108274382</v>
      </c>
      <c r="BC160" s="168">
        <f t="shared" si="970"/>
        <v>0.96663170891732575</v>
      </c>
      <c r="BD160" s="168">
        <f t="shared" si="970"/>
        <v>0.96036454549095218</v>
      </c>
      <c r="BE160" s="168">
        <f t="shared" si="970"/>
        <v>0.77609752808275689</v>
      </c>
      <c r="BF160" s="168">
        <f t="shared" si="970"/>
        <v>0.94967535263420766</v>
      </c>
      <c r="BG160" s="168">
        <f t="shared" si="970"/>
        <v>0.90260956595994746</v>
      </c>
      <c r="BH160" s="169">
        <f t="shared" si="970"/>
        <v>0.76154876499572122</v>
      </c>
      <c r="BI160" s="491">
        <f t="shared" si="970"/>
        <v>0.91511847498230725</v>
      </c>
      <c r="BJ160" s="555">
        <f t="shared" si="970"/>
        <v>0.85396790708580039</v>
      </c>
      <c r="BK160" s="577">
        <f t="shared" si="972"/>
        <v>0.79190225581105766</v>
      </c>
      <c r="BL160" s="577">
        <f t="shared" si="972"/>
        <v>0.95104157156173097</v>
      </c>
      <c r="BM160" s="577">
        <f t="shared" si="972"/>
        <v>0.9297825712537936</v>
      </c>
      <c r="BN160" s="577">
        <f t="shared" si="972"/>
        <v>0.94347349688770077</v>
      </c>
      <c r="BO160" s="577">
        <f t="shared" si="972"/>
        <v>0.93843159758455985</v>
      </c>
      <c r="BP160" s="577">
        <f t="shared" si="972"/>
        <v>0.85215134661416791</v>
      </c>
      <c r="BQ160" s="577">
        <f t="shared" si="972"/>
        <v>0.90087940160741786</v>
      </c>
      <c r="BR160" s="168">
        <v>0</v>
      </c>
      <c r="BS160" s="168"/>
      <c r="BT160" s="238"/>
      <c r="BU160" s="103"/>
      <c r="BV160" s="168">
        <f t="shared" si="973"/>
        <v>-0.22697702018031185</v>
      </c>
      <c r="BW160" s="168">
        <f t="shared" si="973"/>
        <v>-9.9869671462766374E-2</v>
      </c>
      <c r="BX160" s="168">
        <f t="shared" si="973"/>
        <v>2.9663903677735859E-2</v>
      </c>
      <c r="BY160" s="168">
        <f t="shared" si="973"/>
        <v>-0.14161051400276636</v>
      </c>
      <c r="BZ160" s="168">
        <f t="shared" si="973"/>
        <v>-2.8064258852598556E-2</v>
      </c>
      <c r="CA160" s="168">
        <f t="shared" si="973"/>
        <v>-7.524892664140026E-3</v>
      </c>
      <c r="CB160" s="168">
        <f t="shared" si="973"/>
        <v>-0.17994459488965553</v>
      </c>
      <c r="CC160" s="168">
        <f t="shared" si="973"/>
        <v>0.10951406700587374</v>
      </c>
      <c r="CD160" s="397">
        <f t="shared" si="973"/>
        <v>-7.8089826354553749E-2</v>
      </c>
      <c r="CE160" s="168">
        <f t="shared" si="973"/>
        <v>-3.9262720421837094E-2</v>
      </c>
      <c r="CF160" s="168">
        <f t="shared" si="974"/>
        <v>3.7909215414594355E-2</v>
      </c>
      <c r="CG160" s="168">
        <f t="shared" si="974"/>
        <v>0.10120498796117816</v>
      </c>
      <c r="CH160" s="168">
        <f t="shared" si="974"/>
        <v>0.19177349910792685</v>
      </c>
      <c r="CI160" s="168">
        <f t="shared" si="974"/>
        <v>0.10765180570340127</v>
      </c>
      <c r="CJ160" s="238">
        <f t="shared" si="974"/>
        <v>-7.2964298275350559E-2</v>
      </c>
      <c r="CK160" s="238">
        <f t="shared" si="974"/>
        <v>9.6313817998099793E-2</v>
      </c>
      <c r="CL160" s="238">
        <f t="shared" si="974"/>
        <v>5.0758871550710127E-3</v>
      </c>
      <c r="CM160" s="238">
        <f t="shared" si="974"/>
        <v>3.1482050667363426E-2</v>
      </c>
      <c r="CN160" s="238">
        <f t="shared" si="974"/>
        <v>-5.928238919412121E-2</v>
      </c>
      <c r="CO160" s="238">
        <f t="shared" si="974"/>
        <v>8.1867748876970459E-2</v>
      </c>
      <c r="CP160" s="397">
        <f t="shared" si="975"/>
        <v>0.29551981264425453</v>
      </c>
      <c r="CQ160" s="238">
        <f t="shared" si="975"/>
        <v>6.342511831397446E-3</v>
      </c>
      <c r="CR160" s="238">
        <f t="shared" si="975"/>
        <v>4.5505194064462295E-2</v>
      </c>
      <c r="CS160" s="238">
        <f t="shared" si="975"/>
        <v>-1.2452438936761623E-2</v>
      </c>
      <c r="CT160" s="238">
        <f t="shared" si="975"/>
        <v>8.8396592961074716E-2</v>
      </c>
      <c r="CU160" s="238">
        <f t="shared" si="975"/>
        <v>1.5108774427164962E-3</v>
      </c>
      <c r="CV160" s="238">
        <f t="shared" si="975"/>
        <v>0.10988549733873576</v>
      </c>
      <c r="CW160" s="238">
        <f t="shared" si="975"/>
        <v>-9.5833293855454249E-2</v>
      </c>
      <c r="CX160" s="238">
        <f t="shared" si="975"/>
        <v>4.5062439452919434E-2</v>
      </c>
      <c r="CY160" s="238">
        <f t="shared" si="975"/>
        <v>-4.8140054421313638E-2</v>
      </c>
      <c r="CZ160" s="238">
        <f t="shared" si="976"/>
        <v>0.13642671359686342</v>
      </c>
      <c r="DA160" s="238">
        <f t="shared" si="976"/>
        <v>-0.20513294672515536</v>
      </c>
      <c r="DB160" s="397">
        <f t="shared" si="976"/>
        <v>-0.43018987157934663</v>
      </c>
      <c r="DC160" s="397">
        <f t="shared" si="976"/>
        <v>-6.832427471045055E-2</v>
      </c>
      <c r="DD160" s="397">
        <f t="shared" si="976"/>
        <v>-0.15861194561361591</v>
      </c>
      <c r="DE160" s="397">
        <f t="shared" si="976"/>
        <v>4.7776261996978042E-2</v>
      </c>
      <c r="DF160" s="397">
        <f t="shared" si="976"/>
        <v>-0.14010793908964025</v>
      </c>
      <c r="DG160" s="397">
        <f t="shared" si="976"/>
        <v>-2.4160438961154607E-2</v>
      </c>
      <c r="DH160" s="397">
        <f t="shared" si="976"/>
        <v>1.9579602495316539E-3</v>
      </c>
      <c r="DI160" s="397">
        <f t="shared" si="976"/>
        <v>0.18347512209962991</v>
      </c>
      <c r="DJ160" s="397">
        <f t="shared" si="977"/>
        <v>-2.0951331456539268E-2</v>
      </c>
      <c r="DK160" s="397">
        <f t="shared" si="977"/>
        <v>-0.13875670229440928</v>
      </c>
      <c r="DL160" s="397">
        <f t="shared" si="977"/>
        <v>9.0157189077454736E-2</v>
      </c>
      <c r="DM160" s="397">
        <f t="shared" si="977"/>
        <v>0.16744891669192963</v>
      </c>
      <c r="DN160" s="397">
        <f t="shared" si="977"/>
        <v>0.27146996734443885</v>
      </c>
      <c r="DO160" s="397">
        <f t="shared" si="977"/>
        <v>0.13905721074459221</v>
      </c>
      <c r="DP160" s="397">
        <f t="shared" si="977"/>
        <v>4.4097090037782505E-2</v>
      </c>
      <c r="DQ160" s="397">
        <f t="shared" si="977"/>
        <v>-0.19884851438406992</v>
      </c>
      <c r="DR160" s="397">
        <f t="shared" si="977"/>
        <v>0.12066077133562958</v>
      </c>
      <c r="DS160" s="397">
        <f t="shared" si="977"/>
        <v>-1.494628729759051E-2</v>
      </c>
      <c r="DT160" s="397">
        <f t="shared" si="977"/>
        <v>-3.141597419504305E-2</v>
      </c>
      <c r="DU160" s="397">
        <f t="shared" si="977"/>
        <v>-2.8200111332765898E-2</v>
      </c>
      <c r="DV160" s="397">
        <f t="shared" si="977"/>
        <v>-0.10821319887678427</v>
      </c>
      <c r="DW160" s="397">
        <f t="shared" si="977"/>
        <v>0.12478187352466097</v>
      </c>
      <c r="DX160" s="397">
        <f t="shared" si="977"/>
        <v>-0.94967535263420766</v>
      </c>
      <c r="DY160" s="460"/>
      <c r="DZ160" s="460"/>
      <c r="EA160" s="460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A161" si="981">(C70+C154+D98-D70-D154)/(C70+C154+D98-D154)</f>
        <v>0.99835425777914188</v>
      </c>
      <c r="E161" s="167">
        <f t="shared" si="981"/>
        <v>1</v>
      </c>
      <c r="F161" s="167">
        <f t="shared" si="981"/>
        <v>0.93833422516114207</v>
      </c>
      <c r="G161" s="167">
        <f t="shared" si="981"/>
        <v>0.92113010961660291</v>
      </c>
      <c r="H161" s="168">
        <f t="shared" si="981"/>
        <v>0.88639381087935309</v>
      </c>
      <c r="I161" s="167">
        <f t="shared" si="981"/>
        <v>0.99924985696067448</v>
      </c>
      <c r="J161" s="168">
        <f t="shared" si="981"/>
        <v>0.99966917681006151</v>
      </c>
      <c r="K161" s="167">
        <f t="shared" si="981"/>
        <v>0.99960190317684627</v>
      </c>
      <c r="L161" s="169">
        <f t="shared" si="981"/>
        <v>0.92181180746101832</v>
      </c>
      <c r="M161" s="168">
        <f t="shared" si="981"/>
        <v>0.99999706533238575</v>
      </c>
      <c r="N161" s="168">
        <f t="shared" si="981"/>
        <v>0.88724717316560409</v>
      </c>
      <c r="O161" s="168">
        <f t="shared" si="981"/>
        <v>0.86132229170311769</v>
      </c>
      <c r="P161" s="168">
        <f t="shared" si="981"/>
        <v>0.93080146625992066</v>
      </c>
      <c r="Q161" s="168">
        <f t="shared" si="981"/>
        <v>0.95165803076069277</v>
      </c>
      <c r="R161" s="168">
        <f t="shared" si="981"/>
        <v>0.70693676579556253</v>
      </c>
      <c r="S161" s="168">
        <f t="shared" si="981"/>
        <v>0.92514391214940195</v>
      </c>
      <c r="T161" s="168">
        <f t="shared" si="981"/>
        <v>0.89436876634052587</v>
      </c>
      <c r="U161" s="168">
        <f t="shared" si="981"/>
        <v>0.95872890360654761</v>
      </c>
      <c r="V161" s="168">
        <f t="shared" si="981"/>
        <v>0.90186147284359541</v>
      </c>
      <c r="W161" s="168">
        <f t="shared" si="981"/>
        <v>0.97123443697275869</v>
      </c>
      <c r="X161" s="169">
        <f t="shared" si="981"/>
        <v>0.75289269939549786</v>
      </c>
      <c r="Y161" s="168">
        <f t="shared" si="981"/>
        <v>0.99991073739835223</v>
      </c>
      <c r="Z161" s="168">
        <f t="shared" si="981"/>
        <v>0.82712568012980825</v>
      </c>
      <c r="AA161" s="168">
        <f t="shared" si="981"/>
        <v>0.95548047639394507</v>
      </c>
      <c r="AB161" s="168">
        <f t="shared" si="970"/>
        <v>0.98762985983417895</v>
      </c>
      <c r="AC161" s="168">
        <f t="shared" si="970"/>
        <v>0.90879577640941578</v>
      </c>
      <c r="AD161" s="168">
        <f t="shared" si="970"/>
        <v>0.93308540128006789</v>
      </c>
      <c r="AE161" s="168">
        <f t="shared" si="970"/>
        <v>0.92662116664777938</v>
      </c>
      <c r="AF161" s="168">
        <f t="shared" si="970"/>
        <v>0.92250584853183204</v>
      </c>
      <c r="AG161" s="168">
        <f t="shared" si="970"/>
        <v>0.78807831207704315</v>
      </c>
      <c r="AH161" s="168">
        <f t="shared" si="970"/>
        <v>0.67322343382806593</v>
      </c>
      <c r="AI161" s="168">
        <f t="shared" si="970"/>
        <v>0.76438298546766803</v>
      </c>
      <c r="AJ161" s="168">
        <f t="shared" si="970"/>
        <v>0.89673477800023549</v>
      </c>
      <c r="AK161" s="168">
        <f t="shared" si="970"/>
        <v>0.66957322997823665</v>
      </c>
      <c r="AL161" s="168">
        <f t="shared" si="970"/>
        <v>0.83184984928012817</v>
      </c>
      <c r="AM161" s="168">
        <f t="shared" si="970"/>
        <v>0.91420347568189009</v>
      </c>
      <c r="AN161" s="168">
        <f t="shared" si="970"/>
        <v>0.4556733632383605</v>
      </c>
      <c r="AO161" s="168">
        <f t="shared" si="970"/>
        <v>0.79374495875939943</v>
      </c>
      <c r="AP161" s="168">
        <f t="shared" si="970"/>
        <v>0.75150092538256674</v>
      </c>
      <c r="AQ161" s="168">
        <f t="shared" si="970"/>
        <v>0.86156778554169655</v>
      </c>
      <c r="AR161" s="168">
        <f t="shared" si="970"/>
        <v>0.97844899584976941</v>
      </c>
      <c r="AS161" s="168">
        <f t="shared" si="970"/>
        <v>0.69826115104070097</v>
      </c>
      <c r="AT161" s="168">
        <f t="shared" si="970"/>
        <v>0.9147756798891391</v>
      </c>
      <c r="AU161" s="168">
        <f t="shared" si="970"/>
        <v>0.91014091718068113</v>
      </c>
      <c r="AV161" s="168">
        <f t="shared" si="970"/>
        <v>0.80152860832950001</v>
      </c>
      <c r="AW161" s="168">
        <f t="shared" si="970"/>
        <v>0.99475281352299894</v>
      </c>
      <c r="AX161" s="168">
        <f t="shared" si="970"/>
        <v>0.49550522504731342</v>
      </c>
      <c r="AY161" s="168">
        <f t="shared" si="970"/>
        <v>0.83027649906953571</v>
      </c>
      <c r="AZ161" s="168">
        <f t="shared" si="970"/>
        <v>0.86958476377309135</v>
      </c>
      <c r="BA161" s="168">
        <f t="shared" si="970"/>
        <v>0.77128545415664951</v>
      </c>
      <c r="BB161" s="168">
        <f t="shared" si="970"/>
        <v>0.76734666150045039</v>
      </c>
      <c r="BC161" s="168">
        <f t="shared" si="970"/>
        <v>0.88885664538595477</v>
      </c>
      <c r="BD161" s="168">
        <f t="shared" si="970"/>
        <v>0.85540254996573861</v>
      </c>
      <c r="BE161" s="168">
        <f t="shared" si="970"/>
        <v>0.73096199223853819</v>
      </c>
      <c r="BF161" s="168">
        <f t="shared" si="970"/>
        <v>0.82822713367860235</v>
      </c>
      <c r="BG161" s="168">
        <f t="shared" si="970"/>
        <v>0.77489732188316762</v>
      </c>
      <c r="BH161" s="169">
        <f t="shared" si="970"/>
        <v>0.77582695440991112</v>
      </c>
      <c r="BI161" s="491">
        <f t="shared" ref="BI161:BJ162" si="982">(BH70+BH154+BI98-BI70-BI154)/(BH70+BH154+BI98-BI154)</f>
        <v>0.76387102155522257</v>
      </c>
      <c r="BJ161" s="555">
        <f t="shared" si="982"/>
        <v>0.64614237862112123</v>
      </c>
      <c r="BK161" s="577">
        <f t="shared" si="972"/>
        <v>0.63487185647123989</v>
      </c>
      <c r="BL161" s="577">
        <f t="shared" si="972"/>
        <v>0.90244186046511632</v>
      </c>
      <c r="BM161" s="577">
        <f t="shared" si="972"/>
        <v>0.57517161033888042</v>
      </c>
      <c r="BN161" s="577">
        <f t="shared" si="972"/>
        <v>0.59397123434776811</v>
      </c>
      <c r="BO161" s="577">
        <f t="shared" si="972"/>
        <v>0.91184600597678456</v>
      </c>
      <c r="BP161" s="577">
        <f t="shared" si="972"/>
        <v>0.74485713957469302</v>
      </c>
      <c r="BQ161" s="577">
        <f t="shared" si="972"/>
        <v>0.83441980070716815</v>
      </c>
      <c r="BR161" s="168">
        <v>0</v>
      </c>
      <c r="BS161" s="168"/>
      <c r="BT161" s="238"/>
      <c r="BU161" s="103"/>
      <c r="BV161" s="168">
        <f t="shared" si="973"/>
        <v>-6.7552791519221222E-2</v>
      </c>
      <c r="BW161" s="168">
        <f t="shared" si="973"/>
        <v>-4.8341969239307225E-2</v>
      </c>
      <c r="BX161" s="168">
        <f t="shared" si="973"/>
        <v>-0.23139745936557954</v>
      </c>
      <c r="BY161" s="168">
        <f t="shared" si="973"/>
        <v>4.0138025327990379E-3</v>
      </c>
      <c r="BZ161" s="168">
        <f t="shared" si="973"/>
        <v>7.9749554611727724E-3</v>
      </c>
      <c r="CA161" s="168">
        <f t="shared" si="973"/>
        <v>-4.0520953354126865E-2</v>
      </c>
      <c r="CB161" s="168">
        <f t="shared" si="973"/>
        <v>-9.7807703966466097E-2</v>
      </c>
      <c r="CC161" s="168">
        <f t="shared" si="973"/>
        <v>-2.8367466204087588E-2</v>
      </c>
      <c r="CD161" s="397">
        <f t="shared" si="973"/>
        <v>-0.16891910806552046</v>
      </c>
      <c r="CE161" s="168">
        <f t="shared" si="973"/>
        <v>-8.6327934033514353E-5</v>
      </c>
      <c r="CF161" s="168">
        <f t="shared" si="974"/>
        <v>-6.0121493035795837E-2</v>
      </c>
      <c r="CG161" s="168">
        <f t="shared" si="974"/>
        <v>9.4158184690827373E-2</v>
      </c>
      <c r="CH161" s="168">
        <f t="shared" si="974"/>
        <v>5.6828393574258285E-2</v>
      </c>
      <c r="CI161" s="168">
        <f t="shared" si="974"/>
        <v>-4.2862254351276996E-2</v>
      </c>
      <c r="CJ161" s="238">
        <f t="shared" si="974"/>
        <v>0.22614863548450537</v>
      </c>
      <c r="CK161" s="238">
        <f t="shared" si="974"/>
        <v>1.4772544983774338E-3</v>
      </c>
      <c r="CL161" s="238">
        <f t="shared" si="974"/>
        <v>2.8137082191306173E-2</v>
      </c>
      <c r="CM161" s="238">
        <f t="shared" si="974"/>
        <v>-0.17065059152950446</v>
      </c>
      <c r="CN161" s="238">
        <f t="shared" si="974"/>
        <v>-0.22863803901552948</v>
      </c>
      <c r="CO161" s="238">
        <f t="shared" si="974"/>
        <v>-0.20685145150509066</v>
      </c>
      <c r="CP161" s="397">
        <f t="shared" si="975"/>
        <v>0.14384207860473763</v>
      </c>
      <c r="CQ161" s="238">
        <f t="shared" si="975"/>
        <v>-0.33033750742011558</v>
      </c>
      <c r="CR161" s="238">
        <f t="shared" si="975"/>
        <v>4.7241691503199235E-3</v>
      </c>
      <c r="CS161" s="238">
        <f t="shared" si="975"/>
        <v>-4.1277000712054979E-2</v>
      </c>
      <c r="CT161" s="238">
        <f t="shared" si="975"/>
        <v>-0.53195649659581845</v>
      </c>
      <c r="CU161" s="238">
        <f t="shared" si="975"/>
        <v>-0.11505081765001635</v>
      </c>
      <c r="CV161" s="238">
        <f t="shared" si="975"/>
        <v>-0.18158447589750115</v>
      </c>
      <c r="CW161" s="238">
        <f t="shared" si="975"/>
        <v>-6.505338110608283E-2</v>
      </c>
      <c r="CX161" s="238">
        <f t="shared" si="975"/>
        <v>5.594314731793737E-2</v>
      </c>
      <c r="CY161" s="238">
        <f t="shared" si="975"/>
        <v>-8.9817161036342186E-2</v>
      </c>
      <c r="CZ161" s="238">
        <f t="shared" si="976"/>
        <v>0.24155224606107317</v>
      </c>
      <c r="DA161" s="238">
        <f t="shared" si="976"/>
        <v>0.1457579317130131</v>
      </c>
      <c r="DB161" s="397">
        <f t="shared" si="976"/>
        <v>-9.5206169670735474E-2</v>
      </c>
      <c r="DC161" s="397">
        <f t="shared" si="976"/>
        <v>0.32517958354476229</v>
      </c>
      <c r="DD161" s="397">
        <f t="shared" si="976"/>
        <v>-0.33634462423281475</v>
      </c>
      <c r="DE161" s="397">
        <f t="shared" si="976"/>
        <v>-8.3926976612354376E-2</v>
      </c>
      <c r="DF161" s="397">
        <f t="shared" si="976"/>
        <v>0.41391140053473086</v>
      </c>
      <c r="DG161" s="397">
        <f t="shared" si="976"/>
        <v>-2.2459504602749925E-2</v>
      </c>
      <c r="DH161" s="397">
        <f t="shared" si="976"/>
        <v>1.5845736117883646E-2</v>
      </c>
      <c r="DI161" s="397">
        <f t="shared" si="976"/>
        <v>2.7288859844258218E-2</v>
      </c>
      <c r="DJ161" s="397">
        <f t="shared" si="977"/>
        <v>-0.1230464458840308</v>
      </c>
      <c r="DK161" s="397">
        <f t="shared" si="977"/>
        <v>3.2700841197837227E-2</v>
      </c>
      <c r="DL161" s="397">
        <f t="shared" si="977"/>
        <v>-8.6548546210536759E-2</v>
      </c>
      <c r="DM161" s="397">
        <f t="shared" si="977"/>
        <v>-0.13524359529751351</v>
      </c>
      <c r="DN161" s="397">
        <f t="shared" si="977"/>
        <v>-2.5701653919588896E-2</v>
      </c>
      <c r="DO161" s="397">
        <f t="shared" si="977"/>
        <v>-0.23088179196777636</v>
      </c>
      <c r="DP161" s="397">
        <f t="shared" si="977"/>
        <v>0.1506371535738078</v>
      </c>
      <c r="DQ161" s="397">
        <f t="shared" si="977"/>
        <v>-0.19540464259829582</v>
      </c>
      <c r="DR161" s="397">
        <f t="shared" si="977"/>
        <v>3.2857096692024967E-2</v>
      </c>
      <c r="DS161" s="397">
        <f t="shared" si="977"/>
        <v>-0.19611384381776908</v>
      </c>
      <c r="DT161" s="397">
        <f t="shared" si="977"/>
        <v>-0.17337542715268228</v>
      </c>
      <c r="DU161" s="397">
        <f t="shared" si="977"/>
        <v>2.2989360590829788E-2</v>
      </c>
      <c r="DV161" s="397">
        <f t="shared" si="977"/>
        <v>-0.1105454103910456</v>
      </c>
      <c r="DW161" s="397">
        <f t="shared" si="977"/>
        <v>0.10345780846862995</v>
      </c>
      <c r="DX161" s="397">
        <f t="shared" si="977"/>
        <v>-0.82822713367860235</v>
      </c>
      <c r="DY161" s="460"/>
      <c r="DZ161" s="460"/>
      <c r="EA161" s="460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A162" si="983">(C71+C155+D99-D71-D155)/(C71+C155+D99-D155)</f>
        <v>0.78916300308973486</v>
      </c>
      <c r="E162" s="170">
        <f t="shared" si="983"/>
        <v>0.80011383412899317</v>
      </c>
      <c r="F162" s="170">
        <f t="shared" si="983"/>
        <v>0.78635098740971132</v>
      </c>
      <c r="G162" s="170">
        <f t="shared" si="983"/>
        <v>0.83274949436970602</v>
      </c>
      <c r="H162" s="171">
        <f t="shared" si="983"/>
        <v>0.87654861731482347</v>
      </c>
      <c r="I162" s="170">
        <f t="shared" si="983"/>
        <v>0.85926878943454266</v>
      </c>
      <c r="J162" s="171">
        <f t="shared" si="983"/>
        <v>0.85941699136485883</v>
      </c>
      <c r="K162" s="170">
        <f t="shared" si="983"/>
        <v>0.73292648252649883</v>
      </c>
      <c r="L162" s="172">
        <f t="shared" si="983"/>
        <v>0.7001311284793228</v>
      </c>
      <c r="M162" s="171">
        <f t="shared" si="983"/>
        <v>0.81967428591571467</v>
      </c>
      <c r="N162" s="171">
        <f t="shared" si="983"/>
        <v>0.78957757104487825</v>
      </c>
      <c r="O162" s="171">
        <f t="shared" si="983"/>
        <v>0.74059494618185495</v>
      </c>
      <c r="P162" s="171">
        <f t="shared" si="983"/>
        <v>0.67683744327848272</v>
      </c>
      <c r="Q162" s="171">
        <f t="shared" si="983"/>
        <v>0.72159179534004458</v>
      </c>
      <c r="R162" s="171">
        <f t="shared" si="983"/>
        <v>0.67868161621508216</v>
      </c>
      <c r="S162" s="171">
        <f t="shared" si="983"/>
        <v>0.738613006021553</v>
      </c>
      <c r="T162" s="171">
        <f t="shared" si="983"/>
        <v>0.82014343480157315</v>
      </c>
      <c r="U162" s="171">
        <f t="shared" si="983"/>
        <v>0.79300627285647329</v>
      </c>
      <c r="V162" s="171">
        <f t="shared" si="983"/>
        <v>0.70631093590510718</v>
      </c>
      <c r="W162" s="171">
        <f t="shared" si="983"/>
        <v>0.79246848452146224</v>
      </c>
      <c r="X162" s="172">
        <f t="shared" si="983"/>
        <v>0.60452118057653281</v>
      </c>
      <c r="Y162" s="171">
        <f t="shared" si="983"/>
        <v>0.70729618780108061</v>
      </c>
      <c r="Z162" s="171">
        <f t="shared" si="983"/>
        <v>0.6930138847499463</v>
      </c>
      <c r="AA162" s="171">
        <f t="shared" si="983"/>
        <v>0.69660455349542216</v>
      </c>
      <c r="AB162" s="171">
        <f t="shared" si="970"/>
        <v>0.69723382550470214</v>
      </c>
      <c r="AC162" s="171">
        <f t="shared" si="970"/>
        <v>0.68682706529225146</v>
      </c>
      <c r="AD162" s="171">
        <f t="shared" si="970"/>
        <v>0.68347335913902796</v>
      </c>
      <c r="AE162" s="171">
        <f t="shared" si="970"/>
        <v>0.75642503189669463</v>
      </c>
      <c r="AF162" s="171">
        <f t="shared" si="970"/>
        <v>0.80699543824232145</v>
      </c>
      <c r="AG162" s="171">
        <f t="shared" si="970"/>
        <v>0.83066892345650123</v>
      </c>
      <c r="AH162" s="171">
        <f t="shared" si="970"/>
        <v>0.75527287393507747</v>
      </c>
      <c r="AI162" s="171">
        <f t="shared" si="970"/>
        <v>0.71349632709348088</v>
      </c>
      <c r="AJ162" s="171">
        <f t="shared" si="970"/>
        <v>0.76853084830529872</v>
      </c>
      <c r="AK162" s="171">
        <f t="shared" si="970"/>
        <v>0.73220187691738337</v>
      </c>
      <c r="AL162" s="171">
        <f t="shared" si="970"/>
        <v>0.75375462028132378</v>
      </c>
      <c r="AM162" s="171">
        <f t="shared" si="970"/>
        <v>0.73901776690677834</v>
      </c>
      <c r="AN162" s="171">
        <f t="shared" si="970"/>
        <v>0.74088615655599488</v>
      </c>
      <c r="AO162" s="171">
        <f t="shared" si="970"/>
        <v>0.74043101185515736</v>
      </c>
      <c r="AP162" s="171">
        <f t="shared" si="970"/>
        <v>0.77114755324436657</v>
      </c>
      <c r="AQ162" s="171">
        <f t="shared" si="970"/>
        <v>0.76505860369171264</v>
      </c>
      <c r="AR162" s="171">
        <f t="shared" si="970"/>
        <v>0.88028096152624036</v>
      </c>
      <c r="AS162" s="171">
        <f t="shared" si="970"/>
        <v>0.82747755056368366</v>
      </c>
      <c r="AT162" s="171">
        <f t="shared" si="970"/>
        <v>0.80982103198427458</v>
      </c>
      <c r="AU162" s="171">
        <f t="shared" si="970"/>
        <v>0.57027681379597683</v>
      </c>
      <c r="AV162" s="171">
        <f t="shared" si="970"/>
        <v>0.36756510612873977</v>
      </c>
      <c r="AW162" s="171">
        <f t="shared" si="970"/>
        <v>0.85536093202874941</v>
      </c>
      <c r="AX162" s="171">
        <f t="shared" si="970"/>
        <v>0.60268935887478092</v>
      </c>
      <c r="AY162" s="171">
        <f t="shared" si="970"/>
        <v>0.83499182124643678</v>
      </c>
      <c r="AZ162" s="171">
        <f t="shared" si="970"/>
        <v>0.7602126687380566</v>
      </c>
      <c r="BA162" s="171">
        <f t="shared" si="970"/>
        <v>0.75243915137258965</v>
      </c>
      <c r="BB162" s="171">
        <f t="shared" si="970"/>
        <v>0.80277872351570068</v>
      </c>
      <c r="BC162" s="171">
        <f t="shared" si="970"/>
        <v>0.80908306045780864</v>
      </c>
      <c r="BD162" s="171">
        <f t="shared" si="970"/>
        <v>0.87905997102726807</v>
      </c>
      <c r="BE162" s="171">
        <f t="shared" si="970"/>
        <v>0.80803894814722377</v>
      </c>
      <c r="BF162" s="171">
        <f t="shared" si="970"/>
        <v>0.8394149192515411</v>
      </c>
      <c r="BG162" s="171">
        <f>(BF71+BF155+BG99-BG71-BG155)/(BF71+BF155+BG99-BG155)</f>
        <v>0.76537126825681501</v>
      </c>
      <c r="BH162" s="172">
        <f>(BG71+BG155+BH99-BH71-BH155)/(BG71+BG155+BH99-BH155)</f>
        <v>0.7466712576206106</v>
      </c>
      <c r="BI162" s="492">
        <f t="shared" si="982"/>
        <v>0.8108422026153318</v>
      </c>
      <c r="BJ162" s="556">
        <f t="shared" si="982"/>
        <v>0.79378639475785218</v>
      </c>
      <c r="BK162" s="578">
        <f t="shared" si="972"/>
        <v>0.71039547247179069</v>
      </c>
      <c r="BL162" s="578">
        <f t="shared" si="972"/>
        <v>0.77922790254520624</v>
      </c>
      <c r="BM162" s="578">
        <f t="shared" si="972"/>
        <v>0.78412311094111631</v>
      </c>
      <c r="BN162" s="578">
        <f t="shared" si="972"/>
        <v>0.7505317411811393</v>
      </c>
      <c r="BO162" s="578">
        <f t="shared" si="972"/>
        <v>0.83623593847751931</v>
      </c>
      <c r="BP162" s="578">
        <f t="shared" si="972"/>
        <v>0.82873466946078111</v>
      </c>
      <c r="BQ162" s="578">
        <f t="shared" si="972"/>
        <v>0.83613220114893838</v>
      </c>
      <c r="BR162" s="171">
        <v>0</v>
      </c>
      <c r="BS162" s="171"/>
      <c r="BT162" s="239"/>
      <c r="BU162" s="105"/>
      <c r="BV162" s="171">
        <f t="shared" si="973"/>
        <v>-0.11232555981125214</v>
      </c>
      <c r="BW162" s="171">
        <f t="shared" si="973"/>
        <v>-7.8522038788948589E-2</v>
      </c>
      <c r="BX162" s="171">
        <f t="shared" si="973"/>
        <v>-0.10766937119462916</v>
      </c>
      <c r="BY162" s="171">
        <f t="shared" si="973"/>
        <v>-9.4136488348153025E-2</v>
      </c>
      <c r="BZ162" s="171">
        <f t="shared" si="973"/>
        <v>-5.6405182513250329E-2</v>
      </c>
      <c r="CA162" s="171">
        <f t="shared" si="973"/>
        <v>-6.6262516578069364E-2</v>
      </c>
      <c r="CB162" s="171">
        <f t="shared" si="973"/>
        <v>-0.15310605545975164</v>
      </c>
      <c r="CC162" s="171">
        <f t="shared" si="973"/>
        <v>5.9542001994963401E-2</v>
      </c>
      <c r="CD162" s="398">
        <f t="shared" si="973"/>
        <v>-9.5609947902789982E-2</v>
      </c>
      <c r="CE162" s="171">
        <f t="shared" si="973"/>
        <v>-0.11237809811463406</v>
      </c>
      <c r="CF162" s="171">
        <f t="shared" si="974"/>
        <v>-9.656368629493195E-2</v>
      </c>
      <c r="CG162" s="171">
        <f t="shared" si="974"/>
        <v>-4.3990392686432789E-2</v>
      </c>
      <c r="CH162" s="171">
        <f t="shared" si="974"/>
        <v>2.0396382226219423E-2</v>
      </c>
      <c r="CI162" s="171">
        <f t="shared" si="974"/>
        <v>-3.4764730047793124E-2</v>
      </c>
      <c r="CJ162" s="239">
        <f t="shared" si="974"/>
        <v>4.7917429239457965E-3</v>
      </c>
      <c r="CK162" s="239">
        <f t="shared" si="974"/>
        <v>1.7812025875141635E-2</v>
      </c>
      <c r="CL162" s="239">
        <f t="shared" si="974"/>
        <v>-1.3147996559251696E-2</v>
      </c>
      <c r="CM162" s="239">
        <f t="shared" si="974"/>
        <v>3.7662650600027936E-2</v>
      </c>
      <c r="CN162" s="239">
        <f t="shared" si="974"/>
        <v>4.8961938029970287E-2</v>
      </c>
      <c r="CO162" s="239">
        <f t="shared" si="974"/>
        <v>-7.897215742798136E-2</v>
      </c>
      <c r="CP162" s="398">
        <f t="shared" si="975"/>
        <v>0.16400966772876591</v>
      </c>
      <c r="CQ162" s="239">
        <f t="shared" si="975"/>
        <v>2.4905689116302754E-2</v>
      </c>
      <c r="CR162" s="239">
        <f t="shared" si="975"/>
        <v>6.0740735531377488E-2</v>
      </c>
      <c r="CS162" s="239">
        <f t="shared" si="975"/>
        <v>4.2413213411356177E-2</v>
      </c>
      <c r="CT162" s="239">
        <f t="shared" si="975"/>
        <v>4.3652331051292736E-2</v>
      </c>
      <c r="CU162" s="239">
        <f t="shared" si="975"/>
        <v>5.3603946562905902E-2</v>
      </c>
      <c r="CV162" s="239">
        <f t="shared" si="975"/>
        <v>8.767419410533861E-2</v>
      </c>
      <c r="CW162" s="239">
        <f t="shared" si="975"/>
        <v>8.6335717950180024E-3</v>
      </c>
      <c r="CX162" s="239">
        <f t="shared" si="975"/>
        <v>7.3285523283918907E-2</v>
      </c>
      <c r="CY162" s="239">
        <f t="shared" si="975"/>
        <v>-3.1913728928175678E-3</v>
      </c>
      <c r="CZ162" s="239">
        <f t="shared" si="976"/>
        <v>5.4548158049197104E-2</v>
      </c>
      <c r="DA162" s="239">
        <f t="shared" si="976"/>
        <v>-0.14321951329750404</v>
      </c>
      <c r="DB162" s="398">
        <f t="shared" si="976"/>
        <v>-0.40096574217655895</v>
      </c>
      <c r="DC162" s="398">
        <f t="shared" si="976"/>
        <v>0.12315905511136604</v>
      </c>
      <c r="DD162" s="398">
        <f t="shared" si="976"/>
        <v>-0.15106526140654286</v>
      </c>
      <c r="DE162" s="398">
        <f t="shared" si="976"/>
        <v>9.5974054339658443E-2</v>
      </c>
      <c r="DF162" s="398">
        <f t="shared" si="976"/>
        <v>1.9326512182061717E-2</v>
      </c>
      <c r="DG162" s="398">
        <f t="shared" si="976"/>
        <v>1.2008139517432292E-2</v>
      </c>
      <c r="DH162" s="398">
        <f t="shared" si="976"/>
        <v>3.1631170271334108E-2</v>
      </c>
      <c r="DI162" s="398">
        <f t="shared" si="976"/>
        <v>4.402445676609601E-2</v>
      </c>
      <c r="DJ162" s="398">
        <f t="shared" si="977"/>
        <v>-1.2209904989722853E-3</v>
      </c>
      <c r="DK162" s="398">
        <f t="shared" si="977"/>
        <v>-1.9438602416459894E-2</v>
      </c>
      <c r="DL162" s="398">
        <f t="shared" si="977"/>
        <v>2.9593887267266528E-2</v>
      </c>
      <c r="DM162" s="398">
        <f t="shared" si="977"/>
        <v>0.19509445446083817</v>
      </c>
      <c r="DN162" s="398">
        <f t="shared" si="977"/>
        <v>0.37910615149187082</v>
      </c>
      <c r="DO162" s="398">
        <f t="shared" si="977"/>
        <v>-4.4518729413417613E-2</v>
      </c>
      <c r="DP162" s="398">
        <f t="shared" si="977"/>
        <v>0.19109703588307125</v>
      </c>
      <c r="DQ162" s="398">
        <f t="shared" si="977"/>
        <v>-0.12459634877464609</v>
      </c>
      <c r="DR162" s="398">
        <f t="shared" si="977"/>
        <v>1.9015233807149645E-2</v>
      </c>
      <c r="DS162" s="398">
        <f t="shared" si="977"/>
        <v>3.1683959568526654E-2</v>
      </c>
      <c r="DT162" s="398">
        <f t="shared" si="977"/>
        <v>-5.2246982334561376E-2</v>
      </c>
      <c r="DU162" s="398">
        <f t="shared" si="977"/>
        <v>2.7152878019710669E-2</v>
      </c>
      <c r="DV162" s="398">
        <f t="shared" si="977"/>
        <v>-5.0325301566486957E-2</v>
      </c>
      <c r="DW162" s="398">
        <f t="shared" si="977"/>
        <v>2.8093253001714613E-2</v>
      </c>
      <c r="DX162" s="398">
        <f t="shared" si="977"/>
        <v>-0.8394149192515411</v>
      </c>
      <c r="DY162" s="461"/>
      <c r="DZ162" s="461"/>
      <c r="EA162" s="461"/>
      <c r="EB162" s="262"/>
      <c r="EC162" s="107">
        <f t="shared" ref="EC162" si="984">SUM(EC157:EC161)</f>
        <v>0</v>
      </c>
    </row>
    <row r="163" spans="1:133" ht="15" thickTop="1" x14ac:dyDescent="0.3">
      <c r="A163" s="138"/>
      <c r="BQ163">
        <v>0</v>
      </c>
    </row>
    <row r="164" spans="1:133" x14ac:dyDescent="0.3">
      <c r="B164" s="1" t="s">
        <v>168</v>
      </c>
    </row>
    <row r="165" spans="1:133" x14ac:dyDescent="0.3">
      <c r="B165" s="17" t="s">
        <v>169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C180"/>
  <sheetViews>
    <sheetView zoomScaleNormal="100" workbookViewId="0">
      <pane xSplit="2" ySplit="8" topLeftCell="C9" activePane="bottomRight" state="frozen"/>
      <selection activeCell="BR9" sqref="BR9:BR162"/>
      <selection pane="topRight" activeCell="BR9" sqref="BR9:BR162"/>
      <selection pane="bottomLeft" activeCell="BR9" sqref="BR9:BR162"/>
      <selection pane="bottomRight" activeCell="BR9" sqref="BR9:BR162"/>
    </sheetView>
  </sheetViews>
  <sheetFormatPr defaultColWidth="9.33203125" defaultRowHeight="14.4" x14ac:dyDescent="0.3"/>
  <cols>
    <col min="1" max="1" width="4.6640625" style="136" customWidth="1"/>
    <col min="2" max="2" width="37.441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0" width="17.33203125" customWidth="1"/>
    <col min="131" max="132" width="9" customWidth="1"/>
    <col min="133" max="133" width="13.66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2"/>
      <c r="AG4" s="242"/>
      <c r="AH4" s="242"/>
      <c r="AI4" s="242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13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3"/>
      <c r="DO6" s="720">
        <v>2024</v>
      </c>
      <c r="DP6" s="721"/>
      <c r="DQ6" s="721"/>
      <c r="DR6" s="721"/>
      <c r="DS6" s="721"/>
      <c r="DT6" s="721"/>
      <c r="DU6" s="721"/>
      <c r="DV6" s="722"/>
      <c r="DW6" s="721"/>
      <c r="DX6" s="721"/>
      <c r="DY6" s="721"/>
      <c r="DZ6" s="721"/>
      <c r="EA6" s="723"/>
      <c r="EB6" s="458"/>
      <c r="EC6" s="17" t="s">
        <v>181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24"/>
      <c r="DM7" s="439"/>
      <c r="DN7" s="443"/>
      <c r="DO7" s="443"/>
      <c r="DP7" s="466"/>
      <c r="DQ7" s="448"/>
      <c r="DR7" s="448"/>
      <c r="DS7" s="610"/>
      <c r="DT7" s="610"/>
      <c r="DU7" s="610"/>
      <c r="DV7" s="696"/>
      <c r="DW7" s="448"/>
      <c r="DX7" s="448"/>
      <c r="DY7" s="448"/>
      <c r="DZ7" s="448"/>
      <c r="EA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68" t="s">
        <v>93</v>
      </c>
      <c r="BJ8" s="532" t="s">
        <v>94</v>
      </c>
      <c r="BK8" s="467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42" t="s">
        <v>138</v>
      </c>
      <c r="DM8" s="442" t="s">
        <v>690</v>
      </c>
      <c r="DN8" s="444" t="s">
        <v>691</v>
      </c>
      <c r="DO8" s="498" t="s">
        <v>692</v>
      </c>
      <c r="DP8" s="499" t="s">
        <v>693</v>
      </c>
      <c r="DQ8" s="421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936</v>
      </c>
      <c r="DX8" s="425" t="s">
        <v>937</v>
      </c>
      <c r="DY8" s="442"/>
      <c r="DZ8" s="442"/>
      <c r="EA8" s="444"/>
      <c r="EC8" s="264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>
        <v>0</v>
      </c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61"/>
      <c r="DY9" s="358"/>
      <c r="DZ9" s="358"/>
      <c r="EA9" s="358"/>
      <c r="EC9" s="70"/>
    </row>
    <row r="10" spans="1:133" s="51" customFormat="1" x14ac:dyDescent="0.3">
      <c r="A10" s="138"/>
      <c r="B10" s="52" t="s">
        <v>139</v>
      </c>
      <c r="C10" s="53">
        <v>602951</v>
      </c>
      <c r="D10" s="54">
        <v>603501</v>
      </c>
      <c r="E10" s="54">
        <v>603200</v>
      </c>
      <c r="F10" s="54">
        <v>603676</v>
      </c>
      <c r="G10" s="54">
        <v>604432</v>
      </c>
      <c r="H10" s="54">
        <v>602871</v>
      </c>
      <c r="I10" s="54">
        <v>607254</v>
      </c>
      <c r="J10" s="54">
        <v>609895</v>
      </c>
      <c r="K10" s="54">
        <v>612601</v>
      </c>
      <c r="L10" s="55">
        <v>613710</v>
      </c>
      <c r="M10" s="54">
        <v>614171</v>
      </c>
      <c r="N10" s="54">
        <v>614347</v>
      </c>
      <c r="O10" s="54">
        <v>613915</v>
      </c>
      <c r="P10" s="54">
        <v>612971</v>
      </c>
      <c r="Q10" s="54">
        <v>612731</v>
      </c>
      <c r="R10" s="54">
        <v>612530</v>
      </c>
      <c r="S10" s="54">
        <v>608203</v>
      </c>
      <c r="T10" s="54">
        <v>607617</v>
      </c>
      <c r="U10" s="180">
        <v>604985</v>
      </c>
      <c r="V10" s="180">
        <v>608227</v>
      </c>
      <c r="W10" s="180">
        <v>608812</v>
      </c>
      <c r="X10" s="55">
        <v>610672</v>
      </c>
      <c r="Y10" s="180">
        <v>612124</v>
      </c>
      <c r="Z10" s="180">
        <v>612148</v>
      </c>
      <c r="AA10" s="180">
        <v>611742</v>
      </c>
      <c r="AB10" s="180">
        <v>610989</v>
      </c>
      <c r="AC10" s="180">
        <v>610142</v>
      </c>
      <c r="AD10" s="180">
        <v>609010</v>
      </c>
      <c r="AE10" s="180">
        <v>607727</v>
      </c>
      <c r="AF10" s="180">
        <v>607183</v>
      </c>
      <c r="AG10" s="180">
        <v>605989</v>
      </c>
      <c r="AH10" s="180">
        <v>609504</v>
      </c>
      <c r="AI10" s="180">
        <v>611939</v>
      </c>
      <c r="AJ10" s="55">
        <v>613614</v>
      </c>
      <c r="AK10" s="193">
        <v>615124</v>
      </c>
      <c r="AL10" s="193">
        <v>615449</v>
      </c>
      <c r="AM10" s="193">
        <v>615144</v>
      </c>
      <c r="AN10" s="193">
        <v>614187</v>
      </c>
      <c r="AO10" s="193">
        <v>612994</v>
      </c>
      <c r="AP10" s="193">
        <v>611821</v>
      </c>
      <c r="AQ10" s="56">
        <v>610337</v>
      </c>
      <c r="AR10" s="193">
        <v>609131</v>
      </c>
      <c r="AS10" s="193">
        <v>607903</v>
      </c>
      <c r="AT10" s="193">
        <v>610571</v>
      </c>
      <c r="AU10" s="193">
        <v>612845</v>
      </c>
      <c r="AV10" s="99">
        <v>613799</v>
      </c>
      <c r="AW10" s="193">
        <v>614258</v>
      </c>
      <c r="AX10" s="193">
        <v>614310</v>
      </c>
      <c r="AY10" s="193">
        <v>614209</v>
      </c>
      <c r="AZ10" s="56">
        <v>613311</v>
      </c>
      <c r="BA10" s="193">
        <v>612437</v>
      </c>
      <c r="BB10" s="193">
        <v>611537</v>
      </c>
      <c r="BC10" s="56">
        <v>609759</v>
      </c>
      <c r="BD10" s="193">
        <v>608794</v>
      </c>
      <c r="BE10" s="193">
        <v>607873</v>
      </c>
      <c r="BF10" s="193">
        <v>610861</v>
      </c>
      <c r="BG10" s="193">
        <v>612180</v>
      </c>
      <c r="BH10" s="99">
        <v>613734</v>
      </c>
      <c r="BI10" s="470">
        <v>614681</v>
      </c>
      <c r="BJ10" s="534">
        <v>614483</v>
      </c>
      <c r="BK10" s="559">
        <v>614065</v>
      </c>
      <c r="BL10" s="56">
        <v>613271</v>
      </c>
      <c r="BM10" s="193">
        <v>612329</v>
      </c>
      <c r="BN10" s="193">
        <v>590459</v>
      </c>
      <c r="BO10" s="56">
        <v>591457</v>
      </c>
      <c r="BP10" s="56">
        <v>587271</v>
      </c>
      <c r="BQ10" s="193">
        <v>591787</v>
      </c>
      <c r="BR10" s="193">
        <v>596095</v>
      </c>
      <c r="BS10" s="193"/>
      <c r="BT10" s="193"/>
      <c r="BU10" s="53">
        <f t="shared" ref="BU10:CD14" si="0">O10-C10</f>
        <v>10964</v>
      </c>
      <c r="BV10" s="57">
        <f t="shared" si="0"/>
        <v>9470</v>
      </c>
      <c r="BW10" s="57">
        <f t="shared" si="0"/>
        <v>9531</v>
      </c>
      <c r="BX10" s="57">
        <f t="shared" si="0"/>
        <v>8854</v>
      </c>
      <c r="BY10" s="57">
        <f t="shared" si="0"/>
        <v>3771</v>
      </c>
      <c r="BZ10" s="57">
        <f t="shared" si="0"/>
        <v>4746</v>
      </c>
      <c r="CA10" s="57">
        <f t="shared" si="0"/>
        <v>-2269</v>
      </c>
      <c r="CB10" s="57">
        <f t="shared" si="0"/>
        <v>-1668</v>
      </c>
      <c r="CC10" s="57">
        <f t="shared" si="0"/>
        <v>-3789</v>
      </c>
      <c r="CD10" s="379">
        <f t="shared" si="0"/>
        <v>-3038</v>
      </c>
      <c r="CE10" s="100">
        <f t="shared" ref="CE10:CN14" si="1">Y10-M10</f>
        <v>-2047</v>
      </c>
      <c r="CF10" s="57">
        <f t="shared" si="1"/>
        <v>-2199</v>
      </c>
      <c r="CG10" s="57">
        <f t="shared" si="1"/>
        <v>-2173</v>
      </c>
      <c r="CH10" s="57">
        <f t="shared" si="1"/>
        <v>-1982</v>
      </c>
      <c r="CI10" s="57">
        <f t="shared" si="1"/>
        <v>-2589</v>
      </c>
      <c r="CJ10" s="220">
        <f t="shared" si="1"/>
        <v>-3520</v>
      </c>
      <c r="CK10" s="220">
        <f t="shared" si="1"/>
        <v>-476</v>
      </c>
      <c r="CL10" s="220">
        <f t="shared" si="1"/>
        <v>-434</v>
      </c>
      <c r="CM10" s="220">
        <f t="shared" si="1"/>
        <v>1004</v>
      </c>
      <c r="CN10" s="220">
        <f t="shared" si="1"/>
        <v>1277</v>
      </c>
      <c r="CO10" s="220">
        <f t="shared" ref="CO10:CX14" si="2">AI10-W10</f>
        <v>3127</v>
      </c>
      <c r="CP10" s="359">
        <f t="shared" si="2"/>
        <v>2942</v>
      </c>
      <c r="CQ10" s="195">
        <f t="shared" si="2"/>
        <v>3000</v>
      </c>
      <c r="CR10" s="246">
        <f t="shared" si="2"/>
        <v>3301</v>
      </c>
      <c r="CS10" s="246">
        <f t="shared" si="2"/>
        <v>3402</v>
      </c>
      <c r="CT10" s="246">
        <f t="shared" si="2"/>
        <v>3198</v>
      </c>
      <c r="CU10" s="246">
        <f t="shared" si="2"/>
        <v>2852</v>
      </c>
      <c r="CV10" s="246">
        <f t="shared" si="2"/>
        <v>2811</v>
      </c>
      <c r="CW10" s="246">
        <f t="shared" si="2"/>
        <v>2610</v>
      </c>
      <c r="CX10" s="246">
        <f t="shared" si="2"/>
        <v>1948</v>
      </c>
      <c r="CY10" s="246">
        <f t="shared" ref="CY10:DH14" si="3">AS10-AG10</f>
        <v>1914</v>
      </c>
      <c r="CZ10" s="246">
        <f t="shared" si="3"/>
        <v>1067</v>
      </c>
      <c r="DA10" s="246">
        <f t="shared" si="3"/>
        <v>906</v>
      </c>
      <c r="DB10" s="359">
        <f t="shared" si="3"/>
        <v>185</v>
      </c>
      <c r="DC10" s="359">
        <f t="shared" si="3"/>
        <v>-866</v>
      </c>
      <c r="DD10" s="359">
        <f t="shared" si="3"/>
        <v>-1139</v>
      </c>
      <c r="DE10" s="359">
        <f t="shared" si="3"/>
        <v>-935</v>
      </c>
      <c r="DF10" s="359">
        <f t="shared" si="3"/>
        <v>-876</v>
      </c>
      <c r="DG10" s="359">
        <f t="shared" si="3"/>
        <v>-557</v>
      </c>
      <c r="DH10" s="359">
        <f t="shared" si="3"/>
        <v>-284</v>
      </c>
      <c r="DI10" s="359">
        <f t="shared" ref="DI10:DX14" si="4">BC10-AQ10</f>
        <v>-578</v>
      </c>
      <c r="DJ10" s="359">
        <f t="shared" si="4"/>
        <v>-337</v>
      </c>
      <c r="DK10" s="359">
        <f t="shared" si="4"/>
        <v>-30</v>
      </c>
      <c r="DL10" s="359">
        <f t="shared" si="4"/>
        <v>290</v>
      </c>
      <c r="DM10" s="359">
        <f t="shared" si="4"/>
        <v>-665</v>
      </c>
      <c r="DN10" s="359">
        <f t="shared" si="4"/>
        <v>-65</v>
      </c>
      <c r="DO10" s="359">
        <f t="shared" si="4"/>
        <v>423</v>
      </c>
      <c r="DP10" s="359">
        <f t="shared" si="4"/>
        <v>173</v>
      </c>
      <c r="DQ10" s="359">
        <f t="shared" si="4"/>
        <v>-144</v>
      </c>
      <c r="DR10" s="359">
        <f t="shared" si="4"/>
        <v>-40</v>
      </c>
      <c r="DS10" s="359">
        <f t="shared" si="4"/>
        <v>-108</v>
      </c>
      <c r="DT10" s="359">
        <f t="shared" si="4"/>
        <v>-21078</v>
      </c>
      <c r="DU10" s="359">
        <f t="shared" si="4"/>
        <v>-18302</v>
      </c>
      <c r="DV10" s="359">
        <f t="shared" si="4"/>
        <v>-21523</v>
      </c>
      <c r="DW10" s="359">
        <f t="shared" si="4"/>
        <v>-16086</v>
      </c>
      <c r="DX10" s="359">
        <f t="shared" si="4"/>
        <v>-14766</v>
      </c>
      <c r="DY10" s="359"/>
      <c r="DZ10" s="359"/>
      <c r="EA10" s="359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596095</v>
      </c>
    </row>
    <row r="11" spans="1:133" s="51" customFormat="1" x14ac:dyDescent="0.3">
      <c r="A11" s="138"/>
      <c r="B11" s="52" t="s">
        <v>140</v>
      </c>
      <c r="C11" s="53">
        <v>49913</v>
      </c>
      <c r="D11" s="54">
        <v>49928</v>
      </c>
      <c r="E11" s="54">
        <v>49894</v>
      </c>
      <c r="F11" s="54">
        <v>49858</v>
      </c>
      <c r="G11" s="54">
        <v>49849</v>
      </c>
      <c r="H11" s="54">
        <v>49764</v>
      </c>
      <c r="I11" s="54">
        <v>49822</v>
      </c>
      <c r="J11" s="54">
        <v>49912</v>
      </c>
      <c r="K11" s="54">
        <v>50083</v>
      </c>
      <c r="L11" s="55">
        <v>50100</v>
      </c>
      <c r="M11" s="54">
        <v>50070</v>
      </c>
      <c r="N11" s="54">
        <v>50005</v>
      </c>
      <c r="O11" s="54">
        <v>49874</v>
      </c>
      <c r="P11" s="54">
        <v>49791</v>
      </c>
      <c r="Q11" s="54">
        <v>49705</v>
      </c>
      <c r="R11" s="54">
        <v>49482</v>
      </c>
      <c r="S11" s="54">
        <v>52816</v>
      </c>
      <c r="T11" s="54">
        <v>52484</v>
      </c>
      <c r="U11" s="180">
        <v>53406</v>
      </c>
      <c r="V11" s="180">
        <v>53732</v>
      </c>
      <c r="W11" s="180">
        <v>56113</v>
      </c>
      <c r="X11" s="55">
        <v>56700</v>
      </c>
      <c r="Y11" s="180">
        <v>57496</v>
      </c>
      <c r="Z11" s="180">
        <v>58427</v>
      </c>
      <c r="AA11" s="180">
        <v>59246</v>
      </c>
      <c r="AB11" s="180">
        <v>59660</v>
      </c>
      <c r="AC11" s="180">
        <v>60173</v>
      </c>
      <c r="AD11" s="180">
        <v>60513</v>
      </c>
      <c r="AE11" s="180">
        <v>60572</v>
      </c>
      <c r="AF11" s="180">
        <v>60805</v>
      </c>
      <c r="AG11" s="180">
        <v>60817</v>
      </c>
      <c r="AH11" s="180">
        <v>61129</v>
      </c>
      <c r="AI11" s="180">
        <v>62272</v>
      </c>
      <c r="AJ11" s="55">
        <v>63004</v>
      </c>
      <c r="AK11" s="193">
        <v>63675</v>
      </c>
      <c r="AL11" s="193">
        <v>64376</v>
      </c>
      <c r="AM11" s="193">
        <v>64761</v>
      </c>
      <c r="AN11" s="193">
        <v>65036</v>
      </c>
      <c r="AO11" s="193">
        <v>65280</v>
      </c>
      <c r="AP11" s="193">
        <v>65471</v>
      </c>
      <c r="AQ11" s="56">
        <v>65409</v>
      </c>
      <c r="AR11" s="193">
        <v>66224</v>
      </c>
      <c r="AS11" s="193">
        <v>65682</v>
      </c>
      <c r="AT11" s="193">
        <v>66293</v>
      </c>
      <c r="AU11" s="193">
        <v>67365</v>
      </c>
      <c r="AV11" s="99">
        <v>68746</v>
      </c>
      <c r="AW11" s="193">
        <v>69754</v>
      </c>
      <c r="AX11" s="193">
        <v>70642</v>
      </c>
      <c r="AY11" s="193">
        <v>71323</v>
      </c>
      <c r="AZ11" s="56">
        <v>71785</v>
      </c>
      <c r="BA11" s="193">
        <v>72006</v>
      </c>
      <c r="BB11" s="193">
        <v>72203</v>
      </c>
      <c r="BC11" s="56">
        <v>72249</v>
      </c>
      <c r="BD11" s="193">
        <v>72336</v>
      </c>
      <c r="BE11" s="193">
        <v>72122</v>
      </c>
      <c r="BF11" s="193">
        <v>73580</v>
      </c>
      <c r="BG11" s="193">
        <v>74133</v>
      </c>
      <c r="BH11" s="99">
        <v>73927</v>
      </c>
      <c r="BI11" s="470">
        <v>74526</v>
      </c>
      <c r="BJ11" s="534">
        <v>75281</v>
      </c>
      <c r="BK11" s="559">
        <v>75661</v>
      </c>
      <c r="BL11" s="56">
        <v>76233</v>
      </c>
      <c r="BM11" s="193">
        <v>76555</v>
      </c>
      <c r="BN11" s="193">
        <v>83583</v>
      </c>
      <c r="BO11" s="56">
        <v>80643</v>
      </c>
      <c r="BP11" s="56">
        <v>80787</v>
      </c>
      <c r="BQ11" s="193">
        <v>77959</v>
      </c>
      <c r="BR11" s="193">
        <v>75641</v>
      </c>
      <c r="BS11" s="193"/>
      <c r="BT11" s="193"/>
      <c r="BU11" s="53">
        <f t="shared" si="0"/>
        <v>-39</v>
      </c>
      <c r="BV11" s="57">
        <f t="shared" si="0"/>
        <v>-137</v>
      </c>
      <c r="BW11" s="57">
        <f t="shared" si="0"/>
        <v>-189</v>
      </c>
      <c r="BX11" s="57">
        <f t="shared" si="0"/>
        <v>-376</v>
      </c>
      <c r="BY11" s="57">
        <f t="shared" si="0"/>
        <v>2967</v>
      </c>
      <c r="BZ11" s="57">
        <f t="shared" si="0"/>
        <v>2720</v>
      </c>
      <c r="CA11" s="57">
        <f t="shared" si="0"/>
        <v>3584</v>
      </c>
      <c r="CB11" s="57">
        <f t="shared" si="0"/>
        <v>3820</v>
      </c>
      <c r="CC11" s="57">
        <f t="shared" si="0"/>
        <v>6030</v>
      </c>
      <c r="CD11" s="379">
        <f t="shared" si="0"/>
        <v>6600</v>
      </c>
      <c r="CE11" s="100">
        <f t="shared" si="1"/>
        <v>7426</v>
      </c>
      <c r="CF11" s="57">
        <f t="shared" si="1"/>
        <v>8422</v>
      </c>
      <c r="CG11" s="57">
        <f t="shared" si="1"/>
        <v>9372</v>
      </c>
      <c r="CH11" s="57">
        <f t="shared" si="1"/>
        <v>9869</v>
      </c>
      <c r="CI11" s="57">
        <f t="shared" si="1"/>
        <v>10468</v>
      </c>
      <c r="CJ11" s="220">
        <f t="shared" si="1"/>
        <v>11031</v>
      </c>
      <c r="CK11" s="220">
        <f t="shared" si="1"/>
        <v>7756</v>
      </c>
      <c r="CL11" s="220">
        <f t="shared" si="1"/>
        <v>8321</v>
      </c>
      <c r="CM11" s="220">
        <f t="shared" si="1"/>
        <v>7411</v>
      </c>
      <c r="CN11" s="220">
        <f t="shared" si="1"/>
        <v>7397</v>
      </c>
      <c r="CO11" s="220">
        <f t="shared" si="2"/>
        <v>6159</v>
      </c>
      <c r="CP11" s="359">
        <f t="shared" si="2"/>
        <v>6304</v>
      </c>
      <c r="CQ11" s="195">
        <f t="shared" si="2"/>
        <v>6179</v>
      </c>
      <c r="CR11" s="246">
        <f t="shared" si="2"/>
        <v>5949</v>
      </c>
      <c r="CS11" s="246">
        <f t="shared" si="2"/>
        <v>5515</v>
      </c>
      <c r="CT11" s="246">
        <f t="shared" si="2"/>
        <v>5376</v>
      </c>
      <c r="CU11" s="246">
        <f t="shared" si="2"/>
        <v>5107</v>
      </c>
      <c r="CV11" s="246">
        <f t="shared" si="2"/>
        <v>4958</v>
      </c>
      <c r="CW11" s="246">
        <f t="shared" si="2"/>
        <v>4837</v>
      </c>
      <c r="CX11" s="246">
        <f t="shared" si="2"/>
        <v>5419</v>
      </c>
      <c r="CY11" s="246">
        <f t="shared" si="3"/>
        <v>4865</v>
      </c>
      <c r="CZ11" s="246">
        <f t="shared" si="3"/>
        <v>5164</v>
      </c>
      <c r="DA11" s="246">
        <f t="shared" si="3"/>
        <v>5093</v>
      </c>
      <c r="DB11" s="359">
        <f t="shared" si="3"/>
        <v>5742</v>
      </c>
      <c r="DC11" s="359">
        <f t="shared" si="3"/>
        <v>6079</v>
      </c>
      <c r="DD11" s="359">
        <f t="shared" si="3"/>
        <v>6266</v>
      </c>
      <c r="DE11" s="359">
        <f t="shared" si="3"/>
        <v>6562</v>
      </c>
      <c r="DF11" s="359">
        <f t="shared" si="3"/>
        <v>6749</v>
      </c>
      <c r="DG11" s="359">
        <f t="shared" si="3"/>
        <v>6726</v>
      </c>
      <c r="DH11" s="359">
        <f t="shared" si="3"/>
        <v>6732</v>
      </c>
      <c r="DI11" s="359">
        <f t="shared" si="4"/>
        <v>6840</v>
      </c>
      <c r="DJ11" s="359">
        <f t="shared" si="4"/>
        <v>6112</v>
      </c>
      <c r="DK11" s="359">
        <f t="shared" si="4"/>
        <v>6440</v>
      </c>
      <c r="DL11" s="359">
        <f t="shared" si="4"/>
        <v>7287</v>
      </c>
      <c r="DM11" s="359">
        <f t="shared" si="4"/>
        <v>6768</v>
      </c>
      <c r="DN11" s="359">
        <f t="shared" si="4"/>
        <v>5181</v>
      </c>
      <c r="DO11" s="359">
        <f t="shared" si="4"/>
        <v>4772</v>
      </c>
      <c r="DP11" s="359">
        <f t="shared" si="4"/>
        <v>4639</v>
      </c>
      <c r="DQ11" s="359">
        <f t="shared" si="4"/>
        <v>4338</v>
      </c>
      <c r="DR11" s="359">
        <f t="shared" si="4"/>
        <v>4448</v>
      </c>
      <c r="DS11" s="359">
        <f t="shared" si="4"/>
        <v>4549</v>
      </c>
      <c r="DT11" s="359">
        <f t="shared" si="4"/>
        <v>11380</v>
      </c>
      <c r="DU11" s="359">
        <f t="shared" si="4"/>
        <v>8394</v>
      </c>
      <c r="DV11" s="359">
        <f t="shared" si="4"/>
        <v>8451</v>
      </c>
      <c r="DW11" s="359">
        <f t="shared" si="4"/>
        <v>5837</v>
      </c>
      <c r="DX11" s="359">
        <f t="shared" si="4"/>
        <v>2061</v>
      </c>
      <c r="DY11" s="359"/>
      <c r="DZ11" s="359"/>
      <c r="EA11" s="359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75641</v>
      </c>
    </row>
    <row r="12" spans="1:133" s="51" customFormat="1" x14ac:dyDescent="0.3">
      <c r="A12" s="138"/>
      <c r="B12" s="52" t="s">
        <v>141</v>
      </c>
      <c r="C12" s="53">
        <v>37209</v>
      </c>
      <c r="D12" s="54">
        <v>37026</v>
      </c>
      <c r="E12" s="54">
        <v>36798</v>
      </c>
      <c r="F12" s="54">
        <v>36634</v>
      </c>
      <c r="G12" s="54">
        <v>36463</v>
      </c>
      <c r="H12" s="54">
        <v>36351</v>
      </c>
      <c r="I12" s="54">
        <v>36343</v>
      </c>
      <c r="J12" s="54">
        <v>36596</v>
      </c>
      <c r="K12" s="54">
        <v>37173</v>
      </c>
      <c r="L12" s="55">
        <v>37350</v>
      </c>
      <c r="M12" s="54">
        <v>37385</v>
      </c>
      <c r="N12" s="54">
        <v>37373</v>
      </c>
      <c r="O12" s="54">
        <v>37332</v>
      </c>
      <c r="P12" s="54">
        <v>37248</v>
      </c>
      <c r="Q12" s="54">
        <v>37109</v>
      </c>
      <c r="R12" s="54">
        <v>36964</v>
      </c>
      <c r="S12" s="54">
        <v>36883</v>
      </c>
      <c r="T12" s="54">
        <v>36832</v>
      </c>
      <c r="U12" s="180">
        <v>36835</v>
      </c>
      <c r="V12" s="180">
        <v>36965</v>
      </c>
      <c r="W12" s="180">
        <v>37118</v>
      </c>
      <c r="X12" s="55">
        <v>37331</v>
      </c>
      <c r="Y12" s="180">
        <v>37441</v>
      </c>
      <c r="Z12" s="180">
        <v>37473</v>
      </c>
      <c r="AA12" s="180">
        <v>37462</v>
      </c>
      <c r="AB12" s="180">
        <v>37353</v>
      </c>
      <c r="AC12" s="180">
        <v>37185</v>
      </c>
      <c r="AD12" s="180">
        <v>37095</v>
      </c>
      <c r="AE12" s="180">
        <v>36973</v>
      </c>
      <c r="AF12" s="180">
        <v>36937</v>
      </c>
      <c r="AG12" s="180">
        <v>36886</v>
      </c>
      <c r="AH12" s="180">
        <v>36917</v>
      </c>
      <c r="AI12" s="180">
        <v>37212</v>
      </c>
      <c r="AJ12" s="55">
        <v>37403</v>
      </c>
      <c r="AK12" s="193">
        <v>37563</v>
      </c>
      <c r="AL12" s="193">
        <v>37613</v>
      </c>
      <c r="AM12" s="193">
        <v>37539</v>
      </c>
      <c r="AN12" s="193">
        <v>37330</v>
      </c>
      <c r="AO12" s="193">
        <v>37140</v>
      </c>
      <c r="AP12" s="193">
        <v>36962</v>
      </c>
      <c r="AQ12" s="56">
        <v>36770</v>
      </c>
      <c r="AR12" s="193">
        <v>36690</v>
      </c>
      <c r="AS12" s="193">
        <v>36630</v>
      </c>
      <c r="AT12" s="193">
        <v>36732</v>
      </c>
      <c r="AU12" s="193">
        <v>37057</v>
      </c>
      <c r="AV12" s="99">
        <v>37312</v>
      </c>
      <c r="AW12" s="193">
        <v>37373</v>
      </c>
      <c r="AX12" s="193">
        <v>37408</v>
      </c>
      <c r="AY12" s="193">
        <v>37390</v>
      </c>
      <c r="AZ12" s="56">
        <v>37249</v>
      </c>
      <c r="BA12" s="193">
        <v>37080</v>
      </c>
      <c r="BB12" s="193">
        <v>36935</v>
      </c>
      <c r="BC12" s="56">
        <v>36764</v>
      </c>
      <c r="BD12" s="193">
        <v>36735</v>
      </c>
      <c r="BE12" s="193">
        <v>36638</v>
      </c>
      <c r="BF12" s="193">
        <v>36781</v>
      </c>
      <c r="BG12" s="193">
        <v>37122</v>
      </c>
      <c r="BH12" s="99">
        <v>37242</v>
      </c>
      <c r="BI12" s="470">
        <v>37356</v>
      </c>
      <c r="BJ12" s="534">
        <v>37337</v>
      </c>
      <c r="BK12" s="559">
        <v>37326</v>
      </c>
      <c r="BL12" s="56">
        <v>37256</v>
      </c>
      <c r="BM12" s="193">
        <v>37138</v>
      </c>
      <c r="BN12" s="193">
        <v>29635</v>
      </c>
      <c r="BO12" s="56">
        <v>29407</v>
      </c>
      <c r="BP12" s="56">
        <v>29276</v>
      </c>
      <c r="BQ12" s="193">
        <v>27533</v>
      </c>
      <c r="BR12" s="193">
        <v>27582</v>
      </c>
      <c r="BS12" s="193"/>
      <c r="BT12" s="193"/>
      <c r="BU12" s="53">
        <f t="shared" si="0"/>
        <v>123</v>
      </c>
      <c r="BV12" s="57">
        <f t="shared" si="0"/>
        <v>222</v>
      </c>
      <c r="BW12" s="57">
        <f t="shared" si="0"/>
        <v>311</v>
      </c>
      <c r="BX12" s="57">
        <f t="shared" si="0"/>
        <v>330</v>
      </c>
      <c r="BY12" s="57">
        <f t="shared" si="0"/>
        <v>420</v>
      </c>
      <c r="BZ12" s="57">
        <f t="shared" si="0"/>
        <v>481</v>
      </c>
      <c r="CA12" s="57">
        <f t="shared" si="0"/>
        <v>492</v>
      </c>
      <c r="CB12" s="57">
        <f t="shared" si="0"/>
        <v>369</v>
      </c>
      <c r="CC12" s="57">
        <f t="shared" si="0"/>
        <v>-55</v>
      </c>
      <c r="CD12" s="379">
        <f t="shared" si="0"/>
        <v>-19</v>
      </c>
      <c r="CE12" s="100">
        <f t="shared" si="1"/>
        <v>56</v>
      </c>
      <c r="CF12" s="57">
        <f t="shared" si="1"/>
        <v>100</v>
      </c>
      <c r="CG12" s="57">
        <f t="shared" si="1"/>
        <v>130</v>
      </c>
      <c r="CH12" s="57">
        <f t="shared" si="1"/>
        <v>105</v>
      </c>
      <c r="CI12" s="57">
        <f t="shared" si="1"/>
        <v>76</v>
      </c>
      <c r="CJ12" s="220">
        <f t="shared" si="1"/>
        <v>131</v>
      </c>
      <c r="CK12" s="220">
        <f t="shared" si="1"/>
        <v>90</v>
      </c>
      <c r="CL12" s="220">
        <f t="shared" si="1"/>
        <v>105</v>
      </c>
      <c r="CM12" s="220">
        <f t="shared" si="1"/>
        <v>51</v>
      </c>
      <c r="CN12" s="220">
        <f t="shared" si="1"/>
        <v>-48</v>
      </c>
      <c r="CO12" s="220">
        <f t="shared" si="2"/>
        <v>94</v>
      </c>
      <c r="CP12" s="359">
        <f t="shared" si="2"/>
        <v>72</v>
      </c>
      <c r="CQ12" s="195">
        <f t="shared" si="2"/>
        <v>122</v>
      </c>
      <c r="CR12" s="246">
        <f t="shared" si="2"/>
        <v>140</v>
      </c>
      <c r="CS12" s="246">
        <f t="shared" si="2"/>
        <v>77</v>
      </c>
      <c r="CT12" s="246">
        <f t="shared" si="2"/>
        <v>-23</v>
      </c>
      <c r="CU12" s="246">
        <f t="shared" si="2"/>
        <v>-45</v>
      </c>
      <c r="CV12" s="246">
        <f t="shared" si="2"/>
        <v>-133</v>
      </c>
      <c r="CW12" s="246">
        <f t="shared" si="2"/>
        <v>-203</v>
      </c>
      <c r="CX12" s="246">
        <f t="shared" si="2"/>
        <v>-247</v>
      </c>
      <c r="CY12" s="246">
        <f t="shared" si="3"/>
        <v>-256</v>
      </c>
      <c r="CZ12" s="246">
        <f t="shared" si="3"/>
        <v>-185</v>
      </c>
      <c r="DA12" s="246">
        <f t="shared" si="3"/>
        <v>-155</v>
      </c>
      <c r="DB12" s="359">
        <f t="shared" si="3"/>
        <v>-91</v>
      </c>
      <c r="DC12" s="359">
        <f t="shared" si="3"/>
        <v>-190</v>
      </c>
      <c r="DD12" s="359">
        <f t="shared" si="3"/>
        <v>-205</v>
      </c>
      <c r="DE12" s="359">
        <f t="shared" si="3"/>
        <v>-149</v>
      </c>
      <c r="DF12" s="359">
        <f t="shared" si="3"/>
        <v>-81</v>
      </c>
      <c r="DG12" s="359">
        <f t="shared" si="3"/>
        <v>-60</v>
      </c>
      <c r="DH12" s="359">
        <f t="shared" si="3"/>
        <v>-27</v>
      </c>
      <c r="DI12" s="359">
        <f t="shared" si="4"/>
        <v>-6</v>
      </c>
      <c r="DJ12" s="359">
        <f t="shared" si="4"/>
        <v>45</v>
      </c>
      <c r="DK12" s="359">
        <f t="shared" si="4"/>
        <v>8</v>
      </c>
      <c r="DL12" s="359">
        <f t="shared" si="4"/>
        <v>49</v>
      </c>
      <c r="DM12" s="359">
        <f t="shared" si="4"/>
        <v>65</v>
      </c>
      <c r="DN12" s="359">
        <f t="shared" si="4"/>
        <v>-70</v>
      </c>
      <c r="DO12" s="359">
        <f t="shared" si="4"/>
        <v>-17</v>
      </c>
      <c r="DP12" s="359">
        <f t="shared" si="4"/>
        <v>-71</v>
      </c>
      <c r="DQ12" s="359">
        <f t="shared" si="4"/>
        <v>-64</v>
      </c>
      <c r="DR12" s="359">
        <f t="shared" si="4"/>
        <v>7</v>
      </c>
      <c r="DS12" s="359">
        <f t="shared" si="4"/>
        <v>58</v>
      </c>
      <c r="DT12" s="359">
        <f t="shared" si="4"/>
        <v>-7300</v>
      </c>
      <c r="DU12" s="359">
        <f t="shared" si="4"/>
        <v>-7357</v>
      </c>
      <c r="DV12" s="359">
        <f t="shared" si="4"/>
        <v>-7459</v>
      </c>
      <c r="DW12" s="359">
        <f t="shared" si="4"/>
        <v>-9105</v>
      </c>
      <c r="DX12" s="359">
        <f t="shared" si="4"/>
        <v>-9199</v>
      </c>
      <c r="DY12" s="359"/>
      <c r="DZ12" s="359"/>
      <c r="EA12" s="359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27582</v>
      </c>
    </row>
    <row r="13" spans="1:133" s="51" customFormat="1" x14ac:dyDescent="0.3">
      <c r="A13" s="138"/>
      <c r="B13" s="52" t="s">
        <v>142</v>
      </c>
      <c r="C13" s="53">
        <v>12534</v>
      </c>
      <c r="D13" s="54">
        <v>12503</v>
      </c>
      <c r="E13" s="54">
        <v>12463</v>
      </c>
      <c r="F13" s="54">
        <v>12443</v>
      </c>
      <c r="G13" s="54">
        <v>12429</v>
      </c>
      <c r="H13" s="54">
        <v>12409</v>
      </c>
      <c r="I13" s="54">
        <v>12406</v>
      </c>
      <c r="J13" s="54">
        <v>12459</v>
      </c>
      <c r="K13" s="54">
        <v>12535</v>
      </c>
      <c r="L13" s="55">
        <v>12578</v>
      </c>
      <c r="M13" s="54">
        <v>12600</v>
      </c>
      <c r="N13" s="54">
        <v>12597</v>
      </c>
      <c r="O13" s="54">
        <v>12589</v>
      </c>
      <c r="P13" s="54">
        <v>12569</v>
      </c>
      <c r="Q13" s="54">
        <v>12538</v>
      </c>
      <c r="R13" s="54">
        <v>12530</v>
      </c>
      <c r="S13" s="54">
        <v>12533</v>
      </c>
      <c r="T13" s="54">
        <v>12509</v>
      </c>
      <c r="U13" s="180">
        <v>12512</v>
      </c>
      <c r="V13" s="180">
        <v>12529</v>
      </c>
      <c r="W13" s="180">
        <v>12578</v>
      </c>
      <c r="X13" s="55">
        <v>12628</v>
      </c>
      <c r="Y13" s="180">
        <v>12646</v>
      </c>
      <c r="Z13" s="180">
        <v>12652</v>
      </c>
      <c r="AA13" s="180">
        <v>12646</v>
      </c>
      <c r="AB13" s="180">
        <v>12632</v>
      </c>
      <c r="AC13" s="180">
        <v>12619</v>
      </c>
      <c r="AD13" s="180">
        <v>12601</v>
      </c>
      <c r="AE13" s="180">
        <v>12575</v>
      </c>
      <c r="AF13" s="180">
        <v>12571</v>
      </c>
      <c r="AG13" s="180">
        <v>12570</v>
      </c>
      <c r="AH13" s="180">
        <v>12600</v>
      </c>
      <c r="AI13" s="180">
        <v>12674</v>
      </c>
      <c r="AJ13" s="55">
        <v>12705</v>
      </c>
      <c r="AK13" s="193">
        <v>12743</v>
      </c>
      <c r="AL13" s="193">
        <v>12751</v>
      </c>
      <c r="AM13" s="193">
        <v>12731</v>
      </c>
      <c r="AN13" s="193">
        <v>12712</v>
      </c>
      <c r="AO13" s="193">
        <v>12690</v>
      </c>
      <c r="AP13" s="193">
        <v>12676</v>
      </c>
      <c r="AQ13" s="56">
        <v>12651</v>
      </c>
      <c r="AR13" s="193">
        <v>12652</v>
      </c>
      <c r="AS13" s="193">
        <v>12658</v>
      </c>
      <c r="AT13" s="193">
        <v>12687</v>
      </c>
      <c r="AU13" s="193">
        <v>12751</v>
      </c>
      <c r="AV13" s="99">
        <v>12781</v>
      </c>
      <c r="AW13" s="193">
        <v>12821</v>
      </c>
      <c r="AX13" s="193">
        <v>12833</v>
      </c>
      <c r="AY13" s="193">
        <v>12835</v>
      </c>
      <c r="AZ13" s="56">
        <v>12803</v>
      </c>
      <c r="BA13" s="193">
        <v>12777</v>
      </c>
      <c r="BB13" s="193">
        <v>12767</v>
      </c>
      <c r="BC13" s="56">
        <v>12725</v>
      </c>
      <c r="BD13" s="193">
        <v>12686</v>
      </c>
      <c r="BE13" s="193">
        <v>12704</v>
      </c>
      <c r="BF13" s="193">
        <v>12730</v>
      </c>
      <c r="BG13" s="193">
        <v>12789</v>
      </c>
      <c r="BH13" s="99">
        <v>12827</v>
      </c>
      <c r="BI13" s="470">
        <v>12819</v>
      </c>
      <c r="BJ13" s="534">
        <v>12816</v>
      </c>
      <c r="BK13" s="559">
        <v>12817</v>
      </c>
      <c r="BL13" s="56">
        <v>12809</v>
      </c>
      <c r="BM13" s="193">
        <v>12788</v>
      </c>
      <c r="BN13" s="193">
        <v>9474</v>
      </c>
      <c r="BO13" s="56">
        <v>9444</v>
      </c>
      <c r="BP13" s="56">
        <v>9411</v>
      </c>
      <c r="BQ13" s="193">
        <v>10522</v>
      </c>
      <c r="BR13" s="193">
        <v>10536</v>
      </c>
      <c r="BS13" s="193"/>
      <c r="BT13" s="193"/>
      <c r="BU13" s="53">
        <f t="shared" si="0"/>
        <v>55</v>
      </c>
      <c r="BV13" s="57">
        <f t="shared" si="0"/>
        <v>66</v>
      </c>
      <c r="BW13" s="57">
        <f t="shared" si="0"/>
        <v>75</v>
      </c>
      <c r="BX13" s="57">
        <f t="shared" si="0"/>
        <v>87</v>
      </c>
      <c r="BY13" s="57">
        <f t="shared" si="0"/>
        <v>104</v>
      </c>
      <c r="BZ13" s="57">
        <f t="shared" si="0"/>
        <v>100</v>
      </c>
      <c r="CA13" s="57">
        <f t="shared" si="0"/>
        <v>106</v>
      </c>
      <c r="CB13" s="57">
        <f t="shared" si="0"/>
        <v>70</v>
      </c>
      <c r="CC13" s="57">
        <f t="shared" si="0"/>
        <v>43</v>
      </c>
      <c r="CD13" s="379">
        <f t="shared" si="0"/>
        <v>50</v>
      </c>
      <c r="CE13" s="100">
        <f t="shared" si="1"/>
        <v>46</v>
      </c>
      <c r="CF13" s="57">
        <f t="shared" si="1"/>
        <v>55</v>
      </c>
      <c r="CG13" s="57">
        <f t="shared" si="1"/>
        <v>57</v>
      </c>
      <c r="CH13" s="57">
        <f t="shared" si="1"/>
        <v>63</v>
      </c>
      <c r="CI13" s="57">
        <f t="shared" si="1"/>
        <v>81</v>
      </c>
      <c r="CJ13" s="220">
        <f t="shared" si="1"/>
        <v>71</v>
      </c>
      <c r="CK13" s="220">
        <f t="shared" si="1"/>
        <v>42</v>
      </c>
      <c r="CL13" s="220">
        <f t="shared" si="1"/>
        <v>62</v>
      </c>
      <c r="CM13" s="220">
        <f t="shared" si="1"/>
        <v>58</v>
      </c>
      <c r="CN13" s="220">
        <f t="shared" si="1"/>
        <v>71</v>
      </c>
      <c r="CO13" s="220">
        <f t="shared" si="2"/>
        <v>96</v>
      </c>
      <c r="CP13" s="359">
        <f t="shared" si="2"/>
        <v>77</v>
      </c>
      <c r="CQ13" s="195">
        <f t="shared" si="2"/>
        <v>97</v>
      </c>
      <c r="CR13" s="246">
        <f t="shared" si="2"/>
        <v>99</v>
      </c>
      <c r="CS13" s="246">
        <f t="shared" si="2"/>
        <v>85</v>
      </c>
      <c r="CT13" s="246">
        <f t="shared" si="2"/>
        <v>80</v>
      </c>
      <c r="CU13" s="246">
        <f t="shared" si="2"/>
        <v>71</v>
      </c>
      <c r="CV13" s="246">
        <f t="shared" si="2"/>
        <v>75</v>
      </c>
      <c r="CW13" s="246">
        <f t="shared" si="2"/>
        <v>76</v>
      </c>
      <c r="CX13" s="246">
        <f t="shared" si="2"/>
        <v>81</v>
      </c>
      <c r="CY13" s="246">
        <f t="shared" si="3"/>
        <v>88</v>
      </c>
      <c r="CZ13" s="246">
        <f t="shared" si="3"/>
        <v>87</v>
      </c>
      <c r="DA13" s="246">
        <f t="shared" si="3"/>
        <v>77</v>
      </c>
      <c r="DB13" s="359">
        <f t="shared" si="3"/>
        <v>76</v>
      </c>
      <c r="DC13" s="359">
        <f t="shared" si="3"/>
        <v>78</v>
      </c>
      <c r="DD13" s="359">
        <f t="shared" si="3"/>
        <v>82</v>
      </c>
      <c r="DE13" s="359">
        <f t="shared" si="3"/>
        <v>104</v>
      </c>
      <c r="DF13" s="359">
        <f t="shared" si="3"/>
        <v>91</v>
      </c>
      <c r="DG13" s="359">
        <f t="shared" si="3"/>
        <v>87</v>
      </c>
      <c r="DH13" s="359">
        <f t="shared" si="3"/>
        <v>91</v>
      </c>
      <c r="DI13" s="359">
        <f t="shared" si="4"/>
        <v>74</v>
      </c>
      <c r="DJ13" s="359">
        <f t="shared" si="4"/>
        <v>34</v>
      </c>
      <c r="DK13" s="359">
        <f t="shared" si="4"/>
        <v>46</v>
      </c>
      <c r="DL13" s="359">
        <f t="shared" si="4"/>
        <v>43</v>
      </c>
      <c r="DM13" s="359">
        <f t="shared" si="4"/>
        <v>38</v>
      </c>
      <c r="DN13" s="359">
        <f t="shared" si="4"/>
        <v>46</v>
      </c>
      <c r="DO13" s="359">
        <f t="shared" si="4"/>
        <v>-2</v>
      </c>
      <c r="DP13" s="359">
        <f t="shared" si="4"/>
        <v>-17</v>
      </c>
      <c r="DQ13" s="359">
        <f t="shared" si="4"/>
        <v>-18</v>
      </c>
      <c r="DR13" s="359">
        <f t="shared" si="4"/>
        <v>6</v>
      </c>
      <c r="DS13" s="359">
        <f t="shared" si="4"/>
        <v>11</v>
      </c>
      <c r="DT13" s="359">
        <f t="shared" si="4"/>
        <v>-3293</v>
      </c>
      <c r="DU13" s="359">
        <f t="shared" si="4"/>
        <v>-3281</v>
      </c>
      <c r="DV13" s="359">
        <f t="shared" si="4"/>
        <v>-3275</v>
      </c>
      <c r="DW13" s="359">
        <f t="shared" si="4"/>
        <v>-2182</v>
      </c>
      <c r="DX13" s="359">
        <f t="shared" si="4"/>
        <v>-2194</v>
      </c>
      <c r="DY13" s="359"/>
      <c r="DZ13" s="359"/>
      <c r="EA13" s="359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10536</v>
      </c>
    </row>
    <row r="14" spans="1:133" s="51" customFormat="1" x14ac:dyDescent="0.3">
      <c r="A14" s="138"/>
      <c r="B14" s="52" t="s">
        <v>143</v>
      </c>
      <c r="C14" s="53">
        <v>9110</v>
      </c>
      <c r="D14" s="54">
        <v>9110</v>
      </c>
      <c r="E14" s="54">
        <v>9092</v>
      </c>
      <c r="F14" s="54">
        <v>9090</v>
      </c>
      <c r="G14" s="54">
        <v>9085</v>
      </c>
      <c r="H14" s="54">
        <v>9089</v>
      </c>
      <c r="I14" s="54">
        <v>9113</v>
      </c>
      <c r="J14" s="54">
        <v>9154</v>
      </c>
      <c r="K14" s="54">
        <v>9216</v>
      </c>
      <c r="L14" s="55">
        <v>9247</v>
      </c>
      <c r="M14" s="54">
        <v>9283</v>
      </c>
      <c r="N14" s="54">
        <v>9289</v>
      </c>
      <c r="O14" s="54">
        <v>9284</v>
      </c>
      <c r="P14" s="54">
        <v>9273</v>
      </c>
      <c r="Q14" s="54">
        <v>9265</v>
      </c>
      <c r="R14" s="54">
        <v>9260</v>
      </c>
      <c r="S14" s="54">
        <v>9274</v>
      </c>
      <c r="T14" s="54">
        <v>9270</v>
      </c>
      <c r="U14" s="180">
        <v>9282</v>
      </c>
      <c r="V14" s="180">
        <v>9306</v>
      </c>
      <c r="W14" s="180">
        <v>9342</v>
      </c>
      <c r="X14" s="55">
        <v>9368</v>
      </c>
      <c r="Y14" s="180">
        <v>9378</v>
      </c>
      <c r="Z14" s="180">
        <v>9377</v>
      </c>
      <c r="AA14" s="180">
        <v>9375</v>
      </c>
      <c r="AB14" s="180">
        <v>9373</v>
      </c>
      <c r="AC14" s="180">
        <v>9377</v>
      </c>
      <c r="AD14" s="180">
        <v>9369</v>
      </c>
      <c r="AE14" s="180">
        <v>9361</v>
      </c>
      <c r="AF14" s="180">
        <v>9366</v>
      </c>
      <c r="AG14" s="180">
        <v>9389</v>
      </c>
      <c r="AH14" s="180">
        <v>9403</v>
      </c>
      <c r="AI14" s="180">
        <v>9439</v>
      </c>
      <c r="AJ14" s="55">
        <v>9460</v>
      </c>
      <c r="AK14" s="193">
        <v>9487</v>
      </c>
      <c r="AL14" s="193">
        <v>9503</v>
      </c>
      <c r="AM14" s="193">
        <v>9503</v>
      </c>
      <c r="AN14" s="193">
        <v>9487</v>
      </c>
      <c r="AO14" s="193">
        <v>9482</v>
      </c>
      <c r="AP14" s="193">
        <v>9469</v>
      </c>
      <c r="AQ14" s="56">
        <v>9452</v>
      </c>
      <c r="AR14" s="193">
        <v>9453</v>
      </c>
      <c r="AS14" s="193">
        <v>9452</v>
      </c>
      <c r="AT14" s="193">
        <v>9478</v>
      </c>
      <c r="AU14" s="193">
        <v>9508</v>
      </c>
      <c r="AV14" s="99">
        <v>9533</v>
      </c>
      <c r="AW14" s="193">
        <v>9553</v>
      </c>
      <c r="AX14" s="193">
        <v>9569</v>
      </c>
      <c r="AY14" s="193">
        <v>9569</v>
      </c>
      <c r="AZ14" s="56">
        <v>9574</v>
      </c>
      <c r="BA14" s="193">
        <v>9572</v>
      </c>
      <c r="BB14" s="193">
        <v>9567</v>
      </c>
      <c r="BC14" s="56">
        <v>9565</v>
      </c>
      <c r="BD14" s="193">
        <v>9551</v>
      </c>
      <c r="BE14" s="193">
        <v>9557</v>
      </c>
      <c r="BF14" s="193">
        <v>9577</v>
      </c>
      <c r="BG14" s="193">
        <v>9608</v>
      </c>
      <c r="BH14" s="99">
        <v>9644</v>
      </c>
      <c r="BI14" s="470">
        <v>9662</v>
      </c>
      <c r="BJ14" s="534">
        <v>9664</v>
      </c>
      <c r="BK14" s="559">
        <v>9663</v>
      </c>
      <c r="BL14" s="56">
        <v>9658</v>
      </c>
      <c r="BM14" s="193">
        <v>9649</v>
      </c>
      <c r="BN14" s="193">
        <v>6965</v>
      </c>
      <c r="BO14" s="56">
        <v>6951</v>
      </c>
      <c r="BP14" s="56">
        <v>6952</v>
      </c>
      <c r="BQ14" s="193">
        <v>7053</v>
      </c>
      <c r="BR14" s="193">
        <v>7062</v>
      </c>
      <c r="BS14" s="193"/>
      <c r="BT14" s="193"/>
      <c r="BU14" s="53">
        <f t="shared" si="0"/>
        <v>174</v>
      </c>
      <c r="BV14" s="57">
        <f t="shared" si="0"/>
        <v>163</v>
      </c>
      <c r="BW14" s="57">
        <f t="shared" si="0"/>
        <v>173</v>
      </c>
      <c r="BX14" s="57">
        <f t="shared" si="0"/>
        <v>170</v>
      </c>
      <c r="BY14" s="57">
        <f t="shared" si="0"/>
        <v>189</v>
      </c>
      <c r="BZ14" s="57">
        <f t="shared" si="0"/>
        <v>181</v>
      </c>
      <c r="CA14" s="57">
        <f t="shared" si="0"/>
        <v>169</v>
      </c>
      <c r="CB14" s="57">
        <f t="shared" si="0"/>
        <v>152</v>
      </c>
      <c r="CC14" s="57">
        <f t="shared" si="0"/>
        <v>126</v>
      </c>
      <c r="CD14" s="379">
        <f t="shared" si="0"/>
        <v>121</v>
      </c>
      <c r="CE14" s="100">
        <f t="shared" si="1"/>
        <v>95</v>
      </c>
      <c r="CF14" s="57">
        <f t="shared" si="1"/>
        <v>88</v>
      </c>
      <c r="CG14" s="57">
        <f t="shared" si="1"/>
        <v>91</v>
      </c>
      <c r="CH14" s="57">
        <f t="shared" si="1"/>
        <v>100</v>
      </c>
      <c r="CI14" s="57">
        <f t="shared" si="1"/>
        <v>112</v>
      </c>
      <c r="CJ14" s="220">
        <f t="shared" si="1"/>
        <v>109</v>
      </c>
      <c r="CK14" s="220">
        <f t="shared" si="1"/>
        <v>87</v>
      </c>
      <c r="CL14" s="220">
        <f t="shared" si="1"/>
        <v>96</v>
      </c>
      <c r="CM14" s="220">
        <f t="shared" si="1"/>
        <v>107</v>
      </c>
      <c r="CN14" s="220">
        <f t="shared" si="1"/>
        <v>97</v>
      </c>
      <c r="CO14" s="220">
        <f t="shared" si="2"/>
        <v>97</v>
      </c>
      <c r="CP14" s="359">
        <f t="shared" si="2"/>
        <v>92</v>
      </c>
      <c r="CQ14" s="195">
        <f t="shared" si="2"/>
        <v>109</v>
      </c>
      <c r="CR14" s="246">
        <f t="shared" si="2"/>
        <v>126</v>
      </c>
      <c r="CS14" s="246">
        <f t="shared" si="2"/>
        <v>128</v>
      </c>
      <c r="CT14" s="246">
        <f t="shared" si="2"/>
        <v>114</v>
      </c>
      <c r="CU14" s="246">
        <f t="shared" si="2"/>
        <v>105</v>
      </c>
      <c r="CV14" s="246">
        <f t="shared" si="2"/>
        <v>100</v>
      </c>
      <c r="CW14" s="246">
        <f t="shared" si="2"/>
        <v>91</v>
      </c>
      <c r="CX14" s="246">
        <f t="shared" si="2"/>
        <v>87</v>
      </c>
      <c r="CY14" s="246">
        <f t="shared" si="3"/>
        <v>63</v>
      </c>
      <c r="CZ14" s="246">
        <f t="shared" si="3"/>
        <v>75</v>
      </c>
      <c r="DA14" s="246">
        <f t="shared" si="3"/>
        <v>69</v>
      </c>
      <c r="DB14" s="359">
        <f t="shared" si="3"/>
        <v>73</v>
      </c>
      <c r="DC14" s="359">
        <f t="shared" si="3"/>
        <v>66</v>
      </c>
      <c r="DD14" s="359">
        <f t="shared" si="3"/>
        <v>66</v>
      </c>
      <c r="DE14" s="359">
        <f t="shared" si="3"/>
        <v>66</v>
      </c>
      <c r="DF14" s="359">
        <f t="shared" si="3"/>
        <v>87</v>
      </c>
      <c r="DG14" s="359">
        <f t="shared" si="3"/>
        <v>90</v>
      </c>
      <c r="DH14" s="359">
        <f t="shared" si="3"/>
        <v>98</v>
      </c>
      <c r="DI14" s="359">
        <f t="shared" si="4"/>
        <v>113</v>
      </c>
      <c r="DJ14" s="359">
        <f t="shared" si="4"/>
        <v>98</v>
      </c>
      <c r="DK14" s="359">
        <f t="shared" si="4"/>
        <v>105</v>
      </c>
      <c r="DL14" s="359">
        <f t="shared" si="4"/>
        <v>99</v>
      </c>
      <c r="DM14" s="359">
        <f t="shared" si="4"/>
        <v>100</v>
      </c>
      <c r="DN14" s="359">
        <f t="shared" si="4"/>
        <v>111</v>
      </c>
      <c r="DO14" s="359">
        <f t="shared" si="4"/>
        <v>109</v>
      </c>
      <c r="DP14" s="359">
        <f t="shared" si="4"/>
        <v>95</v>
      </c>
      <c r="DQ14" s="359">
        <f t="shared" si="4"/>
        <v>94</v>
      </c>
      <c r="DR14" s="359">
        <f t="shared" si="4"/>
        <v>84</v>
      </c>
      <c r="DS14" s="359">
        <f t="shared" si="4"/>
        <v>77</v>
      </c>
      <c r="DT14" s="359">
        <f t="shared" si="4"/>
        <v>-2602</v>
      </c>
      <c r="DU14" s="359">
        <f t="shared" si="4"/>
        <v>-2614</v>
      </c>
      <c r="DV14" s="359">
        <f t="shared" si="4"/>
        <v>-2599</v>
      </c>
      <c r="DW14" s="359">
        <f t="shared" si="4"/>
        <v>-2504</v>
      </c>
      <c r="DX14" s="359">
        <f t="shared" si="4"/>
        <v>-2515</v>
      </c>
      <c r="DY14" s="359"/>
      <c r="DZ14" s="359"/>
      <c r="EA14" s="359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7062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711717</v>
      </c>
      <c r="D15" s="61">
        <f t="shared" si="5"/>
        <v>712068</v>
      </c>
      <c r="E15" s="61">
        <f t="shared" si="5"/>
        <v>711447</v>
      </c>
      <c r="F15" s="61">
        <f t="shared" si="5"/>
        <v>711701</v>
      </c>
      <c r="G15" s="61">
        <f t="shared" si="5"/>
        <v>712258</v>
      </c>
      <c r="H15" s="61">
        <f t="shared" si="5"/>
        <v>710484</v>
      </c>
      <c r="I15" s="61">
        <f t="shared" si="5"/>
        <v>714938</v>
      </c>
      <c r="J15" s="61">
        <f t="shared" si="5"/>
        <v>718016</v>
      </c>
      <c r="K15" s="61">
        <f t="shared" si="5"/>
        <v>721608</v>
      </c>
      <c r="L15" s="62">
        <f t="shared" si="5"/>
        <v>722985</v>
      </c>
      <c r="M15" s="61">
        <f t="shared" si="5"/>
        <v>723509</v>
      </c>
      <c r="N15" s="61">
        <f t="shared" si="5"/>
        <v>723611</v>
      </c>
      <c r="O15" s="61">
        <f t="shared" si="5"/>
        <v>722994</v>
      </c>
      <c r="P15" s="61">
        <f t="shared" si="5"/>
        <v>721852</v>
      </c>
      <c r="Q15" s="61">
        <f t="shared" si="5"/>
        <v>721348</v>
      </c>
      <c r="R15" s="61">
        <f t="shared" si="5"/>
        <v>720766</v>
      </c>
      <c r="S15" s="61">
        <f t="shared" si="5"/>
        <v>719709</v>
      </c>
      <c r="T15" s="61">
        <f t="shared" si="5"/>
        <v>718712</v>
      </c>
      <c r="U15" s="61">
        <f t="shared" si="5"/>
        <v>717020</v>
      </c>
      <c r="V15" s="61">
        <f t="shared" si="5"/>
        <v>720759</v>
      </c>
      <c r="W15" s="61">
        <f>SUM(W10+W11+W12+W13+W14)</f>
        <v>723963</v>
      </c>
      <c r="X15" s="62">
        <f>SUM(X10+X11+X12+X13+X14)</f>
        <v>726699</v>
      </c>
      <c r="Y15" s="181">
        <v>729085</v>
      </c>
      <c r="Z15" s="181">
        <v>730077</v>
      </c>
      <c r="AA15" s="181">
        <v>730471</v>
      </c>
      <c r="AB15" s="181">
        <v>730007</v>
      </c>
      <c r="AC15" s="181">
        <v>729496</v>
      </c>
      <c r="AD15" s="181">
        <v>728588</v>
      </c>
      <c r="AE15" s="181">
        <v>727208</v>
      </c>
      <c r="AF15" s="181">
        <v>726862</v>
      </c>
      <c r="AG15" s="181">
        <v>725651</v>
      </c>
      <c r="AH15" s="181">
        <v>729553</v>
      </c>
      <c r="AI15" s="181">
        <v>733536</v>
      </c>
      <c r="AJ15" s="62">
        <v>736186</v>
      </c>
      <c r="AK15" s="270">
        <v>738592</v>
      </c>
      <c r="AL15" s="270">
        <v>739692</v>
      </c>
      <c r="AM15" s="270">
        <v>739678</v>
      </c>
      <c r="AN15" s="270">
        <v>738752</v>
      </c>
      <c r="AO15" s="270">
        <v>737586</v>
      </c>
      <c r="AP15" s="270">
        <v>736399</v>
      </c>
      <c r="AQ15" s="63">
        <v>734619</v>
      </c>
      <c r="AR15" s="270">
        <v>734150</v>
      </c>
      <c r="AS15" s="270">
        <v>732325</v>
      </c>
      <c r="AT15" s="270">
        <v>735761</v>
      </c>
      <c r="AU15" s="270">
        <v>739526</v>
      </c>
      <c r="AV15" s="286">
        <v>742171</v>
      </c>
      <c r="AW15" s="270">
        <v>743759</v>
      </c>
      <c r="AX15" s="270">
        <v>744762</v>
      </c>
      <c r="AY15" s="270">
        <v>745326</v>
      </c>
      <c r="AZ15" s="63">
        <v>744722</v>
      </c>
      <c r="BA15" s="270">
        <v>743872</v>
      </c>
      <c r="BB15" s="270">
        <v>743009</v>
      </c>
      <c r="BC15" s="63">
        <v>741062</v>
      </c>
      <c r="BD15" s="270">
        <v>740102</v>
      </c>
      <c r="BE15" s="270">
        <v>738894</v>
      </c>
      <c r="BF15" s="270">
        <v>743529</v>
      </c>
      <c r="BG15" s="270">
        <v>745832</v>
      </c>
      <c r="BH15" s="286">
        <v>747374</v>
      </c>
      <c r="BI15" s="471">
        <v>749044</v>
      </c>
      <c r="BJ15" s="535">
        <v>749581</v>
      </c>
      <c r="BK15" s="560">
        <v>749532</v>
      </c>
      <c r="BL15" s="63">
        <v>749227</v>
      </c>
      <c r="BM15" s="270">
        <v>748459</v>
      </c>
      <c r="BN15" s="270">
        <v>720116</v>
      </c>
      <c r="BO15" s="63">
        <v>717902</v>
      </c>
      <c r="BP15" s="77">
        <v>713697</v>
      </c>
      <c r="BQ15" s="270">
        <v>714854</v>
      </c>
      <c r="BR15" s="270">
        <v>716916</v>
      </c>
      <c r="BS15" s="270"/>
      <c r="BT15" s="270"/>
      <c r="BU15" s="60">
        <f t="shared" ref="BU15:BY15" si="6">SUM(BU10:BU14)</f>
        <v>11277</v>
      </c>
      <c r="BV15" s="64">
        <f t="shared" si="6"/>
        <v>9784</v>
      </c>
      <c r="BW15" s="64">
        <f t="shared" si="6"/>
        <v>9901</v>
      </c>
      <c r="BX15" s="64">
        <f t="shared" si="6"/>
        <v>9065</v>
      </c>
      <c r="BY15" s="64">
        <f t="shared" si="6"/>
        <v>7451</v>
      </c>
      <c r="BZ15" s="64">
        <f t="shared" ref="BZ15:CH15" si="7">SUM(BZ10:BZ14)</f>
        <v>8228</v>
      </c>
      <c r="CA15" s="64">
        <f t="shared" si="7"/>
        <v>2082</v>
      </c>
      <c r="CB15" s="64">
        <f t="shared" si="7"/>
        <v>2743</v>
      </c>
      <c r="CC15" s="64">
        <f t="shared" si="7"/>
        <v>2355</v>
      </c>
      <c r="CD15" s="380">
        <f t="shared" si="7"/>
        <v>3714</v>
      </c>
      <c r="CE15" s="403">
        <f t="shared" si="7"/>
        <v>5576</v>
      </c>
      <c r="CF15" s="64">
        <f t="shared" si="7"/>
        <v>6466</v>
      </c>
      <c r="CG15" s="64">
        <f t="shared" si="7"/>
        <v>7477</v>
      </c>
      <c r="CH15" s="64">
        <f t="shared" si="7"/>
        <v>8155</v>
      </c>
      <c r="CI15" s="64">
        <f t="shared" ref="CI15:CJ15" si="8">SUM(CI10:CI14)</f>
        <v>8148</v>
      </c>
      <c r="CJ15" s="221">
        <f t="shared" si="8"/>
        <v>7822</v>
      </c>
      <c r="CK15" s="221">
        <f t="shared" ref="CK15:CL15" si="9">SUM(CK10:CK14)</f>
        <v>7499</v>
      </c>
      <c r="CL15" s="221">
        <f t="shared" si="9"/>
        <v>8150</v>
      </c>
      <c r="CM15" s="221">
        <f t="shared" ref="CM15:CN15" si="10">SUM(CM10:CM14)</f>
        <v>8631</v>
      </c>
      <c r="CN15" s="221">
        <f t="shared" si="10"/>
        <v>8794</v>
      </c>
      <c r="CO15" s="221">
        <f t="shared" ref="CO15:CQ15" si="11">SUM(CO10:CO14)</f>
        <v>9573</v>
      </c>
      <c r="CP15" s="360">
        <f t="shared" si="11"/>
        <v>9487</v>
      </c>
      <c r="CQ15" s="329">
        <f t="shared" si="11"/>
        <v>9507</v>
      </c>
      <c r="CR15" s="247">
        <f t="shared" ref="CR15" si="12">SUM(CR10:CR14)</f>
        <v>9615</v>
      </c>
      <c r="CS15" s="247">
        <f t="shared" ref="CS15" si="13">SUM(CS10:CS14)</f>
        <v>9207</v>
      </c>
      <c r="CT15" s="247">
        <f t="shared" ref="CT15" si="14">SUM(CT10:CT14)</f>
        <v>8745</v>
      </c>
      <c r="CU15" s="247">
        <f t="shared" ref="CU15" si="15">SUM(CU10:CU14)</f>
        <v>8090</v>
      </c>
      <c r="CV15" s="247">
        <f t="shared" ref="CV15" si="16">SUM(CV10:CV14)</f>
        <v>7811</v>
      </c>
      <c r="CW15" s="247">
        <f t="shared" ref="CW15" si="17">SUM(CW10:CW14)</f>
        <v>7411</v>
      </c>
      <c r="CX15" s="247">
        <f t="shared" ref="CX15" si="18">SUM(CX10:CX14)</f>
        <v>7288</v>
      </c>
      <c r="CY15" s="247">
        <f t="shared" ref="CY15" si="19">SUM(CY10:CY14)</f>
        <v>6674</v>
      </c>
      <c r="CZ15" s="247">
        <f t="shared" ref="CZ15" si="20">SUM(CZ10:CZ14)</f>
        <v>6208</v>
      </c>
      <c r="DA15" s="247">
        <f t="shared" ref="DA15" si="21">SUM(DA10:DA14)</f>
        <v>5990</v>
      </c>
      <c r="DB15" s="360">
        <f t="shared" ref="DB15" si="22">SUM(DB10:DB14)</f>
        <v>5985</v>
      </c>
      <c r="DC15" s="360">
        <f t="shared" ref="DC15" si="23">SUM(DC10:DC14)</f>
        <v>5167</v>
      </c>
      <c r="DD15" s="360">
        <f t="shared" ref="DD15" si="24">SUM(DD10:DD14)</f>
        <v>5070</v>
      </c>
      <c r="DE15" s="360">
        <f t="shared" ref="DE15" si="25">SUM(DE10:DE14)</f>
        <v>5648</v>
      </c>
      <c r="DF15" s="360">
        <f t="shared" ref="DF15:DG15" si="26">SUM(DF10:DF14)</f>
        <v>5970</v>
      </c>
      <c r="DG15" s="360">
        <f t="shared" si="26"/>
        <v>6286</v>
      </c>
      <c r="DH15" s="360">
        <f t="shared" ref="DH15" si="27">SUM(DH10:DH14)</f>
        <v>6610</v>
      </c>
      <c r="DI15" s="360">
        <f t="shared" ref="DI15" si="28">SUM(DI10:DI14)</f>
        <v>6443</v>
      </c>
      <c r="DJ15" s="360">
        <f t="shared" ref="DJ15:DK15" si="29">SUM(DJ10:DJ14)</f>
        <v>5952</v>
      </c>
      <c r="DK15" s="360">
        <f t="shared" si="29"/>
        <v>6569</v>
      </c>
      <c r="DL15" s="360">
        <f t="shared" ref="DL15:DM15" si="30">SUM(DL10:DL14)</f>
        <v>7768</v>
      </c>
      <c r="DM15" s="360">
        <f t="shared" si="30"/>
        <v>6306</v>
      </c>
      <c r="DN15" s="360">
        <f t="shared" ref="DN15:DO15" si="31">SUM(DN10:DN14)</f>
        <v>5203</v>
      </c>
      <c r="DO15" s="360">
        <f t="shared" si="31"/>
        <v>5285</v>
      </c>
      <c r="DP15" s="360">
        <f t="shared" ref="DP15" si="32">SUM(DP10:DP14)</f>
        <v>4819</v>
      </c>
      <c r="DQ15" s="360">
        <f t="shared" ref="DQ15:DR15" si="33">SUM(DQ10:DQ14)</f>
        <v>4206</v>
      </c>
      <c r="DR15" s="360">
        <f t="shared" si="33"/>
        <v>4505</v>
      </c>
      <c r="DS15" s="360">
        <f t="shared" ref="DS15:DT15" si="34">SUM(DS10:DS14)</f>
        <v>4587</v>
      </c>
      <c r="DT15" s="360">
        <f t="shared" si="34"/>
        <v>-22893</v>
      </c>
      <c r="DU15" s="360">
        <f t="shared" ref="DU15:DV15" si="35">SUM(DU10:DU14)</f>
        <v>-23160</v>
      </c>
      <c r="DV15" s="360">
        <f t="shared" si="35"/>
        <v>-26405</v>
      </c>
      <c r="DW15" s="360">
        <f t="shared" ref="DW15:DX15" si="36">SUM(DW10:DW14)</f>
        <v>-24040</v>
      </c>
      <c r="DX15" s="360">
        <f t="shared" si="36"/>
        <v>-26613</v>
      </c>
      <c r="DY15" s="360"/>
      <c r="DZ15" s="360"/>
      <c r="EA15" s="360"/>
      <c r="EC15" s="77">
        <f>SUM(EC10:EC14)</f>
        <v>716916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80"/>
      <c r="BJ16" s="536"/>
      <c r="BK16" s="569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48"/>
      <c r="CN16" s="248"/>
      <c r="CO16" s="248"/>
      <c r="CP16" s="361"/>
      <c r="CQ16" s="330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C16" s="70"/>
    </row>
    <row r="17" spans="1:133" s="51" customFormat="1" x14ac:dyDescent="0.3">
      <c r="A17" s="138"/>
      <c r="B17" s="52" t="s">
        <v>139</v>
      </c>
      <c r="C17" s="72">
        <v>106380</v>
      </c>
      <c r="D17" s="73">
        <v>110547</v>
      </c>
      <c r="E17" s="73">
        <v>111188</v>
      </c>
      <c r="F17" s="73">
        <v>102978</v>
      </c>
      <c r="G17" s="73">
        <v>106543</v>
      </c>
      <c r="H17" s="73">
        <v>103064</v>
      </c>
      <c r="I17" s="73">
        <v>100104</v>
      </c>
      <c r="J17" s="73">
        <v>94758</v>
      </c>
      <c r="K17" s="73">
        <v>101192</v>
      </c>
      <c r="L17" s="74">
        <v>101308</v>
      </c>
      <c r="M17" s="73">
        <v>99505</v>
      </c>
      <c r="N17" s="73">
        <v>104473</v>
      </c>
      <c r="O17" s="73">
        <v>111192</v>
      </c>
      <c r="P17" s="73">
        <v>112458</v>
      </c>
      <c r="Q17" s="73">
        <v>109855</v>
      </c>
      <c r="R17" s="73">
        <v>109974</v>
      </c>
      <c r="S17" s="73">
        <v>106469</v>
      </c>
      <c r="T17" s="73">
        <v>104834</v>
      </c>
      <c r="U17" s="183">
        <v>101285</v>
      </c>
      <c r="V17" s="183">
        <v>104211</v>
      </c>
      <c r="W17" s="183">
        <v>106114</v>
      </c>
      <c r="X17" s="74">
        <v>101882</v>
      </c>
      <c r="Y17" s="183">
        <v>99226</v>
      </c>
      <c r="Z17" s="183">
        <v>100242</v>
      </c>
      <c r="AA17" s="183">
        <v>98835</v>
      </c>
      <c r="AB17" s="183">
        <v>103735</v>
      </c>
      <c r="AC17" s="183">
        <v>102006</v>
      </c>
      <c r="AD17" s="183">
        <v>99458</v>
      </c>
      <c r="AE17" s="183">
        <v>96999</v>
      </c>
      <c r="AF17" s="183">
        <v>94222</v>
      </c>
      <c r="AG17" s="183">
        <v>94229</v>
      </c>
      <c r="AH17" s="183">
        <v>101770</v>
      </c>
      <c r="AI17" s="183">
        <v>102650</v>
      </c>
      <c r="AJ17" s="74">
        <v>94295</v>
      </c>
      <c r="AK17" s="272">
        <v>101614</v>
      </c>
      <c r="AL17" s="272">
        <v>98976</v>
      </c>
      <c r="AM17" s="272">
        <v>98860</v>
      </c>
      <c r="AN17" s="272">
        <v>104300</v>
      </c>
      <c r="AO17" s="272">
        <v>99863</v>
      </c>
      <c r="AP17" s="272">
        <v>99451</v>
      </c>
      <c r="AQ17" s="56">
        <v>98349</v>
      </c>
      <c r="AR17" s="272">
        <v>94474</v>
      </c>
      <c r="AS17" s="272">
        <v>96381</v>
      </c>
      <c r="AT17" s="272">
        <v>94660</v>
      </c>
      <c r="AU17" s="272">
        <v>95056</v>
      </c>
      <c r="AV17" s="288">
        <v>95274</v>
      </c>
      <c r="AW17" s="272">
        <v>96272</v>
      </c>
      <c r="AX17" s="272">
        <v>99968</v>
      </c>
      <c r="AY17" s="272">
        <v>100960</v>
      </c>
      <c r="AZ17" s="56">
        <v>105377</v>
      </c>
      <c r="BA17" s="272">
        <v>98875</v>
      </c>
      <c r="BB17" s="272">
        <v>100013</v>
      </c>
      <c r="BC17" s="56">
        <v>101757</v>
      </c>
      <c r="BD17" s="272">
        <v>94226</v>
      </c>
      <c r="BE17" s="272">
        <v>95674</v>
      </c>
      <c r="BF17" s="272">
        <v>94117</v>
      </c>
      <c r="BG17" s="272">
        <v>97118</v>
      </c>
      <c r="BH17" s="288">
        <v>95475</v>
      </c>
      <c r="BI17" s="472">
        <v>94154</v>
      </c>
      <c r="BJ17" s="537">
        <v>98950</v>
      </c>
      <c r="BK17" s="561">
        <v>103584</v>
      </c>
      <c r="BL17" s="56">
        <v>104391</v>
      </c>
      <c r="BM17" s="272">
        <v>100500</v>
      </c>
      <c r="BN17" s="272">
        <v>106481</v>
      </c>
      <c r="BO17" s="56">
        <v>96361</v>
      </c>
      <c r="BP17" s="56">
        <v>103235</v>
      </c>
      <c r="BQ17" s="272">
        <v>97843</v>
      </c>
      <c r="BR17" s="272">
        <v>94421</v>
      </c>
      <c r="BS17" s="272"/>
      <c r="BT17" s="272"/>
      <c r="BU17" s="72">
        <f t="shared" ref="BU17:CD21" si="37">O17-C17</f>
        <v>4812</v>
      </c>
      <c r="BV17" s="76">
        <f t="shared" si="37"/>
        <v>1911</v>
      </c>
      <c r="BW17" s="76">
        <f t="shared" si="37"/>
        <v>-1333</v>
      </c>
      <c r="BX17" s="76">
        <f t="shared" si="37"/>
        <v>6996</v>
      </c>
      <c r="BY17" s="76">
        <f t="shared" si="37"/>
        <v>-74</v>
      </c>
      <c r="BZ17" s="76">
        <f t="shared" si="37"/>
        <v>1770</v>
      </c>
      <c r="CA17" s="76">
        <f t="shared" si="37"/>
        <v>1181</v>
      </c>
      <c r="CB17" s="76">
        <f t="shared" si="37"/>
        <v>9453</v>
      </c>
      <c r="CC17" s="76">
        <f t="shared" si="37"/>
        <v>4922</v>
      </c>
      <c r="CD17" s="382">
        <f t="shared" si="37"/>
        <v>574</v>
      </c>
      <c r="CE17" s="405">
        <f t="shared" ref="CE17:CN21" si="38">Y17-M17</f>
        <v>-279</v>
      </c>
      <c r="CF17" s="76">
        <f t="shared" si="38"/>
        <v>-4231</v>
      </c>
      <c r="CG17" s="76">
        <f t="shared" si="38"/>
        <v>-12357</v>
      </c>
      <c r="CH17" s="76">
        <f t="shared" si="38"/>
        <v>-8723</v>
      </c>
      <c r="CI17" s="76">
        <f t="shared" si="38"/>
        <v>-7849</v>
      </c>
      <c r="CJ17" s="223">
        <f t="shared" si="38"/>
        <v>-10516</v>
      </c>
      <c r="CK17" s="223">
        <f t="shared" si="38"/>
        <v>-9470</v>
      </c>
      <c r="CL17" s="223">
        <f t="shared" si="38"/>
        <v>-10612</v>
      </c>
      <c r="CM17" s="223">
        <f t="shared" si="38"/>
        <v>-7056</v>
      </c>
      <c r="CN17" s="223">
        <f t="shared" si="38"/>
        <v>-2441</v>
      </c>
      <c r="CO17" s="223">
        <f t="shared" ref="CO17:CX21" si="39">AI17-W17</f>
        <v>-3464</v>
      </c>
      <c r="CP17" s="362">
        <f t="shared" si="39"/>
        <v>-7587</v>
      </c>
      <c r="CQ17" s="331">
        <f t="shared" si="39"/>
        <v>2388</v>
      </c>
      <c r="CR17" s="249">
        <f t="shared" si="39"/>
        <v>-1266</v>
      </c>
      <c r="CS17" s="249">
        <f t="shared" si="39"/>
        <v>25</v>
      </c>
      <c r="CT17" s="249">
        <f t="shared" si="39"/>
        <v>565</v>
      </c>
      <c r="CU17" s="249">
        <f t="shared" si="39"/>
        <v>-2143</v>
      </c>
      <c r="CV17" s="249">
        <f t="shared" si="39"/>
        <v>-7</v>
      </c>
      <c r="CW17" s="249">
        <f t="shared" si="39"/>
        <v>1350</v>
      </c>
      <c r="CX17" s="249">
        <f t="shared" si="39"/>
        <v>252</v>
      </c>
      <c r="CY17" s="249">
        <f t="shared" ref="CY17:DH21" si="40">AS17-AG17</f>
        <v>2152</v>
      </c>
      <c r="CZ17" s="249">
        <f t="shared" si="40"/>
        <v>-7110</v>
      </c>
      <c r="DA17" s="249">
        <f t="shared" si="40"/>
        <v>-7594</v>
      </c>
      <c r="DB17" s="362">
        <f t="shared" si="40"/>
        <v>979</v>
      </c>
      <c r="DC17" s="362">
        <f t="shared" si="40"/>
        <v>-5342</v>
      </c>
      <c r="DD17" s="362">
        <f t="shared" si="40"/>
        <v>992</v>
      </c>
      <c r="DE17" s="362">
        <f t="shared" si="40"/>
        <v>2100</v>
      </c>
      <c r="DF17" s="362">
        <f t="shared" si="40"/>
        <v>1077</v>
      </c>
      <c r="DG17" s="362">
        <f t="shared" si="40"/>
        <v>-988</v>
      </c>
      <c r="DH17" s="362">
        <f t="shared" si="40"/>
        <v>562</v>
      </c>
      <c r="DI17" s="362">
        <f t="shared" ref="DI17:DX21" si="41">BC17-AQ17</f>
        <v>3408</v>
      </c>
      <c r="DJ17" s="362">
        <f t="shared" si="41"/>
        <v>-248</v>
      </c>
      <c r="DK17" s="362">
        <f t="shared" si="41"/>
        <v>-707</v>
      </c>
      <c r="DL17" s="362">
        <f t="shared" si="41"/>
        <v>-543</v>
      </c>
      <c r="DM17" s="362">
        <f t="shared" si="41"/>
        <v>2062</v>
      </c>
      <c r="DN17" s="362">
        <f t="shared" si="41"/>
        <v>201</v>
      </c>
      <c r="DO17" s="362">
        <f t="shared" si="41"/>
        <v>-2118</v>
      </c>
      <c r="DP17" s="362">
        <f t="shared" si="41"/>
        <v>-1018</v>
      </c>
      <c r="DQ17" s="362">
        <f t="shared" si="41"/>
        <v>2624</v>
      </c>
      <c r="DR17" s="362">
        <f t="shared" si="41"/>
        <v>-986</v>
      </c>
      <c r="DS17" s="362">
        <f t="shared" si="41"/>
        <v>1625</v>
      </c>
      <c r="DT17" s="362">
        <f t="shared" si="41"/>
        <v>6468</v>
      </c>
      <c r="DU17" s="362">
        <f t="shared" si="41"/>
        <v>-5396</v>
      </c>
      <c r="DV17" s="362">
        <f t="shared" si="41"/>
        <v>9009</v>
      </c>
      <c r="DW17" s="362">
        <f t="shared" si="41"/>
        <v>2169</v>
      </c>
      <c r="DX17" s="362">
        <f t="shared" si="41"/>
        <v>304</v>
      </c>
      <c r="DY17" s="362"/>
      <c r="DZ17" s="362"/>
      <c r="EA17" s="362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94421</v>
      </c>
    </row>
    <row r="18" spans="1:133" s="51" customFormat="1" x14ac:dyDescent="0.3">
      <c r="A18" s="138"/>
      <c r="B18" s="52" t="s">
        <v>140</v>
      </c>
      <c r="C18" s="72">
        <v>23107</v>
      </c>
      <c r="D18" s="73">
        <v>23430</v>
      </c>
      <c r="E18" s="73">
        <v>24732</v>
      </c>
      <c r="F18" s="73">
        <v>23312</v>
      </c>
      <c r="G18" s="73">
        <v>24061</v>
      </c>
      <c r="H18" s="73">
        <v>23897</v>
      </c>
      <c r="I18" s="73">
        <v>23718</v>
      </c>
      <c r="J18" s="73">
        <v>23068</v>
      </c>
      <c r="K18" s="73">
        <v>24022</v>
      </c>
      <c r="L18" s="74">
        <v>24960</v>
      </c>
      <c r="M18" s="73">
        <v>24005</v>
      </c>
      <c r="N18" s="73">
        <v>22769</v>
      </c>
      <c r="O18" s="73">
        <v>23228</v>
      </c>
      <c r="P18" s="73">
        <v>23409</v>
      </c>
      <c r="Q18" s="73">
        <v>22749</v>
      </c>
      <c r="R18" s="73">
        <v>23424</v>
      </c>
      <c r="S18" s="73">
        <v>25158</v>
      </c>
      <c r="T18" s="73">
        <v>25025</v>
      </c>
      <c r="U18" s="183">
        <v>25104</v>
      </c>
      <c r="V18" s="183">
        <v>25538</v>
      </c>
      <c r="W18" s="183">
        <v>27150</v>
      </c>
      <c r="X18" s="74">
        <v>28145</v>
      </c>
      <c r="Y18" s="183">
        <v>26386</v>
      </c>
      <c r="Z18" s="183">
        <v>26671</v>
      </c>
      <c r="AA18" s="183">
        <v>26430</v>
      </c>
      <c r="AB18" s="183">
        <v>27643</v>
      </c>
      <c r="AC18" s="183">
        <v>26344</v>
      </c>
      <c r="AD18" s="183">
        <v>27208</v>
      </c>
      <c r="AE18" s="183">
        <v>26675</v>
      </c>
      <c r="AF18" s="183">
        <v>26093</v>
      </c>
      <c r="AG18" s="183">
        <v>26031</v>
      </c>
      <c r="AH18" s="183">
        <v>26978</v>
      </c>
      <c r="AI18" s="183">
        <v>26229</v>
      </c>
      <c r="AJ18" s="74">
        <v>24244</v>
      </c>
      <c r="AK18" s="272">
        <v>26061</v>
      </c>
      <c r="AL18" s="272">
        <v>26790</v>
      </c>
      <c r="AM18" s="272">
        <v>27589</v>
      </c>
      <c r="AN18" s="272">
        <v>28253</v>
      </c>
      <c r="AO18" s="272">
        <v>27585</v>
      </c>
      <c r="AP18" s="272">
        <v>27717</v>
      </c>
      <c r="AQ18" s="56">
        <v>27471</v>
      </c>
      <c r="AR18" s="272">
        <v>27360</v>
      </c>
      <c r="AS18" s="272">
        <v>27660</v>
      </c>
      <c r="AT18" s="272">
        <v>27223</v>
      </c>
      <c r="AU18" s="272">
        <v>27983</v>
      </c>
      <c r="AV18" s="288">
        <v>30183</v>
      </c>
      <c r="AW18" s="272">
        <v>31568</v>
      </c>
      <c r="AX18" s="272">
        <v>31994</v>
      </c>
      <c r="AY18" s="272">
        <v>32421</v>
      </c>
      <c r="AZ18" s="56">
        <v>32817</v>
      </c>
      <c r="BA18" s="272">
        <v>31495</v>
      </c>
      <c r="BB18" s="272">
        <v>31852</v>
      </c>
      <c r="BC18" s="56">
        <v>32017</v>
      </c>
      <c r="BD18" s="272">
        <v>30942</v>
      </c>
      <c r="BE18" s="272">
        <v>31008</v>
      </c>
      <c r="BF18" s="272">
        <v>30679</v>
      </c>
      <c r="BG18" s="272">
        <v>31596</v>
      </c>
      <c r="BH18" s="288">
        <v>32236</v>
      </c>
      <c r="BI18" s="472">
        <v>34164</v>
      </c>
      <c r="BJ18" s="537">
        <v>35123</v>
      </c>
      <c r="BK18" s="561">
        <v>35895</v>
      </c>
      <c r="BL18" s="56">
        <v>35678</v>
      </c>
      <c r="BM18" s="272">
        <v>34342</v>
      </c>
      <c r="BN18" s="272">
        <v>39416</v>
      </c>
      <c r="BO18" s="56">
        <v>37228</v>
      </c>
      <c r="BP18" s="56">
        <v>37572</v>
      </c>
      <c r="BQ18" s="272">
        <v>34795</v>
      </c>
      <c r="BR18" s="272">
        <v>32671</v>
      </c>
      <c r="BS18" s="272"/>
      <c r="BT18" s="272"/>
      <c r="BU18" s="72">
        <f t="shared" si="37"/>
        <v>121</v>
      </c>
      <c r="BV18" s="76">
        <f t="shared" si="37"/>
        <v>-21</v>
      </c>
      <c r="BW18" s="76">
        <f t="shared" si="37"/>
        <v>-1983</v>
      </c>
      <c r="BX18" s="76">
        <f t="shared" si="37"/>
        <v>112</v>
      </c>
      <c r="BY18" s="76">
        <f t="shared" si="37"/>
        <v>1097</v>
      </c>
      <c r="BZ18" s="76">
        <f t="shared" si="37"/>
        <v>1128</v>
      </c>
      <c r="CA18" s="76">
        <f t="shared" si="37"/>
        <v>1386</v>
      </c>
      <c r="CB18" s="76">
        <f t="shared" si="37"/>
        <v>2470</v>
      </c>
      <c r="CC18" s="76">
        <f t="shared" si="37"/>
        <v>3128</v>
      </c>
      <c r="CD18" s="382">
        <f t="shared" si="37"/>
        <v>3185</v>
      </c>
      <c r="CE18" s="405">
        <f t="shared" si="38"/>
        <v>2381</v>
      </c>
      <c r="CF18" s="76">
        <f t="shared" si="38"/>
        <v>3902</v>
      </c>
      <c r="CG18" s="76">
        <f t="shared" si="38"/>
        <v>3202</v>
      </c>
      <c r="CH18" s="76">
        <f t="shared" si="38"/>
        <v>4234</v>
      </c>
      <c r="CI18" s="76">
        <f t="shared" si="38"/>
        <v>3595</v>
      </c>
      <c r="CJ18" s="223">
        <f t="shared" si="38"/>
        <v>3784</v>
      </c>
      <c r="CK18" s="223">
        <f t="shared" si="38"/>
        <v>1517</v>
      </c>
      <c r="CL18" s="223">
        <f t="shared" si="38"/>
        <v>1068</v>
      </c>
      <c r="CM18" s="223">
        <f t="shared" si="38"/>
        <v>927</v>
      </c>
      <c r="CN18" s="223">
        <f t="shared" si="38"/>
        <v>1440</v>
      </c>
      <c r="CO18" s="223">
        <f t="shared" si="39"/>
        <v>-921</v>
      </c>
      <c r="CP18" s="362">
        <f t="shared" si="39"/>
        <v>-3901</v>
      </c>
      <c r="CQ18" s="331">
        <f t="shared" si="39"/>
        <v>-325</v>
      </c>
      <c r="CR18" s="249">
        <f t="shared" si="39"/>
        <v>119</v>
      </c>
      <c r="CS18" s="249">
        <f t="shared" si="39"/>
        <v>1159</v>
      </c>
      <c r="CT18" s="249">
        <f t="shared" si="39"/>
        <v>610</v>
      </c>
      <c r="CU18" s="249">
        <f t="shared" si="39"/>
        <v>1241</v>
      </c>
      <c r="CV18" s="249">
        <f t="shared" si="39"/>
        <v>509</v>
      </c>
      <c r="CW18" s="249">
        <f t="shared" si="39"/>
        <v>796</v>
      </c>
      <c r="CX18" s="249">
        <f t="shared" si="39"/>
        <v>1267</v>
      </c>
      <c r="CY18" s="249">
        <f t="shared" si="40"/>
        <v>1629</v>
      </c>
      <c r="CZ18" s="249">
        <f t="shared" si="40"/>
        <v>245</v>
      </c>
      <c r="DA18" s="249">
        <f t="shared" si="40"/>
        <v>1754</v>
      </c>
      <c r="DB18" s="362">
        <f t="shared" si="40"/>
        <v>5939</v>
      </c>
      <c r="DC18" s="362">
        <f t="shared" si="40"/>
        <v>5507</v>
      </c>
      <c r="DD18" s="362">
        <f t="shared" si="40"/>
        <v>5204</v>
      </c>
      <c r="DE18" s="362">
        <f t="shared" si="40"/>
        <v>4832</v>
      </c>
      <c r="DF18" s="362">
        <f t="shared" si="40"/>
        <v>4564</v>
      </c>
      <c r="DG18" s="362">
        <f t="shared" si="40"/>
        <v>3910</v>
      </c>
      <c r="DH18" s="362">
        <f t="shared" si="40"/>
        <v>4135</v>
      </c>
      <c r="DI18" s="362">
        <f t="shared" si="41"/>
        <v>4546</v>
      </c>
      <c r="DJ18" s="362">
        <f t="shared" si="41"/>
        <v>3582</v>
      </c>
      <c r="DK18" s="362">
        <f t="shared" si="41"/>
        <v>3348</v>
      </c>
      <c r="DL18" s="362">
        <f t="shared" si="41"/>
        <v>3456</v>
      </c>
      <c r="DM18" s="362">
        <f t="shared" si="41"/>
        <v>3613</v>
      </c>
      <c r="DN18" s="362">
        <f t="shared" si="41"/>
        <v>2053</v>
      </c>
      <c r="DO18" s="362">
        <f t="shared" si="41"/>
        <v>2596</v>
      </c>
      <c r="DP18" s="362">
        <f t="shared" si="41"/>
        <v>3129</v>
      </c>
      <c r="DQ18" s="362">
        <f t="shared" si="41"/>
        <v>3474</v>
      </c>
      <c r="DR18" s="362">
        <f t="shared" si="41"/>
        <v>2861</v>
      </c>
      <c r="DS18" s="362">
        <f t="shared" si="41"/>
        <v>2847</v>
      </c>
      <c r="DT18" s="362">
        <f t="shared" si="41"/>
        <v>7564</v>
      </c>
      <c r="DU18" s="362">
        <f t="shared" si="41"/>
        <v>5211</v>
      </c>
      <c r="DV18" s="362">
        <f t="shared" si="41"/>
        <v>6630</v>
      </c>
      <c r="DW18" s="362">
        <f t="shared" si="41"/>
        <v>3787</v>
      </c>
      <c r="DX18" s="362">
        <f t="shared" si="41"/>
        <v>1992</v>
      </c>
      <c r="DY18" s="362"/>
      <c r="DZ18" s="362"/>
      <c r="EA18" s="362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32671</v>
      </c>
    </row>
    <row r="19" spans="1:133" s="51" customFormat="1" x14ac:dyDescent="0.3">
      <c r="A19" s="138"/>
      <c r="B19" s="52" t="s">
        <v>141</v>
      </c>
      <c r="C19" s="72">
        <v>6632</v>
      </c>
      <c r="D19" s="73">
        <v>7194</v>
      </c>
      <c r="E19" s="73">
        <v>6516</v>
      </c>
      <c r="F19" s="73">
        <v>5628</v>
      </c>
      <c r="G19" s="73">
        <v>5803</v>
      </c>
      <c r="H19" s="73">
        <v>5601</v>
      </c>
      <c r="I19" s="73">
        <v>5301</v>
      </c>
      <c r="J19" s="73">
        <v>5060</v>
      </c>
      <c r="K19" s="73">
        <v>5830</v>
      </c>
      <c r="L19" s="74">
        <v>6532</v>
      </c>
      <c r="M19" s="73">
        <v>5961</v>
      </c>
      <c r="N19" s="73">
        <v>6669</v>
      </c>
      <c r="O19" s="73">
        <v>7078</v>
      </c>
      <c r="P19" s="73">
        <v>8932</v>
      </c>
      <c r="Q19" s="73">
        <v>8487</v>
      </c>
      <c r="R19" s="73">
        <v>7797</v>
      </c>
      <c r="S19" s="73">
        <v>6879</v>
      </c>
      <c r="T19" s="73">
        <v>6720</v>
      </c>
      <c r="U19" s="183">
        <v>6143</v>
      </c>
      <c r="V19" s="183">
        <v>6495</v>
      </c>
      <c r="W19" s="183">
        <v>7002</v>
      </c>
      <c r="X19" s="74">
        <v>6781</v>
      </c>
      <c r="Y19" s="183">
        <v>7099</v>
      </c>
      <c r="Z19" s="183">
        <v>6996</v>
      </c>
      <c r="AA19" s="183">
        <v>6071</v>
      </c>
      <c r="AB19" s="183">
        <v>6140</v>
      </c>
      <c r="AC19" s="183">
        <v>5894</v>
      </c>
      <c r="AD19" s="183">
        <v>6415</v>
      </c>
      <c r="AE19" s="183">
        <v>6200</v>
      </c>
      <c r="AF19" s="183">
        <v>5668</v>
      </c>
      <c r="AG19" s="183">
        <v>5569</v>
      </c>
      <c r="AH19" s="183">
        <v>7184</v>
      </c>
      <c r="AI19" s="183">
        <v>7458</v>
      </c>
      <c r="AJ19" s="74">
        <v>7490</v>
      </c>
      <c r="AK19" s="272">
        <v>9300</v>
      </c>
      <c r="AL19" s="272">
        <v>8249</v>
      </c>
      <c r="AM19" s="272">
        <v>7671</v>
      </c>
      <c r="AN19" s="272">
        <v>6998</v>
      </c>
      <c r="AO19" s="272">
        <v>6344</v>
      </c>
      <c r="AP19" s="272">
        <v>6765</v>
      </c>
      <c r="AQ19" s="56">
        <v>6403</v>
      </c>
      <c r="AR19" s="272">
        <v>6128</v>
      </c>
      <c r="AS19" s="272">
        <v>6417</v>
      </c>
      <c r="AT19" s="272">
        <v>6105</v>
      </c>
      <c r="AU19" s="272">
        <v>6266</v>
      </c>
      <c r="AV19" s="288">
        <v>6569</v>
      </c>
      <c r="AW19" s="272">
        <v>6696</v>
      </c>
      <c r="AX19" s="272">
        <v>6631</v>
      </c>
      <c r="AY19" s="272">
        <v>6468</v>
      </c>
      <c r="AZ19" s="56">
        <v>6431</v>
      </c>
      <c r="BA19" s="272">
        <v>5951</v>
      </c>
      <c r="BB19" s="272">
        <v>6045</v>
      </c>
      <c r="BC19" s="56">
        <v>5807</v>
      </c>
      <c r="BD19" s="272">
        <v>5323</v>
      </c>
      <c r="BE19" s="272">
        <v>5610</v>
      </c>
      <c r="BF19" s="272">
        <v>5660</v>
      </c>
      <c r="BG19" s="272">
        <v>5808</v>
      </c>
      <c r="BH19" s="288">
        <v>6230</v>
      </c>
      <c r="BI19" s="472">
        <v>6381</v>
      </c>
      <c r="BJ19" s="537">
        <v>6509</v>
      </c>
      <c r="BK19" s="561">
        <v>6727</v>
      </c>
      <c r="BL19" s="56">
        <v>6864</v>
      </c>
      <c r="BM19" s="272">
        <v>6342</v>
      </c>
      <c r="BN19" s="272">
        <v>5541</v>
      </c>
      <c r="BO19" s="56">
        <v>4946</v>
      </c>
      <c r="BP19" s="56">
        <v>5917</v>
      </c>
      <c r="BQ19" s="272">
        <v>4663</v>
      </c>
      <c r="BR19" s="272">
        <v>4203</v>
      </c>
      <c r="BS19" s="272"/>
      <c r="BT19" s="272"/>
      <c r="BU19" s="72">
        <f t="shared" si="37"/>
        <v>446</v>
      </c>
      <c r="BV19" s="76">
        <f t="shared" si="37"/>
        <v>1738</v>
      </c>
      <c r="BW19" s="76">
        <f t="shared" si="37"/>
        <v>1971</v>
      </c>
      <c r="BX19" s="76">
        <f t="shared" si="37"/>
        <v>2169</v>
      </c>
      <c r="BY19" s="76">
        <f t="shared" si="37"/>
        <v>1076</v>
      </c>
      <c r="BZ19" s="76">
        <f t="shared" si="37"/>
        <v>1119</v>
      </c>
      <c r="CA19" s="76">
        <f t="shared" si="37"/>
        <v>842</v>
      </c>
      <c r="CB19" s="76">
        <f t="shared" si="37"/>
        <v>1435</v>
      </c>
      <c r="CC19" s="76">
        <f t="shared" si="37"/>
        <v>1172</v>
      </c>
      <c r="CD19" s="382">
        <f t="shared" si="37"/>
        <v>249</v>
      </c>
      <c r="CE19" s="405">
        <f t="shared" si="38"/>
        <v>1138</v>
      </c>
      <c r="CF19" s="76">
        <f t="shared" si="38"/>
        <v>327</v>
      </c>
      <c r="CG19" s="76">
        <f t="shared" si="38"/>
        <v>-1007</v>
      </c>
      <c r="CH19" s="76">
        <f t="shared" si="38"/>
        <v>-2792</v>
      </c>
      <c r="CI19" s="76">
        <f t="shared" si="38"/>
        <v>-2593</v>
      </c>
      <c r="CJ19" s="223">
        <f t="shared" si="38"/>
        <v>-1382</v>
      </c>
      <c r="CK19" s="223">
        <f t="shared" si="38"/>
        <v>-679</v>
      </c>
      <c r="CL19" s="223">
        <f t="shared" si="38"/>
        <v>-1052</v>
      </c>
      <c r="CM19" s="223">
        <f t="shared" si="38"/>
        <v>-574</v>
      </c>
      <c r="CN19" s="223">
        <f t="shared" si="38"/>
        <v>689</v>
      </c>
      <c r="CO19" s="223">
        <f t="shared" si="39"/>
        <v>456</v>
      </c>
      <c r="CP19" s="362">
        <f t="shared" si="39"/>
        <v>709</v>
      </c>
      <c r="CQ19" s="331">
        <f t="shared" si="39"/>
        <v>2201</v>
      </c>
      <c r="CR19" s="249">
        <f t="shared" si="39"/>
        <v>1253</v>
      </c>
      <c r="CS19" s="249">
        <f t="shared" si="39"/>
        <v>1600</v>
      </c>
      <c r="CT19" s="249">
        <f t="shared" si="39"/>
        <v>858</v>
      </c>
      <c r="CU19" s="249">
        <f t="shared" si="39"/>
        <v>450</v>
      </c>
      <c r="CV19" s="249">
        <f t="shared" si="39"/>
        <v>350</v>
      </c>
      <c r="CW19" s="249">
        <f t="shared" si="39"/>
        <v>203</v>
      </c>
      <c r="CX19" s="249">
        <f t="shared" si="39"/>
        <v>460</v>
      </c>
      <c r="CY19" s="249">
        <f t="shared" si="40"/>
        <v>848</v>
      </c>
      <c r="CZ19" s="249">
        <f t="shared" si="40"/>
        <v>-1079</v>
      </c>
      <c r="DA19" s="249">
        <f t="shared" si="40"/>
        <v>-1192</v>
      </c>
      <c r="DB19" s="362">
        <f t="shared" si="40"/>
        <v>-921</v>
      </c>
      <c r="DC19" s="362">
        <f t="shared" si="40"/>
        <v>-2604</v>
      </c>
      <c r="DD19" s="362">
        <f t="shared" si="40"/>
        <v>-1618</v>
      </c>
      <c r="DE19" s="362">
        <f t="shared" si="40"/>
        <v>-1203</v>
      </c>
      <c r="DF19" s="362">
        <f t="shared" si="40"/>
        <v>-567</v>
      </c>
      <c r="DG19" s="362">
        <f t="shared" si="40"/>
        <v>-393</v>
      </c>
      <c r="DH19" s="362">
        <f t="shared" si="40"/>
        <v>-720</v>
      </c>
      <c r="DI19" s="362">
        <f t="shared" si="41"/>
        <v>-596</v>
      </c>
      <c r="DJ19" s="362">
        <f t="shared" si="41"/>
        <v>-805</v>
      </c>
      <c r="DK19" s="362">
        <f t="shared" si="41"/>
        <v>-807</v>
      </c>
      <c r="DL19" s="362">
        <f t="shared" si="41"/>
        <v>-445</v>
      </c>
      <c r="DM19" s="362">
        <f t="shared" si="41"/>
        <v>-458</v>
      </c>
      <c r="DN19" s="362">
        <f t="shared" si="41"/>
        <v>-339</v>
      </c>
      <c r="DO19" s="362">
        <f t="shared" si="41"/>
        <v>-315</v>
      </c>
      <c r="DP19" s="362">
        <f t="shared" si="41"/>
        <v>-122</v>
      </c>
      <c r="DQ19" s="362">
        <f t="shared" si="41"/>
        <v>259</v>
      </c>
      <c r="DR19" s="362">
        <f t="shared" si="41"/>
        <v>433</v>
      </c>
      <c r="DS19" s="362">
        <f t="shared" si="41"/>
        <v>391</v>
      </c>
      <c r="DT19" s="362">
        <f t="shared" si="41"/>
        <v>-504</v>
      </c>
      <c r="DU19" s="362">
        <f t="shared" si="41"/>
        <v>-861</v>
      </c>
      <c r="DV19" s="362">
        <f t="shared" si="41"/>
        <v>594</v>
      </c>
      <c r="DW19" s="362">
        <f t="shared" si="41"/>
        <v>-947</v>
      </c>
      <c r="DX19" s="362">
        <f t="shared" si="41"/>
        <v>-1457</v>
      </c>
      <c r="DY19" s="362"/>
      <c r="DZ19" s="362"/>
      <c r="EA19" s="362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4203</v>
      </c>
    </row>
    <row r="20" spans="1:133" s="51" customFormat="1" x14ac:dyDescent="0.3">
      <c r="A20" s="138"/>
      <c r="B20" s="52" t="s">
        <v>142</v>
      </c>
      <c r="C20" s="72">
        <v>2033</v>
      </c>
      <c r="D20" s="73">
        <v>2174</v>
      </c>
      <c r="E20" s="73">
        <v>2006</v>
      </c>
      <c r="F20" s="73">
        <v>1726</v>
      </c>
      <c r="G20" s="73">
        <v>1790</v>
      </c>
      <c r="H20" s="73">
        <v>1736</v>
      </c>
      <c r="I20" s="73">
        <v>1655</v>
      </c>
      <c r="J20" s="73">
        <v>1652</v>
      </c>
      <c r="K20" s="73">
        <v>1817</v>
      </c>
      <c r="L20" s="74">
        <v>2069</v>
      </c>
      <c r="M20" s="73">
        <v>1722</v>
      </c>
      <c r="N20" s="73">
        <v>1958</v>
      </c>
      <c r="O20" s="73">
        <v>2109</v>
      </c>
      <c r="P20" s="73">
        <v>2951</v>
      </c>
      <c r="Q20" s="73">
        <v>2759</v>
      </c>
      <c r="R20" s="73">
        <v>2536</v>
      </c>
      <c r="S20" s="73">
        <v>2209</v>
      </c>
      <c r="T20" s="73">
        <v>2127</v>
      </c>
      <c r="U20" s="183">
        <v>1987</v>
      </c>
      <c r="V20" s="183">
        <v>2187</v>
      </c>
      <c r="W20" s="183">
        <v>2289</v>
      </c>
      <c r="X20" s="74">
        <v>2294</v>
      </c>
      <c r="Y20" s="183">
        <v>2493</v>
      </c>
      <c r="Z20" s="183">
        <v>2431</v>
      </c>
      <c r="AA20" s="183">
        <v>2029</v>
      </c>
      <c r="AB20" s="183">
        <v>1978</v>
      </c>
      <c r="AC20" s="183">
        <v>1892</v>
      </c>
      <c r="AD20" s="183">
        <v>2081</v>
      </c>
      <c r="AE20" s="183">
        <v>2027</v>
      </c>
      <c r="AF20" s="183">
        <v>1780</v>
      </c>
      <c r="AG20" s="183">
        <v>1682</v>
      </c>
      <c r="AH20" s="183">
        <v>2516</v>
      </c>
      <c r="AI20" s="183">
        <v>2708</v>
      </c>
      <c r="AJ20" s="74">
        <v>2761</v>
      </c>
      <c r="AK20" s="272">
        <v>3660</v>
      </c>
      <c r="AL20" s="272">
        <v>3145</v>
      </c>
      <c r="AM20" s="272">
        <v>2846</v>
      </c>
      <c r="AN20" s="272">
        <v>2441</v>
      </c>
      <c r="AO20" s="272">
        <v>2341</v>
      </c>
      <c r="AP20" s="272">
        <v>2451</v>
      </c>
      <c r="AQ20" s="56">
        <v>2260</v>
      </c>
      <c r="AR20" s="272">
        <v>2180</v>
      </c>
      <c r="AS20" s="272">
        <v>2365</v>
      </c>
      <c r="AT20" s="272">
        <v>2155</v>
      </c>
      <c r="AU20" s="272">
        <v>2280</v>
      </c>
      <c r="AV20" s="288">
        <v>2432</v>
      </c>
      <c r="AW20" s="272">
        <v>2297</v>
      </c>
      <c r="AX20" s="272">
        <v>2283</v>
      </c>
      <c r="AY20" s="272">
        <v>2193</v>
      </c>
      <c r="AZ20" s="56">
        <v>2095</v>
      </c>
      <c r="BA20" s="272">
        <v>1981</v>
      </c>
      <c r="BB20" s="272">
        <v>2080</v>
      </c>
      <c r="BC20" s="56">
        <v>1862</v>
      </c>
      <c r="BD20" s="272">
        <v>1752</v>
      </c>
      <c r="BE20" s="272">
        <v>1766</v>
      </c>
      <c r="BF20" s="272">
        <v>1712</v>
      </c>
      <c r="BG20" s="272">
        <v>1951</v>
      </c>
      <c r="BH20" s="288">
        <v>2071</v>
      </c>
      <c r="BI20" s="472">
        <v>2136</v>
      </c>
      <c r="BJ20" s="537">
        <v>2179</v>
      </c>
      <c r="BK20" s="561">
        <v>2182</v>
      </c>
      <c r="BL20" s="56">
        <v>2177</v>
      </c>
      <c r="BM20" s="272">
        <v>2063</v>
      </c>
      <c r="BN20" s="272">
        <v>1558</v>
      </c>
      <c r="BO20" s="56">
        <v>1397</v>
      </c>
      <c r="BP20" s="56">
        <v>1654</v>
      </c>
      <c r="BQ20" s="272">
        <v>1605</v>
      </c>
      <c r="BR20" s="272">
        <v>1391</v>
      </c>
      <c r="BS20" s="272"/>
      <c r="BT20" s="272"/>
      <c r="BU20" s="72">
        <f t="shared" si="37"/>
        <v>76</v>
      </c>
      <c r="BV20" s="76">
        <f t="shared" si="37"/>
        <v>777</v>
      </c>
      <c r="BW20" s="76">
        <f t="shared" si="37"/>
        <v>753</v>
      </c>
      <c r="BX20" s="76">
        <f t="shared" si="37"/>
        <v>810</v>
      </c>
      <c r="BY20" s="76">
        <f t="shared" si="37"/>
        <v>419</v>
      </c>
      <c r="BZ20" s="76">
        <f t="shared" si="37"/>
        <v>391</v>
      </c>
      <c r="CA20" s="76">
        <f t="shared" si="37"/>
        <v>332</v>
      </c>
      <c r="CB20" s="76">
        <f t="shared" si="37"/>
        <v>535</v>
      </c>
      <c r="CC20" s="76">
        <f t="shared" si="37"/>
        <v>472</v>
      </c>
      <c r="CD20" s="382">
        <f t="shared" si="37"/>
        <v>225</v>
      </c>
      <c r="CE20" s="405">
        <f t="shared" si="38"/>
        <v>771</v>
      </c>
      <c r="CF20" s="76">
        <f t="shared" si="38"/>
        <v>473</v>
      </c>
      <c r="CG20" s="76">
        <f t="shared" si="38"/>
        <v>-80</v>
      </c>
      <c r="CH20" s="76">
        <f t="shared" si="38"/>
        <v>-973</v>
      </c>
      <c r="CI20" s="76">
        <f t="shared" si="38"/>
        <v>-867</v>
      </c>
      <c r="CJ20" s="223">
        <f t="shared" si="38"/>
        <v>-455</v>
      </c>
      <c r="CK20" s="223">
        <f t="shared" si="38"/>
        <v>-182</v>
      </c>
      <c r="CL20" s="223">
        <f t="shared" si="38"/>
        <v>-347</v>
      </c>
      <c r="CM20" s="223">
        <f t="shared" si="38"/>
        <v>-305</v>
      </c>
      <c r="CN20" s="223">
        <f t="shared" si="38"/>
        <v>329</v>
      </c>
      <c r="CO20" s="223">
        <f t="shared" si="39"/>
        <v>419</v>
      </c>
      <c r="CP20" s="362">
        <f t="shared" si="39"/>
        <v>467</v>
      </c>
      <c r="CQ20" s="331">
        <f t="shared" si="39"/>
        <v>1167</v>
      </c>
      <c r="CR20" s="249">
        <f t="shared" si="39"/>
        <v>714</v>
      </c>
      <c r="CS20" s="249">
        <f t="shared" si="39"/>
        <v>817</v>
      </c>
      <c r="CT20" s="249">
        <f t="shared" si="39"/>
        <v>463</v>
      </c>
      <c r="CU20" s="249">
        <f t="shared" si="39"/>
        <v>449</v>
      </c>
      <c r="CV20" s="249">
        <f t="shared" si="39"/>
        <v>370</v>
      </c>
      <c r="CW20" s="249">
        <f t="shared" si="39"/>
        <v>233</v>
      </c>
      <c r="CX20" s="249">
        <f t="shared" si="39"/>
        <v>400</v>
      </c>
      <c r="CY20" s="249">
        <f t="shared" si="40"/>
        <v>683</v>
      </c>
      <c r="CZ20" s="249">
        <f t="shared" si="40"/>
        <v>-361</v>
      </c>
      <c r="DA20" s="249">
        <f t="shared" si="40"/>
        <v>-428</v>
      </c>
      <c r="DB20" s="362">
        <f t="shared" si="40"/>
        <v>-329</v>
      </c>
      <c r="DC20" s="362">
        <f t="shared" si="40"/>
        <v>-1363</v>
      </c>
      <c r="DD20" s="362">
        <f t="shared" si="40"/>
        <v>-862</v>
      </c>
      <c r="DE20" s="362">
        <f t="shared" si="40"/>
        <v>-653</v>
      </c>
      <c r="DF20" s="362">
        <f t="shared" si="40"/>
        <v>-346</v>
      </c>
      <c r="DG20" s="362">
        <f t="shared" si="40"/>
        <v>-360</v>
      </c>
      <c r="DH20" s="362">
        <f t="shared" si="40"/>
        <v>-371</v>
      </c>
      <c r="DI20" s="362">
        <f t="shared" si="41"/>
        <v>-398</v>
      </c>
      <c r="DJ20" s="362">
        <f t="shared" si="41"/>
        <v>-428</v>
      </c>
      <c r="DK20" s="362">
        <f t="shared" si="41"/>
        <v>-599</v>
      </c>
      <c r="DL20" s="362">
        <f t="shared" si="41"/>
        <v>-443</v>
      </c>
      <c r="DM20" s="362">
        <f t="shared" si="41"/>
        <v>-329</v>
      </c>
      <c r="DN20" s="362">
        <f t="shared" si="41"/>
        <v>-361</v>
      </c>
      <c r="DO20" s="362">
        <f t="shared" si="41"/>
        <v>-161</v>
      </c>
      <c r="DP20" s="362">
        <f t="shared" si="41"/>
        <v>-104</v>
      </c>
      <c r="DQ20" s="362">
        <f t="shared" si="41"/>
        <v>-11</v>
      </c>
      <c r="DR20" s="362">
        <f t="shared" si="41"/>
        <v>82</v>
      </c>
      <c r="DS20" s="362">
        <f t="shared" si="41"/>
        <v>82</v>
      </c>
      <c r="DT20" s="362">
        <f t="shared" si="41"/>
        <v>-522</v>
      </c>
      <c r="DU20" s="362">
        <f t="shared" si="41"/>
        <v>-465</v>
      </c>
      <c r="DV20" s="362">
        <f t="shared" si="41"/>
        <v>-98</v>
      </c>
      <c r="DW20" s="362">
        <f t="shared" si="41"/>
        <v>-161</v>
      </c>
      <c r="DX20" s="362">
        <f t="shared" si="41"/>
        <v>-321</v>
      </c>
      <c r="DY20" s="362"/>
      <c r="DZ20" s="362"/>
      <c r="EA20" s="362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1391</v>
      </c>
    </row>
    <row r="21" spans="1:133" s="51" customFormat="1" x14ac:dyDescent="0.3">
      <c r="A21" s="138"/>
      <c r="B21" s="52" t="s">
        <v>143</v>
      </c>
      <c r="C21" s="72">
        <v>1811</v>
      </c>
      <c r="D21" s="73">
        <v>1744</v>
      </c>
      <c r="E21" s="73">
        <v>1635</v>
      </c>
      <c r="F21" s="73">
        <v>1405</v>
      </c>
      <c r="G21" s="73">
        <v>1497</v>
      </c>
      <c r="H21" s="73">
        <v>1373</v>
      </c>
      <c r="I21" s="73">
        <v>1378</v>
      </c>
      <c r="J21" s="73">
        <v>1373</v>
      </c>
      <c r="K21" s="73">
        <v>1534</v>
      </c>
      <c r="L21" s="74">
        <v>1742</v>
      </c>
      <c r="M21" s="73">
        <v>1472</v>
      </c>
      <c r="N21" s="73">
        <v>1780</v>
      </c>
      <c r="O21" s="73">
        <v>1768</v>
      </c>
      <c r="P21" s="73">
        <v>2411</v>
      </c>
      <c r="Q21" s="73">
        <v>2409</v>
      </c>
      <c r="R21" s="73">
        <v>2215</v>
      </c>
      <c r="S21" s="73">
        <v>1891</v>
      </c>
      <c r="T21" s="73">
        <v>1980</v>
      </c>
      <c r="U21" s="183">
        <v>1903</v>
      </c>
      <c r="V21" s="183">
        <v>1918</v>
      </c>
      <c r="W21" s="183">
        <v>1969</v>
      </c>
      <c r="X21" s="74">
        <v>1953</v>
      </c>
      <c r="Y21" s="183">
        <v>2173</v>
      </c>
      <c r="Z21" s="183">
        <v>2063</v>
      </c>
      <c r="AA21" s="183">
        <v>1706</v>
      </c>
      <c r="AB21" s="183">
        <v>1628</v>
      </c>
      <c r="AC21" s="183">
        <v>1552</v>
      </c>
      <c r="AD21" s="183">
        <v>1888</v>
      </c>
      <c r="AE21" s="183">
        <v>1842</v>
      </c>
      <c r="AF21" s="183">
        <v>1679</v>
      </c>
      <c r="AG21" s="183">
        <v>1460</v>
      </c>
      <c r="AH21" s="183">
        <v>2210</v>
      </c>
      <c r="AI21" s="183">
        <v>2568</v>
      </c>
      <c r="AJ21" s="74">
        <v>2751</v>
      </c>
      <c r="AK21" s="272">
        <v>3421</v>
      </c>
      <c r="AL21" s="272">
        <v>2990</v>
      </c>
      <c r="AM21" s="272">
        <v>2493</v>
      </c>
      <c r="AN21" s="272">
        <v>2202</v>
      </c>
      <c r="AO21" s="272">
        <v>2105</v>
      </c>
      <c r="AP21" s="272">
        <v>2265</v>
      </c>
      <c r="AQ21" s="56">
        <v>2074</v>
      </c>
      <c r="AR21" s="272">
        <v>2110</v>
      </c>
      <c r="AS21" s="272">
        <v>2206</v>
      </c>
      <c r="AT21" s="272">
        <v>1891</v>
      </c>
      <c r="AU21" s="272">
        <v>2076</v>
      </c>
      <c r="AV21" s="288">
        <v>2260</v>
      </c>
      <c r="AW21" s="272">
        <v>2177</v>
      </c>
      <c r="AX21" s="272">
        <v>1933</v>
      </c>
      <c r="AY21" s="272">
        <v>1970</v>
      </c>
      <c r="AZ21" s="56">
        <v>1855</v>
      </c>
      <c r="BA21" s="272">
        <v>1875</v>
      </c>
      <c r="BB21" s="272">
        <v>1856</v>
      </c>
      <c r="BC21" s="56">
        <v>1601</v>
      </c>
      <c r="BD21" s="272">
        <v>1630</v>
      </c>
      <c r="BE21" s="272">
        <v>1587</v>
      </c>
      <c r="BF21" s="272">
        <v>1474</v>
      </c>
      <c r="BG21" s="272">
        <v>1632</v>
      </c>
      <c r="BH21" s="288">
        <v>1843</v>
      </c>
      <c r="BI21" s="472">
        <v>1856</v>
      </c>
      <c r="BJ21" s="537">
        <v>1905</v>
      </c>
      <c r="BK21" s="561">
        <v>1863</v>
      </c>
      <c r="BL21" s="56">
        <v>1781</v>
      </c>
      <c r="BM21" s="272">
        <v>1673</v>
      </c>
      <c r="BN21" s="272">
        <v>1335</v>
      </c>
      <c r="BO21" s="56">
        <v>1229</v>
      </c>
      <c r="BP21" s="56">
        <v>1464</v>
      </c>
      <c r="BQ21" s="272">
        <v>1227</v>
      </c>
      <c r="BR21" s="272">
        <v>1118</v>
      </c>
      <c r="BS21" s="272"/>
      <c r="BT21" s="272"/>
      <c r="BU21" s="72">
        <f t="shared" si="37"/>
        <v>-43</v>
      </c>
      <c r="BV21" s="76">
        <f t="shared" si="37"/>
        <v>667</v>
      </c>
      <c r="BW21" s="76">
        <f t="shared" si="37"/>
        <v>774</v>
      </c>
      <c r="BX21" s="76">
        <f t="shared" si="37"/>
        <v>810</v>
      </c>
      <c r="BY21" s="76">
        <f t="shared" si="37"/>
        <v>394</v>
      </c>
      <c r="BZ21" s="76">
        <f t="shared" si="37"/>
        <v>607</v>
      </c>
      <c r="CA21" s="76">
        <f t="shared" si="37"/>
        <v>525</v>
      </c>
      <c r="CB21" s="76">
        <f t="shared" si="37"/>
        <v>545</v>
      </c>
      <c r="CC21" s="76">
        <f t="shared" si="37"/>
        <v>435</v>
      </c>
      <c r="CD21" s="382">
        <f t="shared" si="37"/>
        <v>211</v>
      </c>
      <c r="CE21" s="405">
        <f t="shared" si="38"/>
        <v>701</v>
      </c>
      <c r="CF21" s="76">
        <f t="shared" si="38"/>
        <v>283</v>
      </c>
      <c r="CG21" s="76">
        <f t="shared" si="38"/>
        <v>-62</v>
      </c>
      <c r="CH21" s="76">
        <f t="shared" si="38"/>
        <v>-783</v>
      </c>
      <c r="CI21" s="76">
        <f t="shared" si="38"/>
        <v>-857</v>
      </c>
      <c r="CJ21" s="223">
        <f t="shared" si="38"/>
        <v>-327</v>
      </c>
      <c r="CK21" s="223">
        <f t="shared" si="38"/>
        <v>-49</v>
      </c>
      <c r="CL21" s="223">
        <f t="shared" si="38"/>
        <v>-301</v>
      </c>
      <c r="CM21" s="223">
        <f t="shared" si="38"/>
        <v>-443</v>
      </c>
      <c r="CN21" s="223">
        <f t="shared" si="38"/>
        <v>292</v>
      </c>
      <c r="CO21" s="223">
        <f t="shared" si="39"/>
        <v>599</v>
      </c>
      <c r="CP21" s="362">
        <f t="shared" si="39"/>
        <v>798</v>
      </c>
      <c r="CQ21" s="331">
        <f t="shared" si="39"/>
        <v>1248</v>
      </c>
      <c r="CR21" s="249">
        <f t="shared" si="39"/>
        <v>927</v>
      </c>
      <c r="CS21" s="249">
        <f t="shared" si="39"/>
        <v>787</v>
      </c>
      <c r="CT21" s="249">
        <f t="shared" si="39"/>
        <v>574</v>
      </c>
      <c r="CU21" s="249">
        <f t="shared" si="39"/>
        <v>553</v>
      </c>
      <c r="CV21" s="249">
        <f t="shared" si="39"/>
        <v>377</v>
      </c>
      <c r="CW21" s="249">
        <f t="shared" si="39"/>
        <v>232</v>
      </c>
      <c r="CX21" s="249">
        <f t="shared" si="39"/>
        <v>431</v>
      </c>
      <c r="CY21" s="249">
        <f t="shared" si="40"/>
        <v>746</v>
      </c>
      <c r="CZ21" s="249">
        <f t="shared" si="40"/>
        <v>-319</v>
      </c>
      <c r="DA21" s="249">
        <f t="shared" si="40"/>
        <v>-492</v>
      </c>
      <c r="DB21" s="362">
        <f t="shared" si="40"/>
        <v>-491</v>
      </c>
      <c r="DC21" s="362">
        <f t="shared" si="40"/>
        <v>-1244</v>
      </c>
      <c r="DD21" s="362">
        <f t="shared" si="40"/>
        <v>-1057</v>
      </c>
      <c r="DE21" s="362">
        <f t="shared" si="40"/>
        <v>-523</v>
      </c>
      <c r="DF21" s="362">
        <f t="shared" si="40"/>
        <v>-347</v>
      </c>
      <c r="DG21" s="362">
        <f t="shared" si="40"/>
        <v>-230</v>
      </c>
      <c r="DH21" s="362">
        <f t="shared" si="40"/>
        <v>-409</v>
      </c>
      <c r="DI21" s="362">
        <f t="shared" si="41"/>
        <v>-473</v>
      </c>
      <c r="DJ21" s="362">
        <f t="shared" si="41"/>
        <v>-480</v>
      </c>
      <c r="DK21" s="362">
        <f t="shared" si="41"/>
        <v>-619</v>
      </c>
      <c r="DL21" s="362">
        <f t="shared" si="41"/>
        <v>-417</v>
      </c>
      <c r="DM21" s="362">
        <f t="shared" si="41"/>
        <v>-444</v>
      </c>
      <c r="DN21" s="362">
        <f t="shared" si="41"/>
        <v>-417</v>
      </c>
      <c r="DO21" s="362">
        <f t="shared" si="41"/>
        <v>-321</v>
      </c>
      <c r="DP21" s="362">
        <f t="shared" si="41"/>
        <v>-28</v>
      </c>
      <c r="DQ21" s="362">
        <f t="shared" si="41"/>
        <v>-107</v>
      </c>
      <c r="DR21" s="362">
        <f t="shared" si="41"/>
        <v>-74</v>
      </c>
      <c r="DS21" s="362">
        <f t="shared" si="41"/>
        <v>-202</v>
      </c>
      <c r="DT21" s="362">
        <f t="shared" si="41"/>
        <v>-521</v>
      </c>
      <c r="DU21" s="362">
        <f t="shared" si="41"/>
        <v>-372</v>
      </c>
      <c r="DV21" s="362">
        <f t="shared" si="41"/>
        <v>-166</v>
      </c>
      <c r="DW21" s="362">
        <f t="shared" si="41"/>
        <v>-360</v>
      </c>
      <c r="DX21" s="362">
        <f t="shared" si="41"/>
        <v>-356</v>
      </c>
      <c r="DY21" s="362"/>
      <c r="DZ21" s="362"/>
      <c r="EA21" s="362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1118</v>
      </c>
    </row>
    <row r="22" spans="1:133" s="65" customFormat="1" x14ac:dyDescent="0.3">
      <c r="A22" s="140"/>
      <c r="B22" s="52" t="s">
        <v>144</v>
      </c>
      <c r="C22" s="128">
        <f t="shared" ref="C22:V22" si="42">SUM(C17:C21)</f>
        <v>139963</v>
      </c>
      <c r="D22" s="129">
        <f t="shared" si="42"/>
        <v>145089</v>
      </c>
      <c r="E22" s="129">
        <f t="shared" si="42"/>
        <v>146077</v>
      </c>
      <c r="F22" s="129">
        <f t="shared" si="42"/>
        <v>135049</v>
      </c>
      <c r="G22" s="129">
        <f t="shared" si="42"/>
        <v>139694</v>
      </c>
      <c r="H22" s="129">
        <f t="shared" si="42"/>
        <v>135671</v>
      </c>
      <c r="I22" s="129">
        <f t="shared" si="42"/>
        <v>132156</v>
      </c>
      <c r="J22" s="129">
        <f t="shared" si="42"/>
        <v>125911</v>
      </c>
      <c r="K22" s="129">
        <f t="shared" si="42"/>
        <v>134395</v>
      </c>
      <c r="L22" s="130">
        <f t="shared" si="42"/>
        <v>136611</v>
      </c>
      <c r="M22" s="129">
        <f t="shared" si="42"/>
        <v>132665</v>
      </c>
      <c r="N22" s="129">
        <f t="shared" si="42"/>
        <v>137649</v>
      </c>
      <c r="O22" s="129">
        <f t="shared" si="42"/>
        <v>145375</v>
      </c>
      <c r="P22" s="129">
        <f t="shared" si="42"/>
        <v>150161</v>
      </c>
      <c r="Q22" s="129">
        <f t="shared" si="42"/>
        <v>146259</v>
      </c>
      <c r="R22" s="129">
        <f t="shared" si="42"/>
        <v>145946</v>
      </c>
      <c r="S22" s="129">
        <f t="shared" si="42"/>
        <v>142606</v>
      </c>
      <c r="T22" s="129">
        <f t="shared" si="42"/>
        <v>140686</v>
      </c>
      <c r="U22" s="129">
        <f t="shared" si="42"/>
        <v>136422</v>
      </c>
      <c r="V22" s="129">
        <f t="shared" si="42"/>
        <v>140349</v>
      </c>
      <c r="W22" s="129">
        <f>SUM(W17+W18+W19+W20+W21)</f>
        <v>144524</v>
      </c>
      <c r="X22" s="130">
        <f>SUM(X17+X18+X19+X20+X21)</f>
        <v>141055</v>
      </c>
      <c r="Y22" s="184">
        <v>137377</v>
      </c>
      <c r="Z22" s="184">
        <v>138403</v>
      </c>
      <c r="AA22" s="184">
        <v>135071</v>
      </c>
      <c r="AB22" s="184">
        <v>141124</v>
      </c>
      <c r="AC22" s="184">
        <v>137688</v>
      </c>
      <c r="AD22" s="184">
        <v>137050</v>
      </c>
      <c r="AE22" s="184">
        <v>133743</v>
      </c>
      <c r="AF22" s="184">
        <v>129442</v>
      </c>
      <c r="AG22" s="184">
        <v>128971</v>
      </c>
      <c r="AH22" s="184">
        <v>140658</v>
      </c>
      <c r="AI22" s="184">
        <v>141613</v>
      </c>
      <c r="AJ22" s="130">
        <v>131541</v>
      </c>
      <c r="AK22" s="273">
        <v>144056</v>
      </c>
      <c r="AL22" s="273">
        <v>140150</v>
      </c>
      <c r="AM22" s="273">
        <v>139459</v>
      </c>
      <c r="AN22" s="273">
        <v>144194</v>
      </c>
      <c r="AO22" s="273">
        <v>138238</v>
      </c>
      <c r="AP22" s="273">
        <v>138649</v>
      </c>
      <c r="AQ22" s="77">
        <v>136557</v>
      </c>
      <c r="AR22" s="273">
        <v>132252</v>
      </c>
      <c r="AS22" s="273">
        <v>135029</v>
      </c>
      <c r="AT22" s="273">
        <v>132034</v>
      </c>
      <c r="AU22" s="273">
        <v>133661</v>
      </c>
      <c r="AV22" s="289">
        <v>136718</v>
      </c>
      <c r="AW22" s="273">
        <v>139010</v>
      </c>
      <c r="AX22" s="273">
        <v>142809</v>
      </c>
      <c r="AY22" s="273">
        <v>144012</v>
      </c>
      <c r="AZ22" s="77">
        <v>148575</v>
      </c>
      <c r="BA22" s="273">
        <v>140177</v>
      </c>
      <c r="BB22" s="273">
        <v>141846</v>
      </c>
      <c r="BC22" s="77">
        <v>143044</v>
      </c>
      <c r="BD22" s="273">
        <v>133873</v>
      </c>
      <c r="BE22" s="273">
        <v>135645</v>
      </c>
      <c r="BF22" s="273">
        <v>133642</v>
      </c>
      <c r="BG22" s="273">
        <v>138105</v>
      </c>
      <c r="BH22" s="289">
        <v>137855</v>
      </c>
      <c r="BI22" s="473">
        <v>138691</v>
      </c>
      <c r="BJ22" s="538">
        <v>144666</v>
      </c>
      <c r="BK22" s="562">
        <v>150251</v>
      </c>
      <c r="BL22" s="77">
        <v>150891</v>
      </c>
      <c r="BM22" s="273">
        <v>144920</v>
      </c>
      <c r="BN22" s="273">
        <v>154331</v>
      </c>
      <c r="BO22" s="77">
        <v>141161</v>
      </c>
      <c r="BP22" s="77">
        <v>149842</v>
      </c>
      <c r="BQ22" s="273">
        <v>140133</v>
      </c>
      <c r="BR22" s="273">
        <v>133804</v>
      </c>
      <c r="BS22" s="273"/>
      <c r="BT22" s="273"/>
      <c r="BU22" s="128">
        <f t="shared" ref="BU22:BY22" si="43">SUM(BU17:BU21)</f>
        <v>5412</v>
      </c>
      <c r="BV22" s="131">
        <f t="shared" si="43"/>
        <v>5072</v>
      </c>
      <c r="BW22" s="131">
        <f t="shared" si="43"/>
        <v>182</v>
      </c>
      <c r="BX22" s="131">
        <f t="shared" si="43"/>
        <v>10897</v>
      </c>
      <c r="BY22" s="131">
        <f t="shared" si="43"/>
        <v>2912</v>
      </c>
      <c r="BZ22" s="131">
        <f t="shared" ref="BZ22:CH22" si="44">SUM(BZ17:BZ21)</f>
        <v>5015</v>
      </c>
      <c r="CA22" s="131">
        <f t="shared" si="44"/>
        <v>4266</v>
      </c>
      <c r="CB22" s="131">
        <f t="shared" si="44"/>
        <v>14438</v>
      </c>
      <c r="CC22" s="131">
        <f t="shared" si="44"/>
        <v>10129</v>
      </c>
      <c r="CD22" s="383">
        <f t="shared" si="44"/>
        <v>4444</v>
      </c>
      <c r="CE22" s="406">
        <f t="shared" si="44"/>
        <v>4712</v>
      </c>
      <c r="CF22" s="131">
        <f t="shared" si="44"/>
        <v>754</v>
      </c>
      <c r="CG22" s="131">
        <f t="shared" si="44"/>
        <v>-10304</v>
      </c>
      <c r="CH22" s="131">
        <f t="shared" si="44"/>
        <v>-9037</v>
      </c>
      <c r="CI22" s="131">
        <f t="shared" ref="CI22:CJ22" si="45">SUM(CI17:CI21)</f>
        <v>-8571</v>
      </c>
      <c r="CJ22" s="224">
        <f t="shared" si="45"/>
        <v>-8896</v>
      </c>
      <c r="CK22" s="224">
        <f t="shared" ref="CK22:CL22" si="46">SUM(CK17:CK21)</f>
        <v>-8863</v>
      </c>
      <c r="CL22" s="224">
        <f t="shared" si="46"/>
        <v>-11244</v>
      </c>
      <c r="CM22" s="224">
        <f t="shared" ref="CM22:CN22" si="47">SUM(CM17:CM21)</f>
        <v>-7451</v>
      </c>
      <c r="CN22" s="224">
        <f t="shared" si="47"/>
        <v>309</v>
      </c>
      <c r="CO22" s="224">
        <f t="shared" ref="CO22:CQ22" si="48">SUM(CO17:CO21)</f>
        <v>-2911</v>
      </c>
      <c r="CP22" s="363">
        <f t="shared" si="48"/>
        <v>-9514</v>
      </c>
      <c r="CQ22" s="332">
        <f t="shared" si="48"/>
        <v>6679</v>
      </c>
      <c r="CR22" s="250">
        <f t="shared" ref="CR22" si="49">SUM(CR17:CR21)</f>
        <v>1747</v>
      </c>
      <c r="CS22" s="250">
        <f t="shared" ref="CS22" si="50">SUM(CS17:CS21)</f>
        <v>4388</v>
      </c>
      <c r="CT22" s="250">
        <f t="shared" ref="CT22" si="51">SUM(CT17:CT21)</f>
        <v>3070</v>
      </c>
      <c r="CU22" s="250">
        <f t="shared" ref="CU22" si="52">SUM(CU17:CU21)</f>
        <v>550</v>
      </c>
      <c r="CV22" s="250">
        <f t="shared" ref="CV22" si="53">SUM(CV17:CV21)</f>
        <v>1599</v>
      </c>
      <c r="CW22" s="250">
        <f t="shared" ref="CW22" si="54">SUM(CW17:CW21)</f>
        <v>2814</v>
      </c>
      <c r="CX22" s="250">
        <f t="shared" ref="CX22" si="55">SUM(CX17:CX21)</f>
        <v>2810</v>
      </c>
      <c r="CY22" s="250">
        <f t="shared" ref="CY22" si="56">SUM(CY17:CY21)</f>
        <v>6058</v>
      </c>
      <c r="CZ22" s="250">
        <f t="shared" ref="CZ22" si="57">SUM(CZ17:CZ21)</f>
        <v>-8624</v>
      </c>
      <c r="DA22" s="250">
        <f t="shared" ref="DA22" si="58">SUM(DA17:DA21)</f>
        <v>-7952</v>
      </c>
      <c r="DB22" s="363">
        <f t="shared" ref="DB22" si="59">SUM(DB17:DB21)</f>
        <v>5177</v>
      </c>
      <c r="DC22" s="363">
        <f t="shared" ref="DC22" si="60">SUM(DC17:DC21)</f>
        <v>-5046</v>
      </c>
      <c r="DD22" s="363">
        <f t="shared" ref="DD22" si="61">SUM(DD17:DD21)</f>
        <v>2659</v>
      </c>
      <c r="DE22" s="363">
        <f t="shared" ref="DE22" si="62">SUM(DE17:DE21)</f>
        <v>4553</v>
      </c>
      <c r="DF22" s="363">
        <f t="shared" ref="DF22:DG22" si="63">SUM(DF17:DF21)</f>
        <v>4381</v>
      </c>
      <c r="DG22" s="363">
        <f t="shared" si="63"/>
        <v>1939</v>
      </c>
      <c r="DH22" s="363">
        <f t="shared" ref="DH22" si="64">SUM(DH17:DH21)</f>
        <v>3197</v>
      </c>
      <c r="DI22" s="363">
        <f t="shared" ref="DI22" si="65">SUM(DI17:DI21)</f>
        <v>6487</v>
      </c>
      <c r="DJ22" s="363">
        <f t="shared" ref="DJ22:DK22" si="66">SUM(DJ17:DJ21)</f>
        <v>1621</v>
      </c>
      <c r="DK22" s="363">
        <f t="shared" si="66"/>
        <v>616</v>
      </c>
      <c r="DL22" s="363">
        <f t="shared" ref="DL22:DM22" si="67">SUM(DL17:DL21)</f>
        <v>1608</v>
      </c>
      <c r="DM22" s="363">
        <f t="shared" si="67"/>
        <v>4444</v>
      </c>
      <c r="DN22" s="363">
        <f t="shared" ref="DN22:DO22" si="68">SUM(DN17:DN21)</f>
        <v>1137</v>
      </c>
      <c r="DO22" s="363">
        <f t="shared" si="68"/>
        <v>-319</v>
      </c>
      <c r="DP22" s="363">
        <f t="shared" ref="DP22" si="69">SUM(DP17:DP21)</f>
        <v>1857</v>
      </c>
      <c r="DQ22" s="363">
        <f t="shared" ref="DQ22:DR22" si="70">SUM(DQ17:DQ21)</f>
        <v>6239</v>
      </c>
      <c r="DR22" s="363">
        <f t="shared" si="70"/>
        <v>2316</v>
      </c>
      <c r="DS22" s="363">
        <f t="shared" ref="DS22:DT22" si="71">SUM(DS17:DS21)</f>
        <v>4743</v>
      </c>
      <c r="DT22" s="363">
        <f t="shared" si="71"/>
        <v>12485</v>
      </c>
      <c r="DU22" s="363">
        <f t="shared" ref="DU22:DV22" si="72">SUM(DU17:DU21)</f>
        <v>-1883</v>
      </c>
      <c r="DV22" s="363">
        <f t="shared" si="72"/>
        <v>15969</v>
      </c>
      <c r="DW22" s="363">
        <f t="shared" ref="DW22:DX22" si="73">SUM(DW17:DW21)</f>
        <v>4488</v>
      </c>
      <c r="DX22" s="363">
        <f t="shared" si="73"/>
        <v>162</v>
      </c>
      <c r="DY22" s="363"/>
      <c r="DZ22" s="363"/>
      <c r="EA22" s="363"/>
      <c r="EC22" s="77">
        <f>SUM(EC17:EC21)</f>
        <v>133804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51"/>
      <c r="CN23" s="251"/>
      <c r="CO23" s="251"/>
      <c r="CP23" s="364"/>
      <c r="CQ23" s="333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364"/>
      <c r="DC23" s="364"/>
      <c r="DD23" s="364"/>
      <c r="DE23" s="364"/>
      <c r="DF23" s="364"/>
      <c r="DG23" s="364"/>
      <c r="DH23" s="364"/>
      <c r="DI23" s="364"/>
      <c r="DJ23" s="364"/>
      <c r="DK23" s="364"/>
      <c r="DL23" s="364"/>
      <c r="DM23" s="364"/>
      <c r="DN23" s="364"/>
      <c r="DO23" s="364"/>
      <c r="DP23" s="364"/>
      <c r="DQ23" s="364"/>
      <c r="DR23" s="364"/>
      <c r="DS23" s="364"/>
      <c r="DT23" s="364"/>
      <c r="DU23" s="364"/>
      <c r="DV23" s="364"/>
      <c r="DW23" s="364"/>
      <c r="DX23" s="364"/>
      <c r="DY23" s="364"/>
      <c r="DZ23" s="364"/>
      <c r="EA23" s="364"/>
      <c r="EC23" s="82"/>
    </row>
    <row r="24" spans="1:133" s="51" customFormat="1" x14ac:dyDescent="0.3">
      <c r="A24" s="136"/>
      <c r="B24" s="52" t="s">
        <v>139</v>
      </c>
      <c r="C24" s="72">
        <v>43997</v>
      </c>
      <c r="D24" s="73">
        <v>44421</v>
      </c>
      <c r="E24" s="73">
        <v>40863</v>
      </c>
      <c r="F24" s="73">
        <v>32940</v>
      </c>
      <c r="G24" s="73">
        <v>38740</v>
      </c>
      <c r="H24" s="73">
        <v>33304</v>
      </c>
      <c r="I24" s="73">
        <v>36052</v>
      </c>
      <c r="J24" s="73">
        <v>33576</v>
      </c>
      <c r="K24" s="73">
        <v>40142</v>
      </c>
      <c r="L24" s="74">
        <v>40216</v>
      </c>
      <c r="M24" s="73">
        <v>41401</v>
      </c>
      <c r="N24" s="73">
        <v>43945</v>
      </c>
      <c r="O24" s="73">
        <v>47151</v>
      </c>
      <c r="P24" s="73">
        <v>39422</v>
      </c>
      <c r="Q24" s="73">
        <v>32598</v>
      </c>
      <c r="R24" s="73">
        <v>33808</v>
      </c>
      <c r="S24" s="73">
        <v>30081</v>
      </c>
      <c r="T24" s="73">
        <v>31675</v>
      </c>
      <c r="U24" s="183">
        <v>30820</v>
      </c>
      <c r="V24" s="183">
        <v>33955</v>
      </c>
      <c r="W24" s="183">
        <v>36009</v>
      </c>
      <c r="X24" s="74">
        <v>34441</v>
      </c>
      <c r="Y24" s="183">
        <v>36349</v>
      </c>
      <c r="Z24" s="183">
        <v>38989</v>
      </c>
      <c r="AA24" s="183">
        <v>38068</v>
      </c>
      <c r="AB24" s="183">
        <v>36994</v>
      </c>
      <c r="AC24" s="183">
        <v>35011</v>
      </c>
      <c r="AD24" s="183">
        <v>33507</v>
      </c>
      <c r="AE24" s="183">
        <v>34153</v>
      </c>
      <c r="AF24" s="183">
        <v>33324</v>
      </c>
      <c r="AG24" s="183">
        <v>34311</v>
      </c>
      <c r="AH24" s="183">
        <v>39186</v>
      </c>
      <c r="AI24" s="183">
        <v>40027</v>
      </c>
      <c r="AJ24" s="74">
        <v>36416</v>
      </c>
      <c r="AK24" s="272">
        <v>46234</v>
      </c>
      <c r="AL24" s="272">
        <v>41391</v>
      </c>
      <c r="AM24" s="272">
        <v>40277</v>
      </c>
      <c r="AN24" s="272">
        <v>39690</v>
      </c>
      <c r="AO24" s="272">
        <v>34916</v>
      </c>
      <c r="AP24" s="272">
        <v>34538</v>
      </c>
      <c r="AQ24" s="56">
        <v>35618</v>
      </c>
      <c r="AR24" s="272">
        <v>32844</v>
      </c>
      <c r="AS24" s="272">
        <v>35291</v>
      </c>
      <c r="AT24" s="272">
        <v>35543</v>
      </c>
      <c r="AU24" s="272">
        <v>36801</v>
      </c>
      <c r="AV24" s="288">
        <v>36093</v>
      </c>
      <c r="AW24" s="272">
        <v>41049</v>
      </c>
      <c r="AX24" s="272">
        <v>41635</v>
      </c>
      <c r="AY24" s="272">
        <v>41311</v>
      </c>
      <c r="AZ24" s="56">
        <v>39713</v>
      </c>
      <c r="BA24" s="272">
        <v>34347</v>
      </c>
      <c r="BB24" s="272">
        <v>34832</v>
      </c>
      <c r="BC24" s="56">
        <v>37180</v>
      </c>
      <c r="BD24" s="272">
        <v>30819</v>
      </c>
      <c r="BE24" s="272">
        <v>34314</v>
      </c>
      <c r="BF24" s="272">
        <v>34758</v>
      </c>
      <c r="BG24" s="272">
        <v>38360</v>
      </c>
      <c r="BH24" s="288">
        <v>36731</v>
      </c>
      <c r="BI24" s="472">
        <v>39993</v>
      </c>
      <c r="BJ24" s="537">
        <v>42840</v>
      </c>
      <c r="BK24" s="561">
        <v>41166</v>
      </c>
      <c r="BL24" s="56">
        <v>39166</v>
      </c>
      <c r="BM24" s="272">
        <v>33476</v>
      </c>
      <c r="BN24" s="272">
        <v>36225</v>
      </c>
      <c r="BO24" s="56">
        <v>34884</v>
      </c>
      <c r="BP24" s="56">
        <v>42676</v>
      </c>
      <c r="BQ24" s="272">
        <v>37494</v>
      </c>
      <c r="BR24" s="272">
        <v>36780</v>
      </c>
      <c r="BS24" s="272"/>
      <c r="BT24" s="272"/>
      <c r="BU24" s="72">
        <f t="shared" ref="BU24:CD28" si="74">O24-C24</f>
        <v>3154</v>
      </c>
      <c r="BV24" s="76">
        <f t="shared" si="74"/>
        <v>-4999</v>
      </c>
      <c r="BW24" s="76">
        <f t="shared" si="74"/>
        <v>-8265</v>
      </c>
      <c r="BX24" s="76">
        <f t="shared" si="74"/>
        <v>868</v>
      </c>
      <c r="BY24" s="76">
        <f t="shared" si="74"/>
        <v>-8659</v>
      </c>
      <c r="BZ24" s="76">
        <f t="shared" si="74"/>
        <v>-1629</v>
      </c>
      <c r="CA24" s="76">
        <f t="shared" si="74"/>
        <v>-5232</v>
      </c>
      <c r="CB24" s="76">
        <f t="shared" si="74"/>
        <v>379</v>
      </c>
      <c r="CC24" s="76">
        <f t="shared" si="74"/>
        <v>-4133</v>
      </c>
      <c r="CD24" s="382">
        <f t="shared" si="74"/>
        <v>-5775</v>
      </c>
      <c r="CE24" s="405">
        <f t="shared" ref="CE24:CN28" si="75">Y24-M24</f>
        <v>-5052</v>
      </c>
      <c r="CF24" s="76">
        <f t="shared" si="75"/>
        <v>-4956</v>
      </c>
      <c r="CG24" s="76">
        <f t="shared" si="75"/>
        <v>-9083</v>
      </c>
      <c r="CH24" s="76">
        <f t="shared" si="75"/>
        <v>-2428</v>
      </c>
      <c r="CI24" s="76">
        <f t="shared" si="75"/>
        <v>2413</v>
      </c>
      <c r="CJ24" s="223">
        <f t="shared" si="75"/>
        <v>-301</v>
      </c>
      <c r="CK24" s="223">
        <f t="shared" si="75"/>
        <v>4072</v>
      </c>
      <c r="CL24" s="223">
        <f t="shared" si="75"/>
        <v>1649</v>
      </c>
      <c r="CM24" s="223">
        <f t="shared" si="75"/>
        <v>3491</v>
      </c>
      <c r="CN24" s="223">
        <f t="shared" si="75"/>
        <v>5231</v>
      </c>
      <c r="CO24" s="223">
        <f t="shared" ref="CO24:CX28" si="76">AI24-W24</f>
        <v>4018</v>
      </c>
      <c r="CP24" s="362">
        <f t="shared" si="76"/>
        <v>1975</v>
      </c>
      <c r="CQ24" s="331">
        <f t="shared" si="76"/>
        <v>9885</v>
      </c>
      <c r="CR24" s="249">
        <f t="shared" si="76"/>
        <v>2402</v>
      </c>
      <c r="CS24" s="249">
        <f t="shared" si="76"/>
        <v>2209</v>
      </c>
      <c r="CT24" s="249">
        <f t="shared" si="76"/>
        <v>2696</v>
      </c>
      <c r="CU24" s="249">
        <f t="shared" si="76"/>
        <v>-95</v>
      </c>
      <c r="CV24" s="249">
        <f t="shared" si="76"/>
        <v>1031</v>
      </c>
      <c r="CW24" s="249">
        <f t="shared" si="76"/>
        <v>1465</v>
      </c>
      <c r="CX24" s="249">
        <f t="shared" si="76"/>
        <v>-480</v>
      </c>
      <c r="CY24" s="249">
        <f t="shared" ref="CY24:DH28" si="77">AS24-AG24</f>
        <v>980</v>
      </c>
      <c r="CZ24" s="249">
        <f t="shared" si="77"/>
        <v>-3643</v>
      </c>
      <c r="DA24" s="249">
        <f t="shared" si="77"/>
        <v>-3226</v>
      </c>
      <c r="DB24" s="362">
        <f t="shared" si="77"/>
        <v>-323</v>
      </c>
      <c r="DC24" s="362">
        <f t="shared" si="77"/>
        <v>-5185</v>
      </c>
      <c r="DD24" s="362">
        <f t="shared" si="77"/>
        <v>244</v>
      </c>
      <c r="DE24" s="362">
        <f t="shared" si="77"/>
        <v>1034</v>
      </c>
      <c r="DF24" s="362">
        <f t="shared" si="77"/>
        <v>23</v>
      </c>
      <c r="DG24" s="362">
        <f t="shared" si="77"/>
        <v>-569</v>
      </c>
      <c r="DH24" s="362">
        <f t="shared" si="77"/>
        <v>294</v>
      </c>
      <c r="DI24" s="362">
        <f t="shared" ref="DI24:DX28" si="78">BC24-AQ24</f>
        <v>1562</v>
      </c>
      <c r="DJ24" s="362">
        <f t="shared" si="78"/>
        <v>-2025</v>
      </c>
      <c r="DK24" s="362">
        <f t="shared" si="78"/>
        <v>-977</v>
      </c>
      <c r="DL24" s="362">
        <f t="shared" si="78"/>
        <v>-785</v>
      </c>
      <c r="DM24" s="362">
        <f t="shared" si="78"/>
        <v>1559</v>
      </c>
      <c r="DN24" s="362">
        <f t="shared" si="78"/>
        <v>638</v>
      </c>
      <c r="DO24" s="362">
        <f t="shared" si="78"/>
        <v>-1056</v>
      </c>
      <c r="DP24" s="362">
        <f t="shared" si="78"/>
        <v>1205</v>
      </c>
      <c r="DQ24" s="362">
        <f t="shared" si="78"/>
        <v>-145</v>
      </c>
      <c r="DR24" s="362">
        <f t="shared" si="78"/>
        <v>-547</v>
      </c>
      <c r="DS24" s="362">
        <f t="shared" si="78"/>
        <v>-871</v>
      </c>
      <c r="DT24" s="362">
        <f t="shared" si="78"/>
        <v>1393</v>
      </c>
      <c r="DU24" s="362">
        <f t="shared" si="78"/>
        <v>-2296</v>
      </c>
      <c r="DV24" s="362">
        <f t="shared" si="78"/>
        <v>11857</v>
      </c>
      <c r="DW24" s="362">
        <f t="shared" si="78"/>
        <v>3180</v>
      </c>
      <c r="DX24" s="362">
        <f t="shared" si="78"/>
        <v>2022</v>
      </c>
      <c r="DY24" s="362"/>
      <c r="DZ24" s="362"/>
      <c r="EA24" s="362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36780</v>
      </c>
    </row>
    <row r="25" spans="1:133" s="51" customFormat="1" x14ac:dyDescent="0.3">
      <c r="A25" s="136"/>
      <c r="B25" s="52" t="s">
        <v>140</v>
      </c>
      <c r="C25" s="72">
        <v>5308</v>
      </c>
      <c r="D25" s="73">
        <v>5241</v>
      </c>
      <c r="E25" s="73">
        <v>5983</v>
      </c>
      <c r="F25" s="73">
        <v>4415</v>
      </c>
      <c r="G25" s="73">
        <v>4455</v>
      </c>
      <c r="H25" s="73">
        <v>3611</v>
      </c>
      <c r="I25" s="73">
        <v>3952</v>
      </c>
      <c r="J25" s="73">
        <v>3663</v>
      </c>
      <c r="K25" s="73">
        <v>4425</v>
      </c>
      <c r="L25" s="74">
        <v>4959</v>
      </c>
      <c r="M25" s="73">
        <v>4990</v>
      </c>
      <c r="N25" s="73">
        <v>4381</v>
      </c>
      <c r="O25" s="73">
        <v>5018</v>
      </c>
      <c r="P25" s="73">
        <v>4399</v>
      </c>
      <c r="Q25" s="73">
        <v>3631</v>
      </c>
      <c r="R25" s="73">
        <v>4657</v>
      </c>
      <c r="S25" s="73">
        <v>3658</v>
      </c>
      <c r="T25" s="73">
        <v>3669</v>
      </c>
      <c r="U25" s="183">
        <v>3487</v>
      </c>
      <c r="V25" s="183">
        <v>3738</v>
      </c>
      <c r="W25" s="183">
        <v>4417</v>
      </c>
      <c r="X25" s="74">
        <v>4978</v>
      </c>
      <c r="Y25" s="183">
        <v>4591</v>
      </c>
      <c r="Z25" s="183">
        <v>5482</v>
      </c>
      <c r="AA25" s="183">
        <v>5335</v>
      </c>
      <c r="AB25" s="183">
        <v>5571</v>
      </c>
      <c r="AC25" s="183">
        <v>4719</v>
      </c>
      <c r="AD25" s="183">
        <v>5428</v>
      </c>
      <c r="AE25" s="183">
        <v>4465</v>
      </c>
      <c r="AF25" s="183">
        <v>4310</v>
      </c>
      <c r="AG25" s="183">
        <v>4361</v>
      </c>
      <c r="AH25" s="183">
        <v>5015</v>
      </c>
      <c r="AI25" s="183">
        <v>5069</v>
      </c>
      <c r="AJ25" s="74">
        <v>4848</v>
      </c>
      <c r="AK25" s="272">
        <v>6407</v>
      </c>
      <c r="AL25" s="272">
        <v>6060</v>
      </c>
      <c r="AM25" s="272">
        <v>6287</v>
      </c>
      <c r="AN25" s="272">
        <v>5400</v>
      </c>
      <c r="AO25" s="272">
        <v>4851</v>
      </c>
      <c r="AP25" s="272">
        <v>4761</v>
      </c>
      <c r="AQ25" s="56">
        <v>4783</v>
      </c>
      <c r="AR25" s="272">
        <v>4494</v>
      </c>
      <c r="AS25" s="272">
        <v>4820</v>
      </c>
      <c r="AT25" s="272">
        <v>4570</v>
      </c>
      <c r="AU25" s="272">
        <v>4902</v>
      </c>
      <c r="AV25" s="288">
        <v>5920</v>
      </c>
      <c r="AW25" s="272">
        <v>7284</v>
      </c>
      <c r="AX25" s="272">
        <v>6469</v>
      </c>
      <c r="AY25" s="272">
        <v>6305</v>
      </c>
      <c r="AZ25" s="56">
        <v>5956</v>
      </c>
      <c r="BA25" s="272">
        <v>5124</v>
      </c>
      <c r="BB25" s="272">
        <v>5293</v>
      </c>
      <c r="BC25" s="56">
        <v>5462</v>
      </c>
      <c r="BD25" s="272">
        <v>4434</v>
      </c>
      <c r="BE25" s="272">
        <v>5028</v>
      </c>
      <c r="BF25" s="272">
        <v>5004</v>
      </c>
      <c r="BG25" s="272">
        <v>5751</v>
      </c>
      <c r="BH25" s="288">
        <v>5949</v>
      </c>
      <c r="BI25" s="472">
        <v>8141</v>
      </c>
      <c r="BJ25" s="537">
        <v>7535</v>
      </c>
      <c r="BK25" s="561">
        <v>7576</v>
      </c>
      <c r="BL25" s="56">
        <v>7218</v>
      </c>
      <c r="BM25" s="272">
        <v>5530</v>
      </c>
      <c r="BN25" s="272">
        <v>7210</v>
      </c>
      <c r="BO25" s="56">
        <v>4998</v>
      </c>
      <c r="BP25" s="56">
        <v>5482</v>
      </c>
      <c r="BQ25" s="272">
        <v>4655</v>
      </c>
      <c r="BR25" s="272">
        <v>4444</v>
      </c>
      <c r="BS25" s="272"/>
      <c r="BT25" s="272"/>
      <c r="BU25" s="72">
        <f t="shared" si="74"/>
        <v>-290</v>
      </c>
      <c r="BV25" s="76">
        <f t="shared" si="74"/>
        <v>-842</v>
      </c>
      <c r="BW25" s="76">
        <f t="shared" si="74"/>
        <v>-2352</v>
      </c>
      <c r="BX25" s="76">
        <f t="shared" si="74"/>
        <v>242</v>
      </c>
      <c r="BY25" s="76">
        <f t="shared" si="74"/>
        <v>-797</v>
      </c>
      <c r="BZ25" s="76">
        <f t="shared" si="74"/>
        <v>58</v>
      </c>
      <c r="CA25" s="76">
        <f t="shared" si="74"/>
        <v>-465</v>
      </c>
      <c r="CB25" s="76">
        <f t="shared" si="74"/>
        <v>75</v>
      </c>
      <c r="CC25" s="76">
        <f t="shared" si="74"/>
        <v>-8</v>
      </c>
      <c r="CD25" s="382">
        <f t="shared" si="74"/>
        <v>19</v>
      </c>
      <c r="CE25" s="405">
        <f t="shared" si="75"/>
        <v>-399</v>
      </c>
      <c r="CF25" s="76">
        <f t="shared" si="75"/>
        <v>1101</v>
      </c>
      <c r="CG25" s="76">
        <f t="shared" si="75"/>
        <v>317</v>
      </c>
      <c r="CH25" s="76">
        <f t="shared" si="75"/>
        <v>1172</v>
      </c>
      <c r="CI25" s="76">
        <f t="shared" si="75"/>
        <v>1088</v>
      </c>
      <c r="CJ25" s="223">
        <f t="shared" si="75"/>
        <v>771</v>
      </c>
      <c r="CK25" s="223">
        <f t="shared" si="75"/>
        <v>807</v>
      </c>
      <c r="CL25" s="223">
        <f t="shared" si="75"/>
        <v>641</v>
      </c>
      <c r="CM25" s="223">
        <f t="shared" si="75"/>
        <v>874</v>
      </c>
      <c r="CN25" s="223">
        <f t="shared" si="75"/>
        <v>1277</v>
      </c>
      <c r="CO25" s="223">
        <f t="shared" si="76"/>
        <v>652</v>
      </c>
      <c r="CP25" s="362">
        <f t="shared" si="76"/>
        <v>-130</v>
      </c>
      <c r="CQ25" s="331">
        <f t="shared" si="76"/>
        <v>1816</v>
      </c>
      <c r="CR25" s="249">
        <f t="shared" si="76"/>
        <v>578</v>
      </c>
      <c r="CS25" s="249">
        <f t="shared" si="76"/>
        <v>952</v>
      </c>
      <c r="CT25" s="249">
        <f t="shared" si="76"/>
        <v>-171</v>
      </c>
      <c r="CU25" s="249">
        <f t="shared" si="76"/>
        <v>132</v>
      </c>
      <c r="CV25" s="249">
        <f t="shared" si="76"/>
        <v>-667</v>
      </c>
      <c r="CW25" s="249">
        <f t="shared" si="76"/>
        <v>318</v>
      </c>
      <c r="CX25" s="249">
        <f t="shared" si="76"/>
        <v>184</v>
      </c>
      <c r="CY25" s="249">
        <f t="shared" si="77"/>
        <v>459</v>
      </c>
      <c r="CZ25" s="249">
        <f t="shared" si="77"/>
        <v>-445</v>
      </c>
      <c r="DA25" s="249">
        <f t="shared" si="77"/>
        <v>-167</v>
      </c>
      <c r="DB25" s="362">
        <f t="shared" si="77"/>
        <v>1072</v>
      </c>
      <c r="DC25" s="362">
        <f t="shared" si="77"/>
        <v>877</v>
      </c>
      <c r="DD25" s="362">
        <f t="shared" si="77"/>
        <v>409</v>
      </c>
      <c r="DE25" s="362">
        <f t="shared" si="77"/>
        <v>18</v>
      </c>
      <c r="DF25" s="362">
        <f t="shared" si="77"/>
        <v>556</v>
      </c>
      <c r="DG25" s="362">
        <f t="shared" si="77"/>
        <v>273</v>
      </c>
      <c r="DH25" s="362">
        <f t="shared" si="77"/>
        <v>532</v>
      </c>
      <c r="DI25" s="362">
        <f t="shared" si="78"/>
        <v>679</v>
      </c>
      <c r="DJ25" s="362">
        <f t="shared" si="78"/>
        <v>-60</v>
      </c>
      <c r="DK25" s="362">
        <f t="shared" si="78"/>
        <v>208</v>
      </c>
      <c r="DL25" s="362">
        <f t="shared" si="78"/>
        <v>434</v>
      </c>
      <c r="DM25" s="362">
        <f t="shared" si="78"/>
        <v>849</v>
      </c>
      <c r="DN25" s="362">
        <f t="shared" si="78"/>
        <v>29</v>
      </c>
      <c r="DO25" s="362">
        <f t="shared" si="78"/>
        <v>857</v>
      </c>
      <c r="DP25" s="362">
        <f t="shared" si="78"/>
        <v>1066</v>
      </c>
      <c r="DQ25" s="362">
        <f t="shared" si="78"/>
        <v>1271</v>
      </c>
      <c r="DR25" s="362">
        <f t="shared" si="78"/>
        <v>1262</v>
      </c>
      <c r="DS25" s="362">
        <f t="shared" si="78"/>
        <v>406</v>
      </c>
      <c r="DT25" s="362">
        <f t="shared" si="78"/>
        <v>1917</v>
      </c>
      <c r="DU25" s="362">
        <f t="shared" si="78"/>
        <v>-464</v>
      </c>
      <c r="DV25" s="362">
        <f t="shared" si="78"/>
        <v>1048</v>
      </c>
      <c r="DW25" s="362">
        <f t="shared" si="78"/>
        <v>-373</v>
      </c>
      <c r="DX25" s="362">
        <f t="shared" si="78"/>
        <v>-560</v>
      </c>
      <c r="DY25" s="362"/>
      <c r="DZ25" s="362"/>
      <c r="EA25" s="362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4444</v>
      </c>
    </row>
    <row r="26" spans="1:133" s="51" customFormat="1" x14ac:dyDescent="0.3">
      <c r="A26" s="136"/>
      <c r="B26" s="52" t="s">
        <v>141</v>
      </c>
      <c r="C26" s="72">
        <v>3546</v>
      </c>
      <c r="D26" s="73">
        <v>3827</v>
      </c>
      <c r="E26" s="73">
        <v>2820</v>
      </c>
      <c r="F26" s="73">
        <v>2144</v>
      </c>
      <c r="G26" s="73">
        <v>2632</v>
      </c>
      <c r="H26" s="73">
        <v>2295</v>
      </c>
      <c r="I26" s="73">
        <v>2331</v>
      </c>
      <c r="J26" s="73">
        <v>2204</v>
      </c>
      <c r="K26" s="73">
        <v>3011</v>
      </c>
      <c r="L26" s="74">
        <v>3536</v>
      </c>
      <c r="M26" s="73">
        <v>3075</v>
      </c>
      <c r="N26" s="73">
        <v>3449</v>
      </c>
      <c r="O26" s="73">
        <v>3614</v>
      </c>
      <c r="P26" s="73">
        <v>4321</v>
      </c>
      <c r="Q26" s="73">
        <v>3191</v>
      </c>
      <c r="R26" s="73">
        <v>2950</v>
      </c>
      <c r="S26" s="73">
        <v>2426</v>
      </c>
      <c r="T26" s="73">
        <v>2417</v>
      </c>
      <c r="U26" s="183">
        <v>2125</v>
      </c>
      <c r="V26" s="183">
        <v>2607</v>
      </c>
      <c r="W26" s="183">
        <v>3219</v>
      </c>
      <c r="X26" s="74">
        <v>3140</v>
      </c>
      <c r="Y26" s="183">
        <v>3650</v>
      </c>
      <c r="Z26" s="183">
        <v>3601</v>
      </c>
      <c r="AA26" s="183">
        <v>2866</v>
      </c>
      <c r="AB26" s="183">
        <v>2668</v>
      </c>
      <c r="AC26" s="183">
        <v>2403</v>
      </c>
      <c r="AD26" s="183">
        <v>2778</v>
      </c>
      <c r="AE26" s="183">
        <v>2629</v>
      </c>
      <c r="AF26" s="183">
        <v>2165</v>
      </c>
      <c r="AG26" s="183">
        <v>2213</v>
      </c>
      <c r="AH26" s="183">
        <v>3737</v>
      </c>
      <c r="AI26" s="183">
        <v>3762</v>
      </c>
      <c r="AJ26" s="74">
        <v>4076</v>
      </c>
      <c r="AK26" s="272">
        <v>5343</v>
      </c>
      <c r="AL26" s="272">
        <v>4427</v>
      </c>
      <c r="AM26" s="272">
        <v>3806</v>
      </c>
      <c r="AN26" s="272">
        <v>3299</v>
      </c>
      <c r="AO26" s="272">
        <v>2721</v>
      </c>
      <c r="AP26" s="272">
        <v>3030</v>
      </c>
      <c r="AQ26" s="56">
        <v>2805</v>
      </c>
      <c r="AR26" s="272">
        <v>2612</v>
      </c>
      <c r="AS26" s="272">
        <v>2742</v>
      </c>
      <c r="AT26" s="272">
        <v>2613</v>
      </c>
      <c r="AU26" s="272">
        <v>2994</v>
      </c>
      <c r="AV26" s="288">
        <v>3120</v>
      </c>
      <c r="AW26" s="272">
        <v>3500</v>
      </c>
      <c r="AX26" s="272">
        <v>3254</v>
      </c>
      <c r="AY26" s="272">
        <v>3217</v>
      </c>
      <c r="AZ26" s="56">
        <v>3004</v>
      </c>
      <c r="BA26" s="272">
        <v>2479</v>
      </c>
      <c r="BB26" s="272">
        <v>2573</v>
      </c>
      <c r="BC26" s="56">
        <v>2516</v>
      </c>
      <c r="BD26" s="272">
        <v>1991</v>
      </c>
      <c r="BE26" s="272">
        <v>2344</v>
      </c>
      <c r="BF26" s="272">
        <v>2434</v>
      </c>
      <c r="BG26" s="272">
        <v>2608</v>
      </c>
      <c r="BH26" s="288">
        <v>3085</v>
      </c>
      <c r="BI26" s="472">
        <v>3361</v>
      </c>
      <c r="BJ26" s="537">
        <v>3204</v>
      </c>
      <c r="BK26" s="561">
        <v>3225</v>
      </c>
      <c r="BL26" s="56">
        <v>3151</v>
      </c>
      <c r="BM26" s="272">
        <v>2368</v>
      </c>
      <c r="BN26" s="272">
        <v>2222</v>
      </c>
      <c r="BO26" s="56">
        <v>2039</v>
      </c>
      <c r="BP26" s="56">
        <v>2987</v>
      </c>
      <c r="BQ26" s="272">
        <v>2053</v>
      </c>
      <c r="BR26" s="272">
        <v>1840</v>
      </c>
      <c r="BS26" s="272"/>
      <c r="BT26" s="272"/>
      <c r="BU26" s="72">
        <f t="shared" si="74"/>
        <v>68</v>
      </c>
      <c r="BV26" s="76">
        <f t="shared" si="74"/>
        <v>494</v>
      </c>
      <c r="BW26" s="76">
        <f t="shared" si="74"/>
        <v>371</v>
      </c>
      <c r="BX26" s="76">
        <f t="shared" si="74"/>
        <v>806</v>
      </c>
      <c r="BY26" s="76">
        <f t="shared" si="74"/>
        <v>-206</v>
      </c>
      <c r="BZ26" s="76">
        <f t="shared" si="74"/>
        <v>122</v>
      </c>
      <c r="CA26" s="76">
        <f t="shared" si="74"/>
        <v>-206</v>
      </c>
      <c r="CB26" s="76">
        <f t="shared" si="74"/>
        <v>403</v>
      </c>
      <c r="CC26" s="76">
        <f t="shared" si="74"/>
        <v>208</v>
      </c>
      <c r="CD26" s="382">
        <f t="shared" si="74"/>
        <v>-396</v>
      </c>
      <c r="CE26" s="405">
        <f t="shared" si="75"/>
        <v>575</v>
      </c>
      <c r="CF26" s="76">
        <f t="shared" si="75"/>
        <v>152</v>
      </c>
      <c r="CG26" s="76">
        <f t="shared" si="75"/>
        <v>-748</v>
      </c>
      <c r="CH26" s="76">
        <f t="shared" si="75"/>
        <v>-1653</v>
      </c>
      <c r="CI26" s="76">
        <f t="shared" si="75"/>
        <v>-788</v>
      </c>
      <c r="CJ26" s="223">
        <f t="shared" si="75"/>
        <v>-172</v>
      </c>
      <c r="CK26" s="223">
        <f t="shared" si="75"/>
        <v>203</v>
      </c>
      <c r="CL26" s="223">
        <f t="shared" si="75"/>
        <v>-252</v>
      </c>
      <c r="CM26" s="223">
        <f t="shared" si="75"/>
        <v>88</v>
      </c>
      <c r="CN26" s="223">
        <f t="shared" si="75"/>
        <v>1130</v>
      </c>
      <c r="CO26" s="223">
        <f t="shared" si="76"/>
        <v>543</v>
      </c>
      <c r="CP26" s="362">
        <f t="shared" si="76"/>
        <v>936</v>
      </c>
      <c r="CQ26" s="331">
        <f t="shared" si="76"/>
        <v>1693</v>
      </c>
      <c r="CR26" s="249">
        <f t="shared" si="76"/>
        <v>826</v>
      </c>
      <c r="CS26" s="249">
        <f t="shared" si="76"/>
        <v>940</v>
      </c>
      <c r="CT26" s="249">
        <f t="shared" si="76"/>
        <v>631</v>
      </c>
      <c r="CU26" s="249">
        <f t="shared" si="76"/>
        <v>318</v>
      </c>
      <c r="CV26" s="249">
        <f t="shared" si="76"/>
        <v>252</v>
      </c>
      <c r="CW26" s="249">
        <f t="shared" si="76"/>
        <v>176</v>
      </c>
      <c r="CX26" s="249">
        <f t="shared" si="76"/>
        <v>447</v>
      </c>
      <c r="CY26" s="249">
        <f t="shared" si="77"/>
        <v>529</v>
      </c>
      <c r="CZ26" s="249">
        <f t="shared" si="77"/>
        <v>-1124</v>
      </c>
      <c r="DA26" s="249">
        <f t="shared" si="77"/>
        <v>-768</v>
      </c>
      <c r="DB26" s="362">
        <f t="shared" si="77"/>
        <v>-956</v>
      </c>
      <c r="DC26" s="362">
        <f t="shared" si="77"/>
        <v>-1843</v>
      </c>
      <c r="DD26" s="362">
        <f t="shared" si="77"/>
        <v>-1173</v>
      </c>
      <c r="DE26" s="362">
        <f t="shared" si="77"/>
        <v>-589</v>
      </c>
      <c r="DF26" s="362">
        <f t="shared" si="77"/>
        <v>-295</v>
      </c>
      <c r="DG26" s="362">
        <f t="shared" si="77"/>
        <v>-242</v>
      </c>
      <c r="DH26" s="362">
        <f t="shared" si="77"/>
        <v>-457</v>
      </c>
      <c r="DI26" s="362">
        <f t="shared" si="78"/>
        <v>-289</v>
      </c>
      <c r="DJ26" s="362">
        <f t="shared" si="78"/>
        <v>-621</v>
      </c>
      <c r="DK26" s="362">
        <f t="shared" si="78"/>
        <v>-398</v>
      </c>
      <c r="DL26" s="362">
        <f t="shared" si="78"/>
        <v>-179</v>
      </c>
      <c r="DM26" s="362">
        <f t="shared" si="78"/>
        <v>-386</v>
      </c>
      <c r="DN26" s="362">
        <f t="shared" si="78"/>
        <v>-35</v>
      </c>
      <c r="DO26" s="362">
        <f t="shared" si="78"/>
        <v>-139</v>
      </c>
      <c r="DP26" s="362">
        <f t="shared" si="78"/>
        <v>-50</v>
      </c>
      <c r="DQ26" s="362">
        <f t="shared" si="78"/>
        <v>8</v>
      </c>
      <c r="DR26" s="362">
        <f t="shared" si="78"/>
        <v>147</v>
      </c>
      <c r="DS26" s="362">
        <f t="shared" si="78"/>
        <v>-111</v>
      </c>
      <c r="DT26" s="362">
        <f t="shared" si="78"/>
        <v>-351</v>
      </c>
      <c r="DU26" s="362">
        <f t="shared" si="78"/>
        <v>-477</v>
      </c>
      <c r="DV26" s="362">
        <f t="shared" si="78"/>
        <v>996</v>
      </c>
      <c r="DW26" s="362">
        <f t="shared" si="78"/>
        <v>-291</v>
      </c>
      <c r="DX26" s="362">
        <f t="shared" si="78"/>
        <v>-594</v>
      </c>
      <c r="DY26" s="362"/>
      <c r="DZ26" s="362"/>
      <c r="EA26" s="362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1840</v>
      </c>
    </row>
    <row r="27" spans="1:133" s="51" customFormat="1" x14ac:dyDescent="0.3">
      <c r="A27" s="136"/>
      <c r="B27" s="52" t="s">
        <v>142</v>
      </c>
      <c r="C27" s="72">
        <v>1202</v>
      </c>
      <c r="D27" s="73">
        <v>1308</v>
      </c>
      <c r="E27" s="73">
        <v>1081</v>
      </c>
      <c r="F27" s="73">
        <v>803</v>
      </c>
      <c r="G27" s="73">
        <v>850</v>
      </c>
      <c r="H27" s="73">
        <v>797</v>
      </c>
      <c r="I27" s="73">
        <v>811</v>
      </c>
      <c r="J27" s="73">
        <v>892</v>
      </c>
      <c r="K27" s="73">
        <v>1024</v>
      </c>
      <c r="L27" s="74">
        <v>1199</v>
      </c>
      <c r="M27" s="73">
        <v>953</v>
      </c>
      <c r="N27" s="73">
        <v>1148</v>
      </c>
      <c r="O27" s="73">
        <v>1209</v>
      </c>
      <c r="P27" s="73">
        <v>1692</v>
      </c>
      <c r="Q27" s="73">
        <v>1199</v>
      </c>
      <c r="R27" s="73">
        <v>1048</v>
      </c>
      <c r="S27" s="73">
        <v>836</v>
      </c>
      <c r="T27" s="73">
        <v>840</v>
      </c>
      <c r="U27" s="183">
        <v>730</v>
      </c>
      <c r="V27" s="183">
        <v>992</v>
      </c>
      <c r="W27" s="183">
        <v>1164</v>
      </c>
      <c r="X27" s="74">
        <v>1173</v>
      </c>
      <c r="Y27" s="183">
        <v>1410</v>
      </c>
      <c r="Z27" s="183">
        <v>1357</v>
      </c>
      <c r="AA27" s="183">
        <v>1108</v>
      </c>
      <c r="AB27" s="183">
        <v>959</v>
      </c>
      <c r="AC27" s="183">
        <v>894</v>
      </c>
      <c r="AD27" s="183">
        <v>1050</v>
      </c>
      <c r="AE27" s="183">
        <v>994</v>
      </c>
      <c r="AF27" s="183">
        <v>749</v>
      </c>
      <c r="AG27" s="183">
        <v>733</v>
      </c>
      <c r="AH27" s="183">
        <v>1556</v>
      </c>
      <c r="AI27" s="183">
        <v>1534</v>
      </c>
      <c r="AJ27" s="74">
        <v>1663</v>
      </c>
      <c r="AK27" s="272">
        <v>2356</v>
      </c>
      <c r="AL27" s="272">
        <v>1864</v>
      </c>
      <c r="AM27" s="272">
        <v>1627</v>
      </c>
      <c r="AN27" s="272">
        <v>1348</v>
      </c>
      <c r="AO27" s="272">
        <v>1180</v>
      </c>
      <c r="AP27" s="272">
        <v>1241</v>
      </c>
      <c r="AQ27" s="56">
        <v>1082</v>
      </c>
      <c r="AR27" s="272">
        <v>1022</v>
      </c>
      <c r="AS27" s="272">
        <v>1088</v>
      </c>
      <c r="AT27" s="272">
        <v>1020</v>
      </c>
      <c r="AU27" s="272">
        <v>1256</v>
      </c>
      <c r="AV27" s="288">
        <v>1337</v>
      </c>
      <c r="AW27" s="272">
        <v>1366</v>
      </c>
      <c r="AX27" s="272">
        <v>1350</v>
      </c>
      <c r="AY27" s="272">
        <v>1259</v>
      </c>
      <c r="AZ27" s="56">
        <v>1076</v>
      </c>
      <c r="BA27" s="272">
        <v>922</v>
      </c>
      <c r="BB27" s="272">
        <v>1031</v>
      </c>
      <c r="BC27" s="56">
        <v>900</v>
      </c>
      <c r="BD27" s="272">
        <v>768</v>
      </c>
      <c r="BE27" s="272">
        <v>842</v>
      </c>
      <c r="BF27" s="272">
        <v>792</v>
      </c>
      <c r="BG27" s="272">
        <v>1028</v>
      </c>
      <c r="BH27" s="288">
        <v>1155</v>
      </c>
      <c r="BI27" s="472">
        <v>1293</v>
      </c>
      <c r="BJ27" s="537">
        <v>1255</v>
      </c>
      <c r="BK27" s="561">
        <v>1211</v>
      </c>
      <c r="BL27" s="56">
        <v>1154</v>
      </c>
      <c r="BM27" s="272">
        <v>978</v>
      </c>
      <c r="BN27" s="272">
        <v>757</v>
      </c>
      <c r="BO27" s="56">
        <v>657</v>
      </c>
      <c r="BP27" s="56">
        <v>910</v>
      </c>
      <c r="BQ27" s="272">
        <v>827</v>
      </c>
      <c r="BR27" s="272">
        <v>712</v>
      </c>
      <c r="BS27" s="272"/>
      <c r="BT27" s="272"/>
      <c r="BU27" s="72">
        <f t="shared" si="74"/>
        <v>7</v>
      </c>
      <c r="BV27" s="76">
        <f t="shared" si="74"/>
        <v>384</v>
      </c>
      <c r="BW27" s="76">
        <f t="shared" si="74"/>
        <v>118</v>
      </c>
      <c r="BX27" s="76">
        <f t="shared" si="74"/>
        <v>245</v>
      </c>
      <c r="BY27" s="76">
        <f t="shared" si="74"/>
        <v>-14</v>
      </c>
      <c r="BZ27" s="76">
        <f t="shared" si="74"/>
        <v>43</v>
      </c>
      <c r="CA27" s="76">
        <f t="shared" si="74"/>
        <v>-81</v>
      </c>
      <c r="CB27" s="76">
        <f t="shared" si="74"/>
        <v>100</v>
      </c>
      <c r="CC27" s="76">
        <f t="shared" si="74"/>
        <v>140</v>
      </c>
      <c r="CD27" s="382">
        <f t="shared" si="74"/>
        <v>-26</v>
      </c>
      <c r="CE27" s="405">
        <f t="shared" si="75"/>
        <v>457</v>
      </c>
      <c r="CF27" s="76">
        <f t="shared" si="75"/>
        <v>209</v>
      </c>
      <c r="CG27" s="76">
        <f t="shared" si="75"/>
        <v>-101</v>
      </c>
      <c r="CH27" s="76">
        <f t="shared" si="75"/>
        <v>-733</v>
      </c>
      <c r="CI27" s="76">
        <f t="shared" si="75"/>
        <v>-305</v>
      </c>
      <c r="CJ27" s="223">
        <f t="shared" si="75"/>
        <v>2</v>
      </c>
      <c r="CK27" s="223">
        <f t="shared" si="75"/>
        <v>158</v>
      </c>
      <c r="CL27" s="223">
        <f t="shared" si="75"/>
        <v>-91</v>
      </c>
      <c r="CM27" s="223">
        <f t="shared" si="75"/>
        <v>3</v>
      </c>
      <c r="CN27" s="223">
        <f t="shared" si="75"/>
        <v>564</v>
      </c>
      <c r="CO27" s="223">
        <f t="shared" si="76"/>
        <v>370</v>
      </c>
      <c r="CP27" s="362">
        <f t="shared" si="76"/>
        <v>490</v>
      </c>
      <c r="CQ27" s="331">
        <f t="shared" si="76"/>
        <v>946</v>
      </c>
      <c r="CR27" s="249">
        <f t="shared" si="76"/>
        <v>507</v>
      </c>
      <c r="CS27" s="249">
        <f t="shared" si="76"/>
        <v>519</v>
      </c>
      <c r="CT27" s="249">
        <f t="shared" si="76"/>
        <v>389</v>
      </c>
      <c r="CU27" s="249">
        <f t="shared" si="76"/>
        <v>286</v>
      </c>
      <c r="CV27" s="249">
        <f t="shared" si="76"/>
        <v>191</v>
      </c>
      <c r="CW27" s="249">
        <f t="shared" si="76"/>
        <v>88</v>
      </c>
      <c r="CX27" s="249">
        <f t="shared" si="76"/>
        <v>273</v>
      </c>
      <c r="CY27" s="249">
        <f t="shared" si="77"/>
        <v>355</v>
      </c>
      <c r="CZ27" s="249">
        <f t="shared" si="77"/>
        <v>-536</v>
      </c>
      <c r="DA27" s="249">
        <f t="shared" si="77"/>
        <v>-278</v>
      </c>
      <c r="DB27" s="362">
        <f t="shared" si="77"/>
        <v>-326</v>
      </c>
      <c r="DC27" s="362">
        <f t="shared" si="77"/>
        <v>-990</v>
      </c>
      <c r="DD27" s="362">
        <f t="shared" si="77"/>
        <v>-514</v>
      </c>
      <c r="DE27" s="362">
        <f t="shared" si="77"/>
        <v>-368</v>
      </c>
      <c r="DF27" s="362">
        <f t="shared" si="77"/>
        <v>-272</v>
      </c>
      <c r="DG27" s="362">
        <f t="shared" si="77"/>
        <v>-258</v>
      </c>
      <c r="DH27" s="362">
        <f t="shared" si="77"/>
        <v>-210</v>
      </c>
      <c r="DI27" s="362">
        <f t="shared" si="78"/>
        <v>-182</v>
      </c>
      <c r="DJ27" s="362">
        <f t="shared" si="78"/>
        <v>-254</v>
      </c>
      <c r="DK27" s="362">
        <f t="shared" si="78"/>
        <v>-246</v>
      </c>
      <c r="DL27" s="362">
        <f t="shared" si="78"/>
        <v>-228</v>
      </c>
      <c r="DM27" s="362">
        <f t="shared" si="78"/>
        <v>-228</v>
      </c>
      <c r="DN27" s="362">
        <f t="shared" si="78"/>
        <v>-182</v>
      </c>
      <c r="DO27" s="362">
        <f t="shared" si="78"/>
        <v>-73</v>
      </c>
      <c r="DP27" s="362">
        <f t="shared" si="78"/>
        <v>-95</v>
      </c>
      <c r="DQ27" s="362">
        <f t="shared" si="78"/>
        <v>-48</v>
      </c>
      <c r="DR27" s="362">
        <f t="shared" si="78"/>
        <v>78</v>
      </c>
      <c r="DS27" s="362">
        <f t="shared" si="78"/>
        <v>56</v>
      </c>
      <c r="DT27" s="362">
        <f t="shared" si="78"/>
        <v>-274</v>
      </c>
      <c r="DU27" s="362">
        <f t="shared" si="78"/>
        <v>-243</v>
      </c>
      <c r="DV27" s="362">
        <f t="shared" si="78"/>
        <v>142</v>
      </c>
      <c r="DW27" s="362">
        <f t="shared" si="78"/>
        <v>-15</v>
      </c>
      <c r="DX27" s="362">
        <f t="shared" si="78"/>
        <v>-80</v>
      </c>
      <c r="DY27" s="362"/>
      <c r="DZ27" s="362"/>
      <c r="EA27" s="362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712</v>
      </c>
    </row>
    <row r="28" spans="1:133" s="51" customFormat="1" x14ac:dyDescent="0.3">
      <c r="A28" s="136"/>
      <c r="B28" s="52" t="s">
        <v>143</v>
      </c>
      <c r="C28" s="72">
        <v>1189</v>
      </c>
      <c r="D28" s="73">
        <v>1071</v>
      </c>
      <c r="E28" s="73">
        <v>906</v>
      </c>
      <c r="F28" s="73">
        <v>707</v>
      </c>
      <c r="G28" s="73">
        <v>774</v>
      </c>
      <c r="H28" s="73">
        <v>619</v>
      </c>
      <c r="I28" s="73">
        <v>685</v>
      </c>
      <c r="J28" s="73">
        <v>755</v>
      </c>
      <c r="K28" s="73">
        <v>895</v>
      </c>
      <c r="L28" s="74">
        <v>1043</v>
      </c>
      <c r="M28" s="73">
        <v>917</v>
      </c>
      <c r="N28" s="73">
        <v>1134</v>
      </c>
      <c r="O28" s="73">
        <v>1086</v>
      </c>
      <c r="P28" s="73">
        <v>1467</v>
      </c>
      <c r="Q28" s="73">
        <v>1147</v>
      </c>
      <c r="R28" s="73">
        <v>973</v>
      </c>
      <c r="S28" s="73">
        <v>730</v>
      </c>
      <c r="T28" s="73">
        <v>857</v>
      </c>
      <c r="U28" s="183">
        <v>756</v>
      </c>
      <c r="V28" s="183">
        <v>847</v>
      </c>
      <c r="W28" s="183">
        <v>1026</v>
      </c>
      <c r="X28" s="74">
        <v>1058</v>
      </c>
      <c r="Y28" s="183">
        <v>1349</v>
      </c>
      <c r="Z28" s="183">
        <v>1191</v>
      </c>
      <c r="AA28" s="183">
        <v>1044</v>
      </c>
      <c r="AB28" s="183">
        <v>843</v>
      </c>
      <c r="AC28" s="183">
        <v>779</v>
      </c>
      <c r="AD28" s="183">
        <v>1014</v>
      </c>
      <c r="AE28" s="183">
        <v>975</v>
      </c>
      <c r="AF28" s="183">
        <v>663</v>
      </c>
      <c r="AG28" s="183">
        <v>617</v>
      </c>
      <c r="AH28" s="183">
        <v>1406</v>
      </c>
      <c r="AI28" s="183">
        <v>1486</v>
      </c>
      <c r="AJ28" s="74">
        <v>1713</v>
      </c>
      <c r="AK28" s="272">
        <v>2201</v>
      </c>
      <c r="AL28" s="272">
        <v>1662</v>
      </c>
      <c r="AM28" s="272">
        <v>1427</v>
      </c>
      <c r="AN28" s="272">
        <v>1333</v>
      </c>
      <c r="AO28" s="272">
        <v>1087</v>
      </c>
      <c r="AP28" s="272">
        <v>1182</v>
      </c>
      <c r="AQ28" s="56">
        <v>966</v>
      </c>
      <c r="AR28" s="272">
        <v>980</v>
      </c>
      <c r="AS28" s="272">
        <v>974</v>
      </c>
      <c r="AT28" s="272">
        <v>891</v>
      </c>
      <c r="AU28" s="272">
        <v>1168</v>
      </c>
      <c r="AV28" s="288">
        <v>1262</v>
      </c>
      <c r="AW28" s="272">
        <v>1336</v>
      </c>
      <c r="AX28" s="272">
        <v>1230</v>
      </c>
      <c r="AY28" s="272">
        <v>1280</v>
      </c>
      <c r="AZ28" s="56">
        <v>995</v>
      </c>
      <c r="BA28" s="272">
        <v>971</v>
      </c>
      <c r="BB28" s="272">
        <v>1070</v>
      </c>
      <c r="BC28" s="56">
        <v>874</v>
      </c>
      <c r="BD28" s="272">
        <v>779</v>
      </c>
      <c r="BE28" s="272">
        <v>691</v>
      </c>
      <c r="BF28" s="272">
        <v>744</v>
      </c>
      <c r="BG28" s="272">
        <v>902</v>
      </c>
      <c r="BH28" s="288">
        <v>1161</v>
      </c>
      <c r="BI28" s="472">
        <v>1194</v>
      </c>
      <c r="BJ28" s="537">
        <v>1221</v>
      </c>
      <c r="BK28" s="561">
        <v>1193</v>
      </c>
      <c r="BL28" s="56">
        <v>1059</v>
      </c>
      <c r="BM28" s="272">
        <v>879</v>
      </c>
      <c r="BN28" s="272">
        <v>686</v>
      </c>
      <c r="BO28" s="56">
        <v>553</v>
      </c>
      <c r="BP28" s="56">
        <v>765</v>
      </c>
      <c r="BQ28" s="272">
        <v>594</v>
      </c>
      <c r="BR28" s="272">
        <v>570</v>
      </c>
      <c r="BS28" s="272"/>
      <c r="BT28" s="272"/>
      <c r="BU28" s="72">
        <f t="shared" si="74"/>
        <v>-103</v>
      </c>
      <c r="BV28" s="76">
        <f t="shared" si="74"/>
        <v>396</v>
      </c>
      <c r="BW28" s="76">
        <f t="shared" si="74"/>
        <v>241</v>
      </c>
      <c r="BX28" s="76">
        <f t="shared" si="74"/>
        <v>266</v>
      </c>
      <c r="BY28" s="76">
        <f t="shared" si="74"/>
        <v>-44</v>
      </c>
      <c r="BZ28" s="76">
        <f t="shared" si="74"/>
        <v>238</v>
      </c>
      <c r="CA28" s="76">
        <f t="shared" si="74"/>
        <v>71</v>
      </c>
      <c r="CB28" s="76">
        <f t="shared" si="74"/>
        <v>92</v>
      </c>
      <c r="CC28" s="76">
        <f t="shared" si="74"/>
        <v>131</v>
      </c>
      <c r="CD28" s="382">
        <f t="shared" si="74"/>
        <v>15</v>
      </c>
      <c r="CE28" s="405">
        <f t="shared" si="75"/>
        <v>432</v>
      </c>
      <c r="CF28" s="76">
        <f t="shared" si="75"/>
        <v>57</v>
      </c>
      <c r="CG28" s="76">
        <f t="shared" si="75"/>
        <v>-42</v>
      </c>
      <c r="CH28" s="76">
        <f t="shared" si="75"/>
        <v>-624</v>
      </c>
      <c r="CI28" s="76">
        <f t="shared" si="75"/>
        <v>-368</v>
      </c>
      <c r="CJ28" s="223">
        <f t="shared" si="75"/>
        <v>41</v>
      </c>
      <c r="CK28" s="223">
        <f t="shared" si="75"/>
        <v>245</v>
      </c>
      <c r="CL28" s="223">
        <f t="shared" si="75"/>
        <v>-194</v>
      </c>
      <c r="CM28" s="223">
        <f t="shared" si="75"/>
        <v>-139</v>
      </c>
      <c r="CN28" s="223">
        <f t="shared" si="75"/>
        <v>559</v>
      </c>
      <c r="CO28" s="223">
        <f t="shared" si="76"/>
        <v>460</v>
      </c>
      <c r="CP28" s="362">
        <f t="shared" si="76"/>
        <v>655</v>
      </c>
      <c r="CQ28" s="331">
        <f t="shared" si="76"/>
        <v>852</v>
      </c>
      <c r="CR28" s="249">
        <f t="shared" si="76"/>
        <v>471</v>
      </c>
      <c r="CS28" s="249">
        <f t="shared" si="76"/>
        <v>383</v>
      </c>
      <c r="CT28" s="249">
        <f t="shared" si="76"/>
        <v>490</v>
      </c>
      <c r="CU28" s="249">
        <f t="shared" si="76"/>
        <v>308</v>
      </c>
      <c r="CV28" s="249">
        <f t="shared" si="76"/>
        <v>168</v>
      </c>
      <c r="CW28" s="249">
        <f t="shared" si="76"/>
        <v>-9</v>
      </c>
      <c r="CX28" s="249">
        <f t="shared" si="76"/>
        <v>317</v>
      </c>
      <c r="CY28" s="249">
        <f t="shared" si="77"/>
        <v>357</v>
      </c>
      <c r="CZ28" s="249">
        <f t="shared" si="77"/>
        <v>-515</v>
      </c>
      <c r="DA28" s="249">
        <f t="shared" si="77"/>
        <v>-318</v>
      </c>
      <c r="DB28" s="362">
        <f t="shared" si="77"/>
        <v>-451</v>
      </c>
      <c r="DC28" s="362">
        <f t="shared" si="77"/>
        <v>-865</v>
      </c>
      <c r="DD28" s="362">
        <f t="shared" si="77"/>
        <v>-432</v>
      </c>
      <c r="DE28" s="362">
        <f t="shared" si="77"/>
        <v>-147</v>
      </c>
      <c r="DF28" s="362">
        <f t="shared" si="77"/>
        <v>-338</v>
      </c>
      <c r="DG28" s="362">
        <f t="shared" si="77"/>
        <v>-116</v>
      </c>
      <c r="DH28" s="362">
        <f t="shared" si="77"/>
        <v>-112</v>
      </c>
      <c r="DI28" s="362">
        <f t="shared" si="78"/>
        <v>-92</v>
      </c>
      <c r="DJ28" s="362">
        <f t="shared" si="78"/>
        <v>-201</v>
      </c>
      <c r="DK28" s="362">
        <f t="shared" si="78"/>
        <v>-283</v>
      </c>
      <c r="DL28" s="362">
        <f t="shared" si="78"/>
        <v>-147</v>
      </c>
      <c r="DM28" s="362">
        <f t="shared" si="78"/>
        <v>-266</v>
      </c>
      <c r="DN28" s="362">
        <f t="shared" si="78"/>
        <v>-101</v>
      </c>
      <c r="DO28" s="362">
        <f t="shared" si="78"/>
        <v>-142</v>
      </c>
      <c r="DP28" s="362">
        <f t="shared" si="78"/>
        <v>-9</v>
      </c>
      <c r="DQ28" s="362">
        <f t="shared" si="78"/>
        <v>-87</v>
      </c>
      <c r="DR28" s="362">
        <f t="shared" si="78"/>
        <v>64</v>
      </c>
      <c r="DS28" s="362">
        <f t="shared" si="78"/>
        <v>-92</v>
      </c>
      <c r="DT28" s="362">
        <f t="shared" si="78"/>
        <v>-384</v>
      </c>
      <c r="DU28" s="362">
        <f t="shared" si="78"/>
        <v>-321</v>
      </c>
      <c r="DV28" s="362">
        <f t="shared" si="78"/>
        <v>-14</v>
      </c>
      <c r="DW28" s="362">
        <f t="shared" si="78"/>
        <v>-97</v>
      </c>
      <c r="DX28" s="362">
        <f t="shared" si="78"/>
        <v>-174</v>
      </c>
      <c r="DY28" s="362"/>
      <c r="DZ28" s="362"/>
      <c r="EA28" s="362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570</v>
      </c>
    </row>
    <row r="29" spans="1:133" s="65" customFormat="1" x14ac:dyDescent="0.3">
      <c r="A29" s="140"/>
      <c r="B29" s="52" t="s">
        <v>144</v>
      </c>
      <c r="C29" s="128">
        <f t="shared" ref="C29:V29" si="79">SUM(C24:C28)</f>
        <v>55242</v>
      </c>
      <c r="D29" s="129">
        <f t="shared" si="79"/>
        <v>55868</v>
      </c>
      <c r="E29" s="129">
        <f t="shared" si="79"/>
        <v>51653</v>
      </c>
      <c r="F29" s="129">
        <f t="shared" si="79"/>
        <v>41009</v>
      </c>
      <c r="G29" s="129">
        <f t="shared" si="79"/>
        <v>47451</v>
      </c>
      <c r="H29" s="129">
        <f t="shared" si="79"/>
        <v>40626</v>
      </c>
      <c r="I29" s="129">
        <f t="shared" si="79"/>
        <v>43831</v>
      </c>
      <c r="J29" s="129">
        <f t="shared" si="79"/>
        <v>41090</v>
      </c>
      <c r="K29" s="129">
        <f t="shared" si="79"/>
        <v>49497</v>
      </c>
      <c r="L29" s="130">
        <f t="shared" si="79"/>
        <v>50953</v>
      </c>
      <c r="M29" s="129">
        <f t="shared" si="79"/>
        <v>51336</v>
      </c>
      <c r="N29" s="129">
        <f t="shared" si="79"/>
        <v>54057</v>
      </c>
      <c r="O29" s="129">
        <f t="shared" si="79"/>
        <v>58078</v>
      </c>
      <c r="P29" s="129">
        <f t="shared" si="79"/>
        <v>51301</v>
      </c>
      <c r="Q29" s="129">
        <f t="shared" si="79"/>
        <v>41766</v>
      </c>
      <c r="R29" s="129">
        <f t="shared" si="79"/>
        <v>43436</v>
      </c>
      <c r="S29" s="129">
        <f t="shared" si="79"/>
        <v>37731</v>
      </c>
      <c r="T29" s="129">
        <f t="shared" si="79"/>
        <v>39458</v>
      </c>
      <c r="U29" s="129">
        <f t="shared" si="79"/>
        <v>37918</v>
      </c>
      <c r="V29" s="129">
        <f t="shared" si="79"/>
        <v>42139</v>
      </c>
      <c r="W29" s="129">
        <f>SUM(W24+W25+W26+W27+W28)</f>
        <v>45835</v>
      </c>
      <c r="X29" s="130">
        <f>SUM(X24+X25+X26+X27+X28)</f>
        <v>44790</v>
      </c>
      <c r="Y29" s="184">
        <v>47349</v>
      </c>
      <c r="Z29" s="184">
        <v>50620</v>
      </c>
      <c r="AA29" s="184">
        <v>48421</v>
      </c>
      <c r="AB29" s="184">
        <v>47035</v>
      </c>
      <c r="AC29" s="184">
        <v>43806</v>
      </c>
      <c r="AD29" s="184">
        <v>43777</v>
      </c>
      <c r="AE29" s="184">
        <v>43216</v>
      </c>
      <c r="AF29" s="184">
        <v>41211</v>
      </c>
      <c r="AG29" s="184">
        <v>42235</v>
      </c>
      <c r="AH29" s="184">
        <v>50900</v>
      </c>
      <c r="AI29" s="184">
        <v>51878</v>
      </c>
      <c r="AJ29" s="130">
        <v>48716</v>
      </c>
      <c r="AK29" s="273">
        <v>62541</v>
      </c>
      <c r="AL29" s="273">
        <v>55404</v>
      </c>
      <c r="AM29" s="273">
        <v>53424</v>
      </c>
      <c r="AN29" s="273">
        <v>51070</v>
      </c>
      <c r="AO29" s="273">
        <v>44755</v>
      </c>
      <c r="AP29" s="273">
        <v>44752</v>
      </c>
      <c r="AQ29" s="77">
        <v>45254</v>
      </c>
      <c r="AR29" s="273">
        <v>41952</v>
      </c>
      <c r="AS29" s="273">
        <v>44915</v>
      </c>
      <c r="AT29" s="273">
        <v>44637</v>
      </c>
      <c r="AU29" s="273">
        <v>47121</v>
      </c>
      <c r="AV29" s="289">
        <v>47732</v>
      </c>
      <c r="AW29" s="273">
        <v>54535</v>
      </c>
      <c r="AX29" s="273">
        <v>53938</v>
      </c>
      <c r="AY29" s="273">
        <v>53372</v>
      </c>
      <c r="AZ29" s="77">
        <v>50744</v>
      </c>
      <c r="BA29" s="273">
        <v>43843</v>
      </c>
      <c r="BB29" s="273">
        <v>44799</v>
      </c>
      <c r="BC29" s="77">
        <v>46932</v>
      </c>
      <c r="BD29" s="273">
        <v>38791</v>
      </c>
      <c r="BE29" s="273">
        <v>43219</v>
      </c>
      <c r="BF29" s="273">
        <v>43732</v>
      </c>
      <c r="BG29" s="273">
        <v>48649</v>
      </c>
      <c r="BH29" s="289">
        <v>48081</v>
      </c>
      <c r="BI29" s="473">
        <v>53982</v>
      </c>
      <c r="BJ29" s="538">
        <v>56055</v>
      </c>
      <c r="BK29" s="562">
        <v>54371</v>
      </c>
      <c r="BL29" s="77">
        <v>51748</v>
      </c>
      <c r="BM29" s="273">
        <v>43231</v>
      </c>
      <c r="BN29" s="273">
        <v>47100</v>
      </c>
      <c r="BO29" s="77">
        <v>43131</v>
      </c>
      <c r="BP29" s="77">
        <v>52820</v>
      </c>
      <c r="BQ29" s="273">
        <v>45623</v>
      </c>
      <c r="BR29" s="273">
        <v>44346</v>
      </c>
      <c r="BS29" s="273"/>
      <c r="BT29" s="273"/>
      <c r="BU29" s="128">
        <f t="shared" ref="BU29:BY29" si="80">SUM(BU24:BU28)</f>
        <v>2836</v>
      </c>
      <c r="BV29" s="131">
        <f t="shared" si="80"/>
        <v>-4567</v>
      </c>
      <c r="BW29" s="131">
        <f t="shared" si="80"/>
        <v>-9887</v>
      </c>
      <c r="BX29" s="131">
        <f t="shared" si="80"/>
        <v>2427</v>
      </c>
      <c r="BY29" s="131">
        <f t="shared" si="80"/>
        <v>-9720</v>
      </c>
      <c r="BZ29" s="131">
        <f t="shared" ref="BZ29:CH29" si="81">SUM(BZ24:BZ28)</f>
        <v>-1168</v>
      </c>
      <c r="CA29" s="131">
        <f t="shared" si="81"/>
        <v>-5913</v>
      </c>
      <c r="CB29" s="131">
        <f t="shared" si="81"/>
        <v>1049</v>
      </c>
      <c r="CC29" s="131">
        <f t="shared" si="81"/>
        <v>-3662</v>
      </c>
      <c r="CD29" s="383">
        <f t="shared" si="81"/>
        <v>-6163</v>
      </c>
      <c r="CE29" s="406">
        <f t="shared" si="81"/>
        <v>-3987</v>
      </c>
      <c r="CF29" s="131">
        <f t="shared" si="81"/>
        <v>-3437</v>
      </c>
      <c r="CG29" s="131">
        <f t="shared" si="81"/>
        <v>-9657</v>
      </c>
      <c r="CH29" s="131">
        <f t="shared" si="81"/>
        <v>-4266</v>
      </c>
      <c r="CI29" s="131">
        <f t="shared" ref="CI29:CJ29" si="82">SUM(CI24:CI28)</f>
        <v>2040</v>
      </c>
      <c r="CJ29" s="224">
        <f t="shared" si="82"/>
        <v>341</v>
      </c>
      <c r="CK29" s="224">
        <f t="shared" ref="CK29:CL29" si="83">SUM(CK24:CK28)</f>
        <v>5485</v>
      </c>
      <c r="CL29" s="224">
        <f t="shared" si="83"/>
        <v>1753</v>
      </c>
      <c r="CM29" s="224">
        <f t="shared" ref="CM29:CN29" si="84">SUM(CM24:CM28)</f>
        <v>4317</v>
      </c>
      <c r="CN29" s="224">
        <f t="shared" si="84"/>
        <v>8761</v>
      </c>
      <c r="CO29" s="224">
        <f t="shared" ref="CO29:CQ29" si="85">SUM(CO24:CO28)</f>
        <v>6043</v>
      </c>
      <c r="CP29" s="363">
        <f t="shared" si="85"/>
        <v>3926</v>
      </c>
      <c r="CQ29" s="332">
        <f t="shared" si="85"/>
        <v>15192</v>
      </c>
      <c r="CR29" s="250">
        <f t="shared" ref="CR29" si="86">SUM(CR24:CR28)</f>
        <v>4784</v>
      </c>
      <c r="CS29" s="250">
        <f t="shared" ref="CS29" si="87">SUM(CS24:CS28)</f>
        <v>5003</v>
      </c>
      <c r="CT29" s="250">
        <f t="shared" ref="CT29" si="88">SUM(CT24:CT28)</f>
        <v>4035</v>
      </c>
      <c r="CU29" s="250">
        <f t="shared" ref="CU29" si="89">SUM(CU24:CU28)</f>
        <v>949</v>
      </c>
      <c r="CV29" s="250">
        <f t="shared" ref="CV29" si="90">SUM(CV24:CV28)</f>
        <v>975</v>
      </c>
      <c r="CW29" s="250">
        <f t="shared" ref="CW29" si="91">SUM(CW24:CW28)</f>
        <v>2038</v>
      </c>
      <c r="CX29" s="250">
        <f t="shared" ref="CX29" si="92">SUM(CX24:CX28)</f>
        <v>741</v>
      </c>
      <c r="CY29" s="250">
        <f t="shared" ref="CY29" si="93">SUM(CY24:CY28)</f>
        <v>2680</v>
      </c>
      <c r="CZ29" s="250">
        <f t="shared" ref="CZ29" si="94">SUM(CZ24:CZ28)</f>
        <v>-6263</v>
      </c>
      <c r="DA29" s="250">
        <f t="shared" ref="DA29" si="95">SUM(DA24:DA28)</f>
        <v>-4757</v>
      </c>
      <c r="DB29" s="363">
        <f t="shared" ref="DB29" si="96">SUM(DB24:DB28)</f>
        <v>-984</v>
      </c>
      <c r="DC29" s="363">
        <f t="shared" ref="DC29" si="97">SUM(DC24:DC28)</f>
        <v>-8006</v>
      </c>
      <c r="DD29" s="363">
        <f t="shared" ref="DD29" si="98">SUM(DD24:DD28)</f>
        <v>-1466</v>
      </c>
      <c r="DE29" s="363">
        <f t="shared" ref="DE29" si="99">SUM(DE24:DE28)</f>
        <v>-52</v>
      </c>
      <c r="DF29" s="363">
        <f t="shared" ref="DF29:DG29" si="100">SUM(DF24:DF28)</f>
        <v>-326</v>
      </c>
      <c r="DG29" s="363">
        <f t="shared" si="100"/>
        <v>-912</v>
      </c>
      <c r="DH29" s="363">
        <f t="shared" ref="DH29" si="101">SUM(DH24:DH28)</f>
        <v>47</v>
      </c>
      <c r="DI29" s="363">
        <f t="shared" ref="DI29" si="102">SUM(DI24:DI28)</f>
        <v>1678</v>
      </c>
      <c r="DJ29" s="363">
        <f t="shared" ref="DJ29:DK29" si="103">SUM(DJ24:DJ28)</f>
        <v>-3161</v>
      </c>
      <c r="DK29" s="363">
        <f t="shared" si="103"/>
        <v>-1696</v>
      </c>
      <c r="DL29" s="363">
        <f t="shared" ref="DL29:DM29" si="104">SUM(DL24:DL28)</f>
        <v>-905</v>
      </c>
      <c r="DM29" s="363">
        <f t="shared" si="104"/>
        <v>1528</v>
      </c>
      <c r="DN29" s="363">
        <f t="shared" ref="DN29:DO29" si="105">SUM(DN24:DN28)</f>
        <v>349</v>
      </c>
      <c r="DO29" s="363">
        <f t="shared" si="105"/>
        <v>-553</v>
      </c>
      <c r="DP29" s="363">
        <f t="shared" ref="DP29" si="106">SUM(DP24:DP28)</f>
        <v>2117</v>
      </c>
      <c r="DQ29" s="363">
        <f t="shared" ref="DQ29:DR29" si="107">SUM(DQ24:DQ28)</f>
        <v>999</v>
      </c>
      <c r="DR29" s="363">
        <f t="shared" si="107"/>
        <v>1004</v>
      </c>
      <c r="DS29" s="363">
        <f t="shared" ref="DS29:DT29" si="108">SUM(DS24:DS28)</f>
        <v>-612</v>
      </c>
      <c r="DT29" s="363">
        <f t="shared" si="108"/>
        <v>2301</v>
      </c>
      <c r="DU29" s="363">
        <f t="shared" ref="DU29:DV29" si="109">SUM(DU24:DU28)</f>
        <v>-3801</v>
      </c>
      <c r="DV29" s="363">
        <f t="shared" si="109"/>
        <v>14029</v>
      </c>
      <c r="DW29" s="363">
        <f t="shared" ref="DW29:DX29" si="110">SUM(DW24:DW28)</f>
        <v>2404</v>
      </c>
      <c r="DX29" s="363">
        <f t="shared" si="110"/>
        <v>614</v>
      </c>
      <c r="DY29" s="363"/>
      <c r="DZ29" s="363"/>
      <c r="EA29" s="363"/>
      <c r="EC29" s="77">
        <f>SUM(EC24:EC28)</f>
        <v>44346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51"/>
      <c r="CN30" s="251"/>
      <c r="CO30" s="251"/>
      <c r="CP30" s="364"/>
      <c r="CQ30" s="333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364"/>
      <c r="DC30" s="364"/>
      <c r="DD30" s="364"/>
      <c r="DE30" s="364"/>
      <c r="DF30" s="364"/>
      <c r="DG30" s="364"/>
      <c r="DH30" s="364"/>
      <c r="DI30" s="364"/>
      <c r="DJ30" s="364"/>
      <c r="DK30" s="364"/>
      <c r="DL30" s="364"/>
      <c r="DM30" s="364"/>
      <c r="DN30" s="364"/>
      <c r="DO30" s="364"/>
      <c r="DP30" s="364"/>
      <c r="DQ30" s="364"/>
      <c r="DR30" s="364"/>
      <c r="DS30" s="364"/>
      <c r="DT30" s="364"/>
      <c r="DU30" s="364"/>
      <c r="DV30" s="364"/>
      <c r="DW30" s="364"/>
      <c r="DX30" s="364"/>
      <c r="DY30" s="364"/>
      <c r="DZ30" s="364"/>
      <c r="EA30" s="364"/>
      <c r="EC30" s="82"/>
    </row>
    <row r="31" spans="1:133" s="51" customFormat="1" x14ac:dyDescent="0.3">
      <c r="A31" s="138"/>
      <c r="B31" s="52" t="s">
        <v>139</v>
      </c>
      <c r="C31" s="72">
        <v>18975</v>
      </c>
      <c r="D31" s="73">
        <v>21912</v>
      </c>
      <c r="E31" s="73">
        <v>23311</v>
      </c>
      <c r="F31" s="73">
        <v>20080</v>
      </c>
      <c r="G31" s="73">
        <v>16268</v>
      </c>
      <c r="H31" s="73">
        <v>18221</v>
      </c>
      <c r="I31" s="73">
        <v>14039</v>
      </c>
      <c r="J31" s="73">
        <v>14369</v>
      </c>
      <c r="K31" s="73">
        <v>15013</v>
      </c>
      <c r="L31" s="74">
        <v>16199</v>
      </c>
      <c r="M31" s="73">
        <v>14984</v>
      </c>
      <c r="N31" s="73">
        <v>20151</v>
      </c>
      <c r="O31" s="73">
        <v>20222</v>
      </c>
      <c r="P31" s="73">
        <v>23404</v>
      </c>
      <c r="Q31" s="73">
        <v>20307</v>
      </c>
      <c r="R31" s="73">
        <v>16471</v>
      </c>
      <c r="S31" s="73">
        <v>15615</v>
      </c>
      <c r="T31" s="73">
        <v>12501</v>
      </c>
      <c r="U31" s="183">
        <v>12497</v>
      </c>
      <c r="V31" s="183">
        <v>13506</v>
      </c>
      <c r="W31" s="183">
        <v>14566</v>
      </c>
      <c r="X31" s="74">
        <v>12998</v>
      </c>
      <c r="Y31" s="183">
        <v>11603</v>
      </c>
      <c r="Z31" s="183">
        <v>13332</v>
      </c>
      <c r="AA31" s="183">
        <v>14756</v>
      </c>
      <c r="AB31" s="183">
        <v>18664</v>
      </c>
      <c r="AC31" s="183">
        <v>16729</v>
      </c>
      <c r="AD31" s="183">
        <v>15536</v>
      </c>
      <c r="AE31" s="183">
        <v>14013</v>
      </c>
      <c r="AF31" s="183">
        <v>13394</v>
      </c>
      <c r="AG31" s="183">
        <v>14307</v>
      </c>
      <c r="AH31" s="183">
        <v>16698</v>
      </c>
      <c r="AI31" s="183">
        <v>17261</v>
      </c>
      <c r="AJ31" s="74">
        <v>13513</v>
      </c>
      <c r="AK31" s="272">
        <v>12873</v>
      </c>
      <c r="AL31" s="272">
        <v>16749</v>
      </c>
      <c r="AM31" s="272">
        <v>16597</v>
      </c>
      <c r="AN31" s="272">
        <v>19257</v>
      </c>
      <c r="AO31" s="272">
        <v>19016</v>
      </c>
      <c r="AP31" s="272">
        <v>17587</v>
      </c>
      <c r="AQ31" s="56">
        <v>14571</v>
      </c>
      <c r="AR31" s="272">
        <v>14119</v>
      </c>
      <c r="AS31" s="272">
        <v>13896</v>
      </c>
      <c r="AT31" s="272">
        <v>14274</v>
      </c>
      <c r="AU31" s="272">
        <v>13935</v>
      </c>
      <c r="AV31" s="288">
        <v>15205</v>
      </c>
      <c r="AW31" s="272">
        <v>13185</v>
      </c>
      <c r="AX31" s="272">
        <v>17237</v>
      </c>
      <c r="AY31" s="272">
        <v>17403</v>
      </c>
      <c r="AZ31" s="56">
        <v>20121</v>
      </c>
      <c r="BA31" s="272">
        <v>17651</v>
      </c>
      <c r="BB31" s="272">
        <v>16805</v>
      </c>
      <c r="BC31" s="56">
        <v>14653</v>
      </c>
      <c r="BD31" s="272">
        <v>14439</v>
      </c>
      <c r="BE31" s="272">
        <v>14127</v>
      </c>
      <c r="BF31" s="272">
        <v>14078</v>
      </c>
      <c r="BG31" s="272">
        <v>14335</v>
      </c>
      <c r="BH31" s="288">
        <v>14170</v>
      </c>
      <c r="BI31" s="472">
        <v>12150</v>
      </c>
      <c r="BJ31" s="537">
        <v>16057</v>
      </c>
      <c r="BK31" s="561">
        <v>19227</v>
      </c>
      <c r="BL31" s="56">
        <v>20288</v>
      </c>
      <c r="BM31" s="272">
        <v>18808</v>
      </c>
      <c r="BN31" s="272">
        <v>18846</v>
      </c>
      <c r="BO31" s="56">
        <v>12298</v>
      </c>
      <c r="BP31" s="56">
        <v>14404</v>
      </c>
      <c r="BQ31" s="272">
        <v>16213</v>
      </c>
      <c r="BR31" s="272">
        <v>13865</v>
      </c>
      <c r="BS31" s="272"/>
      <c r="BT31" s="272"/>
      <c r="BU31" s="72">
        <f t="shared" ref="BU31:CD35" si="111">O31-C31</f>
        <v>1247</v>
      </c>
      <c r="BV31" s="76">
        <f t="shared" si="111"/>
        <v>1492</v>
      </c>
      <c r="BW31" s="76">
        <f t="shared" si="111"/>
        <v>-3004</v>
      </c>
      <c r="BX31" s="76">
        <f t="shared" si="111"/>
        <v>-3609</v>
      </c>
      <c r="BY31" s="76">
        <f t="shared" si="111"/>
        <v>-653</v>
      </c>
      <c r="BZ31" s="76">
        <f t="shared" si="111"/>
        <v>-5720</v>
      </c>
      <c r="CA31" s="76">
        <f t="shared" si="111"/>
        <v>-1542</v>
      </c>
      <c r="CB31" s="76">
        <f t="shared" si="111"/>
        <v>-863</v>
      </c>
      <c r="CC31" s="76">
        <f t="shared" si="111"/>
        <v>-447</v>
      </c>
      <c r="CD31" s="382">
        <f t="shared" si="111"/>
        <v>-3201</v>
      </c>
      <c r="CE31" s="405">
        <f t="shared" ref="CE31:CN35" si="112">Y31-M31</f>
        <v>-3381</v>
      </c>
      <c r="CF31" s="76">
        <f t="shared" si="112"/>
        <v>-6819</v>
      </c>
      <c r="CG31" s="76">
        <f t="shared" si="112"/>
        <v>-5466</v>
      </c>
      <c r="CH31" s="76">
        <f t="shared" si="112"/>
        <v>-4740</v>
      </c>
      <c r="CI31" s="76">
        <f t="shared" si="112"/>
        <v>-3578</v>
      </c>
      <c r="CJ31" s="223">
        <f t="shared" si="112"/>
        <v>-935</v>
      </c>
      <c r="CK31" s="223">
        <f t="shared" si="112"/>
        <v>-1602</v>
      </c>
      <c r="CL31" s="223">
        <f t="shared" si="112"/>
        <v>893</v>
      </c>
      <c r="CM31" s="223">
        <f t="shared" si="112"/>
        <v>1810</v>
      </c>
      <c r="CN31" s="223">
        <f t="shared" si="112"/>
        <v>3192</v>
      </c>
      <c r="CO31" s="223">
        <f t="shared" ref="CO31:CX35" si="113">AI31-W31</f>
        <v>2695</v>
      </c>
      <c r="CP31" s="362">
        <f t="shared" si="113"/>
        <v>515</v>
      </c>
      <c r="CQ31" s="331">
        <f t="shared" si="113"/>
        <v>1270</v>
      </c>
      <c r="CR31" s="249">
        <f t="shared" si="113"/>
        <v>3417</v>
      </c>
      <c r="CS31" s="249">
        <f t="shared" si="113"/>
        <v>1841</v>
      </c>
      <c r="CT31" s="249">
        <f t="shared" si="113"/>
        <v>593</v>
      </c>
      <c r="CU31" s="249">
        <f t="shared" si="113"/>
        <v>2287</v>
      </c>
      <c r="CV31" s="249">
        <f t="shared" si="113"/>
        <v>2051</v>
      </c>
      <c r="CW31" s="249">
        <f t="shared" si="113"/>
        <v>558</v>
      </c>
      <c r="CX31" s="249">
        <f t="shared" si="113"/>
        <v>725</v>
      </c>
      <c r="CY31" s="249">
        <f t="shared" ref="CY31:DH35" si="114">AS31-AG31</f>
        <v>-411</v>
      </c>
      <c r="CZ31" s="249">
        <f t="shared" si="114"/>
        <v>-2424</v>
      </c>
      <c r="DA31" s="249">
        <f t="shared" si="114"/>
        <v>-3326</v>
      </c>
      <c r="DB31" s="362">
        <f t="shared" si="114"/>
        <v>1692</v>
      </c>
      <c r="DC31" s="362">
        <f t="shared" si="114"/>
        <v>312</v>
      </c>
      <c r="DD31" s="362">
        <f t="shared" si="114"/>
        <v>488</v>
      </c>
      <c r="DE31" s="362">
        <f t="shared" si="114"/>
        <v>806</v>
      </c>
      <c r="DF31" s="362">
        <f t="shared" si="114"/>
        <v>864</v>
      </c>
      <c r="DG31" s="362">
        <f t="shared" si="114"/>
        <v>-1365</v>
      </c>
      <c r="DH31" s="362">
        <f t="shared" si="114"/>
        <v>-782</v>
      </c>
      <c r="DI31" s="362">
        <f t="shared" ref="DI31:DX35" si="115">BC31-AQ31</f>
        <v>82</v>
      </c>
      <c r="DJ31" s="362">
        <f t="shared" si="115"/>
        <v>320</v>
      </c>
      <c r="DK31" s="362">
        <f t="shared" si="115"/>
        <v>231</v>
      </c>
      <c r="DL31" s="362">
        <f t="shared" si="115"/>
        <v>-196</v>
      </c>
      <c r="DM31" s="362">
        <f t="shared" si="115"/>
        <v>400</v>
      </c>
      <c r="DN31" s="362">
        <f t="shared" si="115"/>
        <v>-1035</v>
      </c>
      <c r="DO31" s="362">
        <f t="shared" si="115"/>
        <v>-1035</v>
      </c>
      <c r="DP31" s="362">
        <f t="shared" si="115"/>
        <v>-1180</v>
      </c>
      <c r="DQ31" s="362">
        <f t="shared" si="115"/>
        <v>1824</v>
      </c>
      <c r="DR31" s="362">
        <f t="shared" si="115"/>
        <v>167</v>
      </c>
      <c r="DS31" s="362">
        <f t="shared" si="115"/>
        <v>1157</v>
      </c>
      <c r="DT31" s="362">
        <f t="shared" si="115"/>
        <v>2041</v>
      </c>
      <c r="DU31" s="362">
        <f t="shared" si="115"/>
        <v>-2355</v>
      </c>
      <c r="DV31" s="362">
        <f t="shared" si="115"/>
        <v>-35</v>
      </c>
      <c r="DW31" s="362">
        <f t="shared" si="115"/>
        <v>2086</v>
      </c>
      <c r="DX31" s="362">
        <f t="shared" si="115"/>
        <v>-213</v>
      </c>
      <c r="DY31" s="362"/>
      <c r="DZ31" s="362"/>
      <c r="EA31" s="362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13865</v>
      </c>
    </row>
    <row r="32" spans="1:133" s="51" customFormat="1" x14ac:dyDescent="0.3">
      <c r="A32" s="138"/>
      <c r="B32" s="52" t="s">
        <v>140</v>
      </c>
      <c r="C32" s="72">
        <v>2816</v>
      </c>
      <c r="D32" s="73">
        <v>3457</v>
      </c>
      <c r="E32" s="73">
        <v>3648</v>
      </c>
      <c r="F32" s="73">
        <v>3374</v>
      </c>
      <c r="G32" s="73">
        <v>3328</v>
      </c>
      <c r="H32" s="73">
        <v>2787</v>
      </c>
      <c r="I32" s="73">
        <v>2046</v>
      </c>
      <c r="J32" s="73">
        <v>2085</v>
      </c>
      <c r="K32" s="73">
        <v>2259</v>
      </c>
      <c r="L32" s="74">
        <v>2641</v>
      </c>
      <c r="M32" s="73">
        <v>2522</v>
      </c>
      <c r="N32" s="73">
        <v>3085</v>
      </c>
      <c r="O32" s="73">
        <v>2633</v>
      </c>
      <c r="P32" s="73">
        <v>3102</v>
      </c>
      <c r="Q32" s="73">
        <v>2691</v>
      </c>
      <c r="R32" s="73">
        <v>2103</v>
      </c>
      <c r="S32" s="73">
        <v>3143</v>
      </c>
      <c r="T32" s="73">
        <v>2064</v>
      </c>
      <c r="U32" s="183">
        <v>1938</v>
      </c>
      <c r="V32" s="183">
        <v>1943</v>
      </c>
      <c r="W32" s="183">
        <v>2203</v>
      </c>
      <c r="X32" s="74">
        <v>2366</v>
      </c>
      <c r="Y32" s="183">
        <v>2112</v>
      </c>
      <c r="Z32" s="183">
        <v>2380</v>
      </c>
      <c r="AA32" s="183">
        <v>2767</v>
      </c>
      <c r="AB32" s="183">
        <v>3511</v>
      </c>
      <c r="AC32" s="183">
        <v>2886</v>
      </c>
      <c r="AD32" s="183">
        <v>2930</v>
      </c>
      <c r="AE32" s="183">
        <v>3443</v>
      </c>
      <c r="AF32" s="183">
        <v>2538</v>
      </c>
      <c r="AG32" s="183">
        <v>2466</v>
      </c>
      <c r="AH32" s="183">
        <v>2630</v>
      </c>
      <c r="AI32" s="183">
        <v>2703</v>
      </c>
      <c r="AJ32" s="74">
        <v>2118</v>
      </c>
      <c r="AK32" s="272">
        <v>2392</v>
      </c>
      <c r="AL32" s="272">
        <v>3513</v>
      </c>
      <c r="AM32" s="272">
        <v>3509</v>
      </c>
      <c r="AN32" s="272">
        <v>3985</v>
      </c>
      <c r="AO32" s="272">
        <v>3524</v>
      </c>
      <c r="AP32" s="272">
        <v>3344</v>
      </c>
      <c r="AQ32" s="56">
        <v>2765</v>
      </c>
      <c r="AR32" s="272">
        <v>2679</v>
      </c>
      <c r="AS32" s="272">
        <v>2448</v>
      </c>
      <c r="AT32" s="272">
        <v>2493</v>
      </c>
      <c r="AU32" s="272">
        <v>2467</v>
      </c>
      <c r="AV32" s="288">
        <v>3158</v>
      </c>
      <c r="AW32" s="272">
        <v>3239</v>
      </c>
      <c r="AX32" s="272">
        <v>4336</v>
      </c>
      <c r="AY32" s="272">
        <v>4027</v>
      </c>
      <c r="AZ32" s="56">
        <v>4282</v>
      </c>
      <c r="BA32" s="272">
        <v>3670</v>
      </c>
      <c r="BB32" s="272">
        <v>3629</v>
      </c>
      <c r="BC32" s="56">
        <v>3222</v>
      </c>
      <c r="BD32" s="272">
        <v>3067</v>
      </c>
      <c r="BE32" s="272">
        <v>2583</v>
      </c>
      <c r="BF32" s="272">
        <v>2738</v>
      </c>
      <c r="BG32" s="272">
        <v>2830</v>
      </c>
      <c r="BH32" s="288">
        <v>3071</v>
      </c>
      <c r="BI32" s="472">
        <v>2992</v>
      </c>
      <c r="BJ32" s="537">
        <v>4650</v>
      </c>
      <c r="BK32" s="561">
        <v>4416</v>
      </c>
      <c r="BL32" s="56">
        <v>4581</v>
      </c>
      <c r="BM32" s="272">
        <v>4198</v>
      </c>
      <c r="BN32" s="272">
        <v>4854</v>
      </c>
      <c r="BO32" s="56">
        <v>4965</v>
      </c>
      <c r="BP32" s="56">
        <v>2484</v>
      </c>
      <c r="BQ32" s="272">
        <v>2586</v>
      </c>
      <c r="BR32" s="272">
        <v>2303</v>
      </c>
      <c r="BS32" s="272"/>
      <c r="BT32" s="272"/>
      <c r="BU32" s="72">
        <f t="shared" si="111"/>
        <v>-183</v>
      </c>
      <c r="BV32" s="76">
        <f t="shared" si="111"/>
        <v>-355</v>
      </c>
      <c r="BW32" s="76">
        <f t="shared" si="111"/>
        <v>-957</v>
      </c>
      <c r="BX32" s="76">
        <f t="shared" si="111"/>
        <v>-1271</v>
      </c>
      <c r="BY32" s="76">
        <f t="shared" si="111"/>
        <v>-185</v>
      </c>
      <c r="BZ32" s="76">
        <f t="shared" si="111"/>
        <v>-723</v>
      </c>
      <c r="CA32" s="76">
        <f t="shared" si="111"/>
        <v>-108</v>
      </c>
      <c r="CB32" s="76">
        <f t="shared" si="111"/>
        <v>-142</v>
      </c>
      <c r="CC32" s="76">
        <f t="shared" si="111"/>
        <v>-56</v>
      </c>
      <c r="CD32" s="382">
        <f t="shared" si="111"/>
        <v>-275</v>
      </c>
      <c r="CE32" s="405">
        <f t="shared" si="112"/>
        <v>-410</v>
      </c>
      <c r="CF32" s="76">
        <f t="shared" si="112"/>
        <v>-705</v>
      </c>
      <c r="CG32" s="76">
        <f t="shared" si="112"/>
        <v>134</v>
      </c>
      <c r="CH32" s="76">
        <f t="shared" si="112"/>
        <v>409</v>
      </c>
      <c r="CI32" s="76">
        <f t="shared" si="112"/>
        <v>195</v>
      </c>
      <c r="CJ32" s="223">
        <f t="shared" si="112"/>
        <v>827</v>
      </c>
      <c r="CK32" s="223">
        <f t="shared" si="112"/>
        <v>300</v>
      </c>
      <c r="CL32" s="223">
        <f t="shared" si="112"/>
        <v>474</v>
      </c>
      <c r="CM32" s="223">
        <f t="shared" si="112"/>
        <v>528</v>
      </c>
      <c r="CN32" s="223">
        <f t="shared" si="112"/>
        <v>687</v>
      </c>
      <c r="CO32" s="223">
        <f t="shared" si="113"/>
        <v>500</v>
      </c>
      <c r="CP32" s="362">
        <f t="shared" si="113"/>
        <v>-248</v>
      </c>
      <c r="CQ32" s="331">
        <f t="shared" si="113"/>
        <v>280</v>
      </c>
      <c r="CR32" s="249">
        <f t="shared" si="113"/>
        <v>1133</v>
      </c>
      <c r="CS32" s="249">
        <f t="shared" si="113"/>
        <v>742</v>
      </c>
      <c r="CT32" s="249">
        <f t="shared" si="113"/>
        <v>474</v>
      </c>
      <c r="CU32" s="249">
        <f t="shared" si="113"/>
        <v>638</v>
      </c>
      <c r="CV32" s="249">
        <f t="shared" si="113"/>
        <v>414</v>
      </c>
      <c r="CW32" s="249">
        <f t="shared" si="113"/>
        <v>-678</v>
      </c>
      <c r="CX32" s="249">
        <f t="shared" si="113"/>
        <v>141</v>
      </c>
      <c r="CY32" s="249">
        <f t="shared" si="114"/>
        <v>-18</v>
      </c>
      <c r="CZ32" s="249">
        <f t="shared" si="114"/>
        <v>-137</v>
      </c>
      <c r="DA32" s="249">
        <f t="shared" si="114"/>
        <v>-236</v>
      </c>
      <c r="DB32" s="362">
        <f t="shared" si="114"/>
        <v>1040</v>
      </c>
      <c r="DC32" s="362">
        <f t="shared" si="114"/>
        <v>847</v>
      </c>
      <c r="DD32" s="362">
        <f t="shared" si="114"/>
        <v>823</v>
      </c>
      <c r="DE32" s="362">
        <f t="shared" si="114"/>
        <v>518</v>
      </c>
      <c r="DF32" s="362">
        <f t="shared" si="114"/>
        <v>297</v>
      </c>
      <c r="DG32" s="362">
        <f t="shared" si="114"/>
        <v>146</v>
      </c>
      <c r="DH32" s="362">
        <f t="shared" si="114"/>
        <v>285</v>
      </c>
      <c r="DI32" s="362">
        <f t="shared" si="115"/>
        <v>457</v>
      </c>
      <c r="DJ32" s="362">
        <f t="shared" si="115"/>
        <v>388</v>
      </c>
      <c r="DK32" s="362">
        <f t="shared" si="115"/>
        <v>135</v>
      </c>
      <c r="DL32" s="362">
        <f t="shared" si="115"/>
        <v>245</v>
      </c>
      <c r="DM32" s="362">
        <f t="shared" si="115"/>
        <v>363</v>
      </c>
      <c r="DN32" s="362">
        <f t="shared" si="115"/>
        <v>-87</v>
      </c>
      <c r="DO32" s="362">
        <f t="shared" si="115"/>
        <v>-247</v>
      </c>
      <c r="DP32" s="362">
        <f t="shared" si="115"/>
        <v>314</v>
      </c>
      <c r="DQ32" s="362">
        <f t="shared" si="115"/>
        <v>389</v>
      </c>
      <c r="DR32" s="362">
        <f t="shared" si="115"/>
        <v>299</v>
      </c>
      <c r="DS32" s="362">
        <f t="shared" si="115"/>
        <v>528</v>
      </c>
      <c r="DT32" s="362">
        <f t="shared" si="115"/>
        <v>1225</v>
      </c>
      <c r="DU32" s="362">
        <f t="shared" si="115"/>
        <v>1743</v>
      </c>
      <c r="DV32" s="362">
        <f t="shared" si="115"/>
        <v>-583</v>
      </c>
      <c r="DW32" s="362">
        <f t="shared" si="115"/>
        <v>3</v>
      </c>
      <c r="DX32" s="362">
        <f t="shared" si="115"/>
        <v>-435</v>
      </c>
      <c r="DY32" s="362"/>
      <c r="DZ32" s="362"/>
      <c r="EA32" s="362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2303</v>
      </c>
    </row>
    <row r="33" spans="1:133" s="51" customFormat="1" x14ac:dyDescent="0.3">
      <c r="A33" s="138"/>
      <c r="B33" s="52" t="s">
        <v>141</v>
      </c>
      <c r="C33" s="72">
        <v>1308</v>
      </c>
      <c r="D33" s="73">
        <v>1634</v>
      </c>
      <c r="E33" s="73">
        <v>1648</v>
      </c>
      <c r="F33" s="73">
        <v>1211</v>
      </c>
      <c r="G33" s="73">
        <v>928</v>
      </c>
      <c r="H33" s="73">
        <v>1125</v>
      </c>
      <c r="I33" s="73">
        <v>805</v>
      </c>
      <c r="J33" s="73">
        <v>840</v>
      </c>
      <c r="K33" s="73">
        <v>879</v>
      </c>
      <c r="L33" s="74">
        <v>1114</v>
      </c>
      <c r="M33" s="73">
        <v>1052</v>
      </c>
      <c r="N33" s="73">
        <v>1412</v>
      </c>
      <c r="O33" s="73">
        <v>1381</v>
      </c>
      <c r="P33" s="73">
        <v>1910</v>
      </c>
      <c r="Q33" s="73">
        <v>1851</v>
      </c>
      <c r="R33" s="73">
        <v>1188</v>
      </c>
      <c r="S33" s="73">
        <v>936</v>
      </c>
      <c r="T33" s="73">
        <v>881</v>
      </c>
      <c r="U33" s="183">
        <v>828</v>
      </c>
      <c r="V33" s="183">
        <v>869</v>
      </c>
      <c r="W33" s="183">
        <v>923</v>
      </c>
      <c r="X33" s="74">
        <v>910</v>
      </c>
      <c r="Y33" s="183">
        <v>883</v>
      </c>
      <c r="Z33" s="183">
        <v>1014</v>
      </c>
      <c r="AA33" s="183">
        <v>970</v>
      </c>
      <c r="AB33" s="183">
        <v>1138</v>
      </c>
      <c r="AC33" s="183">
        <v>1079</v>
      </c>
      <c r="AD33" s="183">
        <v>1050</v>
      </c>
      <c r="AE33" s="183">
        <v>861</v>
      </c>
      <c r="AF33" s="183">
        <v>865</v>
      </c>
      <c r="AG33" s="183">
        <v>844</v>
      </c>
      <c r="AH33" s="183">
        <v>1036</v>
      </c>
      <c r="AI33" s="183">
        <v>1289</v>
      </c>
      <c r="AJ33" s="74">
        <v>1010</v>
      </c>
      <c r="AK33" s="272">
        <v>1524</v>
      </c>
      <c r="AL33" s="272">
        <v>1534</v>
      </c>
      <c r="AM33" s="272">
        <v>1533</v>
      </c>
      <c r="AN33" s="272">
        <v>1467</v>
      </c>
      <c r="AO33" s="272">
        <v>1402</v>
      </c>
      <c r="AP33" s="272">
        <v>1446</v>
      </c>
      <c r="AQ33" s="56">
        <v>1140</v>
      </c>
      <c r="AR33" s="272">
        <v>1003</v>
      </c>
      <c r="AS33" s="272">
        <v>1110</v>
      </c>
      <c r="AT33" s="272">
        <v>1040</v>
      </c>
      <c r="AU33" s="272">
        <v>877</v>
      </c>
      <c r="AV33" s="288">
        <v>1182</v>
      </c>
      <c r="AW33" s="272">
        <v>1027</v>
      </c>
      <c r="AX33" s="272">
        <v>1358</v>
      </c>
      <c r="AY33" s="272">
        <v>1189</v>
      </c>
      <c r="AZ33" s="56">
        <v>1357</v>
      </c>
      <c r="BA33" s="272">
        <v>1203</v>
      </c>
      <c r="BB33" s="272">
        <v>1096</v>
      </c>
      <c r="BC33" s="56">
        <v>914</v>
      </c>
      <c r="BD33" s="272">
        <v>913</v>
      </c>
      <c r="BE33" s="272">
        <v>844</v>
      </c>
      <c r="BF33" s="272">
        <v>906</v>
      </c>
      <c r="BG33" s="272">
        <v>910</v>
      </c>
      <c r="BH33" s="288">
        <v>920</v>
      </c>
      <c r="BI33" s="472">
        <v>920</v>
      </c>
      <c r="BJ33" s="537">
        <v>1212</v>
      </c>
      <c r="BK33" s="561">
        <v>1249</v>
      </c>
      <c r="BL33" s="56">
        <v>1339</v>
      </c>
      <c r="BM33" s="272">
        <v>1296</v>
      </c>
      <c r="BN33" s="272">
        <v>923</v>
      </c>
      <c r="BO33" s="56">
        <v>772</v>
      </c>
      <c r="BP33" s="56">
        <v>808</v>
      </c>
      <c r="BQ33" s="272">
        <v>779</v>
      </c>
      <c r="BR33" s="272">
        <v>590</v>
      </c>
      <c r="BS33" s="272"/>
      <c r="BT33" s="272"/>
      <c r="BU33" s="72">
        <f t="shared" si="111"/>
        <v>73</v>
      </c>
      <c r="BV33" s="76">
        <f t="shared" si="111"/>
        <v>276</v>
      </c>
      <c r="BW33" s="76">
        <f t="shared" si="111"/>
        <v>203</v>
      </c>
      <c r="BX33" s="76">
        <f t="shared" si="111"/>
        <v>-23</v>
      </c>
      <c r="BY33" s="76">
        <f t="shared" si="111"/>
        <v>8</v>
      </c>
      <c r="BZ33" s="76">
        <f t="shared" si="111"/>
        <v>-244</v>
      </c>
      <c r="CA33" s="76">
        <f t="shared" si="111"/>
        <v>23</v>
      </c>
      <c r="CB33" s="76">
        <f t="shared" si="111"/>
        <v>29</v>
      </c>
      <c r="CC33" s="76">
        <f t="shared" si="111"/>
        <v>44</v>
      </c>
      <c r="CD33" s="382">
        <f t="shared" si="111"/>
        <v>-204</v>
      </c>
      <c r="CE33" s="405">
        <f t="shared" si="112"/>
        <v>-169</v>
      </c>
      <c r="CF33" s="76">
        <f t="shared" si="112"/>
        <v>-398</v>
      </c>
      <c r="CG33" s="76">
        <f t="shared" si="112"/>
        <v>-411</v>
      </c>
      <c r="CH33" s="76">
        <f t="shared" si="112"/>
        <v>-772</v>
      </c>
      <c r="CI33" s="76">
        <f t="shared" si="112"/>
        <v>-772</v>
      </c>
      <c r="CJ33" s="223">
        <f t="shared" si="112"/>
        <v>-138</v>
      </c>
      <c r="CK33" s="223">
        <f t="shared" si="112"/>
        <v>-75</v>
      </c>
      <c r="CL33" s="223">
        <f t="shared" si="112"/>
        <v>-16</v>
      </c>
      <c r="CM33" s="223">
        <f t="shared" si="112"/>
        <v>16</v>
      </c>
      <c r="CN33" s="223">
        <f t="shared" si="112"/>
        <v>167</v>
      </c>
      <c r="CO33" s="223">
        <f t="shared" si="113"/>
        <v>366</v>
      </c>
      <c r="CP33" s="362">
        <f t="shared" si="113"/>
        <v>100</v>
      </c>
      <c r="CQ33" s="331">
        <f t="shared" si="113"/>
        <v>641</v>
      </c>
      <c r="CR33" s="249">
        <f t="shared" si="113"/>
        <v>520</v>
      </c>
      <c r="CS33" s="249">
        <f t="shared" si="113"/>
        <v>563</v>
      </c>
      <c r="CT33" s="249">
        <f t="shared" si="113"/>
        <v>329</v>
      </c>
      <c r="CU33" s="249">
        <f t="shared" si="113"/>
        <v>323</v>
      </c>
      <c r="CV33" s="249">
        <f t="shared" si="113"/>
        <v>396</v>
      </c>
      <c r="CW33" s="249">
        <f t="shared" si="113"/>
        <v>279</v>
      </c>
      <c r="CX33" s="249">
        <f t="shared" si="113"/>
        <v>138</v>
      </c>
      <c r="CY33" s="249">
        <f t="shared" si="114"/>
        <v>266</v>
      </c>
      <c r="CZ33" s="249">
        <f t="shared" si="114"/>
        <v>4</v>
      </c>
      <c r="DA33" s="249">
        <f t="shared" si="114"/>
        <v>-412</v>
      </c>
      <c r="DB33" s="362">
        <f t="shared" si="114"/>
        <v>172</v>
      </c>
      <c r="DC33" s="362">
        <f t="shared" si="114"/>
        <v>-497</v>
      </c>
      <c r="DD33" s="362">
        <f t="shared" si="114"/>
        <v>-176</v>
      </c>
      <c r="DE33" s="362">
        <f t="shared" si="114"/>
        <v>-344</v>
      </c>
      <c r="DF33" s="362">
        <f t="shared" si="114"/>
        <v>-110</v>
      </c>
      <c r="DG33" s="362">
        <f t="shared" si="114"/>
        <v>-199</v>
      </c>
      <c r="DH33" s="362">
        <f t="shared" si="114"/>
        <v>-350</v>
      </c>
      <c r="DI33" s="362">
        <f t="shared" si="115"/>
        <v>-226</v>
      </c>
      <c r="DJ33" s="362">
        <f t="shared" si="115"/>
        <v>-90</v>
      </c>
      <c r="DK33" s="362">
        <f t="shared" si="115"/>
        <v>-266</v>
      </c>
      <c r="DL33" s="362">
        <f t="shared" si="115"/>
        <v>-134</v>
      </c>
      <c r="DM33" s="362">
        <f t="shared" si="115"/>
        <v>33</v>
      </c>
      <c r="DN33" s="362">
        <f t="shared" si="115"/>
        <v>-262</v>
      </c>
      <c r="DO33" s="362">
        <f t="shared" si="115"/>
        <v>-107</v>
      </c>
      <c r="DP33" s="362">
        <f t="shared" si="115"/>
        <v>-146</v>
      </c>
      <c r="DQ33" s="362">
        <f t="shared" si="115"/>
        <v>60</v>
      </c>
      <c r="DR33" s="362">
        <f t="shared" si="115"/>
        <v>-18</v>
      </c>
      <c r="DS33" s="362">
        <f t="shared" si="115"/>
        <v>93</v>
      </c>
      <c r="DT33" s="362">
        <f t="shared" si="115"/>
        <v>-173</v>
      </c>
      <c r="DU33" s="362">
        <f t="shared" si="115"/>
        <v>-142</v>
      </c>
      <c r="DV33" s="362">
        <f t="shared" si="115"/>
        <v>-105</v>
      </c>
      <c r="DW33" s="362">
        <f t="shared" si="115"/>
        <v>-65</v>
      </c>
      <c r="DX33" s="362">
        <f t="shared" si="115"/>
        <v>-316</v>
      </c>
      <c r="DY33" s="362"/>
      <c r="DZ33" s="362"/>
      <c r="EA33" s="362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590</v>
      </c>
    </row>
    <row r="34" spans="1:133" s="51" customFormat="1" x14ac:dyDescent="0.3">
      <c r="A34" s="138"/>
      <c r="B34" s="52" t="s">
        <v>142</v>
      </c>
      <c r="C34" s="72">
        <v>397</v>
      </c>
      <c r="D34" s="73">
        <v>444</v>
      </c>
      <c r="E34" s="73">
        <v>444</v>
      </c>
      <c r="F34" s="73">
        <v>417</v>
      </c>
      <c r="G34" s="73">
        <v>376</v>
      </c>
      <c r="H34" s="73">
        <v>382</v>
      </c>
      <c r="I34" s="73">
        <v>305</v>
      </c>
      <c r="J34" s="73">
        <v>251</v>
      </c>
      <c r="K34" s="73">
        <v>317</v>
      </c>
      <c r="L34" s="74">
        <v>378</v>
      </c>
      <c r="M34" s="73">
        <v>303</v>
      </c>
      <c r="N34" s="73">
        <v>414</v>
      </c>
      <c r="O34" s="73">
        <v>426</v>
      </c>
      <c r="P34" s="73">
        <v>587</v>
      </c>
      <c r="Q34" s="73">
        <v>699</v>
      </c>
      <c r="R34" s="73">
        <v>484</v>
      </c>
      <c r="S34" s="73">
        <v>355</v>
      </c>
      <c r="T34" s="73">
        <v>286</v>
      </c>
      <c r="U34" s="183">
        <v>321</v>
      </c>
      <c r="V34" s="183">
        <v>300</v>
      </c>
      <c r="W34" s="183">
        <v>290</v>
      </c>
      <c r="X34" s="74">
        <v>331</v>
      </c>
      <c r="Y34" s="183">
        <v>353</v>
      </c>
      <c r="Z34" s="183">
        <v>403</v>
      </c>
      <c r="AA34" s="183">
        <v>312</v>
      </c>
      <c r="AB34" s="183">
        <v>413</v>
      </c>
      <c r="AC34" s="183">
        <v>343</v>
      </c>
      <c r="AD34" s="183">
        <v>343</v>
      </c>
      <c r="AE34" s="183">
        <v>344</v>
      </c>
      <c r="AF34" s="183">
        <v>275</v>
      </c>
      <c r="AG34" s="183">
        <v>246</v>
      </c>
      <c r="AH34" s="183">
        <v>335</v>
      </c>
      <c r="AI34" s="183">
        <v>502</v>
      </c>
      <c r="AJ34" s="74">
        <v>436</v>
      </c>
      <c r="AK34" s="272">
        <v>633</v>
      </c>
      <c r="AL34" s="272">
        <v>723</v>
      </c>
      <c r="AM34" s="272">
        <v>607</v>
      </c>
      <c r="AN34" s="272">
        <v>522</v>
      </c>
      <c r="AO34" s="272">
        <v>536</v>
      </c>
      <c r="AP34" s="272">
        <v>555</v>
      </c>
      <c r="AQ34" s="56">
        <v>441</v>
      </c>
      <c r="AR34" s="272">
        <v>376</v>
      </c>
      <c r="AS34" s="272">
        <v>457</v>
      </c>
      <c r="AT34" s="272">
        <v>400</v>
      </c>
      <c r="AU34" s="272">
        <v>353</v>
      </c>
      <c r="AV34" s="288">
        <v>462</v>
      </c>
      <c r="AW34" s="272">
        <v>387</v>
      </c>
      <c r="AX34" s="272">
        <v>459</v>
      </c>
      <c r="AY34" s="272">
        <v>449</v>
      </c>
      <c r="AZ34" s="56">
        <v>486</v>
      </c>
      <c r="BA34" s="272">
        <v>434</v>
      </c>
      <c r="BB34" s="272">
        <v>410</v>
      </c>
      <c r="BC34" s="56">
        <v>328</v>
      </c>
      <c r="BD34" s="272">
        <v>350</v>
      </c>
      <c r="BE34" s="272">
        <v>308</v>
      </c>
      <c r="BF34" s="272">
        <v>300</v>
      </c>
      <c r="BG34" s="272">
        <v>317</v>
      </c>
      <c r="BH34" s="288">
        <v>353</v>
      </c>
      <c r="BI34" s="472">
        <v>311</v>
      </c>
      <c r="BJ34" s="537">
        <v>438</v>
      </c>
      <c r="BK34" s="561">
        <v>427</v>
      </c>
      <c r="BL34" s="56">
        <v>416</v>
      </c>
      <c r="BM34" s="272">
        <v>428</v>
      </c>
      <c r="BN34" s="272">
        <v>312</v>
      </c>
      <c r="BO34" s="56">
        <v>256</v>
      </c>
      <c r="BP34" s="56">
        <v>220</v>
      </c>
      <c r="BQ34" s="272">
        <v>242</v>
      </c>
      <c r="BR34" s="272">
        <v>153</v>
      </c>
      <c r="BS34" s="272"/>
      <c r="BT34" s="272"/>
      <c r="BU34" s="72">
        <f t="shared" si="111"/>
        <v>29</v>
      </c>
      <c r="BV34" s="76">
        <f t="shared" si="111"/>
        <v>143</v>
      </c>
      <c r="BW34" s="76">
        <f t="shared" si="111"/>
        <v>255</v>
      </c>
      <c r="BX34" s="76">
        <f t="shared" si="111"/>
        <v>67</v>
      </c>
      <c r="BY34" s="76">
        <f t="shared" si="111"/>
        <v>-21</v>
      </c>
      <c r="BZ34" s="76">
        <f t="shared" si="111"/>
        <v>-96</v>
      </c>
      <c r="CA34" s="76">
        <f t="shared" si="111"/>
        <v>16</v>
      </c>
      <c r="CB34" s="76">
        <f t="shared" si="111"/>
        <v>49</v>
      </c>
      <c r="CC34" s="76">
        <f t="shared" si="111"/>
        <v>-27</v>
      </c>
      <c r="CD34" s="382">
        <f t="shared" si="111"/>
        <v>-47</v>
      </c>
      <c r="CE34" s="405">
        <f t="shared" si="112"/>
        <v>50</v>
      </c>
      <c r="CF34" s="76">
        <f t="shared" si="112"/>
        <v>-11</v>
      </c>
      <c r="CG34" s="76">
        <f t="shared" si="112"/>
        <v>-114</v>
      </c>
      <c r="CH34" s="76">
        <f t="shared" si="112"/>
        <v>-174</v>
      </c>
      <c r="CI34" s="76">
        <f t="shared" si="112"/>
        <v>-356</v>
      </c>
      <c r="CJ34" s="223">
        <f t="shared" si="112"/>
        <v>-141</v>
      </c>
      <c r="CK34" s="223">
        <f t="shared" si="112"/>
        <v>-11</v>
      </c>
      <c r="CL34" s="223">
        <f t="shared" si="112"/>
        <v>-11</v>
      </c>
      <c r="CM34" s="223">
        <f t="shared" si="112"/>
        <v>-75</v>
      </c>
      <c r="CN34" s="223">
        <f t="shared" si="112"/>
        <v>35</v>
      </c>
      <c r="CO34" s="223">
        <f t="shared" si="113"/>
        <v>212</v>
      </c>
      <c r="CP34" s="362">
        <f t="shared" si="113"/>
        <v>105</v>
      </c>
      <c r="CQ34" s="331">
        <f t="shared" si="113"/>
        <v>280</v>
      </c>
      <c r="CR34" s="249">
        <f t="shared" si="113"/>
        <v>320</v>
      </c>
      <c r="CS34" s="249">
        <f t="shared" si="113"/>
        <v>295</v>
      </c>
      <c r="CT34" s="249">
        <f t="shared" si="113"/>
        <v>109</v>
      </c>
      <c r="CU34" s="249">
        <f t="shared" si="113"/>
        <v>193</v>
      </c>
      <c r="CV34" s="249">
        <f t="shared" si="113"/>
        <v>212</v>
      </c>
      <c r="CW34" s="249">
        <f t="shared" si="113"/>
        <v>97</v>
      </c>
      <c r="CX34" s="249">
        <f t="shared" si="113"/>
        <v>101</v>
      </c>
      <c r="CY34" s="249">
        <f t="shared" si="114"/>
        <v>211</v>
      </c>
      <c r="CZ34" s="249">
        <f t="shared" si="114"/>
        <v>65</v>
      </c>
      <c r="DA34" s="249">
        <f t="shared" si="114"/>
        <v>-149</v>
      </c>
      <c r="DB34" s="362">
        <f t="shared" si="114"/>
        <v>26</v>
      </c>
      <c r="DC34" s="362">
        <f t="shared" si="114"/>
        <v>-246</v>
      </c>
      <c r="DD34" s="362">
        <f t="shared" si="114"/>
        <v>-264</v>
      </c>
      <c r="DE34" s="362">
        <f t="shared" si="114"/>
        <v>-158</v>
      </c>
      <c r="DF34" s="362">
        <f t="shared" si="114"/>
        <v>-36</v>
      </c>
      <c r="DG34" s="362">
        <f t="shared" si="114"/>
        <v>-102</v>
      </c>
      <c r="DH34" s="362">
        <f t="shared" si="114"/>
        <v>-145</v>
      </c>
      <c r="DI34" s="362">
        <f t="shared" si="115"/>
        <v>-113</v>
      </c>
      <c r="DJ34" s="362">
        <f t="shared" si="115"/>
        <v>-26</v>
      </c>
      <c r="DK34" s="362">
        <f t="shared" si="115"/>
        <v>-149</v>
      </c>
      <c r="DL34" s="362">
        <f t="shared" si="115"/>
        <v>-100</v>
      </c>
      <c r="DM34" s="362">
        <f t="shared" si="115"/>
        <v>-36</v>
      </c>
      <c r="DN34" s="362">
        <f t="shared" si="115"/>
        <v>-109</v>
      </c>
      <c r="DO34" s="362">
        <f t="shared" si="115"/>
        <v>-76</v>
      </c>
      <c r="DP34" s="362">
        <f t="shared" si="115"/>
        <v>-21</v>
      </c>
      <c r="DQ34" s="362">
        <f t="shared" si="115"/>
        <v>-22</v>
      </c>
      <c r="DR34" s="362">
        <f t="shared" si="115"/>
        <v>-70</v>
      </c>
      <c r="DS34" s="362">
        <f t="shared" si="115"/>
        <v>-6</v>
      </c>
      <c r="DT34" s="362">
        <f t="shared" si="115"/>
        <v>-98</v>
      </c>
      <c r="DU34" s="362">
        <f t="shared" si="115"/>
        <v>-72</v>
      </c>
      <c r="DV34" s="362">
        <f t="shared" si="115"/>
        <v>-130</v>
      </c>
      <c r="DW34" s="362">
        <f t="shared" si="115"/>
        <v>-66</v>
      </c>
      <c r="DX34" s="362">
        <f t="shared" si="115"/>
        <v>-147</v>
      </c>
      <c r="DY34" s="362"/>
      <c r="DZ34" s="362"/>
      <c r="EA34" s="362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153</v>
      </c>
    </row>
    <row r="35" spans="1:133" s="51" customFormat="1" x14ac:dyDescent="0.3">
      <c r="A35" s="138"/>
      <c r="B35" s="52" t="s">
        <v>143</v>
      </c>
      <c r="C35" s="72">
        <v>302</v>
      </c>
      <c r="D35" s="73">
        <v>331</v>
      </c>
      <c r="E35" s="73">
        <v>382</v>
      </c>
      <c r="F35" s="73">
        <v>297</v>
      </c>
      <c r="G35" s="73">
        <v>274</v>
      </c>
      <c r="H35" s="73">
        <v>277</v>
      </c>
      <c r="I35" s="73">
        <v>198</v>
      </c>
      <c r="J35" s="73">
        <v>189</v>
      </c>
      <c r="K35" s="73">
        <v>198</v>
      </c>
      <c r="L35" s="74">
        <v>280</v>
      </c>
      <c r="M35" s="73">
        <v>200</v>
      </c>
      <c r="N35" s="73">
        <v>314</v>
      </c>
      <c r="O35" s="73">
        <v>312</v>
      </c>
      <c r="P35" s="73">
        <v>457</v>
      </c>
      <c r="Q35" s="73">
        <v>573</v>
      </c>
      <c r="R35" s="73">
        <v>453</v>
      </c>
      <c r="S35" s="73">
        <v>352</v>
      </c>
      <c r="T35" s="73">
        <v>286</v>
      </c>
      <c r="U35" s="183">
        <v>352</v>
      </c>
      <c r="V35" s="183">
        <v>352</v>
      </c>
      <c r="W35" s="183">
        <v>256</v>
      </c>
      <c r="X35" s="74">
        <v>271</v>
      </c>
      <c r="Y35" s="183">
        <v>280</v>
      </c>
      <c r="Z35" s="183">
        <v>386</v>
      </c>
      <c r="AA35" s="183">
        <v>252</v>
      </c>
      <c r="AB35" s="183">
        <v>381</v>
      </c>
      <c r="AC35" s="183">
        <v>303</v>
      </c>
      <c r="AD35" s="183">
        <v>323</v>
      </c>
      <c r="AE35" s="183">
        <v>380</v>
      </c>
      <c r="AF35" s="183">
        <v>393</v>
      </c>
      <c r="AG35" s="183">
        <v>218</v>
      </c>
      <c r="AH35" s="183">
        <v>283</v>
      </c>
      <c r="AI35" s="183">
        <v>564</v>
      </c>
      <c r="AJ35" s="74">
        <v>441</v>
      </c>
      <c r="AK35" s="272">
        <v>635</v>
      </c>
      <c r="AL35" s="272">
        <v>876</v>
      </c>
      <c r="AM35" s="272">
        <v>578</v>
      </c>
      <c r="AN35" s="272">
        <v>480</v>
      </c>
      <c r="AO35" s="272">
        <v>550</v>
      </c>
      <c r="AP35" s="272">
        <v>540</v>
      </c>
      <c r="AQ35" s="56">
        <v>488</v>
      </c>
      <c r="AR35" s="272">
        <v>376</v>
      </c>
      <c r="AS35" s="272">
        <v>430</v>
      </c>
      <c r="AT35" s="272">
        <v>405</v>
      </c>
      <c r="AU35" s="272">
        <v>403</v>
      </c>
      <c r="AV35" s="288">
        <v>511</v>
      </c>
      <c r="AW35" s="272">
        <v>425</v>
      </c>
      <c r="AX35" s="272">
        <v>381</v>
      </c>
      <c r="AY35" s="272">
        <v>382</v>
      </c>
      <c r="AZ35" s="56">
        <v>554</v>
      </c>
      <c r="BA35" s="272">
        <v>428</v>
      </c>
      <c r="BB35" s="272">
        <v>392</v>
      </c>
      <c r="BC35" s="56">
        <v>271</v>
      </c>
      <c r="BD35" s="272">
        <v>348</v>
      </c>
      <c r="BE35" s="272">
        <v>363</v>
      </c>
      <c r="BF35" s="272">
        <v>258</v>
      </c>
      <c r="BG35" s="272">
        <v>265</v>
      </c>
      <c r="BH35" s="288">
        <v>277</v>
      </c>
      <c r="BI35" s="472">
        <v>309</v>
      </c>
      <c r="BJ35" s="537">
        <v>386</v>
      </c>
      <c r="BK35" s="561">
        <v>350</v>
      </c>
      <c r="BL35" s="56">
        <v>376</v>
      </c>
      <c r="BM35" s="272">
        <v>421</v>
      </c>
      <c r="BN35" s="272">
        <v>294</v>
      </c>
      <c r="BO35" s="56">
        <v>277</v>
      </c>
      <c r="BP35" s="56">
        <v>184</v>
      </c>
      <c r="BQ35" s="272">
        <v>176</v>
      </c>
      <c r="BR35" s="272">
        <v>131</v>
      </c>
      <c r="BS35" s="272"/>
      <c r="BT35" s="272"/>
      <c r="BU35" s="72">
        <f t="shared" si="111"/>
        <v>10</v>
      </c>
      <c r="BV35" s="76">
        <f t="shared" si="111"/>
        <v>126</v>
      </c>
      <c r="BW35" s="76">
        <f t="shared" si="111"/>
        <v>191</v>
      </c>
      <c r="BX35" s="76">
        <f t="shared" si="111"/>
        <v>156</v>
      </c>
      <c r="BY35" s="76">
        <f t="shared" si="111"/>
        <v>78</v>
      </c>
      <c r="BZ35" s="76">
        <f t="shared" si="111"/>
        <v>9</v>
      </c>
      <c r="CA35" s="76">
        <f t="shared" si="111"/>
        <v>154</v>
      </c>
      <c r="CB35" s="76">
        <f t="shared" si="111"/>
        <v>163</v>
      </c>
      <c r="CC35" s="76">
        <f t="shared" si="111"/>
        <v>58</v>
      </c>
      <c r="CD35" s="382">
        <f t="shared" si="111"/>
        <v>-9</v>
      </c>
      <c r="CE35" s="405">
        <f t="shared" si="112"/>
        <v>80</v>
      </c>
      <c r="CF35" s="76">
        <f t="shared" si="112"/>
        <v>72</v>
      </c>
      <c r="CG35" s="76">
        <f t="shared" si="112"/>
        <v>-60</v>
      </c>
      <c r="CH35" s="76">
        <f t="shared" si="112"/>
        <v>-76</v>
      </c>
      <c r="CI35" s="76">
        <f t="shared" si="112"/>
        <v>-270</v>
      </c>
      <c r="CJ35" s="223">
        <f t="shared" si="112"/>
        <v>-130</v>
      </c>
      <c r="CK35" s="223">
        <f t="shared" si="112"/>
        <v>28</v>
      </c>
      <c r="CL35" s="223">
        <f t="shared" si="112"/>
        <v>107</v>
      </c>
      <c r="CM35" s="223">
        <f t="shared" si="112"/>
        <v>-134</v>
      </c>
      <c r="CN35" s="223">
        <f t="shared" si="112"/>
        <v>-69</v>
      </c>
      <c r="CO35" s="223">
        <f t="shared" si="113"/>
        <v>308</v>
      </c>
      <c r="CP35" s="362">
        <f t="shared" si="113"/>
        <v>170</v>
      </c>
      <c r="CQ35" s="331">
        <f t="shared" si="113"/>
        <v>355</v>
      </c>
      <c r="CR35" s="249">
        <f t="shared" si="113"/>
        <v>490</v>
      </c>
      <c r="CS35" s="249">
        <f t="shared" si="113"/>
        <v>326</v>
      </c>
      <c r="CT35" s="249">
        <f t="shared" si="113"/>
        <v>99</v>
      </c>
      <c r="CU35" s="249">
        <f t="shared" si="113"/>
        <v>247</v>
      </c>
      <c r="CV35" s="249">
        <f t="shared" si="113"/>
        <v>217</v>
      </c>
      <c r="CW35" s="249">
        <f t="shared" si="113"/>
        <v>108</v>
      </c>
      <c r="CX35" s="249">
        <f t="shared" si="113"/>
        <v>-17</v>
      </c>
      <c r="CY35" s="249">
        <f t="shared" si="114"/>
        <v>212</v>
      </c>
      <c r="CZ35" s="249">
        <f t="shared" si="114"/>
        <v>122</v>
      </c>
      <c r="DA35" s="249">
        <f t="shared" si="114"/>
        <v>-161</v>
      </c>
      <c r="DB35" s="362">
        <f t="shared" si="114"/>
        <v>70</v>
      </c>
      <c r="DC35" s="362">
        <f t="shared" si="114"/>
        <v>-210</v>
      </c>
      <c r="DD35" s="362">
        <f t="shared" si="114"/>
        <v>-495</v>
      </c>
      <c r="DE35" s="362">
        <f t="shared" si="114"/>
        <v>-196</v>
      </c>
      <c r="DF35" s="362">
        <f t="shared" si="114"/>
        <v>74</v>
      </c>
      <c r="DG35" s="362">
        <f t="shared" si="114"/>
        <v>-122</v>
      </c>
      <c r="DH35" s="362">
        <f t="shared" si="114"/>
        <v>-148</v>
      </c>
      <c r="DI35" s="362">
        <f t="shared" si="115"/>
        <v>-217</v>
      </c>
      <c r="DJ35" s="362">
        <f t="shared" si="115"/>
        <v>-28</v>
      </c>
      <c r="DK35" s="362">
        <f t="shared" si="115"/>
        <v>-67</v>
      </c>
      <c r="DL35" s="362">
        <f t="shared" si="115"/>
        <v>-147</v>
      </c>
      <c r="DM35" s="362">
        <f t="shared" si="115"/>
        <v>-138</v>
      </c>
      <c r="DN35" s="362">
        <f t="shared" si="115"/>
        <v>-234</v>
      </c>
      <c r="DO35" s="362">
        <f t="shared" si="115"/>
        <v>-116</v>
      </c>
      <c r="DP35" s="362">
        <f t="shared" si="115"/>
        <v>5</v>
      </c>
      <c r="DQ35" s="362">
        <f t="shared" si="115"/>
        <v>-32</v>
      </c>
      <c r="DR35" s="362">
        <f t="shared" si="115"/>
        <v>-178</v>
      </c>
      <c r="DS35" s="362">
        <f t="shared" si="115"/>
        <v>-7</v>
      </c>
      <c r="DT35" s="362">
        <f t="shared" si="115"/>
        <v>-98</v>
      </c>
      <c r="DU35" s="362">
        <f t="shared" si="115"/>
        <v>6</v>
      </c>
      <c r="DV35" s="362">
        <f t="shared" si="115"/>
        <v>-164</v>
      </c>
      <c r="DW35" s="362">
        <f t="shared" si="115"/>
        <v>-187</v>
      </c>
      <c r="DX35" s="362">
        <f t="shared" si="115"/>
        <v>-127</v>
      </c>
      <c r="DY35" s="362"/>
      <c r="DZ35" s="362"/>
      <c r="EA35" s="362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131</v>
      </c>
    </row>
    <row r="36" spans="1:133" s="65" customFormat="1" x14ac:dyDescent="0.3">
      <c r="A36" s="139"/>
      <c r="B36" s="52" t="s">
        <v>144</v>
      </c>
      <c r="C36" s="128">
        <f t="shared" ref="C36:V36" si="116">SUM(C31:C35)</f>
        <v>23798</v>
      </c>
      <c r="D36" s="129">
        <f t="shared" si="116"/>
        <v>27778</v>
      </c>
      <c r="E36" s="129">
        <f t="shared" si="116"/>
        <v>29433</v>
      </c>
      <c r="F36" s="129">
        <f t="shared" si="116"/>
        <v>25379</v>
      </c>
      <c r="G36" s="129">
        <f t="shared" si="116"/>
        <v>21174</v>
      </c>
      <c r="H36" s="129">
        <f t="shared" si="116"/>
        <v>22792</v>
      </c>
      <c r="I36" s="129">
        <f t="shared" si="116"/>
        <v>17393</v>
      </c>
      <c r="J36" s="129">
        <f t="shared" si="116"/>
        <v>17734</v>
      </c>
      <c r="K36" s="129">
        <f t="shared" si="116"/>
        <v>18666</v>
      </c>
      <c r="L36" s="130">
        <f t="shared" si="116"/>
        <v>20612</v>
      </c>
      <c r="M36" s="129">
        <f t="shared" si="116"/>
        <v>19061</v>
      </c>
      <c r="N36" s="129">
        <f t="shared" si="116"/>
        <v>25376</v>
      </c>
      <c r="O36" s="129">
        <f t="shared" si="116"/>
        <v>24974</v>
      </c>
      <c r="P36" s="129">
        <f t="shared" si="116"/>
        <v>29460</v>
      </c>
      <c r="Q36" s="129">
        <f t="shared" si="116"/>
        <v>26121</v>
      </c>
      <c r="R36" s="129">
        <f t="shared" si="116"/>
        <v>20699</v>
      </c>
      <c r="S36" s="129">
        <f t="shared" si="116"/>
        <v>20401</v>
      </c>
      <c r="T36" s="129">
        <f t="shared" si="116"/>
        <v>16018</v>
      </c>
      <c r="U36" s="129">
        <f t="shared" si="116"/>
        <v>15936</v>
      </c>
      <c r="V36" s="129">
        <f t="shared" si="116"/>
        <v>16970</v>
      </c>
      <c r="W36" s="129">
        <f>SUM(W31+W32+W33+W34+W35)</f>
        <v>18238</v>
      </c>
      <c r="X36" s="130">
        <f>SUM(X31+X32+X33+X34+X35)</f>
        <v>16876</v>
      </c>
      <c r="Y36" s="184">
        <v>15231</v>
      </c>
      <c r="Z36" s="184">
        <v>17515</v>
      </c>
      <c r="AA36" s="184">
        <v>19057</v>
      </c>
      <c r="AB36" s="184">
        <v>24107</v>
      </c>
      <c r="AC36" s="184">
        <v>21340</v>
      </c>
      <c r="AD36" s="184">
        <v>20182</v>
      </c>
      <c r="AE36" s="184">
        <v>19041</v>
      </c>
      <c r="AF36" s="184">
        <v>17465</v>
      </c>
      <c r="AG36" s="184">
        <v>18081</v>
      </c>
      <c r="AH36" s="184">
        <v>20982</v>
      </c>
      <c r="AI36" s="184">
        <v>22319</v>
      </c>
      <c r="AJ36" s="130">
        <v>17518</v>
      </c>
      <c r="AK36" s="273">
        <v>18057</v>
      </c>
      <c r="AL36" s="273">
        <v>23395</v>
      </c>
      <c r="AM36" s="273">
        <v>22824</v>
      </c>
      <c r="AN36" s="273">
        <v>25711</v>
      </c>
      <c r="AO36" s="273">
        <v>25028</v>
      </c>
      <c r="AP36" s="273">
        <v>23472</v>
      </c>
      <c r="AQ36" s="77">
        <v>19405</v>
      </c>
      <c r="AR36" s="273">
        <v>18553</v>
      </c>
      <c r="AS36" s="273">
        <v>18341</v>
      </c>
      <c r="AT36" s="273">
        <v>18612</v>
      </c>
      <c r="AU36" s="273">
        <v>18035</v>
      </c>
      <c r="AV36" s="289">
        <v>20518</v>
      </c>
      <c r="AW36" s="273">
        <v>18263</v>
      </c>
      <c r="AX36" s="273">
        <v>23771</v>
      </c>
      <c r="AY36" s="273">
        <v>23450</v>
      </c>
      <c r="AZ36" s="77">
        <v>26800</v>
      </c>
      <c r="BA36" s="273">
        <v>23386</v>
      </c>
      <c r="BB36" s="273">
        <v>22332</v>
      </c>
      <c r="BC36" s="77">
        <v>19388</v>
      </c>
      <c r="BD36" s="273">
        <v>19117</v>
      </c>
      <c r="BE36" s="273">
        <v>18225</v>
      </c>
      <c r="BF36" s="273">
        <v>18280</v>
      </c>
      <c r="BG36" s="273">
        <v>18657</v>
      </c>
      <c r="BH36" s="289">
        <v>18791</v>
      </c>
      <c r="BI36" s="473">
        <v>16682</v>
      </c>
      <c r="BJ36" s="538">
        <v>22743</v>
      </c>
      <c r="BK36" s="562">
        <v>25669</v>
      </c>
      <c r="BL36" s="77">
        <v>27000</v>
      </c>
      <c r="BM36" s="273">
        <v>25151</v>
      </c>
      <c r="BN36" s="273">
        <v>25229</v>
      </c>
      <c r="BO36" s="77">
        <v>18568</v>
      </c>
      <c r="BP36" s="77">
        <v>18100</v>
      </c>
      <c r="BQ36" s="273">
        <v>19996</v>
      </c>
      <c r="BR36" s="273">
        <v>17042</v>
      </c>
      <c r="BS36" s="273"/>
      <c r="BT36" s="273"/>
      <c r="BU36" s="128">
        <f t="shared" ref="BU36:BY36" si="117">SUM(BU31:BU35)</f>
        <v>1176</v>
      </c>
      <c r="BV36" s="131">
        <f t="shared" si="117"/>
        <v>1682</v>
      </c>
      <c r="BW36" s="131">
        <f t="shared" si="117"/>
        <v>-3312</v>
      </c>
      <c r="BX36" s="131">
        <f t="shared" si="117"/>
        <v>-4680</v>
      </c>
      <c r="BY36" s="131">
        <f t="shared" si="117"/>
        <v>-773</v>
      </c>
      <c r="BZ36" s="131">
        <f t="shared" ref="BZ36:CH36" si="118">SUM(BZ31:BZ35)</f>
        <v>-6774</v>
      </c>
      <c r="CA36" s="131">
        <f t="shared" si="118"/>
        <v>-1457</v>
      </c>
      <c r="CB36" s="131">
        <f t="shared" si="118"/>
        <v>-764</v>
      </c>
      <c r="CC36" s="131">
        <f t="shared" si="118"/>
        <v>-428</v>
      </c>
      <c r="CD36" s="383">
        <f t="shared" si="118"/>
        <v>-3736</v>
      </c>
      <c r="CE36" s="406">
        <f t="shared" si="118"/>
        <v>-3830</v>
      </c>
      <c r="CF36" s="131">
        <f t="shared" si="118"/>
        <v>-7861</v>
      </c>
      <c r="CG36" s="131">
        <f t="shared" si="118"/>
        <v>-5917</v>
      </c>
      <c r="CH36" s="131">
        <f t="shared" si="118"/>
        <v>-5353</v>
      </c>
      <c r="CI36" s="131">
        <f t="shared" ref="CI36:CJ36" si="119">SUM(CI31:CI35)</f>
        <v>-4781</v>
      </c>
      <c r="CJ36" s="224">
        <f t="shared" si="119"/>
        <v>-517</v>
      </c>
      <c r="CK36" s="224">
        <f t="shared" ref="CK36:CL36" si="120">SUM(CK31:CK35)</f>
        <v>-1360</v>
      </c>
      <c r="CL36" s="224">
        <f t="shared" si="120"/>
        <v>1447</v>
      </c>
      <c r="CM36" s="224">
        <f t="shared" ref="CM36:CN36" si="121">SUM(CM31:CM35)</f>
        <v>2145</v>
      </c>
      <c r="CN36" s="224">
        <f t="shared" si="121"/>
        <v>4012</v>
      </c>
      <c r="CO36" s="224">
        <f t="shared" ref="CO36:CQ36" si="122">SUM(CO31:CO35)</f>
        <v>4081</v>
      </c>
      <c r="CP36" s="363">
        <f t="shared" si="122"/>
        <v>642</v>
      </c>
      <c r="CQ36" s="332">
        <f t="shared" si="122"/>
        <v>2826</v>
      </c>
      <c r="CR36" s="250">
        <f t="shared" ref="CR36" si="123">SUM(CR31:CR35)</f>
        <v>5880</v>
      </c>
      <c r="CS36" s="250">
        <f t="shared" ref="CS36" si="124">SUM(CS31:CS35)</f>
        <v>3767</v>
      </c>
      <c r="CT36" s="250">
        <f t="shared" ref="CT36" si="125">SUM(CT31:CT35)</f>
        <v>1604</v>
      </c>
      <c r="CU36" s="250">
        <f t="shared" ref="CU36" si="126">SUM(CU31:CU35)</f>
        <v>3688</v>
      </c>
      <c r="CV36" s="250">
        <f t="shared" ref="CV36" si="127">SUM(CV31:CV35)</f>
        <v>3290</v>
      </c>
      <c r="CW36" s="250">
        <f t="shared" ref="CW36" si="128">SUM(CW31:CW35)</f>
        <v>364</v>
      </c>
      <c r="CX36" s="250">
        <f t="shared" ref="CX36" si="129">SUM(CX31:CX35)</f>
        <v>1088</v>
      </c>
      <c r="CY36" s="250">
        <f t="shared" ref="CY36" si="130">SUM(CY31:CY35)</f>
        <v>260</v>
      </c>
      <c r="CZ36" s="250">
        <f t="shared" ref="CZ36" si="131">SUM(CZ31:CZ35)</f>
        <v>-2370</v>
      </c>
      <c r="DA36" s="250">
        <f t="shared" ref="DA36" si="132">SUM(DA31:DA35)</f>
        <v>-4284</v>
      </c>
      <c r="DB36" s="363">
        <f t="shared" ref="DB36" si="133">SUM(DB31:DB35)</f>
        <v>3000</v>
      </c>
      <c r="DC36" s="363">
        <f t="shared" ref="DC36" si="134">SUM(DC31:DC35)</f>
        <v>206</v>
      </c>
      <c r="DD36" s="363">
        <f t="shared" ref="DD36" si="135">SUM(DD31:DD35)</f>
        <v>376</v>
      </c>
      <c r="DE36" s="363">
        <f t="shared" ref="DE36" si="136">SUM(DE31:DE35)</f>
        <v>626</v>
      </c>
      <c r="DF36" s="363">
        <f t="shared" ref="DF36:DG36" si="137">SUM(DF31:DF35)</f>
        <v>1089</v>
      </c>
      <c r="DG36" s="363">
        <f t="shared" si="137"/>
        <v>-1642</v>
      </c>
      <c r="DH36" s="363">
        <f t="shared" ref="DH36" si="138">SUM(DH31:DH35)</f>
        <v>-1140</v>
      </c>
      <c r="DI36" s="363">
        <f t="shared" ref="DI36" si="139">SUM(DI31:DI35)</f>
        <v>-17</v>
      </c>
      <c r="DJ36" s="363">
        <f t="shared" ref="DJ36:DK36" si="140">SUM(DJ31:DJ35)</f>
        <v>564</v>
      </c>
      <c r="DK36" s="363">
        <f t="shared" si="140"/>
        <v>-116</v>
      </c>
      <c r="DL36" s="363">
        <f t="shared" ref="DL36:DM36" si="141">SUM(DL31:DL35)</f>
        <v>-332</v>
      </c>
      <c r="DM36" s="363">
        <f t="shared" si="141"/>
        <v>622</v>
      </c>
      <c r="DN36" s="363">
        <f t="shared" ref="DN36:DO36" si="142">SUM(DN31:DN35)</f>
        <v>-1727</v>
      </c>
      <c r="DO36" s="363">
        <f t="shared" si="142"/>
        <v>-1581</v>
      </c>
      <c r="DP36" s="363">
        <f t="shared" ref="DP36" si="143">SUM(DP31:DP35)</f>
        <v>-1028</v>
      </c>
      <c r="DQ36" s="363">
        <f t="shared" ref="DQ36:DR36" si="144">SUM(DQ31:DQ35)</f>
        <v>2219</v>
      </c>
      <c r="DR36" s="363">
        <f t="shared" si="144"/>
        <v>200</v>
      </c>
      <c r="DS36" s="363">
        <f t="shared" ref="DS36:DT36" si="145">SUM(DS31:DS35)</f>
        <v>1765</v>
      </c>
      <c r="DT36" s="363">
        <f t="shared" si="145"/>
        <v>2897</v>
      </c>
      <c r="DU36" s="363">
        <f t="shared" ref="DU36:DV36" si="146">SUM(DU31:DU35)</f>
        <v>-820</v>
      </c>
      <c r="DV36" s="363">
        <f t="shared" si="146"/>
        <v>-1017</v>
      </c>
      <c r="DW36" s="363">
        <f t="shared" ref="DW36:DX36" si="147">SUM(DW31:DW35)</f>
        <v>1771</v>
      </c>
      <c r="DX36" s="363">
        <f t="shared" si="147"/>
        <v>-1238</v>
      </c>
      <c r="DY36" s="363"/>
      <c r="DZ36" s="363"/>
      <c r="EA36" s="363"/>
      <c r="EC36" s="77">
        <f>SUM(EC31:EC35)</f>
        <v>17042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51"/>
      <c r="CN37" s="251"/>
      <c r="CO37" s="251"/>
      <c r="CP37" s="364"/>
      <c r="CQ37" s="333"/>
      <c r="CR37" s="251"/>
      <c r="CS37" s="251"/>
      <c r="CT37" s="251"/>
      <c r="CU37" s="251"/>
      <c r="CV37" s="251"/>
      <c r="CW37" s="251"/>
      <c r="CX37" s="251"/>
      <c r="CY37" s="251"/>
      <c r="CZ37" s="251"/>
      <c r="DA37" s="251"/>
      <c r="DB37" s="364"/>
      <c r="DC37" s="364"/>
      <c r="DD37" s="364"/>
      <c r="DE37" s="364"/>
      <c r="DF37" s="364"/>
      <c r="DG37" s="364"/>
      <c r="DH37" s="364"/>
      <c r="DI37" s="364"/>
      <c r="DJ37" s="364"/>
      <c r="DK37" s="364"/>
      <c r="DL37" s="364"/>
      <c r="DM37" s="364"/>
      <c r="DN37" s="364"/>
      <c r="DO37" s="364"/>
      <c r="DP37" s="364"/>
      <c r="DQ37" s="364"/>
      <c r="DR37" s="364"/>
      <c r="DS37" s="364"/>
      <c r="DT37" s="364"/>
      <c r="DU37" s="364"/>
      <c r="DV37" s="364"/>
      <c r="DW37" s="364"/>
      <c r="DX37" s="364"/>
      <c r="DY37" s="364"/>
      <c r="DZ37" s="364"/>
      <c r="EA37" s="364"/>
      <c r="EC37" s="82"/>
    </row>
    <row r="38" spans="1:133" s="51" customFormat="1" x14ac:dyDescent="0.3">
      <c r="A38" s="138"/>
      <c r="B38" s="52" t="s">
        <v>139</v>
      </c>
      <c r="C38" s="72">
        <v>43408</v>
      </c>
      <c r="D38" s="73">
        <v>44214</v>
      </c>
      <c r="E38" s="73">
        <v>47014</v>
      </c>
      <c r="F38" s="73">
        <v>49958</v>
      </c>
      <c r="G38" s="73">
        <v>51535</v>
      </c>
      <c r="H38" s="73">
        <v>51539</v>
      </c>
      <c r="I38" s="73">
        <v>50013</v>
      </c>
      <c r="J38" s="73">
        <v>46813</v>
      </c>
      <c r="K38" s="73">
        <v>46037</v>
      </c>
      <c r="L38" s="74">
        <v>44893</v>
      </c>
      <c r="M38" s="73">
        <v>43120</v>
      </c>
      <c r="N38" s="73">
        <v>40377</v>
      </c>
      <c r="O38" s="73">
        <v>43819</v>
      </c>
      <c r="P38" s="73">
        <v>49632</v>
      </c>
      <c r="Q38" s="73">
        <v>56950</v>
      </c>
      <c r="R38" s="73">
        <v>59695</v>
      </c>
      <c r="S38" s="73">
        <v>60773</v>
      </c>
      <c r="T38" s="73">
        <v>60658</v>
      </c>
      <c r="U38" s="183">
        <v>57968</v>
      </c>
      <c r="V38" s="183">
        <v>56750</v>
      </c>
      <c r="W38" s="183">
        <v>55539</v>
      </c>
      <c r="X38" s="74">
        <v>54443</v>
      </c>
      <c r="Y38" s="183">
        <v>51274</v>
      </c>
      <c r="Z38" s="183">
        <v>47921</v>
      </c>
      <c r="AA38" s="183">
        <v>46011</v>
      </c>
      <c r="AB38" s="183">
        <v>48077</v>
      </c>
      <c r="AC38" s="183">
        <v>50266</v>
      </c>
      <c r="AD38" s="183">
        <v>50415</v>
      </c>
      <c r="AE38" s="183">
        <v>48833</v>
      </c>
      <c r="AF38" s="183">
        <v>47504</v>
      </c>
      <c r="AG38" s="183">
        <v>45611</v>
      </c>
      <c r="AH38" s="183">
        <v>45886</v>
      </c>
      <c r="AI38" s="183">
        <v>45362</v>
      </c>
      <c r="AJ38" s="74">
        <v>44366</v>
      </c>
      <c r="AK38" s="272">
        <v>42507</v>
      </c>
      <c r="AL38" s="272">
        <v>40836</v>
      </c>
      <c r="AM38" s="272">
        <v>41986</v>
      </c>
      <c r="AN38" s="272">
        <v>45353</v>
      </c>
      <c r="AO38" s="272">
        <v>45931</v>
      </c>
      <c r="AP38" s="272">
        <v>47326</v>
      </c>
      <c r="AQ38" s="56">
        <v>48160</v>
      </c>
      <c r="AR38" s="272">
        <v>47511</v>
      </c>
      <c r="AS38" s="272">
        <v>47194</v>
      </c>
      <c r="AT38" s="272">
        <v>44843</v>
      </c>
      <c r="AU38" s="272">
        <v>44320</v>
      </c>
      <c r="AV38" s="288">
        <v>43976</v>
      </c>
      <c r="AW38" s="272">
        <v>42038</v>
      </c>
      <c r="AX38" s="272">
        <v>41096</v>
      </c>
      <c r="AY38" s="272">
        <v>42246</v>
      </c>
      <c r="AZ38" s="56">
        <v>45543</v>
      </c>
      <c r="BA38" s="272">
        <v>46877</v>
      </c>
      <c r="BB38" s="272">
        <v>48376</v>
      </c>
      <c r="BC38" s="56">
        <v>49924</v>
      </c>
      <c r="BD38" s="272">
        <v>48968</v>
      </c>
      <c r="BE38" s="272">
        <v>47233</v>
      </c>
      <c r="BF38" s="272">
        <v>45281</v>
      </c>
      <c r="BG38" s="272">
        <v>44423</v>
      </c>
      <c r="BH38" s="288">
        <v>44574</v>
      </c>
      <c r="BI38" s="472">
        <v>42011</v>
      </c>
      <c r="BJ38" s="537">
        <v>40053</v>
      </c>
      <c r="BK38" s="561">
        <v>43191</v>
      </c>
      <c r="BL38" s="56">
        <v>44937</v>
      </c>
      <c r="BM38" s="272">
        <v>48216</v>
      </c>
      <c r="BN38" s="272">
        <v>51410</v>
      </c>
      <c r="BO38" s="56">
        <v>49179</v>
      </c>
      <c r="BP38" s="56">
        <v>46155</v>
      </c>
      <c r="BQ38" s="272">
        <v>44136</v>
      </c>
      <c r="BR38" s="272">
        <v>43776</v>
      </c>
      <c r="BS38" s="272"/>
      <c r="BT38" s="272"/>
      <c r="BU38" s="72">
        <f t="shared" ref="BU38:CD42" si="148">O38-C38</f>
        <v>411</v>
      </c>
      <c r="BV38" s="76">
        <f t="shared" si="148"/>
        <v>5418</v>
      </c>
      <c r="BW38" s="76">
        <f t="shared" si="148"/>
        <v>9936</v>
      </c>
      <c r="BX38" s="76">
        <f t="shared" si="148"/>
        <v>9737</v>
      </c>
      <c r="BY38" s="76">
        <f t="shared" si="148"/>
        <v>9238</v>
      </c>
      <c r="BZ38" s="76">
        <f t="shared" si="148"/>
        <v>9119</v>
      </c>
      <c r="CA38" s="76">
        <f t="shared" si="148"/>
        <v>7955</v>
      </c>
      <c r="CB38" s="76">
        <f t="shared" si="148"/>
        <v>9937</v>
      </c>
      <c r="CC38" s="76">
        <f t="shared" si="148"/>
        <v>9502</v>
      </c>
      <c r="CD38" s="382">
        <f t="shared" si="148"/>
        <v>9550</v>
      </c>
      <c r="CE38" s="405">
        <f t="shared" ref="CE38:CN42" si="149">Y38-M38</f>
        <v>8154</v>
      </c>
      <c r="CF38" s="76">
        <f t="shared" si="149"/>
        <v>7544</v>
      </c>
      <c r="CG38" s="76">
        <f t="shared" si="149"/>
        <v>2192</v>
      </c>
      <c r="CH38" s="76">
        <f t="shared" si="149"/>
        <v>-1555</v>
      </c>
      <c r="CI38" s="76">
        <f t="shared" si="149"/>
        <v>-6684</v>
      </c>
      <c r="CJ38" s="223">
        <f t="shared" si="149"/>
        <v>-9280</v>
      </c>
      <c r="CK38" s="223">
        <f t="shared" si="149"/>
        <v>-11940</v>
      </c>
      <c r="CL38" s="223">
        <f t="shared" si="149"/>
        <v>-13154</v>
      </c>
      <c r="CM38" s="223">
        <f t="shared" si="149"/>
        <v>-12357</v>
      </c>
      <c r="CN38" s="223">
        <f t="shared" si="149"/>
        <v>-10864</v>
      </c>
      <c r="CO38" s="223">
        <f t="shared" ref="CO38:CX42" si="150">AI38-W38</f>
        <v>-10177</v>
      </c>
      <c r="CP38" s="362">
        <f t="shared" si="150"/>
        <v>-10077</v>
      </c>
      <c r="CQ38" s="331">
        <f t="shared" si="150"/>
        <v>-8767</v>
      </c>
      <c r="CR38" s="249">
        <f t="shared" si="150"/>
        <v>-7085</v>
      </c>
      <c r="CS38" s="249">
        <f t="shared" si="150"/>
        <v>-4025</v>
      </c>
      <c r="CT38" s="249">
        <f t="shared" si="150"/>
        <v>-2724</v>
      </c>
      <c r="CU38" s="249">
        <f t="shared" si="150"/>
        <v>-4335</v>
      </c>
      <c r="CV38" s="249">
        <f t="shared" si="150"/>
        <v>-3089</v>
      </c>
      <c r="CW38" s="249">
        <f t="shared" si="150"/>
        <v>-673</v>
      </c>
      <c r="CX38" s="249">
        <f t="shared" si="150"/>
        <v>7</v>
      </c>
      <c r="CY38" s="249">
        <f t="shared" ref="CY38:DH42" si="151">AS38-AG38</f>
        <v>1583</v>
      </c>
      <c r="CZ38" s="249">
        <f t="shared" si="151"/>
        <v>-1043</v>
      </c>
      <c r="DA38" s="249">
        <f t="shared" si="151"/>
        <v>-1042</v>
      </c>
      <c r="DB38" s="362">
        <f t="shared" si="151"/>
        <v>-390</v>
      </c>
      <c r="DC38" s="362">
        <f t="shared" si="151"/>
        <v>-469</v>
      </c>
      <c r="DD38" s="362">
        <f t="shared" si="151"/>
        <v>260</v>
      </c>
      <c r="DE38" s="362">
        <f t="shared" si="151"/>
        <v>260</v>
      </c>
      <c r="DF38" s="362">
        <f t="shared" si="151"/>
        <v>190</v>
      </c>
      <c r="DG38" s="362">
        <f t="shared" si="151"/>
        <v>946</v>
      </c>
      <c r="DH38" s="362">
        <f t="shared" si="151"/>
        <v>1050</v>
      </c>
      <c r="DI38" s="362">
        <f t="shared" ref="DI38:DX42" si="152">BC38-AQ38</f>
        <v>1764</v>
      </c>
      <c r="DJ38" s="362">
        <f t="shared" si="152"/>
        <v>1457</v>
      </c>
      <c r="DK38" s="362">
        <f t="shared" si="152"/>
        <v>39</v>
      </c>
      <c r="DL38" s="362">
        <f t="shared" si="152"/>
        <v>438</v>
      </c>
      <c r="DM38" s="362">
        <f t="shared" si="152"/>
        <v>103</v>
      </c>
      <c r="DN38" s="362">
        <f t="shared" si="152"/>
        <v>598</v>
      </c>
      <c r="DO38" s="362">
        <f t="shared" si="152"/>
        <v>-27</v>
      </c>
      <c r="DP38" s="362">
        <f t="shared" si="152"/>
        <v>-1043</v>
      </c>
      <c r="DQ38" s="362">
        <f t="shared" si="152"/>
        <v>945</v>
      </c>
      <c r="DR38" s="362">
        <f t="shared" si="152"/>
        <v>-606</v>
      </c>
      <c r="DS38" s="362">
        <f t="shared" si="152"/>
        <v>1339</v>
      </c>
      <c r="DT38" s="362">
        <f t="shared" si="152"/>
        <v>3034</v>
      </c>
      <c r="DU38" s="362">
        <f t="shared" si="152"/>
        <v>-745</v>
      </c>
      <c r="DV38" s="362">
        <f t="shared" si="152"/>
        <v>-2813</v>
      </c>
      <c r="DW38" s="362">
        <f t="shared" si="152"/>
        <v>-3097</v>
      </c>
      <c r="DX38" s="362">
        <f t="shared" si="152"/>
        <v>-1505</v>
      </c>
      <c r="DY38" s="362"/>
      <c r="DZ38" s="362"/>
      <c r="EA38" s="362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43776</v>
      </c>
    </row>
    <row r="39" spans="1:133" s="51" customFormat="1" x14ac:dyDescent="0.3">
      <c r="A39" s="138"/>
      <c r="B39" s="52" t="s">
        <v>140</v>
      </c>
      <c r="C39" s="72">
        <v>14983</v>
      </c>
      <c r="D39" s="73">
        <v>14732</v>
      </c>
      <c r="E39" s="73">
        <v>15101</v>
      </c>
      <c r="F39" s="73">
        <v>15523</v>
      </c>
      <c r="G39" s="73">
        <v>16278</v>
      </c>
      <c r="H39" s="73">
        <v>17499</v>
      </c>
      <c r="I39" s="73">
        <v>17720</v>
      </c>
      <c r="J39" s="73">
        <v>17320</v>
      </c>
      <c r="K39" s="73">
        <v>17338</v>
      </c>
      <c r="L39" s="74">
        <v>17360</v>
      </c>
      <c r="M39" s="73">
        <v>16493</v>
      </c>
      <c r="N39" s="73">
        <v>15303</v>
      </c>
      <c r="O39" s="73">
        <v>15577</v>
      </c>
      <c r="P39" s="73">
        <v>15908</v>
      </c>
      <c r="Q39" s="73">
        <v>16427</v>
      </c>
      <c r="R39" s="73">
        <v>16664</v>
      </c>
      <c r="S39" s="73">
        <v>18357</v>
      </c>
      <c r="T39" s="73">
        <v>19292</v>
      </c>
      <c r="U39" s="183">
        <v>19679</v>
      </c>
      <c r="V39" s="183">
        <v>19857</v>
      </c>
      <c r="W39" s="183">
        <v>20530</v>
      </c>
      <c r="X39" s="74">
        <v>20801</v>
      </c>
      <c r="Y39" s="183">
        <v>19683</v>
      </c>
      <c r="Z39" s="183">
        <v>18809</v>
      </c>
      <c r="AA39" s="183">
        <v>18328</v>
      </c>
      <c r="AB39" s="183">
        <v>18561</v>
      </c>
      <c r="AC39" s="183">
        <v>18739</v>
      </c>
      <c r="AD39" s="183">
        <v>18850</v>
      </c>
      <c r="AE39" s="183">
        <v>18767</v>
      </c>
      <c r="AF39" s="183">
        <v>19245</v>
      </c>
      <c r="AG39" s="183">
        <v>19204</v>
      </c>
      <c r="AH39" s="183">
        <v>19333</v>
      </c>
      <c r="AI39" s="183">
        <v>18457</v>
      </c>
      <c r="AJ39" s="74">
        <v>17278</v>
      </c>
      <c r="AK39" s="272">
        <v>17262</v>
      </c>
      <c r="AL39" s="272">
        <v>17217</v>
      </c>
      <c r="AM39" s="272">
        <v>17793</v>
      </c>
      <c r="AN39" s="272">
        <v>18868</v>
      </c>
      <c r="AO39" s="272">
        <v>19210</v>
      </c>
      <c r="AP39" s="272">
        <v>19612</v>
      </c>
      <c r="AQ39" s="56">
        <v>19923</v>
      </c>
      <c r="AR39" s="272">
        <v>20187</v>
      </c>
      <c r="AS39" s="272">
        <v>20392</v>
      </c>
      <c r="AT39" s="272">
        <v>20160</v>
      </c>
      <c r="AU39" s="272">
        <v>20614</v>
      </c>
      <c r="AV39" s="288">
        <v>21105</v>
      </c>
      <c r="AW39" s="272">
        <v>21045</v>
      </c>
      <c r="AX39" s="272">
        <v>21189</v>
      </c>
      <c r="AY39" s="272">
        <v>22089</v>
      </c>
      <c r="AZ39" s="56">
        <v>22579</v>
      </c>
      <c r="BA39" s="272">
        <v>22701</v>
      </c>
      <c r="BB39" s="272">
        <v>22930</v>
      </c>
      <c r="BC39" s="56">
        <v>23333</v>
      </c>
      <c r="BD39" s="272">
        <v>23441</v>
      </c>
      <c r="BE39" s="272">
        <v>23397</v>
      </c>
      <c r="BF39" s="272">
        <v>22937</v>
      </c>
      <c r="BG39" s="272">
        <v>23015</v>
      </c>
      <c r="BH39" s="288">
        <v>23216</v>
      </c>
      <c r="BI39" s="472">
        <v>23031</v>
      </c>
      <c r="BJ39" s="537">
        <v>22938</v>
      </c>
      <c r="BK39" s="561">
        <v>23903</v>
      </c>
      <c r="BL39" s="56">
        <v>23879</v>
      </c>
      <c r="BM39" s="272">
        <v>24614</v>
      </c>
      <c r="BN39" s="272">
        <v>27352</v>
      </c>
      <c r="BO39" s="56">
        <v>27265</v>
      </c>
      <c r="BP39" s="56">
        <v>29606</v>
      </c>
      <c r="BQ39" s="272">
        <v>27554</v>
      </c>
      <c r="BR39" s="272">
        <v>25924</v>
      </c>
      <c r="BS39" s="272"/>
      <c r="BT39" s="272"/>
      <c r="BU39" s="72">
        <f t="shared" si="148"/>
        <v>594</v>
      </c>
      <c r="BV39" s="76">
        <f t="shared" si="148"/>
        <v>1176</v>
      </c>
      <c r="BW39" s="76">
        <f t="shared" si="148"/>
        <v>1326</v>
      </c>
      <c r="BX39" s="76">
        <f t="shared" si="148"/>
        <v>1141</v>
      </c>
      <c r="BY39" s="76">
        <f t="shared" si="148"/>
        <v>2079</v>
      </c>
      <c r="BZ39" s="76">
        <f t="shared" si="148"/>
        <v>1793</v>
      </c>
      <c r="CA39" s="76">
        <f t="shared" si="148"/>
        <v>1959</v>
      </c>
      <c r="CB39" s="76">
        <f t="shared" si="148"/>
        <v>2537</v>
      </c>
      <c r="CC39" s="76">
        <f t="shared" si="148"/>
        <v>3192</v>
      </c>
      <c r="CD39" s="382">
        <f t="shared" si="148"/>
        <v>3441</v>
      </c>
      <c r="CE39" s="405">
        <f t="shared" si="149"/>
        <v>3190</v>
      </c>
      <c r="CF39" s="76">
        <f t="shared" si="149"/>
        <v>3506</v>
      </c>
      <c r="CG39" s="76">
        <f t="shared" si="149"/>
        <v>2751</v>
      </c>
      <c r="CH39" s="76">
        <f t="shared" si="149"/>
        <v>2653</v>
      </c>
      <c r="CI39" s="76">
        <f t="shared" si="149"/>
        <v>2312</v>
      </c>
      <c r="CJ39" s="223">
        <f t="shared" si="149"/>
        <v>2186</v>
      </c>
      <c r="CK39" s="223">
        <f t="shared" si="149"/>
        <v>410</v>
      </c>
      <c r="CL39" s="223">
        <f t="shared" si="149"/>
        <v>-47</v>
      </c>
      <c r="CM39" s="223">
        <f t="shared" si="149"/>
        <v>-475</v>
      </c>
      <c r="CN39" s="223">
        <f t="shared" si="149"/>
        <v>-524</v>
      </c>
      <c r="CO39" s="223">
        <f t="shared" si="150"/>
        <v>-2073</v>
      </c>
      <c r="CP39" s="362">
        <f t="shared" si="150"/>
        <v>-3523</v>
      </c>
      <c r="CQ39" s="331">
        <f t="shared" si="150"/>
        <v>-2421</v>
      </c>
      <c r="CR39" s="249">
        <f t="shared" si="150"/>
        <v>-1592</v>
      </c>
      <c r="CS39" s="249">
        <f t="shared" si="150"/>
        <v>-535</v>
      </c>
      <c r="CT39" s="249">
        <f t="shared" si="150"/>
        <v>307</v>
      </c>
      <c r="CU39" s="249">
        <f t="shared" si="150"/>
        <v>471</v>
      </c>
      <c r="CV39" s="249">
        <f t="shared" si="150"/>
        <v>762</v>
      </c>
      <c r="CW39" s="249">
        <f t="shared" si="150"/>
        <v>1156</v>
      </c>
      <c r="CX39" s="249">
        <f t="shared" si="150"/>
        <v>942</v>
      </c>
      <c r="CY39" s="249">
        <f t="shared" si="151"/>
        <v>1188</v>
      </c>
      <c r="CZ39" s="249">
        <f t="shared" si="151"/>
        <v>827</v>
      </c>
      <c r="DA39" s="249">
        <f t="shared" si="151"/>
        <v>2157</v>
      </c>
      <c r="DB39" s="362">
        <f t="shared" si="151"/>
        <v>3827</v>
      </c>
      <c r="DC39" s="362">
        <f t="shared" si="151"/>
        <v>3783</v>
      </c>
      <c r="DD39" s="362">
        <f t="shared" si="151"/>
        <v>3972</v>
      </c>
      <c r="DE39" s="362">
        <f t="shared" si="151"/>
        <v>4296</v>
      </c>
      <c r="DF39" s="362">
        <f t="shared" si="151"/>
        <v>3711</v>
      </c>
      <c r="DG39" s="362">
        <f t="shared" si="151"/>
        <v>3491</v>
      </c>
      <c r="DH39" s="362">
        <f t="shared" si="151"/>
        <v>3318</v>
      </c>
      <c r="DI39" s="362">
        <f t="shared" si="152"/>
        <v>3410</v>
      </c>
      <c r="DJ39" s="362">
        <f t="shared" si="152"/>
        <v>3254</v>
      </c>
      <c r="DK39" s="362">
        <f t="shared" si="152"/>
        <v>3005</v>
      </c>
      <c r="DL39" s="362">
        <f t="shared" si="152"/>
        <v>2777</v>
      </c>
      <c r="DM39" s="362">
        <f t="shared" si="152"/>
        <v>2401</v>
      </c>
      <c r="DN39" s="362">
        <f t="shared" si="152"/>
        <v>2111</v>
      </c>
      <c r="DO39" s="362">
        <f t="shared" si="152"/>
        <v>1986</v>
      </c>
      <c r="DP39" s="362">
        <f t="shared" si="152"/>
        <v>1749</v>
      </c>
      <c r="DQ39" s="362">
        <f t="shared" si="152"/>
        <v>1814</v>
      </c>
      <c r="DR39" s="362">
        <f t="shared" si="152"/>
        <v>1300</v>
      </c>
      <c r="DS39" s="362">
        <f t="shared" si="152"/>
        <v>1913</v>
      </c>
      <c r="DT39" s="362">
        <f t="shared" si="152"/>
        <v>4422</v>
      </c>
      <c r="DU39" s="362">
        <f t="shared" si="152"/>
        <v>3932</v>
      </c>
      <c r="DV39" s="362">
        <f t="shared" si="152"/>
        <v>6165</v>
      </c>
      <c r="DW39" s="362">
        <f t="shared" si="152"/>
        <v>4157</v>
      </c>
      <c r="DX39" s="362">
        <f t="shared" si="152"/>
        <v>2987</v>
      </c>
      <c r="DY39" s="362"/>
      <c r="DZ39" s="362"/>
      <c r="EA39" s="362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25924</v>
      </c>
    </row>
    <row r="40" spans="1:133" s="51" customFormat="1" x14ac:dyDescent="0.3">
      <c r="A40" s="138"/>
      <c r="B40" s="52" t="s">
        <v>141</v>
      </c>
      <c r="C40" s="72">
        <v>1778</v>
      </c>
      <c r="D40" s="73">
        <v>1733</v>
      </c>
      <c r="E40" s="73">
        <v>2048</v>
      </c>
      <c r="F40" s="73">
        <v>2273</v>
      </c>
      <c r="G40" s="73">
        <v>2243</v>
      </c>
      <c r="H40" s="73">
        <v>2181</v>
      </c>
      <c r="I40" s="73">
        <v>2165</v>
      </c>
      <c r="J40" s="73">
        <v>2016</v>
      </c>
      <c r="K40" s="73">
        <v>1940</v>
      </c>
      <c r="L40" s="74">
        <v>1882</v>
      </c>
      <c r="M40" s="73">
        <v>1834</v>
      </c>
      <c r="N40" s="73">
        <v>1808</v>
      </c>
      <c r="O40" s="73">
        <v>2083</v>
      </c>
      <c r="P40" s="73">
        <v>2701</v>
      </c>
      <c r="Q40" s="73">
        <v>3445</v>
      </c>
      <c r="R40" s="73">
        <v>3659</v>
      </c>
      <c r="S40" s="73">
        <v>3517</v>
      </c>
      <c r="T40" s="73">
        <v>3422</v>
      </c>
      <c r="U40" s="183">
        <v>3190</v>
      </c>
      <c r="V40" s="183">
        <v>3019</v>
      </c>
      <c r="W40" s="183">
        <v>2860</v>
      </c>
      <c r="X40" s="74">
        <v>2731</v>
      </c>
      <c r="Y40" s="183">
        <v>2566</v>
      </c>
      <c r="Z40" s="183">
        <v>2381</v>
      </c>
      <c r="AA40" s="183">
        <v>2235</v>
      </c>
      <c r="AB40" s="183">
        <v>2334</v>
      </c>
      <c r="AC40" s="183">
        <v>2412</v>
      </c>
      <c r="AD40" s="183">
        <v>2587</v>
      </c>
      <c r="AE40" s="183">
        <v>2710</v>
      </c>
      <c r="AF40" s="183">
        <v>2638</v>
      </c>
      <c r="AG40" s="183">
        <v>2512</v>
      </c>
      <c r="AH40" s="183">
        <v>2411</v>
      </c>
      <c r="AI40" s="183">
        <v>2407</v>
      </c>
      <c r="AJ40" s="74">
        <v>2404</v>
      </c>
      <c r="AK40" s="272">
        <v>2433</v>
      </c>
      <c r="AL40" s="272">
        <v>2288</v>
      </c>
      <c r="AM40" s="272">
        <v>2332</v>
      </c>
      <c r="AN40" s="272">
        <v>2232</v>
      </c>
      <c r="AO40" s="272">
        <v>2221</v>
      </c>
      <c r="AP40" s="272">
        <v>2289</v>
      </c>
      <c r="AQ40" s="56">
        <v>2458</v>
      </c>
      <c r="AR40" s="272">
        <v>2513</v>
      </c>
      <c r="AS40" s="272">
        <v>2565</v>
      </c>
      <c r="AT40" s="272">
        <v>2452</v>
      </c>
      <c r="AU40" s="272">
        <v>2395</v>
      </c>
      <c r="AV40" s="288">
        <v>2267</v>
      </c>
      <c r="AW40" s="272">
        <v>2169</v>
      </c>
      <c r="AX40" s="272">
        <v>2019</v>
      </c>
      <c r="AY40" s="272">
        <v>2062</v>
      </c>
      <c r="AZ40" s="56">
        <v>2070</v>
      </c>
      <c r="BA40" s="272">
        <v>2269</v>
      </c>
      <c r="BB40" s="272">
        <v>2376</v>
      </c>
      <c r="BC40" s="56">
        <v>2377</v>
      </c>
      <c r="BD40" s="272">
        <v>2419</v>
      </c>
      <c r="BE40" s="272">
        <v>2422</v>
      </c>
      <c r="BF40" s="272">
        <v>2320</v>
      </c>
      <c r="BG40" s="272">
        <v>2290</v>
      </c>
      <c r="BH40" s="288">
        <v>2225</v>
      </c>
      <c r="BI40" s="472">
        <v>2100</v>
      </c>
      <c r="BJ40" s="537">
        <v>2093</v>
      </c>
      <c r="BK40" s="561">
        <v>2253</v>
      </c>
      <c r="BL40" s="56">
        <v>2374</v>
      </c>
      <c r="BM40" s="272">
        <v>2678</v>
      </c>
      <c r="BN40" s="272">
        <v>2396</v>
      </c>
      <c r="BO40" s="56">
        <v>2135</v>
      </c>
      <c r="BP40" s="56">
        <v>2122</v>
      </c>
      <c r="BQ40" s="272">
        <v>1831</v>
      </c>
      <c r="BR40" s="272">
        <v>1773</v>
      </c>
      <c r="BS40" s="272"/>
      <c r="BT40" s="272"/>
      <c r="BU40" s="72">
        <f t="shared" si="148"/>
        <v>305</v>
      </c>
      <c r="BV40" s="76">
        <f t="shared" si="148"/>
        <v>968</v>
      </c>
      <c r="BW40" s="76">
        <f t="shared" si="148"/>
        <v>1397</v>
      </c>
      <c r="BX40" s="76">
        <f t="shared" si="148"/>
        <v>1386</v>
      </c>
      <c r="BY40" s="76">
        <f t="shared" si="148"/>
        <v>1274</v>
      </c>
      <c r="BZ40" s="76">
        <f t="shared" si="148"/>
        <v>1241</v>
      </c>
      <c r="CA40" s="76">
        <f t="shared" si="148"/>
        <v>1025</v>
      </c>
      <c r="CB40" s="76">
        <f t="shared" si="148"/>
        <v>1003</v>
      </c>
      <c r="CC40" s="76">
        <f t="shared" si="148"/>
        <v>920</v>
      </c>
      <c r="CD40" s="382">
        <f t="shared" si="148"/>
        <v>849</v>
      </c>
      <c r="CE40" s="405">
        <f t="shared" si="149"/>
        <v>732</v>
      </c>
      <c r="CF40" s="76">
        <f t="shared" si="149"/>
        <v>573</v>
      </c>
      <c r="CG40" s="76">
        <f t="shared" si="149"/>
        <v>152</v>
      </c>
      <c r="CH40" s="76">
        <f t="shared" si="149"/>
        <v>-367</v>
      </c>
      <c r="CI40" s="76">
        <f t="shared" si="149"/>
        <v>-1033</v>
      </c>
      <c r="CJ40" s="223">
        <f t="shared" si="149"/>
        <v>-1072</v>
      </c>
      <c r="CK40" s="223">
        <f t="shared" si="149"/>
        <v>-807</v>
      </c>
      <c r="CL40" s="223">
        <f t="shared" si="149"/>
        <v>-784</v>
      </c>
      <c r="CM40" s="223">
        <f t="shared" si="149"/>
        <v>-678</v>
      </c>
      <c r="CN40" s="223">
        <f t="shared" si="149"/>
        <v>-608</v>
      </c>
      <c r="CO40" s="223">
        <f t="shared" si="150"/>
        <v>-453</v>
      </c>
      <c r="CP40" s="362">
        <f t="shared" si="150"/>
        <v>-327</v>
      </c>
      <c r="CQ40" s="331">
        <f t="shared" si="150"/>
        <v>-133</v>
      </c>
      <c r="CR40" s="249">
        <f t="shared" si="150"/>
        <v>-93</v>
      </c>
      <c r="CS40" s="249">
        <f t="shared" si="150"/>
        <v>97</v>
      </c>
      <c r="CT40" s="249">
        <f t="shared" si="150"/>
        <v>-102</v>
      </c>
      <c r="CU40" s="249">
        <f t="shared" si="150"/>
        <v>-191</v>
      </c>
      <c r="CV40" s="249">
        <f t="shared" si="150"/>
        <v>-298</v>
      </c>
      <c r="CW40" s="249">
        <f t="shared" si="150"/>
        <v>-252</v>
      </c>
      <c r="CX40" s="249">
        <f t="shared" si="150"/>
        <v>-125</v>
      </c>
      <c r="CY40" s="249">
        <f t="shared" si="151"/>
        <v>53</v>
      </c>
      <c r="CZ40" s="249">
        <f t="shared" si="151"/>
        <v>41</v>
      </c>
      <c r="DA40" s="249">
        <f t="shared" si="151"/>
        <v>-12</v>
      </c>
      <c r="DB40" s="362">
        <f t="shared" si="151"/>
        <v>-137</v>
      </c>
      <c r="DC40" s="362">
        <f t="shared" si="151"/>
        <v>-264</v>
      </c>
      <c r="DD40" s="362">
        <f t="shared" si="151"/>
        <v>-269</v>
      </c>
      <c r="DE40" s="362">
        <f t="shared" si="151"/>
        <v>-270</v>
      </c>
      <c r="DF40" s="362">
        <f t="shared" si="151"/>
        <v>-162</v>
      </c>
      <c r="DG40" s="362">
        <f t="shared" si="151"/>
        <v>48</v>
      </c>
      <c r="DH40" s="362">
        <f t="shared" si="151"/>
        <v>87</v>
      </c>
      <c r="DI40" s="362">
        <f t="shared" si="152"/>
        <v>-81</v>
      </c>
      <c r="DJ40" s="362">
        <f t="shared" si="152"/>
        <v>-94</v>
      </c>
      <c r="DK40" s="362">
        <f t="shared" si="152"/>
        <v>-143</v>
      </c>
      <c r="DL40" s="362">
        <f t="shared" si="152"/>
        <v>-132</v>
      </c>
      <c r="DM40" s="362">
        <f t="shared" si="152"/>
        <v>-105</v>
      </c>
      <c r="DN40" s="362">
        <f t="shared" si="152"/>
        <v>-42</v>
      </c>
      <c r="DO40" s="362">
        <f t="shared" si="152"/>
        <v>-69</v>
      </c>
      <c r="DP40" s="362">
        <f t="shared" si="152"/>
        <v>74</v>
      </c>
      <c r="DQ40" s="362">
        <f t="shared" si="152"/>
        <v>191</v>
      </c>
      <c r="DR40" s="362">
        <f t="shared" si="152"/>
        <v>304</v>
      </c>
      <c r="DS40" s="362">
        <f t="shared" si="152"/>
        <v>409</v>
      </c>
      <c r="DT40" s="362">
        <f t="shared" si="152"/>
        <v>20</v>
      </c>
      <c r="DU40" s="362">
        <f t="shared" si="152"/>
        <v>-242</v>
      </c>
      <c r="DV40" s="362">
        <f t="shared" si="152"/>
        <v>-297</v>
      </c>
      <c r="DW40" s="362">
        <f t="shared" si="152"/>
        <v>-591</v>
      </c>
      <c r="DX40" s="362">
        <f t="shared" si="152"/>
        <v>-547</v>
      </c>
      <c r="DY40" s="362"/>
      <c r="DZ40" s="362"/>
      <c r="EA40" s="362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1773</v>
      </c>
    </row>
    <row r="41" spans="1:133" s="51" customFormat="1" x14ac:dyDescent="0.3">
      <c r="A41" s="138"/>
      <c r="B41" s="52" t="s">
        <v>142</v>
      </c>
      <c r="C41" s="72">
        <v>434</v>
      </c>
      <c r="D41" s="73">
        <v>422</v>
      </c>
      <c r="E41" s="73">
        <v>481</v>
      </c>
      <c r="F41" s="73">
        <v>506</v>
      </c>
      <c r="G41" s="73">
        <v>564</v>
      </c>
      <c r="H41" s="73">
        <v>557</v>
      </c>
      <c r="I41" s="73">
        <v>539</v>
      </c>
      <c r="J41" s="73">
        <v>509</v>
      </c>
      <c r="K41" s="73">
        <v>476</v>
      </c>
      <c r="L41" s="74">
        <v>492</v>
      </c>
      <c r="M41" s="73">
        <v>466</v>
      </c>
      <c r="N41" s="73">
        <v>396</v>
      </c>
      <c r="O41" s="73">
        <v>474</v>
      </c>
      <c r="P41" s="73">
        <v>672</v>
      </c>
      <c r="Q41" s="73">
        <v>861</v>
      </c>
      <c r="R41" s="73">
        <v>1004</v>
      </c>
      <c r="S41" s="73">
        <v>1018</v>
      </c>
      <c r="T41" s="73">
        <v>1001</v>
      </c>
      <c r="U41" s="183">
        <v>936</v>
      </c>
      <c r="V41" s="183">
        <v>895</v>
      </c>
      <c r="W41" s="183">
        <v>835</v>
      </c>
      <c r="X41" s="74">
        <v>790</v>
      </c>
      <c r="Y41" s="183">
        <v>730</v>
      </c>
      <c r="Z41" s="183">
        <v>671</v>
      </c>
      <c r="AA41" s="183">
        <v>609</v>
      </c>
      <c r="AB41" s="183">
        <v>606</v>
      </c>
      <c r="AC41" s="183">
        <v>655</v>
      </c>
      <c r="AD41" s="183">
        <v>688</v>
      </c>
      <c r="AE41" s="183">
        <v>689</v>
      </c>
      <c r="AF41" s="183">
        <v>756</v>
      </c>
      <c r="AG41" s="183">
        <v>703</v>
      </c>
      <c r="AH41" s="183">
        <v>625</v>
      </c>
      <c r="AI41" s="183">
        <v>672</v>
      </c>
      <c r="AJ41" s="74">
        <v>662</v>
      </c>
      <c r="AK41" s="272">
        <v>671</v>
      </c>
      <c r="AL41" s="272">
        <v>558</v>
      </c>
      <c r="AM41" s="272">
        <v>612</v>
      </c>
      <c r="AN41" s="272">
        <v>571</v>
      </c>
      <c r="AO41" s="272">
        <v>625</v>
      </c>
      <c r="AP41" s="272">
        <v>655</v>
      </c>
      <c r="AQ41" s="56">
        <v>737</v>
      </c>
      <c r="AR41" s="272">
        <v>782</v>
      </c>
      <c r="AS41" s="272">
        <v>820</v>
      </c>
      <c r="AT41" s="272">
        <v>735</v>
      </c>
      <c r="AU41" s="272">
        <v>671</v>
      </c>
      <c r="AV41" s="288">
        <v>633</v>
      </c>
      <c r="AW41" s="272">
        <v>544</v>
      </c>
      <c r="AX41" s="272">
        <v>474</v>
      </c>
      <c r="AY41" s="272">
        <v>485</v>
      </c>
      <c r="AZ41" s="56">
        <v>533</v>
      </c>
      <c r="BA41" s="272">
        <v>625</v>
      </c>
      <c r="BB41" s="272">
        <v>639</v>
      </c>
      <c r="BC41" s="56">
        <v>634</v>
      </c>
      <c r="BD41" s="272">
        <v>634</v>
      </c>
      <c r="BE41" s="272">
        <v>616</v>
      </c>
      <c r="BF41" s="272">
        <v>620</v>
      </c>
      <c r="BG41" s="272">
        <v>606</v>
      </c>
      <c r="BH41" s="288">
        <v>563</v>
      </c>
      <c r="BI41" s="472">
        <v>532</v>
      </c>
      <c r="BJ41" s="537">
        <v>486</v>
      </c>
      <c r="BK41" s="561">
        <v>544</v>
      </c>
      <c r="BL41" s="56">
        <v>607</v>
      </c>
      <c r="BM41" s="272">
        <v>657</v>
      </c>
      <c r="BN41" s="272">
        <v>489</v>
      </c>
      <c r="BO41" s="56">
        <v>484</v>
      </c>
      <c r="BP41" s="56">
        <v>524</v>
      </c>
      <c r="BQ41" s="272">
        <v>536</v>
      </c>
      <c r="BR41" s="272">
        <v>526</v>
      </c>
      <c r="BS41" s="272"/>
      <c r="BT41" s="272"/>
      <c r="BU41" s="72">
        <f t="shared" si="148"/>
        <v>40</v>
      </c>
      <c r="BV41" s="76">
        <f t="shared" si="148"/>
        <v>250</v>
      </c>
      <c r="BW41" s="76">
        <f t="shared" si="148"/>
        <v>380</v>
      </c>
      <c r="BX41" s="76">
        <f t="shared" si="148"/>
        <v>498</v>
      </c>
      <c r="BY41" s="76">
        <f t="shared" si="148"/>
        <v>454</v>
      </c>
      <c r="BZ41" s="76">
        <f t="shared" si="148"/>
        <v>444</v>
      </c>
      <c r="CA41" s="76">
        <f t="shared" si="148"/>
        <v>397</v>
      </c>
      <c r="CB41" s="76">
        <f t="shared" si="148"/>
        <v>386</v>
      </c>
      <c r="CC41" s="76">
        <f t="shared" si="148"/>
        <v>359</v>
      </c>
      <c r="CD41" s="382">
        <f t="shared" si="148"/>
        <v>298</v>
      </c>
      <c r="CE41" s="405">
        <f t="shared" si="149"/>
        <v>264</v>
      </c>
      <c r="CF41" s="76">
        <f t="shared" si="149"/>
        <v>275</v>
      </c>
      <c r="CG41" s="76">
        <f t="shared" si="149"/>
        <v>135</v>
      </c>
      <c r="CH41" s="76">
        <f t="shared" si="149"/>
        <v>-66</v>
      </c>
      <c r="CI41" s="76">
        <f t="shared" si="149"/>
        <v>-206</v>
      </c>
      <c r="CJ41" s="223">
        <f t="shared" si="149"/>
        <v>-316</v>
      </c>
      <c r="CK41" s="223">
        <f t="shared" si="149"/>
        <v>-329</v>
      </c>
      <c r="CL41" s="223">
        <f t="shared" si="149"/>
        <v>-245</v>
      </c>
      <c r="CM41" s="223">
        <f t="shared" si="149"/>
        <v>-233</v>
      </c>
      <c r="CN41" s="223">
        <f t="shared" si="149"/>
        <v>-270</v>
      </c>
      <c r="CO41" s="223">
        <f t="shared" si="150"/>
        <v>-163</v>
      </c>
      <c r="CP41" s="362">
        <f t="shared" si="150"/>
        <v>-128</v>
      </c>
      <c r="CQ41" s="331">
        <f t="shared" si="150"/>
        <v>-59</v>
      </c>
      <c r="CR41" s="249">
        <f t="shared" si="150"/>
        <v>-113</v>
      </c>
      <c r="CS41" s="249">
        <f t="shared" si="150"/>
        <v>3</v>
      </c>
      <c r="CT41" s="249">
        <f t="shared" si="150"/>
        <v>-35</v>
      </c>
      <c r="CU41" s="249">
        <f t="shared" si="150"/>
        <v>-30</v>
      </c>
      <c r="CV41" s="249">
        <f t="shared" si="150"/>
        <v>-33</v>
      </c>
      <c r="CW41" s="249">
        <f t="shared" si="150"/>
        <v>48</v>
      </c>
      <c r="CX41" s="249">
        <f t="shared" si="150"/>
        <v>26</v>
      </c>
      <c r="CY41" s="249">
        <f t="shared" si="151"/>
        <v>117</v>
      </c>
      <c r="CZ41" s="249">
        <f t="shared" si="151"/>
        <v>110</v>
      </c>
      <c r="DA41" s="249">
        <f t="shared" si="151"/>
        <v>-1</v>
      </c>
      <c r="DB41" s="362">
        <f t="shared" si="151"/>
        <v>-29</v>
      </c>
      <c r="DC41" s="362">
        <f t="shared" si="151"/>
        <v>-127</v>
      </c>
      <c r="DD41" s="362">
        <f t="shared" si="151"/>
        <v>-84</v>
      </c>
      <c r="DE41" s="362">
        <f t="shared" si="151"/>
        <v>-127</v>
      </c>
      <c r="DF41" s="362">
        <f t="shared" si="151"/>
        <v>-38</v>
      </c>
      <c r="DG41" s="362">
        <f t="shared" si="151"/>
        <v>0</v>
      </c>
      <c r="DH41" s="362">
        <f t="shared" si="151"/>
        <v>-16</v>
      </c>
      <c r="DI41" s="362">
        <f t="shared" si="152"/>
        <v>-103</v>
      </c>
      <c r="DJ41" s="362">
        <f t="shared" si="152"/>
        <v>-148</v>
      </c>
      <c r="DK41" s="362">
        <f t="shared" si="152"/>
        <v>-204</v>
      </c>
      <c r="DL41" s="362">
        <f t="shared" si="152"/>
        <v>-115</v>
      </c>
      <c r="DM41" s="362">
        <f t="shared" si="152"/>
        <v>-65</v>
      </c>
      <c r="DN41" s="362">
        <f t="shared" si="152"/>
        <v>-70</v>
      </c>
      <c r="DO41" s="362">
        <f t="shared" si="152"/>
        <v>-12</v>
      </c>
      <c r="DP41" s="362">
        <f t="shared" si="152"/>
        <v>12</v>
      </c>
      <c r="DQ41" s="362">
        <f t="shared" si="152"/>
        <v>59</v>
      </c>
      <c r="DR41" s="362">
        <f t="shared" si="152"/>
        <v>74</v>
      </c>
      <c r="DS41" s="362">
        <f t="shared" si="152"/>
        <v>32</v>
      </c>
      <c r="DT41" s="362">
        <f t="shared" si="152"/>
        <v>-150</v>
      </c>
      <c r="DU41" s="362">
        <f t="shared" si="152"/>
        <v>-150</v>
      </c>
      <c r="DV41" s="362">
        <f t="shared" si="152"/>
        <v>-110</v>
      </c>
      <c r="DW41" s="362">
        <f t="shared" si="152"/>
        <v>-80</v>
      </c>
      <c r="DX41" s="362">
        <f t="shared" si="152"/>
        <v>-94</v>
      </c>
      <c r="DY41" s="362"/>
      <c r="DZ41" s="362"/>
      <c r="EA41" s="362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526</v>
      </c>
    </row>
    <row r="42" spans="1:133" s="51" customFormat="1" x14ac:dyDescent="0.3">
      <c r="A42" s="138"/>
      <c r="B42" s="52" t="s">
        <v>143</v>
      </c>
      <c r="C42" s="72">
        <v>320</v>
      </c>
      <c r="D42" s="73">
        <v>342</v>
      </c>
      <c r="E42" s="73">
        <v>347</v>
      </c>
      <c r="F42" s="73">
        <v>401</v>
      </c>
      <c r="G42" s="73">
        <v>449</v>
      </c>
      <c r="H42" s="73">
        <v>477</v>
      </c>
      <c r="I42" s="73">
        <v>495</v>
      </c>
      <c r="J42" s="73">
        <v>429</v>
      </c>
      <c r="K42" s="73">
        <v>441</v>
      </c>
      <c r="L42" s="74">
        <v>419</v>
      </c>
      <c r="M42" s="73">
        <v>355</v>
      </c>
      <c r="N42" s="73">
        <v>332</v>
      </c>
      <c r="O42" s="73">
        <v>370</v>
      </c>
      <c r="P42" s="73">
        <v>487</v>
      </c>
      <c r="Q42" s="73">
        <v>689</v>
      </c>
      <c r="R42" s="73">
        <v>789</v>
      </c>
      <c r="S42" s="73">
        <v>809</v>
      </c>
      <c r="T42" s="73">
        <v>837</v>
      </c>
      <c r="U42" s="183">
        <v>795</v>
      </c>
      <c r="V42" s="183">
        <v>719</v>
      </c>
      <c r="W42" s="183">
        <v>687</v>
      </c>
      <c r="X42" s="74">
        <v>624</v>
      </c>
      <c r="Y42" s="183">
        <v>544</v>
      </c>
      <c r="Z42" s="183">
        <v>486</v>
      </c>
      <c r="AA42" s="183">
        <v>410</v>
      </c>
      <c r="AB42" s="183">
        <v>404</v>
      </c>
      <c r="AC42" s="183">
        <v>470</v>
      </c>
      <c r="AD42" s="183">
        <v>551</v>
      </c>
      <c r="AE42" s="183">
        <v>487</v>
      </c>
      <c r="AF42" s="183">
        <v>623</v>
      </c>
      <c r="AG42" s="183">
        <v>625</v>
      </c>
      <c r="AH42" s="183">
        <v>521</v>
      </c>
      <c r="AI42" s="183">
        <v>518</v>
      </c>
      <c r="AJ42" s="74">
        <v>597</v>
      </c>
      <c r="AK42" s="272">
        <v>585</v>
      </c>
      <c r="AL42" s="272">
        <v>452</v>
      </c>
      <c r="AM42" s="272">
        <v>488</v>
      </c>
      <c r="AN42" s="272">
        <v>389</v>
      </c>
      <c r="AO42" s="272">
        <v>468</v>
      </c>
      <c r="AP42" s="272">
        <v>543</v>
      </c>
      <c r="AQ42" s="56">
        <v>620</v>
      </c>
      <c r="AR42" s="272">
        <v>754</v>
      </c>
      <c r="AS42" s="272">
        <v>802</v>
      </c>
      <c r="AT42" s="272">
        <v>595</v>
      </c>
      <c r="AU42" s="272">
        <v>505</v>
      </c>
      <c r="AV42" s="288">
        <v>487</v>
      </c>
      <c r="AW42" s="272">
        <v>416</v>
      </c>
      <c r="AX42" s="272">
        <v>322</v>
      </c>
      <c r="AY42" s="272">
        <v>308</v>
      </c>
      <c r="AZ42" s="56">
        <v>306</v>
      </c>
      <c r="BA42" s="272">
        <v>476</v>
      </c>
      <c r="BB42" s="272">
        <v>394</v>
      </c>
      <c r="BC42" s="56">
        <v>456</v>
      </c>
      <c r="BD42" s="272">
        <v>503</v>
      </c>
      <c r="BE42" s="272">
        <v>533</v>
      </c>
      <c r="BF42" s="272">
        <v>472</v>
      </c>
      <c r="BG42" s="272">
        <v>465</v>
      </c>
      <c r="BH42" s="288">
        <v>405</v>
      </c>
      <c r="BI42" s="472">
        <v>353</v>
      </c>
      <c r="BJ42" s="537">
        <v>298</v>
      </c>
      <c r="BK42" s="561">
        <v>320</v>
      </c>
      <c r="BL42" s="56">
        <v>346</v>
      </c>
      <c r="BM42" s="272">
        <v>373</v>
      </c>
      <c r="BN42" s="272">
        <v>355</v>
      </c>
      <c r="BO42" s="56">
        <v>399</v>
      </c>
      <c r="BP42" s="56">
        <v>515</v>
      </c>
      <c r="BQ42" s="272">
        <v>457</v>
      </c>
      <c r="BR42" s="272">
        <v>417</v>
      </c>
      <c r="BS42" s="272"/>
      <c r="BT42" s="272"/>
      <c r="BU42" s="72">
        <f t="shared" si="148"/>
        <v>50</v>
      </c>
      <c r="BV42" s="76">
        <f t="shared" si="148"/>
        <v>145</v>
      </c>
      <c r="BW42" s="76">
        <f t="shared" si="148"/>
        <v>342</v>
      </c>
      <c r="BX42" s="76">
        <f t="shared" si="148"/>
        <v>388</v>
      </c>
      <c r="BY42" s="76">
        <f t="shared" si="148"/>
        <v>360</v>
      </c>
      <c r="BZ42" s="76">
        <f t="shared" si="148"/>
        <v>360</v>
      </c>
      <c r="CA42" s="76">
        <f t="shared" si="148"/>
        <v>300</v>
      </c>
      <c r="CB42" s="76">
        <f t="shared" si="148"/>
        <v>290</v>
      </c>
      <c r="CC42" s="76">
        <f t="shared" si="148"/>
        <v>246</v>
      </c>
      <c r="CD42" s="382">
        <f t="shared" si="148"/>
        <v>205</v>
      </c>
      <c r="CE42" s="405">
        <f t="shared" si="149"/>
        <v>189</v>
      </c>
      <c r="CF42" s="76">
        <f t="shared" si="149"/>
        <v>154</v>
      </c>
      <c r="CG42" s="76">
        <f t="shared" si="149"/>
        <v>40</v>
      </c>
      <c r="CH42" s="76">
        <f t="shared" si="149"/>
        <v>-83</v>
      </c>
      <c r="CI42" s="76">
        <f t="shared" si="149"/>
        <v>-219</v>
      </c>
      <c r="CJ42" s="223">
        <f t="shared" si="149"/>
        <v>-238</v>
      </c>
      <c r="CK42" s="223">
        <f t="shared" si="149"/>
        <v>-322</v>
      </c>
      <c r="CL42" s="223">
        <f t="shared" si="149"/>
        <v>-214</v>
      </c>
      <c r="CM42" s="223">
        <f t="shared" si="149"/>
        <v>-170</v>
      </c>
      <c r="CN42" s="223">
        <f t="shared" si="149"/>
        <v>-198</v>
      </c>
      <c r="CO42" s="223">
        <f t="shared" si="150"/>
        <v>-169</v>
      </c>
      <c r="CP42" s="362">
        <f t="shared" si="150"/>
        <v>-27</v>
      </c>
      <c r="CQ42" s="331">
        <f t="shared" si="150"/>
        <v>41</v>
      </c>
      <c r="CR42" s="249">
        <f t="shared" si="150"/>
        <v>-34</v>
      </c>
      <c r="CS42" s="249">
        <f t="shared" si="150"/>
        <v>78</v>
      </c>
      <c r="CT42" s="249">
        <f t="shared" si="150"/>
        <v>-15</v>
      </c>
      <c r="CU42" s="249">
        <f t="shared" si="150"/>
        <v>-2</v>
      </c>
      <c r="CV42" s="249">
        <f t="shared" si="150"/>
        <v>-8</v>
      </c>
      <c r="CW42" s="249">
        <f t="shared" si="150"/>
        <v>133</v>
      </c>
      <c r="CX42" s="249">
        <f t="shared" si="150"/>
        <v>131</v>
      </c>
      <c r="CY42" s="249">
        <f t="shared" si="151"/>
        <v>177</v>
      </c>
      <c r="CZ42" s="249">
        <f t="shared" si="151"/>
        <v>74</v>
      </c>
      <c r="DA42" s="249">
        <f t="shared" si="151"/>
        <v>-13</v>
      </c>
      <c r="DB42" s="362">
        <f t="shared" si="151"/>
        <v>-110</v>
      </c>
      <c r="DC42" s="362">
        <f t="shared" si="151"/>
        <v>-169</v>
      </c>
      <c r="DD42" s="362">
        <f t="shared" si="151"/>
        <v>-130</v>
      </c>
      <c r="DE42" s="362">
        <f t="shared" si="151"/>
        <v>-180</v>
      </c>
      <c r="DF42" s="362">
        <f t="shared" si="151"/>
        <v>-83</v>
      </c>
      <c r="DG42" s="362">
        <f t="shared" si="151"/>
        <v>8</v>
      </c>
      <c r="DH42" s="362">
        <f t="shared" si="151"/>
        <v>-149</v>
      </c>
      <c r="DI42" s="362">
        <f t="shared" si="152"/>
        <v>-164</v>
      </c>
      <c r="DJ42" s="362">
        <f t="shared" si="152"/>
        <v>-251</v>
      </c>
      <c r="DK42" s="362">
        <f t="shared" si="152"/>
        <v>-269</v>
      </c>
      <c r="DL42" s="362">
        <f t="shared" si="152"/>
        <v>-123</v>
      </c>
      <c r="DM42" s="362">
        <f t="shared" si="152"/>
        <v>-40</v>
      </c>
      <c r="DN42" s="362">
        <f t="shared" si="152"/>
        <v>-82</v>
      </c>
      <c r="DO42" s="362">
        <f t="shared" si="152"/>
        <v>-63</v>
      </c>
      <c r="DP42" s="362">
        <f t="shared" si="152"/>
        <v>-24</v>
      </c>
      <c r="DQ42" s="362">
        <f t="shared" si="152"/>
        <v>12</v>
      </c>
      <c r="DR42" s="362">
        <f t="shared" si="152"/>
        <v>40</v>
      </c>
      <c r="DS42" s="362">
        <f t="shared" si="152"/>
        <v>-103</v>
      </c>
      <c r="DT42" s="362">
        <f t="shared" si="152"/>
        <v>-39</v>
      </c>
      <c r="DU42" s="362">
        <f t="shared" si="152"/>
        <v>-57</v>
      </c>
      <c r="DV42" s="362">
        <f t="shared" si="152"/>
        <v>12</v>
      </c>
      <c r="DW42" s="362">
        <f t="shared" si="152"/>
        <v>-76</v>
      </c>
      <c r="DX42" s="362">
        <f t="shared" si="152"/>
        <v>-55</v>
      </c>
      <c r="DY42" s="362"/>
      <c r="DZ42" s="362"/>
      <c r="EA42" s="362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417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3">SUM(C38:C42)</f>
        <v>60923</v>
      </c>
      <c r="D43" s="61">
        <f t="shared" si="153"/>
        <v>61443</v>
      </c>
      <c r="E43" s="61">
        <f t="shared" si="153"/>
        <v>64991</v>
      </c>
      <c r="F43" s="61">
        <f t="shared" si="153"/>
        <v>68661</v>
      </c>
      <c r="G43" s="61">
        <f t="shared" si="153"/>
        <v>71069</v>
      </c>
      <c r="H43" s="61">
        <f t="shared" si="153"/>
        <v>72253</v>
      </c>
      <c r="I43" s="61">
        <f t="shared" si="153"/>
        <v>70932</v>
      </c>
      <c r="J43" s="61">
        <f t="shared" si="153"/>
        <v>67087</v>
      </c>
      <c r="K43" s="61">
        <f t="shared" si="153"/>
        <v>66232</v>
      </c>
      <c r="L43" s="62">
        <f t="shared" si="153"/>
        <v>65046</v>
      </c>
      <c r="M43" s="61">
        <f t="shared" si="153"/>
        <v>62268</v>
      </c>
      <c r="N43" s="61">
        <f t="shared" si="153"/>
        <v>58216</v>
      </c>
      <c r="O43" s="61">
        <f t="shared" si="153"/>
        <v>62323</v>
      </c>
      <c r="P43" s="61">
        <f t="shared" si="153"/>
        <v>69400</v>
      </c>
      <c r="Q43" s="61">
        <f t="shared" si="153"/>
        <v>78372</v>
      </c>
      <c r="R43" s="61">
        <f t="shared" si="153"/>
        <v>81811</v>
      </c>
      <c r="S43" s="61">
        <f t="shared" si="153"/>
        <v>84474</v>
      </c>
      <c r="T43" s="61">
        <f t="shared" si="153"/>
        <v>85210</v>
      </c>
      <c r="U43" s="61">
        <f t="shared" si="153"/>
        <v>82568</v>
      </c>
      <c r="V43" s="61">
        <f t="shared" si="153"/>
        <v>81240</v>
      </c>
      <c r="W43" s="61">
        <f>SUM(W38+W39+W40+W41+W42)</f>
        <v>80451</v>
      </c>
      <c r="X43" s="62">
        <f>SUM(X38+X39+X40+X41+X42)</f>
        <v>79389</v>
      </c>
      <c r="Y43" s="181">
        <v>74797</v>
      </c>
      <c r="Z43" s="181">
        <v>70268</v>
      </c>
      <c r="AA43" s="181">
        <v>67593</v>
      </c>
      <c r="AB43" s="181">
        <v>69982</v>
      </c>
      <c r="AC43" s="181">
        <v>72542</v>
      </c>
      <c r="AD43" s="181">
        <v>73091</v>
      </c>
      <c r="AE43" s="181">
        <v>71486</v>
      </c>
      <c r="AF43" s="181">
        <v>70766</v>
      </c>
      <c r="AG43" s="181">
        <v>68655</v>
      </c>
      <c r="AH43" s="181">
        <v>68776</v>
      </c>
      <c r="AI43" s="181">
        <v>67416</v>
      </c>
      <c r="AJ43" s="62">
        <v>65307</v>
      </c>
      <c r="AK43" s="270">
        <v>63458</v>
      </c>
      <c r="AL43" s="270">
        <v>61351</v>
      </c>
      <c r="AM43" s="270">
        <v>63211</v>
      </c>
      <c r="AN43" s="270">
        <v>67413</v>
      </c>
      <c r="AO43" s="270">
        <v>68455</v>
      </c>
      <c r="AP43" s="270">
        <v>70425</v>
      </c>
      <c r="AQ43" s="63">
        <v>71898</v>
      </c>
      <c r="AR43" s="270">
        <v>71747</v>
      </c>
      <c r="AS43" s="270">
        <v>71773</v>
      </c>
      <c r="AT43" s="270">
        <v>68785</v>
      </c>
      <c r="AU43" s="270">
        <v>68505</v>
      </c>
      <c r="AV43" s="286">
        <v>68468</v>
      </c>
      <c r="AW43" s="270">
        <v>66212</v>
      </c>
      <c r="AX43" s="270">
        <v>65100</v>
      </c>
      <c r="AY43" s="270">
        <v>67190</v>
      </c>
      <c r="AZ43" s="63">
        <v>71031</v>
      </c>
      <c r="BA43" s="270">
        <v>72948</v>
      </c>
      <c r="BB43" s="270">
        <v>74715</v>
      </c>
      <c r="BC43" s="63">
        <v>76724</v>
      </c>
      <c r="BD43" s="270">
        <v>75965</v>
      </c>
      <c r="BE43" s="270">
        <v>74201</v>
      </c>
      <c r="BF43" s="270">
        <v>71630</v>
      </c>
      <c r="BG43" s="270">
        <v>70799</v>
      </c>
      <c r="BH43" s="286">
        <v>70983</v>
      </c>
      <c r="BI43" s="471">
        <v>68027</v>
      </c>
      <c r="BJ43" s="535">
        <v>65868</v>
      </c>
      <c r="BK43" s="560">
        <v>70211</v>
      </c>
      <c r="BL43" s="63">
        <v>72143</v>
      </c>
      <c r="BM43" s="270">
        <v>76538</v>
      </c>
      <c r="BN43" s="270">
        <v>82002</v>
      </c>
      <c r="BO43" s="63">
        <v>79462</v>
      </c>
      <c r="BP43" s="63">
        <v>78922</v>
      </c>
      <c r="BQ43" s="270">
        <v>74514</v>
      </c>
      <c r="BR43" s="270">
        <v>72416</v>
      </c>
      <c r="BS43" s="270"/>
      <c r="BT43" s="270"/>
      <c r="BU43" s="60">
        <f t="shared" ref="BU43:BY43" si="154">SUM(BU38:BU42)</f>
        <v>1400</v>
      </c>
      <c r="BV43" s="64">
        <f t="shared" si="154"/>
        <v>7957</v>
      </c>
      <c r="BW43" s="64">
        <f t="shared" si="154"/>
        <v>13381</v>
      </c>
      <c r="BX43" s="64">
        <f t="shared" si="154"/>
        <v>13150</v>
      </c>
      <c r="BY43" s="64">
        <f t="shared" si="154"/>
        <v>13405</v>
      </c>
      <c r="BZ43" s="64">
        <f t="shared" ref="BZ43:CH43" si="155">SUM(BZ38:BZ42)</f>
        <v>12957</v>
      </c>
      <c r="CA43" s="64">
        <f t="shared" si="155"/>
        <v>11636</v>
      </c>
      <c r="CB43" s="64">
        <f t="shared" si="155"/>
        <v>14153</v>
      </c>
      <c r="CC43" s="64">
        <f t="shared" si="155"/>
        <v>14219</v>
      </c>
      <c r="CD43" s="380">
        <f t="shared" si="155"/>
        <v>14343</v>
      </c>
      <c r="CE43" s="403">
        <f t="shared" si="155"/>
        <v>12529</v>
      </c>
      <c r="CF43" s="64">
        <f t="shared" si="155"/>
        <v>12052</v>
      </c>
      <c r="CG43" s="64">
        <f t="shared" si="155"/>
        <v>5270</v>
      </c>
      <c r="CH43" s="64">
        <f t="shared" si="155"/>
        <v>582</v>
      </c>
      <c r="CI43" s="64">
        <f t="shared" ref="CI43:CJ43" si="156">SUM(CI38:CI42)</f>
        <v>-5830</v>
      </c>
      <c r="CJ43" s="221">
        <f t="shared" si="156"/>
        <v>-8720</v>
      </c>
      <c r="CK43" s="221">
        <f t="shared" ref="CK43:CL43" si="157">SUM(CK38:CK42)</f>
        <v>-12988</v>
      </c>
      <c r="CL43" s="221">
        <f t="shared" si="157"/>
        <v>-14444</v>
      </c>
      <c r="CM43" s="221">
        <f t="shared" ref="CM43:CN43" si="158">SUM(CM38:CM42)</f>
        <v>-13913</v>
      </c>
      <c r="CN43" s="221">
        <f t="shared" si="158"/>
        <v>-12464</v>
      </c>
      <c r="CO43" s="221">
        <f t="shared" ref="CO43:CQ43" si="159">SUM(CO38:CO42)</f>
        <v>-13035</v>
      </c>
      <c r="CP43" s="360">
        <f t="shared" si="159"/>
        <v>-14082</v>
      </c>
      <c r="CQ43" s="329">
        <f t="shared" si="159"/>
        <v>-11339</v>
      </c>
      <c r="CR43" s="247">
        <f t="shared" ref="CR43" si="160">SUM(CR38:CR42)</f>
        <v>-8917</v>
      </c>
      <c r="CS43" s="247">
        <f t="shared" ref="CS43" si="161">SUM(CS38:CS42)</f>
        <v>-4382</v>
      </c>
      <c r="CT43" s="247">
        <f t="shared" ref="CT43" si="162">SUM(CT38:CT42)</f>
        <v>-2569</v>
      </c>
      <c r="CU43" s="247">
        <f t="shared" ref="CU43" si="163">SUM(CU38:CU42)</f>
        <v>-4087</v>
      </c>
      <c r="CV43" s="247">
        <f t="shared" ref="CV43" si="164">SUM(CV38:CV42)</f>
        <v>-2666</v>
      </c>
      <c r="CW43" s="247">
        <f t="shared" ref="CW43" si="165">SUM(CW38:CW42)</f>
        <v>412</v>
      </c>
      <c r="CX43" s="247">
        <f t="shared" ref="CX43" si="166">SUM(CX38:CX42)</f>
        <v>981</v>
      </c>
      <c r="CY43" s="247">
        <f t="shared" ref="CY43" si="167">SUM(CY38:CY42)</f>
        <v>3118</v>
      </c>
      <c r="CZ43" s="247">
        <f t="shared" ref="CZ43" si="168">SUM(CZ38:CZ42)</f>
        <v>9</v>
      </c>
      <c r="DA43" s="247">
        <f t="shared" ref="DA43" si="169">SUM(DA38:DA42)</f>
        <v>1089</v>
      </c>
      <c r="DB43" s="360">
        <f t="shared" ref="DB43" si="170">SUM(DB38:DB42)</f>
        <v>3161</v>
      </c>
      <c r="DC43" s="360">
        <f t="shared" ref="DC43" si="171">SUM(DC38:DC42)</f>
        <v>2754</v>
      </c>
      <c r="DD43" s="360">
        <f t="shared" ref="DD43" si="172">SUM(DD38:DD42)</f>
        <v>3749</v>
      </c>
      <c r="DE43" s="360">
        <f t="shared" ref="DE43" si="173">SUM(DE38:DE42)</f>
        <v>3979</v>
      </c>
      <c r="DF43" s="360">
        <f t="shared" ref="DF43:DG43" si="174">SUM(DF38:DF42)</f>
        <v>3618</v>
      </c>
      <c r="DG43" s="360">
        <f t="shared" si="174"/>
        <v>4493</v>
      </c>
      <c r="DH43" s="360">
        <f t="shared" ref="DH43" si="175">SUM(DH38:DH42)</f>
        <v>4290</v>
      </c>
      <c r="DI43" s="360">
        <f t="shared" ref="DI43" si="176">SUM(DI38:DI42)</f>
        <v>4826</v>
      </c>
      <c r="DJ43" s="360">
        <f t="shared" ref="DJ43:DK43" si="177">SUM(DJ38:DJ42)</f>
        <v>4218</v>
      </c>
      <c r="DK43" s="360">
        <f t="shared" si="177"/>
        <v>2428</v>
      </c>
      <c r="DL43" s="360">
        <f t="shared" ref="DL43:DM43" si="178">SUM(DL38:DL42)</f>
        <v>2845</v>
      </c>
      <c r="DM43" s="360">
        <f t="shared" si="178"/>
        <v>2294</v>
      </c>
      <c r="DN43" s="360">
        <f t="shared" ref="DN43:DO43" si="179">SUM(DN38:DN42)</f>
        <v>2515</v>
      </c>
      <c r="DO43" s="360">
        <f t="shared" si="179"/>
        <v>1815</v>
      </c>
      <c r="DP43" s="360">
        <f t="shared" ref="DP43" si="180">SUM(DP38:DP42)</f>
        <v>768</v>
      </c>
      <c r="DQ43" s="360">
        <f t="shared" ref="DQ43:DR43" si="181">SUM(DQ38:DQ42)</f>
        <v>3021</v>
      </c>
      <c r="DR43" s="360">
        <f t="shared" si="181"/>
        <v>1112</v>
      </c>
      <c r="DS43" s="360">
        <f t="shared" ref="DS43:DT43" si="182">SUM(DS38:DS42)</f>
        <v>3590</v>
      </c>
      <c r="DT43" s="360">
        <f t="shared" si="182"/>
        <v>7287</v>
      </c>
      <c r="DU43" s="360">
        <f t="shared" ref="DU43:DV43" si="183">SUM(DU38:DU42)</f>
        <v>2738</v>
      </c>
      <c r="DV43" s="360">
        <f t="shared" si="183"/>
        <v>2957</v>
      </c>
      <c r="DW43" s="360">
        <f t="shared" ref="DW43:DX43" si="184">SUM(DW38:DW42)</f>
        <v>313</v>
      </c>
      <c r="DX43" s="360">
        <f t="shared" si="184"/>
        <v>786</v>
      </c>
      <c r="DY43" s="360"/>
      <c r="DZ43" s="360"/>
      <c r="EA43" s="360"/>
      <c r="EC43" s="63">
        <f>SUM(EC38:EC42)</f>
        <v>72416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52"/>
      <c r="CN44" s="252"/>
      <c r="CO44" s="252"/>
      <c r="CP44" s="365"/>
      <c r="CQ44" s="334"/>
      <c r="CR44" s="252"/>
      <c r="CS44" s="252"/>
      <c r="CT44" s="252"/>
      <c r="CU44" s="252"/>
      <c r="CV44" s="252"/>
      <c r="CW44" s="252"/>
      <c r="CX44" s="252"/>
      <c r="CY44" s="252"/>
      <c r="CZ44" s="252"/>
      <c r="DA44" s="252"/>
      <c r="DB44" s="365"/>
      <c r="DC44" s="365"/>
      <c r="DD44" s="365"/>
      <c r="DE44" s="365"/>
      <c r="DF44" s="365"/>
      <c r="DG44" s="365"/>
      <c r="DH44" s="365"/>
      <c r="DI44" s="365"/>
      <c r="DJ44" s="365"/>
      <c r="DK44" s="365"/>
      <c r="DL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C44" s="87"/>
    </row>
    <row r="45" spans="1:133" s="31" customFormat="1" x14ac:dyDescent="0.3">
      <c r="A45" s="138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7">
        <v>3436849</v>
      </c>
      <c r="V45" s="187">
        <v>3605252</v>
      </c>
      <c r="W45" s="187">
        <v>4277686</v>
      </c>
      <c r="X45" s="35">
        <v>7052401</v>
      </c>
      <c r="Y45" s="187">
        <v>13628510</v>
      </c>
      <c r="Z45" s="187">
        <v>17881717</v>
      </c>
      <c r="AA45" s="187">
        <v>19737718</v>
      </c>
      <c r="AB45" s="187">
        <v>16795627</v>
      </c>
      <c r="AC45" s="187">
        <v>11757572</v>
      </c>
      <c r="AD45" s="187">
        <v>7891535</v>
      </c>
      <c r="AE45" s="187">
        <v>4368551</v>
      </c>
      <c r="AF45" s="187">
        <v>3431628</v>
      </c>
      <c r="AG45" s="187">
        <v>3204201</v>
      </c>
      <c r="AH45" s="187">
        <v>3347274</v>
      </c>
      <c r="AI45" s="187">
        <v>3894803</v>
      </c>
      <c r="AJ45" s="35">
        <v>6388822</v>
      </c>
      <c r="AK45" s="276">
        <v>16325639</v>
      </c>
      <c r="AL45" s="276">
        <v>19394551</v>
      </c>
      <c r="AM45" s="276">
        <v>23219945</v>
      </c>
      <c r="AN45" s="276">
        <v>20565774</v>
      </c>
      <c r="AO45" s="276">
        <v>15037107</v>
      </c>
      <c r="AP45" s="276">
        <v>9964660</v>
      </c>
      <c r="AQ45" s="56">
        <v>5755473</v>
      </c>
      <c r="AR45" s="276">
        <v>4701358</v>
      </c>
      <c r="AS45" s="276">
        <v>4511495</v>
      </c>
      <c r="AT45" s="276">
        <v>4103495</v>
      </c>
      <c r="AU45" s="276">
        <v>5965347</v>
      </c>
      <c r="AV45" s="292">
        <v>11162075</v>
      </c>
      <c r="AW45" s="276">
        <v>19337700</v>
      </c>
      <c r="AX45" s="276">
        <v>22278842</v>
      </c>
      <c r="AY45" s="276">
        <v>24206520</v>
      </c>
      <c r="AZ45" s="56">
        <v>21803395</v>
      </c>
      <c r="BA45" s="276">
        <v>14726844</v>
      </c>
      <c r="BB45" s="276">
        <v>9262943</v>
      </c>
      <c r="BC45" s="56">
        <v>5451452</v>
      </c>
      <c r="BD45" s="276">
        <v>3751102</v>
      </c>
      <c r="BE45" s="276">
        <v>3624630</v>
      </c>
      <c r="BF45" s="276">
        <v>3524501</v>
      </c>
      <c r="BG45" s="276">
        <v>4137390</v>
      </c>
      <c r="BH45" s="292">
        <v>9303917</v>
      </c>
      <c r="BI45" s="476">
        <v>17957996</v>
      </c>
      <c r="BJ45" s="541">
        <v>21581220</v>
      </c>
      <c r="BK45" s="565">
        <v>24961280</v>
      </c>
      <c r="BL45" s="56">
        <v>22953355</v>
      </c>
      <c r="BM45" s="276">
        <v>17019021</v>
      </c>
      <c r="BN45" s="276">
        <v>9324408</v>
      </c>
      <c r="BO45" s="56">
        <v>4648358</v>
      </c>
      <c r="BP45" s="56">
        <v>4557299</v>
      </c>
      <c r="BQ45" s="276">
        <v>3941910</v>
      </c>
      <c r="BR45" s="276">
        <v>3577296</v>
      </c>
      <c r="BS45" s="276"/>
      <c r="BT45" s="276"/>
      <c r="BU45" s="33">
        <f t="shared" ref="BU45:CD49" si="185">O45-C45</f>
        <v>-2747891.91</v>
      </c>
      <c r="BV45" s="36">
        <f t="shared" si="185"/>
        <v>-5383781.9200000018</v>
      </c>
      <c r="BW45" s="36">
        <f t="shared" si="185"/>
        <v>-425788.55000000075</v>
      </c>
      <c r="BX45" s="36">
        <f t="shared" si="185"/>
        <v>2005408.25</v>
      </c>
      <c r="BY45" s="36">
        <f t="shared" si="185"/>
        <v>-1598731.6600000001</v>
      </c>
      <c r="BZ45" s="36">
        <f t="shared" si="185"/>
        <v>-2596.5200000000186</v>
      </c>
      <c r="CA45" s="36">
        <f t="shared" si="185"/>
        <v>-368169.20999999996</v>
      </c>
      <c r="CB45" s="36">
        <f t="shared" si="185"/>
        <v>344111.99000000022</v>
      </c>
      <c r="CC45" s="36">
        <f t="shared" si="185"/>
        <v>-39121.240000000224</v>
      </c>
      <c r="CD45" s="386">
        <f t="shared" si="185"/>
        <v>-648292.20000000019</v>
      </c>
      <c r="CE45" s="409">
        <f t="shared" ref="CE45:CN49" si="186">Y45-M45</f>
        <v>-929671.61999999918</v>
      </c>
      <c r="CF45" s="36">
        <f t="shared" si="186"/>
        <v>1277415.1899999995</v>
      </c>
      <c r="CG45" s="36">
        <f t="shared" si="186"/>
        <v>604824.35000000149</v>
      </c>
      <c r="CH45" s="36">
        <f t="shared" si="186"/>
        <v>614770</v>
      </c>
      <c r="CI45" s="36">
        <f t="shared" si="186"/>
        <v>-1142065</v>
      </c>
      <c r="CJ45" s="227">
        <f t="shared" si="186"/>
        <v>-1932431</v>
      </c>
      <c r="CK45" s="227">
        <f t="shared" si="186"/>
        <v>-1394</v>
      </c>
      <c r="CL45" s="227">
        <f t="shared" si="186"/>
        <v>-378769</v>
      </c>
      <c r="CM45" s="227">
        <f t="shared" si="186"/>
        <v>-232648</v>
      </c>
      <c r="CN45" s="227">
        <f t="shared" si="186"/>
        <v>-257978</v>
      </c>
      <c r="CO45" s="227">
        <f t="shared" ref="CO45:CX49" si="187">AI45-W45</f>
        <v>-382883</v>
      </c>
      <c r="CP45" s="366">
        <f t="shared" si="187"/>
        <v>-663579</v>
      </c>
      <c r="CQ45" s="335">
        <f t="shared" si="187"/>
        <v>2697129</v>
      </c>
      <c r="CR45" s="253">
        <f t="shared" si="187"/>
        <v>1512834</v>
      </c>
      <c r="CS45" s="253">
        <f t="shared" si="187"/>
        <v>3482227</v>
      </c>
      <c r="CT45" s="253">
        <f t="shared" si="187"/>
        <v>3770147</v>
      </c>
      <c r="CU45" s="253">
        <f t="shared" si="187"/>
        <v>3279535</v>
      </c>
      <c r="CV45" s="253">
        <f t="shared" si="187"/>
        <v>2073125</v>
      </c>
      <c r="CW45" s="253">
        <f t="shared" si="187"/>
        <v>1386922</v>
      </c>
      <c r="CX45" s="253">
        <f t="shared" si="187"/>
        <v>1269730</v>
      </c>
      <c r="CY45" s="253">
        <f t="shared" ref="CY45:DH49" si="188">AS45-AG45</f>
        <v>1307294</v>
      </c>
      <c r="CZ45" s="253">
        <f t="shared" si="188"/>
        <v>756221</v>
      </c>
      <c r="DA45" s="253">
        <f t="shared" si="188"/>
        <v>2070544</v>
      </c>
      <c r="DB45" s="366">
        <f t="shared" si="188"/>
        <v>4773253</v>
      </c>
      <c r="DC45" s="366">
        <f t="shared" si="188"/>
        <v>3012061</v>
      </c>
      <c r="DD45" s="366">
        <f t="shared" si="188"/>
        <v>2884291</v>
      </c>
      <c r="DE45" s="366">
        <f t="shared" si="188"/>
        <v>986575</v>
      </c>
      <c r="DF45" s="366">
        <f t="shared" si="188"/>
        <v>1237621</v>
      </c>
      <c r="DG45" s="366">
        <f t="shared" si="188"/>
        <v>-310263</v>
      </c>
      <c r="DH45" s="366">
        <f t="shared" si="188"/>
        <v>-701717</v>
      </c>
      <c r="DI45" s="366">
        <f t="shared" ref="DI45:DX49" si="189">BC45-AQ45</f>
        <v>-304021</v>
      </c>
      <c r="DJ45" s="366">
        <f t="shared" si="189"/>
        <v>-950256</v>
      </c>
      <c r="DK45" s="366">
        <f t="shared" si="189"/>
        <v>-886865</v>
      </c>
      <c r="DL45" s="366">
        <f t="shared" si="189"/>
        <v>-578994</v>
      </c>
      <c r="DM45" s="366">
        <f t="shared" si="189"/>
        <v>-1827957</v>
      </c>
      <c r="DN45" s="366">
        <f t="shared" si="189"/>
        <v>-1858158</v>
      </c>
      <c r="DO45" s="366">
        <f t="shared" si="189"/>
        <v>-1379704</v>
      </c>
      <c r="DP45" s="366">
        <f t="shared" si="189"/>
        <v>-697622</v>
      </c>
      <c r="DQ45" s="366">
        <f t="shared" si="189"/>
        <v>754760</v>
      </c>
      <c r="DR45" s="366">
        <f t="shared" si="189"/>
        <v>1149960</v>
      </c>
      <c r="DS45" s="366">
        <f t="shared" si="189"/>
        <v>2292177</v>
      </c>
      <c r="DT45" s="366">
        <f t="shared" si="189"/>
        <v>61465</v>
      </c>
      <c r="DU45" s="366">
        <f t="shared" si="189"/>
        <v>-803094</v>
      </c>
      <c r="DV45" s="366">
        <f t="shared" si="189"/>
        <v>806197</v>
      </c>
      <c r="DW45" s="366">
        <f t="shared" si="189"/>
        <v>317280</v>
      </c>
      <c r="DX45" s="366">
        <f t="shared" si="189"/>
        <v>52795</v>
      </c>
      <c r="DY45" s="366"/>
      <c r="DZ45" s="366"/>
      <c r="EA45" s="36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3577296</v>
      </c>
    </row>
    <row r="46" spans="1:133" s="31" customFormat="1" x14ac:dyDescent="0.3">
      <c r="A46" s="138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7">
        <v>778871</v>
      </c>
      <c r="V46" s="187">
        <v>817560</v>
      </c>
      <c r="W46" s="187">
        <v>985934</v>
      </c>
      <c r="X46" s="35">
        <v>1607822</v>
      </c>
      <c r="Y46" s="187">
        <v>2886686</v>
      </c>
      <c r="Z46" s="187">
        <v>4210137</v>
      </c>
      <c r="AA46" s="187">
        <v>4694079</v>
      </c>
      <c r="AB46" s="187">
        <v>3974764</v>
      </c>
      <c r="AC46" s="187">
        <v>3052446</v>
      </c>
      <c r="AD46" s="187">
        <v>2303479</v>
      </c>
      <c r="AE46" s="187">
        <v>1393477</v>
      </c>
      <c r="AF46" s="187">
        <v>1178549</v>
      </c>
      <c r="AG46" s="187">
        <v>942142</v>
      </c>
      <c r="AH46" s="187">
        <v>939942</v>
      </c>
      <c r="AI46" s="187">
        <v>1090237</v>
      </c>
      <c r="AJ46" s="35">
        <v>1832985</v>
      </c>
      <c r="AK46" s="276">
        <v>3909243</v>
      </c>
      <c r="AL46" s="276">
        <v>4754061</v>
      </c>
      <c r="AM46" s="276">
        <v>5973857</v>
      </c>
      <c r="AN46" s="276">
        <v>5253857</v>
      </c>
      <c r="AO46" s="276">
        <v>4065211</v>
      </c>
      <c r="AP46" s="276">
        <v>3033423</v>
      </c>
      <c r="AQ46" s="56">
        <v>1835725</v>
      </c>
      <c r="AR46" s="276">
        <v>1649673</v>
      </c>
      <c r="AS46" s="276">
        <v>1573470</v>
      </c>
      <c r="AT46" s="276">
        <v>1209236</v>
      </c>
      <c r="AU46" s="276">
        <v>1819297</v>
      </c>
      <c r="AV46" s="292">
        <v>3226717</v>
      </c>
      <c r="AW46" s="276">
        <v>5642894</v>
      </c>
      <c r="AX46" s="276">
        <v>6746778</v>
      </c>
      <c r="AY46" s="276">
        <v>7243832</v>
      </c>
      <c r="AZ46" s="56">
        <v>6353890</v>
      </c>
      <c r="BA46" s="276">
        <v>4749635</v>
      </c>
      <c r="BB46" s="276">
        <v>3415848</v>
      </c>
      <c r="BC46" s="56">
        <v>2207297</v>
      </c>
      <c r="BD46" s="276">
        <v>1481448</v>
      </c>
      <c r="BE46" s="276">
        <v>1487237</v>
      </c>
      <c r="BF46" s="276">
        <v>1218785</v>
      </c>
      <c r="BG46" s="276">
        <v>1413757</v>
      </c>
      <c r="BH46" s="292">
        <v>2819397</v>
      </c>
      <c r="BI46" s="476">
        <v>6079482</v>
      </c>
      <c r="BJ46" s="541">
        <v>7062052</v>
      </c>
      <c r="BK46" s="565">
        <v>8105910</v>
      </c>
      <c r="BL46" s="56">
        <v>7626946</v>
      </c>
      <c r="BM46" s="276">
        <v>5815941</v>
      </c>
      <c r="BN46" s="276">
        <v>6207585</v>
      </c>
      <c r="BO46" s="56">
        <v>1617912</v>
      </c>
      <c r="BP46" s="56">
        <v>1427876</v>
      </c>
      <c r="BQ46" s="276">
        <v>1236829</v>
      </c>
      <c r="BR46" s="276">
        <v>1093155</v>
      </c>
      <c r="BS46" s="276"/>
      <c r="BT46" s="276"/>
      <c r="BU46" s="33">
        <f t="shared" si="185"/>
        <v>-897667.91000000015</v>
      </c>
      <c r="BV46" s="36">
        <f t="shared" si="185"/>
        <v>-1151281.7999999998</v>
      </c>
      <c r="BW46" s="36">
        <f t="shared" si="185"/>
        <v>-612822.23</v>
      </c>
      <c r="BX46" s="36">
        <f t="shared" si="185"/>
        <v>-42672.280000000028</v>
      </c>
      <c r="BY46" s="36">
        <f t="shared" si="185"/>
        <v>-458966.68999999994</v>
      </c>
      <c r="BZ46" s="36">
        <f t="shared" si="185"/>
        <v>-49942.079999999958</v>
      </c>
      <c r="CA46" s="36">
        <f t="shared" si="185"/>
        <v>-150713.71999999997</v>
      </c>
      <c r="CB46" s="36">
        <f t="shared" si="185"/>
        <v>-45741.75</v>
      </c>
      <c r="CC46" s="36">
        <f t="shared" si="185"/>
        <v>1964.1300000000047</v>
      </c>
      <c r="CD46" s="386">
        <f t="shared" si="185"/>
        <v>-51947.949999999953</v>
      </c>
      <c r="CE46" s="409">
        <f t="shared" si="186"/>
        <v>-322846.33000000007</v>
      </c>
      <c r="CF46" s="36">
        <f t="shared" si="186"/>
        <v>878522.16000000015</v>
      </c>
      <c r="CG46" s="36">
        <f t="shared" si="186"/>
        <v>1100354.92</v>
      </c>
      <c r="CH46" s="36">
        <f t="shared" si="186"/>
        <v>827537</v>
      </c>
      <c r="CI46" s="36">
        <f t="shared" si="186"/>
        <v>523888</v>
      </c>
      <c r="CJ46" s="227">
        <f t="shared" si="186"/>
        <v>428661</v>
      </c>
      <c r="CK46" s="227">
        <f t="shared" si="186"/>
        <v>384128</v>
      </c>
      <c r="CL46" s="227">
        <f t="shared" si="186"/>
        <v>367026</v>
      </c>
      <c r="CM46" s="227">
        <f t="shared" si="186"/>
        <v>163271</v>
      </c>
      <c r="CN46" s="227">
        <f t="shared" si="186"/>
        <v>122382</v>
      </c>
      <c r="CO46" s="227">
        <f t="shared" si="187"/>
        <v>104303</v>
      </c>
      <c r="CP46" s="366">
        <f t="shared" si="187"/>
        <v>225163</v>
      </c>
      <c r="CQ46" s="335">
        <f t="shared" si="187"/>
        <v>1022557</v>
      </c>
      <c r="CR46" s="253">
        <f t="shared" si="187"/>
        <v>543924</v>
      </c>
      <c r="CS46" s="253">
        <f t="shared" si="187"/>
        <v>1279778</v>
      </c>
      <c r="CT46" s="253">
        <f t="shared" si="187"/>
        <v>1279093</v>
      </c>
      <c r="CU46" s="253">
        <f t="shared" si="187"/>
        <v>1012765</v>
      </c>
      <c r="CV46" s="253">
        <f t="shared" si="187"/>
        <v>729944</v>
      </c>
      <c r="CW46" s="253">
        <f t="shared" si="187"/>
        <v>442248</v>
      </c>
      <c r="CX46" s="253">
        <f t="shared" si="187"/>
        <v>471124</v>
      </c>
      <c r="CY46" s="253">
        <f t="shared" si="188"/>
        <v>631328</v>
      </c>
      <c r="CZ46" s="253">
        <f t="shared" si="188"/>
        <v>269294</v>
      </c>
      <c r="DA46" s="253">
        <f t="shared" si="188"/>
        <v>729060</v>
      </c>
      <c r="DB46" s="366">
        <f t="shared" si="188"/>
        <v>1393732</v>
      </c>
      <c r="DC46" s="366">
        <f t="shared" si="188"/>
        <v>1733651</v>
      </c>
      <c r="DD46" s="366">
        <f t="shared" si="188"/>
        <v>1992717</v>
      </c>
      <c r="DE46" s="366">
        <f t="shared" si="188"/>
        <v>1269975</v>
      </c>
      <c r="DF46" s="366">
        <f t="shared" si="188"/>
        <v>1100033</v>
      </c>
      <c r="DG46" s="366">
        <f t="shared" si="188"/>
        <v>684424</v>
      </c>
      <c r="DH46" s="366">
        <f t="shared" si="188"/>
        <v>382425</v>
      </c>
      <c r="DI46" s="366">
        <f t="shared" si="189"/>
        <v>371572</v>
      </c>
      <c r="DJ46" s="366">
        <f t="shared" si="189"/>
        <v>-168225</v>
      </c>
      <c r="DK46" s="366">
        <f t="shared" si="189"/>
        <v>-86233</v>
      </c>
      <c r="DL46" s="366">
        <f t="shared" si="189"/>
        <v>9549</v>
      </c>
      <c r="DM46" s="366">
        <f t="shared" si="189"/>
        <v>-405540</v>
      </c>
      <c r="DN46" s="366">
        <f t="shared" si="189"/>
        <v>-407320</v>
      </c>
      <c r="DO46" s="366">
        <f t="shared" si="189"/>
        <v>436588</v>
      </c>
      <c r="DP46" s="366">
        <f t="shared" si="189"/>
        <v>315274</v>
      </c>
      <c r="DQ46" s="366">
        <f t="shared" si="189"/>
        <v>862078</v>
      </c>
      <c r="DR46" s="366">
        <f t="shared" si="189"/>
        <v>1273056</v>
      </c>
      <c r="DS46" s="366">
        <f t="shared" si="189"/>
        <v>1066306</v>
      </c>
      <c r="DT46" s="366">
        <f t="shared" si="189"/>
        <v>2791737</v>
      </c>
      <c r="DU46" s="366">
        <f t="shared" si="189"/>
        <v>-589385</v>
      </c>
      <c r="DV46" s="366">
        <f t="shared" si="189"/>
        <v>-53572</v>
      </c>
      <c r="DW46" s="366">
        <f t="shared" si="189"/>
        <v>-250408</v>
      </c>
      <c r="DX46" s="366">
        <f t="shared" si="189"/>
        <v>-125630</v>
      </c>
      <c r="DY46" s="366"/>
      <c r="DZ46" s="366"/>
      <c r="EA46" s="36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1093155</v>
      </c>
    </row>
    <row r="47" spans="1:133" s="31" customFormat="1" x14ac:dyDescent="0.3">
      <c r="A47" s="138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7">
        <v>376556</v>
      </c>
      <c r="V47" s="187">
        <v>430402</v>
      </c>
      <c r="W47" s="187">
        <v>539872</v>
      </c>
      <c r="X47" s="35">
        <v>860445</v>
      </c>
      <c r="Y47" s="187">
        <v>1723212</v>
      </c>
      <c r="Z47" s="187">
        <v>2087897</v>
      </c>
      <c r="AA47" s="187">
        <v>2026956</v>
      </c>
      <c r="AB47" s="187">
        <v>1704667</v>
      </c>
      <c r="AC47" s="187">
        <v>1093810</v>
      </c>
      <c r="AD47" s="187">
        <v>821407</v>
      </c>
      <c r="AE47" s="187">
        <v>500024</v>
      </c>
      <c r="AF47" s="187">
        <v>389956</v>
      </c>
      <c r="AG47" s="187">
        <v>378167</v>
      </c>
      <c r="AH47" s="187">
        <v>516132</v>
      </c>
      <c r="AI47" s="187">
        <v>628032</v>
      </c>
      <c r="AJ47" s="35">
        <v>1102641</v>
      </c>
      <c r="AK47" s="276">
        <v>3103568</v>
      </c>
      <c r="AL47" s="276">
        <v>3097534</v>
      </c>
      <c r="AM47" s="276">
        <v>3093386</v>
      </c>
      <c r="AN47" s="276">
        <v>2398230</v>
      </c>
      <c r="AO47" s="276">
        <v>1622686</v>
      </c>
      <c r="AP47" s="276">
        <v>1206498</v>
      </c>
      <c r="AQ47" s="56">
        <v>710565</v>
      </c>
      <c r="AR47" s="276">
        <v>622036</v>
      </c>
      <c r="AS47" s="276">
        <v>596531</v>
      </c>
      <c r="AT47" s="276">
        <v>540524</v>
      </c>
      <c r="AU47" s="276">
        <v>818468</v>
      </c>
      <c r="AV47" s="292">
        <v>1401921</v>
      </c>
      <c r="AW47" s="276">
        <v>2336142</v>
      </c>
      <c r="AX47" s="276">
        <v>2554329</v>
      </c>
      <c r="AY47" s="276">
        <v>2595061</v>
      </c>
      <c r="AZ47" s="56">
        <v>2227173</v>
      </c>
      <c r="BA47" s="276">
        <v>1541230</v>
      </c>
      <c r="BB47" s="276">
        <v>1043730</v>
      </c>
      <c r="BC47" s="56">
        <v>617220</v>
      </c>
      <c r="BD47" s="276">
        <v>428617</v>
      </c>
      <c r="BE47" s="276">
        <v>472088</v>
      </c>
      <c r="BF47" s="276">
        <v>427997</v>
      </c>
      <c r="BG47" s="276">
        <v>478444</v>
      </c>
      <c r="BH47" s="292">
        <v>1139936</v>
      </c>
      <c r="BI47" s="476">
        <v>2172212</v>
      </c>
      <c r="BJ47" s="541">
        <v>2523689</v>
      </c>
      <c r="BK47" s="565">
        <v>2697985</v>
      </c>
      <c r="BL47" s="56">
        <v>2530734</v>
      </c>
      <c r="BM47" s="276">
        <v>1759528</v>
      </c>
      <c r="BN47" s="276">
        <v>802609</v>
      </c>
      <c r="BO47" s="56">
        <v>350204</v>
      </c>
      <c r="BP47" s="56">
        <v>330797</v>
      </c>
      <c r="BQ47" s="276">
        <v>240238</v>
      </c>
      <c r="BR47" s="276">
        <v>247208</v>
      </c>
      <c r="BS47" s="276"/>
      <c r="BT47" s="276"/>
      <c r="BU47" s="33">
        <f t="shared" si="185"/>
        <v>-168487.93999999994</v>
      </c>
      <c r="BV47" s="36">
        <f t="shared" si="185"/>
        <v>-91445.379999999888</v>
      </c>
      <c r="BW47" s="36">
        <f t="shared" si="185"/>
        <v>253421.1399999999</v>
      </c>
      <c r="BX47" s="36">
        <f t="shared" si="185"/>
        <v>219398.51</v>
      </c>
      <c r="BY47" s="36">
        <f t="shared" si="185"/>
        <v>-231772.30000000005</v>
      </c>
      <c r="BZ47" s="36">
        <f t="shared" si="185"/>
        <v>14867.080000000016</v>
      </c>
      <c r="CA47" s="36">
        <f t="shared" si="185"/>
        <v>-51054.489999999991</v>
      </c>
      <c r="CB47" s="36">
        <f t="shared" si="185"/>
        <v>34241.219999999972</v>
      </c>
      <c r="CC47" s="36">
        <f t="shared" si="185"/>
        <v>2984.0899999999674</v>
      </c>
      <c r="CD47" s="386">
        <f t="shared" si="185"/>
        <v>-173654.57999999996</v>
      </c>
      <c r="CE47" s="409">
        <f t="shared" si="186"/>
        <v>163365.91999999993</v>
      </c>
      <c r="CF47" s="36">
        <f t="shared" si="186"/>
        <v>211390.93999999994</v>
      </c>
      <c r="CG47" s="36">
        <f t="shared" si="186"/>
        <v>-140895.33999999985</v>
      </c>
      <c r="CH47" s="36">
        <f t="shared" si="186"/>
        <v>-650382</v>
      </c>
      <c r="CI47" s="36">
        <f t="shared" si="186"/>
        <v>-447146</v>
      </c>
      <c r="CJ47" s="227">
        <f t="shared" si="186"/>
        <v>-177119</v>
      </c>
      <c r="CK47" s="227">
        <f t="shared" si="186"/>
        <v>21474</v>
      </c>
      <c r="CL47" s="227">
        <f t="shared" si="186"/>
        <v>-40023</v>
      </c>
      <c r="CM47" s="227">
        <f t="shared" si="186"/>
        <v>1611</v>
      </c>
      <c r="CN47" s="227">
        <f t="shared" si="186"/>
        <v>85730</v>
      </c>
      <c r="CO47" s="227">
        <f t="shared" si="187"/>
        <v>88160</v>
      </c>
      <c r="CP47" s="366">
        <f t="shared" si="187"/>
        <v>242196</v>
      </c>
      <c r="CQ47" s="335">
        <f t="shared" si="187"/>
        <v>1380356</v>
      </c>
      <c r="CR47" s="253">
        <f t="shared" si="187"/>
        <v>1009637</v>
      </c>
      <c r="CS47" s="253">
        <f t="shared" si="187"/>
        <v>1066430</v>
      </c>
      <c r="CT47" s="253">
        <f t="shared" si="187"/>
        <v>693563</v>
      </c>
      <c r="CU47" s="253">
        <f t="shared" si="187"/>
        <v>528876</v>
      </c>
      <c r="CV47" s="253">
        <f t="shared" si="187"/>
        <v>385091</v>
      </c>
      <c r="CW47" s="253">
        <f t="shared" si="187"/>
        <v>210541</v>
      </c>
      <c r="CX47" s="253">
        <f t="shared" si="187"/>
        <v>232080</v>
      </c>
      <c r="CY47" s="253">
        <f t="shared" si="188"/>
        <v>218364</v>
      </c>
      <c r="CZ47" s="253">
        <f t="shared" si="188"/>
        <v>24392</v>
      </c>
      <c r="DA47" s="253">
        <f t="shared" si="188"/>
        <v>190436</v>
      </c>
      <c r="DB47" s="366">
        <f t="shared" si="188"/>
        <v>299280</v>
      </c>
      <c r="DC47" s="366">
        <f t="shared" si="188"/>
        <v>-767426</v>
      </c>
      <c r="DD47" s="366">
        <f t="shared" si="188"/>
        <v>-543205</v>
      </c>
      <c r="DE47" s="366">
        <f t="shared" si="188"/>
        <v>-498325</v>
      </c>
      <c r="DF47" s="366">
        <f t="shared" si="188"/>
        <v>-171057</v>
      </c>
      <c r="DG47" s="366">
        <f t="shared" si="188"/>
        <v>-81456</v>
      </c>
      <c r="DH47" s="366">
        <f t="shared" si="188"/>
        <v>-162768</v>
      </c>
      <c r="DI47" s="366">
        <f t="shared" si="189"/>
        <v>-93345</v>
      </c>
      <c r="DJ47" s="366">
        <f t="shared" si="189"/>
        <v>-193419</v>
      </c>
      <c r="DK47" s="366">
        <f t="shared" si="189"/>
        <v>-124443</v>
      </c>
      <c r="DL47" s="366">
        <f t="shared" si="189"/>
        <v>-112527</v>
      </c>
      <c r="DM47" s="366">
        <f t="shared" si="189"/>
        <v>-340024</v>
      </c>
      <c r="DN47" s="366">
        <f t="shared" si="189"/>
        <v>-261985</v>
      </c>
      <c r="DO47" s="366">
        <f t="shared" si="189"/>
        <v>-163930</v>
      </c>
      <c r="DP47" s="366">
        <f t="shared" si="189"/>
        <v>-30640</v>
      </c>
      <c r="DQ47" s="366">
        <f t="shared" si="189"/>
        <v>102924</v>
      </c>
      <c r="DR47" s="366">
        <f t="shared" si="189"/>
        <v>303561</v>
      </c>
      <c r="DS47" s="366">
        <f t="shared" si="189"/>
        <v>218298</v>
      </c>
      <c r="DT47" s="366">
        <f t="shared" si="189"/>
        <v>-241121</v>
      </c>
      <c r="DU47" s="366">
        <f t="shared" si="189"/>
        <v>-267016</v>
      </c>
      <c r="DV47" s="366">
        <f t="shared" si="189"/>
        <v>-97820</v>
      </c>
      <c r="DW47" s="366">
        <f t="shared" si="189"/>
        <v>-231850</v>
      </c>
      <c r="DX47" s="366">
        <f t="shared" si="189"/>
        <v>-180789</v>
      </c>
      <c r="DY47" s="366"/>
      <c r="DZ47" s="366"/>
      <c r="EA47" s="36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247208</v>
      </c>
    </row>
    <row r="48" spans="1:133" s="31" customFormat="1" x14ac:dyDescent="0.3">
      <c r="A48" s="138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7">
        <v>344795</v>
      </c>
      <c r="V48" s="187">
        <v>413371</v>
      </c>
      <c r="W48" s="187">
        <v>518519</v>
      </c>
      <c r="X48" s="35">
        <v>869642</v>
      </c>
      <c r="Y48" s="187">
        <v>1776643</v>
      </c>
      <c r="Z48" s="187">
        <v>2239692</v>
      </c>
      <c r="AA48" s="187">
        <v>1754886</v>
      </c>
      <c r="AB48" s="187">
        <v>1649044</v>
      </c>
      <c r="AC48" s="187">
        <v>1108370</v>
      </c>
      <c r="AD48" s="187">
        <v>898642</v>
      </c>
      <c r="AE48" s="187">
        <v>470078</v>
      </c>
      <c r="AF48" s="187">
        <v>408076</v>
      </c>
      <c r="AG48" s="187">
        <v>369969</v>
      </c>
      <c r="AH48" s="187">
        <v>488502</v>
      </c>
      <c r="AI48" s="187">
        <v>753184</v>
      </c>
      <c r="AJ48" s="35">
        <v>1245546</v>
      </c>
      <c r="AK48" s="276">
        <v>3640707</v>
      </c>
      <c r="AL48" s="276">
        <v>3198545</v>
      </c>
      <c r="AM48" s="276">
        <v>3195047</v>
      </c>
      <c r="AN48" s="276">
        <v>2227807</v>
      </c>
      <c r="AO48" s="276">
        <v>1780242</v>
      </c>
      <c r="AP48" s="276">
        <v>1339976</v>
      </c>
      <c r="AQ48" s="56">
        <v>715968</v>
      </c>
      <c r="AR48" s="276">
        <v>561942</v>
      </c>
      <c r="AS48" s="276">
        <v>591087</v>
      </c>
      <c r="AT48" s="276">
        <v>579521</v>
      </c>
      <c r="AU48" s="276">
        <v>865961</v>
      </c>
      <c r="AV48" s="292">
        <v>1546621</v>
      </c>
      <c r="AW48" s="276">
        <v>2211217</v>
      </c>
      <c r="AX48" s="276">
        <v>2439214</v>
      </c>
      <c r="AY48" s="276">
        <v>2566769</v>
      </c>
      <c r="AZ48" s="56">
        <v>1951182</v>
      </c>
      <c r="BA48" s="276">
        <v>1409817</v>
      </c>
      <c r="BB48" s="276">
        <v>1082221</v>
      </c>
      <c r="BC48" s="56">
        <v>609632</v>
      </c>
      <c r="BD48" s="276">
        <v>386192</v>
      </c>
      <c r="BE48" s="276">
        <v>424565</v>
      </c>
      <c r="BF48" s="276">
        <v>372517</v>
      </c>
      <c r="BG48" s="276">
        <v>529238</v>
      </c>
      <c r="BH48" s="292">
        <v>1050223</v>
      </c>
      <c r="BI48" s="476">
        <v>2007543</v>
      </c>
      <c r="BJ48" s="541">
        <v>2254150</v>
      </c>
      <c r="BK48" s="565">
        <v>2376479</v>
      </c>
      <c r="BL48" s="56">
        <v>2210074</v>
      </c>
      <c r="BM48" s="276">
        <v>1618683</v>
      </c>
      <c r="BN48" s="276">
        <v>817063</v>
      </c>
      <c r="BO48" s="56">
        <v>326855</v>
      </c>
      <c r="BP48" s="56">
        <v>265907</v>
      </c>
      <c r="BQ48" s="276">
        <v>229593</v>
      </c>
      <c r="BR48" s="276">
        <v>180285</v>
      </c>
      <c r="BS48" s="276"/>
      <c r="BT48" s="276"/>
      <c r="BU48" s="33">
        <f t="shared" si="185"/>
        <v>-283901.06000000006</v>
      </c>
      <c r="BV48" s="36">
        <f t="shared" si="185"/>
        <v>29059.419999999925</v>
      </c>
      <c r="BW48" s="36">
        <f t="shared" si="185"/>
        <v>250544.59000000008</v>
      </c>
      <c r="BX48" s="36">
        <f t="shared" si="185"/>
        <v>174459.19999999995</v>
      </c>
      <c r="BY48" s="36">
        <f t="shared" si="185"/>
        <v>-155534.96999999997</v>
      </c>
      <c r="BZ48" s="36">
        <f t="shared" si="185"/>
        <v>-64585.19</v>
      </c>
      <c r="CA48" s="36">
        <f t="shared" si="185"/>
        <v>-48346</v>
      </c>
      <c r="CB48" s="36">
        <f t="shared" si="185"/>
        <v>-624.77000000001863</v>
      </c>
      <c r="CC48" s="36">
        <f t="shared" si="185"/>
        <v>24095.549999999988</v>
      </c>
      <c r="CD48" s="386">
        <f t="shared" si="185"/>
        <v>-89474.239999999991</v>
      </c>
      <c r="CE48" s="409">
        <f t="shared" si="186"/>
        <v>597081.62999999989</v>
      </c>
      <c r="CF48" s="36">
        <f t="shared" si="186"/>
        <v>615536.40999999992</v>
      </c>
      <c r="CG48" s="36">
        <f t="shared" si="186"/>
        <v>91207.830000000075</v>
      </c>
      <c r="CH48" s="36">
        <f t="shared" si="186"/>
        <v>-495109</v>
      </c>
      <c r="CI48" s="36">
        <f t="shared" si="186"/>
        <v>-371518</v>
      </c>
      <c r="CJ48" s="227">
        <f t="shared" si="186"/>
        <v>-101662</v>
      </c>
      <c r="CK48" s="227">
        <f t="shared" si="186"/>
        <v>8613</v>
      </c>
      <c r="CL48" s="227">
        <f t="shared" si="186"/>
        <v>27713</v>
      </c>
      <c r="CM48" s="227">
        <f t="shared" si="186"/>
        <v>25174</v>
      </c>
      <c r="CN48" s="227">
        <f t="shared" si="186"/>
        <v>75131</v>
      </c>
      <c r="CO48" s="227">
        <f t="shared" si="187"/>
        <v>234665</v>
      </c>
      <c r="CP48" s="366">
        <f t="shared" si="187"/>
        <v>375904</v>
      </c>
      <c r="CQ48" s="335">
        <f t="shared" si="187"/>
        <v>1864064</v>
      </c>
      <c r="CR48" s="253">
        <f t="shared" si="187"/>
        <v>958853</v>
      </c>
      <c r="CS48" s="253">
        <f t="shared" si="187"/>
        <v>1440161</v>
      </c>
      <c r="CT48" s="253">
        <f t="shared" si="187"/>
        <v>578763</v>
      </c>
      <c r="CU48" s="253">
        <f t="shared" si="187"/>
        <v>671872</v>
      </c>
      <c r="CV48" s="253">
        <f t="shared" si="187"/>
        <v>441334</v>
      </c>
      <c r="CW48" s="253">
        <f t="shared" si="187"/>
        <v>245890</v>
      </c>
      <c r="CX48" s="253">
        <f t="shared" si="187"/>
        <v>153866</v>
      </c>
      <c r="CY48" s="253">
        <f t="shared" si="188"/>
        <v>221118</v>
      </c>
      <c r="CZ48" s="253">
        <f t="shared" si="188"/>
        <v>91019</v>
      </c>
      <c r="DA48" s="253">
        <f t="shared" si="188"/>
        <v>112777</v>
      </c>
      <c r="DB48" s="366">
        <f t="shared" si="188"/>
        <v>301075</v>
      </c>
      <c r="DC48" s="366">
        <f t="shared" si="188"/>
        <v>-1429490</v>
      </c>
      <c r="DD48" s="366">
        <f t="shared" si="188"/>
        <v>-759331</v>
      </c>
      <c r="DE48" s="366">
        <f t="shared" si="188"/>
        <v>-628278</v>
      </c>
      <c r="DF48" s="366">
        <f t="shared" si="188"/>
        <v>-276625</v>
      </c>
      <c r="DG48" s="366">
        <f t="shared" si="188"/>
        <v>-370425</v>
      </c>
      <c r="DH48" s="366">
        <f t="shared" si="188"/>
        <v>-257755</v>
      </c>
      <c r="DI48" s="366">
        <f t="shared" si="189"/>
        <v>-106336</v>
      </c>
      <c r="DJ48" s="366">
        <f t="shared" si="189"/>
        <v>-175750</v>
      </c>
      <c r="DK48" s="366">
        <f t="shared" si="189"/>
        <v>-166522</v>
      </c>
      <c r="DL48" s="366">
        <f t="shared" si="189"/>
        <v>-207004</v>
      </c>
      <c r="DM48" s="366">
        <f t="shared" si="189"/>
        <v>-336723</v>
      </c>
      <c r="DN48" s="366">
        <f t="shared" si="189"/>
        <v>-496398</v>
      </c>
      <c r="DO48" s="366">
        <f t="shared" si="189"/>
        <v>-203674</v>
      </c>
      <c r="DP48" s="366">
        <f t="shared" si="189"/>
        <v>-185064</v>
      </c>
      <c r="DQ48" s="366">
        <f t="shared" si="189"/>
        <v>-190290</v>
      </c>
      <c r="DR48" s="366">
        <f t="shared" si="189"/>
        <v>258892</v>
      </c>
      <c r="DS48" s="366">
        <f t="shared" si="189"/>
        <v>208866</v>
      </c>
      <c r="DT48" s="366">
        <f t="shared" si="189"/>
        <v>-265158</v>
      </c>
      <c r="DU48" s="366">
        <f t="shared" si="189"/>
        <v>-282777</v>
      </c>
      <c r="DV48" s="366">
        <f t="shared" si="189"/>
        <v>-120285</v>
      </c>
      <c r="DW48" s="366">
        <f t="shared" si="189"/>
        <v>-194972</v>
      </c>
      <c r="DX48" s="366">
        <f t="shared" si="189"/>
        <v>-192232</v>
      </c>
      <c r="DY48" s="366"/>
      <c r="DZ48" s="366"/>
      <c r="EA48" s="36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180285</v>
      </c>
    </row>
    <row r="49" spans="1:133" s="31" customFormat="1" x14ac:dyDescent="0.3">
      <c r="A49" s="138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7">
        <v>1771767</v>
      </c>
      <c r="V49" s="187">
        <v>1511523</v>
      </c>
      <c r="W49" s="187">
        <v>2219866</v>
      </c>
      <c r="X49" s="35">
        <v>2893262</v>
      </c>
      <c r="Y49" s="187">
        <v>6555411</v>
      </c>
      <c r="Z49" s="187">
        <v>7489810</v>
      </c>
      <c r="AA49" s="187">
        <v>6462018</v>
      </c>
      <c r="AB49" s="187">
        <v>4961631</v>
      </c>
      <c r="AC49" s="187">
        <v>4302002</v>
      </c>
      <c r="AD49" s="187">
        <v>4021975</v>
      </c>
      <c r="AE49" s="187">
        <v>2195206</v>
      </c>
      <c r="AF49" s="187">
        <v>1520669</v>
      </c>
      <c r="AG49" s="187">
        <v>1271463</v>
      </c>
      <c r="AH49" s="187">
        <v>2057630</v>
      </c>
      <c r="AI49" s="187">
        <v>2627928</v>
      </c>
      <c r="AJ49" s="35">
        <v>4881524</v>
      </c>
      <c r="AK49" s="276">
        <v>13222289</v>
      </c>
      <c r="AL49" s="276">
        <v>11798025</v>
      </c>
      <c r="AM49" s="276">
        <v>10259032</v>
      </c>
      <c r="AN49" s="276">
        <v>8740266</v>
      </c>
      <c r="AO49" s="276">
        <v>6733465</v>
      </c>
      <c r="AP49" s="276">
        <v>5971092</v>
      </c>
      <c r="AQ49" s="56">
        <v>3011167</v>
      </c>
      <c r="AR49" s="276">
        <v>2581516</v>
      </c>
      <c r="AS49" s="276">
        <v>2832845</v>
      </c>
      <c r="AT49" s="276">
        <v>2098952</v>
      </c>
      <c r="AU49" s="276">
        <v>3859994</v>
      </c>
      <c r="AV49" s="292">
        <v>7547974</v>
      </c>
      <c r="AW49" s="276">
        <v>8016899</v>
      </c>
      <c r="AX49" s="276">
        <v>8725539</v>
      </c>
      <c r="AY49" s="276">
        <v>8435200</v>
      </c>
      <c r="AZ49" s="56">
        <v>7028112</v>
      </c>
      <c r="BA49" s="276">
        <v>5826378</v>
      </c>
      <c r="BB49" s="276">
        <v>4940665</v>
      </c>
      <c r="BC49" s="56">
        <v>2225794</v>
      </c>
      <c r="BD49" s="276">
        <v>1523230</v>
      </c>
      <c r="BE49" s="276">
        <v>2073135</v>
      </c>
      <c r="BF49" s="276">
        <v>1457959</v>
      </c>
      <c r="BG49" s="276">
        <v>1642076</v>
      </c>
      <c r="BH49" s="292">
        <v>3993203</v>
      </c>
      <c r="BI49" s="476">
        <v>7053956</v>
      </c>
      <c r="BJ49" s="541">
        <v>7733578</v>
      </c>
      <c r="BK49" s="565">
        <v>9133910</v>
      </c>
      <c r="BL49" s="56">
        <v>8760154</v>
      </c>
      <c r="BM49" s="276">
        <v>5712145</v>
      </c>
      <c r="BN49" s="276">
        <v>1865302</v>
      </c>
      <c r="BO49" s="56">
        <v>891431</v>
      </c>
      <c r="BP49" s="56">
        <v>610407</v>
      </c>
      <c r="BQ49" s="276">
        <v>531754</v>
      </c>
      <c r="BR49" s="276">
        <v>459905</v>
      </c>
      <c r="BS49" s="276"/>
      <c r="BT49" s="276"/>
      <c r="BU49" s="33">
        <f t="shared" si="185"/>
        <v>-201214.6099999994</v>
      </c>
      <c r="BV49" s="36">
        <f t="shared" si="185"/>
        <v>2488867.16</v>
      </c>
      <c r="BW49" s="36">
        <f t="shared" si="185"/>
        <v>372193.76999999955</v>
      </c>
      <c r="BX49" s="36">
        <f t="shared" si="185"/>
        <v>1362593.73</v>
      </c>
      <c r="BY49" s="36">
        <f t="shared" si="185"/>
        <v>-460881.93999999994</v>
      </c>
      <c r="BZ49" s="36">
        <f t="shared" si="185"/>
        <v>1125472.77</v>
      </c>
      <c r="CA49" s="36">
        <f t="shared" si="185"/>
        <v>342457.3899999999</v>
      </c>
      <c r="CB49" s="36">
        <f t="shared" si="185"/>
        <v>-263289.3899999999</v>
      </c>
      <c r="CC49" s="36">
        <f t="shared" si="185"/>
        <v>202654.76</v>
      </c>
      <c r="CD49" s="386">
        <f t="shared" si="185"/>
        <v>-696417.31</v>
      </c>
      <c r="CE49" s="409">
        <f t="shared" si="186"/>
        <v>2578768.79</v>
      </c>
      <c r="CF49" s="36">
        <f t="shared" si="186"/>
        <v>661532.74000000022</v>
      </c>
      <c r="CG49" s="36">
        <f t="shared" si="186"/>
        <v>-242202.3200000003</v>
      </c>
      <c r="CH49" s="36">
        <f t="shared" si="186"/>
        <v>-3887363</v>
      </c>
      <c r="CI49" s="36">
        <f t="shared" si="186"/>
        <v>-1777408</v>
      </c>
      <c r="CJ49" s="227">
        <f t="shared" si="186"/>
        <v>-929789</v>
      </c>
      <c r="CK49" s="227">
        <f t="shared" si="186"/>
        <v>-5086</v>
      </c>
      <c r="CL49" s="227">
        <f t="shared" si="186"/>
        <v>-761777</v>
      </c>
      <c r="CM49" s="227">
        <f t="shared" si="186"/>
        <v>-500304</v>
      </c>
      <c r="CN49" s="227">
        <f t="shared" si="186"/>
        <v>546107</v>
      </c>
      <c r="CO49" s="227">
        <f t="shared" si="187"/>
        <v>408062</v>
      </c>
      <c r="CP49" s="366">
        <f t="shared" si="187"/>
        <v>1988262</v>
      </c>
      <c r="CQ49" s="335">
        <f t="shared" si="187"/>
        <v>6666878</v>
      </c>
      <c r="CR49" s="253">
        <f t="shared" si="187"/>
        <v>4308215</v>
      </c>
      <c r="CS49" s="253">
        <f t="shared" si="187"/>
        <v>3797014</v>
      </c>
      <c r="CT49" s="253">
        <f t="shared" si="187"/>
        <v>3778635</v>
      </c>
      <c r="CU49" s="253">
        <f t="shared" si="187"/>
        <v>2431463</v>
      </c>
      <c r="CV49" s="253">
        <f t="shared" si="187"/>
        <v>1949117</v>
      </c>
      <c r="CW49" s="253">
        <f t="shared" si="187"/>
        <v>815961</v>
      </c>
      <c r="CX49" s="253">
        <f t="shared" si="187"/>
        <v>1060847</v>
      </c>
      <c r="CY49" s="253">
        <f t="shared" si="188"/>
        <v>1561382</v>
      </c>
      <c r="CZ49" s="253">
        <f t="shared" si="188"/>
        <v>41322</v>
      </c>
      <c r="DA49" s="253">
        <f t="shared" si="188"/>
        <v>1232066</v>
      </c>
      <c r="DB49" s="366">
        <f t="shared" si="188"/>
        <v>2666450</v>
      </c>
      <c r="DC49" s="366">
        <f t="shared" si="188"/>
        <v>-5205390</v>
      </c>
      <c r="DD49" s="366">
        <f t="shared" si="188"/>
        <v>-3072486</v>
      </c>
      <c r="DE49" s="366">
        <f t="shared" si="188"/>
        <v>-1823832</v>
      </c>
      <c r="DF49" s="366">
        <f t="shared" si="188"/>
        <v>-1712154</v>
      </c>
      <c r="DG49" s="366">
        <f t="shared" si="188"/>
        <v>-907087</v>
      </c>
      <c r="DH49" s="366">
        <f t="shared" si="188"/>
        <v>-1030427</v>
      </c>
      <c r="DI49" s="366">
        <f t="shared" si="189"/>
        <v>-785373</v>
      </c>
      <c r="DJ49" s="366">
        <f t="shared" si="189"/>
        <v>-1058286</v>
      </c>
      <c r="DK49" s="366">
        <f t="shared" si="189"/>
        <v>-759710</v>
      </c>
      <c r="DL49" s="366">
        <f t="shared" si="189"/>
        <v>-640993</v>
      </c>
      <c r="DM49" s="366">
        <f t="shared" si="189"/>
        <v>-2217918</v>
      </c>
      <c r="DN49" s="366">
        <f t="shared" si="189"/>
        <v>-3554771</v>
      </c>
      <c r="DO49" s="366">
        <f t="shared" si="189"/>
        <v>-962943</v>
      </c>
      <c r="DP49" s="366">
        <f t="shared" si="189"/>
        <v>-991961</v>
      </c>
      <c r="DQ49" s="366">
        <f t="shared" si="189"/>
        <v>698710</v>
      </c>
      <c r="DR49" s="366">
        <f t="shared" si="189"/>
        <v>1732042</v>
      </c>
      <c r="DS49" s="366">
        <f t="shared" si="189"/>
        <v>-114233</v>
      </c>
      <c r="DT49" s="366">
        <f t="shared" si="189"/>
        <v>-3075363</v>
      </c>
      <c r="DU49" s="366">
        <f t="shared" si="189"/>
        <v>-1334363</v>
      </c>
      <c r="DV49" s="366">
        <f t="shared" si="189"/>
        <v>-912823</v>
      </c>
      <c r="DW49" s="366">
        <f t="shared" si="189"/>
        <v>-1541381</v>
      </c>
      <c r="DX49" s="366">
        <f t="shared" si="189"/>
        <v>-998054</v>
      </c>
      <c r="DY49" s="366"/>
      <c r="DZ49" s="366"/>
      <c r="EA49" s="36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459905</v>
      </c>
    </row>
    <row r="50" spans="1:133" s="122" customFormat="1" x14ac:dyDescent="0.3">
      <c r="A50" s="139"/>
      <c r="B50" s="32" t="s">
        <v>144</v>
      </c>
      <c r="C50" s="132">
        <f t="shared" ref="C50:V50" si="190">SUM(C45:C49)</f>
        <v>37561530.989999995</v>
      </c>
      <c r="D50" s="133">
        <f t="shared" si="190"/>
        <v>36784862.519999996</v>
      </c>
      <c r="E50" s="133">
        <f t="shared" si="190"/>
        <v>24690900.280000001</v>
      </c>
      <c r="F50" s="133">
        <f t="shared" si="190"/>
        <v>14930190.59</v>
      </c>
      <c r="G50" s="133">
        <f t="shared" si="190"/>
        <v>11425488.559999999</v>
      </c>
      <c r="H50" s="133">
        <f t="shared" si="190"/>
        <v>6691491.9399999995</v>
      </c>
      <c r="I50" s="133">
        <f t="shared" si="190"/>
        <v>6984664.0300000003</v>
      </c>
      <c r="J50" s="133">
        <f t="shared" si="190"/>
        <v>6709410.7000000002</v>
      </c>
      <c r="K50" s="133">
        <f t="shared" si="190"/>
        <v>8349299.7100000009</v>
      </c>
      <c r="L50" s="134">
        <f t="shared" si="190"/>
        <v>14943358.280000001</v>
      </c>
      <c r="M50" s="133">
        <f t="shared" si="190"/>
        <v>24483763.610000003</v>
      </c>
      <c r="N50" s="133">
        <f t="shared" si="190"/>
        <v>30264855.559999995</v>
      </c>
      <c r="O50" s="133">
        <f t="shared" si="190"/>
        <v>33262367.559999995</v>
      </c>
      <c r="P50" s="133">
        <f t="shared" si="190"/>
        <v>32676280</v>
      </c>
      <c r="Q50" s="133">
        <f t="shared" si="190"/>
        <v>24528449</v>
      </c>
      <c r="R50" s="133">
        <f t="shared" si="190"/>
        <v>18649378</v>
      </c>
      <c r="S50" s="133">
        <f t="shared" si="190"/>
        <v>8519601</v>
      </c>
      <c r="T50" s="133">
        <f t="shared" si="190"/>
        <v>7714708</v>
      </c>
      <c r="U50" s="133">
        <f t="shared" si="190"/>
        <v>6708838</v>
      </c>
      <c r="V50" s="133">
        <f t="shared" si="190"/>
        <v>6778108</v>
      </c>
      <c r="W50" s="133">
        <f>SUM(W45+W46+W47+W48+W49)</f>
        <v>8541877</v>
      </c>
      <c r="X50" s="134">
        <f>SUM(X45+X46+X47+X48+X49)</f>
        <v>13283572</v>
      </c>
      <c r="Y50" s="188">
        <v>26570462</v>
      </c>
      <c r="Z50" s="188">
        <v>33909253</v>
      </c>
      <c r="AA50" s="188">
        <v>34675657</v>
      </c>
      <c r="AB50" s="188">
        <v>29085733</v>
      </c>
      <c r="AC50" s="188">
        <v>21314200</v>
      </c>
      <c r="AD50" s="188">
        <v>15937038</v>
      </c>
      <c r="AE50" s="188">
        <v>8927336</v>
      </c>
      <c r="AF50" s="188">
        <v>6928878</v>
      </c>
      <c r="AG50" s="188">
        <v>6165942</v>
      </c>
      <c r="AH50" s="188">
        <v>7349480</v>
      </c>
      <c r="AI50" s="188">
        <v>8994184</v>
      </c>
      <c r="AJ50" s="134">
        <v>15451518</v>
      </c>
      <c r="AK50" s="277">
        <v>40201446</v>
      </c>
      <c r="AL50" s="277">
        <v>42242716</v>
      </c>
      <c r="AM50" s="277">
        <v>45741267</v>
      </c>
      <c r="AN50" s="277">
        <v>39185934</v>
      </c>
      <c r="AO50" s="277">
        <v>29238711</v>
      </c>
      <c r="AP50" s="277">
        <v>21515649</v>
      </c>
      <c r="AQ50" s="37">
        <v>12028898</v>
      </c>
      <c r="AR50" s="277">
        <v>10116525</v>
      </c>
      <c r="AS50" s="277">
        <v>10105428</v>
      </c>
      <c r="AT50" s="277">
        <v>8531728</v>
      </c>
      <c r="AU50" s="277">
        <v>13329067</v>
      </c>
      <c r="AV50" s="293">
        <v>24885308</v>
      </c>
      <c r="AW50" s="277">
        <v>37544852</v>
      </c>
      <c r="AX50" s="277">
        <v>42744702</v>
      </c>
      <c r="AY50" s="277">
        <v>45047382</v>
      </c>
      <c r="AZ50" s="37">
        <v>39363752</v>
      </c>
      <c r="BA50" s="277">
        <v>28253904</v>
      </c>
      <c r="BB50" s="277">
        <v>19745407</v>
      </c>
      <c r="BC50" s="37">
        <v>11111395</v>
      </c>
      <c r="BD50" s="277">
        <v>7570589</v>
      </c>
      <c r="BE50" s="277">
        <v>8081655</v>
      </c>
      <c r="BF50" s="277">
        <v>7001759</v>
      </c>
      <c r="BG50" s="277">
        <v>8200905</v>
      </c>
      <c r="BH50" s="293">
        <v>18306676</v>
      </c>
      <c r="BI50" s="477">
        <v>35271189</v>
      </c>
      <c r="BJ50" s="542">
        <v>41154689</v>
      </c>
      <c r="BK50" s="566">
        <v>47275564</v>
      </c>
      <c r="BL50" s="37">
        <v>44081263</v>
      </c>
      <c r="BM50" s="277">
        <v>31925318</v>
      </c>
      <c r="BN50" s="277">
        <v>19016967</v>
      </c>
      <c r="BO50" s="37">
        <v>7834760</v>
      </c>
      <c r="BP50" s="37">
        <v>7192286</v>
      </c>
      <c r="BQ50" s="277">
        <v>6180324</v>
      </c>
      <c r="BR50" s="277">
        <v>5557849</v>
      </c>
      <c r="BS50" s="277"/>
      <c r="BT50" s="277"/>
      <c r="BU50" s="132">
        <f t="shared" ref="BU50:BY50" si="191">SUM(BU45:BU49)</f>
        <v>-4299163.43</v>
      </c>
      <c r="BV50" s="135">
        <f t="shared" si="191"/>
        <v>-4108582.5200000014</v>
      </c>
      <c r="BW50" s="135">
        <f t="shared" si="191"/>
        <v>-162451.28000000119</v>
      </c>
      <c r="BX50" s="135">
        <f t="shared" si="191"/>
        <v>3719187.4099999997</v>
      </c>
      <c r="BY50" s="135">
        <f t="shared" si="191"/>
        <v>-2905887.56</v>
      </c>
      <c r="BZ50" s="135">
        <f t="shared" ref="BZ50:CH50" si="192">SUM(BZ45:BZ49)</f>
        <v>1023216.06</v>
      </c>
      <c r="CA50" s="135">
        <f t="shared" si="192"/>
        <v>-275826.03000000003</v>
      </c>
      <c r="CB50" s="135">
        <f t="shared" si="192"/>
        <v>68697.300000000279</v>
      </c>
      <c r="CC50" s="135">
        <f t="shared" si="192"/>
        <v>192577.28999999975</v>
      </c>
      <c r="CD50" s="387">
        <f t="shared" si="192"/>
        <v>-1659786.2800000003</v>
      </c>
      <c r="CE50" s="410">
        <f t="shared" si="192"/>
        <v>2086698.3900000006</v>
      </c>
      <c r="CF50" s="135">
        <f t="shared" si="192"/>
        <v>3644397.4399999995</v>
      </c>
      <c r="CG50" s="135">
        <f t="shared" si="192"/>
        <v>1413289.4400000013</v>
      </c>
      <c r="CH50" s="135">
        <f t="shared" si="192"/>
        <v>-3590547</v>
      </c>
      <c r="CI50" s="135">
        <f t="shared" ref="CI50:CJ50" si="193">SUM(CI45:CI49)</f>
        <v>-3214249</v>
      </c>
      <c r="CJ50" s="228">
        <f t="shared" si="193"/>
        <v>-2712340</v>
      </c>
      <c r="CK50" s="228">
        <f t="shared" ref="CK50:CL50" si="194">SUM(CK45:CK49)</f>
        <v>407735</v>
      </c>
      <c r="CL50" s="228">
        <f t="shared" si="194"/>
        <v>-785830</v>
      </c>
      <c r="CM50" s="228">
        <f t="shared" ref="CM50:CN50" si="195">SUM(CM45:CM49)</f>
        <v>-542896</v>
      </c>
      <c r="CN50" s="228">
        <f t="shared" si="195"/>
        <v>571372</v>
      </c>
      <c r="CO50" s="228">
        <f t="shared" ref="CO50:CQ50" si="196">SUM(CO45:CO49)</f>
        <v>452307</v>
      </c>
      <c r="CP50" s="367">
        <f t="shared" si="196"/>
        <v>2167946</v>
      </c>
      <c r="CQ50" s="336">
        <f t="shared" si="196"/>
        <v>13630984</v>
      </c>
      <c r="CR50" s="254">
        <f t="shared" ref="CR50" si="197">SUM(CR45:CR49)</f>
        <v>8333463</v>
      </c>
      <c r="CS50" s="254">
        <f t="shared" ref="CS50" si="198">SUM(CS45:CS49)</f>
        <v>11065610</v>
      </c>
      <c r="CT50" s="254">
        <f t="shared" ref="CT50" si="199">SUM(CT45:CT49)</f>
        <v>10100201</v>
      </c>
      <c r="CU50" s="254">
        <f t="shared" ref="CU50" si="200">SUM(CU45:CU49)</f>
        <v>7924511</v>
      </c>
      <c r="CV50" s="254">
        <f t="shared" ref="CV50" si="201">SUM(CV45:CV49)</f>
        <v>5578611</v>
      </c>
      <c r="CW50" s="254">
        <f t="shared" ref="CW50" si="202">SUM(CW45:CW49)</f>
        <v>3101562</v>
      </c>
      <c r="CX50" s="254">
        <f t="shared" ref="CX50" si="203">SUM(CX45:CX49)</f>
        <v>3187647</v>
      </c>
      <c r="CY50" s="254">
        <f t="shared" ref="CY50" si="204">SUM(CY45:CY49)</f>
        <v>3939486</v>
      </c>
      <c r="CZ50" s="254">
        <f t="shared" ref="CZ50" si="205">SUM(CZ45:CZ49)</f>
        <v>1182248</v>
      </c>
      <c r="DA50" s="254">
        <f t="shared" ref="DA50" si="206">SUM(DA45:DA49)</f>
        <v>4334883</v>
      </c>
      <c r="DB50" s="367">
        <f t="shared" ref="DB50" si="207">SUM(DB45:DB49)</f>
        <v>9433790</v>
      </c>
      <c r="DC50" s="367">
        <f t="shared" ref="DC50" si="208">SUM(DC45:DC49)</f>
        <v>-2656594</v>
      </c>
      <c r="DD50" s="367">
        <f t="shared" ref="DD50" si="209">SUM(DD45:DD49)</f>
        <v>501986</v>
      </c>
      <c r="DE50" s="367">
        <f t="shared" ref="DE50" si="210">SUM(DE45:DE49)</f>
        <v>-693885</v>
      </c>
      <c r="DF50" s="367">
        <f t="shared" ref="DF50:DG50" si="211">SUM(DF45:DF49)</f>
        <v>177818</v>
      </c>
      <c r="DG50" s="367">
        <f t="shared" si="211"/>
        <v>-984807</v>
      </c>
      <c r="DH50" s="367">
        <f t="shared" ref="DH50" si="212">SUM(DH45:DH49)</f>
        <v>-1770242</v>
      </c>
      <c r="DI50" s="367">
        <f t="shared" ref="DI50" si="213">SUM(DI45:DI49)</f>
        <v>-917503</v>
      </c>
      <c r="DJ50" s="367">
        <f t="shared" ref="DJ50:DK50" si="214">SUM(DJ45:DJ49)</f>
        <v>-2545936</v>
      </c>
      <c r="DK50" s="367">
        <f t="shared" si="214"/>
        <v>-2023773</v>
      </c>
      <c r="DL50" s="367">
        <f t="shared" ref="DL50:DM50" si="215">SUM(DL45:DL49)</f>
        <v>-1529969</v>
      </c>
      <c r="DM50" s="367">
        <f t="shared" si="215"/>
        <v>-5128162</v>
      </c>
      <c r="DN50" s="367">
        <f t="shared" ref="DN50:DO50" si="216">SUM(DN45:DN49)</f>
        <v>-6578632</v>
      </c>
      <c r="DO50" s="367">
        <f t="shared" si="216"/>
        <v>-2273663</v>
      </c>
      <c r="DP50" s="367">
        <f t="shared" ref="DP50" si="217">SUM(DP45:DP49)</f>
        <v>-1590013</v>
      </c>
      <c r="DQ50" s="367">
        <f t="shared" ref="DQ50:DR50" si="218">SUM(DQ45:DQ49)</f>
        <v>2228182</v>
      </c>
      <c r="DR50" s="367">
        <f t="shared" si="218"/>
        <v>4717511</v>
      </c>
      <c r="DS50" s="367">
        <f t="shared" ref="DS50:DT50" si="219">SUM(DS45:DS49)</f>
        <v>3671414</v>
      </c>
      <c r="DT50" s="367">
        <f t="shared" si="219"/>
        <v>-728440</v>
      </c>
      <c r="DU50" s="367">
        <f t="shared" ref="DU50:DV50" si="220">SUM(DU45:DU49)</f>
        <v>-3276635</v>
      </c>
      <c r="DV50" s="367">
        <f t="shared" si="220"/>
        <v>-378303</v>
      </c>
      <c r="DW50" s="367">
        <f t="shared" ref="DW50:DX50" si="221">SUM(DW45:DW49)</f>
        <v>-1901331</v>
      </c>
      <c r="DX50" s="367">
        <f t="shared" si="221"/>
        <v>-1443910</v>
      </c>
      <c r="DY50" s="367"/>
      <c r="DZ50" s="367"/>
      <c r="EA50" s="367"/>
      <c r="EC50" s="37">
        <f>SUM(EC45:EC49)</f>
        <v>5557849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68"/>
      <c r="CQ51" s="337"/>
      <c r="CR51" s="255"/>
      <c r="CS51" s="255"/>
      <c r="CT51" s="255"/>
      <c r="CU51" s="255"/>
      <c r="CV51" s="255"/>
      <c r="CW51" s="255"/>
      <c r="CX51" s="255"/>
      <c r="CY51" s="255"/>
      <c r="CZ51" s="255"/>
      <c r="DA51" s="255"/>
      <c r="DB51" s="368"/>
      <c r="DC51" s="368"/>
      <c r="DD51" s="368"/>
      <c r="DE51" s="368"/>
      <c r="DF51" s="368"/>
      <c r="DG51" s="368"/>
      <c r="DH51" s="368"/>
      <c r="DI51" s="368"/>
      <c r="DJ51" s="368"/>
      <c r="DK51" s="368"/>
      <c r="DL51" s="368"/>
      <c r="DM51" s="368"/>
      <c r="DN51" s="368"/>
      <c r="DO51" s="368"/>
      <c r="DP51" s="368"/>
      <c r="DQ51" s="368"/>
      <c r="DR51" s="368"/>
      <c r="DS51" s="368"/>
      <c r="DT51" s="368"/>
      <c r="DU51" s="368"/>
      <c r="DV51" s="368"/>
      <c r="DW51" s="368"/>
      <c r="DX51" s="368"/>
      <c r="DY51" s="368"/>
      <c r="DZ51" s="368"/>
      <c r="EA51" s="368"/>
      <c r="EC51" s="42"/>
    </row>
    <row r="52" spans="1:133" s="31" customFormat="1" x14ac:dyDescent="0.3">
      <c r="A52" s="138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7">
        <v>2423252</v>
      </c>
      <c r="V52" s="187">
        <v>2293374</v>
      </c>
      <c r="W52" s="187">
        <v>2398955</v>
      </c>
      <c r="X52" s="35">
        <v>2531599</v>
      </c>
      <c r="Y52" s="187">
        <v>4633783</v>
      </c>
      <c r="Z52" s="187">
        <v>7740112</v>
      </c>
      <c r="AA52" s="187">
        <v>10192706</v>
      </c>
      <c r="AB52" s="187">
        <v>13228293</v>
      </c>
      <c r="AC52" s="187">
        <v>11251416</v>
      </c>
      <c r="AD52" s="187">
        <v>8016065</v>
      </c>
      <c r="AE52" s="187">
        <v>4476541</v>
      </c>
      <c r="AF52" s="187">
        <v>2621071</v>
      </c>
      <c r="AG52" s="187">
        <v>2033648</v>
      </c>
      <c r="AH52" s="187">
        <v>1923478</v>
      </c>
      <c r="AI52" s="187">
        <v>1932548</v>
      </c>
      <c r="AJ52" s="35">
        <v>1894120</v>
      </c>
      <c r="AK52" s="276">
        <v>3732823</v>
      </c>
      <c r="AL52" s="276">
        <v>8499275</v>
      </c>
      <c r="AM52" s="276">
        <v>10717164</v>
      </c>
      <c r="AN52" s="276">
        <v>14243292</v>
      </c>
      <c r="AO52" s="276">
        <v>12582301</v>
      </c>
      <c r="AP52" s="276">
        <v>9830566</v>
      </c>
      <c r="AQ52" s="56">
        <v>5277371</v>
      </c>
      <c r="AR52" s="276">
        <v>3206537</v>
      </c>
      <c r="AS52" s="276">
        <v>2830160</v>
      </c>
      <c r="AT52" s="276">
        <v>2244498</v>
      </c>
      <c r="AU52" s="276">
        <v>2295831</v>
      </c>
      <c r="AV52" s="292">
        <v>3640271</v>
      </c>
      <c r="AW52" s="276">
        <v>5208508</v>
      </c>
      <c r="AX52" s="276">
        <v>11030347</v>
      </c>
      <c r="AY52" s="276">
        <v>12509124</v>
      </c>
      <c r="AZ52" s="56">
        <v>15450604</v>
      </c>
      <c r="BA52" s="276">
        <v>13085972</v>
      </c>
      <c r="BB52" s="276">
        <v>9912762</v>
      </c>
      <c r="BC52" s="56">
        <v>5169427</v>
      </c>
      <c r="BD52" s="276">
        <v>3102167</v>
      </c>
      <c r="BE52" s="276">
        <v>2231297</v>
      </c>
      <c r="BF52" s="276">
        <v>2024044</v>
      </c>
      <c r="BG52" s="276">
        <v>1984792</v>
      </c>
      <c r="BH52" s="292">
        <v>2299139</v>
      </c>
      <c r="BI52" s="476">
        <v>4181762</v>
      </c>
      <c r="BJ52" s="541">
        <v>9976347</v>
      </c>
      <c r="BK52" s="565">
        <v>13541154</v>
      </c>
      <c r="BL52" s="56">
        <v>15795680</v>
      </c>
      <c r="BM52" s="276">
        <v>14442642</v>
      </c>
      <c r="BN52" s="276">
        <v>12459130</v>
      </c>
      <c r="BO52" s="56">
        <v>6511354</v>
      </c>
      <c r="BP52" s="56">
        <v>2507796</v>
      </c>
      <c r="BQ52" s="276">
        <v>2467402</v>
      </c>
      <c r="BR52" s="276">
        <v>2148888</v>
      </c>
      <c r="BS52" s="276"/>
      <c r="BT52" s="276"/>
      <c r="BU52" s="33">
        <f t="shared" ref="BU52:CD56" si="222">O52-C52</f>
        <v>-908876.93999999948</v>
      </c>
      <c r="BV52" s="36">
        <f t="shared" si="222"/>
        <v>-1496458.2799999993</v>
      </c>
      <c r="BW52" s="36">
        <f t="shared" si="222"/>
        <v>-1920838.0600000005</v>
      </c>
      <c r="BX52" s="36">
        <f t="shared" si="222"/>
        <v>523314.55000000075</v>
      </c>
      <c r="BY52" s="36">
        <f t="shared" si="222"/>
        <v>789814.34999999963</v>
      </c>
      <c r="BZ52" s="36">
        <f t="shared" si="222"/>
        <v>-424199.68000000017</v>
      </c>
      <c r="CA52" s="36">
        <f t="shared" si="222"/>
        <v>254128.29000000004</v>
      </c>
      <c r="CB52" s="36">
        <f t="shared" si="222"/>
        <v>235435.8600000001</v>
      </c>
      <c r="CC52" s="36">
        <f t="shared" si="222"/>
        <v>412714.52</v>
      </c>
      <c r="CD52" s="386">
        <f t="shared" si="222"/>
        <v>155701.85000000009</v>
      </c>
      <c r="CE52" s="409">
        <f t="shared" ref="CE52:CN56" si="223">Y52-M52</f>
        <v>-9999.8499999996275</v>
      </c>
      <c r="CF52" s="36">
        <f t="shared" si="223"/>
        <v>-1481786.3399999999</v>
      </c>
      <c r="CG52" s="36">
        <f t="shared" si="223"/>
        <v>171251.24000000022</v>
      </c>
      <c r="CH52" s="36">
        <f t="shared" si="223"/>
        <v>932068</v>
      </c>
      <c r="CI52" s="36">
        <f t="shared" si="223"/>
        <v>329009</v>
      </c>
      <c r="CJ52" s="227">
        <f t="shared" si="223"/>
        <v>-1350709</v>
      </c>
      <c r="CK52" s="227">
        <f t="shared" si="223"/>
        <v>-1565720</v>
      </c>
      <c r="CL52" s="227">
        <f t="shared" si="223"/>
        <v>-385275</v>
      </c>
      <c r="CM52" s="227">
        <f t="shared" si="223"/>
        <v>-389604</v>
      </c>
      <c r="CN52" s="227">
        <f t="shared" si="223"/>
        <v>-369896</v>
      </c>
      <c r="CO52" s="227">
        <f t="shared" ref="CO52:CX56" si="224">AI52-W52</f>
        <v>-466407</v>
      </c>
      <c r="CP52" s="366">
        <f t="shared" si="224"/>
        <v>-637479</v>
      </c>
      <c r="CQ52" s="335">
        <f t="shared" si="224"/>
        <v>-900960</v>
      </c>
      <c r="CR52" s="253">
        <f t="shared" si="224"/>
        <v>759163</v>
      </c>
      <c r="CS52" s="253">
        <f t="shared" si="224"/>
        <v>524458</v>
      </c>
      <c r="CT52" s="253">
        <f t="shared" si="224"/>
        <v>1014999</v>
      </c>
      <c r="CU52" s="253">
        <f t="shared" si="224"/>
        <v>1330885</v>
      </c>
      <c r="CV52" s="253">
        <f t="shared" si="224"/>
        <v>1814501</v>
      </c>
      <c r="CW52" s="253">
        <f t="shared" si="224"/>
        <v>800830</v>
      </c>
      <c r="CX52" s="253">
        <f t="shared" si="224"/>
        <v>585466</v>
      </c>
      <c r="CY52" s="253">
        <f t="shared" ref="CY52:DH56" si="225">AS52-AG52</f>
        <v>796512</v>
      </c>
      <c r="CZ52" s="253">
        <f t="shared" si="225"/>
        <v>321020</v>
      </c>
      <c r="DA52" s="253">
        <f t="shared" si="225"/>
        <v>363283</v>
      </c>
      <c r="DB52" s="366">
        <f t="shared" si="225"/>
        <v>1746151</v>
      </c>
      <c r="DC52" s="366">
        <f t="shared" si="225"/>
        <v>1475685</v>
      </c>
      <c r="DD52" s="366">
        <f t="shared" si="225"/>
        <v>2531072</v>
      </c>
      <c r="DE52" s="366">
        <f t="shared" si="225"/>
        <v>1791960</v>
      </c>
      <c r="DF52" s="366">
        <f t="shared" si="225"/>
        <v>1207312</v>
      </c>
      <c r="DG52" s="366">
        <f t="shared" si="225"/>
        <v>503671</v>
      </c>
      <c r="DH52" s="366">
        <f t="shared" si="225"/>
        <v>82196</v>
      </c>
      <c r="DI52" s="366">
        <f t="shared" ref="DI52:DX56" si="226">BC52-AQ52</f>
        <v>-107944</v>
      </c>
      <c r="DJ52" s="366">
        <f t="shared" si="226"/>
        <v>-104370</v>
      </c>
      <c r="DK52" s="366">
        <f t="shared" si="226"/>
        <v>-598863</v>
      </c>
      <c r="DL52" s="366">
        <f t="shared" si="226"/>
        <v>-220454</v>
      </c>
      <c r="DM52" s="366">
        <f t="shared" si="226"/>
        <v>-311039</v>
      </c>
      <c r="DN52" s="366">
        <f t="shared" si="226"/>
        <v>-1341132</v>
      </c>
      <c r="DO52" s="366">
        <f t="shared" si="226"/>
        <v>-1026746</v>
      </c>
      <c r="DP52" s="366">
        <f t="shared" si="226"/>
        <v>-1054000</v>
      </c>
      <c r="DQ52" s="366">
        <f t="shared" si="226"/>
        <v>1032030</v>
      </c>
      <c r="DR52" s="366">
        <f t="shared" si="226"/>
        <v>345076</v>
      </c>
      <c r="DS52" s="366">
        <f t="shared" si="226"/>
        <v>1356670</v>
      </c>
      <c r="DT52" s="366">
        <f t="shared" si="226"/>
        <v>2546368</v>
      </c>
      <c r="DU52" s="366">
        <f t="shared" si="226"/>
        <v>1341927</v>
      </c>
      <c r="DV52" s="366">
        <f t="shared" si="226"/>
        <v>-594371</v>
      </c>
      <c r="DW52" s="366">
        <f t="shared" si="226"/>
        <v>236105</v>
      </c>
      <c r="DX52" s="366">
        <f t="shared" si="226"/>
        <v>124844</v>
      </c>
      <c r="DY52" s="366"/>
      <c r="DZ52" s="366"/>
      <c r="EA52" s="36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2148888</v>
      </c>
    </row>
    <row r="53" spans="1:133" s="31" customFormat="1" x14ac:dyDescent="0.3">
      <c r="A53" s="138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7">
        <v>709609</v>
      </c>
      <c r="V53" s="187">
        <v>716152</v>
      </c>
      <c r="W53" s="187">
        <v>822018</v>
      </c>
      <c r="X53" s="35">
        <v>896548</v>
      </c>
      <c r="Y53" s="187">
        <v>1327584</v>
      </c>
      <c r="Z53" s="187">
        <v>2214829</v>
      </c>
      <c r="AA53" s="187">
        <v>3252557</v>
      </c>
      <c r="AB53" s="187">
        <v>3927030</v>
      </c>
      <c r="AC53" s="187">
        <v>3306046</v>
      </c>
      <c r="AD53" s="187">
        <v>2721368</v>
      </c>
      <c r="AE53" s="187">
        <v>1652267</v>
      </c>
      <c r="AF53" s="187">
        <v>1164518</v>
      </c>
      <c r="AG53" s="187">
        <v>997569</v>
      </c>
      <c r="AH53" s="187">
        <v>792212</v>
      </c>
      <c r="AI53" s="187">
        <v>759578</v>
      </c>
      <c r="AJ53" s="35">
        <v>759896</v>
      </c>
      <c r="AK53" s="276">
        <v>1540529</v>
      </c>
      <c r="AL53" s="276">
        <v>3138253</v>
      </c>
      <c r="AM53" s="276">
        <v>3905466</v>
      </c>
      <c r="AN53" s="276">
        <v>4858440</v>
      </c>
      <c r="AO53" s="276">
        <v>4472808</v>
      </c>
      <c r="AP53" s="276">
        <v>3536773</v>
      </c>
      <c r="AQ53" s="56">
        <v>2234312</v>
      </c>
      <c r="AR53" s="276">
        <v>1435711</v>
      </c>
      <c r="AS53" s="276">
        <v>1280091</v>
      </c>
      <c r="AT53" s="276">
        <v>1107472</v>
      </c>
      <c r="AU53" s="276">
        <v>1117186</v>
      </c>
      <c r="AV53" s="292">
        <v>1833845</v>
      </c>
      <c r="AW53" s="276">
        <v>2362299</v>
      </c>
      <c r="AX53" s="276">
        <v>4577966</v>
      </c>
      <c r="AY53" s="276">
        <v>5466460</v>
      </c>
      <c r="AZ53" s="56">
        <v>6186472</v>
      </c>
      <c r="BA53" s="276">
        <v>5237597</v>
      </c>
      <c r="BB53" s="276">
        <v>4216870</v>
      </c>
      <c r="BC53" s="56">
        <v>2639833</v>
      </c>
      <c r="BD53" s="276">
        <v>1696287</v>
      </c>
      <c r="BE53" s="276">
        <v>1128705</v>
      </c>
      <c r="BF53" s="276">
        <v>1262777</v>
      </c>
      <c r="BG53" s="276">
        <v>1066439</v>
      </c>
      <c r="BH53" s="292">
        <v>1169482</v>
      </c>
      <c r="BI53" s="476">
        <v>2089044</v>
      </c>
      <c r="BJ53" s="541">
        <v>4740803</v>
      </c>
      <c r="BK53" s="565">
        <v>6062249</v>
      </c>
      <c r="BL53" s="56">
        <v>6518939</v>
      </c>
      <c r="BM53" s="276">
        <v>5941064</v>
      </c>
      <c r="BN53" s="276">
        <v>5888607</v>
      </c>
      <c r="BO53" s="56">
        <v>6105577</v>
      </c>
      <c r="BP53" s="56">
        <v>1221375</v>
      </c>
      <c r="BQ53" s="276">
        <v>1089192</v>
      </c>
      <c r="BR53" s="276">
        <v>962160</v>
      </c>
      <c r="BS53" s="276"/>
      <c r="BT53" s="276"/>
      <c r="BU53" s="33">
        <f t="shared" si="222"/>
        <v>-280296.4299999997</v>
      </c>
      <c r="BV53" s="36">
        <f t="shared" si="222"/>
        <v>-735009.5</v>
      </c>
      <c r="BW53" s="36">
        <f t="shared" si="222"/>
        <v>-752146.58999999985</v>
      </c>
      <c r="BX53" s="36">
        <f t="shared" si="222"/>
        <v>-372925.29999999981</v>
      </c>
      <c r="BY53" s="36">
        <f t="shared" si="222"/>
        <v>-300197.87000000011</v>
      </c>
      <c r="BZ53" s="36">
        <f t="shared" si="222"/>
        <v>-234763.1399999999</v>
      </c>
      <c r="CA53" s="36">
        <f t="shared" si="222"/>
        <v>4086.890000000014</v>
      </c>
      <c r="CB53" s="36">
        <f t="shared" si="222"/>
        <v>-48882.229999999981</v>
      </c>
      <c r="CC53" s="36">
        <f t="shared" si="222"/>
        <v>88952.920000000042</v>
      </c>
      <c r="CD53" s="386">
        <f t="shared" si="222"/>
        <v>93383.040000000037</v>
      </c>
      <c r="CE53" s="409">
        <f t="shared" si="223"/>
        <v>-91553.169999999925</v>
      </c>
      <c r="CF53" s="36">
        <f t="shared" si="223"/>
        <v>-482591.91999999993</v>
      </c>
      <c r="CG53" s="36">
        <f t="shared" si="223"/>
        <v>573442.37999999989</v>
      </c>
      <c r="CH53" s="36">
        <f t="shared" si="223"/>
        <v>962471</v>
      </c>
      <c r="CI53" s="36">
        <f t="shared" si="223"/>
        <v>721231</v>
      </c>
      <c r="CJ53" s="227">
        <f t="shared" si="223"/>
        <v>547529</v>
      </c>
      <c r="CK53" s="227">
        <f t="shared" si="223"/>
        <v>141063</v>
      </c>
      <c r="CL53" s="227">
        <f t="shared" si="223"/>
        <v>271904</v>
      </c>
      <c r="CM53" s="227">
        <f t="shared" si="223"/>
        <v>287960</v>
      </c>
      <c r="CN53" s="227">
        <f t="shared" si="223"/>
        <v>76060</v>
      </c>
      <c r="CO53" s="227">
        <f t="shared" si="224"/>
        <v>-62440</v>
      </c>
      <c r="CP53" s="366">
        <f t="shared" si="224"/>
        <v>-136652</v>
      </c>
      <c r="CQ53" s="335">
        <f t="shared" si="224"/>
        <v>212945</v>
      </c>
      <c r="CR53" s="253">
        <f t="shared" si="224"/>
        <v>923424</v>
      </c>
      <c r="CS53" s="253">
        <f t="shared" si="224"/>
        <v>652909</v>
      </c>
      <c r="CT53" s="253">
        <f t="shared" si="224"/>
        <v>931410</v>
      </c>
      <c r="CU53" s="253">
        <f t="shared" si="224"/>
        <v>1166762</v>
      </c>
      <c r="CV53" s="253">
        <f t="shared" si="224"/>
        <v>815405</v>
      </c>
      <c r="CW53" s="253">
        <f t="shared" si="224"/>
        <v>582045</v>
      </c>
      <c r="CX53" s="253">
        <f t="shared" si="224"/>
        <v>271193</v>
      </c>
      <c r="CY53" s="253">
        <f t="shared" si="225"/>
        <v>282522</v>
      </c>
      <c r="CZ53" s="253">
        <f t="shared" si="225"/>
        <v>315260</v>
      </c>
      <c r="DA53" s="253">
        <f t="shared" si="225"/>
        <v>357608</v>
      </c>
      <c r="DB53" s="366">
        <f t="shared" si="225"/>
        <v>1073949</v>
      </c>
      <c r="DC53" s="366">
        <f t="shared" si="225"/>
        <v>821770</v>
      </c>
      <c r="DD53" s="366">
        <f t="shared" si="225"/>
        <v>1439713</v>
      </c>
      <c r="DE53" s="366">
        <f t="shared" si="225"/>
        <v>1560994</v>
      </c>
      <c r="DF53" s="366">
        <f t="shared" si="225"/>
        <v>1328032</v>
      </c>
      <c r="DG53" s="366">
        <f t="shared" si="225"/>
        <v>764789</v>
      </c>
      <c r="DH53" s="366">
        <f t="shared" si="225"/>
        <v>680097</v>
      </c>
      <c r="DI53" s="366">
        <f t="shared" si="226"/>
        <v>405521</v>
      </c>
      <c r="DJ53" s="366">
        <f t="shared" si="226"/>
        <v>260576</v>
      </c>
      <c r="DK53" s="366">
        <f t="shared" si="226"/>
        <v>-151386</v>
      </c>
      <c r="DL53" s="366">
        <f t="shared" si="226"/>
        <v>155305</v>
      </c>
      <c r="DM53" s="366">
        <f t="shared" si="226"/>
        <v>-50747</v>
      </c>
      <c r="DN53" s="366">
        <f t="shared" si="226"/>
        <v>-664363</v>
      </c>
      <c r="DO53" s="366">
        <f t="shared" si="226"/>
        <v>-273255</v>
      </c>
      <c r="DP53" s="366">
        <f t="shared" si="226"/>
        <v>162837</v>
      </c>
      <c r="DQ53" s="366">
        <f t="shared" si="226"/>
        <v>595789</v>
      </c>
      <c r="DR53" s="366">
        <f t="shared" si="226"/>
        <v>332467</v>
      </c>
      <c r="DS53" s="366">
        <f t="shared" si="226"/>
        <v>703467</v>
      </c>
      <c r="DT53" s="366">
        <f t="shared" si="226"/>
        <v>1671737</v>
      </c>
      <c r="DU53" s="366">
        <f t="shared" si="226"/>
        <v>3465744</v>
      </c>
      <c r="DV53" s="366">
        <f t="shared" si="226"/>
        <v>-474912</v>
      </c>
      <c r="DW53" s="366">
        <f t="shared" si="226"/>
        <v>-39513</v>
      </c>
      <c r="DX53" s="366">
        <f t="shared" si="226"/>
        <v>-300617</v>
      </c>
      <c r="DY53" s="366"/>
      <c r="DZ53" s="366"/>
      <c r="EA53" s="36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962160</v>
      </c>
    </row>
    <row r="54" spans="1:133" s="31" customFormat="1" x14ac:dyDescent="0.3">
      <c r="A54" s="138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7">
        <v>254609</v>
      </c>
      <c r="V54" s="187">
        <v>246516</v>
      </c>
      <c r="W54" s="187">
        <v>257825</v>
      </c>
      <c r="X54" s="35">
        <v>267914</v>
      </c>
      <c r="Y54" s="187">
        <v>409297</v>
      </c>
      <c r="Z54" s="187">
        <v>642250</v>
      </c>
      <c r="AA54" s="187">
        <v>796281</v>
      </c>
      <c r="AB54" s="187">
        <v>1051973</v>
      </c>
      <c r="AC54" s="187">
        <v>952064</v>
      </c>
      <c r="AD54" s="187">
        <v>672640</v>
      </c>
      <c r="AE54" s="187">
        <v>395622</v>
      </c>
      <c r="AF54" s="187">
        <v>266706</v>
      </c>
      <c r="AG54" s="187">
        <v>208149</v>
      </c>
      <c r="AH54" s="187">
        <v>212770</v>
      </c>
      <c r="AI54" s="187">
        <v>234333</v>
      </c>
      <c r="AJ54" s="35">
        <v>241452</v>
      </c>
      <c r="AK54" s="276">
        <v>597529</v>
      </c>
      <c r="AL54" s="276">
        <v>973115</v>
      </c>
      <c r="AM54" s="276">
        <v>1248953</v>
      </c>
      <c r="AN54" s="276">
        <v>1277241</v>
      </c>
      <c r="AO54" s="276">
        <v>1137503</v>
      </c>
      <c r="AP54" s="276">
        <v>928981</v>
      </c>
      <c r="AQ54" s="56">
        <v>586275</v>
      </c>
      <c r="AR54" s="276">
        <v>344280</v>
      </c>
      <c r="AS54" s="276">
        <v>366154</v>
      </c>
      <c r="AT54" s="276">
        <v>305835</v>
      </c>
      <c r="AU54" s="276">
        <v>295139</v>
      </c>
      <c r="AV54" s="292">
        <v>459208</v>
      </c>
      <c r="AW54" s="276">
        <v>568824</v>
      </c>
      <c r="AX54" s="276">
        <v>985290</v>
      </c>
      <c r="AY54" s="276">
        <v>1039457</v>
      </c>
      <c r="AZ54" s="56">
        <v>1224785</v>
      </c>
      <c r="BA54" s="276">
        <v>1102502</v>
      </c>
      <c r="BB54" s="276">
        <v>850782</v>
      </c>
      <c r="BC54" s="56">
        <v>480010</v>
      </c>
      <c r="BD54" s="276">
        <v>344952</v>
      </c>
      <c r="BE54" s="276">
        <v>270276</v>
      </c>
      <c r="BF54" s="276">
        <v>270281</v>
      </c>
      <c r="BG54" s="276">
        <v>243026</v>
      </c>
      <c r="BH54" s="292">
        <v>260285</v>
      </c>
      <c r="BI54" s="476">
        <v>407578</v>
      </c>
      <c r="BJ54" s="541">
        <v>949242</v>
      </c>
      <c r="BK54" s="565">
        <v>1223180</v>
      </c>
      <c r="BL54" s="56">
        <v>1430041</v>
      </c>
      <c r="BM54" s="276">
        <v>1376624</v>
      </c>
      <c r="BN54" s="276">
        <v>910657</v>
      </c>
      <c r="BO54" s="56">
        <v>482098</v>
      </c>
      <c r="BP54" s="56">
        <v>175239</v>
      </c>
      <c r="BQ54" s="276">
        <v>130714</v>
      </c>
      <c r="BR54" s="276">
        <v>129115</v>
      </c>
      <c r="BS54" s="276"/>
      <c r="BT54" s="276"/>
      <c r="BU54" s="33">
        <f t="shared" si="222"/>
        <v>32060.429999999935</v>
      </c>
      <c r="BV54" s="36">
        <f t="shared" si="222"/>
        <v>377174.88</v>
      </c>
      <c r="BW54" s="36">
        <f t="shared" si="222"/>
        <v>149476.1399999999</v>
      </c>
      <c r="BX54" s="36">
        <f t="shared" si="222"/>
        <v>126905.06999999995</v>
      </c>
      <c r="BY54" s="36">
        <f t="shared" si="222"/>
        <v>46698.119999999995</v>
      </c>
      <c r="BZ54" s="36">
        <f t="shared" si="222"/>
        <v>-120008.28999999998</v>
      </c>
      <c r="CA54" s="36">
        <f t="shared" si="222"/>
        <v>43219.31</v>
      </c>
      <c r="CB54" s="36">
        <f t="shared" si="222"/>
        <v>14353.089999999997</v>
      </c>
      <c r="CC54" s="36">
        <f t="shared" si="222"/>
        <v>36954.579999999987</v>
      </c>
      <c r="CD54" s="386">
        <f t="shared" si="222"/>
        <v>-6309.140000000014</v>
      </c>
      <c r="CE54" s="409">
        <f t="shared" si="223"/>
        <v>25290.840000000026</v>
      </c>
      <c r="CF54" s="36">
        <f t="shared" si="223"/>
        <v>-182055.66000000003</v>
      </c>
      <c r="CG54" s="36">
        <f t="shared" si="223"/>
        <v>-88836.239999999991</v>
      </c>
      <c r="CH54" s="36">
        <f t="shared" si="223"/>
        <v>-338892</v>
      </c>
      <c r="CI54" s="36">
        <f t="shared" si="223"/>
        <v>-278529</v>
      </c>
      <c r="CJ54" s="227">
        <f t="shared" si="223"/>
        <v>-177328</v>
      </c>
      <c r="CK54" s="227">
        <f t="shared" si="223"/>
        <v>-101815</v>
      </c>
      <c r="CL54" s="227">
        <f t="shared" si="223"/>
        <v>-29459</v>
      </c>
      <c r="CM54" s="227">
        <f t="shared" si="223"/>
        <v>-46460</v>
      </c>
      <c r="CN54" s="227">
        <f t="shared" si="223"/>
        <v>-33746</v>
      </c>
      <c r="CO54" s="227">
        <f t="shared" si="224"/>
        <v>-23492</v>
      </c>
      <c r="CP54" s="366">
        <f t="shared" si="224"/>
        <v>-26462</v>
      </c>
      <c r="CQ54" s="335">
        <f t="shared" si="224"/>
        <v>188232</v>
      </c>
      <c r="CR54" s="253">
        <f t="shared" si="224"/>
        <v>330865</v>
      </c>
      <c r="CS54" s="253">
        <f t="shared" si="224"/>
        <v>452672</v>
      </c>
      <c r="CT54" s="253">
        <f t="shared" si="224"/>
        <v>225268</v>
      </c>
      <c r="CU54" s="253">
        <f t="shared" si="224"/>
        <v>185439</v>
      </c>
      <c r="CV54" s="253">
        <f t="shared" si="224"/>
        <v>256341</v>
      </c>
      <c r="CW54" s="253">
        <f t="shared" si="224"/>
        <v>190653</v>
      </c>
      <c r="CX54" s="253">
        <f t="shared" si="224"/>
        <v>77574</v>
      </c>
      <c r="CY54" s="253">
        <f t="shared" si="225"/>
        <v>158005</v>
      </c>
      <c r="CZ54" s="253">
        <f t="shared" si="225"/>
        <v>93065</v>
      </c>
      <c r="DA54" s="253">
        <f t="shared" si="225"/>
        <v>60806</v>
      </c>
      <c r="DB54" s="366">
        <f t="shared" si="225"/>
        <v>217756</v>
      </c>
      <c r="DC54" s="366">
        <f t="shared" si="225"/>
        <v>-28705</v>
      </c>
      <c r="DD54" s="366">
        <f t="shared" si="225"/>
        <v>12175</v>
      </c>
      <c r="DE54" s="366">
        <f t="shared" si="225"/>
        <v>-209496</v>
      </c>
      <c r="DF54" s="366">
        <f t="shared" si="225"/>
        <v>-52456</v>
      </c>
      <c r="DG54" s="366">
        <f t="shared" si="225"/>
        <v>-35001</v>
      </c>
      <c r="DH54" s="366">
        <f t="shared" si="225"/>
        <v>-78199</v>
      </c>
      <c r="DI54" s="366">
        <f t="shared" si="226"/>
        <v>-106265</v>
      </c>
      <c r="DJ54" s="366">
        <f t="shared" si="226"/>
        <v>672</v>
      </c>
      <c r="DK54" s="366">
        <f t="shared" si="226"/>
        <v>-95878</v>
      </c>
      <c r="DL54" s="366">
        <f t="shared" si="226"/>
        <v>-35554</v>
      </c>
      <c r="DM54" s="366">
        <f t="shared" si="226"/>
        <v>-52113</v>
      </c>
      <c r="DN54" s="366">
        <f t="shared" si="226"/>
        <v>-198923</v>
      </c>
      <c r="DO54" s="366">
        <f t="shared" si="226"/>
        <v>-161246</v>
      </c>
      <c r="DP54" s="366">
        <f t="shared" si="226"/>
        <v>-36048</v>
      </c>
      <c r="DQ54" s="366">
        <f t="shared" si="226"/>
        <v>183723</v>
      </c>
      <c r="DR54" s="366">
        <f t="shared" si="226"/>
        <v>205256</v>
      </c>
      <c r="DS54" s="366">
        <f t="shared" si="226"/>
        <v>274122</v>
      </c>
      <c r="DT54" s="366">
        <f t="shared" si="226"/>
        <v>59875</v>
      </c>
      <c r="DU54" s="366">
        <f t="shared" si="226"/>
        <v>2088</v>
      </c>
      <c r="DV54" s="366">
        <f t="shared" si="226"/>
        <v>-169713</v>
      </c>
      <c r="DW54" s="366">
        <f t="shared" si="226"/>
        <v>-139562</v>
      </c>
      <c r="DX54" s="366">
        <f t="shared" si="226"/>
        <v>-141166</v>
      </c>
      <c r="DY54" s="366"/>
      <c r="DZ54" s="366"/>
      <c r="EA54" s="36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129115</v>
      </c>
    </row>
    <row r="55" spans="1:133" s="31" customFormat="1" x14ac:dyDescent="0.3">
      <c r="A55" s="138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7">
        <v>202509</v>
      </c>
      <c r="V55" s="187">
        <v>200460</v>
      </c>
      <c r="W55" s="187">
        <v>223795</v>
      </c>
      <c r="X55" s="35">
        <v>242493</v>
      </c>
      <c r="Y55" s="187">
        <v>368484</v>
      </c>
      <c r="Z55" s="187">
        <v>621869</v>
      </c>
      <c r="AA55" s="187">
        <v>639236</v>
      </c>
      <c r="AB55" s="187">
        <v>829199</v>
      </c>
      <c r="AC55" s="187">
        <v>818760</v>
      </c>
      <c r="AD55" s="187">
        <v>608927</v>
      </c>
      <c r="AE55" s="187">
        <v>372499</v>
      </c>
      <c r="AF55" s="187">
        <v>212740</v>
      </c>
      <c r="AG55" s="187">
        <v>203524</v>
      </c>
      <c r="AH55" s="187">
        <v>193261</v>
      </c>
      <c r="AI55" s="187">
        <v>190732</v>
      </c>
      <c r="AJ55" s="35">
        <v>243367</v>
      </c>
      <c r="AK55" s="276">
        <v>608040</v>
      </c>
      <c r="AL55" s="276">
        <v>963209</v>
      </c>
      <c r="AM55" s="276">
        <v>1028223</v>
      </c>
      <c r="AN55" s="276">
        <v>986839</v>
      </c>
      <c r="AO55" s="276">
        <v>916541</v>
      </c>
      <c r="AP55" s="276">
        <v>795113</v>
      </c>
      <c r="AQ55" s="56">
        <v>561736</v>
      </c>
      <c r="AR55" s="276">
        <v>327414</v>
      </c>
      <c r="AS55" s="276">
        <v>317574</v>
      </c>
      <c r="AT55" s="276">
        <v>246674</v>
      </c>
      <c r="AU55" s="276">
        <v>239147</v>
      </c>
      <c r="AV55" s="292">
        <v>383724</v>
      </c>
      <c r="AW55" s="276">
        <v>519784</v>
      </c>
      <c r="AX55" s="276">
        <v>740126</v>
      </c>
      <c r="AY55" s="276">
        <v>773802</v>
      </c>
      <c r="AZ55" s="56">
        <v>1010113</v>
      </c>
      <c r="BA55" s="276">
        <v>950260</v>
      </c>
      <c r="BB55" s="276">
        <v>747288</v>
      </c>
      <c r="BC55" s="56">
        <v>471725</v>
      </c>
      <c r="BD55" s="276">
        <v>340836</v>
      </c>
      <c r="BE55" s="276">
        <v>209179</v>
      </c>
      <c r="BF55" s="276">
        <v>217804</v>
      </c>
      <c r="BG55" s="276">
        <v>189686</v>
      </c>
      <c r="BH55" s="292">
        <v>217920</v>
      </c>
      <c r="BI55" s="476">
        <v>317611</v>
      </c>
      <c r="BJ55" s="541">
        <v>732248</v>
      </c>
      <c r="BK55" s="565">
        <v>1023395</v>
      </c>
      <c r="BL55" s="56">
        <v>1049072</v>
      </c>
      <c r="BM55" s="276">
        <v>1051848</v>
      </c>
      <c r="BN55" s="276">
        <v>689501</v>
      </c>
      <c r="BO55" s="56">
        <v>414861</v>
      </c>
      <c r="BP55" s="56">
        <v>146170</v>
      </c>
      <c r="BQ55" s="276">
        <v>116190</v>
      </c>
      <c r="BR55" s="276">
        <v>99142</v>
      </c>
      <c r="BS55" s="276"/>
      <c r="BT55" s="276"/>
      <c r="BU55" s="33">
        <f t="shared" si="222"/>
        <v>-53373.020000000019</v>
      </c>
      <c r="BV55" s="36">
        <f t="shared" si="222"/>
        <v>139106.05000000005</v>
      </c>
      <c r="BW55" s="36">
        <f t="shared" si="222"/>
        <v>258210.79000000004</v>
      </c>
      <c r="BX55" s="36">
        <f t="shared" si="222"/>
        <v>149066.5</v>
      </c>
      <c r="BY55" s="36">
        <f t="shared" si="222"/>
        <v>24515.179999999993</v>
      </c>
      <c r="BZ55" s="36">
        <f t="shared" si="222"/>
        <v>-30508.359999999986</v>
      </c>
      <c r="CA55" s="36">
        <f t="shared" si="222"/>
        <v>-17524.98000000001</v>
      </c>
      <c r="CB55" s="36">
        <f t="shared" si="222"/>
        <v>26873.149999999994</v>
      </c>
      <c r="CC55" s="36">
        <f t="shared" si="222"/>
        <v>-26277.910000000003</v>
      </c>
      <c r="CD55" s="386">
        <f t="shared" si="222"/>
        <v>15987.5</v>
      </c>
      <c r="CE55" s="409">
        <f t="shared" si="223"/>
        <v>35864.210000000021</v>
      </c>
      <c r="CF55" s="36">
        <f t="shared" si="223"/>
        <v>80304.709999999963</v>
      </c>
      <c r="CG55" s="36">
        <f t="shared" si="223"/>
        <v>35295.680000000051</v>
      </c>
      <c r="CH55" s="36">
        <f t="shared" si="223"/>
        <v>-88718</v>
      </c>
      <c r="CI55" s="36">
        <f t="shared" si="223"/>
        <v>-279667</v>
      </c>
      <c r="CJ55" s="227">
        <f t="shared" si="223"/>
        <v>-150030</v>
      </c>
      <c r="CK55" s="227">
        <f t="shared" si="223"/>
        <v>-129383</v>
      </c>
      <c r="CL55" s="227">
        <f t="shared" si="223"/>
        <v>-63740</v>
      </c>
      <c r="CM55" s="227">
        <f t="shared" si="223"/>
        <v>1015</v>
      </c>
      <c r="CN55" s="227">
        <f t="shared" si="223"/>
        <v>-7199</v>
      </c>
      <c r="CO55" s="227">
        <f t="shared" si="224"/>
        <v>-33063</v>
      </c>
      <c r="CP55" s="366">
        <f t="shared" si="224"/>
        <v>874</v>
      </c>
      <c r="CQ55" s="335">
        <f t="shared" si="224"/>
        <v>239556</v>
      </c>
      <c r="CR55" s="253">
        <f t="shared" si="224"/>
        <v>341340</v>
      </c>
      <c r="CS55" s="253">
        <f t="shared" si="224"/>
        <v>388987</v>
      </c>
      <c r="CT55" s="253">
        <f t="shared" si="224"/>
        <v>157640</v>
      </c>
      <c r="CU55" s="253">
        <f t="shared" si="224"/>
        <v>97781</v>
      </c>
      <c r="CV55" s="253">
        <f t="shared" si="224"/>
        <v>186186</v>
      </c>
      <c r="CW55" s="253">
        <f t="shared" si="224"/>
        <v>189237</v>
      </c>
      <c r="CX55" s="253">
        <f t="shared" si="224"/>
        <v>114674</v>
      </c>
      <c r="CY55" s="253">
        <f t="shared" si="225"/>
        <v>114050</v>
      </c>
      <c r="CZ55" s="253">
        <f t="shared" si="225"/>
        <v>53413</v>
      </c>
      <c r="DA55" s="253">
        <f t="shared" si="225"/>
        <v>48415</v>
      </c>
      <c r="DB55" s="366">
        <f t="shared" si="225"/>
        <v>140357</v>
      </c>
      <c r="DC55" s="366">
        <f t="shared" si="225"/>
        <v>-88256</v>
      </c>
      <c r="DD55" s="366">
        <f t="shared" si="225"/>
        <v>-223083</v>
      </c>
      <c r="DE55" s="366">
        <f t="shared" si="225"/>
        <v>-254421</v>
      </c>
      <c r="DF55" s="366">
        <f t="shared" si="225"/>
        <v>23274</v>
      </c>
      <c r="DG55" s="366">
        <f t="shared" si="225"/>
        <v>33719</v>
      </c>
      <c r="DH55" s="366">
        <f t="shared" si="225"/>
        <v>-47825</v>
      </c>
      <c r="DI55" s="366">
        <f t="shared" si="226"/>
        <v>-90011</v>
      </c>
      <c r="DJ55" s="366">
        <f t="shared" si="226"/>
        <v>13422</v>
      </c>
      <c r="DK55" s="366">
        <f t="shared" si="226"/>
        <v>-108395</v>
      </c>
      <c r="DL55" s="366">
        <f t="shared" si="226"/>
        <v>-28870</v>
      </c>
      <c r="DM55" s="366">
        <f t="shared" si="226"/>
        <v>-49461</v>
      </c>
      <c r="DN55" s="366">
        <f t="shared" si="226"/>
        <v>-165804</v>
      </c>
      <c r="DO55" s="366">
        <f t="shared" si="226"/>
        <v>-202173</v>
      </c>
      <c r="DP55" s="366">
        <f t="shared" si="226"/>
        <v>-7878</v>
      </c>
      <c r="DQ55" s="366">
        <f t="shared" si="226"/>
        <v>249593</v>
      </c>
      <c r="DR55" s="366">
        <f t="shared" si="226"/>
        <v>38959</v>
      </c>
      <c r="DS55" s="366">
        <f t="shared" si="226"/>
        <v>101588</v>
      </c>
      <c r="DT55" s="366">
        <f t="shared" si="226"/>
        <v>-57787</v>
      </c>
      <c r="DU55" s="366">
        <f t="shared" si="226"/>
        <v>-56864</v>
      </c>
      <c r="DV55" s="366">
        <f t="shared" si="226"/>
        <v>-194666</v>
      </c>
      <c r="DW55" s="366">
        <f t="shared" si="226"/>
        <v>-92989</v>
      </c>
      <c r="DX55" s="366">
        <f t="shared" si="226"/>
        <v>-118662</v>
      </c>
      <c r="DY55" s="366"/>
      <c r="DZ55" s="366"/>
      <c r="EA55" s="36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99142</v>
      </c>
    </row>
    <row r="56" spans="1:133" s="31" customFormat="1" x14ac:dyDescent="0.3">
      <c r="A56" s="138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7">
        <v>1414517</v>
      </c>
      <c r="V56" s="187">
        <v>1001434</v>
      </c>
      <c r="W56" s="187">
        <v>736313</v>
      </c>
      <c r="X56" s="35">
        <v>894217</v>
      </c>
      <c r="Y56" s="187">
        <v>1011100</v>
      </c>
      <c r="Z56" s="187">
        <v>2021654</v>
      </c>
      <c r="AA56" s="187">
        <v>1699068</v>
      </c>
      <c r="AB56" s="187">
        <v>2739273</v>
      </c>
      <c r="AC56" s="187">
        <v>2208417</v>
      </c>
      <c r="AD56" s="187">
        <v>2247038</v>
      </c>
      <c r="AE56" s="187">
        <v>1654192</v>
      </c>
      <c r="AF56" s="187">
        <v>1193482</v>
      </c>
      <c r="AG56" s="187">
        <v>921337</v>
      </c>
      <c r="AH56" s="187">
        <v>614629</v>
      </c>
      <c r="AI56" s="187">
        <v>992254</v>
      </c>
      <c r="AJ56" s="35">
        <v>899131</v>
      </c>
      <c r="AK56" s="276">
        <v>2172458</v>
      </c>
      <c r="AL56" s="276">
        <v>4059739</v>
      </c>
      <c r="AM56" s="276">
        <v>3641279</v>
      </c>
      <c r="AN56" s="276">
        <v>2696466</v>
      </c>
      <c r="AO56" s="276">
        <v>3009284</v>
      </c>
      <c r="AP56" s="276">
        <v>2968260</v>
      </c>
      <c r="AQ56" s="56">
        <v>2338772</v>
      </c>
      <c r="AR56" s="276">
        <v>1466326</v>
      </c>
      <c r="AS56" s="276">
        <v>1457717</v>
      </c>
      <c r="AT56" s="276">
        <v>964959</v>
      </c>
      <c r="AU56" s="276">
        <v>950641</v>
      </c>
      <c r="AV56" s="292">
        <v>1478618</v>
      </c>
      <c r="AW56" s="276">
        <v>1663905</v>
      </c>
      <c r="AX56" s="276">
        <v>2306842</v>
      </c>
      <c r="AY56" s="276">
        <v>2086503</v>
      </c>
      <c r="AZ56" s="56">
        <v>3059794</v>
      </c>
      <c r="BA56" s="276">
        <v>3028282</v>
      </c>
      <c r="BB56" s="276">
        <v>2113864</v>
      </c>
      <c r="BC56" s="56">
        <v>1690942</v>
      </c>
      <c r="BD56" s="276">
        <v>979612</v>
      </c>
      <c r="BE56" s="276">
        <v>853422</v>
      </c>
      <c r="BF56" s="276">
        <v>952573</v>
      </c>
      <c r="BG56" s="276">
        <v>655114</v>
      </c>
      <c r="BH56" s="292">
        <v>751427</v>
      </c>
      <c r="BI56" s="476">
        <v>1054038</v>
      </c>
      <c r="BJ56" s="541">
        <v>1721202</v>
      </c>
      <c r="BK56" s="565">
        <v>2083690</v>
      </c>
      <c r="BL56" s="56">
        <v>2780657</v>
      </c>
      <c r="BM56" s="276">
        <v>3061744</v>
      </c>
      <c r="BN56" s="276">
        <v>1608145</v>
      </c>
      <c r="BO56" s="56">
        <v>1048056</v>
      </c>
      <c r="BP56" s="56">
        <v>398898</v>
      </c>
      <c r="BQ56" s="276">
        <v>269337</v>
      </c>
      <c r="BR56" s="276">
        <v>248171</v>
      </c>
      <c r="BS56" s="276"/>
      <c r="BT56" s="276"/>
      <c r="BU56" s="33">
        <f t="shared" si="222"/>
        <v>44906.010000000009</v>
      </c>
      <c r="BV56" s="36">
        <f t="shared" si="222"/>
        <v>626265.60999999987</v>
      </c>
      <c r="BW56" s="36">
        <f t="shared" si="222"/>
        <v>741255.60000000009</v>
      </c>
      <c r="BX56" s="36">
        <f t="shared" si="222"/>
        <v>246847.39000000013</v>
      </c>
      <c r="BY56" s="36">
        <f t="shared" si="222"/>
        <v>560177.30000000005</v>
      </c>
      <c r="BZ56" s="36">
        <f t="shared" si="222"/>
        <v>-410464.70999999996</v>
      </c>
      <c r="CA56" s="36">
        <f t="shared" si="222"/>
        <v>765638.14</v>
      </c>
      <c r="CB56" s="36">
        <f t="shared" si="222"/>
        <v>420494.94999999995</v>
      </c>
      <c r="CC56" s="36">
        <f t="shared" si="222"/>
        <v>-133775.69999999995</v>
      </c>
      <c r="CD56" s="386">
        <f t="shared" si="222"/>
        <v>232052.51</v>
      </c>
      <c r="CE56" s="409">
        <f t="shared" si="223"/>
        <v>-117808.41999999993</v>
      </c>
      <c r="CF56" s="36">
        <f t="shared" si="223"/>
        <v>567404.27</v>
      </c>
      <c r="CG56" s="36">
        <f t="shared" si="223"/>
        <v>-104720.89999999991</v>
      </c>
      <c r="CH56" s="36">
        <f t="shared" si="223"/>
        <v>-401240</v>
      </c>
      <c r="CI56" s="36">
        <f t="shared" si="223"/>
        <v>-1141263</v>
      </c>
      <c r="CJ56" s="227">
        <f t="shared" si="223"/>
        <v>-972121</v>
      </c>
      <c r="CK56" s="227">
        <f t="shared" si="223"/>
        <v>-979158</v>
      </c>
      <c r="CL56" s="227">
        <f t="shared" si="223"/>
        <v>-17289</v>
      </c>
      <c r="CM56" s="227">
        <f t="shared" si="223"/>
        <v>-493180</v>
      </c>
      <c r="CN56" s="227">
        <f t="shared" si="223"/>
        <v>-386805</v>
      </c>
      <c r="CO56" s="227">
        <f t="shared" si="224"/>
        <v>255941</v>
      </c>
      <c r="CP56" s="366">
        <f t="shared" si="224"/>
        <v>4914</v>
      </c>
      <c r="CQ56" s="335">
        <f t="shared" si="224"/>
        <v>1161358</v>
      </c>
      <c r="CR56" s="253">
        <f t="shared" si="224"/>
        <v>2038085</v>
      </c>
      <c r="CS56" s="253">
        <f t="shared" si="224"/>
        <v>1942211</v>
      </c>
      <c r="CT56" s="253">
        <f t="shared" si="224"/>
        <v>-42807</v>
      </c>
      <c r="CU56" s="253">
        <f t="shared" si="224"/>
        <v>800867</v>
      </c>
      <c r="CV56" s="253">
        <f t="shared" si="224"/>
        <v>721222</v>
      </c>
      <c r="CW56" s="253">
        <f t="shared" si="224"/>
        <v>684580</v>
      </c>
      <c r="CX56" s="253">
        <f t="shared" si="224"/>
        <v>272844</v>
      </c>
      <c r="CY56" s="253">
        <f t="shared" si="225"/>
        <v>536380</v>
      </c>
      <c r="CZ56" s="253">
        <f t="shared" si="225"/>
        <v>350330</v>
      </c>
      <c r="DA56" s="253">
        <f t="shared" si="225"/>
        <v>-41613</v>
      </c>
      <c r="DB56" s="366">
        <f t="shared" si="225"/>
        <v>579487</v>
      </c>
      <c r="DC56" s="366">
        <f t="shared" si="225"/>
        <v>-508553</v>
      </c>
      <c r="DD56" s="366">
        <f t="shared" si="225"/>
        <v>-1752897</v>
      </c>
      <c r="DE56" s="366">
        <f t="shared" si="225"/>
        <v>-1554776</v>
      </c>
      <c r="DF56" s="366">
        <f t="shared" si="225"/>
        <v>363328</v>
      </c>
      <c r="DG56" s="366">
        <f t="shared" si="225"/>
        <v>18998</v>
      </c>
      <c r="DH56" s="366">
        <f t="shared" si="225"/>
        <v>-854396</v>
      </c>
      <c r="DI56" s="366">
        <f t="shared" si="226"/>
        <v>-647830</v>
      </c>
      <c r="DJ56" s="366">
        <f t="shared" si="226"/>
        <v>-486714</v>
      </c>
      <c r="DK56" s="366">
        <f t="shared" si="226"/>
        <v>-604295</v>
      </c>
      <c r="DL56" s="366">
        <f t="shared" si="226"/>
        <v>-12386</v>
      </c>
      <c r="DM56" s="366">
        <f t="shared" si="226"/>
        <v>-295527</v>
      </c>
      <c r="DN56" s="366">
        <f t="shared" si="226"/>
        <v>-727191</v>
      </c>
      <c r="DO56" s="366">
        <f t="shared" si="226"/>
        <v>-609867</v>
      </c>
      <c r="DP56" s="366">
        <f t="shared" si="226"/>
        <v>-585640</v>
      </c>
      <c r="DQ56" s="366">
        <f t="shared" si="226"/>
        <v>-2813</v>
      </c>
      <c r="DR56" s="366">
        <f t="shared" si="226"/>
        <v>-279137</v>
      </c>
      <c r="DS56" s="366">
        <f t="shared" si="226"/>
        <v>33462</v>
      </c>
      <c r="DT56" s="366">
        <f t="shared" si="226"/>
        <v>-505719</v>
      </c>
      <c r="DU56" s="366">
        <f t="shared" si="226"/>
        <v>-642886</v>
      </c>
      <c r="DV56" s="366">
        <f t="shared" si="226"/>
        <v>-580714</v>
      </c>
      <c r="DW56" s="366">
        <f t="shared" si="226"/>
        <v>-584085</v>
      </c>
      <c r="DX56" s="366">
        <f t="shared" si="226"/>
        <v>-704402</v>
      </c>
      <c r="DY56" s="366"/>
      <c r="DZ56" s="366"/>
      <c r="EA56" s="36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248171</v>
      </c>
    </row>
    <row r="57" spans="1:133" s="122" customFormat="1" x14ac:dyDescent="0.3">
      <c r="A57" s="139"/>
      <c r="B57" s="32" t="s">
        <v>144</v>
      </c>
      <c r="C57" s="132">
        <f t="shared" ref="C57:V57" si="227">SUM(C52:C56)</f>
        <v>17158995.789999999</v>
      </c>
      <c r="D57" s="133">
        <f t="shared" si="227"/>
        <v>21799000.240000002</v>
      </c>
      <c r="E57" s="133">
        <f t="shared" si="227"/>
        <v>20709964.120000001</v>
      </c>
      <c r="F57" s="133">
        <f t="shared" si="227"/>
        <v>15695488.789999999</v>
      </c>
      <c r="G57" s="133">
        <f t="shared" si="227"/>
        <v>10065126.92</v>
      </c>
      <c r="H57" s="133">
        <f t="shared" si="227"/>
        <v>6902320.1800000006</v>
      </c>
      <c r="I57" s="133">
        <f t="shared" si="227"/>
        <v>3954948.3499999996</v>
      </c>
      <c r="J57" s="133">
        <f t="shared" si="227"/>
        <v>3809661.1800000006</v>
      </c>
      <c r="K57" s="133">
        <f t="shared" si="227"/>
        <v>4060337.59</v>
      </c>
      <c r="L57" s="134">
        <f t="shared" si="227"/>
        <v>4341955.24</v>
      </c>
      <c r="M57" s="133">
        <f t="shared" si="227"/>
        <v>7908454.3899999997</v>
      </c>
      <c r="N57" s="133">
        <f t="shared" si="227"/>
        <v>14739438.940000001</v>
      </c>
      <c r="O57" s="133">
        <f t="shared" si="227"/>
        <v>15993415.84</v>
      </c>
      <c r="P57" s="133">
        <f t="shared" si="227"/>
        <v>20710079</v>
      </c>
      <c r="Q57" s="133">
        <f t="shared" si="227"/>
        <v>19185922</v>
      </c>
      <c r="R57" s="133">
        <f t="shared" si="227"/>
        <v>16368697</v>
      </c>
      <c r="S57" s="133">
        <f t="shared" si="227"/>
        <v>11186134</v>
      </c>
      <c r="T57" s="133">
        <f t="shared" si="227"/>
        <v>5682376</v>
      </c>
      <c r="U57" s="133">
        <f t="shared" si="227"/>
        <v>5004496</v>
      </c>
      <c r="V57" s="133">
        <f t="shared" si="227"/>
        <v>4457936</v>
      </c>
      <c r="W57" s="133">
        <f>SUM(W52+W53+W54+W55+W56)</f>
        <v>4438906</v>
      </c>
      <c r="X57" s="134">
        <f>SUM(X52+X53+X54+X55+X56)</f>
        <v>4832771</v>
      </c>
      <c r="Y57" s="188">
        <v>7750248</v>
      </c>
      <c r="Z57" s="188">
        <v>13240714</v>
      </c>
      <c r="AA57" s="188">
        <v>16579848</v>
      </c>
      <c r="AB57" s="188">
        <v>21775768</v>
      </c>
      <c r="AC57" s="188">
        <v>18536703</v>
      </c>
      <c r="AD57" s="188">
        <v>14266038</v>
      </c>
      <c r="AE57" s="188">
        <v>8551121</v>
      </c>
      <c r="AF57" s="188">
        <v>5458517</v>
      </c>
      <c r="AG57" s="188">
        <v>4364227</v>
      </c>
      <c r="AH57" s="188">
        <v>3736350</v>
      </c>
      <c r="AI57" s="188">
        <v>4109445</v>
      </c>
      <c r="AJ57" s="134">
        <v>4037966</v>
      </c>
      <c r="AK57" s="277">
        <v>8651379</v>
      </c>
      <c r="AL57" s="277">
        <v>17633591</v>
      </c>
      <c r="AM57" s="277">
        <v>20541085</v>
      </c>
      <c r="AN57" s="277">
        <v>24062278</v>
      </c>
      <c r="AO57" s="277">
        <v>22118437</v>
      </c>
      <c r="AP57" s="277">
        <v>18059693</v>
      </c>
      <c r="AQ57" s="37">
        <v>10998466</v>
      </c>
      <c r="AR57" s="277">
        <v>6780268</v>
      </c>
      <c r="AS57" s="277">
        <v>6251696</v>
      </c>
      <c r="AT57" s="277">
        <v>4869438</v>
      </c>
      <c r="AU57" s="277">
        <v>4897944</v>
      </c>
      <c r="AV57" s="293">
        <v>7795666</v>
      </c>
      <c r="AW57" s="277">
        <v>10323320</v>
      </c>
      <c r="AX57" s="277">
        <v>19640571</v>
      </c>
      <c r="AY57" s="277">
        <v>21875346</v>
      </c>
      <c r="AZ57" s="37">
        <v>26931768</v>
      </c>
      <c r="BA57" s="277">
        <v>23404613</v>
      </c>
      <c r="BB57" s="277">
        <v>17841566</v>
      </c>
      <c r="BC57" s="37">
        <v>10451937</v>
      </c>
      <c r="BD57" s="277">
        <v>6463854</v>
      </c>
      <c r="BE57" s="277">
        <v>4692879</v>
      </c>
      <c r="BF57" s="277">
        <v>4727479</v>
      </c>
      <c r="BG57" s="277">
        <v>4139057</v>
      </c>
      <c r="BH57" s="293">
        <v>4698253</v>
      </c>
      <c r="BI57" s="477">
        <v>8050033</v>
      </c>
      <c r="BJ57" s="542">
        <v>18119842</v>
      </c>
      <c r="BK57" s="566">
        <v>23933668</v>
      </c>
      <c r="BL57" s="37">
        <v>27574389</v>
      </c>
      <c r="BM57" s="277">
        <v>25873922</v>
      </c>
      <c r="BN57" s="277">
        <v>21556040</v>
      </c>
      <c r="BO57" s="37">
        <v>14561946</v>
      </c>
      <c r="BP57" s="37">
        <v>4449478</v>
      </c>
      <c r="BQ57" s="277">
        <v>4072835</v>
      </c>
      <c r="BR57" s="277">
        <v>3587476</v>
      </c>
      <c r="BS57" s="277"/>
      <c r="BT57" s="277"/>
      <c r="BU57" s="132">
        <f t="shared" ref="BU57:BY57" si="228">SUM(BU52:BU56)</f>
        <v>-1165579.9499999993</v>
      </c>
      <c r="BV57" s="135">
        <f t="shared" si="228"/>
        <v>-1088921.2399999995</v>
      </c>
      <c r="BW57" s="135">
        <f t="shared" si="228"/>
        <v>-1524042.1200000006</v>
      </c>
      <c r="BX57" s="135">
        <f t="shared" si="228"/>
        <v>673208.21000000101</v>
      </c>
      <c r="BY57" s="135">
        <f t="shared" si="228"/>
        <v>1121007.0799999996</v>
      </c>
      <c r="BZ57" s="135">
        <f t="shared" ref="BZ57:CH57" si="229">SUM(BZ52:BZ56)</f>
        <v>-1219944.1800000002</v>
      </c>
      <c r="CA57" s="135">
        <f t="shared" si="229"/>
        <v>1049547.6499999999</v>
      </c>
      <c r="CB57" s="135">
        <f t="shared" si="229"/>
        <v>648274.82000000007</v>
      </c>
      <c r="CC57" s="135">
        <f t="shared" si="229"/>
        <v>378568.41000000003</v>
      </c>
      <c r="CD57" s="387">
        <f t="shared" si="229"/>
        <v>490815.76000000013</v>
      </c>
      <c r="CE57" s="410">
        <f t="shared" si="229"/>
        <v>-158206.38999999943</v>
      </c>
      <c r="CF57" s="135">
        <f t="shared" si="229"/>
        <v>-1498724.94</v>
      </c>
      <c r="CG57" s="135">
        <f t="shared" si="229"/>
        <v>586432.16000000027</v>
      </c>
      <c r="CH57" s="135">
        <f t="shared" si="229"/>
        <v>1065689</v>
      </c>
      <c r="CI57" s="135">
        <f t="shared" ref="CI57:CJ57" si="230">SUM(CI52:CI56)</f>
        <v>-649219</v>
      </c>
      <c r="CJ57" s="228">
        <f t="shared" si="230"/>
        <v>-2102659</v>
      </c>
      <c r="CK57" s="228">
        <f t="shared" ref="CK57:CL57" si="231">SUM(CK52:CK56)</f>
        <v>-2635013</v>
      </c>
      <c r="CL57" s="228">
        <f t="shared" si="231"/>
        <v>-223859</v>
      </c>
      <c r="CM57" s="228">
        <f t="shared" ref="CM57:CN57" si="232">SUM(CM52:CM56)</f>
        <v>-640269</v>
      </c>
      <c r="CN57" s="228">
        <f t="shared" si="232"/>
        <v>-721586</v>
      </c>
      <c r="CO57" s="228">
        <f t="shared" ref="CO57:CQ57" si="233">SUM(CO52:CO56)</f>
        <v>-329461</v>
      </c>
      <c r="CP57" s="367">
        <f t="shared" si="233"/>
        <v>-794805</v>
      </c>
      <c r="CQ57" s="336">
        <f t="shared" si="233"/>
        <v>901131</v>
      </c>
      <c r="CR57" s="254">
        <f t="shared" ref="CR57" si="234">SUM(CR52:CR56)</f>
        <v>4392877</v>
      </c>
      <c r="CS57" s="254">
        <f t="shared" ref="CS57" si="235">SUM(CS52:CS56)</f>
        <v>3961237</v>
      </c>
      <c r="CT57" s="254">
        <f t="shared" ref="CT57" si="236">SUM(CT52:CT56)</f>
        <v>2286510</v>
      </c>
      <c r="CU57" s="254">
        <f t="shared" ref="CU57" si="237">SUM(CU52:CU56)</f>
        <v>3581734</v>
      </c>
      <c r="CV57" s="254">
        <f t="shared" ref="CV57" si="238">SUM(CV52:CV56)</f>
        <v>3793655</v>
      </c>
      <c r="CW57" s="254">
        <f t="shared" ref="CW57" si="239">SUM(CW52:CW56)</f>
        <v>2447345</v>
      </c>
      <c r="CX57" s="254">
        <f t="shared" ref="CX57" si="240">SUM(CX52:CX56)</f>
        <v>1321751</v>
      </c>
      <c r="CY57" s="254">
        <f t="shared" ref="CY57" si="241">SUM(CY52:CY56)</f>
        <v>1887469</v>
      </c>
      <c r="CZ57" s="254">
        <f t="shared" ref="CZ57" si="242">SUM(CZ52:CZ56)</f>
        <v>1133088</v>
      </c>
      <c r="DA57" s="254">
        <f t="shared" ref="DA57" si="243">SUM(DA52:DA56)</f>
        <v>788499</v>
      </c>
      <c r="DB57" s="367">
        <f t="shared" ref="DB57" si="244">SUM(DB52:DB56)</f>
        <v>3757700</v>
      </c>
      <c r="DC57" s="367">
        <f t="shared" ref="DC57" si="245">SUM(DC52:DC56)</f>
        <v>1671941</v>
      </c>
      <c r="DD57" s="367">
        <f t="shared" ref="DD57" si="246">SUM(DD52:DD56)</f>
        <v>2006980</v>
      </c>
      <c r="DE57" s="367">
        <f t="shared" ref="DE57" si="247">SUM(DE52:DE56)</f>
        <v>1334261</v>
      </c>
      <c r="DF57" s="367">
        <f t="shared" ref="DF57:DG57" si="248">SUM(DF52:DF56)</f>
        <v>2869490</v>
      </c>
      <c r="DG57" s="367">
        <f t="shared" si="248"/>
        <v>1286176</v>
      </c>
      <c r="DH57" s="367">
        <f t="shared" ref="DH57" si="249">SUM(DH52:DH56)</f>
        <v>-218127</v>
      </c>
      <c r="DI57" s="367">
        <f t="shared" ref="DI57" si="250">SUM(DI52:DI56)</f>
        <v>-546529</v>
      </c>
      <c r="DJ57" s="367">
        <f t="shared" ref="DJ57:DK57" si="251">SUM(DJ52:DJ56)</f>
        <v>-316414</v>
      </c>
      <c r="DK57" s="367">
        <f t="shared" si="251"/>
        <v>-1558817</v>
      </c>
      <c r="DL57" s="367">
        <f t="shared" ref="DL57:DM57" si="252">SUM(DL52:DL56)</f>
        <v>-141959</v>
      </c>
      <c r="DM57" s="367">
        <f t="shared" si="252"/>
        <v>-758887</v>
      </c>
      <c r="DN57" s="367">
        <f t="shared" ref="DN57:DO57" si="253">SUM(DN52:DN56)</f>
        <v>-3097413</v>
      </c>
      <c r="DO57" s="367">
        <f t="shared" si="253"/>
        <v>-2273287</v>
      </c>
      <c r="DP57" s="367">
        <f t="shared" ref="DP57" si="254">SUM(DP52:DP56)</f>
        <v>-1520729</v>
      </c>
      <c r="DQ57" s="367">
        <f t="shared" ref="DQ57:DR57" si="255">SUM(DQ52:DQ56)</f>
        <v>2058322</v>
      </c>
      <c r="DR57" s="367">
        <f t="shared" si="255"/>
        <v>642621</v>
      </c>
      <c r="DS57" s="367">
        <f t="shared" ref="DS57:DT57" si="256">SUM(DS52:DS56)</f>
        <v>2469309</v>
      </c>
      <c r="DT57" s="367">
        <f t="shared" si="256"/>
        <v>3714474</v>
      </c>
      <c r="DU57" s="367">
        <f t="shared" ref="DU57:DV57" si="257">SUM(DU52:DU56)</f>
        <v>4110009</v>
      </c>
      <c r="DV57" s="367">
        <f t="shared" si="257"/>
        <v>-2014376</v>
      </c>
      <c r="DW57" s="367">
        <f t="shared" ref="DW57:DX57" si="258">SUM(DW52:DW56)</f>
        <v>-620044</v>
      </c>
      <c r="DX57" s="367">
        <f t="shared" si="258"/>
        <v>-1140003</v>
      </c>
      <c r="DY57" s="367"/>
      <c r="DZ57" s="367"/>
      <c r="EA57" s="367"/>
      <c r="EC57" s="37">
        <f>SUM(EC52:EC56)</f>
        <v>3587476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68"/>
      <c r="CQ58" s="337"/>
      <c r="CR58" s="255"/>
      <c r="CS58" s="255"/>
      <c r="CT58" s="255"/>
      <c r="CU58" s="255"/>
      <c r="CV58" s="255"/>
      <c r="CW58" s="255"/>
      <c r="CX58" s="255"/>
      <c r="CY58" s="255"/>
      <c r="CZ58" s="255"/>
      <c r="DA58" s="255"/>
      <c r="DB58" s="368"/>
      <c r="DC58" s="368"/>
      <c r="DD58" s="368"/>
      <c r="DE58" s="368"/>
      <c r="DF58" s="368"/>
      <c r="DG58" s="368"/>
      <c r="DH58" s="368"/>
      <c r="DI58" s="368"/>
      <c r="DJ58" s="368"/>
      <c r="DK58" s="368"/>
      <c r="DL58" s="368"/>
      <c r="DM58" s="368"/>
      <c r="DN58" s="368"/>
      <c r="DO58" s="368"/>
      <c r="DP58" s="368"/>
      <c r="DQ58" s="368"/>
      <c r="DR58" s="368"/>
      <c r="DS58" s="368"/>
      <c r="DT58" s="368"/>
      <c r="DU58" s="368"/>
      <c r="DV58" s="368"/>
      <c r="DW58" s="368"/>
      <c r="DX58" s="368"/>
      <c r="DY58" s="368"/>
      <c r="DZ58" s="368"/>
      <c r="EA58" s="368"/>
      <c r="EC58" s="42"/>
    </row>
    <row r="59" spans="1:133" s="31" customFormat="1" x14ac:dyDescent="0.3">
      <c r="A59" s="138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7">
        <v>56205722</v>
      </c>
      <c r="V59" s="187">
        <v>54203124</v>
      </c>
      <c r="W59" s="187">
        <v>52663359</v>
      </c>
      <c r="X59" s="35">
        <v>51623255</v>
      </c>
      <c r="Y59" s="187">
        <v>50288697</v>
      </c>
      <c r="Z59" s="187">
        <v>49976300</v>
      </c>
      <c r="AA59" s="187">
        <v>51722114</v>
      </c>
      <c r="AB59" s="187">
        <v>57426360</v>
      </c>
      <c r="AC59" s="187">
        <v>62538774</v>
      </c>
      <c r="AD59" s="187">
        <v>65160579</v>
      </c>
      <c r="AE59" s="187">
        <v>62970784</v>
      </c>
      <c r="AF59" s="187">
        <v>59744930</v>
      </c>
      <c r="AG59" s="187">
        <v>55846715</v>
      </c>
      <c r="AH59" s="187">
        <v>51600430</v>
      </c>
      <c r="AI59" s="187">
        <v>48795155</v>
      </c>
      <c r="AJ59" s="35">
        <v>47145184</v>
      </c>
      <c r="AK59" s="276">
        <v>45967546</v>
      </c>
      <c r="AL59" s="276">
        <v>45775914</v>
      </c>
      <c r="AM59" s="276">
        <v>48708483</v>
      </c>
      <c r="AN59" s="276">
        <v>54530966</v>
      </c>
      <c r="AO59" s="276">
        <v>56532781</v>
      </c>
      <c r="AP59" s="276">
        <v>59129370</v>
      </c>
      <c r="AQ59" s="56">
        <v>60226654</v>
      </c>
      <c r="AR59" s="276">
        <v>57808320</v>
      </c>
      <c r="AS59" s="276">
        <v>55138524</v>
      </c>
      <c r="AT59" s="276">
        <v>49215602</v>
      </c>
      <c r="AU59" s="276">
        <v>46292698</v>
      </c>
      <c r="AV59" s="292">
        <v>45355695</v>
      </c>
      <c r="AW59" s="276">
        <v>45054617</v>
      </c>
      <c r="AX59" s="276">
        <v>45992257</v>
      </c>
      <c r="AY59" s="276">
        <v>49032308</v>
      </c>
      <c r="AZ59" s="56">
        <v>55859891</v>
      </c>
      <c r="BA59" s="276">
        <v>59757305</v>
      </c>
      <c r="BB59" s="276">
        <v>63043851</v>
      </c>
      <c r="BC59" s="56">
        <v>63538271</v>
      </c>
      <c r="BD59" s="276">
        <v>60702639</v>
      </c>
      <c r="BE59" s="276">
        <v>55530230</v>
      </c>
      <c r="BF59" s="276">
        <v>51201228</v>
      </c>
      <c r="BG59" s="276">
        <v>48424598</v>
      </c>
      <c r="BH59" s="292">
        <v>47132429</v>
      </c>
      <c r="BI59" s="476">
        <v>46072554</v>
      </c>
      <c r="BJ59" s="541">
        <v>46036547</v>
      </c>
      <c r="BK59" s="565">
        <v>51732916</v>
      </c>
      <c r="BL59" s="56">
        <v>56416392</v>
      </c>
      <c r="BM59" s="276">
        <v>62138650</v>
      </c>
      <c r="BN59" s="276">
        <v>66388039</v>
      </c>
      <c r="BO59" s="56">
        <v>69014525</v>
      </c>
      <c r="BP59" s="56">
        <v>65468643</v>
      </c>
      <c r="BQ59" s="276">
        <v>60971379</v>
      </c>
      <c r="BR59" s="276">
        <v>57592055</v>
      </c>
      <c r="BS59" s="276"/>
      <c r="BT59" s="276"/>
      <c r="BU59" s="33">
        <f t="shared" ref="BU59:CD63" si="259">O59-C59</f>
        <v>-844743.38000000268</v>
      </c>
      <c r="BV59" s="36">
        <f t="shared" si="259"/>
        <v>1084856.8800000027</v>
      </c>
      <c r="BW59" s="36">
        <f t="shared" si="259"/>
        <v>4122406.6700000018</v>
      </c>
      <c r="BX59" s="36">
        <f t="shared" si="259"/>
        <v>5194700.2100000009</v>
      </c>
      <c r="BY59" s="36">
        <f t="shared" si="259"/>
        <v>7902571.2299999967</v>
      </c>
      <c r="BZ59" s="36">
        <f t="shared" si="259"/>
        <v>11831808.18</v>
      </c>
      <c r="CA59" s="36">
        <f t="shared" si="259"/>
        <v>13979856.840000004</v>
      </c>
      <c r="CB59" s="36">
        <f t="shared" si="259"/>
        <v>16226394.960000001</v>
      </c>
      <c r="CC59" s="36">
        <f t="shared" si="259"/>
        <v>16771818.780000001</v>
      </c>
      <c r="CD59" s="386">
        <f t="shared" si="259"/>
        <v>16613352.039999999</v>
      </c>
      <c r="CE59" s="409">
        <f t="shared" ref="CE59:CN63" si="260">Y59-M59</f>
        <v>16099539.770000003</v>
      </c>
      <c r="CF59" s="36">
        <f t="shared" si="260"/>
        <v>15641969.700000003</v>
      </c>
      <c r="CG59" s="36">
        <f t="shared" si="260"/>
        <v>13573280.5</v>
      </c>
      <c r="CH59" s="36">
        <f t="shared" si="260"/>
        <v>14098399</v>
      </c>
      <c r="CI59" s="36">
        <f t="shared" si="260"/>
        <v>11914548</v>
      </c>
      <c r="CJ59" s="227">
        <f t="shared" si="260"/>
        <v>10554700</v>
      </c>
      <c r="CK59" s="227">
        <f t="shared" si="260"/>
        <v>5316286</v>
      </c>
      <c r="CL59" s="227">
        <f t="shared" si="260"/>
        <v>1300065</v>
      </c>
      <c r="CM59" s="227">
        <f t="shared" si="260"/>
        <v>-359007</v>
      </c>
      <c r="CN59" s="227">
        <f t="shared" si="260"/>
        <v>-2602694</v>
      </c>
      <c r="CO59" s="227">
        <f t="shared" ref="CO59:CX63" si="261">AI59-W59</f>
        <v>-3868204</v>
      </c>
      <c r="CP59" s="366">
        <f t="shared" si="261"/>
        <v>-4478071</v>
      </c>
      <c r="CQ59" s="335">
        <f t="shared" si="261"/>
        <v>-4321151</v>
      </c>
      <c r="CR59" s="253">
        <f t="shared" si="261"/>
        <v>-4200386</v>
      </c>
      <c r="CS59" s="253">
        <f t="shared" si="261"/>
        <v>-3013631</v>
      </c>
      <c r="CT59" s="253">
        <f t="shared" si="261"/>
        <v>-2895394</v>
      </c>
      <c r="CU59" s="253">
        <f t="shared" si="261"/>
        <v>-6005993</v>
      </c>
      <c r="CV59" s="253">
        <f t="shared" si="261"/>
        <v>-6031209</v>
      </c>
      <c r="CW59" s="253">
        <f t="shared" si="261"/>
        <v>-2744130</v>
      </c>
      <c r="CX59" s="253">
        <f t="shared" si="261"/>
        <v>-1936610</v>
      </c>
      <c r="CY59" s="253">
        <f t="shared" ref="CY59:DH63" si="262">AS59-AG59</f>
        <v>-708191</v>
      </c>
      <c r="CZ59" s="253">
        <f t="shared" si="262"/>
        <v>-2384828</v>
      </c>
      <c r="DA59" s="253">
        <f t="shared" si="262"/>
        <v>-2502457</v>
      </c>
      <c r="DB59" s="366">
        <f t="shared" si="262"/>
        <v>-1789489</v>
      </c>
      <c r="DC59" s="366">
        <f t="shared" si="262"/>
        <v>-912929</v>
      </c>
      <c r="DD59" s="366">
        <f t="shared" si="262"/>
        <v>216343</v>
      </c>
      <c r="DE59" s="366">
        <f t="shared" si="262"/>
        <v>323825</v>
      </c>
      <c r="DF59" s="366">
        <f t="shared" si="262"/>
        <v>1328925</v>
      </c>
      <c r="DG59" s="366">
        <f t="shared" si="262"/>
        <v>3224524</v>
      </c>
      <c r="DH59" s="366">
        <f t="shared" si="262"/>
        <v>3914481</v>
      </c>
      <c r="DI59" s="366">
        <f t="shared" ref="DI59:DX63" si="263">BC59-AQ59</f>
        <v>3311617</v>
      </c>
      <c r="DJ59" s="366">
        <f t="shared" si="263"/>
        <v>2894319</v>
      </c>
      <c r="DK59" s="366">
        <f t="shared" si="263"/>
        <v>391706</v>
      </c>
      <c r="DL59" s="366">
        <f t="shared" si="263"/>
        <v>1985626</v>
      </c>
      <c r="DM59" s="366">
        <f t="shared" si="263"/>
        <v>2131900</v>
      </c>
      <c r="DN59" s="366">
        <f t="shared" si="263"/>
        <v>1776734</v>
      </c>
      <c r="DO59" s="366">
        <f t="shared" si="263"/>
        <v>1017937</v>
      </c>
      <c r="DP59" s="366">
        <f t="shared" si="263"/>
        <v>44290</v>
      </c>
      <c r="DQ59" s="366">
        <f t="shared" si="263"/>
        <v>2700608</v>
      </c>
      <c r="DR59" s="366">
        <f t="shared" si="263"/>
        <v>556501</v>
      </c>
      <c r="DS59" s="366">
        <f t="shared" si="263"/>
        <v>2381345</v>
      </c>
      <c r="DT59" s="366">
        <f t="shared" si="263"/>
        <v>3344188</v>
      </c>
      <c r="DU59" s="366">
        <f t="shared" si="263"/>
        <v>5476254</v>
      </c>
      <c r="DV59" s="366">
        <f t="shared" si="263"/>
        <v>4766004</v>
      </c>
      <c r="DW59" s="366">
        <f t="shared" si="263"/>
        <v>5441149</v>
      </c>
      <c r="DX59" s="366">
        <f t="shared" si="263"/>
        <v>6390827</v>
      </c>
      <c r="DY59" s="366"/>
      <c r="DZ59" s="366"/>
      <c r="EA59" s="36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57592055</v>
      </c>
    </row>
    <row r="60" spans="1:133" s="31" customFormat="1" x14ac:dyDescent="0.3">
      <c r="A60" s="138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7">
        <v>34265791</v>
      </c>
      <c r="V60" s="187">
        <v>34040552</v>
      </c>
      <c r="W60" s="187">
        <v>33875953</v>
      </c>
      <c r="X60" s="35">
        <v>33900119</v>
      </c>
      <c r="Y60" s="187">
        <v>33458292</v>
      </c>
      <c r="Z60" s="187">
        <v>33284434</v>
      </c>
      <c r="AA60" s="187">
        <v>33846085</v>
      </c>
      <c r="AB60" s="187">
        <v>35754570</v>
      </c>
      <c r="AC60" s="187">
        <v>37336517</v>
      </c>
      <c r="AD60" s="187">
        <v>38570290</v>
      </c>
      <c r="AE60" s="187">
        <v>38789833</v>
      </c>
      <c r="AF60" s="187">
        <v>37327724</v>
      </c>
      <c r="AG60" s="187">
        <v>35958380</v>
      </c>
      <c r="AH60" s="187">
        <v>34675373</v>
      </c>
      <c r="AI60" s="187">
        <v>34087316</v>
      </c>
      <c r="AJ60" s="35">
        <v>33219049</v>
      </c>
      <c r="AK60" s="276">
        <v>32698818</v>
      </c>
      <c r="AL60" s="276">
        <v>32883562</v>
      </c>
      <c r="AM60" s="276">
        <v>34020535</v>
      </c>
      <c r="AN60" s="276">
        <v>36570606</v>
      </c>
      <c r="AO60" s="276">
        <v>37633030</v>
      </c>
      <c r="AP60" s="276">
        <v>38688549</v>
      </c>
      <c r="AQ60" s="56">
        <v>39282361</v>
      </c>
      <c r="AR60" s="276">
        <v>39382783</v>
      </c>
      <c r="AS60" s="276">
        <v>38285637</v>
      </c>
      <c r="AT60" s="276">
        <v>36540143</v>
      </c>
      <c r="AU60" s="276">
        <v>36277319</v>
      </c>
      <c r="AV60" s="292">
        <v>36297648</v>
      </c>
      <c r="AW60" s="276">
        <v>36535926</v>
      </c>
      <c r="AX60" s="276">
        <v>37164495</v>
      </c>
      <c r="AY60" s="276">
        <v>39141434</v>
      </c>
      <c r="AZ60" s="56">
        <v>42403146</v>
      </c>
      <c r="BA60" s="276">
        <v>44615438</v>
      </c>
      <c r="BB60" s="276">
        <v>46345009</v>
      </c>
      <c r="BC60" s="56">
        <v>47458088</v>
      </c>
      <c r="BD60" s="276">
        <v>46704959</v>
      </c>
      <c r="BE60" s="276">
        <v>45081911</v>
      </c>
      <c r="BF60" s="276">
        <v>43178280</v>
      </c>
      <c r="BG60" s="276">
        <v>42428566</v>
      </c>
      <c r="BH60" s="292">
        <v>41968522</v>
      </c>
      <c r="BI60" s="476">
        <v>41732866</v>
      </c>
      <c r="BJ60" s="541">
        <v>41956589</v>
      </c>
      <c r="BK60" s="565">
        <v>44937596</v>
      </c>
      <c r="BL60" s="56">
        <v>47402953</v>
      </c>
      <c r="BM60" s="276">
        <v>50518046</v>
      </c>
      <c r="BN60" s="276">
        <v>56177254</v>
      </c>
      <c r="BO60" s="56">
        <v>55981655</v>
      </c>
      <c r="BP60" s="56">
        <v>58755165</v>
      </c>
      <c r="BQ60" s="276">
        <v>53993962</v>
      </c>
      <c r="BR60" s="276">
        <v>49472929</v>
      </c>
      <c r="BS60" s="276"/>
      <c r="BT60" s="276"/>
      <c r="BU60" s="33">
        <f t="shared" si="259"/>
        <v>3238755.1900000013</v>
      </c>
      <c r="BV60" s="36">
        <f t="shared" si="259"/>
        <v>3589117.9800000004</v>
      </c>
      <c r="BW60" s="36">
        <f t="shared" si="259"/>
        <v>4040354.1000000015</v>
      </c>
      <c r="BX60" s="36">
        <f t="shared" si="259"/>
        <v>4192972.1400000006</v>
      </c>
      <c r="BY60" s="36">
        <f t="shared" si="259"/>
        <v>5789420.1600000001</v>
      </c>
      <c r="BZ60" s="36">
        <f t="shared" si="259"/>
        <v>6130958.1799999997</v>
      </c>
      <c r="CA60" s="36">
        <f t="shared" si="259"/>
        <v>6713118.1700000018</v>
      </c>
      <c r="CB60" s="36">
        <f t="shared" si="259"/>
        <v>7244499.8599999994</v>
      </c>
      <c r="CC60" s="36">
        <f t="shared" si="259"/>
        <v>7208294.4499999993</v>
      </c>
      <c r="CD60" s="386">
        <f t="shared" si="259"/>
        <v>7070193.9699999988</v>
      </c>
      <c r="CE60" s="409">
        <f t="shared" si="260"/>
        <v>6844782.4699999988</v>
      </c>
      <c r="CF60" s="36">
        <f t="shared" si="260"/>
        <v>6693406.1000000015</v>
      </c>
      <c r="CG60" s="36">
        <f t="shared" si="260"/>
        <v>6179965.2199999988</v>
      </c>
      <c r="CH60" s="36">
        <f t="shared" si="260"/>
        <v>6849880</v>
      </c>
      <c r="CI60" s="36">
        <f t="shared" si="260"/>
        <v>6845736</v>
      </c>
      <c r="CJ60" s="227">
        <f t="shared" si="260"/>
        <v>7161885</v>
      </c>
      <c r="CK60" s="227">
        <f t="shared" si="260"/>
        <v>5016063</v>
      </c>
      <c r="CL60" s="227">
        <f t="shared" si="260"/>
        <v>3220722</v>
      </c>
      <c r="CM60" s="227">
        <f t="shared" si="260"/>
        <v>1692589</v>
      </c>
      <c r="CN60" s="227">
        <f t="shared" si="260"/>
        <v>634821</v>
      </c>
      <c r="CO60" s="227">
        <f t="shared" si="261"/>
        <v>211363</v>
      </c>
      <c r="CP60" s="366">
        <f t="shared" si="261"/>
        <v>-681070</v>
      </c>
      <c r="CQ60" s="335">
        <f t="shared" si="261"/>
        <v>-759474</v>
      </c>
      <c r="CR60" s="253">
        <f t="shared" si="261"/>
        <v>-400872</v>
      </c>
      <c r="CS60" s="253">
        <f t="shared" si="261"/>
        <v>174450</v>
      </c>
      <c r="CT60" s="253">
        <f t="shared" si="261"/>
        <v>816036</v>
      </c>
      <c r="CU60" s="253">
        <f t="shared" si="261"/>
        <v>296513</v>
      </c>
      <c r="CV60" s="253">
        <f t="shared" si="261"/>
        <v>118259</v>
      </c>
      <c r="CW60" s="253">
        <f t="shared" si="261"/>
        <v>492528</v>
      </c>
      <c r="CX60" s="253">
        <f t="shared" si="261"/>
        <v>2055059</v>
      </c>
      <c r="CY60" s="253">
        <f t="shared" si="262"/>
        <v>2327257</v>
      </c>
      <c r="CZ60" s="253">
        <f t="shared" si="262"/>
        <v>1864770</v>
      </c>
      <c r="DA60" s="253">
        <f t="shared" si="262"/>
        <v>2190003</v>
      </c>
      <c r="DB60" s="366">
        <f t="shared" si="262"/>
        <v>3078599</v>
      </c>
      <c r="DC60" s="366">
        <f t="shared" si="262"/>
        <v>3837108</v>
      </c>
      <c r="DD60" s="366">
        <f t="shared" si="262"/>
        <v>4280933</v>
      </c>
      <c r="DE60" s="366">
        <f t="shared" si="262"/>
        <v>5120899</v>
      </c>
      <c r="DF60" s="366">
        <f t="shared" si="262"/>
        <v>5832540</v>
      </c>
      <c r="DG60" s="366">
        <f t="shared" si="262"/>
        <v>6982408</v>
      </c>
      <c r="DH60" s="366">
        <f t="shared" si="262"/>
        <v>7656460</v>
      </c>
      <c r="DI60" s="366">
        <f t="shared" si="263"/>
        <v>8175727</v>
      </c>
      <c r="DJ60" s="366">
        <f t="shared" si="263"/>
        <v>7322176</v>
      </c>
      <c r="DK60" s="366">
        <f t="shared" si="263"/>
        <v>6796274</v>
      </c>
      <c r="DL60" s="366">
        <f t="shared" si="263"/>
        <v>6638137</v>
      </c>
      <c r="DM60" s="366">
        <f t="shared" si="263"/>
        <v>6151247</v>
      </c>
      <c r="DN60" s="366">
        <f t="shared" si="263"/>
        <v>5670874</v>
      </c>
      <c r="DO60" s="366">
        <f t="shared" si="263"/>
        <v>5196940</v>
      </c>
      <c r="DP60" s="366">
        <f t="shared" si="263"/>
        <v>4792094</v>
      </c>
      <c r="DQ60" s="366">
        <f t="shared" si="263"/>
        <v>5796162</v>
      </c>
      <c r="DR60" s="366">
        <f t="shared" si="263"/>
        <v>4999807</v>
      </c>
      <c r="DS60" s="366">
        <f t="shared" si="263"/>
        <v>5902608</v>
      </c>
      <c r="DT60" s="366">
        <f t="shared" si="263"/>
        <v>9832245</v>
      </c>
      <c r="DU60" s="366">
        <f t="shared" si="263"/>
        <v>8523567</v>
      </c>
      <c r="DV60" s="366">
        <f t="shared" si="263"/>
        <v>12050206</v>
      </c>
      <c r="DW60" s="366">
        <f t="shared" si="263"/>
        <v>8912051</v>
      </c>
      <c r="DX60" s="366">
        <f t="shared" si="263"/>
        <v>6294649</v>
      </c>
      <c r="DY60" s="366"/>
      <c r="DZ60" s="366"/>
      <c r="EA60" s="36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49472929</v>
      </c>
    </row>
    <row r="61" spans="1:133" s="31" customFormat="1" x14ac:dyDescent="0.3">
      <c r="A61" s="138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7">
        <v>3011686</v>
      </c>
      <c r="V61" s="187">
        <v>2803058</v>
      </c>
      <c r="W61" s="187">
        <v>2674070</v>
      </c>
      <c r="X61" s="35">
        <v>2503468</v>
      </c>
      <c r="Y61" s="187">
        <v>2368164</v>
      </c>
      <c r="Z61" s="187">
        <v>2333583</v>
      </c>
      <c r="AA61" s="187">
        <v>2373766</v>
      </c>
      <c r="AB61" s="187">
        <v>2737223</v>
      </c>
      <c r="AC61" s="187">
        <v>3080833</v>
      </c>
      <c r="AD61" s="187">
        <v>3418010</v>
      </c>
      <c r="AE61" s="187">
        <v>3519560</v>
      </c>
      <c r="AF61" s="187">
        <v>3393654</v>
      </c>
      <c r="AG61" s="187">
        <v>3045427</v>
      </c>
      <c r="AH61" s="187">
        <v>2651503</v>
      </c>
      <c r="AI61" s="187">
        <v>2451030</v>
      </c>
      <c r="AJ61" s="35">
        <v>2305450</v>
      </c>
      <c r="AK61" s="276">
        <v>2247371</v>
      </c>
      <c r="AL61" s="276">
        <v>2281355</v>
      </c>
      <c r="AM61" s="276">
        <v>2460547</v>
      </c>
      <c r="AN61" s="276">
        <v>2479729</v>
      </c>
      <c r="AO61" s="276">
        <v>2500340</v>
      </c>
      <c r="AP61" s="276">
        <v>2641729</v>
      </c>
      <c r="AQ61" s="56">
        <v>2694117</v>
      </c>
      <c r="AR61" s="276">
        <v>2626394</v>
      </c>
      <c r="AS61" s="276">
        <v>2489856</v>
      </c>
      <c r="AT61" s="276">
        <v>2236463</v>
      </c>
      <c r="AU61" s="276">
        <v>2096898</v>
      </c>
      <c r="AV61" s="292">
        <v>1967642</v>
      </c>
      <c r="AW61" s="276">
        <v>1880893</v>
      </c>
      <c r="AX61" s="276">
        <v>1844156</v>
      </c>
      <c r="AY61" s="276">
        <v>1988755</v>
      </c>
      <c r="AZ61" s="56">
        <v>2218879</v>
      </c>
      <c r="BA61" s="276">
        <v>2617683</v>
      </c>
      <c r="BB61" s="276">
        <v>2853381</v>
      </c>
      <c r="BC61" s="56">
        <v>2923408</v>
      </c>
      <c r="BD61" s="276">
        <v>2912317</v>
      </c>
      <c r="BE61" s="276">
        <v>2700753</v>
      </c>
      <c r="BF61" s="276">
        <v>2486017</v>
      </c>
      <c r="BG61" s="276">
        <v>2427060</v>
      </c>
      <c r="BH61" s="292">
        <v>2302280</v>
      </c>
      <c r="BI61" s="476">
        <v>2220485</v>
      </c>
      <c r="BJ61" s="541">
        <v>2099644</v>
      </c>
      <c r="BK61" s="565">
        <v>2572498</v>
      </c>
      <c r="BL61" s="56">
        <v>2933698</v>
      </c>
      <c r="BM61" s="276">
        <v>3583511</v>
      </c>
      <c r="BN61" s="276">
        <v>3118164</v>
      </c>
      <c r="BO61" s="56">
        <v>2807094</v>
      </c>
      <c r="BP61" s="56">
        <v>2502851</v>
      </c>
      <c r="BQ61" s="276">
        <v>2026481</v>
      </c>
      <c r="BR61" s="276">
        <v>1855553</v>
      </c>
      <c r="BS61" s="276"/>
      <c r="BT61" s="276"/>
      <c r="BU61" s="33">
        <f t="shared" si="259"/>
        <v>91339.989999999991</v>
      </c>
      <c r="BV61" s="36">
        <f t="shared" si="259"/>
        <v>620145.05000000005</v>
      </c>
      <c r="BW61" s="36">
        <f t="shared" si="259"/>
        <v>1275413.98</v>
      </c>
      <c r="BX61" s="36">
        <f t="shared" si="259"/>
        <v>1443758.8</v>
      </c>
      <c r="BY61" s="36">
        <f t="shared" si="259"/>
        <v>1617077.85</v>
      </c>
      <c r="BZ61" s="36">
        <f t="shared" si="259"/>
        <v>1759047.21</v>
      </c>
      <c r="CA61" s="36">
        <f t="shared" si="259"/>
        <v>1639413.78</v>
      </c>
      <c r="CB61" s="36">
        <f t="shared" si="259"/>
        <v>1608073.08</v>
      </c>
      <c r="CC61" s="36">
        <f t="shared" si="259"/>
        <v>1644506.4</v>
      </c>
      <c r="CD61" s="386">
        <f t="shared" si="259"/>
        <v>1583279.51</v>
      </c>
      <c r="CE61" s="409">
        <f t="shared" si="260"/>
        <v>1473577.21</v>
      </c>
      <c r="CF61" s="36">
        <f t="shared" si="260"/>
        <v>1455697.5699999998</v>
      </c>
      <c r="CG61" s="36">
        <f t="shared" si="260"/>
        <v>1189533.78</v>
      </c>
      <c r="CH61" s="36">
        <f t="shared" si="260"/>
        <v>1020658</v>
      </c>
      <c r="CI61" s="36">
        <f t="shared" si="260"/>
        <v>494159</v>
      </c>
      <c r="CJ61" s="227">
        <f t="shared" si="260"/>
        <v>426310</v>
      </c>
      <c r="CK61" s="227">
        <f t="shared" si="260"/>
        <v>362929</v>
      </c>
      <c r="CL61" s="227">
        <f t="shared" si="260"/>
        <v>218741</v>
      </c>
      <c r="CM61" s="227">
        <f t="shared" si="260"/>
        <v>33741</v>
      </c>
      <c r="CN61" s="227">
        <f t="shared" si="260"/>
        <v>-151555</v>
      </c>
      <c r="CO61" s="227">
        <f t="shared" si="261"/>
        <v>-223040</v>
      </c>
      <c r="CP61" s="366">
        <f t="shared" si="261"/>
        <v>-198018</v>
      </c>
      <c r="CQ61" s="335">
        <f t="shared" si="261"/>
        <v>-120793</v>
      </c>
      <c r="CR61" s="253">
        <f t="shared" si="261"/>
        <v>-52228</v>
      </c>
      <c r="CS61" s="253">
        <f t="shared" si="261"/>
        <v>86781</v>
      </c>
      <c r="CT61" s="253">
        <f t="shared" si="261"/>
        <v>-257494</v>
      </c>
      <c r="CU61" s="253">
        <f t="shared" si="261"/>
        <v>-580493</v>
      </c>
      <c r="CV61" s="253">
        <f t="shared" si="261"/>
        <v>-776281</v>
      </c>
      <c r="CW61" s="253">
        <f t="shared" si="261"/>
        <v>-825443</v>
      </c>
      <c r="CX61" s="253">
        <f t="shared" si="261"/>
        <v>-767260</v>
      </c>
      <c r="CY61" s="253">
        <f t="shared" si="262"/>
        <v>-555571</v>
      </c>
      <c r="CZ61" s="253">
        <f t="shared" si="262"/>
        <v>-415040</v>
      </c>
      <c r="DA61" s="253">
        <f t="shared" si="262"/>
        <v>-354132</v>
      </c>
      <c r="DB61" s="366">
        <f t="shared" si="262"/>
        <v>-337808</v>
      </c>
      <c r="DC61" s="366">
        <f t="shared" si="262"/>
        <v>-366478</v>
      </c>
      <c r="DD61" s="366">
        <f t="shared" si="262"/>
        <v>-437199</v>
      </c>
      <c r="DE61" s="366">
        <f t="shared" si="262"/>
        <v>-471792</v>
      </c>
      <c r="DF61" s="366">
        <f t="shared" si="262"/>
        <v>-260850</v>
      </c>
      <c r="DG61" s="366">
        <f t="shared" si="262"/>
        <v>117343</v>
      </c>
      <c r="DH61" s="366">
        <f t="shared" si="262"/>
        <v>211652</v>
      </c>
      <c r="DI61" s="366">
        <f t="shared" si="263"/>
        <v>229291</v>
      </c>
      <c r="DJ61" s="366">
        <f t="shared" si="263"/>
        <v>285923</v>
      </c>
      <c r="DK61" s="366">
        <f t="shared" si="263"/>
        <v>210897</v>
      </c>
      <c r="DL61" s="366">
        <f t="shared" si="263"/>
        <v>249554</v>
      </c>
      <c r="DM61" s="366">
        <f t="shared" si="263"/>
        <v>330162</v>
      </c>
      <c r="DN61" s="366">
        <f t="shared" si="263"/>
        <v>334638</v>
      </c>
      <c r="DO61" s="366">
        <f t="shared" si="263"/>
        <v>339592</v>
      </c>
      <c r="DP61" s="366">
        <f t="shared" si="263"/>
        <v>255488</v>
      </c>
      <c r="DQ61" s="366">
        <f t="shared" si="263"/>
        <v>583743</v>
      </c>
      <c r="DR61" s="366">
        <f t="shared" si="263"/>
        <v>714819</v>
      </c>
      <c r="DS61" s="366">
        <f t="shared" si="263"/>
        <v>965828</v>
      </c>
      <c r="DT61" s="366">
        <f t="shared" si="263"/>
        <v>264783</v>
      </c>
      <c r="DU61" s="366">
        <f t="shared" si="263"/>
        <v>-116314</v>
      </c>
      <c r="DV61" s="366">
        <f t="shared" si="263"/>
        <v>-409466</v>
      </c>
      <c r="DW61" s="366">
        <f t="shared" si="263"/>
        <v>-674272</v>
      </c>
      <c r="DX61" s="366">
        <f t="shared" si="263"/>
        <v>-630464</v>
      </c>
      <c r="DY61" s="366"/>
      <c r="DZ61" s="366"/>
      <c r="EA61" s="36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1855553</v>
      </c>
    </row>
    <row r="62" spans="1:133" s="31" customFormat="1" x14ac:dyDescent="0.3">
      <c r="A62" s="138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7">
        <v>2327468</v>
      </c>
      <c r="V62" s="187">
        <v>2081503</v>
      </c>
      <c r="W62" s="187">
        <v>1991809</v>
      </c>
      <c r="X62" s="35">
        <v>1873546</v>
      </c>
      <c r="Y62" s="187">
        <v>1764030</v>
      </c>
      <c r="Z62" s="187">
        <v>1788716</v>
      </c>
      <c r="AA62" s="187">
        <v>1689912</v>
      </c>
      <c r="AB62" s="187">
        <v>1924367</v>
      </c>
      <c r="AC62" s="187">
        <v>2212286</v>
      </c>
      <c r="AD62" s="187">
        <v>2506302</v>
      </c>
      <c r="AE62" s="187">
        <v>2376189</v>
      </c>
      <c r="AF62" s="187">
        <v>2310266</v>
      </c>
      <c r="AG62" s="187">
        <v>2122601</v>
      </c>
      <c r="AH62" s="187">
        <v>1867147</v>
      </c>
      <c r="AI62" s="187">
        <v>1848860</v>
      </c>
      <c r="AJ62" s="35">
        <v>1673768</v>
      </c>
      <c r="AK62" s="276">
        <v>1640397</v>
      </c>
      <c r="AL62" s="276">
        <v>1602611</v>
      </c>
      <c r="AM62" s="276">
        <v>1674579</v>
      </c>
      <c r="AN62" s="276">
        <v>1751134</v>
      </c>
      <c r="AO62" s="276">
        <v>1870138</v>
      </c>
      <c r="AP62" s="276">
        <v>1933514</v>
      </c>
      <c r="AQ62" s="56">
        <v>2030300</v>
      </c>
      <c r="AR62" s="276">
        <v>2059882</v>
      </c>
      <c r="AS62" s="276">
        <v>2049495</v>
      </c>
      <c r="AT62" s="276">
        <v>1787664</v>
      </c>
      <c r="AU62" s="276">
        <v>1661384</v>
      </c>
      <c r="AV62" s="292">
        <v>1581394</v>
      </c>
      <c r="AW62" s="276">
        <v>1497887</v>
      </c>
      <c r="AX62" s="276">
        <v>1497920</v>
      </c>
      <c r="AY62" s="276">
        <v>1535096</v>
      </c>
      <c r="AZ62" s="56">
        <v>1829074</v>
      </c>
      <c r="BA62" s="276">
        <v>2103339</v>
      </c>
      <c r="BB62" s="276">
        <v>2314804</v>
      </c>
      <c r="BC62" s="56">
        <v>2334031</v>
      </c>
      <c r="BD62" s="276">
        <v>2210780</v>
      </c>
      <c r="BE62" s="276">
        <v>2125786</v>
      </c>
      <c r="BF62" s="276">
        <v>2048272</v>
      </c>
      <c r="BG62" s="276">
        <v>1958192</v>
      </c>
      <c r="BH62" s="292">
        <v>1927546</v>
      </c>
      <c r="BI62" s="476">
        <v>1847512</v>
      </c>
      <c r="BJ62" s="541">
        <v>1820651</v>
      </c>
      <c r="BK62" s="565">
        <v>2093643</v>
      </c>
      <c r="BL62" s="56">
        <v>2187168</v>
      </c>
      <c r="BM62" s="276">
        <v>2523187</v>
      </c>
      <c r="BN62" s="276">
        <v>2105274</v>
      </c>
      <c r="BO62" s="56">
        <v>2142415</v>
      </c>
      <c r="BP62" s="56">
        <v>2016116</v>
      </c>
      <c r="BQ62" s="276">
        <v>1785842</v>
      </c>
      <c r="BR62" s="276">
        <v>1618138</v>
      </c>
      <c r="BS62" s="276"/>
      <c r="BT62" s="276"/>
      <c r="BU62" s="33">
        <f t="shared" si="259"/>
        <v>75239.189999999944</v>
      </c>
      <c r="BV62" s="36">
        <f t="shared" si="259"/>
        <v>428279.35</v>
      </c>
      <c r="BW62" s="36">
        <f t="shared" si="259"/>
        <v>711424.62999999989</v>
      </c>
      <c r="BX62" s="36">
        <f t="shared" si="259"/>
        <v>885626.25</v>
      </c>
      <c r="BY62" s="36">
        <f t="shared" si="259"/>
        <v>876875.59000000008</v>
      </c>
      <c r="BZ62" s="36">
        <f t="shared" si="259"/>
        <v>1043344.55</v>
      </c>
      <c r="CA62" s="36">
        <f t="shared" si="259"/>
        <v>1304893.27</v>
      </c>
      <c r="CB62" s="36">
        <f t="shared" si="259"/>
        <v>1197297.67</v>
      </c>
      <c r="CC62" s="36">
        <f t="shared" si="259"/>
        <v>1174219.8799999999</v>
      </c>
      <c r="CD62" s="386">
        <f t="shared" si="259"/>
        <v>1023000.59</v>
      </c>
      <c r="CE62" s="409">
        <f t="shared" si="260"/>
        <v>996464.76</v>
      </c>
      <c r="CF62" s="36">
        <f t="shared" si="260"/>
        <v>1070661.3</v>
      </c>
      <c r="CG62" s="36">
        <f t="shared" si="260"/>
        <v>779644.75</v>
      </c>
      <c r="CH62" s="36">
        <f t="shared" si="260"/>
        <v>671061</v>
      </c>
      <c r="CI62" s="36">
        <f t="shared" si="260"/>
        <v>445427</v>
      </c>
      <c r="CJ62" s="227">
        <f t="shared" si="260"/>
        <v>298214</v>
      </c>
      <c r="CK62" s="227">
        <f t="shared" si="260"/>
        <v>25519</v>
      </c>
      <c r="CL62" s="227">
        <f t="shared" si="260"/>
        <v>-132313</v>
      </c>
      <c r="CM62" s="227">
        <f t="shared" si="260"/>
        <v>-204867</v>
      </c>
      <c r="CN62" s="227">
        <f t="shared" si="260"/>
        <v>-214356</v>
      </c>
      <c r="CO62" s="227">
        <f t="shared" si="261"/>
        <v>-142949</v>
      </c>
      <c r="CP62" s="366">
        <f t="shared" si="261"/>
        <v>-199778</v>
      </c>
      <c r="CQ62" s="335">
        <f t="shared" si="261"/>
        <v>-123633</v>
      </c>
      <c r="CR62" s="253">
        <f t="shared" si="261"/>
        <v>-186105</v>
      </c>
      <c r="CS62" s="253">
        <f t="shared" si="261"/>
        <v>-15333</v>
      </c>
      <c r="CT62" s="253">
        <f t="shared" si="261"/>
        <v>-173233</v>
      </c>
      <c r="CU62" s="253">
        <f t="shared" si="261"/>
        <v>-342148</v>
      </c>
      <c r="CV62" s="253">
        <f t="shared" si="261"/>
        <v>-572788</v>
      </c>
      <c r="CW62" s="253">
        <f t="shared" si="261"/>
        <v>-345889</v>
      </c>
      <c r="CX62" s="253">
        <f t="shared" si="261"/>
        <v>-250384</v>
      </c>
      <c r="CY62" s="253">
        <f t="shared" si="262"/>
        <v>-73106</v>
      </c>
      <c r="CZ62" s="253">
        <f t="shared" si="262"/>
        <v>-79483</v>
      </c>
      <c r="DA62" s="253">
        <f t="shared" si="262"/>
        <v>-187476</v>
      </c>
      <c r="DB62" s="366">
        <f t="shared" si="262"/>
        <v>-92374</v>
      </c>
      <c r="DC62" s="366">
        <f t="shared" si="262"/>
        <v>-142510</v>
      </c>
      <c r="DD62" s="366">
        <f t="shared" si="262"/>
        <v>-104691</v>
      </c>
      <c r="DE62" s="366">
        <f t="shared" si="262"/>
        <v>-139483</v>
      </c>
      <c r="DF62" s="366">
        <f t="shared" si="262"/>
        <v>77940</v>
      </c>
      <c r="DG62" s="366">
        <f t="shared" si="262"/>
        <v>233201</v>
      </c>
      <c r="DH62" s="366">
        <f t="shared" si="262"/>
        <v>381290</v>
      </c>
      <c r="DI62" s="366">
        <f t="shared" si="263"/>
        <v>303731</v>
      </c>
      <c r="DJ62" s="366">
        <f t="shared" si="263"/>
        <v>150898</v>
      </c>
      <c r="DK62" s="366">
        <f t="shared" si="263"/>
        <v>76291</v>
      </c>
      <c r="DL62" s="366">
        <f t="shared" si="263"/>
        <v>260608</v>
      </c>
      <c r="DM62" s="366">
        <f t="shared" si="263"/>
        <v>296808</v>
      </c>
      <c r="DN62" s="366">
        <f t="shared" si="263"/>
        <v>346152</v>
      </c>
      <c r="DO62" s="366">
        <f t="shared" si="263"/>
        <v>349625</v>
      </c>
      <c r="DP62" s="366">
        <f t="shared" si="263"/>
        <v>322731</v>
      </c>
      <c r="DQ62" s="366">
        <f t="shared" si="263"/>
        <v>558547</v>
      </c>
      <c r="DR62" s="366">
        <f t="shared" si="263"/>
        <v>358094</v>
      </c>
      <c r="DS62" s="366">
        <f t="shared" si="263"/>
        <v>419848</v>
      </c>
      <c r="DT62" s="366">
        <f t="shared" si="263"/>
        <v>-209530</v>
      </c>
      <c r="DU62" s="366">
        <f t="shared" si="263"/>
        <v>-191616</v>
      </c>
      <c r="DV62" s="366">
        <f t="shared" si="263"/>
        <v>-194664</v>
      </c>
      <c r="DW62" s="366">
        <f t="shared" si="263"/>
        <v>-339944</v>
      </c>
      <c r="DX62" s="366">
        <f t="shared" si="263"/>
        <v>-430134</v>
      </c>
      <c r="DY62" s="366"/>
      <c r="DZ62" s="366"/>
      <c r="EA62" s="36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1618138</v>
      </c>
    </row>
    <row r="63" spans="1:133" s="31" customFormat="1" x14ac:dyDescent="0.3">
      <c r="A63" s="138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7">
        <v>9159078</v>
      </c>
      <c r="V63" s="187">
        <v>9250238</v>
      </c>
      <c r="W63" s="187">
        <v>8959532</v>
      </c>
      <c r="X63" s="35">
        <v>8543280</v>
      </c>
      <c r="Y63" s="187">
        <v>8091244</v>
      </c>
      <c r="Z63" s="187">
        <v>7946952</v>
      </c>
      <c r="AA63" s="187">
        <v>5899684</v>
      </c>
      <c r="AB63" s="187">
        <v>6229475</v>
      </c>
      <c r="AC63" s="187">
        <v>6777401</v>
      </c>
      <c r="AD63" s="187">
        <v>7576764</v>
      </c>
      <c r="AE63" s="187">
        <v>5989819</v>
      </c>
      <c r="AF63" s="187">
        <v>5678786</v>
      </c>
      <c r="AG63" s="187">
        <v>5831949</v>
      </c>
      <c r="AH63" s="187">
        <v>5134343</v>
      </c>
      <c r="AI63" s="187">
        <v>4809941</v>
      </c>
      <c r="AJ63" s="35">
        <v>4622924</v>
      </c>
      <c r="AK63" s="276">
        <v>4604955</v>
      </c>
      <c r="AL63" s="276">
        <v>4384863</v>
      </c>
      <c r="AM63" s="276">
        <v>4873568</v>
      </c>
      <c r="AN63" s="276">
        <v>5080699</v>
      </c>
      <c r="AO63" s="276">
        <v>5212913</v>
      </c>
      <c r="AP63" s="276">
        <v>5490406</v>
      </c>
      <c r="AQ63" s="56">
        <v>5793741</v>
      </c>
      <c r="AR63" s="276">
        <v>6476713</v>
      </c>
      <c r="AS63" s="276">
        <v>6664032</v>
      </c>
      <c r="AT63" s="276">
        <v>5193328</v>
      </c>
      <c r="AU63" s="276">
        <v>4754870</v>
      </c>
      <c r="AV63" s="292">
        <v>4866291</v>
      </c>
      <c r="AW63" s="276">
        <v>4752953</v>
      </c>
      <c r="AX63" s="276">
        <v>3489689</v>
      </c>
      <c r="AY63" s="276">
        <v>3619234</v>
      </c>
      <c r="AZ63" s="56">
        <v>3929572</v>
      </c>
      <c r="BA63" s="276">
        <v>4850982</v>
      </c>
      <c r="BB63" s="276">
        <v>5171576</v>
      </c>
      <c r="BC63" s="56">
        <v>5478578</v>
      </c>
      <c r="BD63" s="276">
        <v>6017008</v>
      </c>
      <c r="BE63" s="276">
        <v>5687141</v>
      </c>
      <c r="BF63" s="276">
        <v>5324861</v>
      </c>
      <c r="BG63" s="276">
        <v>5318174</v>
      </c>
      <c r="BH63" s="292">
        <v>5103800</v>
      </c>
      <c r="BI63" s="476">
        <v>4809959</v>
      </c>
      <c r="BJ63" s="541">
        <v>4847953</v>
      </c>
      <c r="BK63" s="565">
        <v>5204111</v>
      </c>
      <c r="BL63" s="56">
        <v>5675215</v>
      </c>
      <c r="BM63" s="276">
        <v>6525039</v>
      </c>
      <c r="BN63" s="276">
        <v>5128827</v>
      </c>
      <c r="BO63" s="56">
        <v>5605138</v>
      </c>
      <c r="BP63" s="56">
        <v>5836209</v>
      </c>
      <c r="BQ63" s="276">
        <v>5289911</v>
      </c>
      <c r="BR63" s="276">
        <v>4248057</v>
      </c>
      <c r="BS63" s="276"/>
      <c r="BT63" s="276"/>
      <c r="BU63" s="33">
        <f t="shared" si="259"/>
        <v>410640.2099999995</v>
      </c>
      <c r="BV63" s="36">
        <f t="shared" si="259"/>
        <v>1636888.33</v>
      </c>
      <c r="BW63" s="36">
        <f t="shared" si="259"/>
        <v>2185174.1399999997</v>
      </c>
      <c r="BX63" s="36">
        <f t="shared" si="259"/>
        <v>2178051.8200000003</v>
      </c>
      <c r="BY63" s="36">
        <f t="shared" si="259"/>
        <v>2866299.8499999996</v>
      </c>
      <c r="BZ63" s="36">
        <f t="shared" si="259"/>
        <v>2216519.91</v>
      </c>
      <c r="CA63" s="36">
        <f t="shared" si="259"/>
        <v>4090111.54</v>
      </c>
      <c r="CB63" s="36">
        <f t="shared" si="259"/>
        <v>5990133.6699999999</v>
      </c>
      <c r="CC63" s="36">
        <f t="shared" si="259"/>
        <v>5733823.9100000001</v>
      </c>
      <c r="CD63" s="386">
        <f t="shared" si="259"/>
        <v>4888478.18</v>
      </c>
      <c r="CE63" s="409">
        <f t="shared" si="260"/>
        <v>4561170.43</v>
      </c>
      <c r="CF63" s="36">
        <f t="shared" si="260"/>
        <v>4318754</v>
      </c>
      <c r="CG63" s="36">
        <f t="shared" si="260"/>
        <v>1660683.1100000003</v>
      </c>
      <c r="CH63" s="36">
        <f t="shared" si="260"/>
        <v>863517</v>
      </c>
      <c r="CI63" s="36">
        <f t="shared" si="260"/>
        <v>-218424</v>
      </c>
      <c r="CJ63" s="227">
        <f t="shared" si="260"/>
        <v>-527177</v>
      </c>
      <c r="CK63" s="227">
        <f t="shared" si="260"/>
        <v>-3061898</v>
      </c>
      <c r="CL63" s="227">
        <f t="shared" si="260"/>
        <v>-3754395</v>
      </c>
      <c r="CM63" s="227">
        <f t="shared" si="260"/>
        <v>-3327129</v>
      </c>
      <c r="CN63" s="227">
        <f t="shared" si="260"/>
        <v>-4115895</v>
      </c>
      <c r="CO63" s="227">
        <f t="shared" si="261"/>
        <v>-4149591</v>
      </c>
      <c r="CP63" s="366">
        <f t="shared" si="261"/>
        <v>-3920356</v>
      </c>
      <c r="CQ63" s="335">
        <f t="shared" si="261"/>
        <v>-3486289</v>
      </c>
      <c r="CR63" s="253">
        <f t="shared" si="261"/>
        <v>-3562089</v>
      </c>
      <c r="CS63" s="253">
        <f t="shared" si="261"/>
        <v>-1026116</v>
      </c>
      <c r="CT63" s="253">
        <f t="shared" si="261"/>
        <v>-1148776</v>
      </c>
      <c r="CU63" s="253">
        <f t="shared" si="261"/>
        <v>-1564488</v>
      </c>
      <c r="CV63" s="253">
        <f t="shared" si="261"/>
        <v>-2086358</v>
      </c>
      <c r="CW63" s="253">
        <f t="shared" si="261"/>
        <v>-196078</v>
      </c>
      <c r="CX63" s="253">
        <f t="shared" si="261"/>
        <v>797927</v>
      </c>
      <c r="CY63" s="253">
        <f t="shared" si="262"/>
        <v>832083</v>
      </c>
      <c r="CZ63" s="253">
        <f t="shared" si="262"/>
        <v>58985</v>
      </c>
      <c r="DA63" s="253">
        <f t="shared" si="262"/>
        <v>-55071</v>
      </c>
      <c r="DB63" s="366">
        <f t="shared" si="262"/>
        <v>243367</v>
      </c>
      <c r="DC63" s="366">
        <f t="shared" si="262"/>
        <v>147998</v>
      </c>
      <c r="DD63" s="366">
        <f t="shared" si="262"/>
        <v>-895174</v>
      </c>
      <c r="DE63" s="366">
        <f t="shared" si="262"/>
        <v>-1254334</v>
      </c>
      <c r="DF63" s="366">
        <f t="shared" si="262"/>
        <v>-1151127</v>
      </c>
      <c r="DG63" s="366">
        <f t="shared" si="262"/>
        <v>-361931</v>
      </c>
      <c r="DH63" s="366">
        <f t="shared" si="262"/>
        <v>-318830</v>
      </c>
      <c r="DI63" s="366">
        <f t="shared" si="263"/>
        <v>-315163</v>
      </c>
      <c r="DJ63" s="366">
        <f t="shared" si="263"/>
        <v>-459705</v>
      </c>
      <c r="DK63" s="366">
        <f t="shared" si="263"/>
        <v>-976891</v>
      </c>
      <c r="DL63" s="366">
        <f t="shared" si="263"/>
        <v>131533</v>
      </c>
      <c r="DM63" s="366">
        <f t="shared" si="263"/>
        <v>563304</v>
      </c>
      <c r="DN63" s="366">
        <f t="shared" si="263"/>
        <v>237509</v>
      </c>
      <c r="DO63" s="366">
        <f t="shared" si="263"/>
        <v>57006</v>
      </c>
      <c r="DP63" s="366">
        <f t="shared" si="263"/>
        <v>1358264</v>
      </c>
      <c r="DQ63" s="366">
        <f t="shared" si="263"/>
        <v>1584877</v>
      </c>
      <c r="DR63" s="366">
        <f t="shared" si="263"/>
        <v>1745643</v>
      </c>
      <c r="DS63" s="366">
        <f t="shared" si="263"/>
        <v>1674057</v>
      </c>
      <c r="DT63" s="366">
        <f t="shared" si="263"/>
        <v>-42749</v>
      </c>
      <c r="DU63" s="366">
        <f t="shared" si="263"/>
        <v>126560</v>
      </c>
      <c r="DV63" s="366">
        <f t="shared" si="263"/>
        <v>-180799</v>
      </c>
      <c r="DW63" s="366">
        <f t="shared" si="263"/>
        <v>-397230</v>
      </c>
      <c r="DX63" s="366">
        <f t="shared" si="263"/>
        <v>-1076804</v>
      </c>
      <c r="DY63" s="366"/>
      <c r="DZ63" s="366"/>
      <c r="EA63" s="36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4248057</v>
      </c>
    </row>
    <row r="64" spans="1:133" s="122" customFormat="1" x14ac:dyDescent="0.3">
      <c r="A64" s="139"/>
      <c r="B64" s="32" t="s">
        <v>144</v>
      </c>
      <c r="C64" s="132">
        <f t="shared" ref="C64:V64" si="264">SUM(C59:C63)</f>
        <v>69177222.439999998</v>
      </c>
      <c r="D64" s="133">
        <f t="shared" si="264"/>
        <v>73209192.410000011</v>
      </c>
      <c r="E64" s="133">
        <f t="shared" si="264"/>
        <v>80129591.479999989</v>
      </c>
      <c r="F64" s="133">
        <f t="shared" si="264"/>
        <v>85422903.780000001</v>
      </c>
      <c r="G64" s="133">
        <f t="shared" si="264"/>
        <v>86935041.320000008</v>
      </c>
      <c r="H64" s="133">
        <f t="shared" si="264"/>
        <v>84620861.970000014</v>
      </c>
      <c r="I64" s="133">
        <f t="shared" si="264"/>
        <v>77242351.399999991</v>
      </c>
      <c r="J64" s="133">
        <f t="shared" si="264"/>
        <v>70112075.760000005</v>
      </c>
      <c r="K64" s="133">
        <f t="shared" si="264"/>
        <v>67632059.579999998</v>
      </c>
      <c r="L64" s="134">
        <f t="shared" si="264"/>
        <v>67265363.709999993</v>
      </c>
      <c r="M64" s="133">
        <f t="shared" si="264"/>
        <v>65994892.359999999</v>
      </c>
      <c r="N64" s="133">
        <f t="shared" si="264"/>
        <v>66149496.329999998</v>
      </c>
      <c r="O64" s="133">
        <f t="shared" si="264"/>
        <v>72148453.640000001</v>
      </c>
      <c r="P64" s="133">
        <f t="shared" si="264"/>
        <v>80568480</v>
      </c>
      <c r="Q64" s="133">
        <f t="shared" si="264"/>
        <v>92464365</v>
      </c>
      <c r="R64" s="133">
        <f t="shared" si="264"/>
        <v>99318013</v>
      </c>
      <c r="S64" s="133">
        <f t="shared" si="264"/>
        <v>105987286</v>
      </c>
      <c r="T64" s="133">
        <f t="shared" si="264"/>
        <v>107602540</v>
      </c>
      <c r="U64" s="133">
        <f t="shared" si="264"/>
        <v>104969745</v>
      </c>
      <c r="V64" s="133">
        <f t="shared" si="264"/>
        <v>102378475</v>
      </c>
      <c r="W64" s="133">
        <f>SUM(W59+W60+W61+W62+W63)</f>
        <v>100164723</v>
      </c>
      <c r="X64" s="134">
        <f>SUM(X59+X60+X61+X62+X63)</f>
        <v>98443668</v>
      </c>
      <c r="Y64" s="188">
        <v>95970427</v>
      </c>
      <c r="Z64" s="188">
        <v>95329985</v>
      </c>
      <c r="AA64" s="188">
        <v>95531561</v>
      </c>
      <c r="AB64" s="188">
        <v>104071995</v>
      </c>
      <c r="AC64" s="188">
        <v>111945811</v>
      </c>
      <c r="AD64" s="188">
        <v>117231945</v>
      </c>
      <c r="AE64" s="188">
        <v>113646185</v>
      </c>
      <c r="AF64" s="188">
        <v>108455360</v>
      </c>
      <c r="AG64" s="188">
        <v>102805072</v>
      </c>
      <c r="AH64" s="188">
        <v>95928796</v>
      </c>
      <c r="AI64" s="188">
        <v>91992302</v>
      </c>
      <c r="AJ64" s="134">
        <v>88966375</v>
      </c>
      <c r="AK64" s="277">
        <v>87159087</v>
      </c>
      <c r="AL64" s="277">
        <v>86928305</v>
      </c>
      <c r="AM64" s="277">
        <v>91737712</v>
      </c>
      <c r="AN64" s="277">
        <v>100413134</v>
      </c>
      <c r="AO64" s="277">
        <v>103749202</v>
      </c>
      <c r="AP64" s="277">
        <v>107883568</v>
      </c>
      <c r="AQ64" s="37">
        <v>110027173</v>
      </c>
      <c r="AR64" s="277">
        <v>108354092</v>
      </c>
      <c r="AS64" s="277">
        <v>104627544</v>
      </c>
      <c r="AT64" s="277">
        <v>94973200</v>
      </c>
      <c r="AU64" s="277">
        <v>91083169</v>
      </c>
      <c r="AV64" s="293">
        <v>90068670</v>
      </c>
      <c r="AW64" s="277">
        <v>89722276</v>
      </c>
      <c r="AX64" s="277">
        <v>89988517</v>
      </c>
      <c r="AY64" s="277">
        <v>95316827</v>
      </c>
      <c r="AZ64" s="37">
        <v>106240562</v>
      </c>
      <c r="BA64" s="277">
        <v>113944747</v>
      </c>
      <c r="BB64" s="277">
        <v>119728621</v>
      </c>
      <c r="BC64" s="37">
        <v>121732376</v>
      </c>
      <c r="BD64" s="277">
        <v>118547703</v>
      </c>
      <c r="BE64" s="277">
        <v>111125821</v>
      </c>
      <c r="BF64" s="277">
        <v>104238658</v>
      </c>
      <c r="BG64" s="277">
        <v>100556590</v>
      </c>
      <c r="BH64" s="293">
        <v>98434577</v>
      </c>
      <c r="BI64" s="477">
        <v>96683376</v>
      </c>
      <c r="BJ64" s="542">
        <v>96761384</v>
      </c>
      <c r="BK64" s="566">
        <v>106540764</v>
      </c>
      <c r="BL64" s="37">
        <v>114615426</v>
      </c>
      <c r="BM64" s="277">
        <v>125288433</v>
      </c>
      <c r="BN64" s="277">
        <v>132917558</v>
      </c>
      <c r="BO64" s="37">
        <v>135550827</v>
      </c>
      <c r="BP64" s="37">
        <v>134578984</v>
      </c>
      <c r="BQ64" s="277">
        <v>124067575</v>
      </c>
      <c r="BR64" s="277">
        <v>114786732</v>
      </c>
      <c r="BS64" s="277"/>
      <c r="BT64" s="277"/>
      <c r="BU64" s="132">
        <f t="shared" ref="BU64:BY64" si="265">SUM(BU59:BU63)</f>
        <v>2971231.1999999983</v>
      </c>
      <c r="BV64" s="135">
        <f t="shared" si="265"/>
        <v>7359287.5900000026</v>
      </c>
      <c r="BW64" s="135">
        <f t="shared" si="265"/>
        <v>12334773.520000003</v>
      </c>
      <c r="BX64" s="135">
        <f t="shared" si="265"/>
        <v>13895109.220000003</v>
      </c>
      <c r="BY64" s="135">
        <f t="shared" si="265"/>
        <v>19052244.679999996</v>
      </c>
      <c r="BZ64" s="135">
        <f t="shared" ref="BZ64:CH64" si="266">SUM(BZ59:BZ63)</f>
        <v>22981678.030000001</v>
      </c>
      <c r="CA64" s="135">
        <f t="shared" si="266"/>
        <v>27727393.600000005</v>
      </c>
      <c r="CB64" s="135">
        <f t="shared" si="266"/>
        <v>32266399.240000002</v>
      </c>
      <c r="CC64" s="135">
        <f t="shared" si="266"/>
        <v>32532663.419999998</v>
      </c>
      <c r="CD64" s="387">
        <f t="shared" si="266"/>
        <v>31178304.289999999</v>
      </c>
      <c r="CE64" s="410">
        <f t="shared" si="266"/>
        <v>29975534.640000004</v>
      </c>
      <c r="CF64" s="135">
        <f t="shared" si="266"/>
        <v>29180488.670000006</v>
      </c>
      <c r="CG64" s="135">
        <f t="shared" si="266"/>
        <v>23383107.359999999</v>
      </c>
      <c r="CH64" s="135">
        <f t="shared" si="266"/>
        <v>23503515</v>
      </c>
      <c r="CI64" s="135">
        <f t="shared" ref="CI64:CJ64" si="267">SUM(CI59:CI63)</f>
        <v>19481446</v>
      </c>
      <c r="CJ64" s="228">
        <f t="shared" si="267"/>
        <v>17913932</v>
      </c>
      <c r="CK64" s="228">
        <f t="shared" ref="CK64:CL64" si="268">SUM(CK59:CK63)</f>
        <v>7658899</v>
      </c>
      <c r="CL64" s="228">
        <f t="shared" si="268"/>
        <v>852820</v>
      </c>
      <c r="CM64" s="228">
        <f t="shared" ref="CM64:CN64" si="269">SUM(CM59:CM63)</f>
        <v>-2164673</v>
      </c>
      <c r="CN64" s="228">
        <f t="shared" si="269"/>
        <v>-6449679</v>
      </c>
      <c r="CO64" s="228">
        <f t="shared" ref="CO64:CQ64" si="270">SUM(CO59:CO63)</f>
        <v>-8172421</v>
      </c>
      <c r="CP64" s="367">
        <f t="shared" si="270"/>
        <v>-9477293</v>
      </c>
      <c r="CQ64" s="336">
        <f t="shared" si="270"/>
        <v>-8811340</v>
      </c>
      <c r="CR64" s="254">
        <f t="shared" ref="CR64" si="271">SUM(CR59:CR63)</f>
        <v>-8401680</v>
      </c>
      <c r="CS64" s="254">
        <f t="shared" ref="CS64" si="272">SUM(CS59:CS63)</f>
        <v>-3793849</v>
      </c>
      <c r="CT64" s="254">
        <f t="shared" ref="CT64" si="273">SUM(CT59:CT63)</f>
        <v>-3658861</v>
      </c>
      <c r="CU64" s="254">
        <f t="shared" ref="CU64" si="274">SUM(CU59:CU63)</f>
        <v>-8196609</v>
      </c>
      <c r="CV64" s="254">
        <f t="shared" ref="CV64" si="275">SUM(CV59:CV63)</f>
        <v>-9348377</v>
      </c>
      <c r="CW64" s="254">
        <f t="shared" ref="CW64" si="276">SUM(CW59:CW63)</f>
        <v>-3619012</v>
      </c>
      <c r="CX64" s="254">
        <f t="shared" ref="CX64" si="277">SUM(CX59:CX63)</f>
        <v>-101268</v>
      </c>
      <c r="CY64" s="254">
        <f t="shared" ref="CY64" si="278">SUM(CY59:CY63)</f>
        <v>1822472</v>
      </c>
      <c r="CZ64" s="254">
        <f t="shared" ref="CZ64" si="279">SUM(CZ59:CZ63)</f>
        <v>-955596</v>
      </c>
      <c r="DA64" s="254">
        <f t="shared" ref="DA64" si="280">SUM(DA59:DA63)</f>
        <v>-909133</v>
      </c>
      <c r="DB64" s="367">
        <f t="shared" ref="DB64" si="281">SUM(DB59:DB63)</f>
        <v>1102295</v>
      </c>
      <c r="DC64" s="367">
        <f t="shared" ref="DC64" si="282">SUM(DC59:DC63)</f>
        <v>2563189</v>
      </c>
      <c r="DD64" s="367">
        <f t="shared" ref="DD64" si="283">SUM(DD59:DD63)</f>
        <v>3060212</v>
      </c>
      <c r="DE64" s="367">
        <f t="shared" ref="DE64" si="284">SUM(DE59:DE63)</f>
        <v>3579115</v>
      </c>
      <c r="DF64" s="367">
        <f t="shared" ref="DF64:DG64" si="285">SUM(DF59:DF63)</f>
        <v>5827428</v>
      </c>
      <c r="DG64" s="367">
        <f t="shared" si="285"/>
        <v>10195545</v>
      </c>
      <c r="DH64" s="367">
        <f t="shared" ref="DH64" si="286">SUM(DH59:DH63)</f>
        <v>11845053</v>
      </c>
      <c r="DI64" s="367">
        <f t="shared" ref="DI64" si="287">SUM(DI59:DI63)</f>
        <v>11705203</v>
      </c>
      <c r="DJ64" s="367">
        <f t="shared" ref="DJ64:DK64" si="288">SUM(DJ59:DJ63)</f>
        <v>10193611</v>
      </c>
      <c r="DK64" s="367">
        <f t="shared" si="288"/>
        <v>6498277</v>
      </c>
      <c r="DL64" s="367">
        <f t="shared" ref="DL64:DM64" si="289">SUM(DL59:DL63)</f>
        <v>9265458</v>
      </c>
      <c r="DM64" s="367">
        <f t="shared" si="289"/>
        <v>9473421</v>
      </c>
      <c r="DN64" s="367">
        <f t="shared" ref="DN64:DO64" si="290">SUM(DN59:DN63)</f>
        <v>8365907</v>
      </c>
      <c r="DO64" s="367">
        <f t="shared" si="290"/>
        <v>6961100</v>
      </c>
      <c r="DP64" s="367">
        <f t="shared" ref="DP64" si="291">SUM(DP59:DP63)</f>
        <v>6772867</v>
      </c>
      <c r="DQ64" s="367">
        <f t="shared" ref="DQ64:DR64" si="292">SUM(DQ59:DQ63)</f>
        <v>11223937</v>
      </c>
      <c r="DR64" s="367">
        <f t="shared" si="292"/>
        <v>8374864</v>
      </c>
      <c r="DS64" s="367">
        <f t="shared" ref="DS64:DT64" si="293">SUM(DS59:DS63)</f>
        <v>11343686</v>
      </c>
      <c r="DT64" s="367">
        <f t="shared" si="293"/>
        <v>13188937</v>
      </c>
      <c r="DU64" s="367">
        <f t="shared" ref="DU64:DV64" si="294">SUM(DU59:DU63)</f>
        <v>13818451</v>
      </c>
      <c r="DV64" s="367">
        <f t="shared" si="294"/>
        <v>16031281</v>
      </c>
      <c r="DW64" s="367">
        <f t="shared" ref="DW64:DX64" si="295">SUM(DW59:DW63)</f>
        <v>12941754</v>
      </c>
      <c r="DX64" s="367">
        <f t="shared" si="295"/>
        <v>10548074</v>
      </c>
      <c r="DY64" s="367"/>
      <c r="DZ64" s="367"/>
      <c r="EA64" s="367"/>
      <c r="EC64" s="37">
        <f>SUM(EC59:EC63)</f>
        <v>114786732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68"/>
      <c r="CQ65" s="337"/>
      <c r="CR65" s="255"/>
      <c r="CS65" s="255"/>
      <c r="CT65" s="255"/>
      <c r="CU65" s="255"/>
      <c r="CV65" s="255"/>
      <c r="CW65" s="255"/>
      <c r="CX65" s="255"/>
      <c r="CY65" s="255"/>
      <c r="CZ65" s="255"/>
      <c r="DA65" s="255"/>
      <c r="DB65" s="368"/>
      <c r="DC65" s="368"/>
      <c r="DD65" s="368"/>
      <c r="DE65" s="368"/>
      <c r="DF65" s="368"/>
      <c r="DG65" s="368"/>
      <c r="DH65" s="368"/>
      <c r="DI65" s="368"/>
      <c r="DJ65" s="368"/>
      <c r="DK65" s="368"/>
      <c r="DL65" s="368"/>
      <c r="DM65" s="368"/>
      <c r="DN65" s="368"/>
      <c r="DO65" s="368"/>
      <c r="DP65" s="368"/>
      <c r="DQ65" s="368"/>
      <c r="DR65" s="368"/>
      <c r="DS65" s="368"/>
      <c r="DT65" s="368"/>
      <c r="DU65" s="368"/>
      <c r="DV65" s="368"/>
      <c r="DW65" s="368"/>
      <c r="DX65" s="368"/>
      <c r="DY65" s="368"/>
      <c r="DZ65" s="368"/>
      <c r="EA65" s="368"/>
      <c r="EC65" s="42"/>
    </row>
    <row r="66" spans="1:133" s="31" customFormat="1" x14ac:dyDescent="0.3">
      <c r="A66" s="138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7">
        <v>62065823</v>
      </c>
      <c r="V66" s="187">
        <v>60101750</v>
      </c>
      <c r="W66" s="187">
        <v>59340000</v>
      </c>
      <c r="X66" s="35">
        <v>61207255</v>
      </c>
      <c r="Y66" s="187">
        <v>68550989</v>
      </c>
      <c r="Z66" s="187">
        <v>75598129</v>
      </c>
      <c r="AA66" s="187">
        <v>81652537</v>
      </c>
      <c r="AB66" s="187">
        <v>87450280</v>
      </c>
      <c r="AC66" s="187">
        <v>85547762</v>
      </c>
      <c r="AD66" s="187">
        <v>81068179</v>
      </c>
      <c r="AE66" s="187">
        <v>71815876</v>
      </c>
      <c r="AF66" s="187">
        <v>65797630</v>
      </c>
      <c r="AG66" s="187">
        <v>61084566</v>
      </c>
      <c r="AH66" s="187">
        <v>56871183</v>
      </c>
      <c r="AI66" s="187">
        <v>54622507</v>
      </c>
      <c r="AJ66" s="35">
        <v>55428127</v>
      </c>
      <c r="AK66" s="276">
        <v>66026010</v>
      </c>
      <c r="AL66" s="276">
        <v>73669741</v>
      </c>
      <c r="AM66" s="276">
        <v>82645592</v>
      </c>
      <c r="AN66" s="276">
        <v>89340033</v>
      </c>
      <c r="AO66" s="276">
        <v>84152190</v>
      </c>
      <c r="AP66" s="276">
        <v>78924596</v>
      </c>
      <c r="AQ66" s="56">
        <v>71259500</v>
      </c>
      <c r="AR66" s="276">
        <v>65716216</v>
      </c>
      <c r="AS66" s="276">
        <v>62480180</v>
      </c>
      <c r="AT66" s="276">
        <v>55563595</v>
      </c>
      <c r="AU66" s="276">
        <v>54553877</v>
      </c>
      <c r="AV66" s="292">
        <v>60158042</v>
      </c>
      <c r="AW66" s="276">
        <v>69600826</v>
      </c>
      <c r="AX66" s="276">
        <v>79301447</v>
      </c>
      <c r="AY66" s="276">
        <v>85747953</v>
      </c>
      <c r="AZ66" s="56">
        <v>93113891</v>
      </c>
      <c r="BA66" s="276">
        <v>87570122</v>
      </c>
      <c r="BB66" s="276">
        <v>82219557</v>
      </c>
      <c r="BC66" s="56">
        <v>74159150</v>
      </c>
      <c r="BD66" s="276">
        <v>67555909</v>
      </c>
      <c r="BE66" s="276">
        <v>61386159</v>
      </c>
      <c r="BF66" s="276">
        <v>56749775</v>
      </c>
      <c r="BG66" s="276">
        <v>54546782</v>
      </c>
      <c r="BH66" s="292">
        <v>58735485</v>
      </c>
      <c r="BI66" s="476">
        <v>68212314</v>
      </c>
      <c r="BJ66" s="541">
        <v>77594114</v>
      </c>
      <c r="BK66" s="565">
        <v>90235351</v>
      </c>
      <c r="BL66" s="56">
        <v>95165428</v>
      </c>
      <c r="BM66" s="276">
        <v>93600313</v>
      </c>
      <c r="BN66" s="276">
        <v>88171577</v>
      </c>
      <c r="BO66" s="56">
        <v>80174237</v>
      </c>
      <c r="BP66" s="56">
        <v>72533737</v>
      </c>
      <c r="BQ66" s="276">
        <v>67380690</v>
      </c>
      <c r="BR66" s="276">
        <v>63318239</v>
      </c>
      <c r="BS66" s="276"/>
      <c r="BT66" s="276"/>
      <c r="BU66" s="33">
        <f t="shared" ref="BU66:CD70" si="296">O66-C66</f>
        <v>-4501512.2300000042</v>
      </c>
      <c r="BV66" s="36">
        <f t="shared" si="296"/>
        <v>-5795383.3199999928</v>
      </c>
      <c r="BW66" s="36">
        <f t="shared" si="296"/>
        <v>1775780.0600000024</v>
      </c>
      <c r="BX66" s="36">
        <f t="shared" si="296"/>
        <v>7723422.0099999979</v>
      </c>
      <c r="BY66" s="36">
        <f t="shared" si="296"/>
        <v>7093653.9200000018</v>
      </c>
      <c r="BZ66" s="36">
        <f t="shared" si="296"/>
        <v>11405010.979999997</v>
      </c>
      <c r="CA66" s="36">
        <f t="shared" si="296"/>
        <v>13865815.920000002</v>
      </c>
      <c r="CB66" s="36">
        <f t="shared" si="296"/>
        <v>16805942.810000002</v>
      </c>
      <c r="CC66" s="36">
        <f t="shared" si="296"/>
        <v>17145412.060000002</v>
      </c>
      <c r="CD66" s="386">
        <f t="shared" si="296"/>
        <v>16120761.689999998</v>
      </c>
      <c r="CE66" s="409">
        <f t="shared" ref="CE66:CN70" si="297">Y66-M66</f>
        <v>15159867.299999997</v>
      </c>
      <c r="CF66" s="36">
        <f t="shared" si="297"/>
        <v>15437598.549999997</v>
      </c>
      <c r="CG66" s="36">
        <f t="shared" si="297"/>
        <v>14349355.090000004</v>
      </c>
      <c r="CH66" s="36">
        <f t="shared" si="297"/>
        <v>15645237</v>
      </c>
      <c r="CI66" s="36">
        <f t="shared" si="297"/>
        <v>11101492</v>
      </c>
      <c r="CJ66" s="227">
        <f t="shared" si="297"/>
        <v>7271561</v>
      </c>
      <c r="CK66" s="227">
        <f t="shared" si="297"/>
        <v>3749172</v>
      </c>
      <c r="CL66" s="227">
        <f t="shared" si="297"/>
        <v>536023</v>
      </c>
      <c r="CM66" s="227">
        <f t="shared" si="297"/>
        <v>-981257</v>
      </c>
      <c r="CN66" s="227">
        <f t="shared" si="297"/>
        <v>-3230567</v>
      </c>
      <c r="CO66" s="227">
        <f t="shared" ref="CO66:CX70" si="298">AI66-W66</f>
        <v>-4717493</v>
      </c>
      <c r="CP66" s="366">
        <f t="shared" si="298"/>
        <v>-5779128</v>
      </c>
      <c r="CQ66" s="335">
        <f t="shared" si="298"/>
        <v>-2524979</v>
      </c>
      <c r="CR66" s="253">
        <f t="shared" si="298"/>
        <v>-1928388</v>
      </c>
      <c r="CS66" s="253">
        <f t="shared" si="298"/>
        <v>993055</v>
      </c>
      <c r="CT66" s="253">
        <f t="shared" si="298"/>
        <v>1889753</v>
      </c>
      <c r="CU66" s="253">
        <f t="shared" si="298"/>
        <v>-1395572</v>
      </c>
      <c r="CV66" s="253">
        <f t="shared" si="298"/>
        <v>-2143583</v>
      </c>
      <c r="CW66" s="253">
        <f t="shared" si="298"/>
        <v>-556376</v>
      </c>
      <c r="CX66" s="253">
        <f t="shared" si="298"/>
        <v>-81414</v>
      </c>
      <c r="CY66" s="253">
        <f t="shared" ref="CY66:DH70" si="299">AS66-AG66</f>
        <v>1395614</v>
      </c>
      <c r="CZ66" s="253">
        <f t="shared" si="299"/>
        <v>-1307588</v>
      </c>
      <c r="DA66" s="253">
        <f t="shared" si="299"/>
        <v>-68630</v>
      </c>
      <c r="DB66" s="366">
        <f t="shared" si="299"/>
        <v>4729915</v>
      </c>
      <c r="DC66" s="366">
        <f t="shared" si="299"/>
        <v>3574816</v>
      </c>
      <c r="DD66" s="366">
        <f t="shared" si="299"/>
        <v>5631706</v>
      </c>
      <c r="DE66" s="366">
        <f t="shared" si="299"/>
        <v>3102361</v>
      </c>
      <c r="DF66" s="366">
        <f t="shared" si="299"/>
        <v>3773858</v>
      </c>
      <c r="DG66" s="366">
        <f t="shared" si="299"/>
        <v>3417932</v>
      </c>
      <c r="DH66" s="366">
        <f t="shared" si="299"/>
        <v>3294961</v>
      </c>
      <c r="DI66" s="366">
        <f t="shared" ref="DI66:DX70" si="300">BC66-AQ66</f>
        <v>2899650</v>
      </c>
      <c r="DJ66" s="366">
        <f t="shared" si="300"/>
        <v>1839693</v>
      </c>
      <c r="DK66" s="366">
        <f t="shared" si="300"/>
        <v>-1094021</v>
      </c>
      <c r="DL66" s="366">
        <f t="shared" si="300"/>
        <v>1186180</v>
      </c>
      <c r="DM66" s="366">
        <f t="shared" si="300"/>
        <v>-7095</v>
      </c>
      <c r="DN66" s="366">
        <f t="shared" si="300"/>
        <v>-1422557</v>
      </c>
      <c r="DO66" s="366">
        <f t="shared" si="300"/>
        <v>-1388512</v>
      </c>
      <c r="DP66" s="366">
        <f t="shared" si="300"/>
        <v>-1707333</v>
      </c>
      <c r="DQ66" s="366">
        <f t="shared" si="300"/>
        <v>4487398</v>
      </c>
      <c r="DR66" s="366">
        <f t="shared" si="300"/>
        <v>2051537</v>
      </c>
      <c r="DS66" s="366">
        <f t="shared" si="300"/>
        <v>6030191</v>
      </c>
      <c r="DT66" s="366">
        <f t="shared" si="300"/>
        <v>5952020</v>
      </c>
      <c r="DU66" s="366">
        <f t="shared" si="300"/>
        <v>6015087</v>
      </c>
      <c r="DV66" s="366">
        <f t="shared" si="300"/>
        <v>4977828</v>
      </c>
      <c r="DW66" s="366">
        <f t="shared" si="300"/>
        <v>5994531</v>
      </c>
      <c r="DX66" s="366">
        <f t="shared" si="300"/>
        <v>6568464</v>
      </c>
      <c r="DY66" s="366"/>
      <c r="DZ66" s="366"/>
      <c r="EA66" s="36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63318239</v>
      </c>
    </row>
    <row r="67" spans="1:133" s="31" customFormat="1" x14ac:dyDescent="0.3">
      <c r="A67" s="138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7">
        <v>35754271</v>
      </c>
      <c r="V67" s="187">
        <v>35574264</v>
      </c>
      <c r="W67" s="187">
        <v>35683905</v>
      </c>
      <c r="X67" s="35">
        <v>36404489</v>
      </c>
      <c r="Y67" s="187">
        <v>37672562</v>
      </c>
      <c r="Z67" s="187">
        <v>39709401</v>
      </c>
      <c r="AA67" s="187">
        <v>41792722</v>
      </c>
      <c r="AB67" s="187">
        <v>43656364</v>
      </c>
      <c r="AC67" s="187">
        <v>43695009</v>
      </c>
      <c r="AD67" s="187">
        <v>43595137</v>
      </c>
      <c r="AE67" s="187">
        <v>41835577</v>
      </c>
      <c r="AF67" s="187">
        <v>39670791</v>
      </c>
      <c r="AG67" s="187">
        <v>37898092</v>
      </c>
      <c r="AH67" s="187">
        <v>36407529</v>
      </c>
      <c r="AI67" s="187">
        <v>35937132</v>
      </c>
      <c r="AJ67" s="35">
        <v>35811931</v>
      </c>
      <c r="AK67" s="276">
        <v>38148592</v>
      </c>
      <c r="AL67" s="276">
        <v>40775878</v>
      </c>
      <c r="AM67" s="276">
        <v>43899859</v>
      </c>
      <c r="AN67" s="276">
        <v>46682904</v>
      </c>
      <c r="AO67" s="276">
        <v>46171050</v>
      </c>
      <c r="AP67" s="276">
        <v>45258745</v>
      </c>
      <c r="AQ67" s="56">
        <v>43352400</v>
      </c>
      <c r="AR67" s="276">
        <v>42468168</v>
      </c>
      <c r="AS67" s="276">
        <v>41139198</v>
      </c>
      <c r="AT67" s="276">
        <v>38856853</v>
      </c>
      <c r="AU67" s="276">
        <v>39213802</v>
      </c>
      <c r="AV67" s="292">
        <v>41358211</v>
      </c>
      <c r="AW67" s="276">
        <v>44541119</v>
      </c>
      <c r="AX67" s="276">
        <v>48489240</v>
      </c>
      <c r="AY67" s="276">
        <v>51851726</v>
      </c>
      <c r="AZ67" s="56">
        <v>54943508</v>
      </c>
      <c r="BA67" s="276">
        <v>54602672</v>
      </c>
      <c r="BB67" s="276">
        <v>53977727</v>
      </c>
      <c r="BC67" s="56">
        <v>52305219</v>
      </c>
      <c r="BD67" s="276">
        <v>49882695</v>
      </c>
      <c r="BE67" s="276">
        <v>47697854</v>
      </c>
      <c r="BF67" s="276">
        <v>45659843</v>
      </c>
      <c r="BG67" s="276">
        <v>44908763</v>
      </c>
      <c r="BH67" s="292">
        <v>45957402</v>
      </c>
      <c r="BI67" s="476">
        <v>49901393</v>
      </c>
      <c r="BJ67" s="541">
        <v>53759445</v>
      </c>
      <c r="BK67" s="565">
        <v>59105756</v>
      </c>
      <c r="BL67" s="56">
        <v>61548839</v>
      </c>
      <c r="BM67" s="276">
        <v>62275052</v>
      </c>
      <c r="BN67" s="276">
        <v>68273445</v>
      </c>
      <c r="BO67" s="56">
        <v>63705144</v>
      </c>
      <c r="BP67" s="56">
        <v>61404417</v>
      </c>
      <c r="BQ67" s="276">
        <v>56319983</v>
      </c>
      <c r="BR67" s="276">
        <v>51528243</v>
      </c>
      <c r="BS67" s="276"/>
      <c r="BT67" s="276"/>
      <c r="BU67" s="33">
        <f t="shared" si="296"/>
        <v>2060790.8499999978</v>
      </c>
      <c r="BV67" s="36">
        <f t="shared" si="296"/>
        <v>1702827.6799999997</v>
      </c>
      <c r="BW67" s="36">
        <f t="shared" si="296"/>
        <v>2675385.2800000012</v>
      </c>
      <c r="BX67" s="36">
        <f t="shared" si="296"/>
        <v>3777374.5599999987</v>
      </c>
      <c r="BY67" s="36">
        <f t="shared" si="296"/>
        <v>5030255.6000000015</v>
      </c>
      <c r="BZ67" s="36">
        <f t="shared" si="296"/>
        <v>5846252.9600000009</v>
      </c>
      <c r="CA67" s="36">
        <f t="shared" si="296"/>
        <v>6566491.3399999999</v>
      </c>
      <c r="CB67" s="36">
        <f t="shared" si="296"/>
        <v>7149875.879999999</v>
      </c>
      <c r="CC67" s="36">
        <f t="shared" si="296"/>
        <v>7299211.5</v>
      </c>
      <c r="CD67" s="386">
        <f t="shared" si="296"/>
        <v>7111629.0599999987</v>
      </c>
      <c r="CE67" s="409">
        <f t="shared" si="297"/>
        <v>6430382.9699999988</v>
      </c>
      <c r="CF67" s="36">
        <f t="shared" si="297"/>
        <v>7089337.3399999999</v>
      </c>
      <c r="CG67" s="36">
        <f t="shared" si="297"/>
        <v>7853763.5200000033</v>
      </c>
      <c r="CH67" s="36">
        <f t="shared" si="297"/>
        <v>8639887</v>
      </c>
      <c r="CI67" s="36">
        <f t="shared" si="297"/>
        <v>8090855</v>
      </c>
      <c r="CJ67" s="227">
        <f t="shared" si="297"/>
        <v>8138075</v>
      </c>
      <c r="CK67" s="227">
        <f t="shared" si="297"/>
        <v>5541254</v>
      </c>
      <c r="CL67" s="227">
        <f t="shared" si="297"/>
        <v>3859652</v>
      </c>
      <c r="CM67" s="227">
        <f t="shared" si="297"/>
        <v>2143821</v>
      </c>
      <c r="CN67" s="227">
        <f t="shared" si="297"/>
        <v>833265</v>
      </c>
      <c r="CO67" s="227">
        <f t="shared" si="298"/>
        <v>253227</v>
      </c>
      <c r="CP67" s="366">
        <f t="shared" si="298"/>
        <v>-592558</v>
      </c>
      <c r="CQ67" s="335">
        <f t="shared" si="298"/>
        <v>476030</v>
      </c>
      <c r="CR67" s="253">
        <f t="shared" si="298"/>
        <v>1066477</v>
      </c>
      <c r="CS67" s="253">
        <f t="shared" si="298"/>
        <v>2107137</v>
      </c>
      <c r="CT67" s="253">
        <f t="shared" si="298"/>
        <v>3026540</v>
      </c>
      <c r="CU67" s="253">
        <f t="shared" si="298"/>
        <v>2476041</v>
      </c>
      <c r="CV67" s="253">
        <f t="shared" si="298"/>
        <v>1663608</v>
      </c>
      <c r="CW67" s="253">
        <f t="shared" si="298"/>
        <v>1516823</v>
      </c>
      <c r="CX67" s="253">
        <f t="shared" si="298"/>
        <v>2797377</v>
      </c>
      <c r="CY67" s="253">
        <f t="shared" si="299"/>
        <v>3241106</v>
      </c>
      <c r="CZ67" s="253">
        <f t="shared" si="299"/>
        <v>2449324</v>
      </c>
      <c r="DA67" s="253">
        <f t="shared" si="299"/>
        <v>3276670</v>
      </c>
      <c r="DB67" s="366">
        <f t="shared" si="299"/>
        <v>5546280</v>
      </c>
      <c r="DC67" s="366">
        <f t="shared" si="299"/>
        <v>6392527</v>
      </c>
      <c r="DD67" s="366">
        <f t="shared" si="299"/>
        <v>7713362</v>
      </c>
      <c r="DE67" s="366">
        <f t="shared" si="299"/>
        <v>7951867</v>
      </c>
      <c r="DF67" s="366">
        <f t="shared" si="299"/>
        <v>8260604</v>
      </c>
      <c r="DG67" s="366">
        <f t="shared" si="299"/>
        <v>8431622</v>
      </c>
      <c r="DH67" s="366">
        <f t="shared" si="299"/>
        <v>8718982</v>
      </c>
      <c r="DI67" s="366">
        <f t="shared" si="300"/>
        <v>8952819</v>
      </c>
      <c r="DJ67" s="366">
        <f t="shared" si="300"/>
        <v>7414527</v>
      </c>
      <c r="DK67" s="366">
        <f t="shared" si="300"/>
        <v>6558656</v>
      </c>
      <c r="DL67" s="366">
        <f t="shared" si="300"/>
        <v>6802990</v>
      </c>
      <c r="DM67" s="366">
        <f t="shared" si="300"/>
        <v>5694961</v>
      </c>
      <c r="DN67" s="366">
        <f t="shared" si="300"/>
        <v>4599191</v>
      </c>
      <c r="DO67" s="366">
        <f t="shared" si="300"/>
        <v>5360274</v>
      </c>
      <c r="DP67" s="366">
        <f t="shared" si="300"/>
        <v>5270205</v>
      </c>
      <c r="DQ67" s="366">
        <f t="shared" si="300"/>
        <v>7254030</v>
      </c>
      <c r="DR67" s="366">
        <f t="shared" si="300"/>
        <v>6605331</v>
      </c>
      <c r="DS67" s="366">
        <f t="shared" si="300"/>
        <v>7672380</v>
      </c>
      <c r="DT67" s="366">
        <f t="shared" si="300"/>
        <v>14295718</v>
      </c>
      <c r="DU67" s="366">
        <f t="shared" si="300"/>
        <v>11399925</v>
      </c>
      <c r="DV67" s="366">
        <f t="shared" si="300"/>
        <v>11521722</v>
      </c>
      <c r="DW67" s="366">
        <f t="shared" si="300"/>
        <v>8622129</v>
      </c>
      <c r="DX67" s="366">
        <f t="shared" si="300"/>
        <v>5868400</v>
      </c>
      <c r="DY67" s="366"/>
      <c r="DZ67" s="366"/>
      <c r="EA67" s="36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51528243</v>
      </c>
    </row>
    <row r="68" spans="1:133" s="31" customFormat="1" x14ac:dyDescent="0.3">
      <c r="A68" s="138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7">
        <v>3642851</v>
      </c>
      <c r="V68" s="187">
        <v>3479976</v>
      </c>
      <c r="W68" s="187">
        <v>3471766</v>
      </c>
      <c r="X68" s="35">
        <v>3631826</v>
      </c>
      <c r="Y68" s="187">
        <v>4500674</v>
      </c>
      <c r="Z68" s="187">
        <v>5063730</v>
      </c>
      <c r="AA68" s="187">
        <v>5197002</v>
      </c>
      <c r="AB68" s="187">
        <v>5493863</v>
      </c>
      <c r="AC68" s="187">
        <v>5126707</v>
      </c>
      <c r="AD68" s="187">
        <v>4912057</v>
      </c>
      <c r="AE68" s="187">
        <v>4415206</v>
      </c>
      <c r="AF68" s="187">
        <v>4050317</v>
      </c>
      <c r="AG68" s="187">
        <v>3631744</v>
      </c>
      <c r="AH68" s="187">
        <v>3380405</v>
      </c>
      <c r="AI68" s="187">
        <v>3313395</v>
      </c>
      <c r="AJ68" s="35">
        <v>3649544</v>
      </c>
      <c r="AK68" s="276">
        <v>5948470</v>
      </c>
      <c r="AL68" s="276">
        <v>6352005</v>
      </c>
      <c r="AM68" s="276">
        <v>6802887</v>
      </c>
      <c r="AN68" s="276">
        <v>6155202</v>
      </c>
      <c r="AO68" s="276">
        <v>5260531</v>
      </c>
      <c r="AP68" s="276">
        <v>4777209</v>
      </c>
      <c r="AQ68" s="56">
        <v>3990958</v>
      </c>
      <c r="AR68" s="276">
        <v>3592711</v>
      </c>
      <c r="AS68" s="276">
        <v>3452541</v>
      </c>
      <c r="AT68" s="276">
        <v>3082822</v>
      </c>
      <c r="AU68" s="276">
        <v>3210506</v>
      </c>
      <c r="AV68" s="292">
        <v>3828772</v>
      </c>
      <c r="AW68" s="276">
        <v>4785860</v>
      </c>
      <c r="AX68" s="276">
        <v>5383776</v>
      </c>
      <c r="AY68" s="276">
        <v>5623273</v>
      </c>
      <c r="AZ68" s="56">
        <v>5670839</v>
      </c>
      <c r="BA68" s="276">
        <v>5261416</v>
      </c>
      <c r="BB68" s="276">
        <v>4747894</v>
      </c>
      <c r="BC68" s="56">
        <v>4020639</v>
      </c>
      <c r="BD68" s="276">
        <v>3685887</v>
      </c>
      <c r="BE68" s="276">
        <v>3443118</v>
      </c>
      <c r="BF68" s="276">
        <v>3184296</v>
      </c>
      <c r="BG68" s="276">
        <v>3148530</v>
      </c>
      <c r="BH68" s="292">
        <v>3702501</v>
      </c>
      <c r="BI68" s="476">
        <v>4800276</v>
      </c>
      <c r="BJ68" s="541">
        <v>5572576</v>
      </c>
      <c r="BK68" s="565">
        <v>6493664</v>
      </c>
      <c r="BL68" s="56">
        <v>6894474</v>
      </c>
      <c r="BM68" s="276">
        <v>6719664</v>
      </c>
      <c r="BN68" s="276">
        <v>4831429</v>
      </c>
      <c r="BO68" s="56">
        <v>3639396</v>
      </c>
      <c r="BP68" s="56">
        <v>3008887</v>
      </c>
      <c r="BQ68" s="276">
        <v>2397433</v>
      </c>
      <c r="BR68" s="276">
        <v>2231876</v>
      </c>
      <c r="BS68" s="276"/>
      <c r="BT68" s="276"/>
      <c r="BU68" s="33">
        <f t="shared" si="296"/>
        <v>-45087.520000000484</v>
      </c>
      <c r="BV68" s="36">
        <f t="shared" si="296"/>
        <v>905875.54999999981</v>
      </c>
      <c r="BW68" s="36">
        <f t="shared" si="296"/>
        <v>1678311.2599999998</v>
      </c>
      <c r="BX68" s="36">
        <f t="shared" si="296"/>
        <v>1790061.38</v>
      </c>
      <c r="BY68" s="36">
        <f t="shared" si="296"/>
        <v>1432003.67</v>
      </c>
      <c r="BZ68" s="36">
        <f t="shared" si="296"/>
        <v>1653906</v>
      </c>
      <c r="CA68" s="36">
        <f t="shared" si="296"/>
        <v>1631578.6</v>
      </c>
      <c r="CB68" s="36">
        <f t="shared" si="296"/>
        <v>1656667.39</v>
      </c>
      <c r="CC68" s="36">
        <f t="shared" si="296"/>
        <v>1684444.07</v>
      </c>
      <c r="CD68" s="386">
        <f t="shared" si="296"/>
        <v>1403314.79</v>
      </c>
      <c r="CE68" s="409">
        <f t="shared" si="297"/>
        <v>1662234.9700000002</v>
      </c>
      <c r="CF68" s="36">
        <f t="shared" si="297"/>
        <v>1485032.85</v>
      </c>
      <c r="CG68" s="36">
        <f t="shared" si="297"/>
        <v>959801.20000000019</v>
      </c>
      <c r="CH68" s="36">
        <f t="shared" si="297"/>
        <v>31383</v>
      </c>
      <c r="CI68" s="36">
        <f t="shared" si="297"/>
        <v>-231516</v>
      </c>
      <c r="CJ68" s="227">
        <f t="shared" si="297"/>
        <v>71864</v>
      </c>
      <c r="CK68" s="227">
        <f t="shared" si="297"/>
        <v>282588</v>
      </c>
      <c r="CL68" s="227">
        <f t="shared" si="297"/>
        <v>149260</v>
      </c>
      <c r="CM68" s="227">
        <f t="shared" si="297"/>
        <v>-11107</v>
      </c>
      <c r="CN68" s="227">
        <f t="shared" si="297"/>
        <v>-99571</v>
      </c>
      <c r="CO68" s="227">
        <f t="shared" si="298"/>
        <v>-158371</v>
      </c>
      <c r="CP68" s="366">
        <f t="shared" si="298"/>
        <v>17718</v>
      </c>
      <c r="CQ68" s="335">
        <f t="shared" si="298"/>
        <v>1447796</v>
      </c>
      <c r="CR68" s="253">
        <f t="shared" si="298"/>
        <v>1288275</v>
      </c>
      <c r="CS68" s="253">
        <f t="shared" si="298"/>
        <v>1605885</v>
      </c>
      <c r="CT68" s="253">
        <f t="shared" si="298"/>
        <v>661339</v>
      </c>
      <c r="CU68" s="253">
        <f t="shared" si="298"/>
        <v>133824</v>
      </c>
      <c r="CV68" s="253">
        <f t="shared" si="298"/>
        <v>-134848</v>
      </c>
      <c r="CW68" s="253">
        <f t="shared" si="298"/>
        <v>-424248</v>
      </c>
      <c r="CX68" s="253">
        <f t="shared" si="298"/>
        <v>-457606</v>
      </c>
      <c r="CY68" s="253">
        <f t="shared" si="299"/>
        <v>-179203</v>
      </c>
      <c r="CZ68" s="253">
        <f t="shared" si="299"/>
        <v>-297583</v>
      </c>
      <c r="DA68" s="253">
        <f t="shared" si="299"/>
        <v>-102889</v>
      </c>
      <c r="DB68" s="366">
        <f t="shared" si="299"/>
        <v>179228</v>
      </c>
      <c r="DC68" s="366">
        <f t="shared" si="299"/>
        <v>-1162610</v>
      </c>
      <c r="DD68" s="366">
        <f t="shared" si="299"/>
        <v>-968229</v>
      </c>
      <c r="DE68" s="366">
        <f t="shared" si="299"/>
        <v>-1179614</v>
      </c>
      <c r="DF68" s="366">
        <f t="shared" si="299"/>
        <v>-484363</v>
      </c>
      <c r="DG68" s="366">
        <f t="shared" si="299"/>
        <v>885</v>
      </c>
      <c r="DH68" s="366">
        <f t="shared" si="299"/>
        <v>-29315</v>
      </c>
      <c r="DI68" s="366">
        <f t="shared" si="300"/>
        <v>29681</v>
      </c>
      <c r="DJ68" s="366">
        <f t="shared" si="300"/>
        <v>93176</v>
      </c>
      <c r="DK68" s="366">
        <f t="shared" si="300"/>
        <v>-9423</v>
      </c>
      <c r="DL68" s="366">
        <f t="shared" si="300"/>
        <v>101474</v>
      </c>
      <c r="DM68" s="366">
        <f t="shared" si="300"/>
        <v>-61976</v>
      </c>
      <c r="DN68" s="366">
        <f t="shared" si="300"/>
        <v>-126271</v>
      </c>
      <c r="DO68" s="366">
        <f t="shared" si="300"/>
        <v>14416</v>
      </c>
      <c r="DP68" s="366">
        <f t="shared" si="300"/>
        <v>188800</v>
      </c>
      <c r="DQ68" s="366">
        <f t="shared" si="300"/>
        <v>870391</v>
      </c>
      <c r="DR68" s="366">
        <f t="shared" si="300"/>
        <v>1223635</v>
      </c>
      <c r="DS68" s="366">
        <f t="shared" si="300"/>
        <v>1458248</v>
      </c>
      <c r="DT68" s="366">
        <f t="shared" si="300"/>
        <v>83535</v>
      </c>
      <c r="DU68" s="366">
        <f t="shared" si="300"/>
        <v>-381243</v>
      </c>
      <c r="DV68" s="366">
        <f t="shared" si="300"/>
        <v>-677000</v>
      </c>
      <c r="DW68" s="366">
        <f t="shared" si="300"/>
        <v>-1045685</v>
      </c>
      <c r="DX68" s="366">
        <f t="shared" si="300"/>
        <v>-952420</v>
      </c>
      <c r="DY68" s="366"/>
      <c r="DZ68" s="366"/>
      <c r="EA68" s="36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2231876</v>
      </c>
    </row>
    <row r="69" spans="1:133" s="31" customFormat="1" x14ac:dyDescent="0.3">
      <c r="A69" s="138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7">
        <v>2874771</v>
      </c>
      <c r="V69" s="187">
        <v>2695334</v>
      </c>
      <c r="W69" s="187">
        <v>2734123</v>
      </c>
      <c r="X69" s="35">
        <v>2985681</v>
      </c>
      <c r="Y69" s="187">
        <v>3909157</v>
      </c>
      <c r="Z69" s="187">
        <v>4650276</v>
      </c>
      <c r="AA69" s="187">
        <v>4084034</v>
      </c>
      <c r="AB69" s="187">
        <v>4402611</v>
      </c>
      <c r="AC69" s="187">
        <v>4139417</v>
      </c>
      <c r="AD69" s="187">
        <v>4013871</v>
      </c>
      <c r="AE69" s="187">
        <v>3218766</v>
      </c>
      <c r="AF69" s="187">
        <v>2931082</v>
      </c>
      <c r="AG69" s="187">
        <v>2696095</v>
      </c>
      <c r="AH69" s="187">
        <v>2548910</v>
      </c>
      <c r="AI69" s="187">
        <v>2792777</v>
      </c>
      <c r="AJ69" s="35">
        <v>3162682</v>
      </c>
      <c r="AK69" s="276">
        <v>5889145</v>
      </c>
      <c r="AL69" s="276">
        <v>5764366</v>
      </c>
      <c r="AM69" s="276">
        <v>5897849</v>
      </c>
      <c r="AN69" s="276">
        <v>4965781</v>
      </c>
      <c r="AO69" s="276">
        <v>4566922</v>
      </c>
      <c r="AP69" s="276">
        <v>4068604</v>
      </c>
      <c r="AQ69" s="56">
        <v>3308004</v>
      </c>
      <c r="AR69" s="276">
        <v>2949239</v>
      </c>
      <c r="AS69" s="276">
        <v>2958157</v>
      </c>
      <c r="AT69" s="276">
        <v>2613860</v>
      </c>
      <c r="AU69" s="276">
        <v>2766492</v>
      </c>
      <c r="AV69" s="292">
        <v>3511740</v>
      </c>
      <c r="AW69" s="276">
        <v>4228890</v>
      </c>
      <c r="AX69" s="276">
        <v>4677261</v>
      </c>
      <c r="AY69" s="276">
        <v>4875668</v>
      </c>
      <c r="AZ69" s="56">
        <v>4790370</v>
      </c>
      <c r="BA69" s="276">
        <v>4463417</v>
      </c>
      <c r="BB69" s="276">
        <v>4144313</v>
      </c>
      <c r="BC69" s="56">
        <v>3415389</v>
      </c>
      <c r="BD69" s="276">
        <v>2937809</v>
      </c>
      <c r="BE69" s="276">
        <v>2759532</v>
      </c>
      <c r="BF69" s="276">
        <v>2638594</v>
      </c>
      <c r="BG69" s="276">
        <v>2677118</v>
      </c>
      <c r="BH69" s="292">
        <v>3195690</v>
      </c>
      <c r="BI69" s="476">
        <v>4172667</v>
      </c>
      <c r="BJ69" s="541">
        <v>4807050</v>
      </c>
      <c r="BK69" s="565">
        <v>5493517</v>
      </c>
      <c r="BL69" s="56">
        <v>5446315</v>
      </c>
      <c r="BM69" s="276">
        <v>5193720</v>
      </c>
      <c r="BN69" s="276">
        <v>3611838</v>
      </c>
      <c r="BO69" s="56">
        <v>2884132</v>
      </c>
      <c r="BP69" s="56">
        <v>2428193</v>
      </c>
      <c r="BQ69" s="276">
        <v>2131625</v>
      </c>
      <c r="BR69" s="276">
        <v>1897565</v>
      </c>
      <c r="BS69" s="276"/>
      <c r="BT69" s="276"/>
      <c r="BU69" s="33">
        <f t="shared" si="296"/>
        <v>-262034.88999999966</v>
      </c>
      <c r="BV69" s="36">
        <f t="shared" si="296"/>
        <v>596446.81999999983</v>
      </c>
      <c r="BW69" s="36">
        <f t="shared" si="296"/>
        <v>1220179.0099999998</v>
      </c>
      <c r="BX69" s="36">
        <f t="shared" si="296"/>
        <v>1209151.9500000002</v>
      </c>
      <c r="BY69" s="36">
        <f t="shared" si="296"/>
        <v>745855.79999999981</v>
      </c>
      <c r="BZ69" s="36">
        <f t="shared" si="296"/>
        <v>948252</v>
      </c>
      <c r="CA69" s="36">
        <f t="shared" si="296"/>
        <v>1239021.29</v>
      </c>
      <c r="CB69" s="36">
        <f t="shared" si="296"/>
        <v>1223546.05</v>
      </c>
      <c r="CC69" s="36">
        <f t="shared" si="296"/>
        <v>1172037.52</v>
      </c>
      <c r="CD69" s="386">
        <f t="shared" si="296"/>
        <v>949513.85000000009</v>
      </c>
      <c r="CE69" s="409">
        <f t="shared" si="297"/>
        <v>1629410.6</v>
      </c>
      <c r="CF69" s="36">
        <f t="shared" si="297"/>
        <v>1766501.42</v>
      </c>
      <c r="CG69" s="36">
        <f t="shared" si="297"/>
        <v>906148.25999999978</v>
      </c>
      <c r="CH69" s="36">
        <f t="shared" si="297"/>
        <v>87233</v>
      </c>
      <c r="CI69" s="36">
        <f t="shared" si="297"/>
        <v>-205756</v>
      </c>
      <c r="CJ69" s="227">
        <f t="shared" si="297"/>
        <v>46522</v>
      </c>
      <c r="CK69" s="227">
        <f t="shared" si="297"/>
        <v>-95251</v>
      </c>
      <c r="CL69" s="227">
        <f t="shared" si="297"/>
        <v>-168341</v>
      </c>
      <c r="CM69" s="227">
        <f t="shared" si="297"/>
        <v>-178676</v>
      </c>
      <c r="CN69" s="227">
        <f t="shared" si="297"/>
        <v>-146424</v>
      </c>
      <c r="CO69" s="227">
        <f t="shared" si="298"/>
        <v>58654</v>
      </c>
      <c r="CP69" s="366">
        <f t="shared" si="298"/>
        <v>177001</v>
      </c>
      <c r="CQ69" s="335">
        <f t="shared" si="298"/>
        <v>1979988</v>
      </c>
      <c r="CR69" s="253">
        <f t="shared" si="298"/>
        <v>1114090</v>
      </c>
      <c r="CS69" s="253">
        <f t="shared" si="298"/>
        <v>1813815</v>
      </c>
      <c r="CT69" s="253">
        <f t="shared" si="298"/>
        <v>563170</v>
      </c>
      <c r="CU69" s="253">
        <f t="shared" si="298"/>
        <v>427505</v>
      </c>
      <c r="CV69" s="253">
        <f t="shared" si="298"/>
        <v>54733</v>
      </c>
      <c r="CW69" s="253">
        <f t="shared" si="298"/>
        <v>89238</v>
      </c>
      <c r="CX69" s="253">
        <f t="shared" si="298"/>
        <v>18157</v>
      </c>
      <c r="CY69" s="253">
        <f t="shared" si="299"/>
        <v>262062</v>
      </c>
      <c r="CZ69" s="253">
        <f t="shared" si="299"/>
        <v>64950</v>
      </c>
      <c r="DA69" s="253">
        <f t="shared" si="299"/>
        <v>-26285</v>
      </c>
      <c r="DB69" s="366">
        <f t="shared" si="299"/>
        <v>349058</v>
      </c>
      <c r="DC69" s="366">
        <f t="shared" si="299"/>
        <v>-1660255</v>
      </c>
      <c r="DD69" s="366">
        <f t="shared" si="299"/>
        <v>-1087105</v>
      </c>
      <c r="DE69" s="366">
        <f t="shared" si="299"/>
        <v>-1022181</v>
      </c>
      <c r="DF69" s="366">
        <f t="shared" si="299"/>
        <v>-175411</v>
      </c>
      <c r="DG69" s="366">
        <f t="shared" si="299"/>
        <v>-103505</v>
      </c>
      <c r="DH69" s="366">
        <f t="shared" si="299"/>
        <v>75709</v>
      </c>
      <c r="DI69" s="366">
        <f t="shared" si="300"/>
        <v>107385</v>
      </c>
      <c r="DJ69" s="366">
        <f t="shared" si="300"/>
        <v>-11430</v>
      </c>
      <c r="DK69" s="366">
        <f t="shared" si="300"/>
        <v>-198625</v>
      </c>
      <c r="DL69" s="366">
        <f t="shared" si="300"/>
        <v>24734</v>
      </c>
      <c r="DM69" s="366">
        <f t="shared" si="300"/>
        <v>-89374</v>
      </c>
      <c r="DN69" s="366">
        <f t="shared" si="300"/>
        <v>-316050</v>
      </c>
      <c r="DO69" s="366">
        <f t="shared" si="300"/>
        <v>-56223</v>
      </c>
      <c r="DP69" s="366">
        <f t="shared" si="300"/>
        <v>129789</v>
      </c>
      <c r="DQ69" s="366">
        <f t="shared" si="300"/>
        <v>617849</v>
      </c>
      <c r="DR69" s="366">
        <f t="shared" si="300"/>
        <v>655945</v>
      </c>
      <c r="DS69" s="366">
        <f t="shared" si="300"/>
        <v>730303</v>
      </c>
      <c r="DT69" s="366">
        <f t="shared" si="300"/>
        <v>-532475</v>
      </c>
      <c r="DU69" s="366">
        <f t="shared" si="300"/>
        <v>-531257</v>
      </c>
      <c r="DV69" s="366">
        <f t="shared" si="300"/>
        <v>-509616</v>
      </c>
      <c r="DW69" s="366">
        <f t="shared" si="300"/>
        <v>-627907</v>
      </c>
      <c r="DX69" s="366">
        <f t="shared" si="300"/>
        <v>-741029</v>
      </c>
      <c r="DY69" s="366"/>
      <c r="DZ69" s="366"/>
      <c r="EA69" s="36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1897565</v>
      </c>
    </row>
    <row r="70" spans="1:133" s="31" customFormat="1" x14ac:dyDescent="0.3">
      <c r="A70" s="138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7">
        <v>12345362</v>
      </c>
      <c r="V70" s="187">
        <v>11763195</v>
      </c>
      <c r="W70" s="187">
        <v>11915710</v>
      </c>
      <c r="X70" s="35">
        <v>12330759</v>
      </c>
      <c r="Y70" s="187">
        <v>15657756</v>
      </c>
      <c r="Z70" s="187">
        <v>17458415</v>
      </c>
      <c r="AA70" s="187">
        <v>14060771</v>
      </c>
      <c r="AB70" s="187">
        <v>13930379</v>
      </c>
      <c r="AC70" s="187">
        <v>13287821</v>
      </c>
      <c r="AD70" s="187">
        <v>13845777</v>
      </c>
      <c r="AE70" s="187">
        <v>9839217</v>
      </c>
      <c r="AF70" s="187">
        <v>8392938</v>
      </c>
      <c r="AG70" s="187">
        <v>8024750</v>
      </c>
      <c r="AH70" s="187">
        <v>7806602</v>
      </c>
      <c r="AI70" s="187">
        <v>8430124</v>
      </c>
      <c r="AJ70" s="35">
        <v>10403579</v>
      </c>
      <c r="AK70" s="276">
        <v>19999703</v>
      </c>
      <c r="AL70" s="276">
        <v>20242629</v>
      </c>
      <c r="AM70" s="276">
        <v>18773880</v>
      </c>
      <c r="AN70" s="276">
        <v>16517432</v>
      </c>
      <c r="AO70" s="276">
        <v>14955663</v>
      </c>
      <c r="AP70" s="276">
        <v>14429759</v>
      </c>
      <c r="AQ70" s="56">
        <v>11143681</v>
      </c>
      <c r="AR70" s="276">
        <v>10524556</v>
      </c>
      <c r="AS70" s="276">
        <v>10954596</v>
      </c>
      <c r="AT70" s="276">
        <v>8257239</v>
      </c>
      <c r="AU70" s="276">
        <v>9565506</v>
      </c>
      <c r="AV70" s="292">
        <v>13892885</v>
      </c>
      <c r="AW70" s="276">
        <v>14433758</v>
      </c>
      <c r="AX70" s="276">
        <v>14522072</v>
      </c>
      <c r="AY70" s="276">
        <v>14140937</v>
      </c>
      <c r="AZ70" s="56">
        <v>14017479</v>
      </c>
      <c r="BA70" s="276">
        <v>13705642</v>
      </c>
      <c r="BB70" s="276">
        <v>12226106</v>
      </c>
      <c r="BC70" s="56">
        <v>9395315</v>
      </c>
      <c r="BD70" s="276">
        <v>8519851</v>
      </c>
      <c r="BE70" s="276">
        <v>8613699</v>
      </c>
      <c r="BF70" s="276">
        <v>7735394</v>
      </c>
      <c r="BG70" s="276">
        <v>7615365</v>
      </c>
      <c r="BH70" s="292">
        <v>9848431</v>
      </c>
      <c r="BI70" s="476">
        <v>12917954</v>
      </c>
      <c r="BJ70" s="541">
        <v>14302734</v>
      </c>
      <c r="BK70" s="565">
        <v>16421713</v>
      </c>
      <c r="BL70" s="56">
        <v>17216027</v>
      </c>
      <c r="BM70" s="276">
        <v>15298930</v>
      </c>
      <c r="BN70" s="276">
        <v>8602275</v>
      </c>
      <c r="BO70" s="56">
        <v>7544624</v>
      </c>
      <c r="BP70" s="56">
        <v>6845514</v>
      </c>
      <c r="BQ70" s="276">
        <v>6091002</v>
      </c>
      <c r="BR70" s="276">
        <v>4956133</v>
      </c>
      <c r="BS70" s="276"/>
      <c r="BT70" s="276"/>
      <c r="BU70" s="33">
        <f t="shared" si="296"/>
        <v>254331.6099999994</v>
      </c>
      <c r="BV70" s="36">
        <f t="shared" si="296"/>
        <v>4752022.0999999996</v>
      </c>
      <c r="BW70" s="36">
        <f t="shared" si="296"/>
        <v>3298623.51</v>
      </c>
      <c r="BX70" s="36">
        <f t="shared" si="296"/>
        <v>3787492.9399999995</v>
      </c>
      <c r="BY70" s="36">
        <f t="shared" si="296"/>
        <v>2965595.2100000009</v>
      </c>
      <c r="BZ70" s="36">
        <f t="shared" si="296"/>
        <v>2931528.9700000007</v>
      </c>
      <c r="CA70" s="36">
        <f t="shared" si="296"/>
        <v>5198207.07</v>
      </c>
      <c r="CB70" s="36">
        <f t="shared" si="296"/>
        <v>6147339.2300000004</v>
      </c>
      <c r="CC70" s="36">
        <f t="shared" si="296"/>
        <v>5802701.9699999997</v>
      </c>
      <c r="CD70" s="386">
        <f t="shared" si="296"/>
        <v>4424113.38</v>
      </c>
      <c r="CE70" s="409">
        <f t="shared" si="297"/>
        <v>7022131.8000000007</v>
      </c>
      <c r="CF70" s="36">
        <f t="shared" si="297"/>
        <v>5547690.0099999998</v>
      </c>
      <c r="CG70" s="36">
        <f t="shared" si="297"/>
        <v>1313760.8900000006</v>
      </c>
      <c r="CH70" s="36">
        <f t="shared" si="297"/>
        <v>-3425087</v>
      </c>
      <c r="CI70" s="36">
        <f t="shared" si="297"/>
        <v>-3137094</v>
      </c>
      <c r="CJ70" s="227">
        <f t="shared" si="297"/>
        <v>-2429087</v>
      </c>
      <c r="CK70" s="227">
        <f t="shared" si="297"/>
        <v>-4046142</v>
      </c>
      <c r="CL70" s="227">
        <f t="shared" si="297"/>
        <v>-4533461</v>
      </c>
      <c r="CM70" s="227">
        <f t="shared" si="297"/>
        <v>-4320612</v>
      </c>
      <c r="CN70" s="227">
        <f t="shared" si="297"/>
        <v>-3956593</v>
      </c>
      <c r="CO70" s="227">
        <f t="shared" si="298"/>
        <v>-3485586</v>
      </c>
      <c r="CP70" s="366">
        <f t="shared" si="298"/>
        <v>-1927180</v>
      </c>
      <c r="CQ70" s="335">
        <f t="shared" si="298"/>
        <v>4341947</v>
      </c>
      <c r="CR70" s="253">
        <f t="shared" si="298"/>
        <v>2784214</v>
      </c>
      <c r="CS70" s="253">
        <f t="shared" si="298"/>
        <v>4713109</v>
      </c>
      <c r="CT70" s="253">
        <f t="shared" si="298"/>
        <v>2587053</v>
      </c>
      <c r="CU70" s="253">
        <f t="shared" si="298"/>
        <v>1667842</v>
      </c>
      <c r="CV70" s="253">
        <f t="shared" si="298"/>
        <v>583982</v>
      </c>
      <c r="CW70" s="253">
        <f t="shared" si="298"/>
        <v>1304464</v>
      </c>
      <c r="CX70" s="253">
        <f t="shared" si="298"/>
        <v>2131618</v>
      </c>
      <c r="CY70" s="253">
        <f t="shared" si="299"/>
        <v>2929846</v>
      </c>
      <c r="CZ70" s="253">
        <f t="shared" si="299"/>
        <v>450637</v>
      </c>
      <c r="DA70" s="253">
        <f t="shared" si="299"/>
        <v>1135382</v>
      </c>
      <c r="DB70" s="366">
        <f t="shared" si="299"/>
        <v>3489306</v>
      </c>
      <c r="DC70" s="366">
        <f t="shared" si="299"/>
        <v>-5565945</v>
      </c>
      <c r="DD70" s="366">
        <f t="shared" si="299"/>
        <v>-5720557</v>
      </c>
      <c r="DE70" s="366">
        <f t="shared" si="299"/>
        <v>-4632943</v>
      </c>
      <c r="DF70" s="366">
        <f t="shared" si="299"/>
        <v>-2499953</v>
      </c>
      <c r="DG70" s="366">
        <f t="shared" si="299"/>
        <v>-1250021</v>
      </c>
      <c r="DH70" s="366">
        <f t="shared" si="299"/>
        <v>-2203653</v>
      </c>
      <c r="DI70" s="366">
        <f t="shared" si="300"/>
        <v>-1748366</v>
      </c>
      <c r="DJ70" s="366">
        <f t="shared" si="300"/>
        <v>-2004705</v>
      </c>
      <c r="DK70" s="366">
        <f t="shared" si="300"/>
        <v>-2340897</v>
      </c>
      <c r="DL70" s="366">
        <f t="shared" si="300"/>
        <v>-521845</v>
      </c>
      <c r="DM70" s="366">
        <f t="shared" si="300"/>
        <v>-1950141</v>
      </c>
      <c r="DN70" s="366">
        <f t="shared" si="300"/>
        <v>-4044454</v>
      </c>
      <c r="DO70" s="366">
        <f t="shared" si="300"/>
        <v>-1515804</v>
      </c>
      <c r="DP70" s="366">
        <f t="shared" si="300"/>
        <v>-219338</v>
      </c>
      <c r="DQ70" s="366">
        <f t="shared" si="300"/>
        <v>2280776</v>
      </c>
      <c r="DR70" s="366">
        <f t="shared" si="300"/>
        <v>3198548</v>
      </c>
      <c r="DS70" s="366">
        <f t="shared" si="300"/>
        <v>1593288</v>
      </c>
      <c r="DT70" s="366">
        <f t="shared" si="300"/>
        <v>-3623831</v>
      </c>
      <c r="DU70" s="366">
        <f t="shared" si="300"/>
        <v>-1850691</v>
      </c>
      <c r="DV70" s="366">
        <f t="shared" si="300"/>
        <v>-1674337</v>
      </c>
      <c r="DW70" s="366">
        <f t="shared" si="300"/>
        <v>-2522697</v>
      </c>
      <c r="DX70" s="366">
        <f t="shared" si="300"/>
        <v>-2779261</v>
      </c>
      <c r="DY70" s="366"/>
      <c r="DZ70" s="366"/>
      <c r="EA70" s="36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4956133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1">SUM(C66:C70)</f>
        <v>123897749.22</v>
      </c>
      <c r="D71" s="119">
        <f t="shared" si="301"/>
        <v>131793055.17</v>
      </c>
      <c r="E71" s="119">
        <f t="shared" si="301"/>
        <v>125530455.87999998</v>
      </c>
      <c r="F71" s="119">
        <f t="shared" si="301"/>
        <v>116048583.16000001</v>
      </c>
      <c r="G71" s="119">
        <f t="shared" si="301"/>
        <v>108425656.79999998</v>
      </c>
      <c r="H71" s="119">
        <f t="shared" si="301"/>
        <v>98214674.090000004</v>
      </c>
      <c r="I71" s="119">
        <f t="shared" si="301"/>
        <v>88181963.780000001</v>
      </c>
      <c r="J71" s="119">
        <f t="shared" si="301"/>
        <v>80631147.640000001</v>
      </c>
      <c r="K71" s="119">
        <f t="shared" si="301"/>
        <v>80041696.88000001</v>
      </c>
      <c r="L71" s="120">
        <f t="shared" si="301"/>
        <v>86550677.230000004</v>
      </c>
      <c r="M71" s="119">
        <f t="shared" si="301"/>
        <v>98387110.360000014</v>
      </c>
      <c r="N71" s="119">
        <f t="shared" si="301"/>
        <v>111153790.83</v>
      </c>
      <c r="O71" s="119">
        <f t="shared" si="301"/>
        <v>121404237.03999998</v>
      </c>
      <c r="P71" s="119">
        <f t="shared" si="301"/>
        <v>133954844</v>
      </c>
      <c r="Q71" s="119">
        <f t="shared" si="301"/>
        <v>136178735</v>
      </c>
      <c r="R71" s="119">
        <f t="shared" si="301"/>
        <v>134336086</v>
      </c>
      <c r="S71" s="119">
        <f t="shared" si="301"/>
        <v>125693021</v>
      </c>
      <c r="T71" s="119">
        <f t="shared" si="301"/>
        <v>120999625</v>
      </c>
      <c r="U71" s="119">
        <f t="shared" si="301"/>
        <v>116683078</v>
      </c>
      <c r="V71" s="119">
        <f t="shared" si="301"/>
        <v>113614519</v>
      </c>
      <c r="W71" s="119">
        <f>SUM(W66+W67+W68+W69+W70)</f>
        <v>113145504</v>
      </c>
      <c r="X71" s="120">
        <f>SUM(X66+X67+X68+X69+X70)</f>
        <v>116560010</v>
      </c>
      <c r="Y71" s="190">
        <v>130291138</v>
      </c>
      <c r="Z71" s="190">
        <v>142479951</v>
      </c>
      <c r="AA71" s="190">
        <v>146787066</v>
      </c>
      <c r="AB71" s="190">
        <v>154933497</v>
      </c>
      <c r="AC71" s="190">
        <v>151796716</v>
      </c>
      <c r="AD71" s="190">
        <v>147435021</v>
      </c>
      <c r="AE71" s="190">
        <v>131124642</v>
      </c>
      <c r="AF71" s="190">
        <v>120842758</v>
      </c>
      <c r="AG71" s="190">
        <v>113335247</v>
      </c>
      <c r="AH71" s="190">
        <v>107014629</v>
      </c>
      <c r="AI71" s="190">
        <v>105095935</v>
      </c>
      <c r="AJ71" s="120">
        <v>108455863</v>
      </c>
      <c r="AK71" s="201">
        <v>136011920</v>
      </c>
      <c r="AL71" s="201">
        <v>146804619</v>
      </c>
      <c r="AM71" s="201">
        <v>158020067</v>
      </c>
      <c r="AN71" s="201">
        <v>163661352</v>
      </c>
      <c r="AO71" s="201">
        <v>155106356</v>
      </c>
      <c r="AP71" s="201">
        <v>147458913</v>
      </c>
      <c r="AQ71" s="29">
        <v>133054543</v>
      </c>
      <c r="AR71" s="201">
        <v>125250890</v>
      </c>
      <c r="AS71" s="201">
        <v>120984672</v>
      </c>
      <c r="AT71" s="201">
        <v>108374369</v>
      </c>
      <c r="AU71" s="201">
        <v>109310183</v>
      </c>
      <c r="AV71" s="295">
        <v>122749650</v>
      </c>
      <c r="AW71" s="201">
        <v>137590453</v>
      </c>
      <c r="AX71" s="201">
        <v>152373796</v>
      </c>
      <c r="AY71" s="201">
        <v>162239557</v>
      </c>
      <c r="AZ71" s="29">
        <v>172536087</v>
      </c>
      <c r="BA71" s="201">
        <v>165603269</v>
      </c>
      <c r="BB71" s="201">
        <v>157315597</v>
      </c>
      <c r="BC71" s="29">
        <v>143295712</v>
      </c>
      <c r="BD71" s="201">
        <v>132582151</v>
      </c>
      <c r="BE71" s="201">
        <v>123900362</v>
      </c>
      <c r="BF71" s="201">
        <v>115967902</v>
      </c>
      <c r="BG71" s="201">
        <v>112896558</v>
      </c>
      <c r="BH71" s="295">
        <v>121439509</v>
      </c>
      <c r="BI71" s="479">
        <v>140004604</v>
      </c>
      <c r="BJ71" s="544">
        <v>156035919</v>
      </c>
      <c r="BK71" s="568">
        <v>177750001</v>
      </c>
      <c r="BL71" s="29">
        <v>186271083</v>
      </c>
      <c r="BM71" s="201">
        <v>183087679</v>
      </c>
      <c r="BN71" s="201">
        <v>173490564</v>
      </c>
      <c r="BO71" s="29">
        <v>157947533</v>
      </c>
      <c r="BP71" s="29">
        <v>146220748</v>
      </c>
      <c r="BQ71" s="201">
        <v>134320733</v>
      </c>
      <c r="BR71" s="201">
        <v>123932056</v>
      </c>
      <c r="BS71" s="201"/>
      <c r="BT71" s="201"/>
      <c r="BU71" s="118">
        <f t="shared" ref="BU71:BY71" si="302">SUM(BU66:BU70)</f>
        <v>-2493512.1800000072</v>
      </c>
      <c r="BV71" s="121">
        <f t="shared" si="302"/>
        <v>2161788.8300000061</v>
      </c>
      <c r="BW71" s="121">
        <f t="shared" si="302"/>
        <v>10648279.120000003</v>
      </c>
      <c r="BX71" s="121">
        <f t="shared" si="302"/>
        <v>18287502.839999996</v>
      </c>
      <c r="BY71" s="121">
        <f t="shared" si="302"/>
        <v>17267364.200000003</v>
      </c>
      <c r="BZ71" s="121">
        <f t="shared" ref="BZ71:CH71" si="303">SUM(BZ66:BZ70)</f>
        <v>22784950.909999996</v>
      </c>
      <c r="CA71" s="121">
        <f t="shared" si="303"/>
        <v>28501114.220000003</v>
      </c>
      <c r="CB71" s="121">
        <f t="shared" si="303"/>
        <v>32983371.360000003</v>
      </c>
      <c r="CC71" s="121">
        <f t="shared" si="303"/>
        <v>33103807.120000001</v>
      </c>
      <c r="CD71" s="389">
        <f t="shared" si="303"/>
        <v>30009332.769999996</v>
      </c>
      <c r="CE71" s="412">
        <f t="shared" si="303"/>
        <v>31904027.639999997</v>
      </c>
      <c r="CF71" s="121">
        <f t="shared" si="303"/>
        <v>31326160.169999994</v>
      </c>
      <c r="CG71" s="121">
        <f t="shared" si="303"/>
        <v>25382828.960000008</v>
      </c>
      <c r="CH71" s="121">
        <f t="shared" si="303"/>
        <v>20978653</v>
      </c>
      <c r="CI71" s="121">
        <f t="shared" ref="CI71:CJ71" si="304">SUM(CI66:CI70)</f>
        <v>15617981</v>
      </c>
      <c r="CJ71" s="230">
        <f t="shared" si="304"/>
        <v>13098935</v>
      </c>
      <c r="CK71" s="230">
        <f t="shared" ref="CK71:CL71" si="305">SUM(CK66:CK70)</f>
        <v>5431621</v>
      </c>
      <c r="CL71" s="230">
        <f t="shared" si="305"/>
        <v>-156867</v>
      </c>
      <c r="CM71" s="230">
        <f t="shared" ref="CM71:CN71" si="306">SUM(CM66:CM70)</f>
        <v>-3347831</v>
      </c>
      <c r="CN71" s="230">
        <f t="shared" si="306"/>
        <v>-6599890</v>
      </c>
      <c r="CO71" s="230">
        <f t="shared" ref="CO71:CQ71" si="307">SUM(CO66:CO70)</f>
        <v>-8049569</v>
      </c>
      <c r="CP71" s="369">
        <f t="shared" si="307"/>
        <v>-8104147</v>
      </c>
      <c r="CQ71" s="338">
        <f t="shared" si="307"/>
        <v>5720782</v>
      </c>
      <c r="CR71" s="256">
        <f t="shared" ref="CR71" si="308">SUM(CR66:CR70)</f>
        <v>4324668</v>
      </c>
      <c r="CS71" s="256">
        <f t="shared" ref="CS71" si="309">SUM(CS66:CS70)</f>
        <v>11233001</v>
      </c>
      <c r="CT71" s="256">
        <f t="shared" ref="CT71" si="310">SUM(CT66:CT70)</f>
        <v>8727855</v>
      </c>
      <c r="CU71" s="256">
        <f t="shared" ref="CU71" si="311">SUM(CU66:CU70)</f>
        <v>3309640</v>
      </c>
      <c r="CV71" s="256">
        <f t="shared" ref="CV71" si="312">SUM(CV66:CV70)</f>
        <v>23892</v>
      </c>
      <c r="CW71" s="256">
        <f t="shared" ref="CW71" si="313">SUM(CW66:CW70)</f>
        <v>1929901</v>
      </c>
      <c r="CX71" s="256">
        <f t="shared" ref="CX71" si="314">SUM(CX66:CX70)</f>
        <v>4408132</v>
      </c>
      <c r="CY71" s="256">
        <f t="shared" ref="CY71" si="315">SUM(CY66:CY70)</f>
        <v>7649425</v>
      </c>
      <c r="CZ71" s="256">
        <f t="shared" ref="CZ71" si="316">SUM(CZ66:CZ70)</f>
        <v>1359740</v>
      </c>
      <c r="DA71" s="256">
        <f t="shared" ref="DA71" si="317">SUM(DA66:DA70)</f>
        <v>4214248</v>
      </c>
      <c r="DB71" s="369">
        <f t="shared" ref="DB71" si="318">SUM(DB66:DB70)</f>
        <v>14293787</v>
      </c>
      <c r="DC71" s="369">
        <f t="shared" ref="DC71" si="319">SUM(DC66:DC70)</f>
        <v>1578533</v>
      </c>
      <c r="DD71" s="369">
        <f t="shared" ref="DD71" si="320">SUM(DD66:DD70)</f>
        <v>5569177</v>
      </c>
      <c r="DE71" s="369">
        <f t="shared" ref="DE71" si="321">SUM(DE66:DE70)</f>
        <v>4219490</v>
      </c>
      <c r="DF71" s="369">
        <f t="shared" ref="DF71:DG71" si="322">SUM(DF66:DF70)</f>
        <v>8874735</v>
      </c>
      <c r="DG71" s="369">
        <f t="shared" si="322"/>
        <v>10496913</v>
      </c>
      <c r="DH71" s="369">
        <f t="shared" ref="DH71" si="323">SUM(DH66:DH70)</f>
        <v>9856684</v>
      </c>
      <c r="DI71" s="369">
        <f t="shared" ref="DI71" si="324">SUM(DI66:DI70)</f>
        <v>10241169</v>
      </c>
      <c r="DJ71" s="369">
        <f t="shared" ref="DJ71:DK71" si="325">SUM(DJ66:DJ70)</f>
        <v>7331261</v>
      </c>
      <c r="DK71" s="369">
        <f t="shared" si="325"/>
        <v>2915690</v>
      </c>
      <c r="DL71" s="369">
        <f t="shared" ref="DL71:DM71" si="326">SUM(DL66:DL70)</f>
        <v>7593533</v>
      </c>
      <c r="DM71" s="369">
        <f t="shared" si="326"/>
        <v>3586375</v>
      </c>
      <c r="DN71" s="369">
        <f t="shared" ref="DN71:DO71" si="327">SUM(DN66:DN70)</f>
        <v>-1310141</v>
      </c>
      <c r="DO71" s="369">
        <f t="shared" si="327"/>
        <v>2414151</v>
      </c>
      <c r="DP71" s="369">
        <f t="shared" ref="DP71" si="328">SUM(DP66:DP70)</f>
        <v>3662123</v>
      </c>
      <c r="DQ71" s="369">
        <f t="shared" ref="DQ71:DR71" si="329">SUM(DQ66:DQ70)</f>
        <v>15510444</v>
      </c>
      <c r="DR71" s="369">
        <f t="shared" si="329"/>
        <v>13734996</v>
      </c>
      <c r="DS71" s="369">
        <f t="shared" ref="DS71:DT71" si="330">SUM(DS66:DS70)</f>
        <v>17484410</v>
      </c>
      <c r="DT71" s="369">
        <f t="shared" si="330"/>
        <v>16174967</v>
      </c>
      <c r="DU71" s="369">
        <f t="shared" ref="DU71:DV71" si="331">SUM(DU66:DU70)</f>
        <v>14651821</v>
      </c>
      <c r="DV71" s="369">
        <f t="shared" si="331"/>
        <v>13638597</v>
      </c>
      <c r="DW71" s="369">
        <f t="shared" ref="DW71:DX71" si="332">SUM(DW66:DW70)</f>
        <v>10420371</v>
      </c>
      <c r="DX71" s="369">
        <f t="shared" si="332"/>
        <v>7964154</v>
      </c>
      <c r="DY71" s="369"/>
      <c r="DZ71" s="369"/>
      <c r="EA71" s="369"/>
      <c r="EC71" s="29">
        <f>SUM(EC66:EC70)</f>
        <v>123932056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61"/>
      <c r="CQ72" s="330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  <c r="DB72" s="361"/>
      <c r="DC72" s="361"/>
      <c r="DD72" s="361"/>
      <c r="DE72" s="361"/>
      <c r="DF72" s="361"/>
      <c r="DG72" s="361"/>
      <c r="DH72" s="361"/>
      <c r="DI72" s="361"/>
      <c r="DJ72" s="361"/>
      <c r="DK72" s="361"/>
      <c r="DL72" s="361"/>
      <c r="DM72" s="361"/>
      <c r="DN72" s="361"/>
      <c r="DO72" s="361"/>
      <c r="DP72" s="361"/>
      <c r="DQ72" s="361"/>
      <c r="DR72" s="361"/>
      <c r="DS72" s="361"/>
      <c r="DT72" s="361"/>
      <c r="DU72" s="361"/>
      <c r="DV72" s="361"/>
      <c r="DW72" s="361"/>
      <c r="DX72" s="361"/>
      <c r="DY72" s="361"/>
      <c r="DZ72" s="361"/>
      <c r="EA72" s="361"/>
      <c r="EC72" s="70"/>
    </row>
    <row r="73" spans="1:133" s="51" customFormat="1" x14ac:dyDescent="0.3">
      <c r="A73" s="138"/>
      <c r="B73" s="52" t="s">
        <v>139</v>
      </c>
      <c r="C73" s="72">
        <v>74075689</v>
      </c>
      <c r="D73" s="73">
        <v>45987191</v>
      </c>
      <c r="E73" s="73">
        <v>28469958</v>
      </c>
      <c r="F73" s="73">
        <v>15264615</v>
      </c>
      <c r="G73" s="73">
        <v>9854112</v>
      </c>
      <c r="H73" s="73">
        <v>8938402</v>
      </c>
      <c r="I73" s="73">
        <v>8911838</v>
      </c>
      <c r="J73" s="73">
        <v>17015871</v>
      </c>
      <c r="K73" s="73">
        <v>32426752</v>
      </c>
      <c r="L73" s="74">
        <v>76063248</v>
      </c>
      <c r="M73" s="73">
        <v>81848923</v>
      </c>
      <c r="N73" s="73">
        <v>72100598</v>
      </c>
      <c r="O73" s="73">
        <v>64978120</v>
      </c>
      <c r="P73" s="73">
        <v>50966775</v>
      </c>
      <c r="Q73" s="73">
        <v>38429598</v>
      </c>
      <c r="R73" s="73">
        <v>16441993</v>
      </c>
      <c r="S73" s="73">
        <v>11566768</v>
      </c>
      <c r="T73" s="73">
        <v>9070145</v>
      </c>
      <c r="U73" s="183">
        <v>10677268</v>
      </c>
      <c r="V73" s="183">
        <v>15791491</v>
      </c>
      <c r="W73" s="183">
        <v>31569412</v>
      </c>
      <c r="X73" s="74">
        <v>62736646</v>
      </c>
      <c r="Y73" s="183">
        <v>77979549</v>
      </c>
      <c r="Z73" s="183">
        <v>84089769</v>
      </c>
      <c r="AA73" s="183">
        <v>79189762</v>
      </c>
      <c r="AB73" s="183">
        <v>47498661</v>
      </c>
      <c r="AC73" s="183">
        <v>25683955</v>
      </c>
      <c r="AD73" s="183">
        <v>16024637</v>
      </c>
      <c r="AE73" s="183">
        <v>10619378</v>
      </c>
      <c r="AF73" s="183">
        <v>9637577</v>
      </c>
      <c r="AG73" s="183">
        <v>9690285</v>
      </c>
      <c r="AH73" s="183">
        <v>12171838</v>
      </c>
      <c r="AI73" s="183">
        <v>29344504</v>
      </c>
      <c r="AJ73" s="74">
        <v>62866426</v>
      </c>
      <c r="AK73" s="272">
        <v>81044525</v>
      </c>
      <c r="AL73" s="272">
        <v>82336363</v>
      </c>
      <c r="AM73" s="272">
        <v>78012934</v>
      </c>
      <c r="AN73" s="272">
        <v>45079409</v>
      </c>
      <c r="AO73" s="272">
        <v>27200483</v>
      </c>
      <c r="AP73" s="272">
        <v>14312242</v>
      </c>
      <c r="AQ73" s="75">
        <v>10052605</v>
      </c>
      <c r="AR73" s="272">
        <v>9018256</v>
      </c>
      <c r="AS73" s="272">
        <v>9580024</v>
      </c>
      <c r="AT73" s="272">
        <v>14369076</v>
      </c>
      <c r="AU73" s="272">
        <v>23972394</v>
      </c>
      <c r="AV73" s="288">
        <v>61190816</v>
      </c>
      <c r="AW73" s="272">
        <v>68982754</v>
      </c>
      <c r="AX73" s="272">
        <v>67441664</v>
      </c>
      <c r="AY73" s="272">
        <v>70786773</v>
      </c>
      <c r="AZ73" s="75">
        <v>39685545</v>
      </c>
      <c r="BA73" s="272">
        <v>26980921</v>
      </c>
      <c r="BB73" s="272">
        <v>15373458</v>
      </c>
      <c r="BC73" s="75">
        <v>9197006</v>
      </c>
      <c r="BD73" s="272">
        <v>9627779</v>
      </c>
      <c r="BE73" s="272">
        <v>9545475</v>
      </c>
      <c r="BF73" s="272">
        <v>13660846</v>
      </c>
      <c r="BG73" s="272">
        <v>30615362</v>
      </c>
      <c r="BH73" s="288">
        <v>58789781</v>
      </c>
      <c r="BI73" s="472">
        <v>73484289</v>
      </c>
      <c r="BJ73" s="537">
        <v>73568924</v>
      </c>
      <c r="BK73" s="561">
        <v>59797224</v>
      </c>
      <c r="BL73" s="75">
        <v>49849425</v>
      </c>
      <c r="BM73" s="272">
        <v>22847134</v>
      </c>
      <c r="BN73" s="640">
        <v>12977312</v>
      </c>
      <c r="BO73" s="75">
        <v>10439010</v>
      </c>
      <c r="BP73" s="75">
        <v>9778861</v>
      </c>
      <c r="BQ73" s="642" t="s">
        <v>935</v>
      </c>
      <c r="BR73" s="642" t="s">
        <v>935</v>
      </c>
      <c r="BS73" s="642" t="s">
        <v>935</v>
      </c>
      <c r="BT73" s="642" t="s">
        <v>935</v>
      </c>
      <c r="BU73" s="72">
        <f t="shared" ref="BU73:CD77" si="333">O73-C73</f>
        <v>-9097569</v>
      </c>
      <c r="BV73" s="76">
        <f t="shared" si="333"/>
        <v>4979584</v>
      </c>
      <c r="BW73" s="76">
        <f t="shared" si="333"/>
        <v>9959640</v>
      </c>
      <c r="BX73" s="76">
        <f t="shared" si="333"/>
        <v>1177378</v>
      </c>
      <c r="BY73" s="76">
        <f t="shared" si="333"/>
        <v>1712656</v>
      </c>
      <c r="BZ73" s="76">
        <f t="shared" si="333"/>
        <v>131743</v>
      </c>
      <c r="CA73" s="76">
        <f t="shared" si="333"/>
        <v>1765430</v>
      </c>
      <c r="CB73" s="76">
        <f t="shared" si="333"/>
        <v>-1224380</v>
      </c>
      <c r="CC73" s="76">
        <f t="shared" si="333"/>
        <v>-857340</v>
      </c>
      <c r="CD73" s="382">
        <f t="shared" si="333"/>
        <v>-13326602</v>
      </c>
      <c r="CE73" s="405">
        <f t="shared" ref="CE73:CN77" si="334">Y73-M73</f>
        <v>-3869374</v>
      </c>
      <c r="CF73" s="76">
        <f t="shared" si="334"/>
        <v>11989171</v>
      </c>
      <c r="CG73" s="76">
        <f t="shared" si="334"/>
        <v>14211642</v>
      </c>
      <c r="CH73" s="76">
        <f t="shared" si="334"/>
        <v>-3468114</v>
      </c>
      <c r="CI73" s="76">
        <f t="shared" si="334"/>
        <v>-12745643</v>
      </c>
      <c r="CJ73" s="223">
        <f t="shared" si="334"/>
        <v>-417356</v>
      </c>
      <c r="CK73" s="223">
        <f t="shared" si="334"/>
        <v>-947390</v>
      </c>
      <c r="CL73" s="223">
        <f t="shared" si="334"/>
        <v>567432</v>
      </c>
      <c r="CM73" s="223">
        <f t="shared" si="334"/>
        <v>-986983</v>
      </c>
      <c r="CN73" s="223">
        <f t="shared" si="334"/>
        <v>-3619653</v>
      </c>
      <c r="CO73" s="223">
        <f t="shared" ref="CO73:CX77" si="335">AI73-W73</f>
        <v>-2224908</v>
      </c>
      <c r="CP73" s="362">
        <f t="shared" si="335"/>
        <v>129780</v>
      </c>
      <c r="CQ73" s="331">
        <f t="shared" si="335"/>
        <v>3064976</v>
      </c>
      <c r="CR73" s="249">
        <f t="shared" si="335"/>
        <v>-1753406</v>
      </c>
      <c r="CS73" s="249">
        <f t="shared" si="335"/>
        <v>-1176828</v>
      </c>
      <c r="CT73" s="249">
        <f t="shared" si="335"/>
        <v>-2419252</v>
      </c>
      <c r="CU73" s="249">
        <f t="shared" si="335"/>
        <v>1516528</v>
      </c>
      <c r="CV73" s="249">
        <f t="shared" si="335"/>
        <v>-1712395</v>
      </c>
      <c r="CW73" s="249">
        <f t="shared" si="335"/>
        <v>-566773</v>
      </c>
      <c r="CX73" s="249">
        <f t="shared" si="335"/>
        <v>-619321</v>
      </c>
      <c r="CY73" s="249">
        <f t="shared" ref="CY73:DH77" si="336">AS73-AG73</f>
        <v>-110261</v>
      </c>
      <c r="CZ73" s="249">
        <f t="shared" si="336"/>
        <v>2197238</v>
      </c>
      <c r="DA73" s="249">
        <f t="shared" si="336"/>
        <v>-5372110</v>
      </c>
      <c r="DB73" s="362">
        <f t="shared" si="336"/>
        <v>-1675610</v>
      </c>
      <c r="DC73" s="362">
        <f t="shared" si="336"/>
        <v>-12061771</v>
      </c>
      <c r="DD73" s="362">
        <f t="shared" si="336"/>
        <v>-14894699</v>
      </c>
      <c r="DE73" s="362">
        <f t="shared" si="336"/>
        <v>-7226161</v>
      </c>
      <c r="DF73" s="362">
        <f t="shared" si="336"/>
        <v>-5393864</v>
      </c>
      <c r="DG73" s="362">
        <f t="shared" si="336"/>
        <v>-219562</v>
      </c>
      <c r="DH73" s="362">
        <f t="shared" si="336"/>
        <v>1061216</v>
      </c>
      <c r="DI73" s="362">
        <f t="shared" ref="DI73:DX77" si="337">BC73-AQ73</f>
        <v>-855599</v>
      </c>
      <c r="DJ73" s="362">
        <f t="shared" si="337"/>
        <v>609523</v>
      </c>
      <c r="DK73" s="362">
        <f t="shared" si="337"/>
        <v>-34549</v>
      </c>
      <c r="DL73" s="362">
        <f t="shared" si="337"/>
        <v>-708230</v>
      </c>
      <c r="DM73" s="362">
        <f t="shared" si="337"/>
        <v>6642968</v>
      </c>
      <c r="DN73" s="362">
        <f t="shared" si="337"/>
        <v>-2401035</v>
      </c>
      <c r="DO73" s="362">
        <f t="shared" si="337"/>
        <v>4501535</v>
      </c>
      <c r="DP73" s="362">
        <f t="shared" si="337"/>
        <v>6127260</v>
      </c>
      <c r="DQ73" s="362">
        <f t="shared" si="337"/>
        <v>-10989549</v>
      </c>
      <c r="DR73" s="362">
        <f t="shared" si="337"/>
        <v>10163880</v>
      </c>
      <c r="DS73" s="362">
        <f t="shared" si="337"/>
        <v>-4133787</v>
      </c>
      <c r="DT73" s="362">
        <f t="shared" si="337"/>
        <v>-2396146</v>
      </c>
      <c r="DU73" s="362">
        <f t="shared" si="337"/>
        <v>1242004</v>
      </c>
      <c r="DV73" s="362">
        <f t="shared" si="337"/>
        <v>151082</v>
      </c>
      <c r="DW73" s="362" t="e">
        <f t="shared" si="337"/>
        <v>#VALUE!</v>
      </c>
      <c r="DX73" s="362" t="e">
        <f t="shared" si="337"/>
        <v>#VALUE!</v>
      </c>
      <c r="DY73" s="362"/>
      <c r="DZ73" s="362"/>
      <c r="EA73" s="362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7161361</v>
      </c>
      <c r="D74" s="73">
        <v>4905365</v>
      </c>
      <c r="E74" s="73">
        <v>3295956</v>
      </c>
      <c r="F74" s="73">
        <v>1628824</v>
      </c>
      <c r="G74" s="73">
        <v>988713</v>
      </c>
      <c r="H74" s="73">
        <v>874139</v>
      </c>
      <c r="I74" s="73">
        <v>805788</v>
      </c>
      <c r="J74" s="73">
        <v>1535595</v>
      </c>
      <c r="K74" s="73">
        <v>2715809</v>
      </c>
      <c r="L74" s="74">
        <v>6390883</v>
      </c>
      <c r="M74" s="73">
        <v>6792958</v>
      </c>
      <c r="N74" s="73">
        <v>6276093</v>
      </c>
      <c r="O74" s="73">
        <v>5773197</v>
      </c>
      <c r="P74" s="73">
        <v>4800464</v>
      </c>
      <c r="Q74" s="73">
        <v>3379222</v>
      </c>
      <c r="R74" s="73">
        <v>1718457</v>
      </c>
      <c r="S74" s="73">
        <v>1303197</v>
      </c>
      <c r="T74" s="73">
        <v>862691</v>
      </c>
      <c r="U74" s="183">
        <v>977332</v>
      </c>
      <c r="V74" s="183">
        <v>1433269</v>
      </c>
      <c r="W74" s="183">
        <v>2935831</v>
      </c>
      <c r="X74" s="74">
        <v>5671729</v>
      </c>
      <c r="Y74" s="183">
        <v>7953104</v>
      </c>
      <c r="Z74" s="183">
        <v>8017500</v>
      </c>
      <c r="AA74" s="183">
        <v>8012148</v>
      </c>
      <c r="AB74" s="183">
        <v>5721792</v>
      </c>
      <c r="AC74" s="183">
        <v>3050400</v>
      </c>
      <c r="AD74" s="183">
        <v>2234832</v>
      </c>
      <c r="AE74" s="183">
        <v>1733007</v>
      </c>
      <c r="AF74" s="183">
        <v>1111020</v>
      </c>
      <c r="AG74" s="183">
        <v>1034691</v>
      </c>
      <c r="AH74" s="183">
        <v>1321634</v>
      </c>
      <c r="AI74" s="183">
        <v>3001666</v>
      </c>
      <c r="AJ74" s="74">
        <v>6675770</v>
      </c>
      <c r="AK74" s="272">
        <v>8250960</v>
      </c>
      <c r="AL74" s="272">
        <v>8890289</v>
      </c>
      <c r="AM74" s="272">
        <v>8867364</v>
      </c>
      <c r="AN74" s="272">
        <v>5815939</v>
      </c>
      <c r="AO74" s="272">
        <v>3936998</v>
      </c>
      <c r="AP74" s="272">
        <v>2309749</v>
      </c>
      <c r="AQ74" s="75">
        <v>1545486</v>
      </c>
      <c r="AR74" s="272">
        <v>1138152</v>
      </c>
      <c r="AS74" s="272">
        <v>1088832</v>
      </c>
      <c r="AT74" s="272">
        <v>1687719</v>
      </c>
      <c r="AU74" s="272">
        <v>3062238</v>
      </c>
      <c r="AV74" s="288">
        <v>7486131</v>
      </c>
      <c r="AW74" s="272">
        <v>8179821</v>
      </c>
      <c r="AX74" s="272">
        <v>8283016</v>
      </c>
      <c r="AY74" s="272">
        <v>8841196</v>
      </c>
      <c r="AZ74" s="75">
        <v>5990521</v>
      </c>
      <c r="BA74" s="272">
        <v>4435959</v>
      </c>
      <c r="BB74" s="272">
        <v>2869927</v>
      </c>
      <c r="BC74" s="75">
        <v>1376691</v>
      </c>
      <c r="BD74" s="272">
        <v>1464099</v>
      </c>
      <c r="BE74" s="272">
        <v>1244460</v>
      </c>
      <c r="BF74" s="272">
        <v>1738713</v>
      </c>
      <c r="BG74" s="272">
        <v>3702791</v>
      </c>
      <c r="BH74" s="288">
        <v>7592281</v>
      </c>
      <c r="BI74" s="472">
        <v>9343227</v>
      </c>
      <c r="BJ74" s="537">
        <v>9500827</v>
      </c>
      <c r="BK74" s="561">
        <v>8805794</v>
      </c>
      <c r="BL74" s="75">
        <v>7807777</v>
      </c>
      <c r="BM74" s="272">
        <v>3628222</v>
      </c>
      <c r="BN74" s="640">
        <v>123698</v>
      </c>
      <c r="BO74" s="75">
        <v>101424</v>
      </c>
      <c r="BP74" s="75">
        <v>98676</v>
      </c>
      <c r="BQ74" s="642" t="s">
        <v>935</v>
      </c>
      <c r="BR74" s="642" t="s">
        <v>935</v>
      </c>
      <c r="BS74" s="642" t="s">
        <v>935</v>
      </c>
      <c r="BT74" s="642" t="s">
        <v>935</v>
      </c>
      <c r="BU74" s="72">
        <f t="shared" si="333"/>
        <v>-1388164</v>
      </c>
      <c r="BV74" s="76">
        <f t="shared" si="333"/>
        <v>-104901</v>
      </c>
      <c r="BW74" s="76">
        <f t="shared" si="333"/>
        <v>83266</v>
      </c>
      <c r="BX74" s="76">
        <f t="shared" si="333"/>
        <v>89633</v>
      </c>
      <c r="BY74" s="76">
        <f t="shared" si="333"/>
        <v>314484</v>
      </c>
      <c r="BZ74" s="76">
        <f t="shared" si="333"/>
        <v>-11448</v>
      </c>
      <c r="CA74" s="76">
        <f t="shared" si="333"/>
        <v>171544</v>
      </c>
      <c r="CB74" s="76">
        <f t="shared" si="333"/>
        <v>-102326</v>
      </c>
      <c r="CC74" s="76">
        <f t="shared" si="333"/>
        <v>220022</v>
      </c>
      <c r="CD74" s="382">
        <f t="shared" si="333"/>
        <v>-719154</v>
      </c>
      <c r="CE74" s="405">
        <f t="shared" si="334"/>
        <v>1160146</v>
      </c>
      <c r="CF74" s="76">
        <f t="shared" si="334"/>
        <v>1741407</v>
      </c>
      <c r="CG74" s="76">
        <f t="shared" si="334"/>
        <v>2238951</v>
      </c>
      <c r="CH74" s="76">
        <f t="shared" si="334"/>
        <v>921328</v>
      </c>
      <c r="CI74" s="76">
        <f t="shared" si="334"/>
        <v>-328822</v>
      </c>
      <c r="CJ74" s="223">
        <f t="shared" si="334"/>
        <v>516375</v>
      </c>
      <c r="CK74" s="223">
        <f t="shared" si="334"/>
        <v>429810</v>
      </c>
      <c r="CL74" s="223">
        <f t="shared" si="334"/>
        <v>248329</v>
      </c>
      <c r="CM74" s="223">
        <f t="shared" si="334"/>
        <v>57359</v>
      </c>
      <c r="CN74" s="223">
        <f t="shared" si="334"/>
        <v>-111635</v>
      </c>
      <c r="CO74" s="223">
        <f t="shared" si="335"/>
        <v>65835</v>
      </c>
      <c r="CP74" s="362">
        <f t="shared" si="335"/>
        <v>1004041</v>
      </c>
      <c r="CQ74" s="331">
        <f t="shared" si="335"/>
        <v>297856</v>
      </c>
      <c r="CR74" s="249">
        <f t="shared" si="335"/>
        <v>872789</v>
      </c>
      <c r="CS74" s="249">
        <f t="shared" si="335"/>
        <v>855216</v>
      </c>
      <c r="CT74" s="249">
        <f t="shared" si="335"/>
        <v>94147</v>
      </c>
      <c r="CU74" s="249">
        <f t="shared" si="335"/>
        <v>886598</v>
      </c>
      <c r="CV74" s="249">
        <f t="shared" si="335"/>
        <v>74917</v>
      </c>
      <c r="CW74" s="249">
        <f t="shared" si="335"/>
        <v>-187521</v>
      </c>
      <c r="CX74" s="249">
        <f t="shared" si="335"/>
        <v>27132</v>
      </c>
      <c r="CY74" s="249">
        <f t="shared" si="336"/>
        <v>54141</v>
      </c>
      <c r="CZ74" s="249">
        <f t="shared" si="336"/>
        <v>366085</v>
      </c>
      <c r="DA74" s="249">
        <f t="shared" si="336"/>
        <v>60572</v>
      </c>
      <c r="DB74" s="362">
        <f t="shared" si="336"/>
        <v>810361</v>
      </c>
      <c r="DC74" s="362">
        <f t="shared" si="336"/>
        <v>-71139</v>
      </c>
      <c r="DD74" s="362">
        <f t="shared" si="336"/>
        <v>-607273</v>
      </c>
      <c r="DE74" s="362">
        <f t="shared" si="336"/>
        <v>-26168</v>
      </c>
      <c r="DF74" s="362">
        <f t="shared" si="336"/>
        <v>174582</v>
      </c>
      <c r="DG74" s="362">
        <f t="shared" si="336"/>
        <v>498961</v>
      </c>
      <c r="DH74" s="362">
        <f t="shared" si="336"/>
        <v>560178</v>
      </c>
      <c r="DI74" s="362">
        <f t="shared" si="337"/>
        <v>-168795</v>
      </c>
      <c r="DJ74" s="362">
        <f t="shared" si="337"/>
        <v>325947</v>
      </c>
      <c r="DK74" s="362">
        <f t="shared" si="337"/>
        <v>155628</v>
      </c>
      <c r="DL74" s="362">
        <f t="shared" si="337"/>
        <v>50994</v>
      </c>
      <c r="DM74" s="362">
        <f t="shared" si="337"/>
        <v>640553</v>
      </c>
      <c r="DN74" s="362">
        <f t="shared" si="337"/>
        <v>106150</v>
      </c>
      <c r="DO74" s="362">
        <f t="shared" si="337"/>
        <v>1163406</v>
      </c>
      <c r="DP74" s="362">
        <f t="shared" si="337"/>
        <v>1217811</v>
      </c>
      <c r="DQ74" s="362">
        <f t="shared" si="337"/>
        <v>-35402</v>
      </c>
      <c r="DR74" s="362">
        <f t="shared" si="337"/>
        <v>1817256</v>
      </c>
      <c r="DS74" s="362">
        <f t="shared" si="337"/>
        <v>-807737</v>
      </c>
      <c r="DT74" s="362">
        <f t="shared" si="337"/>
        <v>-2746229</v>
      </c>
      <c r="DU74" s="362">
        <f t="shared" si="337"/>
        <v>-1275267</v>
      </c>
      <c r="DV74" s="362">
        <f t="shared" si="337"/>
        <v>-1365423</v>
      </c>
      <c r="DW74" s="362" t="e">
        <f t="shared" si="337"/>
        <v>#VALUE!</v>
      </c>
      <c r="DX74" s="362" t="e">
        <f t="shared" si="337"/>
        <v>#VALUE!</v>
      </c>
      <c r="DY74" s="362"/>
      <c r="DZ74" s="362"/>
      <c r="EA74" s="362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10575854</v>
      </c>
      <c r="D75" s="73">
        <v>6917941</v>
      </c>
      <c r="E75" s="73">
        <v>4315718</v>
      </c>
      <c r="F75" s="73">
        <v>2666421</v>
      </c>
      <c r="G75" s="73">
        <v>1792459</v>
      </c>
      <c r="H75" s="73">
        <v>1744469</v>
      </c>
      <c r="I75" s="73">
        <v>1687122</v>
      </c>
      <c r="J75" s="73">
        <v>2656008</v>
      </c>
      <c r="K75" s="73">
        <v>4349593</v>
      </c>
      <c r="L75" s="74">
        <v>10229619</v>
      </c>
      <c r="M75" s="73">
        <v>11280645</v>
      </c>
      <c r="N75" s="73">
        <v>9632991</v>
      </c>
      <c r="O75" s="73">
        <v>8777451</v>
      </c>
      <c r="P75" s="73">
        <v>6042737</v>
      </c>
      <c r="Q75" s="73">
        <v>4307770</v>
      </c>
      <c r="R75" s="73">
        <v>2104362</v>
      </c>
      <c r="S75" s="73">
        <v>1666795</v>
      </c>
      <c r="T75" s="73">
        <v>1468143</v>
      </c>
      <c r="U75" s="183">
        <v>1691736</v>
      </c>
      <c r="V75" s="183">
        <v>2418413</v>
      </c>
      <c r="W75" s="183">
        <v>4146549</v>
      </c>
      <c r="X75" s="74">
        <v>8687772</v>
      </c>
      <c r="Y75" s="183">
        <v>10489579</v>
      </c>
      <c r="Z75" s="183">
        <v>10984398</v>
      </c>
      <c r="AA75" s="183">
        <v>11198654</v>
      </c>
      <c r="AB75" s="183">
        <v>6480446</v>
      </c>
      <c r="AC75" s="183">
        <v>3637967</v>
      </c>
      <c r="AD75" s="183">
        <v>2534609</v>
      </c>
      <c r="AE75" s="183">
        <v>1731750</v>
      </c>
      <c r="AF75" s="183">
        <v>1675014</v>
      </c>
      <c r="AG75" s="183">
        <v>1751465</v>
      </c>
      <c r="AH75" s="183">
        <v>2047478</v>
      </c>
      <c r="AI75" s="183">
        <v>4106865</v>
      </c>
      <c r="AJ75" s="74">
        <v>8299088</v>
      </c>
      <c r="AK75" s="272">
        <v>11077056</v>
      </c>
      <c r="AL75" s="272">
        <v>11546034</v>
      </c>
      <c r="AM75" s="272">
        <v>10740187</v>
      </c>
      <c r="AN75" s="272">
        <v>6317159</v>
      </c>
      <c r="AO75" s="272">
        <v>3792835</v>
      </c>
      <c r="AP75" s="272">
        <v>2377846</v>
      </c>
      <c r="AQ75" s="75">
        <v>1730419</v>
      </c>
      <c r="AR75" s="272">
        <v>1720553</v>
      </c>
      <c r="AS75" s="272">
        <v>1764687</v>
      </c>
      <c r="AT75" s="272">
        <v>2252628</v>
      </c>
      <c r="AU75" s="272">
        <v>3627398</v>
      </c>
      <c r="AV75" s="288">
        <v>8346734</v>
      </c>
      <c r="AW75" s="272">
        <v>9603913</v>
      </c>
      <c r="AX75" s="272">
        <v>9637222</v>
      </c>
      <c r="AY75" s="272">
        <v>9896872</v>
      </c>
      <c r="AZ75" s="75">
        <v>5696478</v>
      </c>
      <c r="BA75" s="272">
        <v>4157091</v>
      </c>
      <c r="BB75" s="272">
        <v>2541715</v>
      </c>
      <c r="BC75" s="75">
        <v>1555194</v>
      </c>
      <c r="BD75" s="272">
        <v>1871981</v>
      </c>
      <c r="BE75" s="272">
        <v>1723564</v>
      </c>
      <c r="BF75" s="272">
        <v>2418121</v>
      </c>
      <c r="BG75" s="272">
        <v>4388576</v>
      </c>
      <c r="BH75" s="288">
        <v>8193912</v>
      </c>
      <c r="BI75" s="472">
        <v>10455741</v>
      </c>
      <c r="BJ75" s="537">
        <v>10233193</v>
      </c>
      <c r="BK75" s="561">
        <v>8830433</v>
      </c>
      <c r="BL75" s="75">
        <v>7155281</v>
      </c>
      <c r="BM75" s="272">
        <v>3425627</v>
      </c>
      <c r="BN75" s="640">
        <v>2041152</v>
      </c>
      <c r="BO75" s="75">
        <v>1686900</v>
      </c>
      <c r="BP75" s="75">
        <v>1646106</v>
      </c>
      <c r="BQ75" s="642" t="s">
        <v>935</v>
      </c>
      <c r="BR75" s="642" t="s">
        <v>935</v>
      </c>
      <c r="BS75" s="642" t="s">
        <v>935</v>
      </c>
      <c r="BT75" s="642" t="s">
        <v>935</v>
      </c>
      <c r="BU75" s="72">
        <f t="shared" si="333"/>
        <v>-1798403</v>
      </c>
      <c r="BV75" s="76">
        <f t="shared" si="333"/>
        <v>-875204</v>
      </c>
      <c r="BW75" s="76">
        <f t="shared" si="333"/>
        <v>-7948</v>
      </c>
      <c r="BX75" s="76">
        <f t="shared" si="333"/>
        <v>-562059</v>
      </c>
      <c r="BY75" s="76">
        <f t="shared" si="333"/>
        <v>-125664</v>
      </c>
      <c r="BZ75" s="76">
        <f t="shared" si="333"/>
        <v>-276326</v>
      </c>
      <c r="CA75" s="76">
        <f t="shared" si="333"/>
        <v>4614</v>
      </c>
      <c r="CB75" s="76">
        <f t="shared" si="333"/>
        <v>-237595</v>
      </c>
      <c r="CC75" s="76">
        <f t="shared" si="333"/>
        <v>-203044</v>
      </c>
      <c r="CD75" s="382">
        <f t="shared" si="333"/>
        <v>-1541847</v>
      </c>
      <c r="CE75" s="405">
        <f t="shared" si="334"/>
        <v>-791066</v>
      </c>
      <c r="CF75" s="76">
        <f t="shared" si="334"/>
        <v>1351407</v>
      </c>
      <c r="CG75" s="76">
        <f t="shared" si="334"/>
        <v>2421203</v>
      </c>
      <c r="CH75" s="76">
        <f t="shared" si="334"/>
        <v>437709</v>
      </c>
      <c r="CI75" s="76">
        <f t="shared" si="334"/>
        <v>-669803</v>
      </c>
      <c r="CJ75" s="223">
        <f t="shared" si="334"/>
        <v>430247</v>
      </c>
      <c r="CK75" s="223">
        <f t="shared" si="334"/>
        <v>64955</v>
      </c>
      <c r="CL75" s="223">
        <f t="shared" si="334"/>
        <v>206871</v>
      </c>
      <c r="CM75" s="223">
        <f t="shared" si="334"/>
        <v>59729</v>
      </c>
      <c r="CN75" s="223">
        <f t="shared" si="334"/>
        <v>-370935</v>
      </c>
      <c r="CO75" s="223">
        <f t="shared" si="335"/>
        <v>-39684</v>
      </c>
      <c r="CP75" s="362">
        <f t="shared" si="335"/>
        <v>-388684</v>
      </c>
      <c r="CQ75" s="331">
        <f t="shared" si="335"/>
        <v>587477</v>
      </c>
      <c r="CR75" s="249">
        <f t="shared" si="335"/>
        <v>561636</v>
      </c>
      <c r="CS75" s="249">
        <f t="shared" si="335"/>
        <v>-458467</v>
      </c>
      <c r="CT75" s="249">
        <f t="shared" si="335"/>
        <v>-163287</v>
      </c>
      <c r="CU75" s="249">
        <f t="shared" si="335"/>
        <v>154868</v>
      </c>
      <c r="CV75" s="249">
        <f t="shared" si="335"/>
        <v>-156763</v>
      </c>
      <c r="CW75" s="249">
        <f t="shared" si="335"/>
        <v>-1331</v>
      </c>
      <c r="CX75" s="249">
        <f t="shared" si="335"/>
        <v>45539</v>
      </c>
      <c r="CY75" s="249">
        <f t="shared" si="336"/>
        <v>13222</v>
      </c>
      <c r="CZ75" s="249">
        <f t="shared" si="336"/>
        <v>205150</v>
      </c>
      <c r="DA75" s="249">
        <f t="shared" si="336"/>
        <v>-479467</v>
      </c>
      <c r="DB75" s="362">
        <f t="shared" si="336"/>
        <v>47646</v>
      </c>
      <c r="DC75" s="362">
        <f t="shared" si="336"/>
        <v>-1473143</v>
      </c>
      <c r="DD75" s="362">
        <f t="shared" si="336"/>
        <v>-1908812</v>
      </c>
      <c r="DE75" s="362">
        <f t="shared" si="336"/>
        <v>-843315</v>
      </c>
      <c r="DF75" s="362">
        <f t="shared" si="336"/>
        <v>-620681</v>
      </c>
      <c r="DG75" s="362">
        <f t="shared" si="336"/>
        <v>364256</v>
      </c>
      <c r="DH75" s="362">
        <f t="shared" si="336"/>
        <v>163869</v>
      </c>
      <c r="DI75" s="362">
        <f t="shared" si="337"/>
        <v>-175225</v>
      </c>
      <c r="DJ75" s="362">
        <f t="shared" si="337"/>
        <v>151428</v>
      </c>
      <c r="DK75" s="362">
        <f t="shared" si="337"/>
        <v>-41123</v>
      </c>
      <c r="DL75" s="362">
        <f t="shared" si="337"/>
        <v>165493</v>
      </c>
      <c r="DM75" s="362">
        <f t="shared" si="337"/>
        <v>761178</v>
      </c>
      <c r="DN75" s="362">
        <f t="shared" si="337"/>
        <v>-152822</v>
      </c>
      <c r="DO75" s="362">
        <f t="shared" si="337"/>
        <v>851828</v>
      </c>
      <c r="DP75" s="362">
        <f t="shared" si="337"/>
        <v>595971</v>
      </c>
      <c r="DQ75" s="362">
        <f t="shared" si="337"/>
        <v>-1066439</v>
      </c>
      <c r="DR75" s="362">
        <f t="shared" si="337"/>
        <v>1458803</v>
      </c>
      <c r="DS75" s="362">
        <f t="shared" si="337"/>
        <v>-731464</v>
      </c>
      <c r="DT75" s="362">
        <f t="shared" si="337"/>
        <v>-500563</v>
      </c>
      <c r="DU75" s="362">
        <f t="shared" si="337"/>
        <v>131706</v>
      </c>
      <c r="DV75" s="362">
        <f t="shared" si="337"/>
        <v>-225875</v>
      </c>
      <c r="DW75" s="362" t="e">
        <f t="shared" si="337"/>
        <v>#VALUE!</v>
      </c>
      <c r="DX75" s="362" t="e">
        <f t="shared" si="337"/>
        <v>#VALUE!</v>
      </c>
      <c r="DY75" s="362"/>
      <c r="DZ75" s="362"/>
      <c r="EA75" s="362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12900441</v>
      </c>
      <c r="D76" s="73">
        <v>9159770</v>
      </c>
      <c r="E76" s="73">
        <v>6397631</v>
      </c>
      <c r="F76" s="73">
        <v>3879192</v>
      </c>
      <c r="G76" s="73">
        <v>3133441</v>
      </c>
      <c r="H76" s="73">
        <v>2810245</v>
      </c>
      <c r="I76" s="73">
        <v>2647356</v>
      </c>
      <c r="J76" s="73">
        <v>4059182</v>
      </c>
      <c r="K76" s="73">
        <v>6093492</v>
      </c>
      <c r="L76" s="74">
        <v>11915115</v>
      </c>
      <c r="M76" s="73">
        <v>12978049</v>
      </c>
      <c r="N76" s="73">
        <v>11191487</v>
      </c>
      <c r="O76" s="73">
        <v>10610158</v>
      </c>
      <c r="P76" s="73">
        <v>7641494</v>
      </c>
      <c r="Q76" s="73">
        <v>6057044</v>
      </c>
      <c r="R76" s="73">
        <v>3262520</v>
      </c>
      <c r="S76" s="73">
        <v>2589577</v>
      </c>
      <c r="T76" s="73">
        <v>2356248</v>
      </c>
      <c r="U76" s="183">
        <v>2560182</v>
      </c>
      <c r="V76" s="183">
        <v>3639768</v>
      </c>
      <c r="W76" s="183">
        <v>5204625</v>
      </c>
      <c r="X76" s="74">
        <v>10364189</v>
      </c>
      <c r="Y76" s="183">
        <v>12379242</v>
      </c>
      <c r="Z76" s="183">
        <v>12968007</v>
      </c>
      <c r="AA76" s="183">
        <v>13176744</v>
      </c>
      <c r="AB76" s="183">
        <v>8267862</v>
      </c>
      <c r="AC76" s="183">
        <v>5104222</v>
      </c>
      <c r="AD76" s="183">
        <v>3511263</v>
      </c>
      <c r="AE76" s="183">
        <v>2659317</v>
      </c>
      <c r="AF76" s="183">
        <v>2836807</v>
      </c>
      <c r="AG76" s="183">
        <v>2597341</v>
      </c>
      <c r="AH76" s="183">
        <v>3163992</v>
      </c>
      <c r="AI76" s="183">
        <v>5313118</v>
      </c>
      <c r="AJ76" s="74">
        <v>9858813</v>
      </c>
      <c r="AK76" s="272">
        <v>12387092</v>
      </c>
      <c r="AL76" s="272">
        <v>13077341</v>
      </c>
      <c r="AM76" s="272">
        <v>12471542</v>
      </c>
      <c r="AN76" s="272">
        <v>8032768</v>
      </c>
      <c r="AO76" s="272">
        <v>5480934</v>
      </c>
      <c r="AP76" s="272">
        <v>3650895</v>
      </c>
      <c r="AQ76" s="75">
        <v>2731457</v>
      </c>
      <c r="AR76" s="272">
        <v>2511787</v>
      </c>
      <c r="AS76" s="272">
        <v>2656071</v>
      </c>
      <c r="AT76" s="272">
        <v>3386534</v>
      </c>
      <c r="AU76" s="272">
        <v>4838236</v>
      </c>
      <c r="AV76" s="288">
        <v>9912172</v>
      </c>
      <c r="AW76" s="272">
        <v>11372886</v>
      </c>
      <c r="AX76" s="272">
        <v>11032415</v>
      </c>
      <c r="AY76" s="272">
        <v>11581528</v>
      </c>
      <c r="AZ76" s="75">
        <v>7672610</v>
      </c>
      <c r="BA76" s="272">
        <v>5680298</v>
      </c>
      <c r="BB76" s="272">
        <v>3616511</v>
      </c>
      <c r="BC76" s="75">
        <v>2406279</v>
      </c>
      <c r="BD76" s="272">
        <v>2584209</v>
      </c>
      <c r="BE76" s="272">
        <v>2592427</v>
      </c>
      <c r="BF76" s="272">
        <v>3489093</v>
      </c>
      <c r="BG76" s="272">
        <v>5505595</v>
      </c>
      <c r="BH76" s="288">
        <v>9887779</v>
      </c>
      <c r="BI76" s="472">
        <v>11689438</v>
      </c>
      <c r="BJ76" s="537">
        <v>11671251</v>
      </c>
      <c r="BK76" s="561">
        <v>10669873</v>
      </c>
      <c r="BL76" s="75">
        <v>8758453</v>
      </c>
      <c r="BM76" s="272">
        <v>4894074</v>
      </c>
      <c r="BN76" s="640">
        <v>3053481</v>
      </c>
      <c r="BO76" s="75">
        <v>2336946</v>
      </c>
      <c r="BP76" s="75">
        <v>2377304</v>
      </c>
      <c r="BQ76" s="642" t="s">
        <v>935</v>
      </c>
      <c r="BR76" s="642" t="s">
        <v>935</v>
      </c>
      <c r="BS76" s="642" t="s">
        <v>935</v>
      </c>
      <c r="BT76" s="642" t="s">
        <v>935</v>
      </c>
      <c r="BU76" s="72">
        <f t="shared" si="333"/>
        <v>-2290283</v>
      </c>
      <c r="BV76" s="76">
        <f t="shared" si="333"/>
        <v>-1518276</v>
      </c>
      <c r="BW76" s="76">
        <f t="shared" si="333"/>
        <v>-340587</v>
      </c>
      <c r="BX76" s="76">
        <f t="shared" si="333"/>
        <v>-616672</v>
      </c>
      <c r="BY76" s="76">
        <f t="shared" si="333"/>
        <v>-543864</v>
      </c>
      <c r="BZ76" s="76">
        <f t="shared" si="333"/>
        <v>-453997</v>
      </c>
      <c r="CA76" s="76">
        <f t="shared" si="333"/>
        <v>-87174</v>
      </c>
      <c r="CB76" s="76">
        <f t="shared" si="333"/>
        <v>-419414</v>
      </c>
      <c r="CC76" s="76">
        <f t="shared" si="333"/>
        <v>-888867</v>
      </c>
      <c r="CD76" s="382">
        <f t="shared" si="333"/>
        <v>-1550926</v>
      </c>
      <c r="CE76" s="405">
        <f t="shared" si="334"/>
        <v>-598807</v>
      </c>
      <c r="CF76" s="76">
        <f t="shared" si="334"/>
        <v>1776520</v>
      </c>
      <c r="CG76" s="76">
        <f t="shared" si="334"/>
        <v>2566586</v>
      </c>
      <c r="CH76" s="76">
        <f t="shared" si="334"/>
        <v>626368</v>
      </c>
      <c r="CI76" s="76">
        <f t="shared" si="334"/>
        <v>-952822</v>
      </c>
      <c r="CJ76" s="223">
        <f t="shared" si="334"/>
        <v>248743</v>
      </c>
      <c r="CK76" s="223">
        <f t="shared" si="334"/>
        <v>69740</v>
      </c>
      <c r="CL76" s="223">
        <f t="shared" si="334"/>
        <v>480559</v>
      </c>
      <c r="CM76" s="223">
        <f t="shared" si="334"/>
        <v>37159</v>
      </c>
      <c r="CN76" s="223">
        <f t="shared" si="334"/>
        <v>-475776</v>
      </c>
      <c r="CO76" s="223">
        <f t="shared" si="335"/>
        <v>108493</v>
      </c>
      <c r="CP76" s="362">
        <f t="shared" si="335"/>
        <v>-505376</v>
      </c>
      <c r="CQ76" s="331">
        <f t="shared" si="335"/>
        <v>7850</v>
      </c>
      <c r="CR76" s="249">
        <f t="shared" si="335"/>
        <v>109334</v>
      </c>
      <c r="CS76" s="249">
        <f t="shared" si="335"/>
        <v>-705202</v>
      </c>
      <c r="CT76" s="249">
        <f t="shared" si="335"/>
        <v>-235094</v>
      </c>
      <c r="CU76" s="249">
        <f t="shared" si="335"/>
        <v>376712</v>
      </c>
      <c r="CV76" s="249">
        <f t="shared" si="335"/>
        <v>139632</v>
      </c>
      <c r="CW76" s="249">
        <f t="shared" si="335"/>
        <v>72140</v>
      </c>
      <c r="CX76" s="249">
        <f t="shared" si="335"/>
        <v>-325020</v>
      </c>
      <c r="CY76" s="249">
        <f t="shared" si="336"/>
        <v>58730</v>
      </c>
      <c r="CZ76" s="249">
        <f t="shared" si="336"/>
        <v>222542</v>
      </c>
      <c r="DA76" s="249">
        <f t="shared" si="336"/>
        <v>-474882</v>
      </c>
      <c r="DB76" s="362">
        <f t="shared" si="336"/>
        <v>53359</v>
      </c>
      <c r="DC76" s="362">
        <f t="shared" si="336"/>
        <v>-1014206</v>
      </c>
      <c r="DD76" s="362">
        <f t="shared" si="336"/>
        <v>-2044926</v>
      </c>
      <c r="DE76" s="362">
        <f t="shared" si="336"/>
        <v>-890014</v>
      </c>
      <c r="DF76" s="362">
        <f t="shared" si="336"/>
        <v>-360158</v>
      </c>
      <c r="DG76" s="362">
        <f t="shared" si="336"/>
        <v>199364</v>
      </c>
      <c r="DH76" s="362">
        <f t="shared" si="336"/>
        <v>-34384</v>
      </c>
      <c r="DI76" s="362">
        <f t="shared" si="337"/>
        <v>-325178</v>
      </c>
      <c r="DJ76" s="362">
        <f t="shared" si="337"/>
        <v>72422</v>
      </c>
      <c r="DK76" s="362">
        <f t="shared" si="337"/>
        <v>-63644</v>
      </c>
      <c r="DL76" s="362">
        <f t="shared" si="337"/>
        <v>102559</v>
      </c>
      <c r="DM76" s="362">
        <f t="shared" si="337"/>
        <v>667359</v>
      </c>
      <c r="DN76" s="362">
        <f t="shared" si="337"/>
        <v>-24393</v>
      </c>
      <c r="DO76" s="362">
        <f t="shared" si="337"/>
        <v>316552</v>
      </c>
      <c r="DP76" s="362">
        <f t="shared" si="337"/>
        <v>638836</v>
      </c>
      <c r="DQ76" s="362">
        <f t="shared" si="337"/>
        <v>-911655</v>
      </c>
      <c r="DR76" s="362">
        <f t="shared" si="337"/>
        <v>1085843</v>
      </c>
      <c r="DS76" s="362">
        <f t="shared" si="337"/>
        <v>-786224</v>
      </c>
      <c r="DT76" s="362">
        <f t="shared" si="337"/>
        <v>-563030</v>
      </c>
      <c r="DU76" s="362">
        <f t="shared" si="337"/>
        <v>-69333</v>
      </c>
      <c r="DV76" s="362">
        <f t="shared" si="337"/>
        <v>-206905</v>
      </c>
      <c r="DW76" s="362" t="e">
        <f t="shared" si="337"/>
        <v>#VALUE!</v>
      </c>
      <c r="DX76" s="362" t="e">
        <f t="shared" si="337"/>
        <v>#VALUE!</v>
      </c>
      <c r="DY76" s="362"/>
      <c r="DZ76" s="362"/>
      <c r="EA76" s="362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58638153</v>
      </c>
      <c r="D77" s="73">
        <v>57681296</v>
      </c>
      <c r="E77" s="73">
        <v>38428848</v>
      </c>
      <c r="F77" s="73">
        <v>26561434</v>
      </c>
      <c r="G77" s="73">
        <v>19534066</v>
      </c>
      <c r="H77" s="73">
        <v>23131186</v>
      </c>
      <c r="I77" s="73">
        <v>24591394</v>
      </c>
      <c r="J77" s="73">
        <v>25344589</v>
      </c>
      <c r="K77" s="73">
        <v>30455880</v>
      </c>
      <c r="L77" s="74">
        <v>53201823</v>
      </c>
      <c r="M77" s="73">
        <v>58996621</v>
      </c>
      <c r="N77" s="73">
        <v>53890796</v>
      </c>
      <c r="O77" s="73">
        <v>52846950</v>
      </c>
      <c r="P77" s="73">
        <v>45093412</v>
      </c>
      <c r="Q77" s="73">
        <v>33886672</v>
      </c>
      <c r="R77" s="73">
        <v>23152560</v>
      </c>
      <c r="S77" s="73">
        <v>18432487</v>
      </c>
      <c r="T77" s="73">
        <v>21601496</v>
      </c>
      <c r="U77" s="183">
        <v>17860959</v>
      </c>
      <c r="V77" s="183">
        <v>21145596</v>
      </c>
      <c r="W77" s="183">
        <v>29041196</v>
      </c>
      <c r="X77" s="74">
        <v>43538154</v>
      </c>
      <c r="Y77" s="183">
        <v>59432317</v>
      </c>
      <c r="Z77" s="183">
        <v>62220984</v>
      </c>
      <c r="AA77" s="183">
        <v>57296660</v>
      </c>
      <c r="AB77" s="183">
        <v>43638870</v>
      </c>
      <c r="AC77" s="183">
        <v>32677296</v>
      </c>
      <c r="AD77" s="183">
        <v>58715053</v>
      </c>
      <c r="AE77" s="183">
        <v>17630559</v>
      </c>
      <c r="AF77" s="183">
        <v>26115137</v>
      </c>
      <c r="AG77" s="183">
        <v>19553943</v>
      </c>
      <c r="AH77" s="183">
        <v>48863364</v>
      </c>
      <c r="AI77" s="183">
        <v>29092867</v>
      </c>
      <c r="AJ77" s="74">
        <v>45821014</v>
      </c>
      <c r="AK77" s="272">
        <v>55669769</v>
      </c>
      <c r="AL77" s="272">
        <v>58441791</v>
      </c>
      <c r="AM77" s="272">
        <v>55037149</v>
      </c>
      <c r="AN77" s="272">
        <v>42185148</v>
      </c>
      <c r="AO77" s="272">
        <v>31492172</v>
      </c>
      <c r="AP77" s="272">
        <v>23342266</v>
      </c>
      <c r="AQ77" s="75">
        <v>18708091</v>
      </c>
      <c r="AR77" s="272">
        <v>16317992</v>
      </c>
      <c r="AS77" s="272">
        <v>17806103</v>
      </c>
      <c r="AT77" s="272">
        <v>19963577</v>
      </c>
      <c r="AU77" s="272">
        <v>27707979</v>
      </c>
      <c r="AV77" s="288">
        <v>44406709</v>
      </c>
      <c r="AW77" s="272">
        <v>49829076</v>
      </c>
      <c r="AX77" s="272">
        <v>54673062</v>
      </c>
      <c r="AY77" s="272">
        <v>51520163</v>
      </c>
      <c r="AZ77" s="75">
        <v>37089507</v>
      </c>
      <c r="BA77" s="272">
        <v>28779831</v>
      </c>
      <c r="BB77" s="272">
        <v>23403310</v>
      </c>
      <c r="BC77" s="75">
        <v>16070920</v>
      </c>
      <c r="BD77" s="272">
        <v>20840499</v>
      </c>
      <c r="BE77" s="272">
        <v>17538919</v>
      </c>
      <c r="BF77" s="272">
        <v>18767825</v>
      </c>
      <c r="BG77" s="272">
        <v>26347901</v>
      </c>
      <c r="BH77" s="288">
        <v>52980144</v>
      </c>
      <c r="BI77" s="472">
        <v>48587071</v>
      </c>
      <c r="BJ77" s="537">
        <v>53323801</v>
      </c>
      <c r="BK77" s="561">
        <v>47639916</v>
      </c>
      <c r="BL77" s="75">
        <v>41277642</v>
      </c>
      <c r="BM77" s="272">
        <v>27225851</v>
      </c>
      <c r="BN77" s="640">
        <v>15599032</v>
      </c>
      <c r="BO77" s="75">
        <v>11351792</v>
      </c>
      <c r="BP77" s="75">
        <v>11948339</v>
      </c>
      <c r="BQ77" s="642" t="s">
        <v>935</v>
      </c>
      <c r="BR77" s="642" t="s">
        <v>935</v>
      </c>
      <c r="BS77" s="642" t="s">
        <v>935</v>
      </c>
      <c r="BT77" s="642" t="s">
        <v>935</v>
      </c>
      <c r="BU77" s="72">
        <f t="shared" si="333"/>
        <v>-5791203</v>
      </c>
      <c r="BV77" s="76">
        <f t="shared" si="333"/>
        <v>-12587884</v>
      </c>
      <c r="BW77" s="76">
        <f t="shared" si="333"/>
        <v>-4542176</v>
      </c>
      <c r="BX77" s="76">
        <f t="shared" si="333"/>
        <v>-3408874</v>
      </c>
      <c r="BY77" s="76">
        <f t="shared" si="333"/>
        <v>-1101579</v>
      </c>
      <c r="BZ77" s="76">
        <f t="shared" si="333"/>
        <v>-1529690</v>
      </c>
      <c r="CA77" s="76">
        <f t="shared" si="333"/>
        <v>-6730435</v>
      </c>
      <c r="CB77" s="76">
        <f t="shared" si="333"/>
        <v>-4198993</v>
      </c>
      <c r="CC77" s="76">
        <f t="shared" si="333"/>
        <v>-1414684</v>
      </c>
      <c r="CD77" s="382">
        <f t="shared" si="333"/>
        <v>-9663669</v>
      </c>
      <c r="CE77" s="405">
        <f t="shared" si="334"/>
        <v>435696</v>
      </c>
      <c r="CF77" s="76">
        <f t="shared" si="334"/>
        <v>8330188</v>
      </c>
      <c r="CG77" s="76">
        <f t="shared" si="334"/>
        <v>4449710</v>
      </c>
      <c r="CH77" s="76">
        <f t="shared" si="334"/>
        <v>-1454542</v>
      </c>
      <c r="CI77" s="76">
        <f t="shared" si="334"/>
        <v>-1209376</v>
      </c>
      <c r="CJ77" s="223">
        <f t="shared" si="334"/>
        <v>35562493</v>
      </c>
      <c r="CK77" s="223">
        <f t="shared" si="334"/>
        <v>-801928</v>
      </c>
      <c r="CL77" s="223">
        <f t="shared" si="334"/>
        <v>4513641</v>
      </c>
      <c r="CM77" s="223">
        <f t="shared" si="334"/>
        <v>1692984</v>
      </c>
      <c r="CN77" s="223">
        <f t="shared" si="334"/>
        <v>27717768</v>
      </c>
      <c r="CO77" s="223">
        <f t="shared" si="335"/>
        <v>51671</v>
      </c>
      <c r="CP77" s="362">
        <f t="shared" si="335"/>
        <v>2282860</v>
      </c>
      <c r="CQ77" s="331">
        <f t="shared" si="335"/>
        <v>-3762548</v>
      </c>
      <c r="CR77" s="249">
        <f t="shared" si="335"/>
        <v>-3779193</v>
      </c>
      <c r="CS77" s="249">
        <f t="shared" si="335"/>
        <v>-2259511</v>
      </c>
      <c r="CT77" s="249">
        <f t="shared" si="335"/>
        <v>-1453722</v>
      </c>
      <c r="CU77" s="249">
        <f t="shared" si="335"/>
        <v>-1185124</v>
      </c>
      <c r="CV77" s="249">
        <f t="shared" si="335"/>
        <v>-35372787</v>
      </c>
      <c r="CW77" s="249">
        <f t="shared" si="335"/>
        <v>1077532</v>
      </c>
      <c r="CX77" s="249">
        <f t="shared" si="335"/>
        <v>-9797145</v>
      </c>
      <c r="CY77" s="249">
        <f t="shared" si="336"/>
        <v>-1747840</v>
      </c>
      <c r="CZ77" s="249">
        <f t="shared" si="336"/>
        <v>-28899787</v>
      </c>
      <c r="DA77" s="249">
        <f t="shared" si="336"/>
        <v>-1384888</v>
      </c>
      <c r="DB77" s="362">
        <f t="shared" si="336"/>
        <v>-1414305</v>
      </c>
      <c r="DC77" s="362">
        <f t="shared" si="336"/>
        <v>-5840693</v>
      </c>
      <c r="DD77" s="362">
        <f t="shared" si="336"/>
        <v>-3768729</v>
      </c>
      <c r="DE77" s="362">
        <f t="shared" si="336"/>
        <v>-3516986</v>
      </c>
      <c r="DF77" s="362">
        <f t="shared" si="336"/>
        <v>-5095641</v>
      </c>
      <c r="DG77" s="362">
        <f t="shared" si="336"/>
        <v>-2712341</v>
      </c>
      <c r="DH77" s="362">
        <f t="shared" si="336"/>
        <v>61044</v>
      </c>
      <c r="DI77" s="362">
        <f t="shared" si="337"/>
        <v>-2637171</v>
      </c>
      <c r="DJ77" s="362">
        <f t="shared" si="337"/>
        <v>4522507</v>
      </c>
      <c r="DK77" s="362">
        <f t="shared" si="337"/>
        <v>-267184</v>
      </c>
      <c r="DL77" s="362">
        <f t="shared" si="337"/>
        <v>-1195752</v>
      </c>
      <c r="DM77" s="362">
        <f t="shared" si="337"/>
        <v>-1360078</v>
      </c>
      <c r="DN77" s="362">
        <f t="shared" si="337"/>
        <v>8573435</v>
      </c>
      <c r="DO77" s="362">
        <f t="shared" si="337"/>
        <v>-1242005</v>
      </c>
      <c r="DP77" s="362">
        <f t="shared" si="337"/>
        <v>-1349261</v>
      </c>
      <c r="DQ77" s="362">
        <f t="shared" si="337"/>
        <v>-3880247</v>
      </c>
      <c r="DR77" s="362">
        <f t="shared" si="337"/>
        <v>4188135</v>
      </c>
      <c r="DS77" s="362">
        <f t="shared" si="337"/>
        <v>-1553980</v>
      </c>
      <c r="DT77" s="362">
        <f t="shared" si="337"/>
        <v>-7804278</v>
      </c>
      <c r="DU77" s="362">
        <f t="shared" si="337"/>
        <v>-4719128</v>
      </c>
      <c r="DV77" s="362">
        <f t="shared" si="337"/>
        <v>-8892160</v>
      </c>
      <c r="DW77" s="362" t="e">
        <f t="shared" si="337"/>
        <v>#VALUE!</v>
      </c>
      <c r="DX77" s="362" t="e">
        <f t="shared" si="337"/>
        <v>#VALUE!</v>
      </c>
      <c r="DY77" s="362"/>
      <c r="DZ77" s="362"/>
      <c r="EA77" s="362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163351498</v>
      </c>
      <c r="D78" s="129">
        <f t="shared" ref="D78:AF78" si="338">SUM(D73:D77)</f>
        <v>124651563</v>
      </c>
      <c r="E78" s="129">
        <f t="shared" si="338"/>
        <v>80908111</v>
      </c>
      <c r="F78" s="129">
        <f t="shared" si="338"/>
        <v>50000486</v>
      </c>
      <c r="G78" s="129">
        <f t="shared" si="338"/>
        <v>35302791</v>
      </c>
      <c r="H78" s="129">
        <f t="shared" si="338"/>
        <v>37498441</v>
      </c>
      <c r="I78" s="129">
        <f t="shared" si="338"/>
        <v>38643498</v>
      </c>
      <c r="J78" s="129">
        <f t="shared" si="338"/>
        <v>50611245</v>
      </c>
      <c r="K78" s="129">
        <f t="shared" si="338"/>
        <v>76041526</v>
      </c>
      <c r="L78" s="130">
        <f t="shared" si="338"/>
        <v>157800688</v>
      </c>
      <c r="M78" s="129">
        <f t="shared" si="338"/>
        <v>171897196</v>
      </c>
      <c r="N78" s="129">
        <f t="shared" si="338"/>
        <v>153091965</v>
      </c>
      <c r="O78" s="129">
        <f t="shared" si="338"/>
        <v>142985876</v>
      </c>
      <c r="P78" s="129">
        <f t="shared" si="338"/>
        <v>114544882</v>
      </c>
      <c r="Q78" s="129">
        <f t="shared" si="338"/>
        <v>86060306</v>
      </c>
      <c r="R78" s="129">
        <f t="shared" si="338"/>
        <v>46679892</v>
      </c>
      <c r="S78" s="129">
        <f t="shared" si="338"/>
        <v>35558824</v>
      </c>
      <c r="T78" s="129">
        <f t="shared" si="338"/>
        <v>35358723</v>
      </c>
      <c r="U78" s="129">
        <f t="shared" si="338"/>
        <v>33767477</v>
      </c>
      <c r="V78" s="129">
        <f t="shared" si="338"/>
        <v>44428537</v>
      </c>
      <c r="W78" s="129">
        <f t="shared" si="338"/>
        <v>72897613</v>
      </c>
      <c r="X78" s="130">
        <f t="shared" si="338"/>
        <v>130998490</v>
      </c>
      <c r="Y78" s="129">
        <f t="shared" si="338"/>
        <v>168233791</v>
      </c>
      <c r="Z78" s="129">
        <f t="shared" si="338"/>
        <v>178280658</v>
      </c>
      <c r="AA78" s="129">
        <f t="shared" si="338"/>
        <v>168873968</v>
      </c>
      <c r="AB78" s="129">
        <f t="shared" si="338"/>
        <v>111607631</v>
      </c>
      <c r="AC78" s="129">
        <f t="shared" si="338"/>
        <v>70153840</v>
      </c>
      <c r="AD78" s="129">
        <f t="shared" si="338"/>
        <v>83020394</v>
      </c>
      <c r="AE78" s="129">
        <f t="shared" si="338"/>
        <v>34374011</v>
      </c>
      <c r="AF78" s="129">
        <f t="shared" si="338"/>
        <v>41375555</v>
      </c>
      <c r="AG78" s="184">
        <v>34627725</v>
      </c>
      <c r="AH78" s="184">
        <v>67568306</v>
      </c>
      <c r="AI78" s="184">
        <v>70859020</v>
      </c>
      <c r="AJ78" s="130">
        <v>133521111</v>
      </c>
      <c r="AK78" s="273">
        <v>168429402</v>
      </c>
      <c r="AL78" s="273">
        <v>174291818</v>
      </c>
      <c r="AM78" s="273">
        <v>165129176</v>
      </c>
      <c r="AN78" s="273">
        <v>107430423</v>
      </c>
      <c r="AO78" s="273">
        <v>71903422</v>
      </c>
      <c r="AP78" s="273">
        <v>45992998</v>
      </c>
      <c r="AQ78" s="77">
        <v>34768058</v>
      </c>
      <c r="AR78" s="273">
        <v>30706740</v>
      </c>
      <c r="AS78" s="273">
        <v>32895717</v>
      </c>
      <c r="AT78" s="273">
        <v>41659534</v>
      </c>
      <c r="AU78" s="273">
        <v>63208245</v>
      </c>
      <c r="AV78" s="289">
        <v>131342562</v>
      </c>
      <c r="AW78" s="273">
        <v>147968450</v>
      </c>
      <c r="AX78" s="273">
        <v>151067379</v>
      </c>
      <c r="AY78" s="273">
        <v>152626532</v>
      </c>
      <c r="AZ78" s="77">
        <v>96134661</v>
      </c>
      <c r="BA78" s="273">
        <v>70034100</v>
      </c>
      <c r="BB78" s="273">
        <v>47804921</v>
      </c>
      <c r="BC78" s="77">
        <v>30606090</v>
      </c>
      <c r="BD78" s="273">
        <v>36388567</v>
      </c>
      <c r="BE78" s="273">
        <v>32644845</v>
      </c>
      <c r="BF78" s="273">
        <v>40074598</v>
      </c>
      <c r="BG78" s="273">
        <v>70560225</v>
      </c>
      <c r="BH78" s="289">
        <v>137443897</v>
      </c>
      <c r="BI78" s="473">
        <v>153559766</v>
      </c>
      <c r="BJ78" s="538">
        <v>158297996</v>
      </c>
      <c r="BK78" s="562">
        <v>135743240</v>
      </c>
      <c r="BL78" s="77">
        <v>114848578</v>
      </c>
      <c r="BM78" s="273">
        <v>62020908</v>
      </c>
      <c r="BN78" s="641">
        <f>SUM(BN73:BN77)</f>
        <v>33794675</v>
      </c>
      <c r="BO78" s="641">
        <f>SUM(BO73:BO77)</f>
        <v>25916072</v>
      </c>
      <c r="BP78" s="641">
        <f>SUM(BP73:BP77)</f>
        <v>25849286</v>
      </c>
      <c r="BQ78" s="642" t="s">
        <v>935</v>
      </c>
      <c r="BR78" s="642" t="s">
        <v>935</v>
      </c>
      <c r="BS78" s="642" t="s">
        <v>935</v>
      </c>
      <c r="BT78" s="642" t="s">
        <v>935</v>
      </c>
      <c r="BU78" s="128">
        <f t="shared" ref="BU78:BU85" si="339">SUM(BU73:BU77)</f>
        <v>-20365622</v>
      </c>
      <c r="BV78" s="131">
        <f t="shared" ref="BV78:BW78" si="340">SUM(BV73:BV77)</f>
        <v>-10106681</v>
      </c>
      <c r="BW78" s="131">
        <f t="shared" si="340"/>
        <v>5152195</v>
      </c>
      <c r="BX78" s="131">
        <f t="shared" ref="BX78:BY78" si="341">SUM(BX73:BX77)</f>
        <v>-3320594</v>
      </c>
      <c r="BY78" s="131">
        <f t="shared" si="341"/>
        <v>256033</v>
      </c>
      <c r="BZ78" s="131">
        <f t="shared" ref="BZ78:CH78" si="342">SUM(BZ73:BZ77)</f>
        <v>-2139718</v>
      </c>
      <c r="CA78" s="131">
        <f t="shared" si="342"/>
        <v>-4876021</v>
      </c>
      <c r="CB78" s="131">
        <f t="shared" si="342"/>
        <v>-6182708</v>
      </c>
      <c r="CC78" s="131">
        <f t="shared" si="342"/>
        <v>-3143913</v>
      </c>
      <c r="CD78" s="383">
        <f t="shared" si="342"/>
        <v>-26802198</v>
      </c>
      <c r="CE78" s="406">
        <f t="shared" si="342"/>
        <v>-3663405</v>
      </c>
      <c r="CF78" s="131">
        <f t="shared" si="342"/>
        <v>25188693</v>
      </c>
      <c r="CG78" s="131">
        <f t="shared" si="342"/>
        <v>25888092</v>
      </c>
      <c r="CH78" s="131">
        <f t="shared" si="342"/>
        <v>-2937251</v>
      </c>
      <c r="CI78" s="131">
        <f t="shared" ref="CI78:CJ78" si="343">SUM(CI73:CI77)</f>
        <v>-15906466</v>
      </c>
      <c r="CJ78" s="224">
        <f t="shared" si="343"/>
        <v>36340502</v>
      </c>
      <c r="CK78" s="224">
        <f t="shared" ref="CK78:CL78" si="344">SUM(CK73:CK77)</f>
        <v>-1184813</v>
      </c>
      <c r="CL78" s="224">
        <f t="shared" si="344"/>
        <v>6016832</v>
      </c>
      <c r="CM78" s="224">
        <f t="shared" ref="CM78:CN78" si="345">SUM(CM73:CM77)</f>
        <v>860248</v>
      </c>
      <c r="CN78" s="224">
        <f t="shared" si="345"/>
        <v>23139769</v>
      </c>
      <c r="CO78" s="224">
        <f t="shared" ref="CO78:CQ78" si="346">SUM(CO73:CO77)</f>
        <v>-2038593</v>
      </c>
      <c r="CP78" s="363">
        <f t="shared" si="346"/>
        <v>2522621</v>
      </c>
      <c r="CQ78" s="332">
        <f t="shared" si="346"/>
        <v>195611</v>
      </c>
      <c r="CR78" s="250">
        <f t="shared" ref="CR78" si="347">SUM(CR73:CR77)</f>
        <v>-3988840</v>
      </c>
      <c r="CS78" s="250">
        <f t="shared" ref="CS78" si="348">SUM(CS73:CS77)</f>
        <v>-3744792</v>
      </c>
      <c r="CT78" s="250">
        <f t="shared" ref="CT78" si="349">SUM(CT73:CT77)</f>
        <v>-4177208</v>
      </c>
      <c r="CU78" s="250">
        <f t="shared" ref="CU78" si="350">SUM(CU73:CU77)</f>
        <v>1749582</v>
      </c>
      <c r="CV78" s="250">
        <f t="shared" ref="CV78" si="351">SUM(CV73:CV77)</f>
        <v>-37027396</v>
      </c>
      <c r="CW78" s="250">
        <f t="shared" ref="CW78" si="352">SUM(CW73:CW77)</f>
        <v>394047</v>
      </c>
      <c r="CX78" s="250">
        <f t="shared" ref="CX78" si="353">SUM(CX73:CX77)</f>
        <v>-10668815</v>
      </c>
      <c r="CY78" s="250">
        <f t="shared" ref="CY78" si="354">SUM(CY73:CY77)</f>
        <v>-1732008</v>
      </c>
      <c r="CZ78" s="250">
        <f t="shared" ref="CZ78" si="355">SUM(CZ73:CZ77)</f>
        <v>-25908772</v>
      </c>
      <c r="DA78" s="250">
        <f t="shared" ref="DA78" si="356">SUM(DA73:DA77)</f>
        <v>-7650775</v>
      </c>
      <c r="DB78" s="363">
        <f t="shared" ref="DB78" si="357">SUM(DB73:DB77)</f>
        <v>-2178549</v>
      </c>
      <c r="DC78" s="363">
        <f t="shared" ref="DC78" si="358">SUM(DC73:DC77)</f>
        <v>-20460952</v>
      </c>
      <c r="DD78" s="363">
        <f t="shared" ref="DD78" si="359">SUM(DD73:DD77)</f>
        <v>-23224439</v>
      </c>
      <c r="DE78" s="363">
        <f t="shared" ref="DE78" si="360">SUM(DE73:DE77)</f>
        <v>-12502644</v>
      </c>
      <c r="DF78" s="363">
        <f t="shared" ref="DF78:DG78" si="361">SUM(DF73:DF77)</f>
        <v>-11295762</v>
      </c>
      <c r="DG78" s="363">
        <f t="shared" si="361"/>
        <v>-1869322</v>
      </c>
      <c r="DH78" s="363">
        <f t="shared" ref="DH78" si="362">SUM(DH73:DH77)</f>
        <v>1811923</v>
      </c>
      <c r="DI78" s="363">
        <f t="shared" ref="DI78" si="363">SUM(DI73:DI77)</f>
        <v>-4161968</v>
      </c>
      <c r="DJ78" s="363">
        <f t="shared" ref="DJ78:DK78" si="364">SUM(DJ73:DJ77)</f>
        <v>5681827</v>
      </c>
      <c r="DK78" s="363">
        <f t="shared" si="364"/>
        <v>-250872</v>
      </c>
      <c r="DL78" s="363">
        <f t="shared" ref="DL78:DM78" si="365">SUM(DL73:DL77)</f>
        <v>-1584936</v>
      </c>
      <c r="DM78" s="363">
        <f t="shared" si="365"/>
        <v>7351980</v>
      </c>
      <c r="DN78" s="363">
        <f t="shared" ref="DN78:DO78" si="366">SUM(DN73:DN77)</f>
        <v>6101335</v>
      </c>
      <c r="DO78" s="363">
        <f t="shared" si="366"/>
        <v>5591316</v>
      </c>
      <c r="DP78" s="363">
        <f t="shared" ref="DP78" si="367">SUM(DP73:DP77)</f>
        <v>7230617</v>
      </c>
      <c r="DQ78" s="363">
        <f t="shared" ref="DQ78:DR78" si="368">SUM(DQ73:DQ77)</f>
        <v>-16883292</v>
      </c>
      <c r="DR78" s="363">
        <f t="shared" si="368"/>
        <v>18713917</v>
      </c>
      <c r="DS78" s="363">
        <f t="shared" ref="DS78:DT78" si="369">SUM(DS73:DS77)</f>
        <v>-8013192</v>
      </c>
      <c r="DT78" s="363">
        <f t="shared" si="369"/>
        <v>-14010246</v>
      </c>
      <c r="DU78" s="363">
        <f t="shared" ref="DU78:DV78" si="370">SUM(DU73:DU77)</f>
        <v>-4690018</v>
      </c>
      <c r="DV78" s="363">
        <f t="shared" si="370"/>
        <v>-10539281</v>
      </c>
      <c r="DW78" s="363" t="e">
        <f t="shared" ref="DW78:DX78" si="371">SUM(DW73:DW77)</f>
        <v>#VALUE!</v>
      </c>
      <c r="DX78" s="363" t="e">
        <f t="shared" si="371"/>
        <v>#VALUE!</v>
      </c>
      <c r="DY78" s="363"/>
      <c r="DZ78" s="363"/>
      <c r="EA78" s="363"/>
      <c r="EC78" s="77">
        <f t="shared" ref="EC78" si="37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68"/>
      <c r="CQ79" s="337"/>
      <c r="CR79" s="255"/>
      <c r="CS79" s="255"/>
      <c r="CT79" s="255"/>
      <c r="CU79" s="255"/>
      <c r="CV79" s="255"/>
      <c r="CW79" s="255"/>
      <c r="CX79" s="255"/>
      <c r="CY79" s="255"/>
      <c r="CZ79" s="255"/>
      <c r="DA79" s="255"/>
      <c r="DB79" s="368"/>
      <c r="DC79" s="368"/>
      <c r="DD79" s="368"/>
      <c r="DE79" s="368"/>
      <c r="DF79" s="368"/>
      <c r="DG79" s="368"/>
      <c r="DH79" s="368"/>
      <c r="DI79" s="368"/>
      <c r="DJ79" s="368"/>
      <c r="DK79" s="368"/>
      <c r="DL79" s="368"/>
      <c r="DM79" s="368"/>
      <c r="DN79" s="368"/>
      <c r="DO79" s="368"/>
      <c r="DP79" s="368"/>
      <c r="DQ79" s="368"/>
      <c r="DR79" s="368"/>
      <c r="DS79" s="368"/>
      <c r="DT79" s="368"/>
      <c r="DU79" s="368"/>
      <c r="DV79" s="368"/>
      <c r="DW79" s="368"/>
      <c r="DX79" s="368"/>
      <c r="DY79" s="368"/>
      <c r="DZ79" s="368"/>
      <c r="EA79" s="368"/>
      <c r="EC79" s="42"/>
    </row>
    <row r="80" spans="1:133" s="31" customFormat="1" x14ac:dyDescent="0.3">
      <c r="A80" s="138"/>
      <c r="B80" s="32" t="s">
        <v>139</v>
      </c>
      <c r="C80" s="89">
        <v>116516042.65000001</v>
      </c>
      <c r="D80" s="90">
        <v>74666498.459999993</v>
      </c>
      <c r="E80" s="90">
        <v>43089878.020000003</v>
      </c>
      <c r="F80" s="90">
        <v>22157972.859999999</v>
      </c>
      <c r="G80" s="90">
        <v>16393867.810000001</v>
      </c>
      <c r="H80" s="90">
        <v>15557133.359999999</v>
      </c>
      <c r="I80" s="90">
        <v>14824325.67</v>
      </c>
      <c r="J80" s="90">
        <v>23653073.75</v>
      </c>
      <c r="K80" s="90">
        <v>45348480.939999998</v>
      </c>
      <c r="L80" s="91">
        <v>112492247.34999999</v>
      </c>
      <c r="M80" s="90">
        <v>120614528.62</v>
      </c>
      <c r="N80" s="90">
        <v>105962865.72</v>
      </c>
      <c r="O80" s="90">
        <v>96844287.519999996</v>
      </c>
      <c r="P80" s="90">
        <v>77513785.400000006</v>
      </c>
      <c r="Q80" s="90">
        <v>53387344.130000003</v>
      </c>
      <c r="R80" s="90">
        <v>22057077.949999999</v>
      </c>
      <c r="S80" s="90">
        <v>18028356.609999999</v>
      </c>
      <c r="T80" s="90">
        <v>14606038.66</v>
      </c>
      <c r="U80" s="191">
        <v>16182408.85</v>
      </c>
      <c r="V80" s="191">
        <v>20207893</v>
      </c>
      <c r="W80" s="191">
        <v>44051501.869999997</v>
      </c>
      <c r="X80" s="91">
        <v>100926870.06</v>
      </c>
      <c r="Y80" s="191">
        <v>123168566</v>
      </c>
      <c r="Z80" s="214">
        <v>131675664</v>
      </c>
      <c r="AA80" s="214">
        <v>125203974.62</v>
      </c>
      <c r="AB80" s="214">
        <v>78299544.159999996</v>
      </c>
      <c r="AC80" s="214">
        <v>39959031</v>
      </c>
      <c r="AD80" s="214">
        <v>24376136.530000001</v>
      </c>
      <c r="AE80" s="214">
        <v>18307278</v>
      </c>
      <c r="AF80" s="214">
        <v>17208056.710000001</v>
      </c>
      <c r="AG80" s="214">
        <v>17665101</v>
      </c>
      <c r="AH80" s="214">
        <v>20369562</v>
      </c>
      <c r="AI80" s="214">
        <v>50967404</v>
      </c>
      <c r="AJ80" s="91">
        <v>122054023</v>
      </c>
      <c r="AK80" s="279">
        <v>154703632</v>
      </c>
      <c r="AL80" s="279">
        <v>153098181</v>
      </c>
      <c r="AM80" s="279">
        <v>154013871</v>
      </c>
      <c r="AN80" s="279">
        <v>96593987</v>
      </c>
      <c r="AO80" s="279">
        <v>55894860</v>
      </c>
      <c r="AP80" s="279">
        <v>31114009</v>
      </c>
      <c r="AQ80" s="28">
        <v>24998847</v>
      </c>
      <c r="AR80" s="279">
        <v>22007060</v>
      </c>
      <c r="AS80" s="279">
        <v>22866757</v>
      </c>
      <c r="AT80" s="279">
        <v>32913315</v>
      </c>
      <c r="AU80" s="279">
        <v>56698250</v>
      </c>
      <c r="AV80" s="296">
        <v>146125182</v>
      </c>
      <c r="AW80" s="279">
        <v>161266922</v>
      </c>
      <c r="AX80" s="279">
        <v>154330278</v>
      </c>
      <c r="AY80" s="279">
        <v>152231894</v>
      </c>
      <c r="AZ80" s="28">
        <v>83759694</v>
      </c>
      <c r="BA80" s="279">
        <v>55135649</v>
      </c>
      <c r="BB80" s="279">
        <v>28663961</v>
      </c>
      <c r="BC80" s="28">
        <v>18070479</v>
      </c>
      <c r="BD80" s="279">
        <v>19584929</v>
      </c>
      <c r="BE80" s="279">
        <v>18622638</v>
      </c>
      <c r="BF80" s="279">
        <v>23039115</v>
      </c>
      <c r="BG80" s="279">
        <v>64996873</v>
      </c>
      <c r="BH80" s="296">
        <v>138568776</v>
      </c>
      <c r="BI80" s="481">
        <v>171824784</v>
      </c>
      <c r="BJ80" s="545">
        <v>171135904</v>
      </c>
      <c r="BK80" s="570">
        <v>140445823</v>
      </c>
      <c r="BL80" s="28">
        <v>118110634</v>
      </c>
      <c r="BM80" s="279">
        <v>49748489</v>
      </c>
      <c r="BN80" s="642" t="s">
        <v>935</v>
      </c>
      <c r="BO80" s="642" t="s">
        <v>935</v>
      </c>
      <c r="BP80" s="642" t="s">
        <v>935</v>
      </c>
      <c r="BQ80" s="642" t="s">
        <v>935</v>
      </c>
      <c r="BR80" s="642" t="s">
        <v>935</v>
      </c>
      <c r="BS80" s="642" t="s">
        <v>935</v>
      </c>
      <c r="BT80" s="642" t="s">
        <v>935</v>
      </c>
      <c r="BU80" s="89">
        <f t="shared" ref="BU80:CD84" si="373">O80-C80</f>
        <v>-19671755.13000001</v>
      </c>
      <c r="BV80" s="92">
        <f t="shared" si="373"/>
        <v>2847286.9400000125</v>
      </c>
      <c r="BW80" s="92">
        <f t="shared" si="373"/>
        <v>10297466.109999999</v>
      </c>
      <c r="BX80" s="92">
        <f t="shared" si="373"/>
        <v>-100894.91000000015</v>
      </c>
      <c r="BY80" s="92">
        <f t="shared" si="373"/>
        <v>1634488.7999999989</v>
      </c>
      <c r="BZ80" s="92">
        <f t="shared" si="373"/>
        <v>-951094.69999999925</v>
      </c>
      <c r="CA80" s="92">
        <f t="shared" si="373"/>
        <v>1358083.1799999997</v>
      </c>
      <c r="CB80" s="92">
        <f t="shared" si="373"/>
        <v>-3445180.75</v>
      </c>
      <c r="CC80" s="92">
        <f t="shared" si="373"/>
        <v>-1296979.0700000003</v>
      </c>
      <c r="CD80" s="390">
        <f t="shared" si="373"/>
        <v>-11565377.289999992</v>
      </c>
      <c r="CE80" s="413">
        <f t="shared" ref="CE80:CN84" si="374">Y80-M80</f>
        <v>2554037.3799999952</v>
      </c>
      <c r="CF80" s="92">
        <f t="shared" si="374"/>
        <v>25712798.280000001</v>
      </c>
      <c r="CG80" s="92">
        <f t="shared" si="374"/>
        <v>28359687.100000009</v>
      </c>
      <c r="CH80" s="92">
        <f t="shared" si="374"/>
        <v>785758.75999999046</v>
      </c>
      <c r="CI80" s="92">
        <f t="shared" si="374"/>
        <v>-13428313.130000003</v>
      </c>
      <c r="CJ80" s="231">
        <f t="shared" si="374"/>
        <v>2319058.5800000019</v>
      </c>
      <c r="CK80" s="231">
        <f t="shared" si="374"/>
        <v>278921.3900000006</v>
      </c>
      <c r="CL80" s="231">
        <f t="shared" si="374"/>
        <v>2602018.0500000007</v>
      </c>
      <c r="CM80" s="231">
        <f t="shared" si="374"/>
        <v>1482692.1500000004</v>
      </c>
      <c r="CN80" s="231">
        <f t="shared" si="374"/>
        <v>161669</v>
      </c>
      <c r="CO80" s="231">
        <f t="shared" ref="CO80:CX84" si="375">AI80-W80</f>
        <v>6915902.1300000027</v>
      </c>
      <c r="CP80" s="370">
        <f t="shared" si="375"/>
        <v>21127152.939999998</v>
      </c>
      <c r="CQ80" s="339">
        <f t="shared" si="375"/>
        <v>31535066</v>
      </c>
      <c r="CR80" s="244">
        <f t="shared" si="375"/>
        <v>21422517</v>
      </c>
      <c r="CS80" s="244">
        <f t="shared" si="375"/>
        <v>28809896.379999995</v>
      </c>
      <c r="CT80" s="244">
        <f t="shared" si="375"/>
        <v>18294442.840000004</v>
      </c>
      <c r="CU80" s="244">
        <f t="shared" si="375"/>
        <v>15935829</v>
      </c>
      <c r="CV80" s="244">
        <f t="shared" si="375"/>
        <v>6737872.4699999988</v>
      </c>
      <c r="CW80" s="244">
        <f t="shared" si="375"/>
        <v>6691569</v>
      </c>
      <c r="CX80" s="244">
        <f t="shared" si="375"/>
        <v>4799003.2899999991</v>
      </c>
      <c r="CY80" s="244">
        <f t="shared" ref="CY80:DH84" si="376">AS80-AG80</f>
        <v>5201656</v>
      </c>
      <c r="CZ80" s="244">
        <f t="shared" si="376"/>
        <v>12543753</v>
      </c>
      <c r="DA80" s="244">
        <f t="shared" si="376"/>
        <v>5730846</v>
      </c>
      <c r="DB80" s="370">
        <f t="shared" si="376"/>
        <v>24071159</v>
      </c>
      <c r="DC80" s="370">
        <f t="shared" si="376"/>
        <v>6563290</v>
      </c>
      <c r="DD80" s="370">
        <f t="shared" si="376"/>
        <v>1232097</v>
      </c>
      <c r="DE80" s="370">
        <f t="shared" si="376"/>
        <v>-1781977</v>
      </c>
      <c r="DF80" s="370">
        <f t="shared" si="376"/>
        <v>-12834293</v>
      </c>
      <c r="DG80" s="370">
        <f t="shared" si="376"/>
        <v>-759211</v>
      </c>
      <c r="DH80" s="370">
        <f t="shared" si="376"/>
        <v>-2450048</v>
      </c>
      <c r="DI80" s="370">
        <f t="shared" ref="DI80:DS84" si="377">BC80-AQ80</f>
        <v>-6928368</v>
      </c>
      <c r="DJ80" s="370">
        <f t="shared" si="377"/>
        <v>-2422131</v>
      </c>
      <c r="DK80" s="370">
        <f t="shared" si="377"/>
        <v>-4244119</v>
      </c>
      <c r="DL80" s="370">
        <f t="shared" si="377"/>
        <v>-9874200</v>
      </c>
      <c r="DM80" s="370">
        <f t="shared" si="377"/>
        <v>8298623</v>
      </c>
      <c r="DN80" s="370">
        <f t="shared" si="377"/>
        <v>-7556406</v>
      </c>
      <c r="DO80" s="370">
        <f t="shared" si="377"/>
        <v>10557862</v>
      </c>
      <c r="DP80" s="370">
        <f t="shared" si="377"/>
        <v>16805626</v>
      </c>
      <c r="DQ80" s="370">
        <f t="shared" si="377"/>
        <v>-11786071</v>
      </c>
      <c r="DR80" s="370">
        <f t="shared" si="377"/>
        <v>34350940</v>
      </c>
      <c r="DS80" s="370">
        <f t="shared" si="377"/>
        <v>-5387160</v>
      </c>
      <c r="DT80" s="370" t="s">
        <v>935</v>
      </c>
      <c r="DU80" s="370" t="s">
        <v>935</v>
      </c>
      <c r="DV80" s="370" t="s">
        <v>935</v>
      </c>
      <c r="DW80" s="370" t="s">
        <v>935</v>
      </c>
      <c r="DX80" s="370" t="s">
        <v>935</v>
      </c>
      <c r="DY80" s="370"/>
      <c r="DZ80" s="370"/>
      <c r="EA80" s="370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11097916.74</v>
      </c>
      <c r="D81" s="90">
        <v>7823120.6100000003</v>
      </c>
      <c r="E81" s="90">
        <v>4949333.26</v>
      </c>
      <c r="F81" s="90">
        <v>2328157.96</v>
      </c>
      <c r="G81" s="90">
        <v>1571079</v>
      </c>
      <c r="H81" s="90">
        <v>1455040.46</v>
      </c>
      <c r="I81" s="90">
        <v>1312154.53</v>
      </c>
      <c r="J81" s="90">
        <v>2095620.01</v>
      </c>
      <c r="K81" s="90">
        <v>3755317.65</v>
      </c>
      <c r="L81" s="91">
        <v>9335650.9100000001</v>
      </c>
      <c r="M81" s="90">
        <v>9905079.3300000001</v>
      </c>
      <c r="N81" s="90">
        <v>9125300.0299999993</v>
      </c>
      <c r="O81" s="90">
        <v>8528760.5399999991</v>
      </c>
      <c r="P81" s="90">
        <v>7215421.6900000004</v>
      </c>
      <c r="Q81" s="90">
        <v>4670482.46</v>
      </c>
      <c r="R81" s="90">
        <v>2269688.54</v>
      </c>
      <c r="S81" s="90">
        <v>1933053.86</v>
      </c>
      <c r="T81" s="90">
        <v>1335865.8500000001</v>
      </c>
      <c r="U81" s="191">
        <v>1446721.98</v>
      </c>
      <c r="V81" s="191">
        <v>1827995</v>
      </c>
      <c r="W81" s="191">
        <v>4082941.04</v>
      </c>
      <c r="X81" s="91">
        <v>9104598.6099999994</v>
      </c>
      <c r="Y81" s="191">
        <v>12491920</v>
      </c>
      <c r="Z81" s="214">
        <v>12517880</v>
      </c>
      <c r="AA81" s="214">
        <v>12615332.09</v>
      </c>
      <c r="AB81" s="214">
        <v>9334652.2699999996</v>
      </c>
      <c r="AC81" s="214">
        <v>4690360.75</v>
      </c>
      <c r="AD81" s="214">
        <v>3363296.37</v>
      </c>
      <c r="AE81" s="214">
        <v>2828446</v>
      </c>
      <c r="AF81" s="214">
        <v>1908778.64</v>
      </c>
      <c r="AG81" s="214">
        <v>1856780</v>
      </c>
      <c r="AH81" s="214">
        <v>2174855</v>
      </c>
      <c r="AI81" s="214">
        <v>5184190</v>
      </c>
      <c r="AJ81" s="91">
        <v>12900668</v>
      </c>
      <c r="AK81" s="279">
        <v>15722309</v>
      </c>
      <c r="AL81" s="279">
        <v>16512181</v>
      </c>
      <c r="AM81" s="279">
        <v>17398176</v>
      </c>
      <c r="AN81" s="279">
        <v>12222668</v>
      </c>
      <c r="AO81" s="279">
        <v>7961107</v>
      </c>
      <c r="AP81" s="279">
        <v>4809201</v>
      </c>
      <c r="AQ81" s="28">
        <v>3595077</v>
      </c>
      <c r="AR81" s="279">
        <v>2686594</v>
      </c>
      <c r="AS81" s="279">
        <v>2572125</v>
      </c>
      <c r="AT81" s="279">
        <v>3844590</v>
      </c>
      <c r="AU81" s="279">
        <v>7221043</v>
      </c>
      <c r="AV81" s="296">
        <v>17863864</v>
      </c>
      <c r="AW81" s="279">
        <v>19130371</v>
      </c>
      <c r="AX81" s="279">
        <v>18966614</v>
      </c>
      <c r="AY81" s="279">
        <v>19103190</v>
      </c>
      <c r="AZ81" s="28">
        <v>12796732</v>
      </c>
      <c r="BA81" s="279">
        <v>9177876</v>
      </c>
      <c r="BB81" s="279">
        <v>5528082</v>
      </c>
      <c r="BC81" s="28">
        <v>2671943</v>
      </c>
      <c r="BD81" s="279">
        <v>2908902</v>
      </c>
      <c r="BE81" s="279">
        <v>2386255</v>
      </c>
      <c r="BF81" s="279">
        <v>2903528</v>
      </c>
      <c r="BG81" s="279">
        <v>7773065</v>
      </c>
      <c r="BH81" s="296">
        <v>17874733</v>
      </c>
      <c r="BI81" s="481">
        <v>21840815</v>
      </c>
      <c r="BJ81" s="545">
        <v>22105142</v>
      </c>
      <c r="BK81" s="570">
        <v>20638072</v>
      </c>
      <c r="BL81" s="28">
        <v>18431428</v>
      </c>
      <c r="BM81" s="279">
        <v>7901582</v>
      </c>
      <c r="BN81" s="642" t="s">
        <v>935</v>
      </c>
      <c r="BO81" s="642" t="s">
        <v>935</v>
      </c>
      <c r="BP81" s="642" t="s">
        <v>935</v>
      </c>
      <c r="BQ81" s="642" t="s">
        <v>935</v>
      </c>
      <c r="BR81" s="642" t="s">
        <v>935</v>
      </c>
      <c r="BS81" s="642" t="s">
        <v>935</v>
      </c>
      <c r="BT81" s="642" t="s">
        <v>935</v>
      </c>
      <c r="BU81" s="89">
        <f t="shared" si="373"/>
        <v>-2569156.2000000011</v>
      </c>
      <c r="BV81" s="92">
        <f t="shared" si="373"/>
        <v>-607698.91999999993</v>
      </c>
      <c r="BW81" s="92">
        <f t="shared" si="373"/>
        <v>-278850.79999999981</v>
      </c>
      <c r="BX81" s="92">
        <f t="shared" si="373"/>
        <v>-58469.419999999925</v>
      </c>
      <c r="BY81" s="92">
        <f t="shared" si="373"/>
        <v>361974.8600000001</v>
      </c>
      <c r="BZ81" s="92">
        <f t="shared" si="373"/>
        <v>-119174.60999999987</v>
      </c>
      <c r="CA81" s="92">
        <f t="shared" si="373"/>
        <v>134567.44999999995</v>
      </c>
      <c r="CB81" s="92">
        <f t="shared" si="373"/>
        <v>-267625.01</v>
      </c>
      <c r="CC81" s="92">
        <f t="shared" si="373"/>
        <v>327623.39000000013</v>
      </c>
      <c r="CD81" s="390">
        <f t="shared" si="373"/>
        <v>-231052.30000000075</v>
      </c>
      <c r="CE81" s="413">
        <f t="shared" si="374"/>
        <v>2586840.67</v>
      </c>
      <c r="CF81" s="92">
        <f t="shared" si="374"/>
        <v>3392579.9700000007</v>
      </c>
      <c r="CG81" s="92">
        <f t="shared" si="374"/>
        <v>4086571.5500000007</v>
      </c>
      <c r="CH81" s="92">
        <f t="shared" si="374"/>
        <v>2119230.5799999991</v>
      </c>
      <c r="CI81" s="92">
        <f t="shared" si="374"/>
        <v>19878.290000000037</v>
      </c>
      <c r="CJ81" s="231">
        <f t="shared" si="374"/>
        <v>1093607.83</v>
      </c>
      <c r="CK81" s="231">
        <f t="shared" si="374"/>
        <v>895392.1399999999</v>
      </c>
      <c r="CL81" s="231">
        <f t="shared" si="374"/>
        <v>572912.7899999998</v>
      </c>
      <c r="CM81" s="231">
        <f t="shared" si="374"/>
        <v>410058.02</v>
      </c>
      <c r="CN81" s="231">
        <f t="shared" si="374"/>
        <v>346860</v>
      </c>
      <c r="CO81" s="231">
        <f t="shared" si="375"/>
        <v>1101248.96</v>
      </c>
      <c r="CP81" s="370">
        <f t="shared" si="375"/>
        <v>3796069.3900000006</v>
      </c>
      <c r="CQ81" s="339">
        <f t="shared" si="375"/>
        <v>3230389</v>
      </c>
      <c r="CR81" s="244">
        <f t="shared" si="375"/>
        <v>3994301</v>
      </c>
      <c r="CS81" s="244">
        <f t="shared" si="375"/>
        <v>4782843.91</v>
      </c>
      <c r="CT81" s="244">
        <f t="shared" si="375"/>
        <v>2888015.7300000004</v>
      </c>
      <c r="CU81" s="244">
        <f t="shared" si="375"/>
        <v>3270746.25</v>
      </c>
      <c r="CV81" s="244">
        <f t="shared" si="375"/>
        <v>1445904.63</v>
      </c>
      <c r="CW81" s="244">
        <f t="shared" si="375"/>
        <v>766631</v>
      </c>
      <c r="CX81" s="244">
        <f t="shared" si="375"/>
        <v>777815.3600000001</v>
      </c>
      <c r="CY81" s="244">
        <f t="shared" si="376"/>
        <v>715345</v>
      </c>
      <c r="CZ81" s="244">
        <f t="shared" si="376"/>
        <v>1669735</v>
      </c>
      <c r="DA81" s="244">
        <f t="shared" si="376"/>
        <v>2036853</v>
      </c>
      <c r="DB81" s="370">
        <f t="shared" si="376"/>
        <v>4963196</v>
      </c>
      <c r="DC81" s="370">
        <f t="shared" si="376"/>
        <v>3408062</v>
      </c>
      <c r="DD81" s="370">
        <f t="shared" si="376"/>
        <v>2454433</v>
      </c>
      <c r="DE81" s="370">
        <f t="shared" si="376"/>
        <v>1705014</v>
      </c>
      <c r="DF81" s="370">
        <f t="shared" si="376"/>
        <v>574064</v>
      </c>
      <c r="DG81" s="370">
        <f t="shared" si="376"/>
        <v>1216769</v>
      </c>
      <c r="DH81" s="370">
        <f t="shared" si="376"/>
        <v>718881</v>
      </c>
      <c r="DI81" s="370">
        <f t="shared" si="377"/>
        <v>-923134</v>
      </c>
      <c r="DJ81" s="370">
        <f t="shared" si="377"/>
        <v>222308</v>
      </c>
      <c r="DK81" s="370">
        <f t="shared" si="377"/>
        <v>-185870</v>
      </c>
      <c r="DL81" s="370">
        <f t="shared" si="377"/>
        <v>-941062</v>
      </c>
      <c r="DM81" s="370">
        <f t="shared" si="377"/>
        <v>552022</v>
      </c>
      <c r="DN81" s="370">
        <f t="shared" si="377"/>
        <v>10869</v>
      </c>
      <c r="DO81" s="370">
        <f t="shared" si="377"/>
        <v>2710444</v>
      </c>
      <c r="DP81" s="370">
        <f t="shared" si="377"/>
        <v>3138528</v>
      </c>
      <c r="DQ81" s="370">
        <f t="shared" si="377"/>
        <v>1534882</v>
      </c>
      <c r="DR81" s="370">
        <f t="shared" si="377"/>
        <v>5634696</v>
      </c>
      <c r="DS81" s="370">
        <f t="shared" si="377"/>
        <v>-1276294</v>
      </c>
      <c r="DT81" s="370" t="s">
        <v>935</v>
      </c>
      <c r="DU81" s="370" t="s">
        <v>935</v>
      </c>
      <c r="DV81" s="370" t="s">
        <v>935</v>
      </c>
      <c r="DW81" s="370" t="s">
        <v>935</v>
      </c>
      <c r="DX81" s="370" t="s">
        <v>935</v>
      </c>
      <c r="DY81" s="370"/>
      <c r="DZ81" s="370"/>
      <c r="EA81" s="370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13221252.77</v>
      </c>
      <c r="D82" s="90">
        <v>8844338.2799999993</v>
      </c>
      <c r="E82" s="90">
        <v>5502635.4199999999</v>
      </c>
      <c r="F82" s="90">
        <v>3420801.09</v>
      </c>
      <c r="G82" s="90">
        <v>2566367.5</v>
      </c>
      <c r="H82" s="90">
        <v>2533389.69</v>
      </c>
      <c r="I82" s="90">
        <v>2363428.25</v>
      </c>
      <c r="J82" s="90">
        <v>3321963.68</v>
      </c>
      <c r="K82" s="90">
        <v>5055755.67</v>
      </c>
      <c r="L82" s="91">
        <v>11843319.869999999</v>
      </c>
      <c r="M82" s="90">
        <v>13068339.17</v>
      </c>
      <c r="N82" s="90">
        <v>11210310.720000001</v>
      </c>
      <c r="O82" s="90">
        <v>10320249.699999999</v>
      </c>
      <c r="P82" s="90">
        <v>7384263.9900000002</v>
      </c>
      <c r="Q82" s="90">
        <v>5149789.38</v>
      </c>
      <c r="R82" s="90">
        <v>2716339.85</v>
      </c>
      <c r="S82" s="90">
        <v>2371840.88</v>
      </c>
      <c r="T82" s="90">
        <v>2088505.6</v>
      </c>
      <c r="U82" s="191">
        <v>2295930.0699999998</v>
      </c>
      <c r="V82" s="191">
        <v>2791192</v>
      </c>
      <c r="W82" s="191">
        <v>4732413.2300000004</v>
      </c>
      <c r="X82" s="91">
        <v>10249148.24</v>
      </c>
      <c r="Y82" s="191">
        <v>12559746</v>
      </c>
      <c r="Z82" s="214">
        <v>13068373</v>
      </c>
      <c r="AA82" s="214">
        <v>13337655.58</v>
      </c>
      <c r="AB82" s="214">
        <v>8131238.2800000003</v>
      </c>
      <c r="AC82" s="214">
        <v>4517754.09</v>
      </c>
      <c r="AD82" s="214">
        <v>3247772.75</v>
      </c>
      <c r="AE82" s="214">
        <v>2482365</v>
      </c>
      <c r="AF82" s="214">
        <v>2453532.75</v>
      </c>
      <c r="AG82" s="214">
        <v>2597424</v>
      </c>
      <c r="AH82" s="214">
        <v>2821933</v>
      </c>
      <c r="AI82" s="214">
        <v>5612351</v>
      </c>
      <c r="AJ82" s="91">
        <v>12254582</v>
      </c>
      <c r="AK82" s="279">
        <v>16203872</v>
      </c>
      <c r="AL82" s="279">
        <v>16529190</v>
      </c>
      <c r="AM82" s="279">
        <v>16368585</v>
      </c>
      <c r="AN82" s="279">
        <v>10381847</v>
      </c>
      <c r="AO82" s="279">
        <v>6217470</v>
      </c>
      <c r="AP82" s="279">
        <v>4179858</v>
      </c>
      <c r="AQ82" s="28">
        <v>3438202</v>
      </c>
      <c r="AR82" s="279">
        <v>3257941</v>
      </c>
      <c r="AS82" s="279">
        <v>3270984</v>
      </c>
      <c r="AT82" s="279">
        <v>4207313</v>
      </c>
      <c r="AU82" s="279">
        <v>6770252</v>
      </c>
      <c r="AV82" s="296">
        <v>15194696</v>
      </c>
      <c r="AW82" s="279">
        <v>17217731</v>
      </c>
      <c r="AX82" s="279">
        <v>16907658</v>
      </c>
      <c r="AY82" s="279">
        <v>16087108</v>
      </c>
      <c r="AZ82" s="28">
        <v>9005542</v>
      </c>
      <c r="BA82" s="279">
        <v>6405941</v>
      </c>
      <c r="BB82" s="279">
        <v>3735462</v>
      </c>
      <c r="BC82" s="28">
        <v>2384207</v>
      </c>
      <c r="BD82" s="279">
        <v>2809317</v>
      </c>
      <c r="BE82" s="279">
        <v>2537528</v>
      </c>
      <c r="BF82" s="279">
        <v>3213517</v>
      </c>
      <c r="BG82" s="279">
        <v>6997675</v>
      </c>
      <c r="BH82" s="296">
        <v>14410277</v>
      </c>
      <c r="BI82" s="481">
        <v>18268945</v>
      </c>
      <c r="BJ82" s="545">
        <v>17951259</v>
      </c>
      <c r="BK82" s="570">
        <v>15492846</v>
      </c>
      <c r="BL82" s="28">
        <v>12616625</v>
      </c>
      <c r="BM82" s="279">
        <v>5734330</v>
      </c>
      <c r="BN82" s="642" t="s">
        <v>935</v>
      </c>
      <c r="BO82" s="642" t="s">
        <v>935</v>
      </c>
      <c r="BP82" s="642" t="s">
        <v>935</v>
      </c>
      <c r="BQ82" s="642" t="s">
        <v>935</v>
      </c>
      <c r="BR82" s="642" t="s">
        <v>935</v>
      </c>
      <c r="BS82" s="642" t="s">
        <v>935</v>
      </c>
      <c r="BT82" s="642" t="s">
        <v>935</v>
      </c>
      <c r="BU82" s="89">
        <f t="shared" si="373"/>
        <v>-2901003.0700000003</v>
      </c>
      <c r="BV82" s="92">
        <f t="shared" si="373"/>
        <v>-1460074.2899999991</v>
      </c>
      <c r="BW82" s="92">
        <f t="shared" si="373"/>
        <v>-352846.04000000004</v>
      </c>
      <c r="BX82" s="92">
        <f t="shared" si="373"/>
        <v>-704461.23999999976</v>
      </c>
      <c r="BY82" s="92">
        <f t="shared" si="373"/>
        <v>-194526.62000000011</v>
      </c>
      <c r="BZ82" s="92">
        <f t="shared" si="373"/>
        <v>-444884.08999999985</v>
      </c>
      <c r="CA82" s="92">
        <f t="shared" si="373"/>
        <v>-67498.180000000168</v>
      </c>
      <c r="CB82" s="92">
        <f t="shared" si="373"/>
        <v>-530771.68000000017</v>
      </c>
      <c r="CC82" s="92">
        <f t="shared" si="373"/>
        <v>-323342.43999999948</v>
      </c>
      <c r="CD82" s="390">
        <f t="shared" si="373"/>
        <v>-1594171.629999999</v>
      </c>
      <c r="CE82" s="413">
        <f t="shared" si="374"/>
        <v>-508593.16999999993</v>
      </c>
      <c r="CF82" s="92">
        <f t="shared" si="374"/>
        <v>1858062.2799999993</v>
      </c>
      <c r="CG82" s="92">
        <f t="shared" si="374"/>
        <v>3017405.8800000008</v>
      </c>
      <c r="CH82" s="92">
        <f t="shared" si="374"/>
        <v>746974.29</v>
      </c>
      <c r="CI82" s="92">
        <f t="shared" si="374"/>
        <v>-632035.29</v>
      </c>
      <c r="CJ82" s="231">
        <f t="shared" si="374"/>
        <v>531432.89999999991</v>
      </c>
      <c r="CK82" s="231">
        <f t="shared" si="374"/>
        <v>110524.12000000011</v>
      </c>
      <c r="CL82" s="231">
        <f t="shared" si="374"/>
        <v>365027.14999999991</v>
      </c>
      <c r="CM82" s="231">
        <f t="shared" si="374"/>
        <v>301493.93000000017</v>
      </c>
      <c r="CN82" s="231">
        <f t="shared" si="374"/>
        <v>30741</v>
      </c>
      <c r="CO82" s="231">
        <f t="shared" si="375"/>
        <v>879937.76999999955</v>
      </c>
      <c r="CP82" s="370">
        <f t="shared" si="375"/>
        <v>2005433.7599999998</v>
      </c>
      <c r="CQ82" s="339">
        <f t="shared" si="375"/>
        <v>3644126</v>
      </c>
      <c r="CR82" s="244">
        <f t="shared" si="375"/>
        <v>3460817</v>
      </c>
      <c r="CS82" s="244">
        <f t="shared" si="375"/>
        <v>3030929.42</v>
      </c>
      <c r="CT82" s="244">
        <f t="shared" si="375"/>
        <v>2250608.7199999997</v>
      </c>
      <c r="CU82" s="244">
        <f t="shared" si="375"/>
        <v>1699715.9100000001</v>
      </c>
      <c r="CV82" s="244">
        <f t="shared" si="375"/>
        <v>932085.25</v>
      </c>
      <c r="CW82" s="244">
        <f t="shared" si="375"/>
        <v>955837</v>
      </c>
      <c r="CX82" s="244">
        <f t="shared" si="375"/>
        <v>804408.25</v>
      </c>
      <c r="CY82" s="244">
        <f t="shared" si="376"/>
        <v>673560</v>
      </c>
      <c r="CZ82" s="244">
        <f t="shared" si="376"/>
        <v>1385380</v>
      </c>
      <c r="DA82" s="244">
        <f t="shared" si="376"/>
        <v>1157901</v>
      </c>
      <c r="DB82" s="370">
        <f t="shared" si="376"/>
        <v>2940114</v>
      </c>
      <c r="DC82" s="370">
        <f t="shared" si="376"/>
        <v>1013859</v>
      </c>
      <c r="DD82" s="370">
        <f t="shared" si="376"/>
        <v>378468</v>
      </c>
      <c r="DE82" s="370">
        <f t="shared" si="376"/>
        <v>-281477</v>
      </c>
      <c r="DF82" s="370">
        <f t="shared" si="376"/>
        <v>-1376305</v>
      </c>
      <c r="DG82" s="370">
        <f t="shared" si="376"/>
        <v>188471</v>
      </c>
      <c r="DH82" s="370">
        <f t="shared" si="376"/>
        <v>-444396</v>
      </c>
      <c r="DI82" s="370">
        <f t="shared" si="377"/>
        <v>-1053995</v>
      </c>
      <c r="DJ82" s="370">
        <f t="shared" si="377"/>
        <v>-448624</v>
      </c>
      <c r="DK82" s="370">
        <f t="shared" si="377"/>
        <v>-733456</v>
      </c>
      <c r="DL82" s="370">
        <f t="shared" si="377"/>
        <v>-993796</v>
      </c>
      <c r="DM82" s="370">
        <f t="shared" si="377"/>
        <v>227423</v>
      </c>
      <c r="DN82" s="370">
        <f t="shared" si="377"/>
        <v>-784419</v>
      </c>
      <c r="DO82" s="370">
        <f t="shared" si="377"/>
        <v>1051214</v>
      </c>
      <c r="DP82" s="370">
        <f t="shared" si="377"/>
        <v>1043601</v>
      </c>
      <c r="DQ82" s="370">
        <f t="shared" si="377"/>
        <v>-594262</v>
      </c>
      <c r="DR82" s="370">
        <f t="shared" si="377"/>
        <v>3611083</v>
      </c>
      <c r="DS82" s="370">
        <f t="shared" si="377"/>
        <v>-671611</v>
      </c>
      <c r="DT82" s="370" t="s">
        <v>935</v>
      </c>
      <c r="DU82" s="370" t="s">
        <v>935</v>
      </c>
      <c r="DV82" s="370" t="s">
        <v>935</v>
      </c>
      <c r="DW82" s="370" t="s">
        <v>935</v>
      </c>
      <c r="DX82" s="370" t="s">
        <v>935</v>
      </c>
      <c r="DY82" s="370"/>
      <c r="DZ82" s="370"/>
      <c r="EA82" s="370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13827585.93</v>
      </c>
      <c r="D83" s="90">
        <v>9668819.2100000009</v>
      </c>
      <c r="E83" s="90">
        <v>6560802.8200000003</v>
      </c>
      <c r="F83" s="90">
        <v>3794273.17</v>
      </c>
      <c r="G83" s="90">
        <v>3102570.73</v>
      </c>
      <c r="H83" s="90">
        <v>2841422.18</v>
      </c>
      <c r="I83" s="90">
        <v>2660547.23</v>
      </c>
      <c r="J83" s="90">
        <v>3769215.29</v>
      </c>
      <c r="K83" s="90">
        <v>5943819.21</v>
      </c>
      <c r="L83" s="91">
        <v>11810735.140000001</v>
      </c>
      <c r="M83" s="90">
        <v>12868943.140000001</v>
      </c>
      <c r="N83" s="90">
        <v>11188834.23</v>
      </c>
      <c r="O83" s="90">
        <v>10535277.27</v>
      </c>
      <c r="P83" s="90">
        <v>7725888.0099999998</v>
      </c>
      <c r="Q83" s="90">
        <v>5888145.2599999998</v>
      </c>
      <c r="R83" s="90">
        <v>3065860.67</v>
      </c>
      <c r="S83" s="90">
        <v>2465107.2400000002</v>
      </c>
      <c r="T83" s="90">
        <v>2155892.86</v>
      </c>
      <c r="U83" s="191">
        <v>2377662.9300000002</v>
      </c>
      <c r="V83" s="191">
        <v>3101625</v>
      </c>
      <c r="W83" s="191">
        <v>4803201.4800000004</v>
      </c>
      <c r="X83" s="91">
        <v>10386486.789999999</v>
      </c>
      <c r="Y83" s="191">
        <v>12551659</v>
      </c>
      <c r="Z83" s="214">
        <v>13228456</v>
      </c>
      <c r="AA83" s="214">
        <v>13341242.539999999</v>
      </c>
      <c r="AB83" s="214">
        <v>8695390.9600000009</v>
      </c>
      <c r="AC83" s="214">
        <v>5100819.4000000004</v>
      </c>
      <c r="AD83" s="214">
        <v>3398055.19</v>
      </c>
      <c r="AE83" s="214">
        <v>2700785</v>
      </c>
      <c r="AF83" s="214">
        <v>2845950.04</v>
      </c>
      <c r="AG83" s="214">
        <v>2685787</v>
      </c>
      <c r="AH83" s="214">
        <v>3193771</v>
      </c>
      <c r="AI83" s="214">
        <v>5818049</v>
      </c>
      <c r="AJ83" s="91">
        <v>12280111</v>
      </c>
      <c r="AK83" s="279">
        <v>15674545</v>
      </c>
      <c r="AL83" s="279">
        <v>16144882</v>
      </c>
      <c r="AM83" s="279">
        <v>16115330</v>
      </c>
      <c r="AN83" s="279">
        <v>10954769</v>
      </c>
      <c r="AO83" s="279">
        <v>7180008</v>
      </c>
      <c r="AP83" s="279">
        <v>4834979</v>
      </c>
      <c r="AQ83" s="28">
        <v>4125451</v>
      </c>
      <c r="AR83" s="279">
        <v>3429510</v>
      </c>
      <c r="AS83" s="279">
        <v>3518458</v>
      </c>
      <c r="AT83" s="279">
        <v>4839438</v>
      </c>
      <c r="AU83" s="279">
        <v>7303753</v>
      </c>
      <c r="AV83" s="296">
        <v>15208447</v>
      </c>
      <c r="AW83" s="279">
        <v>17440235</v>
      </c>
      <c r="AX83" s="279">
        <v>16584802</v>
      </c>
      <c r="AY83" s="279">
        <v>16144006</v>
      </c>
      <c r="AZ83" s="28">
        <v>10256527</v>
      </c>
      <c r="BA83" s="279">
        <v>7138403</v>
      </c>
      <c r="BB83" s="279">
        <v>4109949</v>
      </c>
      <c r="BC83" s="28">
        <v>2702864</v>
      </c>
      <c r="BD83" s="279">
        <v>2900793</v>
      </c>
      <c r="BE83" s="279">
        <v>2872157</v>
      </c>
      <c r="BF83" s="279">
        <v>3603640</v>
      </c>
      <c r="BG83" s="279">
        <v>7156062</v>
      </c>
      <c r="BH83" s="296">
        <v>14901912</v>
      </c>
      <c r="BI83" s="481">
        <v>17871498</v>
      </c>
      <c r="BJ83" s="545">
        <v>17868263</v>
      </c>
      <c r="BK83" s="570">
        <v>16222349</v>
      </c>
      <c r="BL83" s="28">
        <v>13241101</v>
      </c>
      <c r="BM83" s="279">
        <v>6945082</v>
      </c>
      <c r="BN83" s="642" t="s">
        <v>935</v>
      </c>
      <c r="BO83" s="642" t="s">
        <v>935</v>
      </c>
      <c r="BP83" s="642" t="s">
        <v>935</v>
      </c>
      <c r="BQ83" s="642" t="s">
        <v>935</v>
      </c>
      <c r="BR83" s="642" t="s">
        <v>935</v>
      </c>
      <c r="BS83" s="642" t="s">
        <v>935</v>
      </c>
      <c r="BT83" s="642" t="s">
        <v>935</v>
      </c>
      <c r="BU83" s="89">
        <f t="shared" si="373"/>
        <v>-3292308.66</v>
      </c>
      <c r="BV83" s="92">
        <f t="shared" si="373"/>
        <v>-1942931.2000000011</v>
      </c>
      <c r="BW83" s="92">
        <f t="shared" si="373"/>
        <v>-672657.56000000052</v>
      </c>
      <c r="BX83" s="92">
        <f t="shared" si="373"/>
        <v>-728412.5</v>
      </c>
      <c r="BY83" s="92">
        <f t="shared" si="373"/>
        <v>-637463.48999999976</v>
      </c>
      <c r="BZ83" s="92">
        <f t="shared" si="373"/>
        <v>-685529.3200000003</v>
      </c>
      <c r="CA83" s="92">
        <f t="shared" si="373"/>
        <v>-282884.29999999981</v>
      </c>
      <c r="CB83" s="92">
        <f t="shared" si="373"/>
        <v>-667590.29</v>
      </c>
      <c r="CC83" s="92">
        <f t="shared" si="373"/>
        <v>-1140617.7299999995</v>
      </c>
      <c r="CD83" s="390">
        <f t="shared" si="373"/>
        <v>-1424248.3500000015</v>
      </c>
      <c r="CE83" s="413">
        <f t="shared" si="374"/>
        <v>-317284.1400000006</v>
      </c>
      <c r="CF83" s="92">
        <f t="shared" si="374"/>
        <v>2039621.7699999996</v>
      </c>
      <c r="CG83" s="92">
        <f t="shared" si="374"/>
        <v>2805965.2699999996</v>
      </c>
      <c r="CH83" s="92">
        <f t="shared" si="374"/>
        <v>969502.95000000112</v>
      </c>
      <c r="CI83" s="92">
        <f t="shared" si="374"/>
        <v>-787325.8599999994</v>
      </c>
      <c r="CJ83" s="231">
        <f t="shared" si="374"/>
        <v>332194.52</v>
      </c>
      <c r="CK83" s="231">
        <f t="shared" si="374"/>
        <v>235677.75999999978</v>
      </c>
      <c r="CL83" s="231">
        <f t="shared" si="374"/>
        <v>690057.18000000017</v>
      </c>
      <c r="CM83" s="231">
        <f t="shared" si="374"/>
        <v>308124.06999999983</v>
      </c>
      <c r="CN83" s="231">
        <f t="shared" si="374"/>
        <v>92146</v>
      </c>
      <c r="CO83" s="231">
        <f t="shared" si="375"/>
        <v>1014847.5199999996</v>
      </c>
      <c r="CP83" s="370">
        <f t="shared" si="375"/>
        <v>1893624.2100000009</v>
      </c>
      <c r="CQ83" s="339">
        <f t="shared" si="375"/>
        <v>3122886</v>
      </c>
      <c r="CR83" s="244">
        <f t="shared" si="375"/>
        <v>2916426</v>
      </c>
      <c r="CS83" s="244">
        <f t="shared" si="375"/>
        <v>2774087.4600000009</v>
      </c>
      <c r="CT83" s="244">
        <f t="shared" si="375"/>
        <v>2259378.0399999991</v>
      </c>
      <c r="CU83" s="244">
        <f t="shared" si="375"/>
        <v>2079188.5999999996</v>
      </c>
      <c r="CV83" s="244">
        <f t="shared" si="375"/>
        <v>1436923.81</v>
      </c>
      <c r="CW83" s="244">
        <f t="shared" si="375"/>
        <v>1424666</v>
      </c>
      <c r="CX83" s="244">
        <f t="shared" si="375"/>
        <v>583559.96</v>
      </c>
      <c r="CY83" s="244">
        <f t="shared" si="376"/>
        <v>832671</v>
      </c>
      <c r="CZ83" s="244">
        <f t="shared" si="376"/>
        <v>1645667</v>
      </c>
      <c r="DA83" s="244">
        <f t="shared" si="376"/>
        <v>1485704</v>
      </c>
      <c r="DB83" s="370">
        <f t="shared" si="376"/>
        <v>2928336</v>
      </c>
      <c r="DC83" s="370">
        <f t="shared" si="376"/>
        <v>1765690</v>
      </c>
      <c r="DD83" s="370">
        <f t="shared" si="376"/>
        <v>439920</v>
      </c>
      <c r="DE83" s="370">
        <f t="shared" si="376"/>
        <v>28676</v>
      </c>
      <c r="DF83" s="370">
        <f t="shared" si="376"/>
        <v>-698242</v>
      </c>
      <c r="DG83" s="370">
        <f t="shared" si="376"/>
        <v>-41605</v>
      </c>
      <c r="DH83" s="370">
        <f t="shared" si="376"/>
        <v>-725030</v>
      </c>
      <c r="DI83" s="370">
        <f t="shared" si="377"/>
        <v>-1422587</v>
      </c>
      <c r="DJ83" s="370">
        <f t="shared" si="377"/>
        <v>-528717</v>
      </c>
      <c r="DK83" s="370">
        <f t="shared" si="377"/>
        <v>-646301</v>
      </c>
      <c r="DL83" s="370">
        <f t="shared" si="377"/>
        <v>-1235798</v>
      </c>
      <c r="DM83" s="370">
        <f t="shared" si="377"/>
        <v>-147691</v>
      </c>
      <c r="DN83" s="370">
        <f t="shared" si="377"/>
        <v>-306535</v>
      </c>
      <c r="DO83" s="370">
        <f t="shared" si="377"/>
        <v>431263</v>
      </c>
      <c r="DP83" s="370">
        <f t="shared" si="377"/>
        <v>1283461</v>
      </c>
      <c r="DQ83" s="370">
        <f t="shared" si="377"/>
        <v>78343</v>
      </c>
      <c r="DR83" s="370">
        <f t="shared" si="377"/>
        <v>2984574</v>
      </c>
      <c r="DS83" s="370">
        <f t="shared" si="377"/>
        <v>-193321</v>
      </c>
      <c r="DT83" s="370" t="s">
        <v>935</v>
      </c>
      <c r="DU83" s="370" t="s">
        <v>935</v>
      </c>
      <c r="DV83" s="370" t="s">
        <v>935</v>
      </c>
      <c r="DW83" s="370" t="s">
        <v>935</v>
      </c>
      <c r="DX83" s="370" t="s">
        <v>935</v>
      </c>
      <c r="DY83" s="370"/>
      <c r="DZ83" s="370"/>
      <c r="EA83" s="370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42360814.049999997</v>
      </c>
      <c r="D84" s="90">
        <v>44903162.409999996</v>
      </c>
      <c r="E84" s="90">
        <v>26223743.120000001</v>
      </c>
      <c r="F84" s="90">
        <v>14675647.18</v>
      </c>
      <c r="G84" s="90">
        <v>10104403.84</v>
      </c>
      <c r="H84" s="90">
        <v>12178164.18</v>
      </c>
      <c r="I84" s="90">
        <v>12003831.189999999</v>
      </c>
      <c r="J84" s="90">
        <v>14552144.08</v>
      </c>
      <c r="K84" s="90">
        <v>16819287.329999998</v>
      </c>
      <c r="L84" s="91">
        <v>36319869.840000004</v>
      </c>
      <c r="M84" s="90">
        <v>38961122.82</v>
      </c>
      <c r="N84" s="90">
        <v>35319646.170000002</v>
      </c>
      <c r="O84" s="90">
        <v>34876370.649999999</v>
      </c>
      <c r="P84" s="90">
        <v>29737147.789999999</v>
      </c>
      <c r="Q84" s="90">
        <v>23146360.940000001</v>
      </c>
      <c r="R84" s="90">
        <v>12180445.24</v>
      </c>
      <c r="S84" s="90">
        <v>9810914.4100000001</v>
      </c>
      <c r="T84" s="90">
        <v>10883562.74</v>
      </c>
      <c r="U84" s="191">
        <v>8711194.7400000002</v>
      </c>
      <c r="V84" s="191">
        <v>10653340</v>
      </c>
      <c r="W84" s="191">
        <v>15657290</v>
      </c>
      <c r="X84" s="91">
        <v>30654023.640000001</v>
      </c>
      <c r="Y84" s="191">
        <v>38105163</v>
      </c>
      <c r="Z84" s="214">
        <v>40384869</v>
      </c>
      <c r="AA84" s="214">
        <v>37713423.359999999</v>
      </c>
      <c r="AB84" s="214">
        <v>29832645.129999999</v>
      </c>
      <c r="AC84" s="214">
        <v>20215253.18</v>
      </c>
      <c r="AD84" s="214">
        <v>28046594.460000001</v>
      </c>
      <c r="AE84" s="214">
        <v>9324178</v>
      </c>
      <c r="AF84" s="214">
        <v>13187743.880000001</v>
      </c>
      <c r="AG84" s="214">
        <v>10961443</v>
      </c>
      <c r="AH84" s="214">
        <v>17391977</v>
      </c>
      <c r="AI84" s="214">
        <v>17656168</v>
      </c>
      <c r="AJ84" s="91">
        <v>38230157</v>
      </c>
      <c r="AK84" s="279">
        <v>46589499</v>
      </c>
      <c r="AL84" s="279">
        <v>44991739</v>
      </c>
      <c r="AM84" s="279">
        <v>47153175</v>
      </c>
      <c r="AN84" s="279">
        <v>36766578</v>
      </c>
      <c r="AO84" s="279">
        <v>26234450</v>
      </c>
      <c r="AP84" s="279">
        <v>16213538</v>
      </c>
      <c r="AQ84" s="28">
        <v>13421197</v>
      </c>
      <c r="AR84" s="279">
        <v>11862846</v>
      </c>
      <c r="AS84" s="279">
        <v>12308025</v>
      </c>
      <c r="AT84" s="279">
        <v>14964691</v>
      </c>
      <c r="AU84" s="279">
        <v>23757171</v>
      </c>
      <c r="AV84" s="296">
        <v>47085158</v>
      </c>
      <c r="AW84" s="279">
        <v>51192226</v>
      </c>
      <c r="AX84" s="279">
        <v>51151742</v>
      </c>
      <c r="AY84" s="279">
        <v>50461158</v>
      </c>
      <c r="AZ84" s="28">
        <v>35651134</v>
      </c>
      <c r="BA84" s="279">
        <v>27004522</v>
      </c>
      <c r="BB84" s="279">
        <v>17184651</v>
      </c>
      <c r="BC84" s="28">
        <v>10628702</v>
      </c>
      <c r="BD84" s="279">
        <v>12900910</v>
      </c>
      <c r="BE84" s="279">
        <v>11015708</v>
      </c>
      <c r="BF84" s="279">
        <v>12115938</v>
      </c>
      <c r="BG84" s="279">
        <v>22381139</v>
      </c>
      <c r="BH84" s="296">
        <v>48800279</v>
      </c>
      <c r="BI84" s="481">
        <v>52791820</v>
      </c>
      <c r="BJ84" s="545">
        <v>55000505</v>
      </c>
      <c r="BK84" s="570">
        <v>48946355</v>
      </c>
      <c r="BL84" s="28">
        <v>44679496</v>
      </c>
      <c r="BM84" s="279">
        <v>27437407</v>
      </c>
      <c r="BN84" s="642" t="s">
        <v>935</v>
      </c>
      <c r="BO84" s="642" t="s">
        <v>935</v>
      </c>
      <c r="BP84" s="642" t="s">
        <v>935</v>
      </c>
      <c r="BQ84" s="642" t="s">
        <v>935</v>
      </c>
      <c r="BR84" s="642" t="s">
        <v>935</v>
      </c>
      <c r="BS84" s="642" t="s">
        <v>935</v>
      </c>
      <c r="BT84" s="642" t="s">
        <v>935</v>
      </c>
      <c r="BU84" s="89">
        <f t="shared" si="373"/>
        <v>-7484443.3999999985</v>
      </c>
      <c r="BV84" s="92">
        <f t="shared" si="373"/>
        <v>-15166014.619999997</v>
      </c>
      <c r="BW84" s="92">
        <f t="shared" si="373"/>
        <v>-3077382.1799999997</v>
      </c>
      <c r="BX84" s="92">
        <f t="shared" si="373"/>
        <v>-2495201.9399999995</v>
      </c>
      <c r="BY84" s="92">
        <f t="shared" si="373"/>
        <v>-293489.4299999997</v>
      </c>
      <c r="BZ84" s="92">
        <f t="shared" si="373"/>
        <v>-1294601.4399999995</v>
      </c>
      <c r="CA84" s="92">
        <f t="shared" si="373"/>
        <v>-3292636.4499999993</v>
      </c>
      <c r="CB84" s="92">
        <f t="shared" si="373"/>
        <v>-3898804.08</v>
      </c>
      <c r="CC84" s="92">
        <f t="shared" si="373"/>
        <v>-1161997.3299999982</v>
      </c>
      <c r="CD84" s="390">
        <f t="shared" si="373"/>
        <v>-5665846.200000003</v>
      </c>
      <c r="CE84" s="413">
        <f t="shared" si="374"/>
        <v>-855959.8200000003</v>
      </c>
      <c r="CF84" s="92">
        <f t="shared" si="374"/>
        <v>5065222.8299999982</v>
      </c>
      <c r="CG84" s="92">
        <f t="shared" si="374"/>
        <v>2837052.7100000009</v>
      </c>
      <c r="CH84" s="92">
        <f t="shared" si="374"/>
        <v>95497.339999999851</v>
      </c>
      <c r="CI84" s="92">
        <f t="shared" si="374"/>
        <v>-2931107.7600000016</v>
      </c>
      <c r="CJ84" s="231">
        <f t="shared" si="374"/>
        <v>15866149.220000001</v>
      </c>
      <c r="CK84" s="231">
        <f t="shared" si="374"/>
        <v>-486736.41000000015</v>
      </c>
      <c r="CL84" s="231">
        <f t="shared" si="374"/>
        <v>2304181.1400000006</v>
      </c>
      <c r="CM84" s="231">
        <f t="shared" si="374"/>
        <v>2250248.2599999998</v>
      </c>
      <c r="CN84" s="231">
        <f t="shared" si="374"/>
        <v>6738637</v>
      </c>
      <c r="CO84" s="231">
        <f t="shared" si="375"/>
        <v>1998878</v>
      </c>
      <c r="CP84" s="370">
        <f t="shared" si="375"/>
        <v>7576133.3599999994</v>
      </c>
      <c r="CQ84" s="339">
        <f t="shared" si="375"/>
        <v>8484336</v>
      </c>
      <c r="CR84" s="244">
        <f t="shared" si="375"/>
        <v>4606870</v>
      </c>
      <c r="CS84" s="244">
        <f t="shared" si="375"/>
        <v>9439751.6400000006</v>
      </c>
      <c r="CT84" s="244">
        <f t="shared" si="375"/>
        <v>6933932.870000001</v>
      </c>
      <c r="CU84" s="244">
        <f t="shared" si="375"/>
        <v>6019196.8200000003</v>
      </c>
      <c r="CV84" s="244">
        <f t="shared" si="375"/>
        <v>-11833056.460000001</v>
      </c>
      <c r="CW84" s="244">
        <f t="shared" si="375"/>
        <v>4097019</v>
      </c>
      <c r="CX84" s="244">
        <f t="shared" si="375"/>
        <v>-1324897.8800000008</v>
      </c>
      <c r="CY84" s="244">
        <f t="shared" si="376"/>
        <v>1346582</v>
      </c>
      <c r="CZ84" s="244">
        <f t="shared" si="376"/>
        <v>-2427286</v>
      </c>
      <c r="DA84" s="244">
        <f t="shared" si="376"/>
        <v>6101003</v>
      </c>
      <c r="DB84" s="370">
        <f t="shared" si="376"/>
        <v>8855001</v>
      </c>
      <c r="DC84" s="370">
        <f t="shared" si="376"/>
        <v>4602727</v>
      </c>
      <c r="DD84" s="370">
        <f t="shared" si="376"/>
        <v>6160003</v>
      </c>
      <c r="DE84" s="370">
        <f t="shared" si="376"/>
        <v>3307983</v>
      </c>
      <c r="DF84" s="370">
        <f t="shared" si="376"/>
        <v>-1115444</v>
      </c>
      <c r="DG84" s="370">
        <f t="shared" si="376"/>
        <v>770072</v>
      </c>
      <c r="DH84" s="370">
        <f t="shared" si="376"/>
        <v>971113</v>
      </c>
      <c r="DI84" s="370">
        <f t="shared" si="377"/>
        <v>-2792495</v>
      </c>
      <c r="DJ84" s="370">
        <f t="shared" si="377"/>
        <v>1038064</v>
      </c>
      <c r="DK84" s="370">
        <f t="shared" si="377"/>
        <v>-1292317</v>
      </c>
      <c r="DL84" s="370">
        <f t="shared" si="377"/>
        <v>-2848753</v>
      </c>
      <c r="DM84" s="370">
        <f t="shared" si="377"/>
        <v>-1376032</v>
      </c>
      <c r="DN84" s="370">
        <f t="shared" si="377"/>
        <v>1715121</v>
      </c>
      <c r="DO84" s="370">
        <f t="shared" si="377"/>
        <v>1599594</v>
      </c>
      <c r="DP84" s="370">
        <f t="shared" si="377"/>
        <v>3848763</v>
      </c>
      <c r="DQ84" s="370">
        <f t="shared" si="377"/>
        <v>-1514803</v>
      </c>
      <c r="DR84" s="370">
        <f t="shared" si="377"/>
        <v>9028362</v>
      </c>
      <c r="DS84" s="370">
        <f t="shared" si="377"/>
        <v>432885</v>
      </c>
      <c r="DT84" s="370" t="s">
        <v>935</v>
      </c>
      <c r="DU84" s="370" t="s">
        <v>935</v>
      </c>
      <c r="DV84" s="370" t="s">
        <v>935</v>
      </c>
      <c r="DW84" s="370" t="s">
        <v>935</v>
      </c>
      <c r="DX84" s="370" t="s">
        <v>935</v>
      </c>
      <c r="DY84" s="370"/>
      <c r="DZ84" s="370"/>
      <c r="EA84" s="370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197023612.13999999</v>
      </c>
      <c r="D85" s="124">
        <f t="shared" ref="D85:EC92" si="378">SUM(D80:D84)</f>
        <v>145905938.97</v>
      </c>
      <c r="E85" s="124">
        <f t="shared" si="378"/>
        <v>86326392.640000001</v>
      </c>
      <c r="F85" s="124">
        <f t="shared" si="378"/>
        <v>46376852.259999998</v>
      </c>
      <c r="G85" s="124">
        <f t="shared" si="378"/>
        <v>33738288.880000003</v>
      </c>
      <c r="H85" s="124">
        <f t="shared" si="378"/>
        <v>34565149.870000005</v>
      </c>
      <c r="I85" s="124">
        <f t="shared" si="378"/>
        <v>33164286.869999997</v>
      </c>
      <c r="J85" s="124">
        <f t="shared" si="378"/>
        <v>47392016.810000002</v>
      </c>
      <c r="K85" s="124">
        <f t="shared" si="378"/>
        <v>76922660.799999997</v>
      </c>
      <c r="L85" s="126">
        <f t="shared" si="378"/>
        <v>181801823.10999998</v>
      </c>
      <c r="M85" s="124">
        <f t="shared" si="378"/>
        <v>195418013.07999998</v>
      </c>
      <c r="N85" s="133">
        <f t="shared" si="378"/>
        <v>172806956.87</v>
      </c>
      <c r="O85" s="133">
        <f t="shared" si="378"/>
        <v>161104945.68000001</v>
      </c>
      <c r="P85" s="133">
        <f t="shared" si="378"/>
        <v>129576506.88</v>
      </c>
      <c r="Q85" s="133">
        <f t="shared" si="378"/>
        <v>92242122.170000002</v>
      </c>
      <c r="R85" s="133">
        <f t="shared" si="378"/>
        <v>42289412.25</v>
      </c>
      <c r="S85" s="133">
        <f t="shared" si="378"/>
        <v>34609273</v>
      </c>
      <c r="T85" s="133">
        <f t="shared" si="378"/>
        <v>31069865.710000001</v>
      </c>
      <c r="U85" s="133">
        <f t="shared" si="378"/>
        <v>31013918.57</v>
      </c>
      <c r="V85" s="133">
        <f t="shared" si="378"/>
        <v>38582045</v>
      </c>
      <c r="W85" s="133">
        <f t="shared" si="378"/>
        <v>73327347.620000005</v>
      </c>
      <c r="X85" s="126">
        <f t="shared" si="378"/>
        <v>161321127.33999997</v>
      </c>
      <c r="Y85" s="133">
        <f t="shared" si="378"/>
        <v>198877054</v>
      </c>
      <c r="Z85" s="133">
        <f t="shared" si="378"/>
        <v>210875242</v>
      </c>
      <c r="AA85" s="133">
        <f t="shared" si="378"/>
        <v>202211628.19</v>
      </c>
      <c r="AB85" s="133">
        <f t="shared" si="378"/>
        <v>134293470.79999998</v>
      </c>
      <c r="AC85" s="133">
        <f t="shared" si="378"/>
        <v>74483218.420000002</v>
      </c>
      <c r="AD85" s="133">
        <f t="shared" si="378"/>
        <v>62431855.300000004</v>
      </c>
      <c r="AE85" s="133">
        <f t="shared" si="378"/>
        <v>35643052</v>
      </c>
      <c r="AF85" s="133">
        <f t="shared" si="378"/>
        <v>37604062.020000003</v>
      </c>
      <c r="AG85" s="263">
        <v>35766535</v>
      </c>
      <c r="AH85" s="263">
        <v>45952098</v>
      </c>
      <c r="AI85" s="263">
        <v>85238162</v>
      </c>
      <c r="AJ85" s="126">
        <v>197719541</v>
      </c>
      <c r="AK85" s="280">
        <v>248893857</v>
      </c>
      <c r="AL85" s="280">
        <v>247276173</v>
      </c>
      <c r="AM85" s="280">
        <v>251049137</v>
      </c>
      <c r="AN85" s="280">
        <v>166919849</v>
      </c>
      <c r="AO85" s="280">
        <v>103487895</v>
      </c>
      <c r="AP85" s="280">
        <v>61151585</v>
      </c>
      <c r="AQ85" s="125">
        <v>49578774</v>
      </c>
      <c r="AR85" s="280">
        <v>43243951</v>
      </c>
      <c r="AS85" s="280">
        <v>44536349</v>
      </c>
      <c r="AT85" s="280">
        <v>60769347</v>
      </c>
      <c r="AU85" s="280">
        <v>101750469</v>
      </c>
      <c r="AV85" s="297">
        <v>241477347</v>
      </c>
      <c r="AW85" s="280">
        <v>266247485</v>
      </c>
      <c r="AX85" s="280">
        <v>257941094</v>
      </c>
      <c r="AY85" s="280">
        <v>254027356</v>
      </c>
      <c r="AZ85" s="125">
        <v>151469629</v>
      </c>
      <c r="BA85" s="280">
        <v>104862391</v>
      </c>
      <c r="BB85" s="280">
        <v>59222105</v>
      </c>
      <c r="BC85" s="125">
        <v>36458195</v>
      </c>
      <c r="BD85" s="280">
        <v>41104851</v>
      </c>
      <c r="BE85" s="280">
        <v>37434286</v>
      </c>
      <c r="BF85" s="280">
        <v>44875738</v>
      </c>
      <c r="BG85" s="280">
        <v>109304814</v>
      </c>
      <c r="BH85" s="297">
        <v>234555977</v>
      </c>
      <c r="BI85" s="482">
        <v>282597862</v>
      </c>
      <c r="BJ85" s="546">
        <v>284061073</v>
      </c>
      <c r="BK85" s="571">
        <v>241745445</v>
      </c>
      <c r="BL85" s="125">
        <v>207079284</v>
      </c>
      <c r="BM85" s="280">
        <v>97766890</v>
      </c>
      <c r="BN85" s="642" t="s">
        <v>935</v>
      </c>
      <c r="BO85" s="642" t="s">
        <v>935</v>
      </c>
      <c r="BP85" s="642" t="s">
        <v>935</v>
      </c>
      <c r="BQ85" s="642" t="s">
        <v>935</v>
      </c>
      <c r="BR85" s="642" t="s">
        <v>935</v>
      </c>
      <c r="BS85" s="642" t="s">
        <v>935</v>
      </c>
      <c r="BT85" s="642" t="s">
        <v>935</v>
      </c>
      <c r="BU85" s="123">
        <f t="shared" si="339"/>
        <v>-35918666.460000008</v>
      </c>
      <c r="BV85" s="127">
        <f t="shared" ref="BV85:BW85" si="379">SUM(BV80:BV84)</f>
        <v>-16329432.089999985</v>
      </c>
      <c r="BW85" s="127">
        <f t="shared" si="379"/>
        <v>5915729.5299999993</v>
      </c>
      <c r="BX85" s="127">
        <f t="shared" ref="BX85:BY85" si="380">SUM(BX80:BX84)</f>
        <v>-4087440.0099999993</v>
      </c>
      <c r="BY85" s="127">
        <f t="shared" si="380"/>
        <v>870984.11999999941</v>
      </c>
      <c r="BZ85" s="127">
        <f t="shared" ref="BZ85:CH85" si="381">SUM(BZ80:BZ84)</f>
        <v>-3495284.1599999988</v>
      </c>
      <c r="CA85" s="127">
        <f t="shared" si="381"/>
        <v>-2150368.2999999998</v>
      </c>
      <c r="CB85" s="127">
        <f t="shared" si="381"/>
        <v>-8809971.8099999987</v>
      </c>
      <c r="CC85" s="127">
        <f t="shared" si="381"/>
        <v>-3595313.1799999974</v>
      </c>
      <c r="CD85" s="391">
        <f t="shared" si="381"/>
        <v>-20480695.769999996</v>
      </c>
      <c r="CE85" s="414">
        <f t="shared" si="381"/>
        <v>3459040.9199999943</v>
      </c>
      <c r="CF85" s="127">
        <f t="shared" si="381"/>
        <v>38068285.129999995</v>
      </c>
      <c r="CG85" s="127">
        <f t="shared" si="381"/>
        <v>41106682.510000013</v>
      </c>
      <c r="CH85" s="127">
        <f t="shared" si="381"/>
        <v>4716963.9199999906</v>
      </c>
      <c r="CI85" s="127">
        <f t="shared" ref="CI85:CJ85" si="382">SUM(CI80:CI84)</f>
        <v>-17758903.750000004</v>
      </c>
      <c r="CJ85" s="232">
        <f t="shared" si="382"/>
        <v>20142443.050000004</v>
      </c>
      <c r="CK85" s="232">
        <f t="shared" ref="CK85:CL85" si="383">SUM(CK80:CK84)</f>
        <v>1033779.0000000002</v>
      </c>
      <c r="CL85" s="232">
        <f t="shared" si="383"/>
        <v>6534196.3100000015</v>
      </c>
      <c r="CM85" s="232">
        <f t="shared" ref="CM85:CN85" si="384">SUM(CM80:CM84)</f>
        <v>4752616.43</v>
      </c>
      <c r="CN85" s="232">
        <f t="shared" si="384"/>
        <v>7370053</v>
      </c>
      <c r="CO85" s="232">
        <f t="shared" ref="CO85:CQ85" si="385">SUM(CO80:CO84)</f>
        <v>11910814.380000003</v>
      </c>
      <c r="CP85" s="371">
        <f t="shared" si="385"/>
        <v>36398413.659999996</v>
      </c>
      <c r="CQ85" s="340">
        <f t="shared" si="385"/>
        <v>50016803</v>
      </c>
      <c r="CR85" s="257">
        <f t="shared" ref="CR85" si="386">SUM(CR80:CR84)</f>
        <v>36400931</v>
      </c>
      <c r="CS85" s="257">
        <f t="shared" ref="CS85" si="387">SUM(CS80:CS84)</f>
        <v>48837508.809999995</v>
      </c>
      <c r="CT85" s="257">
        <f t="shared" ref="CT85" si="388">SUM(CT80:CT84)</f>
        <v>32626378.200000003</v>
      </c>
      <c r="CU85" s="257">
        <f t="shared" ref="CU85" si="389">SUM(CU80:CU84)</f>
        <v>29004676.579999998</v>
      </c>
      <c r="CV85" s="257">
        <f t="shared" ref="CV85" si="390">SUM(CV80:CV84)</f>
        <v>-1280270.3000000026</v>
      </c>
      <c r="CW85" s="257">
        <f t="shared" ref="CW85" si="391">SUM(CW80:CW84)</f>
        <v>13935722</v>
      </c>
      <c r="CX85" s="257">
        <f t="shared" ref="CX85" si="392">SUM(CX80:CX84)</f>
        <v>5639888.9799999986</v>
      </c>
      <c r="CY85" s="257">
        <f t="shared" ref="CY85" si="393">SUM(CY80:CY84)</f>
        <v>8769814</v>
      </c>
      <c r="CZ85" s="257">
        <f t="shared" ref="CZ85" si="394">SUM(CZ80:CZ84)</f>
        <v>14817249</v>
      </c>
      <c r="DA85" s="257">
        <f t="shared" ref="DA85" si="395">SUM(DA80:DA84)</f>
        <v>16512307</v>
      </c>
      <c r="DB85" s="371">
        <f t="shared" ref="DB85" si="396">SUM(DB80:DB84)</f>
        <v>43757806</v>
      </c>
      <c r="DC85" s="371">
        <f t="shared" ref="DC85" si="397">SUM(DC80:DC84)</f>
        <v>17353628</v>
      </c>
      <c r="DD85" s="371">
        <f t="shared" ref="DD85" si="398">SUM(DD80:DD84)</f>
        <v>10664921</v>
      </c>
      <c r="DE85" s="371">
        <f t="shared" ref="DE85" si="399">SUM(DE80:DE84)</f>
        <v>2978219</v>
      </c>
      <c r="DF85" s="371">
        <f t="shared" ref="DF85:DG85" si="400">SUM(DF80:DF84)</f>
        <v>-15450220</v>
      </c>
      <c r="DG85" s="371">
        <f t="shared" si="400"/>
        <v>1374496</v>
      </c>
      <c r="DH85" s="371">
        <f t="shared" ref="DH85" si="401">SUM(DH80:DH84)</f>
        <v>-1929480</v>
      </c>
      <c r="DI85" s="371">
        <f t="shared" ref="DI85" si="402">SUM(DI80:DI84)</f>
        <v>-13120579</v>
      </c>
      <c r="DJ85" s="371">
        <f t="shared" ref="DJ85:DK85" si="403">SUM(DJ80:DJ84)</f>
        <v>-2139100</v>
      </c>
      <c r="DK85" s="371">
        <f t="shared" si="403"/>
        <v>-7102063</v>
      </c>
      <c r="DL85" s="371">
        <f t="shared" ref="DL85:DM85" si="404">SUM(DL80:DL84)</f>
        <v>-15893609</v>
      </c>
      <c r="DM85" s="371">
        <f t="shared" si="404"/>
        <v>7554345</v>
      </c>
      <c r="DN85" s="371">
        <f t="shared" ref="DN85:DO85" si="405">SUM(DN80:DN84)</f>
        <v>-6921370</v>
      </c>
      <c r="DO85" s="371">
        <f t="shared" si="405"/>
        <v>16350377</v>
      </c>
      <c r="DP85" s="371">
        <f t="shared" ref="DP85" si="406">SUM(DP80:DP84)</f>
        <v>26119979</v>
      </c>
      <c r="DQ85" s="371">
        <f t="shared" ref="DQ85:DR85" si="407">SUM(DQ80:DQ84)</f>
        <v>-12281911</v>
      </c>
      <c r="DR85" s="371">
        <f t="shared" si="407"/>
        <v>55609655</v>
      </c>
      <c r="DS85" s="371">
        <f t="shared" ref="DS85" si="408">SUM(DS80:DS84)</f>
        <v>-7095501</v>
      </c>
      <c r="DT85" s="370" t="s">
        <v>935</v>
      </c>
      <c r="DU85" s="370" t="s">
        <v>935</v>
      </c>
      <c r="DV85" s="370" t="s">
        <v>935</v>
      </c>
      <c r="DW85" s="370" t="s">
        <v>935</v>
      </c>
      <c r="DX85" s="370" t="s">
        <v>935</v>
      </c>
      <c r="DY85" s="371"/>
      <c r="DZ85" s="371"/>
      <c r="EA85" s="371"/>
      <c r="EC85" s="125">
        <f t="shared" si="37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68"/>
      <c r="CQ86" s="337"/>
      <c r="CR86" s="255"/>
      <c r="CS86" s="255"/>
      <c r="CT86" s="255"/>
      <c r="CU86" s="255"/>
      <c r="CV86" s="255"/>
      <c r="CW86" s="255"/>
      <c r="CX86" s="255"/>
      <c r="CY86" s="255"/>
      <c r="CZ86" s="255"/>
      <c r="DA86" s="255"/>
      <c r="DB86" s="368"/>
      <c r="DC86" s="368"/>
      <c r="DD86" s="368"/>
      <c r="DE86" s="368"/>
      <c r="DF86" s="368"/>
      <c r="DG86" s="368"/>
      <c r="DH86" s="368"/>
      <c r="DI86" s="368"/>
      <c r="DJ86" s="368"/>
      <c r="DK86" s="368"/>
      <c r="DL86" s="368"/>
      <c r="DM86" s="368"/>
      <c r="DN86" s="368"/>
      <c r="DO86" s="368"/>
      <c r="DP86" s="368"/>
      <c r="DQ86" s="368"/>
      <c r="DR86" s="368"/>
      <c r="DS86" s="368"/>
      <c r="DT86" s="368"/>
      <c r="DU86" s="368"/>
      <c r="DV86" s="368"/>
      <c r="DW86" s="368"/>
      <c r="DX86" s="368"/>
      <c r="DY86" s="368"/>
      <c r="DZ86" s="368"/>
      <c r="EA86" s="368"/>
      <c r="EC86" s="42"/>
    </row>
    <row r="87" spans="1:133" s="31" customFormat="1" x14ac:dyDescent="0.3">
      <c r="A87" s="138"/>
      <c r="B87" s="32" t="s">
        <v>139</v>
      </c>
      <c r="C87" s="152">
        <v>50649.88</v>
      </c>
      <c r="D87" s="153">
        <v>36562.43</v>
      </c>
      <c r="E87" s="153">
        <v>28608.7</v>
      </c>
      <c r="F87" s="153">
        <v>16285.33</v>
      </c>
      <c r="G87" s="153">
        <v>10375.549999999999</v>
      </c>
      <c r="H87" s="153">
        <v>10227.33</v>
      </c>
      <c r="I87" s="153">
        <v>11360.18</v>
      </c>
      <c r="J87" s="153">
        <v>23765.360000000001</v>
      </c>
      <c r="K87" s="153">
        <v>52028.160000000003</v>
      </c>
      <c r="L87" s="154">
        <v>189196.91</v>
      </c>
      <c r="M87" s="153">
        <v>303820.83</v>
      </c>
      <c r="N87" s="153">
        <v>742654.23</v>
      </c>
      <c r="O87" s="90">
        <v>1440585.85</v>
      </c>
      <c r="P87" s="153">
        <v>1169707.8500000001</v>
      </c>
      <c r="Q87" s="90">
        <v>869906.71</v>
      </c>
      <c r="R87" s="90">
        <v>349671.71</v>
      </c>
      <c r="S87" s="90">
        <v>260276.15</v>
      </c>
      <c r="T87" s="90">
        <v>198042.89</v>
      </c>
      <c r="U87" s="191">
        <v>219541.68</v>
      </c>
      <c r="V87" s="191">
        <v>324165</v>
      </c>
      <c r="W87" s="191">
        <v>636970.81999999995</v>
      </c>
      <c r="X87" s="154">
        <v>1228986.52</v>
      </c>
      <c r="Y87" s="191">
        <v>1502138</v>
      </c>
      <c r="Z87" s="191">
        <v>1559510</v>
      </c>
      <c r="AA87" s="191">
        <v>1424488.71</v>
      </c>
      <c r="AB87" s="191">
        <v>858344.16</v>
      </c>
      <c r="AC87" s="191">
        <v>454443.42</v>
      </c>
      <c r="AD87" s="191">
        <v>286208.44</v>
      </c>
      <c r="AE87" s="191">
        <v>190124</v>
      </c>
      <c r="AF87" s="191">
        <v>175132.29</v>
      </c>
      <c r="AG87" s="191">
        <v>171921</v>
      </c>
      <c r="AH87" s="191">
        <v>220907</v>
      </c>
      <c r="AI87" s="191">
        <v>543036</v>
      </c>
      <c r="AJ87" s="91">
        <v>1179050</v>
      </c>
      <c r="AK87" s="191">
        <v>1525795</v>
      </c>
      <c r="AL87" s="191">
        <v>1525041</v>
      </c>
      <c r="AM87" s="191">
        <v>1482130</v>
      </c>
      <c r="AN87" s="191">
        <v>811707</v>
      </c>
      <c r="AO87" s="191">
        <v>461112</v>
      </c>
      <c r="AP87" s="191">
        <v>238633</v>
      </c>
      <c r="AQ87" s="28">
        <v>173553</v>
      </c>
      <c r="AR87" s="191">
        <v>164337</v>
      </c>
      <c r="AS87" s="191">
        <v>180698</v>
      </c>
      <c r="AT87" s="191">
        <v>280909</v>
      </c>
      <c r="AU87" s="191">
        <v>21398</v>
      </c>
      <c r="AV87" s="91">
        <v>93355</v>
      </c>
      <c r="AW87" s="191">
        <v>644915</v>
      </c>
      <c r="AX87" s="191">
        <v>1392479</v>
      </c>
      <c r="AY87" s="191">
        <v>1397963</v>
      </c>
      <c r="AZ87" s="28">
        <v>748646</v>
      </c>
      <c r="BA87" s="191">
        <v>468094</v>
      </c>
      <c r="BB87" s="191">
        <v>229457</v>
      </c>
      <c r="BC87" s="28">
        <v>133506</v>
      </c>
      <c r="BD87" s="191">
        <v>145179</v>
      </c>
      <c r="BE87" s="191">
        <v>143979</v>
      </c>
      <c r="BF87" s="191">
        <v>207218</v>
      </c>
      <c r="BG87" s="191">
        <v>480210</v>
      </c>
      <c r="BH87" s="91">
        <v>867321</v>
      </c>
      <c r="BI87" s="481">
        <v>1138778</v>
      </c>
      <c r="BJ87" s="545">
        <v>1074226</v>
      </c>
      <c r="BK87" s="570">
        <v>875806</v>
      </c>
      <c r="BL87" s="28">
        <v>693557</v>
      </c>
      <c r="BM87" s="191">
        <v>276512</v>
      </c>
      <c r="BN87" s="643" t="s">
        <v>935</v>
      </c>
      <c r="BO87" s="643" t="s">
        <v>935</v>
      </c>
      <c r="BP87" s="643" t="s">
        <v>935</v>
      </c>
      <c r="BQ87" s="643" t="s">
        <v>935</v>
      </c>
      <c r="BR87" s="642" t="s">
        <v>935</v>
      </c>
      <c r="BS87" s="642" t="s">
        <v>935</v>
      </c>
      <c r="BT87" s="642" t="s">
        <v>935</v>
      </c>
      <c r="BU87" s="152">
        <f t="shared" ref="BU87:CD91" si="409">O87-C87</f>
        <v>1389935.9700000002</v>
      </c>
      <c r="BV87" s="92">
        <f t="shared" si="409"/>
        <v>1133145.4200000002</v>
      </c>
      <c r="BW87" s="92">
        <f t="shared" si="409"/>
        <v>841298.01</v>
      </c>
      <c r="BX87" s="92">
        <f t="shared" si="409"/>
        <v>333386.38</v>
      </c>
      <c r="BY87" s="92">
        <f t="shared" si="409"/>
        <v>249900.6</v>
      </c>
      <c r="BZ87" s="92">
        <f t="shared" si="409"/>
        <v>187815.56000000003</v>
      </c>
      <c r="CA87" s="92">
        <f t="shared" si="409"/>
        <v>208181.5</v>
      </c>
      <c r="CB87" s="92">
        <f t="shared" si="409"/>
        <v>300399.64</v>
      </c>
      <c r="CC87" s="92">
        <f t="shared" si="409"/>
        <v>584942.65999999992</v>
      </c>
      <c r="CD87" s="390">
        <f t="shared" si="409"/>
        <v>1039789.61</v>
      </c>
      <c r="CE87" s="413">
        <f t="shared" ref="CE87:CN91" si="410">Y87-M87</f>
        <v>1198317.17</v>
      </c>
      <c r="CF87" s="92">
        <f t="shared" si="410"/>
        <v>816855.77</v>
      </c>
      <c r="CG87" s="92">
        <f t="shared" si="410"/>
        <v>-16097.14000000013</v>
      </c>
      <c r="CH87" s="92">
        <f t="shared" si="410"/>
        <v>-311363.69000000006</v>
      </c>
      <c r="CI87" s="92">
        <f t="shared" si="410"/>
        <v>-415463.29</v>
      </c>
      <c r="CJ87" s="231">
        <f t="shared" si="410"/>
        <v>-63463.270000000019</v>
      </c>
      <c r="CK87" s="231">
        <f t="shared" si="410"/>
        <v>-70152.149999999994</v>
      </c>
      <c r="CL87" s="231">
        <f t="shared" si="410"/>
        <v>-22910.600000000006</v>
      </c>
      <c r="CM87" s="231">
        <f t="shared" si="410"/>
        <v>-47620.679999999993</v>
      </c>
      <c r="CN87" s="231">
        <f t="shared" si="410"/>
        <v>-103258</v>
      </c>
      <c r="CO87" s="231">
        <f t="shared" ref="CO87:CX91" si="411">AI87-W87</f>
        <v>-93934.819999999949</v>
      </c>
      <c r="CP87" s="370">
        <f t="shared" si="411"/>
        <v>-49936.520000000019</v>
      </c>
      <c r="CQ87" s="339">
        <f t="shared" si="411"/>
        <v>23657</v>
      </c>
      <c r="CR87" s="244">
        <f t="shared" si="411"/>
        <v>-34469</v>
      </c>
      <c r="CS87" s="244">
        <f t="shared" si="411"/>
        <v>57641.290000000037</v>
      </c>
      <c r="CT87" s="244">
        <f t="shared" si="411"/>
        <v>-46637.160000000033</v>
      </c>
      <c r="CU87" s="244">
        <f t="shared" si="411"/>
        <v>6668.5800000000163</v>
      </c>
      <c r="CV87" s="244">
        <f t="shared" si="411"/>
        <v>-47575.44</v>
      </c>
      <c r="CW87" s="244">
        <f t="shared" si="411"/>
        <v>-16571</v>
      </c>
      <c r="CX87" s="244">
        <f t="shared" si="411"/>
        <v>-10795.290000000008</v>
      </c>
      <c r="CY87" s="244">
        <f t="shared" ref="CY87:DH91" si="412">AS87-AG87</f>
        <v>8777</v>
      </c>
      <c r="CZ87" s="244">
        <f t="shared" si="412"/>
        <v>60002</v>
      </c>
      <c r="DA87" s="244">
        <f t="shared" si="412"/>
        <v>-521638</v>
      </c>
      <c r="DB87" s="370">
        <f t="shared" si="412"/>
        <v>-1085695</v>
      </c>
      <c r="DC87" s="370">
        <f t="shared" si="412"/>
        <v>-880880</v>
      </c>
      <c r="DD87" s="370">
        <f t="shared" si="412"/>
        <v>-132562</v>
      </c>
      <c r="DE87" s="370">
        <f t="shared" si="412"/>
        <v>-84167</v>
      </c>
      <c r="DF87" s="370">
        <f t="shared" si="412"/>
        <v>-63061</v>
      </c>
      <c r="DG87" s="370">
        <f t="shared" si="412"/>
        <v>6982</v>
      </c>
      <c r="DH87" s="370">
        <f t="shared" si="412"/>
        <v>-9176</v>
      </c>
      <c r="DI87" s="370">
        <f t="shared" ref="DI87:DS91" si="413">BC87-AQ87</f>
        <v>-40047</v>
      </c>
      <c r="DJ87" s="370">
        <f t="shared" si="413"/>
        <v>-19158</v>
      </c>
      <c r="DK87" s="370">
        <f t="shared" si="413"/>
        <v>-36719</v>
      </c>
      <c r="DL87" s="370">
        <f t="shared" si="413"/>
        <v>-73691</v>
      </c>
      <c r="DM87" s="370">
        <f t="shared" si="413"/>
        <v>458812</v>
      </c>
      <c r="DN87" s="370">
        <f t="shared" si="413"/>
        <v>773966</v>
      </c>
      <c r="DO87" s="370">
        <f t="shared" si="413"/>
        <v>493863</v>
      </c>
      <c r="DP87" s="370">
        <f t="shared" si="413"/>
        <v>-318253</v>
      </c>
      <c r="DQ87" s="370">
        <f t="shared" si="413"/>
        <v>-522157</v>
      </c>
      <c r="DR87" s="370">
        <f t="shared" si="413"/>
        <v>-55089</v>
      </c>
      <c r="DS87" s="370">
        <f t="shared" si="413"/>
        <v>-191582</v>
      </c>
      <c r="DT87" s="370" t="s">
        <v>935</v>
      </c>
      <c r="DU87" s="370" t="s">
        <v>935</v>
      </c>
      <c r="DV87" s="370" t="s">
        <v>935</v>
      </c>
      <c r="DW87" s="370" t="s">
        <v>935</v>
      </c>
      <c r="DX87" s="370" t="s">
        <v>935</v>
      </c>
      <c r="DY87" s="370"/>
      <c r="DZ87" s="370"/>
      <c r="EA87" s="370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39037.21</v>
      </c>
      <c r="D88" s="153">
        <v>29364.33</v>
      </c>
      <c r="E88" s="153">
        <v>27621.68</v>
      </c>
      <c r="F88" s="153">
        <v>14352.99</v>
      </c>
      <c r="G88" s="153">
        <v>8701.33</v>
      </c>
      <c r="H88" s="153">
        <v>8454.3700000000008</v>
      </c>
      <c r="I88" s="153">
        <v>8178.84</v>
      </c>
      <c r="J88" s="153">
        <v>16045.97</v>
      </c>
      <c r="K88" s="153">
        <v>32013.48</v>
      </c>
      <c r="L88" s="154">
        <v>101648.46</v>
      </c>
      <c r="M88" s="153">
        <v>140248.16</v>
      </c>
      <c r="N88" s="153">
        <v>196277.75</v>
      </c>
      <c r="O88" s="90">
        <v>249834.44</v>
      </c>
      <c r="P88" s="153">
        <v>220319.35</v>
      </c>
      <c r="Q88" s="90">
        <v>144971.35</v>
      </c>
      <c r="R88" s="90">
        <v>69066.87</v>
      </c>
      <c r="S88" s="90">
        <v>54804.4</v>
      </c>
      <c r="T88" s="90">
        <v>39528.120000000003</v>
      </c>
      <c r="U88" s="191">
        <v>44224.1</v>
      </c>
      <c r="V88" s="191">
        <v>57064</v>
      </c>
      <c r="W88" s="191">
        <v>116263.63</v>
      </c>
      <c r="X88" s="154">
        <v>213944.25</v>
      </c>
      <c r="Y88" s="191">
        <v>261970</v>
      </c>
      <c r="Z88" s="191">
        <v>269070</v>
      </c>
      <c r="AA88" s="191">
        <v>254139.97</v>
      </c>
      <c r="AB88" s="191">
        <v>172394.82</v>
      </c>
      <c r="AC88" s="191">
        <v>79908.929999999993</v>
      </c>
      <c r="AD88" s="191">
        <v>60480.93</v>
      </c>
      <c r="AE88" s="191">
        <v>40058</v>
      </c>
      <c r="AF88" s="191">
        <v>38809.71</v>
      </c>
      <c r="AG88" s="191">
        <v>36118</v>
      </c>
      <c r="AH88" s="191">
        <v>44918</v>
      </c>
      <c r="AI88" s="191">
        <v>98656</v>
      </c>
      <c r="AJ88" s="91">
        <v>221010</v>
      </c>
      <c r="AK88" s="191">
        <v>275676</v>
      </c>
      <c r="AL88" s="191">
        <v>286327</v>
      </c>
      <c r="AM88" s="191">
        <v>295198</v>
      </c>
      <c r="AN88" s="191">
        <v>167982</v>
      </c>
      <c r="AO88" s="191">
        <v>97416</v>
      </c>
      <c r="AP88" s="191">
        <v>54801</v>
      </c>
      <c r="AQ88" s="28">
        <v>38509</v>
      </c>
      <c r="AR88" s="191">
        <v>37086</v>
      </c>
      <c r="AS88" s="191">
        <v>37067</v>
      </c>
      <c r="AT88" s="191">
        <v>56479</v>
      </c>
      <c r="AU88" s="191">
        <v>15383</v>
      </c>
      <c r="AV88" s="91">
        <v>49078</v>
      </c>
      <c r="AW88" s="191">
        <v>149685</v>
      </c>
      <c r="AX88" s="191">
        <v>260753</v>
      </c>
      <c r="AY88" s="191">
        <v>272403</v>
      </c>
      <c r="AZ88" s="28">
        <v>146974</v>
      </c>
      <c r="BA88" s="191">
        <v>105559</v>
      </c>
      <c r="BB88" s="191">
        <v>46092</v>
      </c>
      <c r="BC88" s="28">
        <v>27989</v>
      </c>
      <c r="BD88" s="191">
        <v>31053</v>
      </c>
      <c r="BE88" s="191">
        <v>30265</v>
      </c>
      <c r="BF88" s="191">
        <v>39521</v>
      </c>
      <c r="BG88" s="191">
        <v>80847</v>
      </c>
      <c r="BH88" s="91">
        <v>153147</v>
      </c>
      <c r="BI88" s="481">
        <v>197218</v>
      </c>
      <c r="BJ88" s="545">
        <v>189059</v>
      </c>
      <c r="BK88" s="570">
        <v>150779</v>
      </c>
      <c r="BL88" s="28">
        <v>123375</v>
      </c>
      <c r="BM88" s="191">
        <v>41899</v>
      </c>
      <c r="BN88" s="643" t="s">
        <v>935</v>
      </c>
      <c r="BO88" s="643" t="s">
        <v>935</v>
      </c>
      <c r="BP88" s="643" t="s">
        <v>935</v>
      </c>
      <c r="BQ88" s="643" t="s">
        <v>935</v>
      </c>
      <c r="BR88" s="642" t="s">
        <v>935</v>
      </c>
      <c r="BS88" s="642" t="s">
        <v>935</v>
      </c>
      <c r="BT88" s="642" t="s">
        <v>935</v>
      </c>
      <c r="BU88" s="152">
        <f t="shared" si="409"/>
        <v>210797.23</v>
      </c>
      <c r="BV88" s="92">
        <f t="shared" si="409"/>
        <v>190955.02000000002</v>
      </c>
      <c r="BW88" s="92">
        <f t="shared" si="409"/>
        <v>117349.67000000001</v>
      </c>
      <c r="BX88" s="92">
        <f t="shared" si="409"/>
        <v>54713.88</v>
      </c>
      <c r="BY88" s="92">
        <f t="shared" si="409"/>
        <v>46103.07</v>
      </c>
      <c r="BZ88" s="92">
        <f t="shared" si="409"/>
        <v>31073.75</v>
      </c>
      <c r="CA88" s="92">
        <f t="shared" si="409"/>
        <v>36045.259999999995</v>
      </c>
      <c r="CB88" s="92">
        <f t="shared" si="409"/>
        <v>41018.03</v>
      </c>
      <c r="CC88" s="92">
        <f t="shared" si="409"/>
        <v>84250.150000000009</v>
      </c>
      <c r="CD88" s="390">
        <f t="shared" si="409"/>
        <v>112295.79</v>
      </c>
      <c r="CE88" s="413">
        <f t="shared" si="410"/>
        <v>121721.84</v>
      </c>
      <c r="CF88" s="92">
        <f t="shared" si="410"/>
        <v>72792.25</v>
      </c>
      <c r="CG88" s="92">
        <f t="shared" si="410"/>
        <v>4305.5299999999988</v>
      </c>
      <c r="CH88" s="92">
        <f t="shared" si="410"/>
        <v>-47924.53</v>
      </c>
      <c r="CI88" s="92">
        <f t="shared" si="410"/>
        <v>-65062.420000000013</v>
      </c>
      <c r="CJ88" s="231">
        <f t="shared" si="410"/>
        <v>-8585.9399999999951</v>
      </c>
      <c r="CK88" s="231">
        <f t="shared" si="410"/>
        <v>-14746.400000000001</v>
      </c>
      <c r="CL88" s="231">
        <f t="shared" si="410"/>
        <v>-718.41000000000349</v>
      </c>
      <c r="CM88" s="231">
        <f t="shared" si="410"/>
        <v>-8106.0999999999985</v>
      </c>
      <c r="CN88" s="231">
        <f t="shared" si="410"/>
        <v>-12146</v>
      </c>
      <c r="CO88" s="231">
        <f t="shared" si="411"/>
        <v>-17607.630000000005</v>
      </c>
      <c r="CP88" s="370">
        <f t="shared" si="411"/>
        <v>7065.75</v>
      </c>
      <c r="CQ88" s="339">
        <f t="shared" si="411"/>
        <v>13706</v>
      </c>
      <c r="CR88" s="244">
        <f t="shared" si="411"/>
        <v>17257</v>
      </c>
      <c r="CS88" s="244">
        <f t="shared" si="411"/>
        <v>41058.03</v>
      </c>
      <c r="CT88" s="244">
        <f t="shared" si="411"/>
        <v>-4412.820000000007</v>
      </c>
      <c r="CU88" s="244">
        <f t="shared" si="411"/>
        <v>17507.070000000007</v>
      </c>
      <c r="CV88" s="244">
        <f t="shared" si="411"/>
        <v>-5679.93</v>
      </c>
      <c r="CW88" s="244">
        <f t="shared" si="411"/>
        <v>-1549</v>
      </c>
      <c r="CX88" s="244">
        <f t="shared" si="411"/>
        <v>-1723.7099999999991</v>
      </c>
      <c r="CY88" s="244">
        <f t="shared" si="412"/>
        <v>949</v>
      </c>
      <c r="CZ88" s="244">
        <f t="shared" si="412"/>
        <v>11561</v>
      </c>
      <c r="DA88" s="244">
        <f t="shared" si="412"/>
        <v>-83273</v>
      </c>
      <c r="DB88" s="370">
        <f t="shared" si="412"/>
        <v>-171932</v>
      </c>
      <c r="DC88" s="370">
        <f t="shared" si="412"/>
        <v>-125991</v>
      </c>
      <c r="DD88" s="370">
        <f t="shared" si="412"/>
        <v>-25574</v>
      </c>
      <c r="DE88" s="370">
        <f t="shared" si="412"/>
        <v>-22795</v>
      </c>
      <c r="DF88" s="370">
        <f t="shared" si="412"/>
        <v>-21008</v>
      </c>
      <c r="DG88" s="370">
        <f t="shared" si="412"/>
        <v>8143</v>
      </c>
      <c r="DH88" s="370">
        <f t="shared" si="412"/>
        <v>-8709</v>
      </c>
      <c r="DI88" s="370">
        <f t="shared" si="413"/>
        <v>-10520</v>
      </c>
      <c r="DJ88" s="370">
        <f t="shared" si="413"/>
        <v>-6033</v>
      </c>
      <c r="DK88" s="370">
        <f t="shared" si="413"/>
        <v>-6802</v>
      </c>
      <c r="DL88" s="370">
        <f t="shared" si="413"/>
        <v>-16958</v>
      </c>
      <c r="DM88" s="370">
        <f t="shared" si="413"/>
        <v>65464</v>
      </c>
      <c r="DN88" s="370">
        <f t="shared" si="413"/>
        <v>104069</v>
      </c>
      <c r="DO88" s="370">
        <f t="shared" si="413"/>
        <v>47533</v>
      </c>
      <c r="DP88" s="370">
        <f t="shared" si="413"/>
        <v>-71694</v>
      </c>
      <c r="DQ88" s="370">
        <f t="shared" si="413"/>
        <v>-121624</v>
      </c>
      <c r="DR88" s="370">
        <f t="shared" si="413"/>
        <v>-23599</v>
      </c>
      <c r="DS88" s="370">
        <f t="shared" si="413"/>
        <v>-63660</v>
      </c>
      <c r="DT88" s="370" t="s">
        <v>935</v>
      </c>
      <c r="DU88" s="370" t="s">
        <v>935</v>
      </c>
      <c r="DV88" s="370" t="s">
        <v>935</v>
      </c>
      <c r="DW88" s="370" t="s">
        <v>935</v>
      </c>
      <c r="DX88" s="370" t="s">
        <v>935</v>
      </c>
      <c r="DY88" s="370"/>
      <c r="DZ88" s="370"/>
      <c r="EA88" s="370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911.28</v>
      </c>
      <c r="D89" s="153">
        <v>806.54</v>
      </c>
      <c r="E89" s="153">
        <v>304.27999999999997</v>
      </c>
      <c r="F89" s="153">
        <v>329.81</v>
      </c>
      <c r="G89" s="153">
        <v>814</v>
      </c>
      <c r="H89" s="153">
        <v>1643.75</v>
      </c>
      <c r="I89" s="153">
        <v>2298.87</v>
      </c>
      <c r="J89" s="153">
        <v>3089.63</v>
      </c>
      <c r="K89" s="153">
        <v>6505.03</v>
      </c>
      <c r="L89" s="154">
        <v>25949.21</v>
      </c>
      <c r="M89" s="153">
        <v>47919.19</v>
      </c>
      <c r="N89" s="153">
        <v>145287.60999999999</v>
      </c>
      <c r="O89" s="90">
        <v>299633.21999999997</v>
      </c>
      <c r="P89" s="153">
        <v>210957.9</v>
      </c>
      <c r="Q89" s="90">
        <v>155497.39000000001</v>
      </c>
      <c r="R89" s="90">
        <v>78929.48</v>
      </c>
      <c r="S89" s="90">
        <v>64813.29</v>
      </c>
      <c r="T89" s="90">
        <v>53944.22</v>
      </c>
      <c r="U89" s="191">
        <v>65213.82</v>
      </c>
      <c r="V89" s="191">
        <v>86378</v>
      </c>
      <c r="W89" s="191">
        <v>146617.16</v>
      </c>
      <c r="X89" s="154">
        <v>270479.71000000002</v>
      </c>
      <c r="Y89" s="191">
        <v>335335</v>
      </c>
      <c r="Z89" s="191">
        <v>365858</v>
      </c>
      <c r="AA89" s="191">
        <v>386304.44</v>
      </c>
      <c r="AB89" s="191">
        <v>224132.6</v>
      </c>
      <c r="AC89" s="191">
        <v>153379.25</v>
      </c>
      <c r="AD89" s="191">
        <v>97793.32</v>
      </c>
      <c r="AE89" s="191">
        <v>79828</v>
      </c>
      <c r="AF89" s="191">
        <v>77069.2</v>
      </c>
      <c r="AG89" s="191">
        <v>74349</v>
      </c>
      <c r="AH89" s="191">
        <v>88475</v>
      </c>
      <c r="AI89" s="191">
        <v>166374</v>
      </c>
      <c r="AJ89" s="91">
        <v>315520</v>
      </c>
      <c r="AK89" s="191">
        <v>410730</v>
      </c>
      <c r="AL89" s="191">
        <v>428702</v>
      </c>
      <c r="AM89" s="191">
        <v>397519</v>
      </c>
      <c r="AN89" s="191">
        <v>249637</v>
      </c>
      <c r="AO89" s="191">
        <v>159495</v>
      </c>
      <c r="AP89" s="191">
        <v>108596</v>
      </c>
      <c r="AQ89" s="28">
        <v>87423</v>
      </c>
      <c r="AR89" s="191">
        <v>96812</v>
      </c>
      <c r="AS89" s="191">
        <v>101776</v>
      </c>
      <c r="AT89" s="191">
        <v>140314</v>
      </c>
      <c r="AU89" s="191">
        <v>17576</v>
      </c>
      <c r="AV89" s="91">
        <v>90724</v>
      </c>
      <c r="AW89" s="191">
        <v>347680</v>
      </c>
      <c r="AX89" s="191">
        <v>503454</v>
      </c>
      <c r="AY89" s="191">
        <v>604611</v>
      </c>
      <c r="AZ89" s="28">
        <v>298145</v>
      </c>
      <c r="BA89" s="191">
        <v>217930</v>
      </c>
      <c r="BB89" s="191">
        <v>151489</v>
      </c>
      <c r="BC89" s="28">
        <v>91728</v>
      </c>
      <c r="BD89" s="191">
        <v>115040</v>
      </c>
      <c r="BE89" s="191">
        <v>110945</v>
      </c>
      <c r="BF89" s="191">
        <v>145013</v>
      </c>
      <c r="BG89" s="191">
        <v>212909</v>
      </c>
      <c r="BH89" s="91">
        <v>390931</v>
      </c>
      <c r="BI89" s="481">
        <v>509097</v>
      </c>
      <c r="BJ89" s="545">
        <v>429560</v>
      </c>
      <c r="BK89" s="570">
        <v>391534</v>
      </c>
      <c r="BL89" s="28">
        <v>304951</v>
      </c>
      <c r="BM89" s="191">
        <v>149263</v>
      </c>
      <c r="BN89" s="643" t="s">
        <v>935</v>
      </c>
      <c r="BO89" s="643" t="s">
        <v>935</v>
      </c>
      <c r="BP89" s="643" t="s">
        <v>935</v>
      </c>
      <c r="BQ89" s="643" t="s">
        <v>935</v>
      </c>
      <c r="BR89" s="642" t="s">
        <v>935</v>
      </c>
      <c r="BS89" s="642" t="s">
        <v>935</v>
      </c>
      <c r="BT89" s="642" t="s">
        <v>935</v>
      </c>
      <c r="BU89" s="152">
        <f t="shared" si="409"/>
        <v>298721.93999999994</v>
      </c>
      <c r="BV89" s="92">
        <f t="shared" si="409"/>
        <v>210151.36</v>
      </c>
      <c r="BW89" s="92">
        <f t="shared" si="409"/>
        <v>155193.11000000002</v>
      </c>
      <c r="BX89" s="92">
        <f t="shared" si="409"/>
        <v>78599.67</v>
      </c>
      <c r="BY89" s="92">
        <f t="shared" si="409"/>
        <v>63999.29</v>
      </c>
      <c r="BZ89" s="92">
        <f t="shared" si="409"/>
        <v>52300.47</v>
      </c>
      <c r="CA89" s="92">
        <f t="shared" si="409"/>
        <v>62914.95</v>
      </c>
      <c r="CB89" s="92">
        <f t="shared" si="409"/>
        <v>83288.37</v>
      </c>
      <c r="CC89" s="92">
        <f t="shared" si="409"/>
        <v>140112.13</v>
      </c>
      <c r="CD89" s="390">
        <f t="shared" si="409"/>
        <v>244530.50000000003</v>
      </c>
      <c r="CE89" s="413">
        <f t="shared" si="410"/>
        <v>287415.81</v>
      </c>
      <c r="CF89" s="92">
        <f t="shared" si="410"/>
        <v>220570.39</v>
      </c>
      <c r="CG89" s="92">
        <f t="shared" si="410"/>
        <v>86671.22000000003</v>
      </c>
      <c r="CH89" s="92">
        <f t="shared" si="410"/>
        <v>13174.700000000012</v>
      </c>
      <c r="CI89" s="92">
        <f t="shared" si="410"/>
        <v>-2118.140000000014</v>
      </c>
      <c r="CJ89" s="231">
        <f t="shared" si="410"/>
        <v>18863.840000000011</v>
      </c>
      <c r="CK89" s="231">
        <f t="shared" si="410"/>
        <v>15014.71</v>
      </c>
      <c r="CL89" s="231">
        <f t="shared" si="410"/>
        <v>23124.979999999996</v>
      </c>
      <c r="CM89" s="231">
        <f t="shared" si="410"/>
        <v>9135.18</v>
      </c>
      <c r="CN89" s="231">
        <f t="shared" si="410"/>
        <v>2097</v>
      </c>
      <c r="CO89" s="231">
        <f t="shared" si="411"/>
        <v>19756.839999999997</v>
      </c>
      <c r="CP89" s="370">
        <f t="shared" si="411"/>
        <v>45040.289999999979</v>
      </c>
      <c r="CQ89" s="339">
        <f t="shared" si="411"/>
        <v>75395</v>
      </c>
      <c r="CR89" s="244">
        <f t="shared" si="411"/>
        <v>62844</v>
      </c>
      <c r="CS89" s="244">
        <f t="shared" si="411"/>
        <v>11214.559999999998</v>
      </c>
      <c r="CT89" s="244">
        <f t="shared" si="411"/>
        <v>25504.399999999994</v>
      </c>
      <c r="CU89" s="244">
        <f t="shared" si="411"/>
        <v>6115.75</v>
      </c>
      <c r="CV89" s="244">
        <f t="shared" si="411"/>
        <v>10802.679999999993</v>
      </c>
      <c r="CW89" s="244">
        <f t="shared" si="411"/>
        <v>7595</v>
      </c>
      <c r="CX89" s="244">
        <f t="shared" si="411"/>
        <v>19742.800000000003</v>
      </c>
      <c r="CY89" s="244">
        <f t="shared" si="412"/>
        <v>27427</v>
      </c>
      <c r="CZ89" s="244">
        <f t="shared" si="412"/>
        <v>51839</v>
      </c>
      <c r="DA89" s="244">
        <f t="shared" si="412"/>
        <v>-148798</v>
      </c>
      <c r="DB89" s="370">
        <f t="shared" si="412"/>
        <v>-224796</v>
      </c>
      <c r="DC89" s="370">
        <f t="shared" si="412"/>
        <v>-63050</v>
      </c>
      <c r="DD89" s="370">
        <f t="shared" si="412"/>
        <v>74752</v>
      </c>
      <c r="DE89" s="370">
        <f t="shared" si="412"/>
        <v>207092</v>
      </c>
      <c r="DF89" s="370">
        <f t="shared" si="412"/>
        <v>48508</v>
      </c>
      <c r="DG89" s="370">
        <f t="shared" si="412"/>
        <v>58435</v>
      </c>
      <c r="DH89" s="370">
        <f t="shared" si="412"/>
        <v>42893</v>
      </c>
      <c r="DI89" s="370">
        <f t="shared" si="413"/>
        <v>4305</v>
      </c>
      <c r="DJ89" s="370">
        <f t="shared" si="413"/>
        <v>18228</v>
      </c>
      <c r="DK89" s="370">
        <f t="shared" si="413"/>
        <v>9169</v>
      </c>
      <c r="DL89" s="370">
        <f t="shared" si="413"/>
        <v>4699</v>
      </c>
      <c r="DM89" s="370">
        <f t="shared" si="413"/>
        <v>195333</v>
      </c>
      <c r="DN89" s="370">
        <f t="shared" si="413"/>
        <v>300207</v>
      </c>
      <c r="DO89" s="370">
        <f t="shared" si="413"/>
        <v>161417</v>
      </c>
      <c r="DP89" s="370">
        <f t="shared" si="413"/>
        <v>-73894</v>
      </c>
      <c r="DQ89" s="370">
        <f t="shared" si="413"/>
        <v>-213077</v>
      </c>
      <c r="DR89" s="370">
        <f t="shared" si="413"/>
        <v>6806</v>
      </c>
      <c r="DS89" s="370">
        <f t="shared" si="413"/>
        <v>-68667</v>
      </c>
      <c r="DT89" s="370" t="s">
        <v>935</v>
      </c>
      <c r="DU89" s="370" t="s">
        <v>935</v>
      </c>
      <c r="DV89" s="370" t="s">
        <v>935</v>
      </c>
      <c r="DW89" s="370" t="s">
        <v>935</v>
      </c>
      <c r="DX89" s="370" t="s">
        <v>935</v>
      </c>
      <c r="DY89" s="370"/>
      <c r="DZ89" s="370"/>
      <c r="EA89" s="370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>
        <v>355.27</v>
      </c>
      <c r="D90" s="153">
        <v>676.84</v>
      </c>
      <c r="E90" s="153">
        <v>414.43</v>
      </c>
      <c r="F90" s="153">
        <v>183.57</v>
      </c>
      <c r="G90" s="153">
        <v>8321.69</v>
      </c>
      <c r="H90" s="153">
        <v>1232.79</v>
      </c>
      <c r="I90" s="153">
        <v>1367.69</v>
      </c>
      <c r="J90" s="153">
        <v>2266.4499999999998</v>
      </c>
      <c r="K90" s="153">
        <v>4873.8900000000003</v>
      </c>
      <c r="L90" s="154">
        <v>21586.05</v>
      </c>
      <c r="M90" s="153">
        <v>62777.72</v>
      </c>
      <c r="N90" s="153">
        <v>225487.75</v>
      </c>
      <c r="O90" s="90">
        <v>527637.96</v>
      </c>
      <c r="P90" s="153">
        <v>365082.5</v>
      </c>
      <c r="Q90" s="90">
        <v>274862.03000000003</v>
      </c>
      <c r="R90" s="90">
        <v>144347.18</v>
      </c>
      <c r="S90" s="90">
        <v>109553.51</v>
      </c>
      <c r="T90" s="90">
        <v>77487.990000000005</v>
      </c>
      <c r="U90" s="191">
        <v>106240</v>
      </c>
      <c r="V90" s="191">
        <v>176567</v>
      </c>
      <c r="W90" s="191">
        <v>249164.12</v>
      </c>
      <c r="X90" s="154">
        <v>436796.74</v>
      </c>
      <c r="Y90" s="191">
        <v>533021</v>
      </c>
      <c r="Z90" s="191">
        <v>615707</v>
      </c>
      <c r="AA90" s="191">
        <v>518492.47</v>
      </c>
      <c r="AB90" s="191">
        <v>360351.32</v>
      </c>
      <c r="AC90" s="191">
        <v>253929.43</v>
      </c>
      <c r="AD90" s="191">
        <v>146450.48000000001</v>
      </c>
      <c r="AE90" s="191">
        <v>118340</v>
      </c>
      <c r="AF90" s="191">
        <v>119119.26</v>
      </c>
      <c r="AG90" s="191">
        <v>118141</v>
      </c>
      <c r="AH90" s="191">
        <v>141870</v>
      </c>
      <c r="AI90" s="191">
        <v>251292</v>
      </c>
      <c r="AJ90" s="91">
        <v>484639</v>
      </c>
      <c r="AK90" s="191">
        <v>576412</v>
      </c>
      <c r="AL90" s="191">
        <v>606800</v>
      </c>
      <c r="AM90" s="191">
        <v>610091</v>
      </c>
      <c r="AN90" s="191">
        <v>395312</v>
      </c>
      <c r="AO90" s="191">
        <v>242533</v>
      </c>
      <c r="AP90" s="191">
        <v>166099</v>
      </c>
      <c r="AQ90" s="28">
        <v>133898</v>
      </c>
      <c r="AR90" s="191">
        <v>131573</v>
      </c>
      <c r="AS90" s="191">
        <v>146826</v>
      </c>
      <c r="AT90" s="191">
        <v>216227</v>
      </c>
      <c r="AU90" s="191">
        <v>44882</v>
      </c>
      <c r="AV90" s="91">
        <v>214122</v>
      </c>
      <c r="AW90" s="191">
        <v>496840</v>
      </c>
      <c r="AX90" s="191">
        <v>752329</v>
      </c>
      <c r="AY90" s="191">
        <v>812532</v>
      </c>
      <c r="AZ90" s="28">
        <v>544759</v>
      </c>
      <c r="BA90" s="191">
        <v>225296</v>
      </c>
      <c r="BB90" s="191">
        <v>236911</v>
      </c>
      <c r="BC90" s="28">
        <v>146013</v>
      </c>
      <c r="BD90" s="191">
        <v>160315</v>
      </c>
      <c r="BE90" s="191">
        <v>133183</v>
      </c>
      <c r="BF90" s="191">
        <v>215670</v>
      </c>
      <c r="BG90" s="191">
        <v>333093</v>
      </c>
      <c r="BH90" s="91">
        <v>522671</v>
      </c>
      <c r="BI90" s="481">
        <v>582166</v>
      </c>
      <c r="BJ90" s="545">
        <v>448840</v>
      </c>
      <c r="BK90" s="570">
        <v>422763</v>
      </c>
      <c r="BL90" s="28">
        <v>337437</v>
      </c>
      <c r="BM90" s="191">
        <v>175585</v>
      </c>
      <c r="BN90" s="643" t="s">
        <v>935</v>
      </c>
      <c r="BO90" s="643" t="s">
        <v>935</v>
      </c>
      <c r="BP90" s="643" t="s">
        <v>935</v>
      </c>
      <c r="BQ90" s="643" t="s">
        <v>935</v>
      </c>
      <c r="BR90" s="642" t="s">
        <v>935</v>
      </c>
      <c r="BS90" s="642" t="s">
        <v>935</v>
      </c>
      <c r="BT90" s="642" t="s">
        <v>935</v>
      </c>
      <c r="BU90" s="152">
        <f t="shared" si="409"/>
        <v>527282.68999999994</v>
      </c>
      <c r="BV90" s="92">
        <f t="shared" si="409"/>
        <v>364405.66</v>
      </c>
      <c r="BW90" s="92">
        <f t="shared" si="409"/>
        <v>274447.60000000003</v>
      </c>
      <c r="BX90" s="92">
        <f t="shared" si="409"/>
        <v>144163.60999999999</v>
      </c>
      <c r="BY90" s="92">
        <f t="shared" si="409"/>
        <v>101231.81999999999</v>
      </c>
      <c r="BZ90" s="92">
        <f t="shared" si="409"/>
        <v>76255.200000000012</v>
      </c>
      <c r="CA90" s="92">
        <f t="shared" si="409"/>
        <v>104872.31</v>
      </c>
      <c r="CB90" s="92">
        <f t="shared" si="409"/>
        <v>174300.55</v>
      </c>
      <c r="CC90" s="92">
        <f t="shared" si="409"/>
        <v>244290.22999999998</v>
      </c>
      <c r="CD90" s="390">
        <f t="shared" si="409"/>
        <v>415210.69</v>
      </c>
      <c r="CE90" s="413">
        <f t="shared" si="410"/>
        <v>470243.28</v>
      </c>
      <c r="CF90" s="92">
        <f t="shared" si="410"/>
        <v>390219.25</v>
      </c>
      <c r="CG90" s="92">
        <f t="shared" si="410"/>
        <v>-9145.4899999999907</v>
      </c>
      <c r="CH90" s="92">
        <f t="shared" si="410"/>
        <v>-4731.179999999993</v>
      </c>
      <c r="CI90" s="92">
        <f t="shared" si="410"/>
        <v>-20932.600000000035</v>
      </c>
      <c r="CJ90" s="231">
        <f t="shared" si="410"/>
        <v>2103.3000000000175</v>
      </c>
      <c r="CK90" s="231">
        <f t="shared" si="410"/>
        <v>8786.4900000000052</v>
      </c>
      <c r="CL90" s="231">
        <f t="shared" si="410"/>
        <v>41631.26999999999</v>
      </c>
      <c r="CM90" s="231">
        <f t="shared" si="410"/>
        <v>11901</v>
      </c>
      <c r="CN90" s="231">
        <f t="shared" si="410"/>
        <v>-34697</v>
      </c>
      <c r="CO90" s="231">
        <f t="shared" si="411"/>
        <v>2127.8800000000047</v>
      </c>
      <c r="CP90" s="370">
        <f t="shared" si="411"/>
        <v>47842.260000000009</v>
      </c>
      <c r="CQ90" s="339">
        <f t="shared" si="411"/>
        <v>43391</v>
      </c>
      <c r="CR90" s="244">
        <f t="shared" si="411"/>
        <v>-8907</v>
      </c>
      <c r="CS90" s="244">
        <f t="shared" si="411"/>
        <v>91598.530000000028</v>
      </c>
      <c r="CT90" s="244">
        <f t="shared" si="411"/>
        <v>34960.679999999993</v>
      </c>
      <c r="CU90" s="244">
        <f t="shared" si="411"/>
        <v>-11396.429999999993</v>
      </c>
      <c r="CV90" s="244">
        <f t="shared" si="411"/>
        <v>19648.51999999999</v>
      </c>
      <c r="CW90" s="244">
        <f t="shared" si="411"/>
        <v>15558</v>
      </c>
      <c r="CX90" s="244">
        <f t="shared" si="411"/>
        <v>12453.740000000005</v>
      </c>
      <c r="CY90" s="244">
        <f t="shared" si="412"/>
        <v>28685</v>
      </c>
      <c r="CZ90" s="244">
        <f t="shared" si="412"/>
        <v>74357</v>
      </c>
      <c r="DA90" s="244">
        <f t="shared" si="412"/>
        <v>-206410</v>
      </c>
      <c r="DB90" s="370">
        <f t="shared" si="412"/>
        <v>-270517</v>
      </c>
      <c r="DC90" s="370">
        <f t="shared" si="412"/>
        <v>-79572</v>
      </c>
      <c r="DD90" s="370">
        <f t="shared" si="412"/>
        <v>145529</v>
      </c>
      <c r="DE90" s="370">
        <f t="shared" si="412"/>
        <v>202441</v>
      </c>
      <c r="DF90" s="370">
        <f t="shared" si="412"/>
        <v>149447</v>
      </c>
      <c r="DG90" s="370">
        <f t="shared" si="412"/>
        <v>-17237</v>
      </c>
      <c r="DH90" s="370">
        <f t="shared" si="412"/>
        <v>70812</v>
      </c>
      <c r="DI90" s="370">
        <f t="shared" si="413"/>
        <v>12115</v>
      </c>
      <c r="DJ90" s="370">
        <f t="shared" si="413"/>
        <v>28742</v>
      </c>
      <c r="DK90" s="370">
        <f t="shared" si="413"/>
        <v>-13643</v>
      </c>
      <c r="DL90" s="370">
        <f t="shared" si="413"/>
        <v>-557</v>
      </c>
      <c r="DM90" s="370">
        <f t="shared" si="413"/>
        <v>288211</v>
      </c>
      <c r="DN90" s="370">
        <f t="shared" si="413"/>
        <v>308549</v>
      </c>
      <c r="DO90" s="370">
        <f t="shared" si="413"/>
        <v>85326</v>
      </c>
      <c r="DP90" s="370">
        <f t="shared" si="413"/>
        <v>-303489</v>
      </c>
      <c r="DQ90" s="370">
        <f t="shared" si="413"/>
        <v>-389769</v>
      </c>
      <c r="DR90" s="370">
        <f t="shared" si="413"/>
        <v>-207322</v>
      </c>
      <c r="DS90" s="370">
        <f t="shared" si="413"/>
        <v>-49711</v>
      </c>
      <c r="DT90" s="370" t="s">
        <v>935</v>
      </c>
      <c r="DU90" s="370" t="s">
        <v>935</v>
      </c>
      <c r="DV90" s="370" t="s">
        <v>935</v>
      </c>
      <c r="DW90" s="370" t="s">
        <v>935</v>
      </c>
      <c r="DX90" s="370" t="s">
        <v>935</v>
      </c>
      <c r="DY90" s="370"/>
      <c r="DZ90" s="370"/>
      <c r="EA90" s="370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>
        <v>1718.66</v>
      </c>
      <c r="D91" s="153">
        <v>1135</v>
      </c>
      <c r="E91" s="153">
        <v>520.45000000000005</v>
      </c>
      <c r="F91" s="153">
        <v>951.61</v>
      </c>
      <c r="G91" s="153">
        <v>821.93</v>
      </c>
      <c r="H91" s="153">
        <v>685.41</v>
      </c>
      <c r="I91" s="153">
        <v>736.89</v>
      </c>
      <c r="J91" s="153">
        <v>2686.41</v>
      </c>
      <c r="K91" s="153">
        <v>4955.17</v>
      </c>
      <c r="L91" s="154">
        <v>24090.99</v>
      </c>
      <c r="M91" s="153">
        <v>135860.07</v>
      </c>
      <c r="N91" s="153">
        <v>533457.18000000005</v>
      </c>
      <c r="O91" s="90">
        <v>1506253.56</v>
      </c>
      <c r="P91" s="153">
        <v>1119944.3500000001</v>
      </c>
      <c r="Q91" s="90">
        <v>893861.35</v>
      </c>
      <c r="R91" s="90">
        <v>377642.25</v>
      </c>
      <c r="S91" s="90">
        <v>291319.98</v>
      </c>
      <c r="T91" s="90">
        <v>271411.21000000002</v>
      </c>
      <c r="U91" s="191">
        <v>280135.27</v>
      </c>
      <c r="V91" s="191">
        <v>327733</v>
      </c>
      <c r="W91" s="191">
        <v>730298.7</v>
      </c>
      <c r="X91" s="154">
        <v>1392550.77</v>
      </c>
      <c r="Y91" s="191">
        <v>1621533</v>
      </c>
      <c r="Z91" s="191">
        <v>1846836</v>
      </c>
      <c r="AA91" s="191">
        <v>1786204.44</v>
      </c>
      <c r="AB91" s="191">
        <v>1187129.73</v>
      </c>
      <c r="AC91" s="191">
        <v>818142.82</v>
      </c>
      <c r="AD91" s="191">
        <v>501877.49</v>
      </c>
      <c r="AE91" s="191">
        <v>420366</v>
      </c>
      <c r="AF91" s="191">
        <v>348003.4</v>
      </c>
      <c r="AG91" s="191">
        <v>351547</v>
      </c>
      <c r="AH91" s="191">
        <v>418713</v>
      </c>
      <c r="AI91" s="191">
        <v>755154</v>
      </c>
      <c r="AJ91" s="91">
        <v>1489232</v>
      </c>
      <c r="AK91" s="191">
        <v>1837998</v>
      </c>
      <c r="AL91" s="191">
        <v>1811844</v>
      </c>
      <c r="AM91" s="191">
        <v>1822649</v>
      </c>
      <c r="AN91" s="191">
        <v>1321545</v>
      </c>
      <c r="AO91" s="191">
        <v>899622</v>
      </c>
      <c r="AP91" s="191">
        <v>396550</v>
      </c>
      <c r="AQ91" s="28">
        <v>408351</v>
      </c>
      <c r="AR91" s="191">
        <v>508400</v>
      </c>
      <c r="AS91" s="191">
        <v>480132</v>
      </c>
      <c r="AT91" s="191">
        <v>886980</v>
      </c>
      <c r="AU91" s="191">
        <v>45641</v>
      </c>
      <c r="AV91" s="91">
        <v>230645</v>
      </c>
      <c r="AW91" s="191">
        <v>690041</v>
      </c>
      <c r="AX91" s="191">
        <v>1875544</v>
      </c>
      <c r="AY91" s="191">
        <v>1765917</v>
      </c>
      <c r="AZ91" s="28">
        <v>1163171</v>
      </c>
      <c r="BA91" s="191">
        <v>920884</v>
      </c>
      <c r="BB91" s="191">
        <v>644769</v>
      </c>
      <c r="BC91" s="28">
        <v>402621</v>
      </c>
      <c r="BD91" s="191">
        <v>394660</v>
      </c>
      <c r="BE91" s="191">
        <v>420261</v>
      </c>
      <c r="BF91" s="191">
        <v>541014</v>
      </c>
      <c r="BG91" s="191">
        <v>424205</v>
      </c>
      <c r="BH91" s="91">
        <v>863346</v>
      </c>
      <c r="BI91" s="481">
        <v>880212</v>
      </c>
      <c r="BJ91" s="545">
        <v>822405</v>
      </c>
      <c r="BK91" s="570">
        <v>658964</v>
      </c>
      <c r="BL91" s="28">
        <v>575721</v>
      </c>
      <c r="BM91" s="191">
        <v>285632</v>
      </c>
      <c r="BN91" s="643" t="s">
        <v>935</v>
      </c>
      <c r="BO91" s="643" t="s">
        <v>935</v>
      </c>
      <c r="BP91" s="643" t="s">
        <v>935</v>
      </c>
      <c r="BQ91" s="643" t="s">
        <v>935</v>
      </c>
      <c r="BR91" s="642" t="s">
        <v>935</v>
      </c>
      <c r="BS91" s="642" t="s">
        <v>935</v>
      </c>
      <c r="BT91" s="642" t="s">
        <v>935</v>
      </c>
      <c r="BU91" s="152">
        <f t="shared" si="409"/>
        <v>1504534.9000000001</v>
      </c>
      <c r="BV91" s="92">
        <f t="shared" si="409"/>
        <v>1118809.3500000001</v>
      </c>
      <c r="BW91" s="92">
        <f t="shared" si="409"/>
        <v>893340.9</v>
      </c>
      <c r="BX91" s="92">
        <f t="shared" si="409"/>
        <v>376690.64</v>
      </c>
      <c r="BY91" s="92">
        <f t="shared" si="409"/>
        <v>290498.05</v>
      </c>
      <c r="BZ91" s="92">
        <f t="shared" si="409"/>
        <v>270725.80000000005</v>
      </c>
      <c r="CA91" s="92">
        <f t="shared" si="409"/>
        <v>279398.38</v>
      </c>
      <c r="CB91" s="92">
        <f t="shared" si="409"/>
        <v>325046.59000000003</v>
      </c>
      <c r="CC91" s="92">
        <f t="shared" si="409"/>
        <v>725343.52999999991</v>
      </c>
      <c r="CD91" s="390">
        <f t="shared" si="409"/>
        <v>1368459.78</v>
      </c>
      <c r="CE91" s="413">
        <f t="shared" si="410"/>
        <v>1485672.93</v>
      </c>
      <c r="CF91" s="92">
        <f t="shared" si="410"/>
        <v>1313378.8199999998</v>
      </c>
      <c r="CG91" s="92">
        <f t="shared" si="410"/>
        <v>279950.87999999989</v>
      </c>
      <c r="CH91" s="92">
        <f t="shared" si="410"/>
        <v>67185.379999999888</v>
      </c>
      <c r="CI91" s="92">
        <f t="shared" si="410"/>
        <v>-75718.530000000028</v>
      </c>
      <c r="CJ91" s="231">
        <f t="shared" si="410"/>
        <v>124235.23999999999</v>
      </c>
      <c r="CK91" s="231">
        <f t="shared" si="410"/>
        <v>129046.02000000002</v>
      </c>
      <c r="CL91" s="231">
        <f t="shared" si="410"/>
        <v>76592.19</v>
      </c>
      <c r="CM91" s="231">
        <f t="shared" si="410"/>
        <v>71411.729999999981</v>
      </c>
      <c r="CN91" s="231">
        <f t="shared" si="410"/>
        <v>90980</v>
      </c>
      <c r="CO91" s="231">
        <f t="shared" si="411"/>
        <v>24855.300000000047</v>
      </c>
      <c r="CP91" s="370">
        <f t="shared" si="411"/>
        <v>96681.229999999981</v>
      </c>
      <c r="CQ91" s="339">
        <f t="shared" si="411"/>
        <v>216465</v>
      </c>
      <c r="CR91" s="244">
        <f t="shared" si="411"/>
        <v>-34992</v>
      </c>
      <c r="CS91" s="244">
        <f t="shared" si="411"/>
        <v>36444.560000000056</v>
      </c>
      <c r="CT91" s="244">
        <f t="shared" si="411"/>
        <v>134415.27000000002</v>
      </c>
      <c r="CU91" s="244">
        <f t="shared" si="411"/>
        <v>81479.180000000051</v>
      </c>
      <c r="CV91" s="244">
        <f t="shared" si="411"/>
        <v>-105327.48999999999</v>
      </c>
      <c r="CW91" s="244">
        <f t="shared" si="411"/>
        <v>-12015</v>
      </c>
      <c r="CX91" s="244">
        <f t="shared" si="411"/>
        <v>160396.59999999998</v>
      </c>
      <c r="CY91" s="244">
        <f t="shared" si="412"/>
        <v>128585</v>
      </c>
      <c r="CZ91" s="244">
        <f t="shared" si="412"/>
        <v>468267</v>
      </c>
      <c r="DA91" s="244">
        <f t="shared" si="412"/>
        <v>-709513</v>
      </c>
      <c r="DB91" s="370">
        <f t="shared" si="412"/>
        <v>-1258587</v>
      </c>
      <c r="DC91" s="370">
        <f t="shared" si="412"/>
        <v>-1147957</v>
      </c>
      <c r="DD91" s="370">
        <f t="shared" si="412"/>
        <v>63700</v>
      </c>
      <c r="DE91" s="370">
        <f t="shared" si="412"/>
        <v>-56732</v>
      </c>
      <c r="DF91" s="370">
        <f t="shared" si="412"/>
        <v>-158374</v>
      </c>
      <c r="DG91" s="370">
        <f t="shared" si="412"/>
        <v>21262</v>
      </c>
      <c r="DH91" s="370">
        <f t="shared" si="412"/>
        <v>248219</v>
      </c>
      <c r="DI91" s="370">
        <f t="shared" si="413"/>
        <v>-5730</v>
      </c>
      <c r="DJ91" s="370">
        <f t="shared" si="413"/>
        <v>-113740</v>
      </c>
      <c r="DK91" s="370">
        <f t="shared" si="413"/>
        <v>-59871</v>
      </c>
      <c r="DL91" s="370">
        <f t="shared" si="413"/>
        <v>-345966</v>
      </c>
      <c r="DM91" s="370">
        <f t="shared" si="413"/>
        <v>378564</v>
      </c>
      <c r="DN91" s="370">
        <f t="shared" si="413"/>
        <v>632701</v>
      </c>
      <c r="DO91" s="370">
        <f t="shared" si="413"/>
        <v>190171</v>
      </c>
      <c r="DP91" s="370">
        <f t="shared" si="413"/>
        <v>-1053139</v>
      </c>
      <c r="DQ91" s="370">
        <f t="shared" si="413"/>
        <v>-1106953</v>
      </c>
      <c r="DR91" s="370">
        <f t="shared" si="413"/>
        <v>-587450</v>
      </c>
      <c r="DS91" s="370">
        <f t="shared" si="413"/>
        <v>-635252</v>
      </c>
      <c r="DT91" s="370" t="s">
        <v>935</v>
      </c>
      <c r="DU91" s="370" t="s">
        <v>935</v>
      </c>
      <c r="DV91" s="370" t="s">
        <v>935</v>
      </c>
      <c r="DW91" s="370" t="s">
        <v>935</v>
      </c>
      <c r="DX91" s="370" t="s">
        <v>935</v>
      </c>
      <c r="DY91" s="370"/>
      <c r="DZ91" s="370"/>
      <c r="EA91" s="370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92672.3</v>
      </c>
      <c r="D92" s="124">
        <f t="shared" ref="D92:BV106" si="414">SUM(D87:D91)</f>
        <v>68545.14</v>
      </c>
      <c r="E92" s="124">
        <f t="shared" si="414"/>
        <v>57469.54</v>
      </c>
      <c r="F92" s="124">
        <f t="shared" si="414"/>
        <v>32103.31</v>
      </c>
      <c r="G92" s="124">
        <f t="shared" si="414"/>
        <v>29034.5</v>
      </c>
      <c r="H92" s="124">
        <f t="shared" si="414"/>
        <v>22243.65</v>
      </c>
      <c r="I92" s="124">
        <f t="shared" si="414"/>
        <v>23942.469999999998</v>
      </c>
      <c r="J92" s="124">
        <f t="shared" si="414"/>
        <v>47853.819999999992</v>
      </c>
      <c r="K92" s="124">
        <f t="shared" si="414"/>
        <v>100375.73</v>
      </c>
      <c r="L92" s="126">
        <f t="shared" si="414"/>
        <v>362471.62</v>
      </c>
      <c r="M92" s="124">
        <f t="shared" si="414"/>
        <v>690625.97</v>
      </c>
      <c r="N92" s="124">
        <f t="shared" si="414"/>
        <v>1843164.52</v>
      </c>
      <c r="O92" s="133">
        <f t="shared" si="414"/>
        <v>4023945.03</v>
      </c>
      <c r="P92" s="124">
        <f t="shared" si="414"/>
        <v>3086011.95</v>
      </c>
      <c r="Q92" s="133">
        <f t="shared" si="414"/>
        <v>2339098.83</v>
      </c>
      <c r="R92" s="133">
        <f t="shared" si="414"/>
        <v>1019657.49</v>
      </c>
      <c r="S92" s="133">
        <f t="shared" si="414"/>
        <v>780767.33</v>
      </c>
      <c r="T92" s="133">
        <f t="shared" si="414"/>
        <v>640414.42999999993</v>
      </c>
      <c r="U92" s="133">
        <f t="shared" si="414"/>
        <v>715354.87</v>
      </c>
      <c r="V92" s="133">
        <f t="shared" si="414"/>
        <v>971907</v>
      </c>
      <c r="W92" s="133">
        <f t="shared" si="414"/>
        <v>1879314.43</v>
      </c>
      <c r="X92" s="126">
        <f t="shared" si="414"/>
        <v>3542757.9899999998</v>
      </c>
      <c r="Y92" s="133">
        <f t="shared" si="414"/>
        <v>4253997</v>
      </c>
      <c r="Z92" s="133">
        <f t="shared" si="414"/>
        <v>4656981</v>
      </c>
      <c r="AA92" s="133">
        <f t="shared" si="414"/>
        <v>4369630.0299999993</v>
      </c>
      <c r="AB92" s="133">
        <f t="shared" si="414"/>
        <v>2802352.63</v>
      </c>
      <c r="AC92" s="133">
        <f t="shared" si="414"/>
        <v>1759803.85</v>
      </c>
      <c r="AD92" s="133">
        <f t="shared" si="414"/>
        <v>1092810.6600000001</v>
      </c>
      <c r="AE92" s="133">
        <f t="shared" si="414"/>
        <v>848716</v>
      </c>
      <c r="AF92" s="133">
        <f t="shared" si="414"/>
        <v>758133.8600000001</v>
      </c>
      <c r="AG92" s="263">
        <v>752076</v>
      </c>
      <c r="AH92" s="263">
        <v>914883</v>
      </c>
      <c r="AI92" s="263">
        <v>1814512</v>
      </c>
      <c r="AJ92" s="303">
        <v>3689451</v>
      </c>
      <c r="AK92" s="280">
        <v>4626611</v>
      </c>
      <c r="AL92" s="280">
        <v>4658714</v>
      </c>
      <c r="AM92" s="280">
        <v>4607587</v>
      </c>
      <c r="AN92" s="280">
        <v>2946183</v>
      </c>
      <c r="AO92" s="280">
        <v>1860178</v>
      </c>
      <c r="AP92" s="280">
        <v>964679</v>
      </c>
      <c r="AQ92" s="125">
        <v>841734</v>
      </c>
      <c r="AR92" s="280">
        <v>938208</v>
      </c>
      <c r="AS92" s="280">
        <v>946499</v>
      </c>
      <c r="AT92" s="280">
        <v>1580909</v>
      </c>
      <c r="AU92" s="280">
        <v>144880</v>
      </c>
      <c r="AV92" s="297">
        <v>677924</v>
      </c>
      <c r="AW92" s="280">
        <v>2329161</v>
      </c>
      <c r="AX92" s="280">
        <v>4784559</v>
      </c>
      <c r="AY92" s="280">
        <v>4853426</v>
      </c>
      <c r="AZ92" s="125">
        <v>2901695</v>
      </c>
      <c r="BA92" s="280">
        <v>1937763</v>
      </c>
      <c r="BB92" s="280">
        <v>1308718</v>
      </c>
      <c r="BC92" s="125">
        <v>801857</v>
      </c>
      <c r="BD92" s="280">
        <v>846247</v>
      </c>
      <c r="BE92" s="280">
        <v>838633</v>
      </c>
      <c r="BF92" s="280">
        <v>1148436</v>
      </c>
      <c r="BG92" s="280">
        <v>1531264</v>
      </c>
      <c r="BH92" s="297">
        <v>2797416</v>
      </c>
      <c r="BI92" s="482">
        <v>3307471</v>
      </c>
      <c r="BJ92" s="546">
        <v>2964090</v>
      </c>
      <c r="BK92" s="571">
        <v>2499846</v>
      </c>
      <c r="BL92" s="125">
        <v>2035041</v>
      </c>
      <c r="BM92" s="280">
        <v>928891</v>
      </c>
      <c r="BN92" s="643" t="s">
        <v>935</v>
      </c>
      <c r="BO92" s="643" t="s">
        <v>935</v>
      </c>
      <c r="BP92" s="643" t="s">
        <v>935</v>
      </c>
      <c r="BQ92" s="643" t="s">
        <v>935</v>
      </c>
      <c r="BR92" s="642" t="s">
        <v>935</v>
      </c>
      <c r="BS92" s="642" t="s">
        <v>935</v>
      </c>
      <c r="BT92" s="642" t="s">
        <v>935</v>
      </c>
      <c r="BU92" s="584">
        <f t="shared" si="414"/>
        <v>3931272.7300000004</v>
      </c>
      <c r="BV92" s="127">
        <f t="shared" si="414"/>
        <v>3017466.8100000005</v>
      </c>
      <c r="BW92" s="127">
        <f t="shared" ref="BW92:BX92" si="415">SUM(BW87:BW91)</f>
        <v>2281629.29</v>
      </c>
      <c r="BX92" s="127">
        <f t="shared" si="415"/>
        <v>987554.18</v>
      </c>
      <c r="BY92" s="127">
        <f t="shared" ref="BY92" si="416">SUM(BY87:BY91)</f>
        <v>751732.83</v>
      </c>
      <c r="BZ92" s="127">
        <f t="shared" ref="BZ92:CH92" si="417">SUM(BZ87:BZ91)</f>
        <v>618170.78</v>
      </c>
      <c r="CA92" s="127">
        <f t="shared" si="417"/>
        <v>691412.4</v>
      </c>
      <c r="CB92" s="127">
        <f t="shared" si="417"/>
        <v>924053.18000000017</v>
      </c>
      <c r="CC92" s="127">
        <f t="shared" si="417"/>
        <v>1778938.6999999997</v>
      </c>
      <c r="CD92" s="391">
        <f t="shared" si="417"/>
        <v>3180286.37</v>
      </c>
      <c r="CE92" s="414">
        <f t="shared" si="417"/>
        <v>3563371.0300000003</v>
      </c>
      <c r="CF92" s="127">
        <f t="shared" si="417"/>
        <v>2813816.48</v>
      </c>
      <c r="CG92" s="127">
        <f t="shared" si="417"/>
        <v>345684.99999999977</v>
      </c>
      <c r="CH92" s="127">
        <f t="shared" si="417"/>
        <v>-283659.32000000018</v>
      </c>
      <c r="CI92" s="127">
        <f t="shared" ref="CI92:CJ92" si="418">SUM(CI87:CI91)</f>
        <v>-579294.98</v>
      </c>
      <c r="CJ92" s="232">
        <f t="shared" si="418"/>
        <v>73153.17</v>
      </c>
      <c r="CK92" s="232">
        <f t="shared" ref="CK92:CL92" si="419">SUM(CK87:CK91)</f>
        <v>67948.670000000027</v>
      </c>
      <c r="CL92" s="232">
        <f t="shared" si="419"/>
        <v>117719.42999999998</v>
      </c>
      <c r="CM92" s="232">
        <f t="shared" ref="CM92:CN92" si="420">SUM(CM87:CM91)</f>
        <v>36721.12999999999</v>
      </c>
      <c r="CN92" s="232">
        <f t="shared" si="420"/>
        <v>-57024</v>
      </c>
      <c r="CO92" s="232">
        <f t="shared" ref="CO92:CQ92" si="421">SUM(CO87:CO91)</f>
        <v>-64802.429999999906</v>
      </c>
      <c r="CP92" s="371">
        <f t="shared" si="421"/>
        <v>146693.00999999995</v>
      </c>
      <c r="CQ92" s="340">
        <f t="shared" si="421"/>
        <v>372614</v>
      </c>
      <c r="CR92" s="257">
        <f t="shared" ref="CR92" si="422">SUM(CR87:CR91)</f>
        <v>1733</v>
      </c>
      <c r="CS92" s="257">
        <f t="shared" ref="CS92" si="423">SUM(CS87:CS91)</f>
        <v>237956.97000000012</v>
      </c>
      <c r="CT92" s="257">
        <f t="shared" ref="CT92" si="424">SUM(CT87:CT91)</f>
        <v>143830.36999999997</v>
      </c>
      <c r="CU92" s="257">
        <f t="shared" ref="CU92" si="425">SUM(CU87:CU91)</f>
        <v>100374.15000000008</v>
      </c>
      <c r="CV92" s="257">
        <f t="shared" ref="CV92" si="426">SUM(CV87:CV91)</f>
        <v>-128131.66</v>
      </c>
      <c r="CW92" s="257">
        <f t="shared" ref="CW92" si="427">SUM(CW87:CW91)</f>
        <v>-6982</v>
      </c>
      <c r="CX92" s="257">
        <f t="shared" ref="CX92" si="428">SUM(CX87:CX91)</f>
        <v>180074.13999999998</v>
      </c>
      <c r="CY92" s="257">
        <f t="shared" ref="CY92" si="429">SUM(CY87:CY91)</f>
        <v>194423</v>
      </c>
      <c r="CZ92" s="257">
        <f t="shared" ref="CZ92" si="430">SUM(CZ87:CZ91)</f>
        <v>666026</v>
      </c>
      <c r="DA92" s="257">
        <f t="shared" ref="DA92" si="431">SUM(DA87:DA91)</f>
        <v>-1669632</v>
      </c>
      <c r="DB92" s="371">
        <f t="shared" ref="DB92" si="432">SUM(DB87:DB91)</f>
        <v>-3011527</v>
      </c>
      <c r="DC92" s="371">
        <f t="shared" ref="DC92" si="433">SUM(DC87:DC91)</f>
        <v>-2297450</v>
      </c>
      <c r="DD92" s="371">
        <f t="shared" ref="DD92" si="434">SUM(DD87:DD91)</f>
        <v>125845</v>
      </c>
      <c r="DE92" s="371">
        <f t="shared" ref="DE92" si="435">SUM(DE87:DE91)</f>
        <v>245839</v>
      </c>
      <c r="DF92" s="371">
        <f t="shared" ref="DF92:DG92" si="436">SUM(DF87:DF91)</f>
        <v>-44488</v>
      </c>
      <c r="DG92" s="371">
        <f t="shared" si="436"/>
        <v>77585</v>
      </c>
      <c r="DH92" s="371">
        <f t="shared" ref="DH92" si="437">SUM(DH87:DH91)</f>
        <v>344039</v>
      </c>
      <c r="DI92" s="371">
        <f t="shared" ref="DI92" si="438">SUM(DI87:DI91)</f>
        <v>-39877</v>
      </c>
      <c r="DJ92" s="371">
        <f t="shared" ref="DJ92:DK92" si="439">SUM(DJ87:DJ91)</f>
        <v>-91961</v>
      </c>
      <c r="DK92" s="371">
        <f t="shared" si="439"/>
        <v>-107866</v>
      </c>
      <c r="DL92" s="371">
        <f t="shared" ref="DL92:DM92" si="440">SUM(DL87:DL91)</f>
        <v>-432473</v>
      </c>
      <c r="DM92" s="371">
        <f t="shared" si="440"/>
        <v>1386384</v>
      </c>
      <c r="DN92" s="371">
        <f t="shared" ref="DN92:DO92" si="441">SUM(DN87:DN91)</f>
        <v>2119492</v>
      </c>
      <c r="DO92" s="371">
        <f t="shared" si="441"/>
        <v>978310</v>
      </c>
      <c r="DP92" s="371">
        <f t="shared" ref="DP92" si="442">SUM(DP87:DP91)</f>
        <v>-1820469</v>
      </c>
      <c r="DQ92" s="371">
        <f t="shared" ref="DQ92:DR92" si="443">SUM(DQ87:DQ91)</f>
        <v>-2353580</v>
      </c>
      <c r="DR92" s="371">
        <f t="shared" si="443"/>
        <v>-866654</v>
      </c>
      <c r="DS92" s="371">
        <f t="shared" ref="DS92" si="444">SUM(DS87:DS91)</f>
        <v>-1008872</v>
      </c>
      <c r="DT92" s="370" t="s">
        <v>935</v>
      </c>
      <c r="DU92" s="370" t="s">
        <v>935</v>
      </c>
      <c r="DV92" s="370" t="s">
        <v>935</v>
      </c>
      <c r="DW92" s="370" t="s">
        <v>935</v>
      </c>
      <c r="DX92" s="370" t="s">
        <v>935</v>
      </c>
      <c r="DY92" s="371"/>
      <c r="DZ92" s="371"/>
      <c r="EA92" s="371"/>
      <c r="EC92" s="125">
        <f t="shared" si="37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68"/>
      <c r="CQ93" s="337"/>
      <c r="CR93" s="255"/>
      <c r="CS93" s="255"/>
      <c r="CT93" s="255"/>
      <c r="CU93" s="255"/>
      <c r="CV93" s="255"/>
      <c r="CW93" s="255"/>
      <c r="CX93" s="255"/>
      <c r="CY93" s="255"/>
      <c r="CZ93" s="255"/>
      <c r="DA93" s="255"/>
      <c r="DB93" s="368"/>
      <c r="DC93" s="368"/>
      <c r="DD93" s="368"/>
      <c r="DE93" s="368"/>
      <c r="DF93" s="368"/>
      <c r="DG93" s="368"/>
      <c r="DH93" s="368"/>
      <c r="DI93" s="368"/>
      <c r="DJ93" s="368"/>
      <c r="DK93" s="368"/>
      <c r="DL93" s="368"/>
      <c r="DM93" s="368"/>
      <c r="DN93" s="368"/>
      <c r="DO93" s="368"/>
      <c r="DP93" s="368"/>
      <c r="DQ93" s="368"/>
      <c r="DR93" s="368"/>
      <c r="DS93" s="368"/>
      <c r="DT93" s="368"/>
      <c r="DU93" s="368"/>
      <c r="DV93" s="368"/>
      <c r="DW93" s="368"/>
      <c r="DX93" s="368"/>
      <c r="DY93" s="368"/>
      <c r="DZ93" s="368"/>
      <c r="EA93" s="368"/>
      <c r="EC93" s="42"/>
    </row>
    <row r="94" spans="1:133" s="31" customFormat="1" x14ac:dyDescent="0.3">
      <c r="A94" s="138"/>
      <c r="B94" s="32" t="s">
        <v>139</v>
      </c>
      <c r="C94" s="89">
        <f t="shared" ref="C94" si="445">C80+C87</f>
        <v>116566692.53</v>
      </c>
      <c r="D94" s="90">
        <f t="shared" ref="D94:P94" si="446">D80+D87</f>
        <v>74703060.890000001</v>
      </c>
      <c r="E94" s="90">
        <f t="shared" si="446"/>
        <v>43118486.720000006</v>
      </c>
      <c r="F94" s="90">
        <f t="shared" si="446"/>
        <v>22174258.189999998</v>
      </c>
      <c r="G94" s="90">
        <f t="shared" si="446"/>
        <v>16404243.360000001</v>
      </c>
      <c r="H94" s="90">
        <f t="shared" si="446"/>
        <v>15567360.689999999</v>
      </c>
      <c r="I94" s="90">
        <f t="shared" si="446"/>
        <v>14835685.85</v>
      </c>
      <c r="J94" s="90">
        <f t="shared" si="446"/>
        <v>23676839.109999999</v>
      </c>
      <c r="K94" s="90">
        <f t="shared" si="446"/>
        <v>45400509.099999994</v>
      </c>
      <c r="L94" s="91">
        <f t="shared" si="446"/>
        <v>112681444.25999999</v>
      </c>
      <c r="M94" s="90">
        <f t="shared" si="446"/>
        <v>120918349.45</v>
      </c>
      <c r="N94" s="90">
        <f t="shared" si="446"/>
        <v>106705519.95</v>
      </c>
      <c r="O94" s="90">
        <f t="shared" si="446"/>
        <v>98284873.36999999</v>
      </c>
      <c r="P94" s="90">
        <f t="shared" si="446"/>
        <v>78683493.25</v>
      </c>
      <c r="Q94" s="90">
        <f t="shared" ref="Q94:R94" si="447">Q80+Q87</f>
        <v>54257250.840000004</v>
      </c>
      <c r="R94" s="90">
        <f t="shared" si="447"/>
        <v>22406749.66</v>
      </c>
      <c r="S94" s="90">
        <f t="shared" ref="S94:T94" si="448">S80+S87</f>
        <v>18288632.759999998</v>
      </c>
      <c r="T94" s="90">
        <f t="shared" si="448"/>
        <v>14804081.550000001</v>
      </c>
      <c r="U94" s="90">
        <f t="shared" ref="U94:V94" si="449">U80+U87</f>
        <v>16401950.529999999</v>
      </c>
      <c r="V94" s="90">
        <f t="shared" si="449"/>
        <v>20532058</v>
      </c>
      <c r="W94" s="90">
        <f t="shared" ref="W94:X94" si="450">W80+W87</f>
        <v>44688472.689999998</v>
      </c>
      <c r="X94" s="91">
        <f t="shared" si="450"/>
        <v>102155856.58</v>
      </c>
      <c r="Y94" s="90">
        <f t="shared" ref="Y94:AA94" si="451">Y80+Y87</f>
        <v>124670704</v>
      </c>
      <c r="Z94" s="90">
        <f t="shared" si="451"/>
        <v>133235174</v>
      </c>
      <c r="AA94" s="90">
        <f t="shared" si="451"/>
        <v>126628463.33</v>
      </c>
      <c r="AB94" s="90">
        <f t="shared" ref="AB94:AC94" si="452">AB80+AB87</f>
        <v>79157888.319999993</v>
      </c>
      <c r="AC94" s="90">
        <f t="shared" si="452"/>
        <v>40413474.420000002</v>
      </c>
      <c r="AD94" s="90">
        <f t="shared" ref="AD94:AF94" si="453">AD80+AD87</f>
        <v>24662344.970000003</v>
      </c>
      <c r="AE94" s="90">
        <f t="shared" si="453"/>
        <v>18497402</v>
      </c>
      <c r="AF94" s="90">
        <f t="shared" si="453"/>
        <v>17383189</v>
      </c>
      <c r="AG94" s="191">
        <v>17837022</v>
      </c>
      <c r="AH94" s="191">
        <v>20590469</v>
      </c>
      <c r="AI94" s="191">
        <v>51510440</v>
      </c>
      <c r="AJ94" s="91">
        <v>123233073</v>
      </c>
      <c r="AK94" s="279">
        <v>156229427</v>
      </c>
      <c r="AL94" s="279">
        <v>154623222</v>
      </c>
      <c r="AM94" s="279">
        <v>155496001</v>
      </c>
      <c r="AN94" s="279">
        <v>97405694</v>
      </c>
      <c r="AO94" s="279">
        <v>56355972</v>
      </c>
      <c r="AP94" s="279">
        <v>31352642</v>
      </c>
      <c r="AQ94" s="56">
        <v>25172400</v>
      </c>
      <c r="AR94" s="279">
        <v>22171397</v>
      </c>
      <c r="AS94" s="279">
        <v>23047455</v>
      </c>
      <c r="AT94" s="279">
        <v>33194224</v>
      </c>
      <c r="AU94" s="279">
        <v>56719648</v>
      </c>
      <c r="AV94" s="296">
        <v>146218537</v>
      </c>
      <c r="AW94" s="279">
        <v>161911837</v>
      </c>
      <c r="AX94" s="279">
        <v>155722757</v>
      </c>
      <c r="AY94" s="279">
        <v>153629857</v>
      </c>
      <c r="AZ94" s="56">
        <v>84508340</v>
      </c>
      <c r="BA94" s="279">
        <v>55603743</v>
      </c>
      <c r="BB94" s="279">
        <v>28893418</v>
      </c>
      <c r="BC94" s="56">
        <v>18203985</v>
      </c>
      <c r="BD94" s="279">
        <v>19730108</v>
      </c>
      <c r="BE94" s="279">
        <v>18766617</v>
      </c>
      <c r="BF94" s="279">
        <v>23246333</v>
      </c>
      <c r="BG94" s="279">
        <v>65477083</v>
      </c>
      <c r="BH94" s="296">
        <v>139436097</v>
      </c>
      <c r="BI94" s="481">
        <v>172963562</v>
      </c>
      <c r="BJ94" s="545">
        <v>172210130</v>
      </c>
      <c r="BK94" s="570">
        <v>141321629</v>
      </c>
      <c r="BL94" s="56">
        <v>118804191</v>
      </c>
      <c r="BM94" s="279">
        <v>50025001</v>
      </c>
      <c r="BN94" s="642">
        <v>29741674</v>
      </c>
      <c r="BO94" s="56">
        <v>32158640</v>
      </c>
      <c r="BP94" s="56">
        <v>31239065</v>
      </c>
      <c r="BQ94" s="279">
        <v>27919753</v>
      </c>
      <c r="BR94" s="279">
        <v>36063285</v>
      </c>
      <c r="BS94" s="279"/>
      <c r="BT94" s="279"/>
      <c r="BU94" s="89">
        <f t="shared" ref="BU94:CD98" si="454">O94-C94</f>
        <v>-18281819.160000011</v>
      </c>
      <c r="BV94" s="92">
        <f t="shared" si="454"/>
        <v>3980432.3599999994</v>
      </c>
      <c r="BW94" s="92">
        <f t="shared" si="454"/>
        <v>11138764.119999997</v>
      </c>
      <c r="BX94" s="92">
        <f t="shared" si="454"/>
        <v>232491.47000000253</v>
      </c>
      <c r="BY94" s="92">
        <f t="shared" si="454"/>
        <v>1884389.3999999966</v>
      </c>
      <c r="BZ94" s="92">
        <f t="shared" si="454"/>
        <v>-763279.13999999873</v>
      </c>
      <c r="CA94" s="92">
        <f t="shared" si="454"/>
        <v>1566264.6799999997</v>
      </c>
      <c r="CB94" s="92">
        <f t="shared" si="454"/>
        <v>-3144781.1099999994</v>
      </c>
      <c r="CC94" s="92">
        <f t="shared" si="454"/>
        <v>-712036.40999999642</v>
      </c>
      <c r="CD94" s="390">
        <f t="shared" si="454"/>
        <v>-10525587.679999992</v>
      </c>
      <c r="CE94" s="413">
        <f t="shared" ref="CE94:CN98" si="455">Y94-M94</f>
        <v>3752354.549999997</v>
      </c>
      <c r="CF94" s="92">
        <f t="shared" si="455"/>
        <v>26529654.049999997</v>
      </c>
      <c r="CG94" s="92">
        <f t="shared" si="455"/>
        <v>28343589.960000008</v>
      </c>
      <c r="CH94" s="92">
        <f t="shared" si="455"/>
        <v>474395.06999999285</v>
      </c>
      <c r="CI94" s="92">
        <f t="shared" si="455"/>
        <v>-13843776.420000002</v>
      </c>
      <c r="CJ94" s="231">
        <f t="shared" si="455"/>
        <v>2255595.3100000024</v>
      </c>
      <c r="CK94" s="231">
        <f t="shared" si="455"/>
        <v>208769.24000000209</v>
      </c>
      <c r="CL94" s="231">
        <f t="shared" si="455"/>
        <v>2579107.4499999993</v>
      </c>
      <c r="CM94" s="231">
        <f t="shared" si="455"/>
        <v>1435071.4700000007</v>
      </c>
      <c r="CN94" s="231">
        <f t="shared" si="455"/>
        <v>58411</v>
      </c>
      <c r="CO94" s="231">
        <f t="shared" ref="CO94:CX98" si="456">AI94-W94</f>
        <v>6821967.3100000024</v>
      </c>
      <c r="CP94" s="370">
        <f t="shared" si="456"/>
        <v>21077216.420000002</v>
      </c>
      <c r="CQ94" s="339">
        <f t="shared" si="456"/>
        <v>31558723</v>
      </c>
      <c r="CR94" s="244">
        <f t="shared" si="456"/>
        <v>21388048</v>
      </c>
      <c r="CS94" s="244">
        <f t="shared" si="456"/>
        <v>28867537.670000002</v>
      </c>
      <c r="CT94" s="244">
        <f t="shared" si="456"/>
        <v>18247805.680000007</v>
      </c>
      <c r="CU94" s="244">
        <f t="shared" si="456"/>
        <v>15942497.579999998</v>
      </c>
      <c r="CV94" s="244">
        <f t="shared" si="456"/>
        <v>6690297.0299999975</v>
      </c>
      <c r="CW94" s="244">
        <f t="shared" si="456"/>
        <v>6674998</v>
      </c>
      <c r="CX94" s="244">
        <f t="shared" si="456"/>
        <v>4788208</v>
      </c>
      <c r="CY94" s="244">
        <f t="shared" ref="CY94:DH98" si="457">AS94-AG94</f>
        <v>5210433</v>
      </c>
      <c r="CZ94" s="244">
        <f t="shared" si="457"/>
        <v>12603755</v>
      </c>
      <c r="DA94" s="244">
        <f t="shared" si="457"/>
        <v>5209208</v>
      </c>
      <c r="DB94" s="370">
        <f t="shared" si="457"/>
        <v>22985464</v>
      </c>
      <c r="DC94" s="370">
        <f t="shared" si="457"/>
        <v>5682410</v>
      </c>
      <c r="DD94" s="370">
        <f t="shared" si="457"/>
        <v>1099535</v>
      </c>
      <c r="DE94" s="370">
        <f t="shared" si="457"/>
        <v>-1866144</v>
      </c>
      <c r="DF94" s="370">
        <f t="shared" si="457"/>
        <v>-12897354</v>
      </c>
      <c r="DG94" s="370">
        <f t="shared" si="457"/>
        <v>-752229</v>
      </c>
      <c r="DH94" s="370">
        <f t="shared" si="457"/>
        <v>-2459224</v>
      </c>
      <c r="DI94" s="370">
        <f t="shared" ref="DI94:DX98" si="458">BC94-AQ94</f>
        <v>-6968415</v>
      </c>
      <c r="DJ94" s="370">
        <f t="shared" si="458"/>
        <v>-2441289</v>
      </c>
      <c r="DK94" s="370">
        <f t="shared" si="458"/>
        <v>-4280838</v>
      </c>
      <c r="DL94" s="370">
        <f t="shared" si="458"/>
        <v>-9947891</v>
      </c>
      <c r="DM94" s="370">
        <f t="shared" si="458"/>
        <v>8757435</v>
      </c>
      <c r="DN94" s="370">
        <f t="shared" si="458"/>
        <v>-6782440</v>
      </c>
      <c r="DO94" s="370">
        <f t="shared" si="458"/>
        <v>11051725</v>
      </c>
      <c r="DP94" s="370">
        <f t="shared" si="458"/>
        <v>16487373</v>
      </c>
      <c r="DQ94" s="370">
        <f t="shared" si="458"/>
        <v>-12308228</v>
      </c>
      <c r="DR94" s="370">
        <f t="shared" si="458"/>
        <v>34295851</v>
      </c>
      <c r="DS94" s="370">
        <f t="shared" si="458"/>
        <v>-5578742</v>
      </c>
      <c r="DT94" s="370">
        <f t="shared" si="458"/>
        <v>848256</v>
      </c>
      <c r="DU94" s="370">
        <f t="shared" si="458"/>
        <v>13954655</v>
      </c>
      <c r="DV94" s="370">
        <f t="shared" si="458"/>
        <v>11508957</v>
      </c>
      <c r="DW94" s="370">
        <f t="shared" si="458"/>
        <v>9153136</v>
      </c>
      <c r="DX94" s="370">
        <f t="shared" si="458"/>
        <v>12816952</v>
      </c>
      <c r="DY94" s="370"/>
      <c r="DZ94" s="370"/>
      <c r="EA94" s="370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36063285</v>
      </c>
    </row>
    <row r="95" spans="1:133" s="31" customFormat="1" x14ac:dyDescent="0.3">
      <c r="A95" s="138"/>
      <c r="B95" s="32" t="s">
        <v>140</v>
      </c>
      <c r="C95" s="89">
        <f t="shared" ref="C95:X95" si="459">C81+C88</f>
        <v>11136953.950000001</v>
      </c>
      <c r="D95" s="90">
        <f t="shared" si="459"/>
        <v>7852484.9400000004</v>
      </c>
      <c r="E95" s="90">
        <f t="shared" si="459"/>
        <v>4976954.9399999995</v>
      </c>
      <c r="F95" s="90">
        <f t="shared" si="459"/>
        <v>2342510.9500000002</v>
      </c>
      <c r="G95" s="90">
        <f t="shared" si="459"/>
        <v>1579780.33</v>
      </c>
      <c r="H95" s="90">
        <f t="shared" si="459"/>
        <v>1463494.83</v>
      </c>
      <c r="I95" s="90">
        <f t="shared" si="459"/>
        <v>1320333.3700000001</v>
      </c>
      <c r="J95" s="90">
        <f t="shared" si="459"/>
        <v>2111665.98</v>
      </c>
      <c r="K95" s="90">
        <f t="shared" si="459"/>
        <v>3787331.13</v>
      </c>
      <c r="L95" s="91">
        <f t="shared" si="459"/>
        <v>9437299.370000001</v>
      </c>
      <c r="M95" s="90">
        <f t="shared" si="459"/>
        <v>10045327.49</v>
      </c>
      <c r="N95" s="90">
        <f t="shared" si="459"/>
        <v>9321577.7799999993</v>
      </c>
      <c r="O95" s="90">
        <f t="shared" si="459"/>
        <v>8778594.9799999986</v>
      </c>
      <c r="P95" s="90">
        <f t="shared" si="459"/>
        <v>7435741.04</v>
      </c>
      <c r="Q95" s="90">
        <f t="shared" si="459"/>
        <v>4815453.8099999996</v>
      </c>
      <c r="R95" s="90">
        <f t="shared" si="459"/>
        <v>2338755.41</v>
      </c>
      <c r="S95" s="90">
        <f t="shared" si="459"/>
        <v>1987858.26</v>
      </c>
      <c r="T95" s="90">
        <f t="shared" si="459"/>
        <v>1375393.9700000002</v>
      </c>
      <c r="U95" s="90">
        <f t="shared" si="459"/>
        <v>1490946.08</v>
      </c>
      <c r="V95" s="90">
        <f t="shared" si="459"/>
        <v>1885059</v>
      </c>
      <c r="W95" s="90">
        <f t="shared" si="459"/>
        <v>4199204.67</v>
      </c>
      <c r="X95" s="91">
        <f t="shared" si="459"/>
        <v>9318542.8599999994</v>
      </c>
      <c r="Y95" s="90">
        <f t="shared" ref="Y95:AA95" si="460">Y81+Y88</f>
        <v>12753890</v>
      </c>
      <c r="Z95" s="90">
        <f t="shared" si="460"/>
        <v>12786950</v>
      </c>
      <c r="AA95" s="90">
        <f t="shared" si="460"/>
        <v>12869472.060000001</v>
      </c>
      <c r="AB95" s="90">
        <f t="shared" ref="AB95:AC95" si="461">AB81+AB88</f>
        <v>9507047.0899999999</v>
      </c>
      <c r="AC95" s="90">
        <f t="shared" si="461"/>
        <v>4770269.68</v>
      </c>
      <c r="AD95" s="90">
        <f t="shared" ref="AD95:AF95" si="462">AD81+AD88</f>
        <v>3423777.3000000003</v>
      </c>
      <c r="AE95" s="90">
        <f t="shared" si="462"/>
        <v>2868504</v>
      </c>
      <c r="AF95" s="90">
        <f t="shared" si="462"/>
        <v>1947588.3499999999</v>
      </c>
      <c r="AG95" s="191">
        <v>1892898</v>
      </c>
      <c r="AH95" s="191">
        <v>2219773</v>
      </c>
      <c r="AI95" s="191">
        <v>5282846</v>
      </c>
      <c r="AJ95" s="91">
        <v>13121678</v>
      </c>
      <c r="AK95" s="279">
        <v>15997985</v>
      </c>
      <c r="AL95" s="279">
        <v>16798508</v>
      </c>
      <c r="AM95" s="279">
        <v>17693374</v>
      </c>
      <c r="AN95" s="279">
        <v>12390650</v>
      </c>
      <c r="AO95" s="279">
        <v>8058523</v>
      </c>
      <c r="AP95" s="279">
        <v>4864002</v>
      </c>
      <c r="AQ95" s="56">
        <v>3633586</v>
      </c>
      <c r="AR95" s="279">
        <v>2723680</v>
      </c>
      <c r="AS95" s="279">
        <v>2609192</v>
      </c>
      <c r="AT95" s="279">
        <v>3901069</v>
      </c>
      <c r="AU95" s="279">
        <v>7236426</v>
      </c>
      <c r="AV95" s="296">
        <v>17912942</v>
      </c>
      <c r="AW95" s="279">
        <v>19280056</v>
      </c>
      <c r="AX95" s="279">
        <v>19227367</v>
      </c>
      <c r="AY95" s="279">
        <v>19375593</v>
      </c>
      <c r="AZ95" s="56">
        <v>12943706</v>
      </c>
      <c r="BA95" s="279">
        <v>9283435</v>
      </c>
      <c r="BB95" s="279">
        <v>5574174</v>
      </c>
      <c r="BC95" s="56">
        <v>2699932</v>
      </c>
      <c r="BD95" s="279">
        <v>2939955</v>
      </c>
      <c r="BE95" s="279">
        <v>2416520</v>
      </c>
      <c r="BF95" s="279">
        <v>2943049</v>
      </c>
      <c r="BG95" s="279">
        <v>7853912</v>
      </c>
      <c r="BH95" s="296">
        <v>18027880</v>
      </c>
      <c r="BI95" s="481">
        <v>22038033</v>
      </c>
      <c r="BJ95" s="545">
        <v>22294201</v>
      </c>
      <c r="BK95" s="570">
        <v>20788851</v>
      </c>
      <c r="BL95" s="56">
        <v>18554803</v>
      </c>
      <c r="BM95" s="279">
        <v>7943481</v>
      </c>
      <c r="BN95" s="642">
        <v>4816208</v>
      </c>
      <c r="BO95" s="56">
        <v>2891872</v>
      </c>
      <c r="BP95" s="56">
        <v>2778782</v>
      </c>
      <c r="BQ95" s="279">
        <v>2381226</v>
      </c>
      <c r="BR95" s="279">
        <v>2946418</v>
      </c>
      <c r="BS95" s="279"/>
      <c r="BT95" s="279"/>
      <c r="BU95" s="89">
        <f t="shared" si="454"/>
        <v>-2358358.9700000025</v>
      </c>
      <c r="BV95" s="92">
        <f t="shared" si="454"/>
        <v>-416743.90000000037</v>
      </c>
      <c r="BW95" s="92">
        <f t="shared" si="454"/>
        <v>-161501.12999999989</v>
      </c>
      <c r="BX95" s="92">
        <f t="shared" si="454"/>
        <v>-3755.5400000000373</v>
      </c>
      <c r="BY95" s="92">
        <f t="shared" si="454"/>
        <v>408077.92999999993</v>
      </c>
      <c r="BZ95" s="92">
        <f t="shared" si="454"/>
        <v>-88100.85999999987</v>
      </c>
      <c r="CA95" s="92">
        <f t="shared" si="454"/>
        <v>170612.70999999996</v>
      </c>
      <c r="CB95" s="92">
        <f t="shared" si="454"/>
        <v>-226606.97999999998</v>
      </c>
      <c r="CC95" s="92">
        <f t="shared" si="454"/>
        <v>411873.54000000004</v>
      </c>
      <c r="CD95" s="390">
        <f t="shared" si="454"/>
        <v>-118756.51000000164</v>
      </c>
      <c r="CE95" s="413">
        <f t="shared" si="455"/>
        <v>2708562.51</v>
      </c>
      <c r="CF95" s="92">
        <f t="shared" si="455"/>
        <v>3465372.2200000007</v>
      </c>
      <c r="CG95" s="92">
        <f t="shared" si="455"/>
        <v>4090877.0800000019</v>
      </c>
      <c r="CH95" s="92">
        <f t="shared" si="455"/>
        <v>2071306.0499999998</v>
      </c>
      <c r="CI95" s="92">
        <f t="shared" si="455"/>
        <v>-45184.129999999888</v>
      </c>
      <c r="CJ95" s="231">
        <f t="shared" si="455"/>
        <v>1085021.8900000001</v>
      </c>
      <c r="CK95" s="231">
        <f t="shared" si="455"/>
        <v>880645.74</v>
      </c>
      <c r="CL95" s="231">
        <f t="shared" si="455"/>
        <v>572194.37999999966</v>
      </c>
      <c r="CM95" s="231">
        <f t="shared" si="455"/>
        <v>401951.91999999993</v>
      </c>
      <c r="CN95" s="231">
        <f t="shared" si="455"/>
        <v>334714</v>
      </c>
      <c r="CO95" s="231">
        <f t="shared" si="456"/>
        <v>1083641.33</v>
      </c>
      <c r="CP95" s="370">
        <f t="shared" si="456"/>
        <v>3803135.1400000006</v>
      </c>
      <c r="CQ95" s="339">
        <f t="shared" si="456"/>
        <v>3244095</v>
      </c>
      <c r="CR95" s="244">
        <f t="shared" si="456"/>
        <v>4011558</v>
      </c>
      <c r="CS95" s="244">
        <f t="shared" si="456"/>
        <v>4823901.9399999995</v>
      </c>
      <c r="CT95" s="244">
        <f t="shared" si="456"/>
        <v>2883602.91</v>
      </c>
      <c r="CU95" s="244">
        <f t="shared" si="456"/>
        <v>3288253.3200000003</v>
      </c>
      <c r="CV95" s="244">
        <f t="shared" si="456"/>
        <v>1440224.6999999997</v>
      </c>
      <c r="CW95" s="244">
        <f t="shared" si="456"/>
        <v>765082</v>
      </c>
      <c r="CX95" s="244">
        <f t="shared" si="456"/>
        <v>776091.65000000014</v>
      </c>
      <c r="CY95" s="244">
        <f t="shared" si="457"/>
        <v>716294</v>
      </c>
      <c r="CZ95" s="244">
        <f t="shared" si="457"/>
        <v>1681296</v>
      </c>
      <c r="DA95" s="244">
        <f t="shared" si="457"/>
        <v>1953580</v>
      </c>
      <c r="DB95" s="370">
        <f t="shared" si="457"/>
        <v>4791264</v>
      </c>
      <c r="DC95" s="370">
        <f t="shared" si="457"/>
        <v>3282071</v>
      </c>
      <c r="DD95" s="370">
        <f t="shared" si="457"/>
        <v>2428859</v>
      </c>
      <c r="DE95" s="370">
        <f t="shared" si="457"/>
        <v>1682219</v>
      </c>
      <c r="DF95" s="370">
        <f t="shared" si="457"/>
        <v>553056</v>
      </c>
      <c r="DG95" s="370">
        <f t="shared" si="457"/>
        <v>1224912</v>
      </c>
      <c r="DH95" s="370">
        <f t="shared" si="457"/>
        <v>710172</v>
      </c>
      <c r="DI95" s="370">
        <f t="shared" si="458"/>
        <v>-933654</v>
      </c>
      <c r="DJ95" s="370">
        <f t="shared" si="458"/>
        <v>216275</v>
      </c>
      <c r="DK95" s="370">
        <f t="shared" si="458"/>
        <v>-192672</v>
      </c>
      <c r="DL95" s="370">
        <f t="shared" si="458"/>
        <v>-958020</v>
      </c>
      <c r="DM95" s="370">
        <f t="shared" si="458"/>
        <v>617486</v>
      </c>
      <c r="DN95" s="370">
        <f t="shared" si="458"/>
        <v>114938</v>
      </c>
      <c r="DO95" s="370">
        <f t="shared" si="458"/>
        <v>2757977</v>
      </c>
      <c r="DP95" s="370">
        <f t="shared" si="458"/>
        <v>3066834</v>
      </c>
      <c r="DQ95" s="370">
        <f t="shared" si="458"/>
        <v>1413258</v>
      </c>
      <c r="DR95" s="370">
        <f t="shared" si="458"/>
        <v>5611097</v>
      </c>
      <c r="DS95" s="370">
        <f t="shared" si="458"/>
        <v>-1339954</v>
      </c>
      <c r="DT95" s="370">
        <f t="shared" si="458"/>
        <v>-757966</v>
      </c>
      <c r="DU95" s="370">
        <f t="shared" si="458"/>
        <v>191940</v>
      </c>
      <c r="DV95" s="370">
        <f t="shared" si="458"/>
        <v>-161173</v>
      </c>
      <c r="DW95" s="370">
        <f t="shared" si="458"/>
        <v>-35294</v>
      </c>
      <c r="DX95" s="370">
        <f t="shared" si="458"/>
        <v>3369</v>
      </c>
      <c r="DY95" s="370"/>
      <c r="DZ95" s="370"/>
      <c r="EA95" s="370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2946418</v>
      </c>
    </row>
    <row r="96" spans="1:133" s="31" customFormat="1" x14ac:dyDescent="0.3">
      <c r="A96" s="138"/>
      <c r="B96" s="32" t="s">
        <v>141</v>
      </c>
      <c r="C96" s="89">
        <f t="shared" ref="C96:X96" si="463">C82+C89</f>
        <v>13222164.049999999</v>
      </c>
      <c r="D96" s="90">
        <f t="shared" si="463"/>
        <v>8845144.8199999984</v>
      </c>
      <c r="E96" s="90">
        <f t="shared" si="463"/>
        <v>5502939.7000000002</v>
      </c>
      <c r="F96" s="90">
        <f t="shared" si="463"/>
        <v>3421130.9</v>
      </c>
      <c r="G96" s="90">
        <f t="shared" si="463"/>
        <v>2567181.5</v>
      </c>
      <c r="H96" s="90">
        <f t="shared" si="463"/>
        <v>2535033.44</v>
      </c>
      <c r="I96" s="90">
        <f t="shared" si="463"/>
        <v>2365727.12</v>
      </c>
      <c r="J96" s="90">
        <f t="shared" si="463"/>
        <v>3325053.31</v>
      </c>
      <c r="K96" s="90">
        <f t="shared" si="463"/>
        <v>5062260.7</v>
      </c>
      <c r="L96" s="91">
        <f t="shared" si="463"/>
        <v>11869269.08</v>
      </c>
      <c r="M96" s="90">
        <f t="shared" si="463"/>
        <v>13116258.359999999</v>
      </c>
      <c r="N96" s="90">
        <f t="shared" si="463"/>
        <v>11355598.33</v>
      </c>
      <c r="O96" s="90">
        <f t="shared" si="463"/>
        <v>10619882.92</v>
      </c>
      <c r="P96" s="90">
        <f t="shared" si="463"/>
        <v>7595221.8900000006</v>
      </c>
      <c r="Q96" s="90">
        <f t="shared" si="463"/>
        <v>5305286.7699999996</v>
      </c>
      <c r="R96" s="90">
        <f t="shared" si="463"/>
        <v>2795269.33</v>
      </c>
      <c r="S96" s="90">
        <f t="shared" si="463"/>
        <v>2436654.17</v>
      </c>
      <c r="T96" s="90">
        <f t="shared" si="463"/>
        <v>2142449.8200000003</v>
      </c>
      <c r="U96" s="90">
        <f t="shared" si="463"/>
        <v>2361143.8899999997</v>
      </c>
      <c r="V96" s="90">
        <f t="shared" si="463"/>
        <v>2877570</v>
      </c>
      <c r="W96" s="90">
        <f t="shared" si="463"/>
        <v>4879030.3900000006</v>
      </c>
      <c r="X96" s="91">
        <f t="shared" si="463"/>
        <v>10519627.950000001</v>
      </c>
      <c r="Y96" s="90">
        <f t="shared" ref="Y96:AA96" si="464">Y82+Y89</f>
        <v>12895081</v>
      </c>
      <c r="Z96" s="90">
        <f t="shared" si="464"/>
        <v>13434231</v>
      </c>
      <c r="AA96" s="90">
        <f t="shared" si="464"/>
        <v>13723960.02</v>
      </c>
      <c r="AB96" s="90">
        <f t="shared" ref="AB96:AC96" si="465">AB82+AB89</f>
        <v>8355370.8799999999</v>
      </c>
      <c r="AC96" s="90">
        <f t="shared" si="465"/>
        <v>4671133.34</v>
      </c>
      <c r="AD96" s="90">
        <f t="shared" ref="AD96:AF96" si="466">AD82+AD89</f>
        <v>3345566.07</v>
      </c>
      <c r="AE96" s="90">
        <f t="shared" si="466"/>
        <v>2562193</v>
      </c>
      <c r="AF96" s="90">
        <f t="shared" si="466"/>
        <v>2530601.9500000002</v>
      </c>
      <c r="AG96" s="191">
        <v>2671773</v>
      </c>
      <c r="AH96" s="191">
        <v>2910408</v>
      </c>
      <c r="AI96" s="191">
        <v>5778725</v>
      </c>
      <c r="AJ96" s="91">
        <v>12570102</v>
      </c>
      <c r="AK96" s="279">
        <v>16614602</v>
      </c>
      <c r="AL96" s="279">
        <v>16957892</v>
      </c>
      <c r="AM96" s="279">
        <v>16766104</v>
      </c>
      <c r="AN96" s="279">
        <v>10631484</v>
      </c>
      <c r="AO96" s="279">
        <v>6376965</v>
      </c>
      <c r="AP96" s="279">
        <v>4288454</v>
      </c>
      <c r="AQ96" s="56">
        <v>3525625</v>
      </c>
      <c r="AR96" s="279">
        <v>3354753</v>
      </c>
      <c r="AS96" s="279">
        <v>3372760</v>
      </c>
      <c r="AT96" s="279">
        <v>4347627</v>
      </c>
      <c r="AU96" s="279">
        <v>6787828</v>
      </c>
      <c r="AV96" s="296">
        <v>15285420</v>
      </c>
      <c r="AW96" s="279">
        <v>17565411</v>
      </c>
      <c r="AX96" s="279">
        <v>17411112</v>
      </c>
      <c r="AY96" s="279">
        <v>16691719</v>
      </c>
      <c r="AZ96" s="56">
        <v>9303687</v>
      </c>
      <c r="BA96" s="279">
        <v>6623871</v>
      </c>
      <c r="BB96" s="279">
        <v>3886951</v>
      </c>
      <c r="BC96" s="56">
        <v>2475935</v>
      </c>
      <c r="BD96" s="279">
        <v>2924357</v>
      </c>
      <c r="BE96" s="279">
        <v>2648473</v>
      </c>
      <c r="BF96" s="279">
        <v>3358530</v>
      </c>
      <c r="BG96" s="279">
        <v>7210584</v>
      </c>
      <c r="BH96" s="296">
        <v>14801208</v>
      </c>
      <c r="BI96" s="481">
        <v>18778042</v>
      </c>
      <c r="BJ96" s="545">
        <v>18380819</v>
      </c>
      <c r="BK96" s="570">
        <v>15884380</v>
      </c>
      <c r="BL96" s="56">
        <v>12921576</v>
      </c>
      <c r="BM96" s="279">
        <v>5883593</v>
      </c>
      <c r="BN96" s="642">
        <v>1992178</v>
      </c>
      <c r="BO96" s="56">
        <v>1835705</v>
      </c>
      <c r="BP96" s="56">
        <v>1941039</v>
      </c>
      <c r="BQ96" s="279">
        <v>1436401</v>
      </c>
      <c r="BR96" s="279">
        <v>2109637</v>
      </c>
      <c r="BS96" s="279"/>
      <c r="BT96" s="279"/>
      <c r="BU96" s="89">
        <f t="shared" si="454"/>
        <v>-2602281.129999999</v>
      </c>
      <c r="BV96" s="92">
        <f t="shared" si="454"/>
        <v>-1249922.9299999978</v>
      </c>
      <c r="BW96" s="92">
        <f t="shared" si="454"/>
        <v>-197652.93000000063</v>
      </c>
      <c r="BX96" s="92">
        <f t="shared" si="454"/>
        <v>-625861.56999999983</v>
      </c>
      <c r="BY96" s="92">
        <f t="shared" si="454"/>
        <v>-130527.33000000007</v>
      </c>
      <c r="BZ96" s="92">
        <f t="shared" si="454"/>
        <v>-392583.61999999965</v>
      </c>
      <c r="CA96" s="92">
        <f t="shared" si="454"/>
        <v>-4583.230000000447</v>
      </c>
      <c r="CB96" s="92">
        <f t="shared" si="454"/>
        <v>-447483.31000000006</v>
      </c>
      <c r="CC96" s="92">
        <f t="shared" si="454"/>
        <v>-183230.30999999959</v>
      </c>
      <c r="CD96" s="390">
        <f t="shared" si="454"/>
        <v>-1349641.129999999</v>
      </c>
      <c r="CE96" s="413">
        <f t="shared" si="455"/>
        <v>-221177.3599999994</v>
      </c>
      <c r="CF96" s="92">
        <f t="shared" si="455"/>
        <v>2078632.67</v>
      </c>
      <c r="CG96" s="92">
        <f t="shared" si="455"/>
        <v>3104077.0999999996</v>
      </c>
      <c r="CH96" s="92">
        <f t="shared" si="455"/>
        <v>760148.98999999929</v>
      </c>
      <c r="CI96" s="92">
        <f t="shared" si="455"/>
        <v>-634153.4299999997</v>
      </c>
      <c r="CJ96" s="231">
        <f t="shared" si="455"/>
        <v>550296.73999999976</v>
      </c>
      <c r="CK96" s="231">
        <f t="shared" si="455"/>
        <v>125538.83000000007</v>
      </c>
      <c r="CL96" s="231">
        <f t="shared" si="455"/>
        <v>388152.12999999989</v>
      </c>
      <c r="CM96" s="231">
        <f t="shared" si="455"/>
        <v>310629.11000000034</v>
      </c>
      <c r="CN96" s="231">
        <f t="shared" si="455"/>
        <v>32838</v>
      </c>
      <c r="CO96" s="231">
        <f t="shared" si="456"/>
        <v>899694.6099999994</v>
      </c>
      <c r="CP96" s="370">
        <f t="shared" si="456"/>
        <v>2050474.0499999989</v>
      </c>
      <c r="CQ96" s="339">
        <f t="shared" si="456"/>
        <v>3719521</v>
      </c>
      <c r="CR96" s="244">
        <f t="shared" si="456"/>
        <v>3523661</v>
      </c>
      <c r="CS96" s="244">
        <f t="shared" si="456"/>
        <v>3042143.9800000004</v>
      </c>
      <c r="CT96" s="244">
        <f t="shared" si="456"/>
        <v>2276113.12</v>
      </c>
      <c r="CU96" s="244">
        <f t="shared" si="456"/>
        <v>1705831.6600000001</v>
      </c>
      <c r="CV96" s="244">
        <f t="shared" si="456"/>
        <v>942887.93000000017</v>
      </c>
      <c r="CW96" s="244">
        <f t="shared" si="456"/>
        <v>963432</v>
      </c>
      <c r="CX96" s="244">
        <f t="shared" si="456"/>
        <v>824151.04999999981</v>
      </c>
      <c r="CY96" s="244">
        <f t="shared" si="457"/>
        <v>700987</v>
      </c>
      <c r="CZ96" s="244">
        <f t="shared" si="457"/>
        <v>1437219</v>
      </c>
      <c r="DA96" s="244">
        <f t="shared" si="457"/>
        <v>1009103</v>
      </c>
      <c r="DB96" s="370">
        <f t="shared" si="457"/>
        <v>2715318</v>
      </c>
      <c r="DC96" s="370">
        <f t="shared" si="457"/>
        <v>950809</v>
      </c>
      <c r="DD96" s="370">
        <f t="shared" si="457"/>
        <v>453220</v>
      </c>
      <c r="DE96" s="370">
        <f t="shared" si="457"/>
        <v>-74385</v>
      </c>
      <c r="DF96" s="370">
        <f t="shared" si="457"/>
        <v>-1327797</v>
      </c>
      <c r="DG96" s="370">
        <f t="shared" si="457"/>
        <v>246906</v>
      </c>
      <c r="DH96" s="370">
        <f t="shared" si="457"/>
        <v>-401503</v>
      </c>
      <c r="DI96" s="370">
        <f t="shared" si="458"/>
        <v>-1049690</v>
      </c>
      <c r="DJ96" s="370">
        <f t="shared" si="458"/>
        <v>-430396</v>
      </c>
      <c r="DK96" s="370">
        <f t="shared" si="458"/>
        <v>-724287</v>
      </c>
      <c r="DL96" s="370">
        <f t="shared" si="458"/>
        <v>-989097</v>
      </c>
      <c r="DM96" s="370">
        <f t="shared" si="458"/>
        <v>422756</v>
      </c>
      <c r="DN96" s="370">
        <f t="shared" si="458"/>
        <v>-484212</v>
      </c>
      <c r="DO96" s="370">
        <f t="shared" si="458"/>
        <v>1212631</v>
      </c>
      <c r="DP96" s="370">
        <f t="shared" si="458"/>
        <v>969707</v>
      </c>
      <c r="DQ96" s="370">
        <f t="shared" si="458"/>
        <v>-807339</v>
      </c>
      <c r="DR96" s="370">
        <f t="shared" si="458"/>
        <v>3617889</v>
      </c>
      <c r="DS96" s="370">
        <f t="shared" si="458"/>
        <v>-740278</v>
      </c>
      <c r="DT96" s="370">
        <f t="shared" si="458"/>
        <v>-1894773</v>
      </c>
      <c r="DU96" s="370">
        <f t="shared" si="458"/>
        <v>-640230</v>
      </c>
      <c r="DV96" s="370">
        <f t="shared" si="458"/>
        <v>-983318</v>
      </c>
      <c r="DW96" s="370">
        <f t="shared" si="458"/>
        <v>-1212072</v>
      </c>
      <c r="DX96" s="370">
        <f t="shared" si="458"/>
        <v>-1248893</v>
      </c>
      <c r="DY96" s="370"/>
      <c r="DZ96" s="370"/>
      <c r="EA96" s="370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2109637</v>
      </c>
    </row>
    <row r="97" spans="1:133" s="31" customFormat="1" x14ac:dyDescent="0.3">
      <c r="A97" s="138"/>
      <c r="B97" s="32" t="s">
        <v>142</v>
      </c>
      <c r="C97" s="89">
        <f t="shared" ref="C97:X97" si="467">C83+C90</f>
        <v>13827941.199999999</v>
      </c>
      <c r="D97" s="90">
        <f t="shared" si="467"/>
        <v>9669496.0500000007</v>
      </c>
      <c r="E97" s="90">
        <f t="shared" si="467"/>
        <v>6561217.25</v>
      </c>
      <c r="F97" s="90">
        <f t="shared" si="467"/>
        <v>3794456.7399999998</v>
      </c>
      <c r="G97" s="90">
        <f t="shared" si="467"/>
        <v>3110892.42</v>
      </c>
      <c r="H97" s="90">
        <f t="shared" si="467"/>
        <v>2842654.97</v>
      </c>
      <c r="I97" s="90">
        <f t="shared" si="467"/>
        <v>2661914.92</v>
      </c>
      <c r="J97" s="90">
        <f t="shared" si="467"/>
        <v>3771481.74</v>
      </c>
      <c r="K97" s="90">
        <f t="shared" si="467"/>
        <v>5948693.0999999996</v>
      </c>
      <c r="L97" s="91">
        <f t="shared" si="467"/>
        <v>11832321.190000001</v>
      </c>
      <c r="M97" s="90">
        <f t="shared" si="467"/>
        <v>12931720.860000001</v>
      </c>
      <c r="N97" s="90">
        <f t="shared" si="467"/>
        <v>11414321.98</v>
      </c>
      <c r="O97" s="90">
        <f t="shared" si="467"/>
        <v>11062915.23</v>
      </c>
      <c r="P97" s="90">
        <f t="shared" si="467"/>
        <v>8090970.5099999998</v>
      </c>
      <c r="Q97" s="90">
        <f t="shared" si="467"/>
        <v>6163007.29</v>
      </c>
      <c r="R97" s="90">
        <f t="shared" si="467"/>
        <v>3210207.85</v>
      </c>
      <c r="S97" s="90">
        <f t="shared" si="467"/>
        <v>2574660.75</v>
      </c>
      <c r="T97" s="90">
        <f t="shared" si="467"/>
        <v>2233380.85</v>
      </c>
      <c r="U97" s="90">
        <f t="shared" si="467"/>
        <v>2483902.9300000002</v>
      </c>
      <c r="V97" s="90">
        <f t="shared" si="467"/>
        <v>3278192</v>
      </c>
      <c r="W97" s="90">
        <f t="shared" si="467"/>
        <v>5052365.6000000006</v>
      </c>
      <c r="X97" s="91">
        <f t="shared" si="467"/>
        <v>10823283.529999999</v>
      </c>
      <c r="Y97" s="90">
        <f t="shared" ref="Y97:AA97" si="468">Y83+Y90</f>
        <v>13084680</v>
      </c>
      <c r="Z97" s="90">
        <f t="shared" si="468"/>
        <v>13844163</v>
      </c>
      <c r="AA97" s="90">
        <f t="shared" si="468"/>
        <v>13859735.01</v>
      </c>
      <c r="AB97" s="90">
        <f t="shared" ref="AB97:AC97" si="469">AB83+AB90</f>
        <v>9055742.2800000012</v>
      </c>
      <c r="AC97" s="90">
        <f t="shared" si="469"/>
        <v>5354748.83</v>
      </c>
      <c r="AD97" s="90">
        <f t="shared" ref="AD97:AF97" si="470">AD83+AD90</f>
        <v>3544505.67</v>
      </c>
      <c r="AE97" s="90">
        <f t="shared" si="470"/>
        <v>2819125</v>
      </c>
      <c r="AF97" s="90">
        <f t="shared" si="470"/>
        <v>2965069.3</v>
      </c>
      <c r="AG97" s="191">
        <v>2803928</v>
      </c>
      <c r="AH97" s="191">
        <v>3335641</v>
      </c>
      <c r="AI97" s="191">
        <v>6069341</v>
      </c>
      <c r="AJ97" s="91">
        <v>12764750</v>
      </c>
      <c r="AK97" s="279">
        <v>16250957</v>
      </c>
      <c r="AL97" s="279">
        <v>16751682</v>
      </c>
      <c r="AM97" s="279">
        <v>16725421</v>
      </c>
      <c r="AN97" s="279">
        <v>11350081</v>
      </c>
      <c r="AO97" s="279">
        <v>7422541</v>
      </c>
      <c r="AP97" s="279">
        <v>5001078</v>
      </c>
      <c r="AQ97" s="56">
        <v>4259349</v>
      </c>
      <c r="AR97" s="279">
        <v>3561083</v>
      </c>
      <c r="AS97" s="279">
        <v>3665284</v>
      </c>
      <c r="AT97" s="279">
        <v>5055665</v>
      </c>
      <c r="AU97" s="279">
        <v>7348635</v>
      </c>
      <c r="AV97" s="296">
        <v>15422569</v>
      </c>
      <c r="AW97" s="279">
        <v>17937075</v>
      </c>
      <c r="AX97" s="279">
        <v>17337131</v>
      </c>
      <c r="AY97" s="279">
        <v>16956538</v>
      </c>
      <c r="AZ97" s="56">
        <v>10801286</v>
      </c>
      <c r="BA97" s="279">
        <v>7363699</v>
      </c>
      <c r="BB97" s="279">
        <v>4346860</v>
      </c>
      <c r="BC97" s="56">
        <v>2848877</v>
      </c>
      <c r="BD97" s="279">
        <v>3061108</v>
      </c>
      <c r="BE97" s="279">
        <v>3005340</v>
      </c>
      <c r="BF97" s="279">
        <v>3819310</v>
      </c>
      <c r="BG97" s="279">
        <v>7489155</v>
      </c>
      <c r="BH97" s="296">
        <v>15424583</v>
      </c>
      <c r="BI97" s="481">
        <v>18453664</v>
      </c>
      <c r="BJ97" s="545">
        <v>18317103</v>
      </c>
      <c r="BK97" s="570">
        <v>16645112</v>
      </c>
      <c r="BL97" s="56">
        <v>13578538</v>
      </c>
      <c r="BM97" s="279">
        <v>7120667</v>
      </c>
      <c r="BN97" s="642">
        <v>2288788</v>
      </c>
      <c r="BO97" s="56">
        <v>1835998</v>
      </c>
      <c r="BP97" s="56">
        <v>1939139</v>
      </c>
      <c r="BQ97" s="279">
        <v>1677021</v>
      </c>
      <c r="BR97" s="279">
        <v>2644957</v>
      </c>
      <c r="BS97" s="279"/>
      <c r="BT97" s="279"/>
      <c r="BU97" s="89">
        <f t="shared" si="454"/>
        <v>-2765025.9699999988</v>
      </c>
      <c r="BV97" s="92">
        <f t="shared" si="454"/>
        <v>-1578525.540000001</v>
      </c>
      <c r="BW97" s="92">
        <f t="shared" si="454"/>
        <v>-398209.95999999996</v>
      </c>
      <c r="BX97" s="92">
        <f t="shared" si="454"/>
        <v>-584248.88999999966</v>
      </c>
      <c r="BY97" s="92">
        <f t="shared" si="454"/>
        <v>-536231.66999999993</v>
      </c>
      <c r="BZ97" s="92">
        <f t="shared" si="454"/>
        <v>-609274.12000000011</v>
      </c>
      <c r="CA97" s="92">
        <f t="shared" si="454"/>
        <v>-178011.98999999976</v>
      </c>
      <c r="CB97" s="92">
        <f t="shared" si="454"/>
        <v>-493289.74000000022</v>
      </c>
      <c r="CC97" s="92">
        <f t="shared" si="454"/>
        <v>-896327.49999999907</v>
      </c>
      <c r="CD97" s="390">
        <f t="shared" si="454"/>
        <v>-1009037.660000002</v>
      </c>
      <c r="CE97" s="413">
        <f t="shared" si="455"/>
        <v>152959.13999999873</v>
      </c>
      <c r="CF97" s="92">
        <f t="shared" si="455"/>
        <v>2429841.0199999996</v>
      </c>
      <c r="CG97" s="92">
        <f t="shared" si="455"/>
        <v>2796819.7799999993</v>
      </c>
      <c r="CH97" s="92">
        <f t="shared" si="455"/>
        <v>964771.77000000142</v>
      </c>
      <c r="CI97" s="92">
        <f t="shared" si="455"/>
        <v>-808258.46</v>
      </c>
      <c r="CJ97" s="231">
        <f t="shared" si="455"/>
        <v>334297.81999999983</v>
      </c>
      <c r="CK97" s="231">
        <f t="shared" si="455"/>
        <v>244464.25</v>
      </c>
      <c r="CL97" s="231">
        <f t="shared" si="455"/>
        <v>731688.44999999972</v>
      </c>
      <c r="CM97" s="231">
        <f t="shared" si="455"/>
        <v>320025.06999999983</v>
      </c>
      <c r="CN97" s="231">
        <f t="shared" si="455"/>
        <v>57449</v>
      </c>
      <c r="CO97" s="231">
        <f t="shared" si="456"/>
        <v>1016975.3999999994</v>
      </c>
      <c r="CP97" s="370">
        <f t="shared" si="456"/>
        <v>1941466.4700000007</v>
      </c>
      <c r="CQ97" s="339">
        <f t="shared" si="456"/>
        <v>3166277</v>
      </c>
      <c r="CR97" s="244">
        <f t="shared" si="456"/>
        <v>2907519</v>
      </c>
      <c r="CS97" s="244">
        <f t="shared" si="456"/>
        <v>2865685.99</v>
      </c>
      <c r="CT97" s="244">
        <f t="shared" si="456"/>
        <v>2294338.7199999988</v>
      </c>
      <c r="CU97" s="244">
        <f t="shared" si="456"/>
        <v>2067792.17</v>
      </c>
      <c r="CV97" s="244">
        <f t="shared" si="456"/>
        <v>1456572.33</v>
      </c>
      <c r="CW97" s="244">
        <f t="shared" si="456"/>
        <v>1440224</v>
      </c>
      <c r="CX97" s="244">
        <f t="shared" si="456"/>
        <v>596013.70000000019</v>
      </c>
      <c r="CY97" s="244">
        <f t="shared" si="457"/>
        <v>861356</v>
      </c>
      <c r="CZ97" s="244">
        <f t="shared" si="457"/>
        <v>1720024</v>
      </c>
      <c r="DA97" s="244">
        <f t="shared" si="457"/>
        <v>1279294</v>
      </c>
      <c r="DB97" s="370">
        <f t="shared" si="457"/>
        <v>2657819</v>
      </c>
      <c r="DC97" s="370">
        <f t="shared" si="457"/>
        <v>1686118</v>
      </c>
      <c r="DD97" s="370">
        <f t="shared" si="457"/>
        <v>585449</v>
      </c>
      <c r="DE97" s="370">
        <f t="shared" si="457"/>
        <v>231117</v>
      </c>
      <c r="DF97" s="370">
        <f t="shared" si="457"/>
        <v>-548795</v>
      </c>
      <c r="DG97" s="370">
        <f t="shared" si="457"/>
        <v>-58842</v>
      </c>
      <c r="DH97" s="370">
        <f t="shared" si="457"/>
        <v>-654218</v>
      </c>
      <c r="DI97" s="370">
        <f t="shared" si="458"/>
        <v>-1410472</v>
      </c>
      <c r="DJ97" s="370">
        <f t="shared" si="458"/>
        <v>-499975</v>
      </c>
      <c r="DK97" s="370">
        <f t="shared" si="458"/>
        <v>-659944</v>
      </c>
      <c r="DL97" s="370">
        <f t="shared" si="458"/>
        <v>-1236355</v>
      </c>
      <c r="DM97" s="370">
        <f t="shared" si="458"/>
        <v>140520</v>
      </c>
      <c r="DN97" s="370">
        <f t="shared" si="458"/>
        <v>2014</v>
      </c>
      <c r="DO97" s="370">
        <f t="shared" si="458"/>
        <v>516589</v>
      </c>
      <c r="DP97" s="370">
        <f t="shared" si="458"/>
        <v>979972</v>
      </c>
      <c r="DQ97" s="370">
        <f t="shared" si="458"/>
        <v>-311426</v>
      </c>
      <c r="DR97" s="370">
        <f t="shared" si="458"/>
        <v>2777252</v>
      </c>
      <c r="DS97" s="370">
        <f t="shared" si="458"/>
        <v>-243032</v>
      </c>
      <c r="DT97" s="370">
        <f t="shared" si="458"/>
        <v>-2058072</v>
      </c>
      <c r="DU97" s="370">
        <f t="shared" si="458"/>
        <v>-1012879</v>
      </c>
      <c r="DV97" s="370">
        <f t="shared" si="458"/>
        <v>-1121969</v>
      </c>
      <c r="DW97" s="370">
        <f t="shared" si="458"/>
        <v>-1328319</v>
      </c>
      <c r="DX97" s="370">
        <f t="shared" si="458"/>
        <v>-1174353</v>
      </c>
      <c r="DY97" s="370"/>
      <c r="DZ97" s="370"/>
      <c r="EA97" s="370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2644957</v>
      </c>
    </row>
    <row r="98" spans="1:133" s="31" customFormat="1" x14ac:dyDescent="0.3">
      <c r="A98" s="138"/>
      <c r="B98" s="32" t="s">
        <v>143</v>
      </c>
      <c r="C98" s="89">
        <f t="shared" ref="C98:X98" si="471">C84+C91</f>
        <v>42362532.709999993</v>
      </c>
      <c r="D98" s="90">
        <f t="shared" si="471"/>
        <v>44904297.409999996</v>
      </c>
      <c r="E98" s="90">
        <f t="shared" si="471"/>
        <v>26224263.57</v>
      </c>
      <c r="F98" s="90">
        <f t="shared" si="471"/>
        <v>14676598.789999999</v>
      </c>
      <c r="G98" s="90">
        <f t="shared" si="471"/>
        <v>10105225.77</v>
      </c>
      <c r="H98" s="90">
        <f t="shared" si="471"/>
        <v>12178849.59</v>
      </c>
      <c r="I98" s="90">
        <f t="shared" si="471"/>
        <v>12004568.08</v>
      </c>
      <c r="J98" s="90">
        <f t="shared" si="471"/>
        <v>14554830.49</v>
      </c>
      <c r="K98" s="90">
        <f t="shared" si="471"/>
        <v>16824242.5</v>
      </c>
      <c r="L98" s="91">
        <f t="shared" si="471"/>
        <v>36343960.830000006</v>
      </c>
      <c r="M98" s="90">
        <f t="shared" si="471"/>
        <v>39096982.890000001</v>
      </c>
      <c r="N98" s="90">
        <f t="shared" si="471"/>
        <v>35853103.350000001</v>
      </c>
      <c r="O98" s="90">
        <f t="shared" si="471"/>
        <v>36382624.210000001</v>
      </c>
      <c r="P98" s="90">
        <f t="shared" si="471"/>
        <v>30857092.140000001</v>
      </c>
      <c r="Q98" s="90">
        <f t="shared" si="471"/>
        <v>24040222.290000003</v>
      </c>
      <c r="R98" s="90">
        <f t="shared" si="471"/>
        <v>12558087.49</v>
      </c>
      <c r="S98" s="90">
        <f t="shared" si="471"/>
        <v>10102234.390000001</v>
      </c>
      <c r="T98" s="90">
        <f t="shared" si="471"/>
        <v>11154973.950000001</v>
      </c>
      <c r="U98" s="90">
        <f t="shared" si="471"/>
        <v>8991330.0099999998</v>
      </c>
      <c r="V98" s="90">
        <f t="shared" si="471"/>
        <v>10981073</v>
      </c>
      <c r="W98" s="90">
        <f t="shared" si="471"/>
        <v>16387588.699999999</v>
      </c>
      <c r="X98" s="91">
        <f t="shared" si="471"/>
        <v>32046574.41</v>
      </c>
      <c r="Y98" s="90">
        <f t="shared" ref="Y98:AA98" si="472">Y84+Y91</f>
        <v>39726696</v>
      </c>
      <c r="Z98" s="90">
        <f t="shared" si="472"/>
        <v>42231705</v>
      </c>
      <c r="AA98" s="90">
        <f t="shared" si="472"/>
        <v>39499627.799999997</v>
      </c>
      <c r="AB98" s="90">
        <f t="shared" ref="AB98:AC98" si="473">AB84+AB91</f>
        <v>31019774.859999999</v>
      </c>
      <c r="AC98" s="90">
        <f t="shared" si="473"/>
        <v>21033396</v>
      </c>
      <c r="AD98" s="90">
        <f t="shared" ref="AD98:AF98" si="474">AD84+AD91</f>
        <v>28548471.949999999</v>
      </c>
      <c r="AE98" s="90">
        <f t="shared" si="474"/>
        <v>9744544</v>
      </c>
      <c r="AF98" s="90">
        <f t="shared" si="474"/>
        <v>13535747.280000001</v>
      </c>
      <c r="AG98" s="191">
        <v>11312990</v>
      </c>
      <c r="AH98" s="191">
        <v>17810690</v>
      </c>
      <c r="AI98" s="191">
        <v>18411322</v>
      </c>
      <c r="AJ98" s="91">
        <v>39719389</v>
      </c>
      <c r="AK98" s="279">
        <v>48427497</v>
      </c>
      <c r="AL98" s="279">
        <v>46803583</v>
      </c>
      <c r="AM98" s="279">
        <v>48975824</v>
      </c>
      <c r="AN98" s="279">
        <v>38088123</v>
      </c>
      <c r="AO98" s="279">
        <v>27134072</v>
      </c>
      <c r="AP98" s="279">
        <v>16610088</v>
      </c>
      <c r="AQ98" s="56">
        <v>13829548</v>
      </c>
      <c r="AR98" s="279">
        <v>12371246</v>
      </c>
      <c r="AS98" s="279">
        <v>12788157</v>
      </c>
      <c r="AT98" s="279">
        <v>15851671</v>
      </c>
      <c r="AU98" s="279">
        <v>23802812</v>
      </c>
      <c r="AV98" s="296">
        <v>47315803</v>
      </c>
      <c r="AW98" s="279">
        <v>51882267</v>
      </c>
      <c r="AX98" s="279">
        <v>53027286</v>
      </c>
      <c r="AY98" s="279">
        <v>52227075</v>
      </c>
      <c r="AZ98" s="56">
        <v>36814305</v>
      </c>
      <c r="BA98" s="279">
        <v>27925406</v>
      </c>
      <c r="BB98" s="279">
        <v>17829420</v>
      </c>
      <c r="BC98" s="56">
        <v>11031323</v>
      </c>
      <c r="BD98" s="279">
        <v>13295570</v>
      </c>
      <c r="BE98" s="279">
        <v>11435969</v>
      </c>
      <c r="BF98" s="279">
        <v>12656952</v>
      </c>
      <c r="BG98" s="279">
        <v>22805344</v>
      </c>
      <c r="BH98" s="296">
        <v>49663625</v>
      </c>
      <c r="BI98" s="481">
        <v>53672032</v>
      </c>
      <c r="BJ98" s="545">
        <v>55822910</v>
      </c>
      <c r="BK98" s="570">
        <v>49605319</v>
      </c>
      <c r="BL98" s="56">
        <v>45255217</v>
      </c>
      <c r="BM98" s="279">
        <v>27723039</v>
      </c>
      <c r="BN98" s="642">
        <v>5630677</v>
      </c>
      <c r="BO98" s="56">
        <v>4239386</v>
      </c>
      <c r="BP98" s="56">
        <v>5074682</v>
      </c>
      <c r="BQ98" s="279">
        <v>3900990</v>
      </c>
      <c r="BR98" s="279">
        <v>5961629</v>
      </c>
      <c r="BS98" s="279"/>
      <c r="BT98" s="279"/>
      <c r="BU98" s="89">
        <f t="shared" si="454"/>
        <v>-5979908.4999999925</v>
      </c>
      <c r="BV98" s="92">
        <f t="shared" si="454"/>
        <v>-14047205.269999996</v>
      </c>
      <c r="BW98" s="92">
        <f t="shared" si="454"/>
        <v>-2184041.2799999975</v>
      </c>
      <c r="BX98" s="92">
        <f t="shared" si="454"/>
        <v>-2118511.2999999989</v>
      </c>
      <c r="BY98" s="92">
        <f t="shared" si="454"/>
        <v>-2991.3799999989569</v>
      </c>
      <c r="BZ98" s="92">
        <f t="shared" si="454"/>
        <v>-1023875.6399999987</v>
      </c>
      <c r="CA98" s="92">
        <f t="shared" si="454"/>
        <v>-3013238.0700000003</v>
      </c>
      <c r="CB98" s="92">
        <f t="shared" si="454"/>
        <v>-3573757.49</v>
      </c>
      <c r="CC98" s="92">
        <f t="shared" si="454"/>
        <v>-436653.80000000075</v>
      </c>
      <c r="CD98" s="390">
        <f t="shared" si="454"/>
        <v>-4297386.4200000055</v>
      </c>
      <c r="CE98" s="413">
        <f t="shared" si="455"/>
        <v>629713.1099999994</v>
      </c>
      <c r="CF98" s="92">
        <f t="shared" si="455"/>
        <v>6378601.6499999985</v>
      </c>
      <c r="CG98" s="92">
        <f t="shared" si="455"/>
        <v>3117003.5899999961</v>
      </c>
      <c r="CH98" s="92">
        <f t="shared" si="455"/>
        <v>162682.71999999881</v>
      </c>
      <c r="CI98" s="92">
        <f t="shared" si="455"/>
        <v>-3006826.2900000028</v>
      </c>
      <c r="CJ98" s="231">
        <f t="shared" si="455"/>
        <v>15990384.459999999</v>
      </c>
      <c r="CK98" s="231">
        <f t="shared" si="455"/>
        <v>-357690.3900000006</v>
      </c>
      <c r="CL98" s="231">
        <f t="shared" si="455"/>
        <v>2380773.33</v>
      </c>
      <c r="CM98" s="231">
        <f t="shared" si="455"/>
        <v>2321659.9900000002</v>
      </c>
      <c r="CN98" s="231">
        <f t="shared" si="455"/>
        <v>6829617</v>
      </c>
      <c r="CO98" s="231">
        <f t="shared" si="456"/>
        <v>2023733.3000000007</v>
      </c>
      <c r="CP98" s="370">
        <f t="shared" si="456"/>
        <v>7672814.5899999999</v>
      </c>
      <c r="CQ98" s="339">
        <f t="shared" si="456"/>
        <v>8700801</v>
      </c>
      <c r="CR98" s="244">
        <f t="shared" si="456"/>
        <v>4571878</v>
      </c>
      <c r="CS98" s="244">
        <f t="shared" si="456"/>
        <v>9476196.200000003</v>
      </c>
      <c r="CT98" s="244">
        <f t="shared" si="456"/>
        <v>7068348.1400000006</v>
      </c>
      <c r="CU98" s="244">
        <f t="shared" si="456"/>
        <v>6100676</v>
      </c>
      <c r="CV98" s="244">
        <f t="shared" si="456"/>
        <v>-11938383.949999999</v>
      </c>
      <c r="CW98" s="244">
        <f t="shared" si="456"/>
        <v>4085004</v>
      </c>
      <c r="CX98" s="244">
        <f t="shared" si="456"/>
        <v>-1164501.2800000012</v>
      </c>
      <c r="CY98" s="244">
        <f t="shared" si="457"/>
        <v>1475167</v>
      </c>
      <c r="CZ98" s="244">
        <f t="shared" si="457"/>
        <v>-1959019</v>
      </c>
      <c r="DA98" s="244">
        <f t="shared" si="457"/>
        <v>5391490</v>
      </c>
      <c r="DB98" s="370">
        <f t="shared" si="457"/>
        <v>7596414</v>
      </c>
      <c r="DC98" s="370">
        <f t="shared" si="457"/>
        <v>3454770</v>
      </c>
      <c r="DD98" s="370">
        <f t="shared" si="457"/>
        <v>6223703</v>
      </c>
      <c r="DE98" s="370">
        <f t="shared" si="457"/>
        <v>3251251</v>
      </c>
      <c r="DF98" s="370">
        <f t="shared" si="457"/>
        <v>-1273818</v>
      </c>
      <c r="DG98" s="370">
        <f t="shared" si="457"/>
        <v>791334</v>
      </c>
      <c r="DH98" s="370">
        <f t="shared" si="457"/>
        <v>1219332</v>
      </c>
      <c r="DI98" s="370">
        <f t="shared" si="458"/>
        <v>-2798225</v>
      </c>
      <c r="DJ98" s="370">
        <f t="shared" si="458"/>
        <v>924324</v>
      </c>
      <c r="DK98" s="370">
        <f t="shared" si="458"/>
        <v>-1352188</v>
      </c>
      <c r="DL98" s="370">
        <f t="shared" si="458"/>
        <v>-3194719</v>
      </c>
      <c r="DM98" s="370">
        <f t="shared" si="458"/>
        <v>-997468</v>
      </c>
      <c r="DN98" s="370">
        <f t="shared" si="458"/>
        <v>2347822</v>
      </c>
      <c r="DO98" s="370">
        <f t="shared" si="458"/>
        <v>1789765</v>
      </c>
      <c r="DP98" s="370">
        <f t="shared" si="458"/>
        <v>2795624</v>
      </c>
      <c r="DQ98" s="370">
        <f t="shared" si="458"/>
        <v>-2621756</v>
      </c>
      <c r="DR98" s="370">
        <f t="shared" si="458"/>
        <v>8440912</v>
      </c>
      <c r="DS98" s="370">
        <f t="shared" si="458"/>
        <v>-202367</v>
      </c>
      <c r="DT98" s="370">
        <f t="shared" si="458"/>
        <v>-12198743</v>
      </c>
      <c r="DU98" s="370">
        <f t="shared" si="458"/>
        <v>-6791937</v>
      </c>
      <c r="DV98" s="370">
        <f t="shared" si="458"/>
        <v>-8220888</v>
      </c>
      <c r="DW98" s="370">
        <f t="shared" si="458"/>
        <v>-7534979</v>
      </c>
      <c r="DX98" s="370">
        <f t="shared" si="458"/>
        <v>-6695323</v>
      </c>
      <c r="DY98" s="370"/>
      <c r="DZ98" s="370"/>
      <c r="EA98" s="370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5961629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75">SUM(C94:C98)</f>
        <v>197116284.44</v>
      </c>
      <c r="D99" s="119">
        <f t="shared" si="475"/>
        <v>145974484.10999998</v>
      </c>
      <c r="E99" s="119">
        <f t="shared" si="475"/>
        <v>86383862.180000007</v>
      </c>
      <c r="F99" s="119">
        <f t="shared" si="475"/>
        <v>46408955.569999993</v>
      </c>
      <c r="G99" s="119">
        <f t="shared" si="475"/>
        <v>33767323.379999995</v>
      </c>
      <c r="H99" s="119">
        <f t="shared" si="475"/>
        <v>34587393.519999996</v>
      </c>
      <c r="I99" s="119">
        <f t="shared" si="475"/>
        <v>33188229.339999996</v>
      </c>
      <c r="J99" s="119">
        <f t="shared" si="475"/>
        <v>47439870.630000003</v>
      </c>
      <c r="K99" s="119">
        <f t="shared" si="475"/>
        <v>77023036.530000001</v>
      </c>
      <c r="L99" s="120">
        <f t="shared" si="475"/>
        <v>182164294.73000002</v>
      </c>
      <c r="M99" s="119">
        <f t="shared" si="475"/>
        <v>196108639.05000001</v>
      </c>
      <c r="N99" s="119">
        <f t="shared" si="475"/>
        <v>174650121.38999999</v>
      </c>
      <c r="O99" s="119">
        <f t="shared" si="475"/>
        <v>165128890.71000001</v>
      </c>
      <c r="P99" s="119">
        <f t="shared" si="475"/>
        <v>132662518.83000001</v>
      </c>
      <c r="Q99" s="119">
        <f t="shared" si="475"/>
        <v>94581221.000000015</v>
      </c>
      <c r="R99" s="119">
        <f t="shared" si="475"/>
        <v>43309069.740000002</v>
      </c>
      <c r="S99" s="119">
        <f t="shared" si="475"/>
        <v>35390040.329999998</v>
      </c>
      <c r="T99" s="119">
        <f t="shared" si="475"/>
        <v>31710280.140000008</v>
      </c>
      <c r="U99" s="119">
        <f t="shared" si="475"/>
        <v>31729273.439999998</v>
      </c>
      <c r="V99" s="119">
        <f t="shared" si="475"/>
        <v>39553952</v>
      </c>
      <c r="W99" s="119">
        <f>SUM(W94+W95+W96+W97+W98)</f>
        <v>75206662.049999997</v>
      </c>
      <c r="X99" s="120">
        <f>SUM(X94+X95+X96+X97+X98)</f>
        <v>164863885.33000001</v>
      </c>
      <c r="Y99" s="119">
        <f t="shared" ref="Y99:AA99" si="476">SUM(Y94+Y95+Y96+Y97+Y98)</f>
        <v>203131051</v>
      </c>
      <c r="Z99" s="119">
        <f t="shared" si="476"/>
        <v>215532223</v>
      </c>
      <c r="AA99" s="119">
        <f t="shared" si="476"/>
        <v>206581258.21999997</v>
      </c>
      <c r="AB99" s="119">
        <f t="shared" ref="AB99:AC99" si="477">SUM(AB94+AB95+AB96+AB97+AB98)</f>
        <v>137095823.43000001</v>
      </c>
      <c r="AC99" s="119">
        <f t="shared" si="477"/>
        <v>76243022.269999996</v>
      </c>
      <c r="AD99" s="119">
        <f t="shared" ref="AD99:AF99" si="478">SUM(AD94+AD95+AD96+AD97+AD98)</f>
        <v>63524665.960000008</v>
      </c>
      <c r="AE99" s="119">
        <f t="shared" si="478"/>
        <v>36491768</v>
      </c>
      <c r="AF99" s="119">
        <f t="shared" si="478"/>
        <v>38362195.880000003</v>
      </c>
      <c r="AG99" s="190">
        <v>36518611</v>
      </c>
      <c r="AH99" s="190">
        <v>46866981</v>
      </c>
      <c r="AI99" s="190">
        <v>87052674</v>
      </c>
      <c r="AJ99" s="120">
        <v>201408992</v>
      </c>
      <c r="AK99" s="201">
        <v>253520468</v>
      </c>
      <c r="AL99" s="201">
        <v>251934887</v>
      </c>
      <c r="AM99" s="201">
        <v>255656724</v>
      </c>
      <c r="AN99" s="201">
        <v>169866032</v>
      </c>
      <c r="AO99" s="201">
        <v>105348073</v>
      </c>
      <c r="AP99" s="201">
        <v>62116264</v>
      </c>
      <c r="AQ99" s="29">
        <v>50420508</v>
      </c>
      <c r="AR99" s="201">
        <v>44182159</v>
      </c>
      <c r="AS99" s="201">
        <v>45482848</v>
      </c>
      <c r="AT99" s="201">
        <v>62350256</v>
      </c>
      <c r="AU99" s="201">
        <v>101895349</v>
      </c>
      <c r="AV99" s="295">
        <v>242155271</v>
      </c>
      <c r="AW99" s="201">
        <v>268576646</v>
      </c>
      <c r="AX99" s="201">
        <v>262725653</v>
      </c>
      <c r="AY99" s="201">
        <v>258880782</v>
      </c>
      <c r="AZ99" s="29">
        <v>154371324</v>
      </c>
      <c r="BA99" s="201">
        <v>106800154</v>
      </c>
      <c r="BB99" s="201">
        <v>60530823</v>
      </c>
      <c r="BC99" s="29">
        <v>37260052</v>
      </c>
      <c r="BD99" s="201">
        <v>41951098</v>
      </c>
      <c r="BE99" s="201">
        <v>38272919</v>
      </c>
      <c r="BF99" s="201">
        <v>46024174</v>
      </c>
      <c r="BG99" s="201">
        <v>110836078</v>
      </c>
      <c r="BH99" s="295">
        <v>237353393</v>
      </c>
      <c r="BI99" s="479">
        <v>285905333</v>
      </c>
      <c r="BJ99" s="544">
        <v>287025163</v>
      </c>
      <c r="BK99" s="568">
        <v>244245291</v>
      </c>
      <c r="BL99" s="29">
        <v>209114325</v>
      </c>
      <c r="BM99" s="201">
        <v>98695781</v>
      </c>
      <c r="BN99" s="644">
        <v>44469525</v>
      </c>
      <c r="BO99" s="29">
        <v>42961601</v>
      </c>
      <c r="BP99" s="29">
        <v>42972707</v>
      </c>
      <c r="BQ99" s="201">
        <v>37315391</v>
      </c>
      <c r="BR99" s="201">
        <v>49725926</v>
      </c>
      <c r="BS99" s="201"/>
      <c r="BT99" s="201"/>
      <c r="BU99" s="118">
        <f t="shared" ref="BU99:BY99" si="479">SUM(BU94:BU98)</f>
        <v>-31987393.730000004</v>
      </c>
      <c r="BV99" s="121">
        <f t="shared" si="479"/>
        <v>-13311965.279999996</v>
      </c>
      <c r="BW99" s="121">
        <f t="shared" si="479"/>
        <v>8197358.8200000003</v>
      </c>
      <c r="BX99" s="121">
        <f t="shared" si="479"/>
        <v>-3099885.8299999959</v>
      </c>
      <c r="BY99" s="121">
        <f t="shared" si="479"/>
        <v>1622716.9499999974</v>
      </c>
      <c r="BZ99" s="121">
        <f t="shared" ref="BZ99:CH99" si="480">SUM(BZ94:BZ98)</f>
        <v>-2877113.3799999971</v>
      </c>
      <c r="CA99" s="121">
        <f t="shared" si="480"/>
        <v>-1458955.9000000008</v>
      </c>
      <c r="CB99" s="121">
        <f t="shared" si="480"/>
        <v>-7885918.6299999999</v>
      </c>
      <c r="CC99" s="121">
        <f t="shared" si="480"/>
        <v>-1816374.4799999958</v>
      </c>
      <c r="CD99" s="389">
        <f t="shared" si="480"/>
        <v>-17300409.399999999</v>
      </c>
      <c r="CE99" s="412">
        <f t="shared" si="480"/>
        <v>7022411.9499999955</v>
      </c>
      <c r="CF99" s="121">
        <f t="shared" si="480"/>
        <v>40882101.609999992</v>
      </c>
      <c r="CG99" s="121">
        <f t="shared" si="480"/>
        <v>41452367.510000005</v>
      </c>
      <c r="CH99" s="121">
        <f t="shared" si="480"/>
        <v>4433304.5999999922</v>
      </c>
      <c r="CI99" s="121">
        <f t="shared" ref="CI99:CJ99" si="481">SUM(CI94:CI98)</f>
        <v>-18338198.730000004</v>
      </c>
      <c r="CJ99" s="230">
        <f t="shared" si="481"/>
        <v>20215596.219999999</v>
      </c>
      <c r="CK99" s="230">
        <f t="shared" ref="CK99:CL99" si="482">SUM(CK94:CK98)</f>
        <v>1101727.6700000016</v>
      </c>
      <c r="CL99" s="230">
        <f t="shared" si="482"/>
        <v>6651915.7399999984</v>
      </c>
      <c r="CM99" s="230">
        <f t="shared" ref="CM99:CN99" si="483">SUM(CM94:CM98)</f>
        <v>4789337.5600000005</v>
      </c>
      <c r="CN99" s="230">
        <f t="shared" si="483"/>
        <v>7313029</v>
      </c>
      <c r="CO99" s="230">
        <f t="shared" ref="CO99:CQ99" si="484">SUM(CO94:CO98)</f>
        <v>11846011.950000003</v>
      </c>
      <c r="CP99" s="369">
        <f t="shared" si="484"/>
        <v>36545106.670000002</v>
      </c>
      <c r="CQ99" s="338">
        <f t="shared" si="484"/>
        <v>50389417</v>
      </c>
      <c r="CR99" s="256">
        <f t="shared" ref="CR99" si="485">SUM(CR94:CR98)</f>
        <v>36402664</v>
      </c>
      <c r="CS99" s="256">
        <f t="shared" ref="CS99" si="486">SUM(CS94:CS98)</f>
        <v>49075465.780000009</v>
      </c>
      <c r="CT99" s="256">
        <f t="shared" ref="CT99" si="487">SUM(CT94:CT98)</f>
        <v>32770208.570000008</v>
      </c>
      <c r="CU99" s="256">
        <f t="shared" ref="CU99" si="488">SUM(CU94:CU98)</f>
        <v>29105050.729999997</v>
      </c>
      <c r="CV99" s="256">
        <f t="shared" ref="CV99" si="489">SUM(CV94:CV98)</f>
        <v>-1408401.9600000028</v>
      </c>
      <c r="CW99" s="256">
        <f t="shared" ref="CW99" si="490">SUM(CW94:CW98)</f>
        <v>13928740</v>
      </c>
      <c r="CX99" s="256">
        <f t="shared" ref="CX99" si="491">SUM(CX94:CX98)</f>
        <v>5819963.1199999992</v>
      </c>
      <c r="CY99" s="256">
        <f t="shared" ref="CY99" si="492">SUM(CY94:CY98)</f>
        <v>8964237</v>
      </c>
      <c r="CZ99" s="256">
        <f t="shared" ref="CZ99" si="493">SUM(CZ94:CZ98)</f>
        <v>15483275</v>
      </c>
      <c r="DA99" s="256">
        <f t="shared" ref="DA99" si="494">SUM(DA94:DA98)</f>
        <v>14842675</v>
      </c>
      <c r="DB99" s="369">
        <f t="shared" ref="DB99" si="495">SUM(DB94:DB98)</f>
        <v>40746279</v>
      </c>
      <c r="DC99" s="369">
        <f t="shared" ref="DC99" si="496">SUM(DC94:DC98)</f>
        <v>15056178</v>
      </c>
      <c r="DD99" s="369">
        <f t="shared" ref="DD99" si="497">SUM(DD94:DD98)</f>
        <v>10790766</v>
      </c>
      <c r="DE99" s="369">
        <f t="shared" ref="DE99" si="498">SUM(DE94:DE98)</f>
        <v>3224058</v>
      </c>
      <c r="DF99" s="369">
        <f t="shared" ref="DF99:DG99" si="499">SUM(DF94:DF98)</f>
        <v>-15494708</v>
      </c>
      <c r="DG99" s="369">
        <f t="shared" si="499"/>
        <v>1452081</v>
      </c>
      <c r="DH99" s="369">
        <f t="shared" ref="DH99" si="500">SUM(DH94:DH98)</f>
        <v>-1585441</v>
      </c>
      <c r="DI99" s="369">
        <f t="shared" ref="DI99" si="501">SUM(DI94:DI98)</f>
        <v>-13160456</v>
      </c>
      <c r="DJ99" s="369">
        <f t="shared" ref="DJ99:DK99" si="502">SUM(DJ94:DJ98)</f>
        <v>-2231061</v>
      </c>
      <c r="DK99" s="369">
        <f t="shared" si="502"/>
        <v>-7209929</v>
      </c>
      <c r="DL99" s="369">
        <f t="shared" ref="DL99:DM99" si="503">SUM(DL94:DL98)</f>
        <v>-16326082</v>
      </c>
      <c r="DM99" s="369">
        <f t="shared" si="503"/>
        <v>8940729</v>
      </c>
      <c r="DN99" s="369">
        <f t="shared" ref="DN99:DO99" si="504">SUM(DN94:DN98)</f>
        <v>-4801878</v>
      </c>
      <c r="DO99" s="369">
        <f t="shared" si="504"/>
        <v>17328687</v>
      </c>
      <c r="DP99" s="369">
        <f t="shared" ref="DP99" si="505">SUM(DP94:DP98)</f>
        <v>24299510</v>
      </c>
      <c r="DQ99" s="369">
        <f t="shared" ref="DQ99:DR99" si="506">SUM(DQ94:DQ98)</f>
        <v>-14635491</v>
      </c>
      <c r="DR99" s="369">
        <f t="shared" si="506"/>
        <v>54743001</v>
      </c>
      <c r="DS99" s="369">
        <f t="shared" ref="DS99:DT99" si="507">SUM(DS94:DS98)</f>
        <v>-8104373</v>
      </c>
      <c r="DT99" s="369">
        <f t="shared" si="507"/>
        <v>-16061298</v>
      </c>
      <c r="DU99" s="369">
        <f t="shared" ref="DU99:DV99" si="508">SUM(DU94:DU98)</f>
        <v>5701549</v>
      </c>
      <c r="DV99" s="369">
        <f t="shared" si="508"/>
        <v>1021609</v>
      </c>
      <c r="DW99" s="369">
        <f t="shared" ref="DW99:DX99" si="509">SUM(DW94:DW98)</f>
        <v>-957528</v>
      </c>
      <c r="DX99" s="369">
        <f t="shared" si="509"/>
        <v>3701752</v>
      </c>
      <c r="DY99" s="369"/>
      <c r="DZ99" s="369"/>
      <c r="EA99" s="369"/>
      <c r="EC99" s="29">
        <f t="shared" ref="EC99" si="510">SUM(EC94:EC98)</f>
        <v>49725926</v>
      </c>
    </row>
    <row r="100" spans="1:133" s="31" customFormat="1" x14ac:dyDescent="0.3">
      <c r="A100" s="138">
        <f>+A93+1</f>
        <v>14</v>
      </c>
      <c r="B100" s="93" t="s">
        <v>158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65"/>
      <c r="CQ100" s="334"/>
      <c r="CR100" s="252"/>
      <c r="CS100" s="252"/>
      <c r="CT100" s="252"/>
      <c r="CU100" s="252"/>
      <c r="CV100" s="252"/>
      <c r="CW100" s="252"/>
      <c r="CX100" s="252"/>
      <c r="CY100" s="252"/>
      <c r="CZ100" s="252"/>
      <c r="DA100" s="252"/>
      <c r="DB100" s="365"/>
      <c r="DC100" s="365"/>
      <c r="DD100" s="365"/>
      <c r="DE100" s="365"/>
      <c r="DF100" s="365"/>
      <c r="DG100" s="365"/>
      <c r="DH100" s="365"/>
      <c r="DI100" s="365"/>
      <c r="DJ100" s="365"/>
      <c r="DK100" s="365"/>
      <c r="DL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C100" s="87"/>
    </row>
    <row r="101" spans="1:133" s="31" customFormat="1" x14ac:dyDescent="0.3">
      <c r="A101" s="138"/>
      <c r="B101" s="32" t="s">
        <v>139</v>
      </c>
      <c r="C101" s="89">
        <v>101668016.55</v>
      </c>
      <c r="D101" s="90">
        <v>87058595.739999995</v>
      </c>
      <c r="E101" s="90">
        <v>66709424.939999998</v>
      </c>
      <c r="F101" s="28">
        <v>43300182.240000002</v>
      </c>
      <c r="G101" s="90">
        <v>36060381.759999998</v>
      </c>
      <c r="H101" s="90">
        <v>30883351.73</v>
      </c>
      <c r="I101" s="90">
        <v>28298200.129999999</v>
      </c>
      <c r="J101" s="90">
        <v>31160779.739999998</v>
      </c>
      <c r="K101" s="90">
        <v>33815876.659999996</v>
      </c>
      <c r="L101" s="91">
        <v>71941319.299999997</v>
      </c>
      <c r="M101" s="90">
        <v>93496744.689999998</v>
      </c>
      <c r="N101" s="90">
        <v>89382464.010000005</v>
      </c>
      <c r="O101" s="90">
        <v>95294514.189999998</v>
      </c>
      <c r="P101" s="90">
        <v>75102143.739999995</v>
      </c>
      <c r="Q101" s="90">
        <v>67313133.049999997</v>
      </c>
      <c r="R101" s="90">
        <v>43657327.990000002</v>
      </c>
      <c r="S101" s="90">
        <v>32215647.620000001</v>
      </c>
      <c r="T101" s="90">
        <v>28745761.850000001</v>
      </c>
      <c r="U101" s="191">
        <v>27429711.25</v>
      </c>
      <c r="V101" s="191">
        <v>28054343</v>
      </c>
      <c r="W101" s="191">
        <v>34701031.579999998</v>
      </c>
      <c r="X101" s="91">
        <v>67429866.790000007</v>
      </c>
      <c r="Y101" s="191">
        <v>85415001</v>
      </c>
      <c r="Z101" s="191">
        <v>99217608</v>
      </c>
      <c r="AA101" s="191">
        <v>119587407.59</v>
      </c>
      <c r="AB101" s="191">
        <v>83179662.810000002</v>
      </c>
      <c r="AC101" s="191">
        <v>61285579.329999998</v>
      </c>
      <c r="AD101" s="191">
        <v>44664352.280000001</v>
      </c>
      <c r="AE101" s="191">
        <v>34629407</v>
      </c>
      <c r="AF101" s="191">
        <v>31896390.18</v>
      </c>
      <c r="AG101" s="191">
        <v>28117615</v>
      </c>
      <c r="AH101" s="191">
        <v>28517318</v>
      </c>
      <c r="AI101" s="191">
        <v>37147003</v>
      </c>
      <c r="AJ101" s="91">
        <v>75359315</v>
      </c>
      <c r="AK101" s="279">
        <v>102947364</v>
      </c>
      <c r="AL101" s="279">
        <v>134138502</v>
      </c>
      <c r="AM101" s="279">
        <v>138387589</v>
      </c>
      <c r="AN101" s="279">
        <v>99097647</v>
      </c>
      <c r="AO101" s="279">
        <v>81265866</v>
      </c>
      <c r="AP101" s="279">
        <v>57078308</v>
      </c>
      <c r="AQ101" s="56">
        <v>41676064</v>
      </c>
      <c r="AR101" s="279">
        <v>41605197</v>
      </c>
      <c r="AS101" s="279">
        <v>35453864</v>
      </c>
      <c r="AT101" s="279">
        <v>39320232</v>
      </c>
      <c r="AU101" s="279">
        <v>48839009</v>
      </c>
      <c r="AV101" s="296">
        <v>85647570</v>
      </c>
      <c r="AW101" s="279">
        <v>125956210</v>
      </c>
      <c r="AX101" s="279">
        <v>129908572</v>
      </c>
      <c r="AY101" s="279">
        <v>140325540</v>
      </c>
      <c r="AZ101" s="56">
        <v>98567688</v>
      </c>
      <c r="BA101" s="279">
        <v>85360643</v>
      </c>
      <c r="BB101" s="279">
        <v>50665779</v>
      </c>
      <c r="BC101" s="56">
        <v>35568709</v>
      </c>
      <c r="BD101" s="279">
        <v>35803211</v>
      </c>
      <c r="BE101" s="279">
        <v>31395455</v>
      </c>
      <c r="BF101" s="279">
        <v>33727721</v>
      </c>
      <c r="BG101" s="279">
        <v>43425293</v>
      </c>
      <c r="BH101" s="296">
        <v>87912239</v>
      </c>
      <c r="BI101" s="481">
        <v>123459246</v>
      </c>
      <c r="BJ101" s="545">
        <v>140172546</v>
      </c>
      <c r="BK101" s="570">
        <v>131587350</v>
      </c>
      <c r="BL101" s="56">
        <v>116116197</v>
      </c>
      <c r="BM101" s="279">
        <v>74276574</v>
      </c>
      <c r="BN101" s="279">
        <v>40464679</v>
      </c>
      <c r="BO101" s="56">
        <v>42641750</v>
      </c>
      <c r="BP101" s="56">
        <v>34106291</v>
      </c>
      <c r="BQ101" s="279">
        <v>33968596</v>
      </c>
      <c r="BR101" s="279">
        <v>35160249</v>
      </c>
      <c r="BS101" s="279"/>
      <c r="BT101" s="279"/>
      <c r="BU101" s="89">
        <f t="shared" ref="BU101:CD105" si="511">O101-C101</f>
        <v>-6373502.3599999994</v>
      </c>
      <c r="BV101" s="92">
        <f t="shared" si="511"/>
        <v>-11956452</v>
      </c>
      <c r="BW101" s="92">
        <f t="shared" si="511"/>
        <v>603708.1099999994</v>
      </c>
      <c r="BX101" s="92">
        <f t="shared" si="511"/>
        <v>357145.75</v>
      </c>
      <c r="BY101" s="92">
        <f t="shared" si="511"/>
        <v>-3844734.1399999969</v>
      </c>
      <c r="BZ101" s="92">
        <f t="shared" si="511"/>
        <v>-2137589.879999999</v>
      </c>
      <c r="CA101" s="92">
        <f t="shared" si="511"/>
        <v>-868488.87999999896</v>
      </c>
      <c r="CB101" s="92">
        <f t="shared" si="511"/>
        <v>-3106436.7399999984</v>
      </c>
      <c r="CC101" s="92">
        <f t="shared" si="511"/>
        <v>885154.92000000179</v>
      </c>
      <c r="CD101" s="390">
        <f t="shared" si="511"/>
        <v>-4511452.5099999905</v>
      </c>
      <c r="CE101" s="413">
        <f t="shared" ref="CE101:CN105" si="512">Y101-M101</f>
        <v>-8081743.6899999976</v>
      </c>
      <c r="CF101" s="92">
        <f t="shared" si="512"/>
        <v>9835143.9899999946</v>
      </c>
      <c r="CG101" s="92">
        <f t="shared" si="512"/>
        <v>24292893.400000006</v>
      </c>
      <c r="CH101" s="92">
        <f t="shared" si="512"/>
        <v>8077519.0700000077</v>
      </c>
      <c r="CI101" s="92">
        <f t="shared" si="512"/>
        <v>-6027553.7199999988</v>
      </c>
      <c r="CJ101" s="231">
        <f t="shared" si="512"/>
        <v>1007024.2899999991</v>
      </c>
      <c r="CK101" s="231">
        <f t="shared" si="512"/>
        <v>2413759.379999999</v>
      </c>
      <c r="CL101" s="231">
        <f t="shared" si="512"/>
        <v>3150628.3299999982</v>
      </c>
      <c r="CM101" s="231">
        <f t="shared" si="512"/>
        <v>687903.75</v>
      </c>
      <c r="CN101" s="231">
        <f t="shared" si="512"/>
        <v>462975</v>
      </c>
      <c r="CO101" s="231">
        <f t="shared" ref="CO101:CX105" si="513">AI101-W101</f>
        <v>2445971.4200000018</v>
      </c>
      <c r="CP101" s="370">
        <f t="shared" si="513"/>
        <v>7929448.2099999934</v>
      </c>
      <c r="CQ101" s="339">
        <f t="shared" si="513"/>
        <v>17532363</v>
      </c>
      <c r="CR101" s="244">
        <f t="shared" si="513"/>
        <v>34920894</v>
      </c>
      <c r="CS101" s="244">
        <f t="shared" si="513"/>
        <v>18800181.409999996</v>
      </c>
      <c r="CT101" s="244">
        <f t="shared" si="513"/>
        <v>15917984.189999998</v>
      </c>
      <c r="CU101" s="244">
        <f t="shared" si="513"/>
        <v>19980286.670000002</v>
      </c>
      <c r="CV101" s="244">
        <f t="shared" si="513"/>
        <v>12413955.719999999</v>
      </c>
      <c r="CW101" s="244">
        <f t="shared" si="513"/>
        <v>7046657</v>
      </c>
      <c r="CX101" s="244">
        <f t="shared" si="513"/>
        <v>9708806.8200000003</v>
      </c>
      <c r="CY101" s="244">
        <f t="shared" ref="CY101:DH105" si="514">AS101-AG101</f>
        <v>7336249</v>
      </c>
      <c r="CZ101" s="244">
        <f t="shared" si="514"/>
        <v>10802914</v>
      </c>
      <c r="DA101" s="244">
        <f t="shared" si="514"/>
        <v>11692006</v>
      </c>
      <c r="DB101" s="370">
        <f t="shared" si="514"/>
        <v>10288255</v>
      </c>
      <c r="DC101" s="370">
        <f t="shared" si="514"/>
        <v>23008846</v>
      </c>
      <c r="DD101" s="370">
        <f t="shared" si="514"/>
        <v>-4229930</v>
      </c>
      <c r="DE101" s="370">
        <f t="shared" si="514"/>
        <v>1937951</v>
      </c>
      <c r="DF101" s="370">
        <f t="shared" si="514"/>
        <v>-529959</v>
      </c>
      <c r="DG101" s="370">
        <f t="shared" si="514"/>
        <v>4094777</v>
      </c>
      <c r="DH101" s="370">
        <f t="shared" si="514"/>
        <v>-6412529</v>
      </c>
      <c r="DI101" s="370">
        <f t="shared" ref="DI101:DX105" si="515">BC101-AQ101</f>
        <v>-6107355</v>
      </c>
      <c r="DJ101" s="370">
        <f t="shared" si="515"/>
        <v>-5801986</v>
      </c>
      <c r="DK101" s="370">
        <f t="shared" si="515"/>
        <v>-4058409</v>
      </c>
      <c r="DL101" s="370">
        <f t="shared" si="515"/>
        <v>-5592511</v>
      </c>
      <c r="DM101" s="370">
        <f t="shared" si="515"/>
        <v>-5413716</v>
      </c>
      <c r="DN101" s="370">
        <f t="shared" si="515"/>
        <v>2264669</v>
      </c>
      <c r="DO101" s="370">
        <f t="shared" si="515"/>
        <v>-2496964</v>
      </c>
      <c r="DP101" s="370">
        <f t="shared" si="515"/>
        <v>10263974</v>
      </c>
      <c r="DQ101" s="370">
        <f t="shared" si="515"/>
        <v>-8738190</v>
      </c>
      <c r="DR101" s="370">
        <f t="shared" si="515"/>
        <v>17548509</v>
      </c>
      <c r="DS101" s="370">
        <f t="shared" si="515"/>
        <v>-11084069</v>
      </c>
      <c r="DT101" s="370">
        <f t="shared" si="515"/>
        <v>-10201100</v>
      </c>
      <c r="DU101" s="370">
        <f t="shared" si="515"/>
        <v>7073041</v>
      </c>
      <c r="DV101" s="370">
        <f t="shared" si="515"/>
        <v>-1696920</v>
      </c>
      <c r="DW101" s="370">
        <f t="shared" si="515"/>
        <v>2573141</v>
      </c>
      <c r="DX101" s="370">
        <f t="shared" si="515"/>
        <v>1432528</v>
      </c>
      <c r="DY101" s="370"/>
      <c r="DZ101" s="370"/>
      <c r="EA101" s="370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35160249</v>
      </c>
    </row>
    <row r="102" spans="1:133" s="31" customFormat="1" x14ac:dyDescent="0.3">
      <c r="A102" s="138"/>
      <c r="B102" s="32" t="s">
        <v>140</v>
      </c>
      <c r="C102" s="89">
        <v>5440644.79</v>
      </c>
      <c r="D102" s="90">
        <v>5342614.6500000004</v>
      </c>
      <c r="E102" s="90">
        <v>4026889.16</v>
      </c>
      <c r="F102" s="28">
        <v>3923400.13</v>
      </c>
      <c r="G102" s="90">
        <v>2305804.96</v>
      </c>
      <c r="H102" s="90">
        <v>1958759.6</v>
      </c>
      <c r="I102" s="90">
        <v>1846890.77</v>
      </c>
      <c r="J102" s="90">
        <v>1981765.36</v>
      </c>
      <c r="K102" s="90">
        <v>1801779.46</v>
      </c>
      <c r="L102" s="91">
        <v>2583385.83</v>
      </c>
      <c r="M102" s="90">
        <v>4666823.88</v>
      </c>
      <c r="N102" s="90">
        <v>5536571.4699999997</v>
      </c>
      <c r="O102" s="90">
        <v>4733750.07</v>
      </c>
      <c r="P102" s="90">
        <v>3818080.53</v>
      </c>
      <c r="Q102" s="90">
        <v>4070389.04</v>
      </c>
      <c r="R102" s="90">
        <v>2772278.2</v>
      </c>
      <c r="S102" s="90">
        <v>2246019.2000000002</v>
      </c>
      <c r="T102" s="90">
        <v>1894810.8</v>
      </c>
      <c r="U102" s="191">
        <v>1722441.22</v>
      </c>
      <c r="V102" s="191">
        <v>1600571</v>
      </c>
      <c r="W102" s="191">
        <v>1692789.13</v>
      </c>
      <c r="X102" s="91">
        <v>2725212.09</v>
      </c>
      <c r="Y102" s="191">
        <v>4265538</v>
      </c>
      <c r="Z102" s="191">
        <v>5704563</v>
      </c>
      <c r="AA102" s="191">
        <v>7474180.96</v>
      </c>
      <c r="AB102" s="191">
        <v>4651969.6100000003</v>
      </c>
      <c r="AC102" s="191">
        <v>5411576.5700000003</v>
      </c>
      <c r="AD102" s="191">
        <v>4023648.13</v>
      </c>
      <c r="AE102" s="191">
        <v>3016108</v>
      </c>
      <c r="AF102" s="191">
        <v>3018210.5</v>
      </c>
      <c r="AG102" s="191">
        <v>2523553</v>
      </c>
      <c r="AH102" s="191">
        <v>2157252</v>
      </c>
      <c r="AI102" s="191">
        <v>4180425</v>
      </c>
      <c r="AJ102" s="91">
        <v>6386696</v>
      </c>
      <c r="AK102" s="279">
        <v>5810209</v>
      </c>
      <c r="AL102" s="279">
        <v>7510329</v>
      </c>
      <c r="AM102" s="279">
        <v>9178439</v>
      </c>
      <c r="AN102" s="279">
        <v>6862843</v>
      </c>
      <c r="AO102" s="279">
        <v>6962135</v>
      </c>
      <c r="AP102" s="279">
        <v>5268344</v>
      </c>
      <c r="AQ102" s="56">
        <v>3412421</v>
      </c>
      <c r="AR102" s="279">
        <v>3853133</v>
      </c>
      <c r="AS102" s="279">
        <v>2895788</v>
      </c>
      <c r="AT102" s="279">
        <v>3045318</v>
      </c>
      <c r="AU102" s="279">
        <v>3331317</v>
      </c>
      <c r="AV102" s="296">
        <v>4418471</v>
      </c>
      <c r="AW102" s="279">
        <v>7689556</v>
      </c>
      <c r="AX102" s="279">
        <v>8548891</v>
      </c>
      <c r="AY102" s="279">
        <v>9701610</v>
      </c>
      <c r="AZ102" s="56">
        <v>7958388</v>
      </c>
      <c r="BA102" s="279">
        <v>8819830</v>
      </c>
      <c r="BB102" s="279">
        <v>5206786</v>
      </c>
      <c r="BC102" s="56">
        <v>4277769</v>
      </c>
      <c r="BD102" s="279">
        <v>4292534</v>
      </c>
      <c r="BE102" s="279">
        <v>3338167</v>
      </c>
      <c r="BF102" s="279">
        <v>3333603</v>
      </c>
      <c r="BG102" s="279">
        <v>3317489</v>
      </c>
      <c r="BH102" s="296">
        <v>5164254</v>
      </c>
      <c r="BI102" s="481">
        <v>7712307</v>
      </c>
      <c r="BJ102" s="545">
        <v>9502820</v>
      </c>
      <c r="BK102" s="570">
        <v>9339582</v>
      </c>
      <c r="BL102" s="56">
        <v>10082143</v>
      </c>
      <c r="BM102" s="279">
        <v>8381208</v>
      </c>
      <c r="BN102" s="279">
        <v>5936994</v>
      </c>
      <c r="BO102" s="56">
        <v>4456872</v>
      </c>
      <c r="BP102" s="56">
        <v>4207595</v>
      </c>
      <c r="BQ102" s="279">
        <v>3657291</v>
      </c>
      <c r="BR102" s="279">
        <v>4093937</v>
      </c>
      <c r="BS102" s="279"/>
      <c r="BT102" s="279"/>
      <c r="BU102" s="89">
        <f t="shared" si="511"/>
        <v>-706894.71999999974</v>
      </c>
      <c r="BV102" s="92">
        <f t="shared" si="511"/>
        <v>-1524534.1200000006</v>
      </c>
      <c r="BW102" s="92">
        <f t="shared" si="511"/>
        <v>43499.879999999888</v>
      </c>
      <c r="BX102" s="92">
        <f t="shared" si="511"/>
        <v>-1151121.9299999997</v>
      </c>
      <c r="BY102" s="92">
        <f t="shared" si="511"/>
        <v>-59785.759999999776</v>
      </c>
      <c r="BZ102" s="92">
        <f t="shared" si="511"/>
        <v>-63948.800000000047</v>
      </c>
      <c r="CA102" s="92">
        <f t="shared" si="511"/>
        <v>-124449.55000000005</v>
      </c>
      <c r="CB102" s="92">
        <f t="shared" si="511"/>
        <v>-381194.3600000001</v>
      </c>
      <c r="CC102" s="92">
        <f t="shared" si="511"/>
        <v>-108990.33000000007</v>
      </c>
      <c r="CD102" s="390">
        <f t="shared" si="511"/>
        <v>141826.25999999978</v>
      </c>
      <c r="CE102" s="413">
        <f t="shared" si="512"/>
        <v>-401285.87999999989</v>
      </c>
      <c r="CF102" s="92">
        <f t="shared" si="512"/>
        <v>167991.53000000026</v>
      </c>
      <c r="CG102" s="92">
        <f t="shared" si="512"/>
        <v>2740430.8899999997</v>
      </c>
      <c r="CH102" s="92">
        <f t="shared" si="512"/>
        <v>833889.08000000054</v>
      </c>
      <c r="CI102" s="92">
        <f t="shared" si="512"/>
        <v>1341187.5300000003</v>
      </c>
      <c r="CJ102" s="231">
        <f t="shared" si="512"/>
        <v>1251369.9299999997</v>
      </c>
      <c r="CK102" s="231">
        <f t="shared" si="512"/>
        <v>770088.79999999981</v>
      </c>
      <c r="CL102" s="231">
        <f t="shared" si="512"/>
        <v>1123399.7</v>
      </c>
      <c r="CM102" s="231">
        <f t="shared" si="512"/>
        <v>801111.78</v>
      </c>
      <c r="CN102" s="231">
        <f t="shared" si="512"/>
        <v>556681</v>
      </c>
      <c r="CO102" s="231">
        <f t="shared" si="513"/>
        <v>2487635.87</v>
      </c>
      <c r="CP102" s="370">
        <f t="shared" si="513"/>
        <v>3661483.91</v>
      </c>
      <c r="CQ102" s="339">
        <f t="shared" si="513"/>
        <v>1544671</v>
      </c>
      <c r="CR102" s="244">
        <f t="shared" si="513"/>
        <v>1805766</v>
      </c>
      <c r="CS102" s="244">
        <f t="shared" si="513"/>
        <v>1704258.04</v>
      </c>
      <c r="CT102" s="244">
        <f t="shared" si="513"/>
        <v>2210873.3899999997</v>
      </c>
      <c r="CU102" s="244">
        <f t="shared" si="513"/>
        <v>1550558.4299999997</v>
      </c>
      <c r="CV102" s="244">
        <f t="shared" si="513"/>
        <v>1244695.8700000001</v>
      </c>
      <c r="CW102" s="244">
        <f t="shared" si="513"/>
        <v>396313</v>
      </c>
      <c r="CX102" s="244">
        <f t="shared" si="513"/>
        <v>834922.5</v>
      </c>
      <c r="CY102" s="244">
        <f t="shared" si="514"/>
        <v>372235</v>
      </c>
      <c r="CZ102" s="244">
        <f t="shared" si="514"/>
        <v>888066</v>
      </c>
      <c r="DA102" s="244">
        <f t="shared" si="514"/>
        <v>-849108</v>
      </c>
      <c r="DB102" s="370">
        <f t="shared" si="514"/>
        <v>-1968225</v>
      </c>
      <c r="DC102" s="370">
        <f t="shared" si="514"/>
        <v>1879347</v>
      </c>
      <c r="DD102" s="370">
        <f t="shared" si="514"/>
        <v>1038562</v>
      </c>
      <c r="DE102" s="370">
        <f t="shared" si="514"/>
        <v>523171</v>
      </c>
      <c r="DF102" s="370">
        <f t="shared" si="514"/>
        <v>1095545</v>
      </c>
      <c r="DG102" s="370">
        <f t="shared" si="514"/>
        <v>1857695</v>
      </c>
      <c r="DH102" s="370">
        <f t="shared" si="514"/>
        <v>-61558</v>
      </c>
      <c r="DI102" s="370">
        <f t="shared" si="515"/>
        <v>865348</v>
      </c>
      <c r="DJ102" s="370">
        <f t="shared" si="515"/>
        <v>439401</v>
      </c>
      <c r="DK102" s="370">
        <f t="shared" si="515"/>
        <v>442379</v>
      </c>
      <c r="DL102" s="370">
        <f t="shared" si="515"/>
        <v>288285</v>
      </c>
      <c r="DM102" s="370">
        <f t="shared" si="515"/>
        <v>-13828</v>
      </c>
      <c r="DN102" s="370">
        <f t="shared" si="515"/>
        <v>745783</v>
      </c>
      <c r="DO102" s="370">
        <f t="shared" si="515"/>
        <v>22751</v>
      </c>
      <c r="DP102" s="370">
        <f t="shared" si="515"/>
        <v>953929</v>
      </c>
      <c r="DQ102" s="370">
        <f t="shared" si="515"/>
        <v>-362028</v>
      </c>
      <c r="DR102" s="370">
        <f t="shared" si="515"/>
        <v>2123755</v>
      </c>
      <c r="DS102" s="370">
        <f t="shared" si="515"/>
        <v>-438622</v>
      </c>
      <c r="DT102" s="370">
        <f t="shared" si="515"/>
        <v>730208</v>
      </c>
      <c r="DU102" s="370">
        <f t="shared" si="515"/>
        <v>179103</v>
      </c>
      <c r="DV102" s="370">
        <f t="shared" si="515"/>
        <v>-84939</v>
      </c>
      <c r="DW102" s="370">
        <f t="shared" si="515"/>
        <v>319124</v>
      </c>
      <c r="DX102" s="370">
        <f t="shared" si="515"/>
        <v>760334</v>
      </c>
      <c r="DY102" s="370"/>
      <c r="DZ102" s="370"/>
      <c r="EA102" s="370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4093937</v>
      </c>
    </row>
    <row r="103" spans="1:133" s="31" customFormat="1" x14ac:dyDescent="0.3">
      <c r="A103" s="138"/>
      <c r="B103" s="32" t="s">
        <v>141</v>
      </c>
      <c r="C103" s="89">
        <v>13394682.77</v>
      </c>
      <c r="D103" s="90">
        <v>11600996.93</v>
      </c>
      <c r="E103" s="90">
        <v>9074922.5099999998</v>
      </c>
      <c r="F103" s="28">
        <v>4869242.99</v>
      </c>
      <c r="G103" s="90">
        <v>3748597.27</v>
      </c>
      <c r="H103" s="90">
        <v>3059845.46</v>
      </c>
      <c r="I103" s="90">
        <v>2815540.24</v>
      </c>
      <c r="J103" s="90">
        <v>3096305.74</v>
      </c>
      <c r="K103" s="90">
        <v>3385448.35</v>
      </c>
      <c r="L103" s="91">
        <v>7010178.9900000002</v>
      </c>
      <c r="M103" s="90">
        <v>12190081.4</v>
      </c>
      <c r="N103" s="90">
        <v>10434259.210000001</v>
      </c>
      <c r="O103" s="90">
        <v>11585419.32</v>
      </c>
      <c r="P103" s="90">
        <v>7447046.3200000003</v>
      </c>
      <c r="Q103" s="90">
        <v>7301485.71</v>
      </c>
      <c r="R103" s="90">
        <v>5100340.33</v>
      </c>
      <c r="S103" s="90">
        <v>3517847.82</v>
      </c>
      <c r="T103" s="90">
        <v>2597276.92</v>
      </c>
      <c r="U103" s="191">
        <v>2513034.29</v>
      </c>
      <c r="V103" s="191">
        <v>2440038</v>
      </c>
      <c r="W103" s="191">
        <v>3129945.06</v>
      </c>
      <c r="X103" s="91">
        <v>6147314.4000000004</v>
      </c>
      <c r="Y103" s="191">
        <v>8785946</v>
      </c>
      <c r="Z103" s="191">
        <v>11340189</v>
      </c>
      <c r="AA103" s="191">
        <v>15528013.77</v>
      </c>
      <c r="AB103" s="191">
        <v>10148477.109999999</v>
      </c>
      <c r="AC103" s="191">
        <v>6915971.6500000004</v>
      </c>
      <c r="AD103" s="191">
        <v>4405970.1399999997</v>
      </c>
      <c r="AE103" s="191">
        <v>3436652</v>
      </c>
      <c r="AF103" s="191">
        <v>3221851.18</v>
      </c>
      <c r="AG103" s="191">
        <v>2848495</v>
      </c>
      <c r="AH103" s="191">
        <v>2635578</v>
      </c>
      <c r="AI103" s="191">
        <v>3635574</v>
      </c>
      <c r="AJ103" s="91">
        <v>6787969</v>
      </c>
      <c r="AK103" s="279">
        <v>10429619</v>
      </c>
      <c r="AL103" s="279">
        <v>16741000</v>
      </c>
      <c r="AM103" s="279">
        <v>17779706</v>
      </c>
      <c r="AN103" s="279">
        <v>13448224</v>
      </c>
      <c r="AO103" s="279">
        <v>10152702</v>
      </c>
      <c r="AP103" s="279">
        <v>6220872</v>
      </c>
      <c r="AQ103" s="56">
        <v>4526949</v>
      </c>
      <c r="AR103" s="279">
        <v>4217419</v>
      </c>
      <c r="AS103" s="279">
        <v>3294631</v>
      </c>
      <c r="AT103" s="279">
        <v>4016441</v>
      </c>
      <c r="AU103" s="279">
        <v>5287302</v>
      </c>
      <c r="AV103" s="296">
        <v>8578144</v>
      </c>
      <c r="AW103" s="279">
        <v>15219380</v>
      </c>
      <c r="AX103" s="279">
        <v>16206634</v>
      </c>
      <c r="AY103" s="279">
        <v>18003165</v>
      </c>
      <c r="AZ103" s="56">
        <v>12179515</v>
      </c>
      <c r="BA103" s="279">
        <v>9222727</v>
      </c>
      <c r="BB103" s="279">
        <v>5688863</v>
      </c>
      <c r="BC103" s="56">
        <v>3692983</v>
      </c>
      <c r="BD103" s="279">
        <v>3317206</v>
      </c>
      <c r="BE103" s="279">
        <v>2884751</v>
      </c>
      <c r="BF103" s="279">
        <v>3023457</v>
      </c>
      <c r="BG103" s="279">
        <v>4117893</v>
      </c>
      <c r="BH103" s="296">
        <v>8508192</v>
      </c>
      <c r="BI103" s="481">
        <v>14565535</v>
      </c>
      <c r="BJ103" s="545">
        <v>17204091</v>
      </c>
      <c r="BK103" s="570">
        <v>16539752</v>
      </c>
      <c r="BL103" s="56">
        <v>14359686</v>
      </c>
      <c r="BM103" s="279">
        <v>9197839</v>
      </c>
      <c r="BN103" s="279">
        <v>3730672</v>
      </c>
      <c r="BO103" s="56">
        <v>3046993</v>
      </c>
      <c r="BP103" s="56">
        <v>2159107</v>
      </c>
      <c r="BQ103" s="279">
        <v>1845924</v>
      </c>
      <c r="BR103" s="279">
        <v>1710037</v>
      </c>
      <c r="BS103" s="279"/>
      <c r="BT103" s="279"/>
      <c r="BU103" s="89">
        <f t="shared" si="511"/>
        <v>-1809263.4499999993</v>
      </c>
      <c r="BV103" s="92">
        <f t="shared" si="511"/>
        <v>-4153950.6099999994</v>
      </c>
      <c r="BW103" s="92">
        <f t="shared" si="511"/>
        <v>-1773436.7999999998</v>
      </c>
      <c r="BX103" s="92">
        <f t="shared" si="511"/>
        <v>231097.33999999985</v>
      </c>
      <c r="BY103" s="92">
        <f t="shared" si="511"/>
        <v>-230749.45000000019</v>
      </c>
      <c r="BZ103" s="92">
        <f t="shared" si="511"/>
        <v>-462568.54000000004</v>
      </c>
      <c r="CA103" s="92">
        <f t="shared" si="511"/>
        <v>-302505.95000000019</v>
      </c>
      <c r="CB103" s="92">
        <f t="shared" si="511"/>
        <v>-656267.74000000022</v>
      </c>
      <c r="CC103" s="92">
        <f t="shared" si="511"/>
        <v>-255503.29000000004</v>
      </c>
      <c r="CD103" s="390">
        <f t="shared" si="511"/>
        <v>-862864.58999999985</v>
      </c>
      <c r="CE103" s="413">
        <f t="shared" si="512"/>
        <v>-3404135.4000000004</v>
      </c>
      <c r="CF103" s="92">
        <f t="shared" si="512"/>
        <v>905929.78999999911</v>
      </c>
      <c r="CG103" s="92">
        <f t="shared" si="512"/>
        <v>3942594.4499999993</v>
      </c>
      <c r="CH103" s="92">
        <f t="shared" si="512"/>
        <v>2701430.7899999991</v>
      </c>
      <c r="CI103" s="92">
        <f t="shared" si="512"/>
        <v>-385514.05999999959</v>
      </c>
      <c r="CJ103" s="231">
        <f t="shared" si="512"/>
        <v>-694370.19000000041</v>
      </c>
      <c r="CK103" s="231">
        <f t="shared" si="512"/>
        <v>-81195.819999999832</v>
      </c>
      <c r="CL103" s="231">
        <f t="shared" si="512"/>
        <v>624574.26000000024</v>
      </c>
      <c r="CM103" s="231">
        <f t="shared" si="512"/>
        <v>335460.70999999996</v>
      </c>
      <c r="CN103" s="231">
        <f t="shared" si="512"/>
        <v>195540</v>
      </c>
      <c r="CO103" s="231">
        <f t="shared" si="513"/>
        <v>505628.93999999994</v>
      </c>
      <c r="CP103" s="370">
        <f t="shared" si="513"/>
        <v>640654.59999999963</v>
      </c>
      <c r="CQ103" s="339">
        <f t="shared" si="513"/>
        <v>1643673</v>
      </c>
      <c r="CR103" s="244">
        <f t="shared" si="513"/>
        <v>5400811</v>
      </c>
      <c r="CS103" s="244">
        <f t="shared" si="513"/>
        <v>2251692.2300000004</v>
      </c>
      <c r="CT103" s="244">
        <f t="shared" si="513"/>
        <v>3299746.8900000006</v>
      </c>
      <c r="CU103" s="244">
        <f t="shared" si="513"/>
        <v>3236730.3499999996</v>
      </c>
      <c r="CV103" s="244">
        <f t="shared" si="513"/>
        <v>1814901.8600000003</v>
      </c>
      <c r="CW103" s="244">
        <f t="shared" si="513"/>
        <v>1090297</v>
      </c>
      <c r="CX103" s="244">
        <f t="shared" si="513"/>
        <v>995567.81999999983</v>
      </c>
      <c r="CY103" s="244">
        <f t="shared" si="514"/>
        <v>446136</v>
      </c>
      <c r="CZ103" s="244">
        <f t="shared" si="514"/>
        <v>1380863</v>
      </c>
      <c r="DA103" s="244">
        <f t="shared" si="514"/>
        <v>1651728</v>
      </c>
      <c r="DB103" s="370">
        <f t="shared" si="514"/>
        <v>1790175</v>
      </c>
      <c r="DC103" s="370">
        <f t="shared" si="514"/>
        <v>4789761</v>
      </c>
      <c r="DD103" s="370">
        <f t="shared" si="514"/>
        <v>-534366</v>
      </c>
      <c r="DE103" s="370">
        <f t="shared" si="514"/>
        <v>223459</v>
      </c>
      <c r="DF103" s="370">
        <f t="shared" si="514"/>
        <v>-1268709</v>
      </c>
      <c r="DG103" s="370">
        <f t="shared" si="514"/>
        <v>-929975</v>
      </c>
      <c r="DH103" s="370">
        <f t="shared" si="514"/>
        <v>-532009</v>
      </c>
      <c r="DI103" s="370">
        <f t="shared" si="515"/>
        <v>-833966</v>
      </c>
      <c r="DJ103" s="370">
        <f t="shared" si="515"/>
        <v>-900213</v>
      </c>
      <c r="DK103" s="370">
        <f t="shared" si="515"/>
        <v>-409880</v>
      </c>
      <c r="DL103" s="370">
        <f t="shared" si="515"/>
        <v>-992984</v>
      </c>
      <c r="DM103" s="370">
        <f t="shared" si="515"/>
        <v>-1169409</v>
      </c>
      <c r="DN103" s="370">
        <f t="shared" si="515"/>
        <v>-69952</v>
      </c>
      <c r="DO103" s="370">
        <f t="shared" si="515"/>
        <v>-653845</v>
      </c>
      <c r="DP103" s="370">
        <f t="shared" si="515"/>
        <v>997457</v>
      </c>
      <c r="DQ103" s="370">
        <f t="shared" si="515"/>
        <v>-1463413</v>
      </c>
      <c r="DR103" s="370">
        <f t="shared" si="515"/>
        <v>2180171</v>
      </c>
      <c r="DS103" s="370">
        <f t="shared" si="515"/>
        <v>-24888</v>
      </c>
      <c r="DT103" s="370">
        <f t="shared" si="515"/>
        <v>-1958191</v>
      </c>
      <c r="DU103" s="370">
        <f t="shared" si="515"/>
        <v>-645990</v>
      </c>
      <c r="DV103" s="370">
        <f t="shared" si="515"/>
        <v>-1158099</v>
      </c>
      <c r="DW103" s="370">
        <f t="shared" si="515"/>
        <v>-1038827</v>
      </c>
      <c r="DX103" s="370">
        <f t="shared" si="515"/>
        <v>-1313420</v>
      </c>
      <c r="DY103" s="370"/>
      <c r="DZ103" s="370"/>
      <c r="EA103" s="370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1710037</v>
      </c>
    </row>
    <row r="104" spans="1:133" s="31" customFormat="1" x14ac:dyDescent="0.3">
      <c r="A104" s="138"/>
      <c r="B104" s="32" t="s">
        <v>142</v>
      </c>
      <c r="C104" s="89">
        <v>14158656.67</v>
      </c>
      <c r="D104" s="90">
        <v>12488420.199999999</v>
      </c>
      <c r="E104" s="90">
        <v>9926474.7699999996</v>
      </c>
      <c r="F104" s="28">
        <v>5282538.0599999996</v>
      </c>
      <c r="G104" s="90">
        <v>4138957.01</v>
      </c>
      <c r="H104" s="90">
        <v>3254792.95</v>
      </c>
      <c r="I104" s="90">
        <v>3231719.21</v>
      </c>
      <c r="J104" s="90">
        <v>3444213.33</v>
      </c>
      <c r="K104" s="90">
        <v>3527802.57</v>
      </c>
      <c r="L104" s="91">
        <v>7178262.7300000004</v>
      </c>
      <c r="M104" s="90">
        <v>12926449.300000001</v>
      </c>
      <c r="N104" s="90">
        <v>10490174.09</v>
      </c>
      <c r="O104" s="90">
        <v>12575681.619999999</v>
      </c>
      <c r="P104" s="90">
        <v>7574983.0099999998</v>
      </c>
      <c r="Q104" s="90">
        <v>7920227.3499999996</v>
      </c>
      <c r="R104" s="90">
        <v>5457898.4199999999</v>
      </c>
      <c r="S104" s="90">
        <v>3656978.53</v>
      </c>
      <c r="T104" s="90">
        <v>2444560.7400000002</v>
      </c>
      <c r="U104" s="191">
        <v>2470294.84</v>
      </c>
      <c r="V104" s="191">
        <v>2483308</v>
      </c>
      <c r="W104" s="191">
        <v>3357675.66</v>
      </c>
      <c r="X104" s="91">
        <v>6458146.5</v>
      </c>
      <c r="Y104" s="191">
        <v>8831219</v>
      </c>
      <c r="Z104" s="191">
        <v>11312571</v>
      </c>
      <c r="AA104" s="191">
        <v>16474129.060000001</v>
      </c>
      <c r="AB104" s="191">
        <v>10502583.66</v>
      </c>
      <c r="AC104" s="191">
        <v>7549319.6799999997</v>
      </c>
      <c r="AD104" s="191">
        <v>4873520.8099999996</v>
      </c>
      <c r="AE104" s="191">
        <v>3763508</v>
      </c>
      <c r="AF104" s="191">
        <v>3337729.5</v>
      </c>
      <c r="AG104" s="191">
        <v>2927295</v>
      </c>
      <c r="AH104" s="191">
        <v>2619743</v>
      </c>
      <c r="AI104" s="191">
        <v>3713673</v>
      </c>
      <c r="AJ104" s="91">
        <v>6900643</v>
      </c>
      <c r="AK104" s="279">
        <v>10624362</v>
      </c>
      <c r="AL104" s="279">
        <v>17157556</v>
      </c>
      <c r="AM104" s="279">
        <v>18222980</v>
      </c>
      <c r="AN104" s="279">
        <v>13840601</v>
      </c>
      <c r="AO104" s="279">
        <v>10023198</v>
      </c>
      <c r="AP104" s="279">
        <v>7024349</v>
      </c>
      <c r="AQ104" s="56">
        <v>4927696</v>
      </c>
      <c r="AR104" s="279">
        <v>4371977</v>
      </c>
      <c r="AS104" s="279">
        <v>3400066</v>
      </c>
      <c r="AT104" s="279">
        <v>4355372</v>
      </c>
      <c r="AU104" s="279">
        <v>6102548</v>
      </c>
      <c r="AV104" s="296">
        <v>9082015</v>
      </c>
      <c r="AW104" s="279">
        <v>16072348</v>
      </c>
      <c r="AX104" s="279">
        <v>16974814</v>
      </c>
      <c r="AY104" s="279">
        <v>18556859</v>
      </c>
      <c r="AZ104" s="56">
        <v>12334749</v>
      </c>
      <c r="BA104" s="279">
        <v>10251971</v>
      </c>
      <c r="BB104" s="279">
        <v>6314903</v>
      </c>
      <c r="BC104" s="56">
        <v>4164444</v>
      </c>
      <c r="BD104" s="279">
        <v>3366280</v>
      </c>
      <c r="BE104" s="279">
        <v>3071968</v>
      </c>
      <c r="BF104" s="279">
        <v>3214186</v>
      </c>
      <c r="BG104" s="279">
        <v>4441761</v>
      </c>
      <c r="BH104" s="296">
        <v>8797527</v>
      </c>
      <c r="BI104" s="481">
        <v>15375883</v>
      </c>
      <c r="BJ104" s="545">
        <v>17187565</v>
      </c>
      <c r="BK104" s="570">
        <v>16702501</v>
      </c>
      <c r="BL104" s="56">
        <v>15552789</v>
      </c>
      <c r="BM104" s="279">
        <v>9894346</v>
      </c>
      <c r="BN104" s="279">
        <v>3870567</v>
      </c>
      <c r="BO104" s="56">
        <v>2776781</v>
      </c>
      <c r="BP104" s="56">
        <v>2039428</v>
      </c>
      <c r="BQ104" s="279">
        <v>2002107</v>
      </c>
      <c r="BR104" s="279">
        <v>2067922</v>
      </c>
      <c r="BS104" s="279"/>
      <c r="BT104" s="279"/>
      <c r="BU104" s="89">
        <f t="shared" si="511"/>
        <v>-1582975.0500000007</v>
      </c>
      <c r="BV104" s="92">
        <f t="shared" si="511"/>
        <v>-4913437.1899999995</v>
      </c>
      <c r="BW104" s="92">
        <f t="shared" si="511"/>
        <v>-2006247.42</v>
      </c>
      <c r="BX104" s="92">
        <f t="shared" si="511"/>
        <v>175360.36000000034</v>
      </c>
      <c r="BY104" s="92">
        <f t="shared" si="511"/>
        <v>-481978.48</v>
      </c>
      <c r="BZ104" s="92">
        <f t="shared" si="511"/>
        <v>-810232.21</v>
      </c>
      <c r="CA104" s="92">
        <f t="shared" si="511"/>
        <v>-761424.37000000011</v>
      </c>
      <c r="CB104" s="92">
        <f t="shared" si="511"/>
        <v>-960905.33000000007</v>
      </c>
      <c r="CC104" s="92">
        <f t="shared" si="511"/>
        <v>-170126.90999999968</v>
      </c>
      <c r="CD104" s="390">
        <f t="shared" si="511"/>
        <v>-720116.23000000045</v>
      </c>
      <c r="CE104" s="413">
        <f t="shared" si="512"/>
        <v>-4095230.3000000007</v>
      </c>
      <c r="CF104" s="92">
        <f t="shared" si="512"/>
        <v>822396.91000000015</v>
      </c>
      <c r="CG104" s="92">
        <f t="shared" si="512"/>
        <v>3898447.4400000013</v>
      </c>
      <c r="CH104" s="92">
        <f t="shared" si="512"/>
        <v>2927600.6500000004</v>
      </c>
      <c r="CI104" s="92">
        <f t="shared" si="512"/>
        <v>-370907.66999999993</v>
      </c>
      <c r="CJ104" s="231">
        <f t="shared" si="512"/>
        <v>-584377.61000000034</v>
      </c>
      <c r="CK104" s="231">
        <f t="shared" si="512"/>
        <v>106529.4700000002</v>
      </c>
      <c r="CL104" s="231">
        <f t="shared" si="512"/>
        <v>893168.75999999978</v>
      </c>
      <c r="CM104" s="231">
        <f t="shared" si="512"/>
        <v>457000.16000000015</v>
      </c>
      <c r="CN104" s="231">
        <f t="shared" si="512"/>
        <v>136435</v>
      </c>
      <c r="CO104" s="231">
        <f t="shared" si="513"/>
        <v>355997.33999999985</v>
      </c>
      <c r="CP104" s="370">
        <f t="shared" si="513"/>
        <v>442496.5</v>
      </c>
      <c r="CQ104" s="339">
        <f t="shared" si="513"/>
        <v>1793143</v>
      </c>
      <c r="CR104" s="244">
        <f t="shared" si="513"/>
        <v>5844985</v>
      </c>
      <c r="CS104" s="244">
        <f t="shared" si="513"/>
        <v>1748850.9399999995</v>
      </c>
      <c r="CT104" s="244">
        <f t="shared" si="513"/>
        <v>3338017.34</v>
      </c>
      <c r="CU104" s="244">
        <f t="shared" si="513"/>
        <v>2473878.3200000003</v>
      </c>
      <c r="CV104" s="244">
        <f t="shared" si="513"/>
        <v>2150828.1900000004</v>
      </c>
      <c r="CW104" s="244">
        <f t="shared" si="513"/>
        <v>1164188</v>
      </c>
      <c r="CX104" s="244">
        <f t="shared" si="513"/>
        <v>1034247.5</v>
      </c>
      <c r="CY104" s="244">
        <f t="shared" si="514"/>
        <v>472771</v>
      </c>
      <c r="CZ104" s="244">
        <f t="shared" si="514"/>
        <v>1735629</v>
      </c>
      <c r="DA104" s="244">
        <f t="shared" si="514"/>
        <v>2388875</v>
      </c>
      <c r="DB104" s="370">
        <f t="shared" si="514"/>
        <v>2181372</v>
      </c>
      <c r="DC104" s="370">
        <f t="shared" si="514"/>
        <v>5447986</v>
      </c>
      <c r="DD104" s="370">
        <f t="shared" si="514"/>
        <v>-182742</v>
      </c>
      <c r="DE104" s="370">
        <f t="shared" si="514"/>
        <v>333879</v>
      </c>
      <c r="DF104" s="370">
        <f t="shared" si="514"/>
        <v>-1505852</v>
      </c>
      <c r="DG104" s="370">
        <f t="shared" si="514"/>
        <v>228773</v>
      </c>
      <c r="DH104" s="370">
        <f t="shared" si="514"/>
        <v>-709446</v>
      </c>
      <c r="DI104" s="370">
        <f t="shared" si="515"/>
        <v>-763252</v>
      </c>
      <c r="DJ104" s="370">
        <f t="shared" si="515"/>
        <v>-1005697</v>
      </c>
      <c r="DK104" s="370">
        <f t="shared" si="515"/>
        <v>-328098</v>
      </c>
      <c r="DL104" s="370">
        <f t="shared" si="515"/>
        <v>-1141186</v>
      </c>
      <c r="DM104" s="370">
        <f t="shared" si="515"/>
        <v>-1660787</v>
      </c>
      <c r="DN104" s="370">
        <f t="shared" si="515"/>
        <v>-284488</v>
      </c>
      <c r="DO104" s="370">
        <f t="shared" si="515"/>
        <v>-696465</v>
      </c>
      <c r="DP104" s="370">
        <f t="shared" si="515"/>
        <v>212751</v>
      </c>
      <c r="DQ104" s="370">
        <f t="shared" si="515"/>
        <v>-1854358</v>
      </c>
      <c r="DR104" s="370">
        <f t="shared" si="515"/>
        <v>3218040</v>
      </c>
      <c r="DS104" s="370">
        <f t="shared" si="515"/>
        <v>-357625</v>
      </c>
      <c r="DT104" s="370">
        <f t="shared" si="515"/>
        <v>-2444336</v>
      </c>
      <c r="DU104" s="370">
        <f t="shared" si="515"/>
        <v>-1387663</v>
      </c>
      <c r="DV104" s="370">
        <f t="shared" si="515"/>
        <v>-1326852</v>
      </c>
      <c r="DW104" s="370">
        <f t="shared" si="515"/>
        <v>-1069861</v>
      </c>
      <c r="DX104" s="370">
        <f t="shared" si="515"/>
        <v>-1146264</v>
      </c>
      <c r="DY104" s="370"/>
      <c r="DZ104" s="370"/>
      <c r="EA104" s="370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2067922</v>
      </c>
    </row>
    <row r="105" spans="1:133" s="31" customFormat="1" x14ac:dyDescent="0.3">
      <c r="A105" s="138"/>
      <c r="B105" s="32" t="s">
        <v>143</v>
      </c>
      <c r="C105" s="89">
        <v>39521513</v>
      </c>
      <c r="D105" s="90">
        <v>42548758.5</v>
      </c>
      <c r="E105" s="90">
        <v>40827416.32</v>
      </c>
      <c r="F105" s="28">
        <v>19470930.890000001</v>
      </c>
      <c r="G105" s="90">
        <v>15354994.08</v>
      </c>
      <c r="H105" s="90">
        <v>11766140.560000001</v>
      </c>
      <c r="I105" s="90">
        <v>13780022.17</v>
      </c>
      <c r="J105" s="90">
        <v>13356349.02</v>
      </c>
      <c r="K105" s="90">
        <v>11466608.050000001</v>
      </c>
      <c r="L105" s="91">
        <v>22124979.52</v>
      </c>
      <c r="M105" s="90">
        <v>43373269.75</v>
      </c>
      <c r="N105" s="90">
        <v>31256679.75</v>
      </c>
      <c r="O105" s="90">
        <v>42841984.869999997</v>
      </c>
      <c r="P105" s="90">
        <v>29329761.100000001</v>
      </c>
      <c r="Q105" s="90">
        <v>27174942.690000001</v>
      </c>
      <c r="R105" s="90">
        <v>23492080.16</v>
      </c>
      <c r="S105" s="90">
        <v>13075482.15</v>
      </c>
      <c r="T105" s="90">
        <v>10080366.09</v>
      </c>
      <c r="U105" s="191">
        <v>9353732.0899999999</v>
      </c>
      <c r="V105" s="191">
        <v>9779089</v>
      </c>
      <c r="W105" s="191">
        <v>13042654.33</v>
      </c>
      <c r="X105" s="91">
        <v>20512692.969999999</v>
      </c>
      <c r="Y105" s="191">
        <v>29732564</v>
      </c>
      <c r="Z105" s="191">
        <v>36492960</v>
      </c>
      <c r="AA105" s="191">
        <v>51304579.939999998</v>
      </c>
      <c r="AB105" s="191">
        <v>36080386.18</v>
      </c>
      <c r="AC105" s="191">
        <v>31350231.890000001</v>
      </c>
      <c r="AD105" s="191">
        <v>18463730.350000001</v>
      </c>
      <c r="AE105" s="191">
        <v>13211558</v>
      </c>
      <c r="AF105" s="191">
        <v>13570171.300000001</v>
      </c>
      <c r="AG105" s="191">
        <v>9857806</v>
      </c>
      <c r="AH105" s="191">
        <v>9141833</v>
      </c>
      <c r="AI105" s="191">
        <v>12918632</v>
      </c>
      <c r="AJ105" s="91">
        <v>21316969</v>
      </c>
      <c r="AK105" s="279">
        <v>31295524</v>
      </c>
      <c r="AL105" s="279">
        <v>51087364</v>
      </c>
      <c r="AM105" s="279">
        <v>59929968</v>
      </c>
      <c r="AN105" s="279">
        <v>47018550</v>
      </c>
      <c r="AO105" s="279">
        <v>37389192</v>
      </c>
      <c r="AP105" s="279">
        <v>24993272</v>
      </c>
      <c r="AQ105" s="56">
        <v>16564937</v>
      </c>
      <c r="AR105" s="279">
        <v>16432536</v>
      </c>
      <c r="AS105" s="279">
        <v>11527989</v>
      </c>
      <c r="AT105" s="279">
        <v>16536215</v>
      </c>
      <c r="AU105" s="279">
        <v>18865698</v>
      </c>
      <c r="AV105" s="296">
        <v>30947114</v>
      </c>
      <c r="AW105" s="279">
        <v>47940798</v>
      </c>
      <c r="AX105" s="279">
        <v>56113234</v>
      </c>
      <c r="AY105" s="279">
        <v>60372540</v>
      </c>
      <c r="AZ105" s="56">
        <v>44468204</v>
      </c>
      <c r="BA105" s="279">
        <v>40701784</v>
      </c>
      <c r="BB105" s="279">
        <v>25228488</v>
      </c>
      <c r="BC105" s="56">
        <v>17621811</v>
      </c>
      <c r="BD105" s="279">
        <v>13592932</v>
      </c>
      <c r="BE105" s="279">
        <v>12053153</v>
      </c>
      <c r="BF105" s="279">
        <v>13043315</v>
      </c>
      <c r="BG105" s="279">
        <v>15998964</v>
      </c>
      <c r="BH105" s="296">
        <v>25080731</v>
      </c>
      <c r="BI105" s="481">
        <v>52954693</v>
      </c>
      <c r="BJ105" s="545">
        <v>57844636</v>
      </c>
      <c r="BK105" s="570">
        <v>51207509</v>
      </c>
      <c r="BL105" s="56">
        <v>54125389</v>
      </c>
      <c r="BM105" s="279">
        <v>42299888</v>
      </c>
      <c r="BN105" s="279">
        <v>8970125</v>
      </c>
      <c r="BO105" s="56">
        <v>6381993</v>
      </c>
      <c r="BP105" s="56">
        <v>4341722</v>
      </c>
      <c r="BQ105" s="279">
        <v>3908058</v>
      </c>
      <c r="BR105" s="279">
        <v>4904108</v>
      </c>
      <c r="BS105" s="279"/>
      <c r="BT105" s="279"/>
      <c r="BU105" s="89">
        <f t="shared" si="511"/>
        <v>3320471.8699999973</v>
      </c>
      <c r="BV105" s="92">
        <f t="shared" si="511"/>
        <v>-13218997.399999999</v>
      </c>
      <c r="BW105" s="92">
        <f t="shared" si="511"/>
        <v>-13652473.629999999</v>
      </c>
      <c r="BX105" s="92">
        <f t="shared" si="511"/>
        <v>4021149.2699999996</v>
      </c>
      <c r="BY105" s="92">
        <f t="shared" si="511"/>
        <v>-2279511.9299999997</v>
      </c>
      <c r="BZ105" s="92">
        <f t="shared" si="511"/>
        <v>-1685774.4700000007</v>
      </c>
      <c r="CA105" s="92">
        <f t="shared" si="511"/>
        <v>-4426290.08</v>
      </c>
      <c r="CB105" s="92">
        <f t="shared" si="511"/>
        <v>-3577260.0199999996</v>
      </c>
      <c r="CC105" s="92">
        <f t="shared" si="511"/>
        <v>1576046.2799999993</v>
      </c>
      <c r="CD105" s="390">
        <f t="shared" si="511"/>
        <v>-1612286.5500000007</v>
      </c>
      <c r="CE105" s="413">
        <f t="shared" si="512"/>
        <v>-13640705.75</v>
      </c>
      <c r="CF105" s="92">
        <f t="shared" si="512"/>
        <v>5236280.25</v>
      </c>
      <c r="CG105" s="92">
        <f t="shared" si="512"/>
        <v>8462595.0700000003</v>
      </c>
      <c r="CH105" s="92">
        <f t="shared" si="512"/>
        <v>6750625.0799999982</v>
      </c>
      <c r="CI105" s="92">
        <f t="shared" si="512"/>
        <v>4175289.1999999993</v>
      </c>
      <c r="CJ105" s="231">
        <f t="shared" si="512"/>
        <v>-5028349.8099999987</v>
      </c>
      <c r="CK105" s="231">
        <f t="shared" si="512"/>
        <v>136075.84999999963</v>
      </c>
      <c r="CL105" s="231">
        <f t="shared" si="512"/>
        <v>3489805.2100000009</v>
      </c>
      <c r="CM105" s="231">
        <f t="shared" si="512"/>
        <v>504073.91000000015</v>
      </c>
      <c r="CN105" s="231">
        <f t="shared" si="512"/>
        <v>-637256</v>
      </c>
      <c r="CO105" s="231">
        <f t="shared" si="513"/>
        <v>-124022.33000000007</v>
      </c>
      <c r="CP105" s="370">
        <f t="shared" si="513"/>
        <v>804276.03000000119</v>
      </c>
      <c r="CQ105" s="339">
        <f t="shared" si="513"/>
        <v>1562960</v>
      </c>
      <c r="CR105" s="244">
        <f t="shared" si="513"/>
        <v>14594404</v>
      </c>
      <c r="CS105" s="244">
        <f t="shared" si="513"/>
        <v>8625388.0600000024</v>
      </c>
      <c r="CT105" s="244">
        <f t="shared" si="513"/>
        <v>10938163.82</v>
      </c>
      <c r="CU105" s="244">
        <f t="shared" si="513"/>
        <v>6038960.1099999994</v>
      </c>
      <c r="CV105" s="244">
        <f t="shared" si="513"/>
        <v>6529541.6499999985</v>
      </c>
      <c r="CW105" s="244">
        <f t="shared" si="513"/>
        <v>3353379</v>
      </c>
      <c r="CX105" s="244">
        <f t="shared" si="513"/>
        <v>2862364.6999999993</v>
      </c>
      <c r="CY105" s="244">
        <f t="shared" si="514"/>
        <v>1670183</v>
      </c>
      <c r="CZ105" s="244">
        <f t="shared" si="514"/>
        <v>7394382</v>
      </c>
      <c r="DA105" s="244">
        <f t="shared" si="514"/>
        <v>5947066</v>
      </c>
      <c r="DB105" s="370">
        <f t="shared" si="514"/>
        <v>9630145</v>
      </c>
      <c r="DC105" s="370">
        <f t="shared" si="514"/>
        <v>16645274</v>
      </c>
      <c r="DD105" s="370">
        <f t="shared" si="514"/>
        <v>5025870</v>
      </c>
      <c r="DE105" s="370">
        <f t="shared" si="514"/>
        <v>442572</v>
      </c>
      <c r="DF105" s="370">
        <f t="shared" si="514"/>
        <v>-2550346</v>
      </c>
      <c r="DG105" s="370">
        <f t="shared" si="514"/>
        <v>3312592</v>
      </c>
      <c r="DH105" s="370">
        <f t="shared" si="514"/>
        <v>235216</v>
      </c>
      <c r="DI105" s="370">
        <f t="shared" si="515"/>
        <v>1056874</v>
      </c>
      <c r="DJ105" s="370">
        <f t="shared" si="515"/>
        <v>-2839604</v>
      </c>
      <c r="DK105" s="370">
        <f t="shared" si="515"/>
        <v>525164</v>
      </c>
      <c r="DL105" s="370">
        <f t="shared" si="515"/>
        <v>-3492900</v>
      </c>
      <c r="DM105" s="370">
        <f t="shared" si="515"/>
        <v>-2866734</v>
      </c>
      <c r="DN105" s="370">
        <f t="shared" si="515"/>
        <v>-5866383</v>
      </c>
      <c r="DO105" s="370">
        <f t="shared" si="515"/>
        <v>5013895</v>
      </c>
      <c r="DP105" s="370">
        <f t="shared" si="515"/>
        <v>1731402</v>
      </c>
      <c r="DQ105" s="370">
        <f t="shared" si="515"/>
        <v>-9165031</v>
      </c>
      <c r="DR105" s="370">
        <f t="shared" si="515"/>
        <v>9657185</v>
      </c>
      <c r="DS105" s="370">
        <f t="shared" si="515"/>
        <v>1598104</v>
      </c>
      <c r="DT105" s="370">
        <f t="shared" si="515"/>
        <v>-16258363</v>
      </c>
      <c r="DU105" s="370">
        <f t="shared" si="515"/>
        <v>-11239818</v>
      </c>
      <c r="DV105" s="370">
        <f t="shared" si="515"/>
        <v>-9251210</v>
      </c>
      <c r="DW105" s="370">
        <f t="shared" si="515"/>
        <v>-8145095</v>
      </c>
      <c r="DX105" s="370">
        <f t="shared" si="515"/>
        <v>-8139207</v>
      </c>
      <c r="DY105" s="370"/>
      <c r="DZ105" s="370"/>
      <c r="EA105" s="370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4904108</v>
      </c>
    </row>
    <row r="106" spans="1:133" s="122" customFormat="1" x14ac:dyDescent="0.3">
      <c r="A106" s="139"/>
      <c r="B106" s="32" t="s">
        <v>144</v>
      </c>
      <c r="C106" s="123">
        <f>SUM(C101:C105)</f>
        <v>174183513.78</v>
      </c>
      <c r="D106" s="124">
        <f t="shared" ref="D106:EC120" si="516">SUM(D101:D105)</f>
        <v>159039386.01999998</v>
      </c>
      <c r="E106" s="124">
        <f t="shared" si="516"/>
        <v>130565127.69999999</v>
      </c>
      <c r="F106" s="125">
        <f t="shared" si="516"/>
        <v>76846294.310000002</v>
      </c>
      <c r="G106" s="124">
        <f t="shared" si="516"/>
        <v>61608735.079999998</v>
      </c>
      <c r="H106" s="124">
        <f t="shared" si="516"/>
        <v>50922890.300000004</v>
      </c>
      <c r="I106" s="124">
        <f t="shared" si="516"/>
        <v>49972372.520000003</v>
      </c>
      <c r="J106" s="124">
        <f t="shared" si="516"/>
        <v>53039413.189999998</v>
      </c>
      <c r="K106" s="124">
        <f t="shared" si="516"/>
        <v>53997515.090000004</v>
      </c>
      <c r="L106" s="126">
        <f t="shared" si="516"/>
        <v>110838126.36999999</v>
      </c>
      <c r="M106" s="124">
        <f t="shared" si="516"/>
        <v>166653369.01999998</v>
      </c>
      <c r="N106" s="124">
        <f t="shared" si="516"/>
        <v>147100148.53</v>
      </c>
      <c r="O106" s="124">
        <f t="shared" si="516"/>
        <v>167031350.06999999</v>
      </c>
      <c r="P106" s="124">
        <f t="shared" si="516"/>
        <v>123272014.70000002</v>
      </c>
      <c r="Q106" s="124">
        <f t="shared" si="516"/>
        <v>113780177.83999999</v>
      </c>
      <c r="R106" s="124">
        <f t="shared" si="516"/>
        <v>80479925.100000009</v>
      </c>
      <c r="S106" s="124">
        <f t="shared" si="516"/>
        <v>54711975.32</v>
      </c>
      <c r="T106" s="124">
        <f t="shared" si="516"/>
        <v>45762776.400000006</v>
      </c>
      <c r="U106" s="124">
        <f t="shared" si="516"/>
        <v>43489213.689999998</v>
      </c>
      <c r="V106" s="124">
        <f t="shared" si="516"/>
        <v>44357349</v>
      </c>
      <c r="W106" s="124">
        <f t="shared" si="516"/>
        <v>55924095.760000005</v>
      </c>
      <c r="X106" s="126">
        <f t="shared" si="516"/>
        <v>103273232.75000001</v>
      </c>
      <c r="Y106" s="124">
        <f t="shared" si="516"/>
        <v>137030268</v>
      </c>
      <c r="Z106" s="124">
        <f t="shared" si="516"/>
        <v>164067891</v>
      </c>
      <c r="AA106" s="124">
        <f t="shared" si="516"/>
        <v>210368311.31999999</v>
      </c>
      <c r="AB106" s="124">
        <f t="shared" si="516"/>
        <v>144563079.37</v>
      </c>
      <c r="AC106" s="124">
        <f t="shared" si="516"/>
        <v>112512679.11999999</v>
      </c>
      <c r="AD106" s="124">
        <f t="shared" si="516"/>
        <v>76431221.710000008</v>
      </c>
      <c r="AE106" s="124">
        <f t="shared" si="516"/>
        <v>58057233</v>
      </c>
      <c r="AF106" s="124">
        <f t="shared" si="516"/>
        <v>55044352.659999996</v>
      </c>
      <c r="AG106" s="263">
        <v>46274764</v>
      </c>
      <c r="AH106" s="263">
        <v>45071724</v>
      </c>
      <c r="AI106" s="263">
        <v>61595307</v>
      </c>
      <c r="AJ106" s="126">
        <v>116751592</v>
      </c>
      <c r="AK106" s="280">
        <v>161107078</v>
      </c>
      <c r="AL106" s="280">
        <v>226634751</v>
      </c>
      <c r="AM106" s="280">
        <v>243498682</v>
      </c>
      <c r="AN106" s="280">
        <v>180267865</v>
      </c>
      <c r="AO106" s="280">
        <v>145793093</v>
      </c>
      <c r="AP106" s="280">
        <v>100585145</v>
      </c>
      <c r="AQ106" s="37">
        <v>71108067</v>
      </c>
      <c r="AR106" s="280">
        <v>70480262</v>
      </c>
      <c r="AS106" s="280">
        <v>56572338</v>
      </c>
      <c r="AT106" s="280">
        <v>67273578</v>
      </c>
      <c r="AU106" s="280">
        <v>82425874</v>
      </c>
      <c r="AV106" s="297">
        <v>138673314</v>
      </c>
      <c r="AW106" s="280">
        <v>212878292</v>
      </c>
      <c r="AX106" s="280">
        <v>227752145</v>
      </c>
      <c r="AY106" s="280">
        <v>246959714</v>
      </c>
      <c r="AZ106" s="37">
        <v>175508544</v>
      </c>
      <c r="BA106" s="280">
        <v>154356955</v>
      </c>
      <c r="BB106" s="280">
        <v>93104819</v>
      </c>
      <c r="BC106" s="37">
        <v>65325716</v>
      </c>
      <c r="BD106" s="280">
        <v>60372163</v>
      </c>
      <c r="BE106" s="280">
        <v>52743494</v>
      </c>
      <c r="BF106" s="280">
        <v>56342282</v>
      </c>
      <c r="BG106" s="280">
        <v>71301400</v>
      </c>
      <c r="BH106" s="297">
        <v>135462943</v>
      </c>
      <c r="BI106" s="482">
        <v>214067664</v>
      </c>
      <c r="BJ106" s="546">
        <v>241911658</v>
      </c>
      <c r="BK106" s="571">
        <v>225376694</v>
      </c>
      <c r="BL106" s="37">
        <v>210236204</v>
      </c>
      <c r="BM106" s="280">
        <v>144049855</v>
      </c>
      <c r="BN106" s="280">
        <v>62973037</v>
      </c>
      <c r="BO106" s="37">
        <v>59304389</v>
      </c>
      <c r="BP106" s="37">
        <v>46854143</v>
      </c>
      <c r="BQ106" s="280">
        <v>45381976</v>
      </c>
      <c r="BR106" s="280">
        <v>47936253</v>
      </c>
      <c r="BS106" s="280"/>
      <c r="BT106" s="280"/>
      <c r="BU106" s="123">
        <f t="shared" si="414"/>
        <v>-7152163.7100000009</v>
      </c>
      <c r="BV106" s="127">
        <f t="shared" ref="BV106:BW106" si="517">SUM(BV101:BV105)</f>
        <v>-35767371.32</v>
      </c>
      <c r="BW106" s="127">
        <f t="shared" si="517"/>
        <v>-16784949.859999999</v>
      </c>
      <c r="BX106" s="127">
        <f t="shared" ref="BX106:BY106" si="518">SUM(BX101:BX105)</f>
        <v>3633630.79</v>
      </c>
      <c r="BY106" s="127">
        <f t="shared" si="518"/>
        <v>-6896759.7599999961</v>
      </c>
      <c r="BZ106" s="127">
        <f t="shared" ref="BZ106:CH106" si="519">SUM(BZ101:BZ105)</f>
        <v>-5160113.8999999994</v>
      </c>
      <c r="CA106" s="127">
        <f t="shared" si="519"/>
        <v>-6483158.8299999991</v>
      </c>
      <c r="CB106" s="127">
        <f t="shared" si="519"/>
        <v>-8682064.1899999976</v>
      </c>
      <c r="CC106" s="127">
        <f t="shared" si="519"/>
        <v>1926580.6700000013</v>
      </c>
      <c r="CD106" s="391">
        <f t="shared" si="519"/>
        <v>-7564893.6199999917</v>
      </c>
      <c r="CE106" s="414">
        <f t="shared" si="519"/>
        <v>-29623101.019999996</v>
      </c>
      <c r="CF106" s="127">
        <f t="shared" si="519"/>
        <v>16967742.469999995</v>
      </c>
      <c r="CG106" s="127">
        <f t="shared" si="519"/>
        <v>43336961.250000007</v>
      </c>
      <c r="CH106" s="127">
        <f t="shared" si="519"/>
        <v>21291064.670000006</v>
      </c>
      <c r="CI106" s="127">
        <f t="shared" ref="CI106:CJ106" si="520">SUM(CI101:CI105)</f>
        <v>-1267498.7199999988</v>
      </c>
      <c r="CJ106" s="232">
        <f t="shared" si="520"/>
        <v>-4048703.3900000006</v>
      </c>
      <c r="CK106" s="232">
        <f t="shared" ref="CK106:CL106" si="521">SUM(CK101:CK105)</f>
        <v>3345257.6799999988</v>
      </c>
      <c r="CL106" s="232">
        <f t="shared" si="521"/>
        <v>9281576.2599999998</v>
      </c>
      <c r="CM106" s="232">
        <f t="shared" ref="CM106:CN106" si="522">SUM(CM101:CM105)</f>
        <v>2785550.3100000005</v>
      </c>
      <c r="CN106" s="232">
        <f t="shared" si="522"/>
        <v>714375</v>
      </c>
      <c r="CO106" s="232">
        <f t="shared" ref="CO106:CQ106" si="523">SUM(CO101:CO105)</f>
        <v>5671211.2400000021</v>
      </c>
      <c r="CP106" s="371">
        <f t="shared" si="523"/>
        <v>13478359.249999994</v>
      </c>
      <c r="CQ106" s="340">
        <f t="shared" si="523"/>
        <v>24076810</v>
      </c>
      <c r="CR106" s="257">
        <f t="shared" ref="CR106" si="524">SUM(CR101:CR105)</f>
        <v>62566860</v>
      </c>
      <c r="CS106" s="257">
        <f t="shared" ref="CS106" si="525">SUM(CS101:CS105)</f>
        <v>33130370.68</v>
      </c>
      <c r="CT106" s="257">
        <f t="shared" ref="CT106" si="526">SUM(CT101:CT105)</f>
        <v>35704785.629999995</v>
      </c>
      <c r="CU106" s="257">
        <f t="shared" ref="CU106" si="527">SUM(CU101:CU105)</f>
        <v>33280413.880000003</v>
      </c>
      <c r="CV106" s="257">
        <f t="shared" ref="CV106" si="528">SUM(CV101:CV105)</f>
        <v>24153923.289999999</v>
      </c>
      <c r="CW106" s="257">
        <f t="shared" ref="CW106" si="529">SUM(CW101:CW105)</f>
        <v>13050834</v>
      </c>
      <c r="CX106" s="257">
        <f t="shared" ref="CX106" si="530">SUM(CX101:CX105)</f>
        <v>15435909.34</v>
      </c>
      <c r="CY106" s="257">
        <f t="shared" ref="CY106" si="531">SUM(CY101:CY105)</f>
        <v>10297574</v>
      </c>
      <c r="CZ106" s="257">
        <f t="shared" ref="CZ106" si="532">SUM(CZ101:CZ105)</f>
        <v>22201854</v>
      </c>
      <c r="DA106" s="257">
        <f t="shared" ref="DA106" si="533">SUM(DA101:DA105)</f>
        <v>20830567</v>
      </c>
      <c r="DB106" s="371">
        <f t="shared" ref="DB106" si="534">SUM(DB101:DB105)</f>
        <v>21921722</v>
      </c>
      <c r="DC106" s="371">
        <f t="shared" ref="DC106" si="535">SUM(DC101:DC105)</f>
        <v>51771214</v>
      </c>
      <c r="DD106" s="371">
        <f t="shared" ref="DD106" si="536">SUM(DD101:DD105)</f>
        <v>1117394</v>
      </c>
      <c r="DE106" s="371">
        <f t="shared" ref="DE106" si="537">SUM(DE101:DE105)</f>
        <v>3461032</v>
      </c>
      <c r="DF106" s="371">
        <f t="shared" ref="DF106:DG106" si="538">SUM(DF101:DF105)</f>
        <v>-4759321</v>
      </c>
      <c r="DG106" s="371">
        <f t="shared" si="538"/>
        <v>8563862</v>
      </c>
      <c r="DH106" s="371">
        <f t="shared" ref="DH106" si="539">SUM(DH101:DH105)</f>
        <v>-7480326</v>
      </c>
      <c r="DI106" s="371">
        <f t="shared" ref="DI106" si="540">SUM(DI101:DI105)</f>
        <v>-5782351</v>
      </c>
      <c r="DJ106" s="371">
        <f t="shared" ref="DJ106:DK106" si="541">SUM(DJ101:DJ105)</f>
        <v>-10108099</v>
      </c>
      <c r="DK106" s="371">
        <f t="shared" si="541"/>
        <v>-3828844</v>
      </c>
      <c r="DL106" s="371">
        <f t="shared" ref="DL106:DM106" si="542">SUM(DL101:DL105)</f>
        <v>-10931296</v>
      </c>
      <c r="DM106" s="371">
        <f t="shared" si="542"/>
        <v>-11124474</v>
      </c>
      <c r="DN106" s="371">
        <f t="shared" ref="DN106:DO106" si="543">SUM(DN101:DN105)</f>
        <v>-3210371</v>
      </c>
      <c r="DO106" s="371">
        <f t="shared" si="543"/>
        <v>1189372</v>
      </c>
      <c r="DP106" s="371">
        <f t="shared" ref="DP106" si="544">SUM(DP101:DP105)</f>
        <v>14159513</v>
      </c>
      <c r="DQ106" s="371">
        <f t="shared" ref="DQ106:DR106" si="545">SUM(DQ101:DQ105)</f>
        <v>-21583020</v>
      </c>
      <c r="DR106" s="371">
        <f t="shared" si="545"/>
        <v>34727660</v>
      </c>
      <c r="DS106" s="371">
        <f t="shared" ref="DS106:DT106" si="546">SUM(DS101:DS105)</f>
        <v>-10307100</v>
      </c>
      <c r="DT106" s="371">
        <f t="shared" si="546"/>
        <v>-30131782</v>
      </c>
      <c r="DU106" s="371">
        <f t="shared" ref="DU106:DV106" si="547">SUM(DU101:DU105)</f>
        <v>-6021327</v>
      </c>
      <c r="DV106" s="371">
        <f t="shared" si="547"/>
        <v>-13518020</v>
      </c>
      <c r="DW106" s="371">
        <f t="shared" ref="DW106:DX106" si="548">SUM(DW101:DW105)</f>
        <v>-7361518</v>
      </c>
      <c r="DX106" s="371">
        <f t="shared" si="548"/>
        <v>-8406029</v>
      </c>
      <c r="DY106" s="371"/>
      <c r="DZ106" s="371"/>
      <c r="EA106" s="371"/>
      <c r="EC106" s="37">
        <f t="shared" si="516"/>
        <v>47936253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64"/>
      <c r="CQ107" s="333"/>
      <c r="CR107" s="251"/>
      <c r="CS107" s="251"/>
      <c r="CT107" s="251"/>
      <c r="CU107" s="251"/>
      <c r="CV107" s="251"/>
      <c r="CW107" s="251"/>
      <c r="CX107" s="251"/>
      <c r="CY107" s="251"/>
      <c r="CZ107" s="251"/>
      <c r="DA107" s="251"/>
      <c r="DB107" s="364"/>
      <c r="DC107" s="364"/>
      <c r="DD107" s="364"/>
      <c r="DE107" s="364"/>
      <c r="DF107" s="364"/>
      <c r="DG107" s="364"/>
      <c r="DH107" s="364"/>
      <c r="DI107" s="364"/>
      <c r="DJ107" s="364"/>
      <c r="DK107" s="364"/>
      <c r="DL107" s="364"/>
      <c r="DM107" s="364"/>
      <c r="DN107" s="364"/>
      <c r="DO107" s="364"/>
      <c r="DP107" s="364"/>
      <c r="DQ107" s="364"/>
      <c r="DR107" s="364"/>
      <c r="DS107" s="364"/>
      <c r="DT107" s="364"/>
      <c r="DU107" s="364"/>
      <c r="DV107" s="364"/>
      <c r="DW107" s="364"/>
      <c r="DX107" s="364"/>
      <c r="DY107" s="364"/>
      <c r="DZ107" s="364"/>
      <c r="EA107" s="364"/>
      <c r="EC107" s="82"/>
    </row>
    <row r="108" spans="1:133" s="51" customFormat="1" x14ac:dyDescent="0.3">
      <c r="A108" s="138"/>
      <c r="B108" s="52" t="s">
        <v>139</v>
      </c>
      <c r="C108" s="94">
        <v>466171</v>
      </c>
      <c r="D108" s="95">
        <v>470358</v>
      </c>
      <c r="E108" s="95">
        <v>479130</v>
      </c>
      <c r="F108" s="27">
        <v>432720</v>
      </c>
      <c r="G108" s="95">
        <v>477543</v>
      </c>
      <c r="H108" s="95">
        <v>457620</v>
      </c>
      <c r="I108" s="95">
        <v>450435</v>
      </c>
      <c r="J108" s="95">
        <v>513550</v>
      </c>
      <c r="K108" s="95">
        <v>453570</v>
      </c>
      <c r="L108" s="96">
        <v>515781</v>
      </c>
      <c r="M108" s="95">
        <v>523756</v>
      </c>
      <c r="N108" s="95">
        <v>490289</v>
      </c>
      <c r="O108" s="95">
        <v>549757</v>
      </c>
      <c r="P108" s="95">
        <v>502822</v>
      </c>
      <c r="Q108" s="95">
        <v>526601</v>
      </c>
      <c r="R108" s="95">
        <v>516246</v>
      </c>
      <c r="S108" s="95">
        <v>504786</v>
      </c>
      <c r="T108" s="95">
        <v>495632</v>
      </c>
      <c r="U108" s="192">
        <v>497113</v>
      </c>
      <c r="V108" s="192">
        <v>490111</v>
      </c>
      <c r="W108" s="192">
        <v>483403</v>
      </c>
      <c r="X108" s="96">
        <v>531979</v>
      </c>
      <c r="Y108" s="192">
        <v>472742</v>
      </c>
      <c r="Z108" s="192">
        <v>493324</v>
      </c>
      <c r="AA108" s="192">
        <v>572258</v>
      </c>
      <c r="AB108" s="192">
        <v>501592</v>
      </c>
      <c r="AC108" s="192">
        <v>511022</v>
      </c>
      <c r="AD108" s="192">
        <v>523507</v>
      </c>
      <c r="AE108" s="192">
        <v>497670</v>
      </c>
      <c r="AF108" s="192">
        <v>505824</v>
      </c>
      <c r="AG108" s="192">
        <v>474856</v>
      </c>
      <c r="AH108" s="192">
        <v>488662</v>
      </c>
      <c r="AI108" s="192">
        <v>501240</v>
      </c>
      <c r="AJ108" s="96">
        <v>513834</v>
      </c>
      <c r="AK108" s="281">
        <v>513366</v>
      </c>
      <c r="AL108" s="281">
        <v>529320</v>
      </c>
      <c r="AM108" s="281">
        <v>573240</v>
      </c>
      <c r="AN108" s="281">
        <v>487068</v>
      </c>
      <c r="AO108" s="281">
        <v>504613</v>
      </c>
      <c r="AP108" s="281">
        <v>532034</v>
      </c>
      <c r="AQ108" s="56">
        <v>488972</v>
      </c>
      <c r="AR108" s="281">
        <v>522115</v>
      </c>
      <c r="AS108" s="281">
        <v>491652</v>
      </c>
      <c r="AT108" s="281">
        <v>495734</v>
      </c>
      <c r="AU108" s="281">
        <v>498607</v>
      </c>
      <c r="AV108" s="298">
        <v>497805</v>
      </c>
      <c r="AW108" s="281">
        <v>521868</v>
      </c>
      <c r="AX108" s="281">
        <v>499904</v>
      </c>
      <c r="AY108" s="281">
        <v>562350</v>
      </c>
      <c r="AZ108" s="56">
        <v>463507</v>
      </c>
      <c r="BA108" s="281">
        <v>569315</v>
      </c>
      <c r="BB108" s="281">
        <v>513519</v>
      </c>
      <c r="BC108" s="56">
        <v>459798</v>
      </c>
      <c r="BD108" s="281">
        <v>517632</v>
      </c>
      <c r="BE108" s="281">
        <v>463810</v>
      </c>
      <c r="BF108" s="281">
        <v>502420</v>
      </c>
      <c r="BG108" s="281">
        <v>502651</v>
      </c>
      <c r="BH108" s="298">
        <v>477018</v>
      </c>
      <c r="BI108" s="483">
        <v>545780</v>
      </c>
      <c r="BJ108" s="547">
        <v>523274</v>
      </c>
      <c r="BK108" s="572">
        <v>523694</v>
      </c>
      <c r="BL108" s="56">
        <v>531439</v>
      </c>
      <c r="BM108" s="281">
        <v>425304</v>
      </c>
      <c r="BN108" s="281">
        <v>441141</v>
      </c>
      <c r="BO108" s="56">
        <v>572970</v>
      </c>
      <c r="BP108" s="56">
        <v>524731</v>
      </c>
      <c r="BQ108" s="281">
        <v>532094</v>
      </c>
      <c r="BR108" s="281">
        <v>561820</v>
      </c>
      <c r="BS108" s="281"/>
      <c r="BT108" s="281"/>
      <c r="BU108" s="94">
        <f t="shared" ref="BU108:CD112" si="549">O108-C108</f>
        <v>83586</v>
      </c>
      <c r="BV108" s="97">
        <f t="shared" si="549"/>
        <v>32464</v>
      </c>
      <c r="BW108" s="97">
        <f t="shared" si="549"/>
        <v>47471</v>
      </c>
      <c r="BX108" s="97">
        <f t="shared" si="549"/>
        <v>83526</v>
      </c>
      <c r="BY108" s="97">
        <f t="shared" si="549"/>
        <v>27243</v>
      </c>
      <c r="BZ108" s="97">
        <f t="shared" si="549"/>
        <v>38012</v>
      </c>
      <c r="CA108" s="97">
        <f t="shared" si="549"/>
        <v>46678</v>
      </c>
      <c r="CB108" s="97">
        <f t="shared" si="549"/>
        <v>-23439</v>
      </c>
      <c r="CC108" s="97">
        <f t="shared" si="549"/>
        <v>29833</v>
      </c>
      <c r="CD108" s="392">
        <f t="shared" si="549"/>
        <v>16198</v>
      </c>
      <c r="CE108" s="415">
        <f t="shared" ref="CE108:CN112" si="550">Y108-M108</f>
        <v>-51014</v>
      </c>
      <c r="CF108" s="97">
        <f t="shared" si="550"/>
        <v>3035</v>
      </c>
      <c r="CG108" s="97">
        <f t="shared" si="550"/>
        <v>22501</v>
      </c>
      <c r="CH108" s="97">
        <f t="shared" si="550"/>
        <v>-1230</v>
      </c>
      <c r="CI108" s="97">
        <f t="shared" si="550"/>
        <v>-15579</v>
      </c>
      <c r="CJ108" s="233">
        <f t="shared" si="550"/>
        <v>7261</v>
      </c>
      <c r="CK108" s="233">
        <f t="shared" si="550"/>
        <v>-7116</v>
      </c>
      <c r="CL108" s="233">
        <f t="shared" si="550"/>
        <v>10192</v>
      </c>
      <c r="CM108" s="233">
        <f t="shared" si="550"/>
        <v>-22257</v>
      </c>
      <c r="CN108" s="233">
        <f t="shared" si="550"/>
        <v>-1449</v>
      </c>
      <c r="CO108" s="233">
        <f t="shared" ref="CO108:CX112" si="551">AI108-W108</f>
        <v>17837</v>
      </c>
      <c r="CP108" s="372">
        <f t="shared" si="551"/>
        <v>-18145</v>
      </c>
      <c r="CQ108" s="341">
        <f t="shared" si="551"/>
        <v>40624</v>
      </c>
      <c r="CR108" s="258">
        <f t="shared" si="551"/>
        <v>35996</v>
      </c>
      <c r="CS108" s="258">
        <f t="shared" si="551"/>
        <v>982</v>
      </c>
      <c r="CT108" s="258">
        <f t="shared" si="551"/>
        <v>-14524</v>
      </c>
      <c r="CU108" s="258">
        <f t="shared" si="551"/>
        <v>-6409</v>
      </c>
      <c r="CV108" s="258">
        <f t="shared" si="551"/>
        <v>8527</v>
      </c>
      <c r="CW108" s="258">
        <f t="shared" si="551"/>
        <v>-8698</v>
      </c>
      <c r="CX108" s="258">
        <f t="shared" si="551"/>
        <v>16291</v>
      </c>
      <c r="CY108" s="258">
        <f t="shared" ref="CY108:DH112" si="552">AS108-AG108</f>
        <v>16796</v>
      </c>
      <c r="CZ108" s="258">
        <f t="shared" si="552"/>
        <v>7072</v>
      </c>
      <c r="DA108" s="258">
        <f t="shared" si="552"/>
        <v>-2633</v>
      </c>
      <c r="DB108" s="372">
        <f t="shared" si="552"/>
        <v>-16029</v>
      </c>
      <c r="DC108" s="372">
        <f t="shared" si="552"/>
        <v>8502</v>
      </c>
      <c r="DD108" s="372">
        <f t="shared" si="552"/>
        <v>-29416</v>
      </c>
      <c r="DE108" s="372">
        <f t="shared" si="552"/>
        <v>-10890</v>
      </c>
      <c r="DF108" s="372">
        <f t="shared" si="552"/>
        <v>-23561</v>
      </c>
      <c r="DG108" s="372">
        <f t="shared" si="552"/>
        <v>64702</v>
      </c>
      <c r="DH108" s="372">
        <f t="shared" si="552"/>
        <v>-18515</v>
      </c>
      <c r="DI108" s="372">
        <f t="shared" ref="DI108:DX112" si="553">BC108-AQ108</f>
        <v>-29174</v>
      </c>
      <c r="DJ108" s="372">
        <f t="shared" si="553"/>
        <v>-4483</v>
      </c>
      <c r="DK108" s="372">
        <f t="shared" si="553"/>
        <v>-27842</v>
      </c>
      <c r="DL108" s="372">
        <f t="shared" si="553"/>
        <v>6686</v>
      </c>
      <c r="DM108" s="372">
        <f t="shared" si="553"/>
        <v>4044</v>
      </c>
      <c r="DN108" s="372">
        <f t="shared" si="553"/>
        <v>-20787</v>
      </c>
      <c r="DO108" s="372">
        <f t="shared" si="553"/>
        <v>23912</v>
      </c>
      <c r="DP108" s="372">
        <f t="shared" si="553"/>
        <v>23370</v>
      </c>
      <c r="DQ108" s="372">
        <f t="shared" si="553"/>
        <v>-38656</v>
      </c>
      <c r="DR108" s="372">
        <f t="shared" si="553"/>
        <v>67932</v>
      </c>
      <c r="DS108" s="372">
        <f t="shared" si="553"/>
        <v>-144011</v>
      </c>
      <c r="DT108" s="372">
        <f t="shared" si="553"/>
        <v>-72378</v>
      </c>
      <c r="DU108" s="372">
        <f t="shared" si="553"/>
        <v>113172</v>
      </c>
      <c r="DV108" s="372">
        <f t="shared" si="553"/>
        <v>7099</v>
      </c>
      <c r="DW108" s="372">
        <f t="shared" si="553"/>
        <v>68284</v>
      </c>
      <c r="DX108" s="372">
        <f t="shared" si="553"/>
        <v>59400</v>
      </c>
      <c r="DY108" s="372"/>
      <c r="DZ108" s="372"/>
      <c r="EA108" s="372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561820</v>
      </c>
    </row>
    <row r="109" spans="1:133" s="51" customFormat="1" x14ac:dyDescent="0.3">
      <c r="A109" s="138"/>
      <c r="B109" s="52" t="s">
        <v>140</v>
      </c>
      <c r="C109" s="94">
        <v>33622</v>
      </c>
      <c r="D109" s="95">
        <v>35526</v>
      </c>
      <c r="E109" s="95">
        <v>32964</v>
      </c>
      <c r="F109" s="27">
        <v>36021</v>
      </c>
      <c r="G109" s="95">
        <v>27878</v>
      </c>
      <c r="H109" s="95">
        <v>26346</v>
      </c>
      <c r="I109" s="95">
        <v>26531</v>
      </c>
      <c r="J109" s="95">
        <v>29137</v>
      </c>
      <c r="K109" s="95">
        <v>25638</v>
      </c>
      <c r="L109" s="96">
        <v>27170</v>
      </c>
      <c r="M109" s="95">
        <v>34548</v>
      </c>
      <c r="N109" s="95">
        <v>36311</v>
      </c>
      <c r="O109" s="95">
        <v>34509</v>
      </c>
      <c r="P109" s="95">
        <v>32233</v>
      </c>
      <c r="Q109" s="95">
        <v>38779</v>
      </c>
      <c r="R109" s="95">
        <v>28750</v>
      </c>
      <c r="S109" s="95">
        <v>28584</v>
      </c>
      <c r="T109" s="95">
        <v>27750</v>
      </c>
      <c r="U109" s="192">
        <v>28631</v>
      </c>
      <c r="V109" s="192">
        <v>27908</v>
      </c>
      <c r="W109" s="192">
        <v>27950</v>
      </c>
      <c r="X109" s="96">
        <v>30814</v>
      </c>
      <c r="Y109" s="192">
        <v>34212</v>
      </c>
      <c r="Z109" s="192">
        <v>37490</v>
      </c>
      <c r="AA109" s="192">
        <v>47434</v>
      </c>
      <c r="AB109" s="192">
        <v>34947</v>
      </c>
      <c r="AC109" s="192">
        <v>43611</v>
      </c>
      <c r="AD109" s="192">
        <v>38184</v>
      </c>
      <c r="AE109" s="192">
        <v>32833</v>
      </c>
      <c r="AF109" s="192">
        <v>34237</v>
      </c>
      <c r="AG109" s="192">
        <v>32067</v>
      </c>
      <c r="AH109" s="192">
        <v>32189</v>
      </c>
      <c r="AI109" s="192">
        <v>37725</v>
      </c>
      <c r="AJ109" s="96">
        <v>40869</v>
      </c>
      <c r="AK109" s="281">
        <v>38819</v>
      </c>
      <c r="AL109" s="281">
        <v>40774</v>
      </c>
      <c r="AM109" s="281">
        <v>48838</v>
      </c>
      <c r="AN109" s="281">
        <v>39236</v>
      </c>
      <c r="AO109" s="281">
        <v>47609</v>
      </c>
      <c r="AP109" s="281">
        <v>39848</v>
      </c>
      <c r="AQ109" s="56">
        <v>32912</v>
      </c>
      <c r="AR109" s="281">
        <v>36804</v>
      </c>
      <c r="AS109" s="281">
        <v>33514</v>
      </c>
      <c r="AT109" s="281">
        <v>34616</v>
      </c>
      <c r="AU109" s="281">
        <v>37184</v>
      </c>
      <c r="AV109" s="298">
        <v>35540</v>
      </c>
      <c r="AW109" s="281">
        <v>44033</v>
      </c>
      <c r="AX109" s="281">
        <v>43814</v>
      </c>
      <c r="AY109" s="281">
        <v>49785</v>
      </c>
      <c r="AZ109" s="56">
        <v>43448</v>
      </c>
      <c r="BA109" s="281">
        <v>58609</v>
      </c>
      <c r="BB109" s="281">
        <v>41173</v>
      </c>
      <c r="BC109" s="56">
        <v>36684</v>
      </c>
      <c r="BD109" s="281">
        <v>41210</v>
      </c>
      <c r="BE109" s="281">
        <v>36266</v>
      </c>
      <c r="BF109" s="281">
        <v>39935</v>
      </c>
      <c r="BG109" s="281">
        <v>38296</v>
      </c>
      <c r="BH109" s="298">
        <v>38358</v>
      </c>
      <c r="BI109" s="483">
        <v>46240</v>
      </c>
      <c r="BJ109" s="547">
        <v>47997</v>
      </c>
      <c r="BK109" s="572">
        <v>47532</v>
      </c>
      <c r="BL109" s="56">
        <v>52266</v>
      </c>
      <c r="BM109" s="281">
        <v>45796</v>
      </c>
      <c r="BN109" s="281">
        <v>64494</v>
      </c>
      <c r="BO109" s="56">
        <v>69454</v>
      </c>
      <c r="BP109" s="56">
        <v>68177</v>
      </c>
      <c r="BQ109" s="281">
        <v>66742</v>
      </c>
      <c r="BR109" s="281">
        <v>67912</v>
      </c>
      <c r="BS109" s="281"/>
      <c r="BT109" s="281"/>
      <c r="BU109" s="94">
        <f t="shared" si="549"/>
        <v>887</v>
      </c>
      <c r="BV109" s="97">
        <f t="shared" si="549"/>
        <v>-3293</v>
      </c>
      <c r="BW109" s="97">
        <f t="shared" si="549"/>
        <v>5815</v>
      </c>
      <c r="BX109" s="97">
        <f t="shared" si="549"/>
        <v>-7271</v>
      </c>
      <c r="BY109" s="97">
        <f t="shared" si="549"/>
        <v>706</v>
      </c>
      <c r="BZ109" s="97">
        <f t="shared" si="549"/>
        <v>1404</v>
      </c>
      <c r="CA109" s="97">
        <f t="shared" si="549"/>
        <v>2100</v>
      </c>
      <c r="CB109" s="97">
        <f t="shared" si="549"/>
        <v>-1229</v>
      </c>
      <c r="CC109" s="97">
        <f t="shared" si="549"/>
        <v>2312</v>
      </c>
      <c r="CD109" s="392">
        <f t="shared" si="549"/>
        <v>3644</v>
      </c>
      <c r="CE109" s="415">
        <f t="shared" si="550"/>
        <v>-336</v>
      </c>
      <c r="CF109" s="97">
        <f t="shared" si="550"/>
        <v>1179</v>
      </c>
      <c r="CG109" s="97">
        <f t="shared" si="550"/>
        <v>12925</v>
      </c>
      <c r="CH109" s="97">
        <f t="shared" si="550"/>
        <v>2714</v>
      </c>
      <c r="CI109" s="97">
        <f t="shared" si="550"/>
        <v>4832</v>
      </c>
      <c r="CJ109" s="233">
        <f t="shared" si="550"/>
        <v>9434</v>
      </c>
      <c r="CK109" s="233">
        <f t="shared" si="550"/>
        <v>4249</v>
      </c>
      <c r="CL109" s="233">
        <f t="shared" si="550"/>
        <v>6487</v>
      </c>
      <c r="CM109" s="233">
        <f t="shared" si="550"/>
        <v>3436</v>
      </c>
      <c r="CN109" s="233">
        <f t="shared" si="550"/>
        <v>4281</v>
      </c>
      <c r="CO109" s="233">
        <f t="shared" si="551"/>
        <v>9775</v>
      </c>
      <c r="CP109" s="372">
        <f t="shared" si="551"/>
        <v>10055</v>
      </c>
      <c r="CQ109" s="341">
        <f t="shared" si="551"/>
        <v>4607</v>
      </c>
      <c r="CR109" s="258">
        <f t="shared" si="551"/>
        <v>3284</v>
      </c>
      <c r="CS109" s="258">
        <f t="shared" si="551"/>
        <v>1404</v>
      </c>
      <c r="CT109" s="258">
        <f t="shared" si="551"/>
        <v>4289</v>
      </c>
      <c r="CU109" s="258">
        <f t="shared" si="551"/>
        <v>3998</v>
      </c>
      <c r="CV109" s="258">
        <f t="shared" si="551"/>
        <v>1664</v>
      </c>
      <c r="CW109" s="258">
        <f t="shared" si="551"/>
        <v>79</v>
      </c>
      <c r="CX109" s="258">
        <f t="shared" si="551"/>
        <v>2567</v>
      </c>
      <c r="CY109" s="258">
        <f t="shared" si="552"/>
        <v>1447</v>
      </c>
      <c r="CZ109" s="258">
        <f t="shared" si="552"/>
        <v>2427</v>
      </c>
      <c r="DA109" s="258">
        <f t="shared" si="552"/>
        <v>-541</v>
      </c>
      <c r="DB109" s="372">
        <f t="shared" si="552"/>
        <v>-5329</v>
      </c>
      <c r="DC109" s="372">
        <f t="shared" si="552"/>
        <v>5214</v>
      </c>
      <c r="DD109" s="372">
        <f t="shared" si="552"/>
        <v>3040</v>
      </c>
      <c r="DE109" s="372">
        <f t="shared" si="552"/>
        <v>947</v>
      </c>
      <c r="DF109" s="372">
        <f t="shared" si="552"/>
        <v>4212</v>
      </c>
      <c r="DG109" s="372">
        <f t="shared" si="552"/>
        <v>11000</v>
      </c>
      <c r="DH109" s="372">
        <f t="shared" si="552"/>
        <v>1325</v>
      </c>
      <c r="DI109" s="372">
        <f t="shared" si="553"/>
        <v>3772</v>
      </c>
      <c r="DJ109" s="372">
        <f t="shared" si="553"/>
        <v>4406</v>
      </c>
      <c r="DK109" s="372">
        <f t="shared" si="553"/>
        <v>2752</v>
      </c>
      <c r="DL109" s="372">
        <f t="shared" si="553"/>
        <v>5319</v>
      </c>
      <c r="DM109" s="372">
        <f t="shared" si="553"/>
        <v>1112</v>
      </c>
      <c r="DN109" s="372">
        <f t="shared" si="553"/>
        <v>2818</v>
      </c>
      <c r="DO109" s="372">
        <f t="shared" si="553"/>
        <v>2207</v>
      </c>
      <c r="DP109" s="372">
        <f t="shared" si="553"/>
        <v>4183</v>
      </c>
      <c r="DQ109" s="372">
        <f t="shared" si="553"/>
        <v>-2253</v>
      </c>
      <c r="DR109" s="372">
        <f t="shared" si="553"/>
        <v>8818</v>
      </c>
      <c r="DS109" s="372">
        <f t="shared" si="553"/>
        <v>-12813</v>
      </c>
      <c r="DT109" s="372">
        <f t="shared" si="553"/>
        <v>23321</v>
      </c>
      <c r="DU109" s="372">
        <f t="shared" si="553"/>
        <v>32770</v>
      </c>
      <c r="DV109" s="372">
        <f t="shared" si="553"/>
        <v>26967</v>
      </c>
      <c r="DW109" s="372">
        <f t="shared" si="553"/>
        <v>30476</v>
      </c>
      <c r="DX109" s="372">
        <f t="shared" si="553"/>
        <v>27977</v>
      </c>
      <c r="DY109" s="372"/>
      <c r="DZ109" s="372"/>
      <c r="EA109" s="372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67912</v>
      </c>
    </row>
    <row r="110" spans="1:133" s="51" customFormat="1" x14ac:dyDescent="0.3">
      <c r="A110" s="138"/>
      <c r="B110" s="52" t="s">
        <v>141</v>
      </c>
      <c r="C110" s="94">
        <v>30580</v>
      </c>
      <c r="D110" s="95">
        <v>30985</v>
      </c>
      <c r="E110" s="95">
        <v>33683</v>
      </c>
      <c r="F110" s="27">
        <v>28089</v>
      </c>
      <c r="G110" s="95">
        <v>30805</v>
      </c>
      <c r="H110" s="95">
        <v>29960</v>
      </c>
      <c r="I110" s="95">
        <v>28147</v>
      </c>
      <c r="J110" s="95">
        <v>32079</v>
      </c>
      <c r="K110" s="95">
        <v>27615</v>
      </c>
      <c r="L110" s="96">
        <v>30835</v>
      </c>
      <c r="M110" s="95">
        <v>35511</v>
      </c>
      <c r="N110" s="95">
        <v>29054</v>
      </c>
      <c r="O110" s="95">
        <v>34029</v>
      </c>
      <c r="P110" s="95">
        <v>27191</v>
      </c>
      <c r="Q110" s="95">
        <v>30862</v>
      </c>
      <c r="R110" s="95">
        <v>32031</v>
      </c>
      <c r="S110" s="95">
        <v>32763</v>
      </c>
      <c r="T110" s="95">
        <v>30043</v>
      </c>
      <c r="U110" s="192">
        <v>31359</v>
      </c>
      <c r="V110" s="192">
        <v>29516</v>
      </c>
      <c r="W110" s="192">
        <v>29558</v>
      </c>
      <c r="X110" s="96">
        <v>32223</v>
      </c>
      <c r="Y110" s="192">
        <v>28555</v>
      </c>
      <c r="Z110" s="192">
        <v>30451</v>
      </c>
      <c r="AA110" s="192">
        <v>38870</v>
      </c>
      <c r="AB110" s="192">
        <v>31296</v>
      </c>
      <c r="AC110" s="192">
        <v>31949</v>
      </c>
      <c r="AD110" s="192">
        <v>31165</v>
      </c>
      <c r="AE110" s="192">
        <v>31106</v>
      </c>
      <c r="AF110" s="192">
        <v>32223</v>
      </c>
      <c r="AG110" s="192">
        <v>29724</v>
      </c>
      <c r="AH110" s="192">
        <v>26814</v>
      </c>
      <c r="AI110" s="192">
        <v>31851</v>
      </c>
      <c r="AJ110" s="96">
        <v>30488</v>
      </c>
      <c r="AK110" s="281">
        <v>30013</v>
      </c>
      <c r="AL110" s="281">
        <v>35188</v>
      </c>
      <c r="AM110" s="281">
        <v>35941</v>
      </c>
      <c r="AN110" s="281">
        <v>31491</v>
      </c>
      <c r="AO110" s="281">
        <v>30764</v>
      </c>
      <c r="AP110" s="281">
        <v>31189</v>
      </c>
      <c r="AQ110" s="56">
        <v>30638</v>
      </c>
      <c r="AR110" s="281">
        <v>31528</v>
      </c>
      <c r="AS110" s="281">
        <v>28607</v>
      </c>
      <c r="AT110" s="281">
        <v>31079</v>
      </c>
      <c r="AU110" s="281">
        <v>30129</v>
      </c>
      <c r="AV110" s="298">
        <v>29497</v>
      </c>
      <c r="AW110" s="281">
        <v>33749</v>
      </c>
      <c r="AX110" s="281">
        <v>31597</v>
      </c>
      <c r="AY110" s="281">
        <v>35876</v>
      </c>
      <c r="AZ110" s="56">
        <v>29100</v>
      </c>
      <c r="BA110" s="281">
        <v>33298</v>
      </c>
      <c r="BB110" s="281">
        <v>32476</v>
      </c>
      <c r="BC110" s="56">
        <v>29528</v>
      </c>
      <c r="BD110" s="281">
        <v>31607</v>
      </c>
      <c r="BE110" s="281">
        <v>29166</v>
      </c>
      <c r="BF110" s="281">
        <v>30632</v>
      </c>
      <c r="BG110" s="281">
        <v>31179</v>
      </c>
      <c r="BH110" s="298">
        <v>28043</v>
      </c>
      <c r="BI110" s="483">
        <v>34833</v>
      </c>
      <c r="BJ110" s="547">
        <v>32524</v>
      </c>
      <c r="BK110" s="572">
        <v>32331</v>
      </c>
      <c r="BL110" s="56">
        <v>33142</v>
      </c>
      <c r="BM110" s="281">
        <v>26784</v>
      </c>
      <c r="BN110" s="281">
        <v>23464</v>
      </c>
      <c r="BO110" s="56">
        <v>28474</v>
      </c>
      <c r="BP110" s="56">
        <v>26663</v>
      </c>
      <c r="BQ110" s="281">
        <v>26961</v>
      </c>
      <c r="BR110" s="281">
        <v>27164</v>
      </c>
      <c r="BS110" s="281"/>
      <c r="BT110" s="281"/>
      <c r="BU110" s="94">
        <f t="shared" si="549"/>
        <v>3449</v>
      </c>
      <c r="BV110" s="97">
        <f t="shared" si="549"/>
        <v>-3794</v>
      </c>
      <c r="BW110" s="97">
        <f t="shared" si="549"/>
        <v>-2821</v>
      </c>
      <c r="BX110" s="97">
        <f t="shared" si="549"/>
        <v>3942</v>
      </c>
      <c r="BY110" s="97">
        <f t="shared" si="549"/>
        <v>1958</v>
      </c>
      <c r="BZ110" s="97">
        <f t="shared" si="549"/>
        <v>83</v>
      </c>
      <c r="CA110" s="97">
        <f t="shared" si="549"/>
        <v>3212</v>
      </c>
      <c r="CB110" s="97">
        <f t="shared" si="549"/>
        <v>-2563</v>
      </c>
      <c r="CC110" s="97">
        <f t="shared" si="549"/>
        <v>1943</v>
      </c>
      <c r="CD110" s="392">
        <f t="shared" si="549"/>
        <v>1388</v>
      </c>
      <c r="CE110" s="415">
        <f t="shared" si="550"/>
        <v>-6956</v>
      </c>
      <c r="CF110" s="97">
        <f t="shared" si="550"/>
        <v>1397</v>
      </c>
      <c r="CG110" s="97">
        <f t="shared" si="550"/>
        <v>4841</v>
      </c>
      <c r="CH110" s="97">
        <f t="shared" si="550"/>
        <v>4105</v>
      </c>
      <c r="CI110" s="97">
        <f t="shared" si="550"/>
        <v>1087</v>
      </c>
      <c r="CJ110" s="233">
        <f t="shared" si="550"/>
        <v>-866</v>
      </c>
      <c r="CK110" s="233">
        <f t="shared" si="550"/>
        <v>-1657</v>
      </c>
      <c r="CL110" s="233">
        <f t="shared" si="550"/>
        <v>2180</v>
      </c>
      <c r="CM110" s="233">
        <f t="shared" si="550"/>
        <v>-1635</v>
      </c>
      <c r="CN110" s="233">
        <f t="shared" si="550"/>
        <v>-2702</v>
      </c>
      <c r="CO110" s="233">
        <f t="shared" si="551"/>
        <v>2293</v>
      </c>
      <c r="CP110" s="372">
        <f t="shared" si="551"/>
        <v>-1735</v>
      </c>
      <c r="CQ110" s="341">
        <f t="shared" si="551"/>
        <v>1458</v>
      </c>
      <c r="CR110" s="258">
        <f t="shared" si="551"/>
        <v>4737</v>
      </c>
      <c r="CS110" s="258">
        <f t="shared" si="551"/>
        <v>-2929</v>
      </c>
      <c r="CT110" s="258">
        <f t="shared" si="551"/>
        <v>195</v>
      </c>
      <c r="CU110" s="258">
        <f t="shared" si="551"/>
        <v>-1185</v>
      </c>
      <c r="CV110" s="258">
        <f t="shared" si="551"/>
        <v>24</v>
      </c>
      <c r="CW110" s="258">
        <f t="shared" si="551"/>
        <v>-468</v>
      </c>
      <c r="CX110" s="258">
        <f t="shared" si="551"/>
        <v>-695</v>
      </c>
      <c r="CY110" s="258">
        <f t="shared" si="552"/>
        <v>-1117</v>
      </c>
      <c r="CZ110" s="258">
        <f t="shared" si="552"/>
        <v>4265</v>
      </c>
      <c r="DA110" s="258">
        <f t="shared" si="552"/>
        <v>-1722</v>
      </c>
      <c r="DB110" s="372">
        <f t="shared" si="552"/>
        <v>-991</v>
      </c>
      <c r="DC110" s="372">
        <f t="shared" si="552"/>
        <v>3736</v>
      </c>
      <c r="DD110" s="372">
        <f t="shared" si="552"/>
        <v>-3591</v>
      </c>
      <c r="DE110" s="372">
        <f t="shared" si="552"/>
        <v>-65</v>
      </c>
      <c r="DF110" s="372">
        <f t="shared" si="552"/>
        <v>-2391</v>
      </c>
      <c r="DG110" s="372">
        <f t="shared" si="552"/>
        <v>2534</v>
      </c>
      <c r="DH110" s="372">
        <f t="shared" si="552"/>
        <v>1287</v>
      </c>
      <c r="DI110" s="372">
        <f t="shared" si="553"/>
        <v>-1110</v>
      </c>
      <c r="DJ110" s="372">
        <f t="shared" si="553"/>
        <v>79</v>
      </c>
      <c r="DK110" s="372">
        <f t="shared" si="553"/>
        <v>559</v>
      </c>
      <c r="DL110" s="372">
        <f t="shared" si="553"/>
        <v>-447</v>
      </c>
      <c r="DM110" s="372">
        <f t="shared" si="553"/>
        <v>1050</v>
      </c>
      <c r="DN110" s="372">
        <f t="shared" si="553"/>
        <v>-1454</v>
      </c>
      <c r="DO110" s="372">
        <f t="shared" si="553"/>
        <v>1084</v>
      </c>
      <c r="DP110" s="372">
        <f t="shared" si="553"/>
        <v>927</v>
      </c>
      <c r="DQ110" s="372">
        <f t="shared" si="553"/>
        <v>-3545</v>
      </c>
      <c r="DR110" s="372">
        <f t="shared" si="553"/>
        <v>4042</v>
      </c>
      <c r="DS110" s="372">
        <f t="shared" si="553"/>
        <v>-6514</v>
      </c>
      <c r="DT110" s="372">
        <f t="shared" si="553"/>
        <v>-9012</v>
      </c>
      <c r="DU110" s="372">
        <f t="shared" si="553"/>
        <v>-1054</v>
      </c>
      <c r="DV110" s="372">
        <f t="shared" si="553"/>
        <v>-4944</v>
      </c>
      <c r="DW110" s="372">
        <f t="shared" si="553"/>
        <v>-2205</v>
      </c>
      <c r="DX110" s="372">
        <f t="shared" si="553"/>
        <v>-3468</v>
      </c>
      <c r="DY110" s="372"/>
      <c r="DZ110" s="372"/>
      <c r="EA110" s="372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27164</v>
      </c>
    </row>
    <row r="111" spans="1:133" s="51" customFormat="1" x14ac:dyDescent="0.3">
      <c r="A111" s="138"/>
      <c r="B111" s="52" t="s">
        <v>142</v>
      </c>
      <c r="C111" s="94">
        <v>11629</v>
      </c>
      <c r="D111" s="95">
        <v>11999</v>
      </c>
      <c r="E111" s="95">
        <v>13184</v>
      </c>
      <c r="F111" s="27">
        <v>10599</v>
      </c>
      <c r="G111" s="95">
        <v>11858</v>
      </c>
      <c r="H111" s="95">
        <v>11553</v>
      </c>
      <c r="I111" s="95">
        <v>10801</v>
      </c>
      <c r="J111" s="95">
        <v>12467</v>
      </c>
      <c r="K111" s="95">
        <v>10081</v>
      </c>
      <c r="L111" s="96">
        <v>11257</v>
      </c>
      <c r="M111" s="95">
        <v>13795</v>
      </c>
      <c r="N111" s="95">
        <v>10690</v>
      </c>
      <c r="O111" s="95">
        <v>12948</v>
      </c>
      <c r="P111" s="95">
        <v>9698</v>
      </c>
      <c r="Q111" s="95">
        <v>11465</v>
      </c>
      <c r="R111" s="95">
        <v>11907</v>
      </c>
      <c r="S111" s="95">
        <v>12407</v>
      </c>
      <c r="T111" s="95">
        <v>11054</v>
      </c>
      <c r="U111" s="192">
        <v>11773</v>
      </c>
      <c r="V111" s="192">
        <v>10849</v>
      </c>
      <c r="W111" s="192">
        <v>10954</v>
      </c>
      <c r="X111" s="96">
        <v>11606</v>
      </c>
      <c r="Y111" s="192">
        <v>10436</v>
      </c>
      <c r="Z111" s="192">
        <v>10960</v>
      </c>
      <c r="AA111" s="192">
        <v>14774</v>
      </c>
      <c r="AB111" s="192">
        <v>11649</v>
      </c>
      <c r="AC111" s="192">
        <v>11851</v>
      </c>
      <c r="AD111" s="192">
        <v>11718</v>
      </c>
      <c r="AE111" s="192">
        <v>11525</v>
      </c>
      <c r="AF111" s="192">
        <v>12174</v>
      </c>
      <c r="AG111" s="192">
        <v>11258</v>
      </c>
      <c r="AH111" s="192">
        <v>9493</v>
      </c>
      <c r="AI111" s="192">
        <v>11903</v>
      </c>
      <c r="AJ111" s="96">
        <v>11071</v>
      </c>
      <c r="AK111" s="281">
        <v>11031</v>
      </c>
      <c r="AL111" s="281">
        <v>13497</v>
      </c>
      <c r="AM111" s="281">
        <v>13564</v>
      </c>
      <c r="AN111" s="281">
        <v>11981</v>
      </c>
      <c r="AO111" s="281">
        <v>11163</v>
      </c>
      <c r="AP111" s="281">
        <v>11839</v>
      </c>
      <c r="AQ111" s="56">
        <v>11605</v>
      </c>
      <c r="AR111" s="281">
        <v>11986</v>
      </c>
      <c r="AS111" s="281">
        <v>10744</v>
      </c>
      <c r="AT111" s="281">
        <v>11746</v>
      </c>
      <c r="AU111" s="281">
        <v>11580</v>
      </c>
      <c r="AV111" s="298">
        <v>10957</v>
      </c>
      <c r="AW111" s="281">
        <v>12955</v>
      </c>
      <c r="AX111" s="281">
        <v>11856</v>
      </c>
      <c r="AY111" s="281">
        <v>13642</v>
      </c>
      <c r="AZ111" s="56">
        <v>10665</v>
      </c>
      <c r="BA111" s="281">
        <v>12602</v>
      </c>
      <c r="BB111" s="281">
        <v>12233</v>
      </c>
      <c r="BC111" s="56">
        <v>11442</v>
      </c>
      <c r="BD111" s="281">
        <v>11850</v>
      </c>
      <c r="BE111" s="281">
        <v>11144</v>
      </c>
      <c r="BF111" s="281">
        <v>11615</v>
      </c>
      <c r="BG111" s="281">
        <v>11627</v>
      </c>
      <c r="BH111" s="298">
        <v>10241</v>
      </c>
      <c r="BI111" s="483">
        <v>13129</v>
      </c>
      <c r="BJ111" s="547">
        <v>12212</v>
      </c>
      <c r="BK111" s="572">
        <v>12042</v>
      </c>
      <c r="BL111" s="56">
        <v>12415</v>
      </c>
      <c r="BM111" s="281">
        <v>10073</v>
      </c>
      <c r="BN111" s="281">
        <v>7779</v>
      </c>
      <c r="BO111" s="56">
        <v>9699</v>
      </c>
      <c r="BP111" s="56">
        <v>9490</v>
      </c>
      <c r="BQ111" s="281">
        <v>10892</v>
      </c>
      <c r="BR111" s="281">
        <v>11553</v>
      </c>
      <c r="BS111" s="281"/>
      <c r="BT111" s="281"/>
      <c r="BU111" s="94">
        <f t="shared" si="549"/>
        <v>1319</v>
      </c>
      <c r="BV111" s="97">
        <f t="shared" si="549"/>
        <v>-2301</v>
      </c>
      <c r="BW111" s="97">
        <f t="shared" si="549"/>
        <v>-1719</v>
      </c>
      <c r="BX111" s="97">
        <f t="shared" si="549"/>
        <v>1308</v>
      </c>
      <c r="BY111" s="97">
        <f t="shared" si="549"/>
        <v>549</v>
      </c>
      <c r="BZ111" s="97">
        <f t="shared" si="549"/>
        <v>-499</v>
      </c>
      <c r="CA111" s="97">
        <f t="shared" si="549"/>
        <v>972</v>
      </c>
      <c r="CB111" s="97">
        <f t="shared" si="549"/>
        <v>-1618</v>
      </c>
      <c r="CC111" s="97">
        <f t="shared" si="549"/>
        <v>873</v>
      </c>
      <c r="CD111" s="392">
        <f t="shared" si="549"/>
        <v>349</v>
      </c>
      <c r="CE111" s="415">
        <f t="shared" si="550"/>
        <v>-3359</v>
      </c>
      <c r="CF111" s="97">
        <f t="shared" si="550"/>
        <v>270</v>
      </c>
      <c r="CG111" s="97">
        <f t="shared" si="550"/>
        <v>1826</v>
      </c>
      <c r="CH111" s="97">
        <f t="shared" si="550"/>
        <v>1951</v>
      </c>
      <c r="CI111" s="97">
        <f t="shared" si="550"/>
        <v>386</v>
      </c>
      <c r="CJ111" s="233">
        <f t="shared" si="550"/>
        <v>-189</v>
      </c>
      <c r="CK111" s="233">
        <f t="shared" si="550"/>
        <v>-882</v>
      </c>
      <c r="CL111" s="233">
        <f t="shared" si="550"/>
        <v>1120</v>
      </c>
      <c r="CM111" s="233">
        <f t="shared" si="550"/>
        <v>-515</v>
      </c>
      <c r="CN111" s="233">
        <f t="shared" si="550"/>
        <v>-1356</v>
      </c>
      <c r="CO111" s="233">
        <f t="shared" si="551"/>
        <v>949</v>
      </c>
      <c r="CP111" s="372">
        <f t="shared" si="551"/>
        <v>-535</v>
      </c>
      <c r="CQ111" s="341">
        <f t="shared" si="551"/>
        <v>595</v>
      </c>
      <c r="CR111" s="258">
        <f t="shared" si="551"/>
        <v>2537</v>
      </c>
      <c r="CS111" s="258">
        <f t="shared" si="551"/>
        <v>-1210</v>
      </c>
      <c r="CT111" s="258">
        <f t="shared" si="551"/>
        <v>332</v>
      </c>
      <c r="CU111" s="258">
        <f t="shared" si="551"/>
        <v>-688</v>
      </c>
      <c r="CV111" s="258">
        <f t="shared" si="551"/>
        <v>121</v>
      </c>
      <c r="CW111" s="258">
        <f t="shared" si="551"/>
        <v>80</v>
      </c>
      <c r="CX111" s="258">
        <f t="shared" si="551"/>
        <v>-188</v>
      </c>
      <c r="CY111" s="258">
        <f t="shared" si="552"/>
        <v>-514</v>
      </c>
      <c r="CZ111" s="258">
        <f t="shared" si="552"/>
        <v>2253</v>
      </c>
      <c r="DA111" s="258">
        <f t="shared" si="552"/>
        <v>-323</v>
      </c>
      <c r="DB111" s="372">
        <f t="shared" si="552"/>
        <v>-114</v>
      </c>
      <c r="DC111" s="372">
        <f t="shared" si="552"/>
        <v>1924</v>
      </c>
      <c r="DD111" s="372">
        <f t="shared" si="552"/>
        <v>-1641</v>
      </c>
      <c r="DE111" s="372">
        <f t="shared" si="552"/>
        <v>78</v>
      </c>
      <c r="DF111" s="372">
        <f t="shared" si="552"/>
        <v>-1316</v>
      </c>
      <c r="DG111" s="372">
        <f t="shared" si="552"/>
        <v>1439</v>
      </c>
      <c r="DH111" s="372">
        <f t="shared" si="552"/>
        <v>394</v>
      </c>
      <c r="DI111" s="372">
        <f t="shared" si="553"/>
        <v>-163</v>
      </c>
      <c r="DJ111" s="372">
        <f t="shared" si="553"/>
        <v>-136</v>
      </c>
      <c r="DK111" s="372">
        <f t="shared" si="553"/>
        <v>400</v>
      </c>
      <c r="DL111" s="372">
        <f t="shared" si="553"/>
        <v>-131</v>
      </c>
      <c r="DM111" s="372">
        <f t="shared" si="553"/>
        <v>47</v>
      </c>
      <c r="DN111" s="372">
        <f t="shared" si="553"/>
        <v>-716</v>
      </c>
      <c r="DO111" s="372">
        <f t="shared" si="553"/>
        <v>174</v>
      </c>
      <c r="DP111" s="372">
        <f t="shared" si="553"/>
        <v>356</v>
      </c>
      <c r="DQ111" s="372">
        <f t="shared" si="553"/>
        <v>-1600</v>
      </c>
      <c r="DR111" s="372">
        <f t="shared" si="553"/>
        <v>1750</v>
      </c>
      <c r="DS111" s="372">
        <f t="shared" si="553"/>
        <v>-2529</v>
      </c>
      <c r="DT111" s="372">
        <f t="shared" si="553"/>
        <v>-4454</v>
      </c>
      <c r="DU111" s="372">
        <f t="shared" si="553"/>
        <v>-1743</v>
      </c>
      <c r="DV111" s="372">
        <f t="shared" si="553"/>
        <v>-2360</v>
      </c>
      <c r="DW111" s="372">
        <f t="shared" si="553"/>
        <v>-252</v>
      </c>
      <c r="DX111" s="372">
        <f t="shared" si="553"/>
        <v>-62</v>
      </c>
      <c r="DY111" s="372"/>
      <c r="DZ111" s="372"/>
      <c r="EA111" s="372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11553</v>
      </c>
    </row>
    <row r="112" spans="1:133" s="51" customFormat="1" x14ac:dyDescent="0.3">
      <c r="A112" s="138"/>
      <c r="B112" s="52" t="s">
        <v>143</v>
      </c>
      <c r="C112" s="94">
        <v>8474</v>
      </c>
      <c r="D112" s="95">
        <v>9539</v>
      </c>
      <c r="E112" s="95">
        <v>10163</v>
      </c>
      <c r="F112" s="27">
        <v>8031</v>
      </c>
      <c r="G112" s="95">
        <v>8986</v>
      </c>
      <c r="H112" s="95">
        <v>8713</v>
      </c>
      <c r="I112" s="95">
        <v>8791</v>
      </c>
      <c r="J112" s="95">
        <v>9659</v>
      </c>
      <c r="K112" s="95">
        <v>7600</v>
      </c>
      <c r="L112" s="96">
        <v>8401</v>
      </c>
      <c r="M112" s="95">
        <v>10688</v>
      </c>
      <c r="N112" s="95">
        <v>7844</v>
      </c>
      <c r="O112" s="95">
        <v>10044</v>
      </c>
      <c r="P112" s="95">
        <v>7118</v>
      </c>
      <c r="Q112" s="95">
        <v>8254</v>
      </c>
      <c r="R112" s="95">
        <v>9314</v>
      </c>
      <c r="S112" s="95">
        <v>9641</v>
      </c>
      <c r="T112" s="95">
        <v>8125</v>
      </c>
      <c r="U112" s="192">
        <v>9024</v>
      </c>
      <c r="V112" s="192">
        <v>8316</v>
      </c>
      <c r="W112" s="192">
        <v>8482</v>
      </c>
      <c r="X112" s="96">
        <v>8684</v>
      </c>
      <c r="Y112" s="192">
        <v>8101</v>
      </c>
      <c r="Z112" s="192">
        <v>8539</v>
      </c>
      <c r="AA112" s="192">
        <v>11568</v>
      </c>
      <c r="AB112" s="192">
        <v>9058</v>
      </c>
      <c r="AC112" s="192">
        <v>9128</v>
      </c>
      <c r="AD112" s="192">
        <v>9003</v>
      </c>
      <c r="AE112" s="192">
        <v>8814</v>
      </c>
      <c r="AF112" s="192">
        <v>9539</v>
      </c>
      <c r="AG112" s="192">
        <v>8815</v>
      </c>
      <c r="AH112" s="192">
        <v>6791</v>
      </c>
      <c r="AI112" s="192">
        <v>9054</v>
      </c>
      <c r="AJ112" s="96">
        <v>8394</v>
      </c>
      <c r="AK112" s="281">
        <v>8274</v>
      </c>
      <c r="AL112" s="281">
        <v>10468</v>
      </c>
      <c r="AM112" s="281">
        <v>10923</v>
      </c>
      <c r="AN112" s="281">
        <v>9684</v>
      </c>
      <c r="AO112" s="281">
        <v>8497</v>
      </c>
      <c r="AP112" s="281">
        <v>9030</v>
      </c>
      <c r="AQ112" s="56">
        <v>8938</v>
      </c>
      <c r="AR112" s="281">
        <v>9149</v>
      </c>
      <c r="AS112" s="281">
        <v>8212</v>
      </c>
      <c r="AT112" s="281">
        <v>9162</v>
      </c>
      <c r="AU112" s="281">
        <v>9092</v>
      </c>
      <c r="AV112" s="298">
        <v>8344</v>
      </c>
      <c r="AW112" s="281">
        <v>9946</v>
      </c>
      <c r="AX112" s="281">
        <v>9923</v>
      </c>
      <c r="AY112" s="281">
        <v>10639</v>
      </c>
      <c r="AZ112" s="56">
        <v>8294</v>
      </c>
      <c r="BA112" s="281">
        <v>9919</v>
      </c>
      <c r="BB112" s="281">
        <v>9968</v>
      </c>
      <c r="BC112" s="56">
        <v>9181</v>
      </c>
      <c r="BD112" s="281">
        <v>9033</v>
      </c>
      <c r="BE112" s="281">
        <v>8745</v>
      </c>
      <c r="BF112" s="281">
        <v>9145</v>
      </c>
      <c r="BG112" s="281">
        <v>9265</v>
      </c>
      <c r="BH112" s="298">
        <v>7702</v>
      </c>
      <c r="BI112" s="483">
        <v>10450</v>
      </c>
      <c r="BJ112" s="547">
        <v>9560</v>
      </c>
      <c r="BK112" s="572">
        <v>9422</v>
      </c>
      <c r="BL112" s="56">
        <v>9964</v>
      </c>
      <c r="BM112" s="281">
        <v>7965</v>
      </c>
      <c r="BN112" s="281">
        <v>5842</v>
      </c>
      <c r="BO112" s="56">
        <v>7640</v>
      </c>
      <c r="BP112" s="56">
        <v>7351</v>
      </c>
      <c r="BQ112" s="281">
        <v>7974</v>
      </c>
      <c r="BR112" s="281">
        <v>8250</v>
      </c>
      <c r="BS112" s="281"/>
      <c r="BT112" s="281"/>
      <c r="BU112" s="94">
        <f t="shared" si="549"/>
        <v>1570</v>
      </c>
      <c r="BV112" s="97">
        <f t="shared" si="549"/>
        <v>-2421</v>
      </c>
      <c r="BW112" s="97">
        <f t="shared" si="549"/>
        <v>-1909</v>
      </c>
      <c r="BX112" s="97">
        <f t="shared" si="549"/>
        <v>1283</v>
      </c>
      <c r="BY112" s="97">
        <f t="shared" si="549"/>
        <v>655</v>
      </c>
      <c r="BZ112" s="97">
        <f t="shared" si="549"/>
        <v>-588</v>
      </c>
      <c r="CA112" s="97">
        <f t="shared" si="549"/>
        <v>233</v>
      </c>
      <c r="CB112" s="97">
        <f t="shared" si="549"/>
        <v>-1343</v>
      </c>
      <c r="CC112" s="97">
        <f t="shared" si="549"/>
        <v>882</v>
      </c>
      <c r="CD112" s="392">
        <f t="shared" si="549"/>
        <v>283</v>
      </c>
      <c r="CE112" s="415">
        <f t="shared" si="550"/>
        <v>-2587</v>
      </c>
      <c r="CF112" s="97">
        <f t="shared" si="550"/>
        <v>695</v>
      </c>
      <c r="CG112" s="97">
        <f t="shared" si="550"/>
        <v>1524</v>
      </c>
      <c r="CH112" s="97">
        <f t="shared" si="550"/>
        <v>1940</v>
      </c>
      <c r="CI112" s="97">
        <f t="shared" si="550"/>
        <v>874</v>
      </c>
      <c r="CJ112" s="233">
        <f t="shared" si="550"/>
        <v>-311</v>
      </c>
      <c r="CK112" s="233">
        <f t="shared" si="550"/>
        <v>-827</v>
      </c>
      <c r="CL112" s="233">
        <f t="shared" si="550"/>
        <v>1414</v>
      </c>
      <c r="CM112" s="233">
        <f t="shared" si="550"/>
        <v>-209</v>
      </c>
      <c r="CN112" s="233">
        <f t="shared" si="550"/>
        <v>-1525</v>
      </c>
      <c r="CO112" s="233">
        <f t="shared" si="551"/>
        <v>572</v>
      </c>
      <c r="CP112" s="372">
        <f t="shared" si="551"/>
        <v>-290</v>
      </c>
      <c r="CQ112" s="341">
        <f t="shared" si="551"/>
        <v>173</v>
      </c>
      <c r="CR112" s="258">
        <f t="shared" si="551"/>
        <v>1929</v>
      </c>
      <c r="CS112" s="258">
        <f t="shared" si="551"/>
        <v>-645</v>
      </c>
      <c r="CT112" s="258">
        <f t="shared" si="551"/>
        <v>626</v>
      </c>
      <c r="CU112" s="258">
        <f t="shared" si="551"/>
        <v>-631</v>
      </c>
      <c r="CV112" s="258">
        <f t="shared" si="551"/>
        <v>27</v>
      </c>
      <c r="CW112" s="258">
        <f t="shared" si="551"/>
        <v>124</v>
      </c>
      <c r="CX112" s="258">
        <f t="shared" si="551"/>
        <v>-390</v>
      </c>
      <c r="CY112" s="258">
        <f t="shared" si="552"/>
        <v>-603</v>
      </c>
      <c r="CZ112" s="258">
        <f t="shared" si="552"/>
        <v>2371</v>
      </c>
      <c r="DA112" s="258">
        <f t="shared" si="552"/>
        <v>38</v>
      </c>
      <c r="DB112" s="372">
        <f t="shared" si="552"/>
        <v>-50</v>
      </c>
      <c r="DC112" s="372">
        <f t="shared" si="552"/>
        <v>1672</v>
      </c>
      <c r="DD112" s="372">
        <f t="shared" si="552"/>
        <v>-545</v>
      </c>
      <c r="DE112" s="372">
        <f t="shared" si="552"/>
        <v>-284</v>
      </c>
      <c r="DF112" s="372">
        <f t="shared" si="552"/>
        <v>-1390</v>
      </c>
      <c r="DG112" s="372">
        <f t="shared" si="552"/>
        <v>1422</v>
      </c>
      <c r="DH112" s="372">
        <f t="shared" si="552"/>
        <v>938</v>
      </c>
      <c r="DI112" s="372">
        <f t="shared" si="553"/>
        <v>243</v>
      </c>
      <c r="DJ112" s="372">
        <f t="shared" si="553"/>
        <v>-116</v>
      </c>
      <c r="DK112" s="372">
        <f t="shared" si="553"/>
        <v>533</v>
      </c>
      <c r="DL112" s="372">
        <f t="shared" si="553"/>
        <v>-17</v>
      </c>
      <c r="DM112" s="372">
        <f t="shared" si="553"/>
        <v>173</v>
      </c>
      <c r="DN112" s="372">
        <f t="shared" si="553"/>
        <v>-642</v>
      </c>
      <c r="DO112" s="372">
        <f t="shared" si="553"/>
        <v>504</v>
      </c>
      <c r="DP112" s="372">
        <f t="shared" si="553"/>
        <v>-363</v>
      </c>
      <c r="DQ112" s="372">
        <f t="shared" si="553"/>
        <v>-1217</v>
      </c>
      <c r="DR112" s="372">
        <f t="shared" si="553"/>
        <v>1670</v>
      </c>
      <c r="DS112" s="372">
        <f t="shared" si="553"/>
        <v>-1954</v>
      </c>
      <c r="DT112" s="372">
        <f t="shared" si="553"/>
        <v>-4126</v>
      </c>
      <c r="DU112" s="372">
        <f t="shared" si="553"/>
        <v>-1541</v>
      </c>
      <c r="DV112" s="372">
        <f t="shared" si="553"/>
        <v>-1682</v>
      </c>
      <c r="DW112" s="372">
        <f t="shared" si="553"/>
        <v>-771</v>
      </c>
      <c r="DX112" s="372">
        <f t="shared" si="553"/>
        <v>-895</v>
      </c>
      <c r="DY112" s="372"/>
      <c r="DZ112" s="372"/>
      <c r="EA112" s="372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8250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550476</v>
      </c>
      <c r="D113" s="61">
        <f t="shared" ref="D113:BU120" si="554">SUM(D108:D112)</f>
        <v>558407</v>
      </c>
      <c r="E113" s="61">
        <f t="shared" si="554"/>
        <v>569124</v>
      </c>
      <c r="F113" s="63">
        <f t="shared" si="554"/>
        <v>515460</v>
      </c>
      <c r="G113" s="61">
        <f t="shared" si="554"/>
        <v>557070</v>
      </c>
      <c r="H113" s="61">
        <f t="shared" si="554"/>
        <v>534192</v>
      </c>
      <c r="I113" s="61">
        <f t="shared" si="554"/>
        <v>524705</v>
      </c>
      <c r="J113" s="61">
        <f t="shared" si="554"/>
        <v>596892</v>
      </c>
      <c r="K113" s="61">
        <f t="shared" si="554"/>
        <v>524504</v>
      </c>
      <c r="L113" s="62">
        <f t="shared" si="554"/>
        <v>593444</v>
      </c>
      <c r="M113" s="61">
        <f t="shared" si="554"/>
        <v>618298</v>
      </c>
      <c r="N113" s="61">
        <f t="shared" si="554"/>
        <v>574188</v>
      </c>
      <c r="O113" s="61">
        <f t="shared" si="554"/>
        <v>641287</v>
      </c>
      <c r="P113" s="61">
        <f t="shared" si="554"/>
        <v>579062</v>
      </c>
      <c r="Q113" s="61">
        <f t="shared" si="554"/>
        <v>615961</v>
      </c>
      <c r="R113" s="61">
        <f t="shared" si="554"/>
        <v>598248</v>
      </c>
      <c r="S113" s="61">
        <f t="shared" si="554"/>
        <v>588181</v>
      </c>
      <c r="T113" s="61">
        <f t="shared" si="554"/>
        <v>572604</v>
      </c>
      <c r="U113" s="61">
        <f t="shared" si="554"/>
        <v>577900</v>
      </c>
      <c r="V113" s="61">
        <f t="shared" si="554"/>
        <v>566700</v>
      </c>
      <c r="W113" s="61">
        <f t="shared" si="554"/>
        <v>560347</v>
      </c>
      <c r="X113" s="62">
        <f t="shared" si="554"/>
        <v>615306</v>
      </c>
      <c r="Y113" s="61">
        <f t="shared" si="554"/>
        <v>554046</v>
      </c>
      <c r="Z113" s="61">
        <f t="shared" si="554"/>
        <v>580764</v>
      </c>
      <c r="AA113" s="61">
        <f t="shared" si="554"/>
        <v>684904</v>
      </c>
      <c r="AB113" s="61">
        <f t="shared" si="554"/>
        <v>588542</v>
      </c>
      <c r="AC113" s="61">
        <f t="shared" si="554"/>
        <v>607561</v>
      </c>
      <c r="AD113" s="61">
        <f t="shared" si="554"/>
        <v>613577</v>
      </c>
      <c r="AE113" s="61">
        <f t="shared" si="554"/>
        <v>581948</v>
      </c>
      <c r="AF113" s="61">
        <f t="shared" si="554"/>
        <v>593997</v>
      </c>
      <c r="AG113" s="181">
        <v>556720</v>
      </c>
      <c r="AH113" s="181">
        <v>563949</v>
      </c>
      <c r="AI113" s="181">
        <v>591773</v>
      </c>
      <c r="AJ113" s="62">
        <v>604656</v>
      </c>
      <c r="AK113" s="270">
        <v>601503</v>
      </c>
      <c r="AL113" s="270">
        <v>629247</v>
      </c>
      <c r="AM113" s="270">
        <v>682506</v>
      </c>
      <c r="AN113" s="270">
        <v>579460</v>
      </c>
      <c r="AO113" s="270">
        <v>602646</v>
      </c>
      <c r="AP113" s="270">
        <v>623940</v>
      </c>
      <c r="AQ113" s="63">
        <v>573065</v>
      </c>
      <c r="AR113" s="270">
        <v>611582</v>
      </c>
      <c r="AS113" s="270">
        <v>572729</v>
      </c>
      <c r="AT113" s="270">
        <v>582337</v>
      </c>
      <c r="AU113" s="270">
        <v>586592</v>
      </c>
      <c r="AV113" s="286">
        <v>582143</v>
      </c>
      <c r="AW113" s="270">
        <v>622551</v>
      </c>
      <c r="AX113" s="270">
        <v>597094</v>
      </c>
      <c r="AY113" s="270">
        <v>672292</v>
      </c>
      <c r="AZ113" s="63">
        <v>555014</v>
      </c>
      <c r="BA113" s="270">
        <v>683743</v>
      </c>
      <c r="BB113" s="270">
        <v>609369</v>
      </c>
      <c r="BC113" s="63">
        <v>546633</v>
      </c>
      <c r="BD113" s="270">
        <v>611332</v>
      </c>
      <c r="BE113" s="270">
        <v>549131</v>
      </c>
      <c r="BF113" s="270">
        <v>593747</v>
      </c>
      <c r="BG113" s="270">
        <v>593018</v>
      </c>
      <c r="BH113" s="286">
        <v>561362</v>
      </c>
      <c r="BI113" s="471">
        <v>650432</v>
      </c>
      <c r="BJ113" s="535">
        <v>625567</v>
      </c>
      <c r="BK113" s="560">
        <v>625021</v>
      </c>
      <c r="BL113" s="63">
        <v>639226</v>
      </c>
      <c r="BM113" s="270">
        <v>515922</v>
      </c>
      <c r="BN113" s="270">
        <v>542720</v>
      </c>
      <c r="BO113" s="63">
        <v>688237</v>
      </c>
      <c r="BP113" s="63">
        <v>636412</v>
      </c>
      <c r="BQ113" s="270">
        <v>644663</v>
      </c>
      <c r="BR113" s="270">
        <v>676699</v>
      </c>
      <c r="BS113" s="270"/>
      <c r="BT113" s="270"/>
      <c r="BU113" s="60">
        <f t="shared" si="554"/>
        <v>90811</v>
      </c>
      <c r="BV113" s="64">
        <f t="shared" ref="BV113:BW113" si="555">SUM(BV108:BV112)</f>
        <v>20655</v>
      </c>
      <c r="BW113" s="64">
        <f t="shared" si="555"/>
        <v>46837</v>
      </c>
      <c r="BX113" s="64">
        <f t="shared" ref="BX113:BY113" si="556">SUM(BX108:BX112)</f>
        <v>82788</v>
      </c>
      <c r="BY113" s="64">
        <f t="shared" si="556"/>
        <v>31111</v>
      </c>
      <c r="BZ113" s="64">
        <f t="shared" ref="BZ113:CH113" si="557">SUM(BZ108:BZ112)</f>
        <v>38412</v>
      </c>
      <c r="CA113" s="64">
        <f t="shared" si="557"/>
        <v>53195</v>
      </c>
      <c r="CB113" s="64">
        <f t="shared" si="557"/>
        <v>-30192</v>
      </c>
      <c r="CC113" s="64">
        <f t="shared" si="557"/>
        <v>35843</v>
      </c>
      <c r="CD113" s="380">
        <f t="shared" si="557"/>
        <v>21862</v>
      </c>
      <c r="CE113" s="403">
        <f t="shared" si="557"/>
        <v>-64252</v>
      </c>
      <c r="CF113" s="64">
        <f t="shared" si="557"/>
        <v>6576</v>
      </c>
      <c r="CG113" s="64">
        <f t="shared" si="557"/>
        <v>43617</v>
      </c>
      <c r="CH113" s="64">
        <f t="shared" si="557"/>
        <v>9480</v>
      </c>
      <c r="CI113" s="64">
        <f t="shared" ref="CI113:CJ113" si="558">SUM(CI108:CI112)</f>
        <v>-8400</v>
      </c>
      <c r="CJ113" s="221">
        <f t="shared" si="558"/>
        <v>15329</v>
      </c>
      <c r="CK113" s="221">
        <f t="shared" ref="CK113:CL113" si="559">SUM(CK108:CK112)</f>
        <v>-6233</v>
      </c>
      <c r="CL113" s="221">
        <f t="shared" si="559"/>
        <v>21393</v>
      </c>
      <c r="CM113" s="221">
        <f t="shared" ref="CM113:CN113" si="560">SUM(CM108:CM112)</f>
        <v>-21180</v>
      </c>
      <c r="CN113" s="221">
        <f t="shared" si="560"/>
        <v>-2751</v>
      </c>
      <c r="CO113" s="221">
        <f t="shared" ref="CO113:CQ113" si="561">SUM(CO108:CO112)</f>
        <v>31426</v>
      </c>
      <c r="CP113" s="360">
        <f t="shared" si="561"/>
        <v>-10650</v>
      </c>
      <c r="CQ113" s="329">
        <f t="shared" si="561"/>
        <v>47457</v>
      </c>
      <c r="CR113" s="247">
        <f t="shared" ref="CR113" si="562">SUM(CR108:CR112)</f>
        <v>48483</v>
      </c>
      <c r="CS113" s="247">
        <f t="shared" ref="CS113" si="563">SUM(CS108:CS112)</f>
        <v>-2398</v>
      </c>
      <c r="CT113" s="247">
        <f t="shared" ref="CT113" si="564">SUM(CT108:CT112)</f>
        <v>-9082</v>
      </c>
      <c r="CU113" s="247">
        <f t="shared" ref="CU113" si="565">SUM(CU108:CU112)</f>
        <v>-4915</v>
      </c>
      <c r="CV113" s="247">
        <f t="shared" ref="CV113" si="566">SUM(CV108:CV112)</f>
        <v>10363</v>
      </c>
      <c r="CW113" s="247">
        <f t="shared" ref="CW113" si="567">SUM(CW108:CW112)</f>
        <v>-8883</v>
      </c>
      <c r="CX113" s="247">
        <f t="shared" ref="CX113" si="568">SUM(CX108:CX112)</f>
        <v>17585</v>
      </c>
      <c r="CY113" s="247">
        <f t="shared" ref="CY113" si="569">SUM(CY108:CY112)</f>
        <v>16009</v>
      </c>
      <c r="CZ113" s="247">
        <f t="shared" ref="CZ113" si="570">SUM(CZ108:CZ112)</f>
        <v>18388</v>
      </c>
      <c r="DA113" s="247">
        <f t="shared" ref="DA113" si="571">SUM(DA108:DA112)</f>
        <v>-5181</v>
      </c>
      <c r="DB113" s="360">
        <f t="shared" ref="DB113" si="572">SUM(DB108:DB112)</f>
        <v>-22513</v>
      </c>
      <c r="DC113" s="360">
        <f t="shared" ref="DC113" si="573">SUM(DC108:DC112)</f>
        <v>21048</v>
      </c>
      <c r="DD113" s="360">
        <f t="shared" ref="DD113" si="574">SUM(DD108:DD112)</f>
        <v>-32153</v>
      </c>
      <c r="DE113" s="360">
        <f t="shared" ref="DE113" si="575">SUM(DE108:DE112)</f>
        <v>-10214</v>
      </c>
      <c r="DF113" s="360">
        <f t="shared" ref="DF113:DG113" si="576">SUM(DF108:DF112)</f>
        <v>-24446</v>
      </c>
      <c r="DG113" s="360">
        <f t="shared" si="576"/>
        <v>81097</v>
      </c>
      <c r="DH113" s="360">
        <f t="shared" ref="DH113" si="577">SUM(DH108:DH112)</f>
        <v>-14571</v>
      </c>
      <c r="DI113" s="360">
        <f t="shared" ref="DI113" si="578">SUM(DI108:DI112)</f>
        <v>-26432</v>
      </c>
      <c r="DJ113" s="360">
        <f t="shared" ref="DJ113:DK113" si="579">SUM(DJ108:DJ112)</f>
        <v>-250</v>
      </c>
      <c r="DK113" s="360">
        <f t="shared" si="579"/>
        <v>-23598</v>
      </c>
      <c r="DL113" s="360">
        <f t="shared" ref="DL113:DM113" si="580">SUM(DL108:DL112)</f>
        <v>11410</v>
      </c>
      <c r="DM113" s="360">
        <f t="shared" si="580"/>
        <v>6426</v>
      </c>
      <c r="DN113" s="360">
        <f t="shared" ref="DN113:DO113" si="581">SUM(DN108:DN112)</f>
        <v>-20781</v>
      </c>
      <c r="DO113" s="360">
        <f t="shared" si="581"/>
        <v>27881</v>
      </c>
      <c r="DP113" s="360">
        <f t="shared" ref="DP113" si="582">SUM(DP108:DP112)</f>
        <v>28473</v>
      </c>
      <c r="DQ113" s="360">
        <f t="shared" ref="DQ113:DR113" si="583">SUM(DQ108:DQ112)</f>
        <v>-47271</v>
      </c>
      <c r="DR113" s="360">
        <f t="shared" si="583"/>
        <v>84212</v>
      </c>
      <c r="DS113" s="360">
        <f t="shared" ref="DS113:DT113" si="584">SUM(DS108:DS112)</f>
        <v>-167821</v>
      </c>
      <c r="DT113" s="360">
        <f t="shared" si="584"/>
        <v>-66649</v>
      </c>
      <c r="DU113" s="360">
        <f t="shared" ref="DU113:DV113" si="585">SUM(DU108:DU112)</f>
        <v>141604</v>
      </c>
      <c r="DV113" s="360">
        <f t="shared" si="585"/>
        <v>25080</v>
      </c>
      <c r="DW113" s="360">
        <f t="shared" ref="DW113:DX113" si="586">SUM(DW108:DW112)</f>
        <v>95532</v>
      </c>
      <c r="DX113" s="360">
        <f t="shared" si="586"/>
        <v>82952</v>
      </c>
      <c r="DY113" s="360"/>
      <c r="DZ113" s="360"/>
      <c r="EA113" s="360"/>
      <c r="EC113" s="63">
        <f t="shared" si="516"/>
        <v>676699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65"/>
      <c r="CQ114" s="334"/>
      <c r="CR114" s="252"/>
      <c r="CS114" s="252"/>
      <c r="CT114" s="252"/>
      <c r="CU114" s="252"/>
      <c r="CV114" s="252"/>
      <c r="CW114" s="252"/>
      <c r="CX114" s="252"/>
      <c r="CY114" s="252"/>
      <c r="CZ114" s="252"/>
      <c r="DA114" s="252"/>
      <c r="DB114" s="365"/>
      <c r="DC114" s="365"/>
      <c r="DD114" s="365"/>
      <c r="DE114" s="365"/>
      <c r="DF114" s="365"/>
      <c r="DG114" s="365"/>
      <c r="DH114" s="365"/>
      <c r="DI114" s="365"/>
      <c r="DJ114" s="365"/>
      <c r="DK114" s="365"/>
      <c r="DL114" s="365"/>
      <c r="DM114" s="365"/>
      <c r="DN114" s="365"/>
      <c r="DO114" s="365"/>
      <c r="DP114" s="365"/>
      <c r="DQ114" s="365"/>
      <c r="DR114" s="365"/>
      <c r="DS114" s="365"/>
      <c r="DT114" s="365"/>
      <c r="DU114" s="365"/>
      <c r="DV114" s="365"/>
      <c r="DW114" s="365"/>
      <c r="DX114" s="365"/>
      <c r="DY114" s="365"/>
      <c r="DZ114" s="365"/>
      <c r="EA114" s="365"/>
      <c r="EC114" s="87"/>
    </row>
    <row r="115" spans="1:133" s="31" customFormat="1" x14ac:dyDescent="0.3">
      <c r="A115" s="138"/>
      <c r="B115" s="32" t="s">
        <v>139</v>
      </c>
      <c r="C115" s="89">
        <f t="shared" ref="C115:W115" si="587">C94-C101</f>
        <v>14898675.980000004</v>
      </c>
      <c r="D115" s="90">
        <f t="shared" si="587"/>
        <v>-12355534.849999994</v>
      </c>
      <c r="E115" s="90">
        <f t="shared" si="587"/>
        <v>-23590938.219999991</v>
      </c>
      <c r="F115" s="28">
        <f t="shared" si="587"/>
        <v>-21125924.050000004</v>
      </c>
      <c r="G115" s="90">
        <f t="shared" si="587"/>
        <v>-19656138.399999999</v>
      </c>
      <c r="H115" s="90">
        <f t="shared" si="587"/>
        <v>-15315991.040000001</v>
      </c>
      <c r="I115" s="90">
        <f t="shared" si="587"/>
        <v>-13462514.279999999</v>
      </c>
      <c r="J115" s="90">
        <f t="shared" si="587"/>
        <v>-7483940.629999999</v>
      </c>
      <c r="K115" s="90">
        <f t="shared" si="587"/>
        <v>11584632.439999998</v>
      </c>
      <c r="L115" s="91">
        <f t="shared" si="587"/>
        <v>40740124.959999993</v>
      </c>
      <c r="M115" s="90">
        <f t="shared" si="587"/>
        <v>27421604.760000005</v>
      </c>
      <c r="N115" s="90">
        <f t="shared" si="587"/>
        <v>17323055.939999998</v>
      </c>
      <c r="O115" s="90">
        <f t="shared" si="587"/>
        <v>2990359.1799999923</v>
      </c>
      <c r="P115" s="90">
        <f t="shared" si="587"/>
        <v>3581349.5100000054</v>
      </c>
      <c r="Q115" s="90">
        <f t="shared" si="587"/>
        <v>-13055882.209999993</v>
      </c>
      <c r="R115" s="90">
        <f t="shared" si="587"/>
        <v>-21250578.330000002</v>
      </c>
      <c r="S115" s="90">
        <f t="shared" si="587"/>
        <v>-13927014.860000003</v>
      </c>
      <c r="T115" s="90">
        <f t="shared" si="587"/>
        <v>-13941680.300000001</v>
      </c>
      <c r="U115" s="90">
        <f t="shared" si="587"/>
        <v>-11027760.720000001</v>
      </c>
      <c r="V115" s="90">
        <f t="shared" si="587"/>
        <v>-7522285</v>
      </c>
      <c r="W115" s="90">
        <f t="shared" si="587"/>
        <v>9987441.1099999994</v>
      </c>
      <c r="X115" s="91">
        <f t="shared" ref="X115:AB115" si="588">X94-X101</f>
        <v>34725989.789999992</v>
      </c>
      <c r="Y115" s="90">
        <f t="shared" si="588"/>
        <v>39255703</v>
      </c>
      <c r="Z115" s="90">
        <f t="shared" si="588"/>
        <v>34017566</v>
      </c>
      <c r="AA115" s="90">
        <f t="shared" si="588"/>
        <v>7041055.7399999946</v>
      </c>
      <c r="AB115" s="90">
        <f t="shared" si="588"/>
        <v>-4021774.4900000095</v>
      </c>
      <c r="AC115" s="90">
        <f t="shared" ref="AC115:AD115" si="589">AC94-AC101</f>
        <v>-20872104.909999996</v>
      </c>
      <c r="AD115" s="90">
        <f t="shared" si="589"/>
        <v>-20002007.309999999</v>
      </c>
      <c r="AE115" s="90">
        <f t="shared" ref="AE115:AF115" si="590">AE94-AE101</f>
        <v>-16132005</v>
      </c>
      <c r="AF115" s="90">
        <f t="shared" si="590"/>
        <v>-14513201.18</v>
      </c>
      <c r="AG115" s="191">
        <v>-10280593</v>
      </c>
      <c r="AH115" s="191">
        <v>-7926849</v>
      </c>
      <c r="AI115" s="191">
        <v>14363437</v>
      </c>
      <c r="AJ115" s="91">
        <v>47873758</v>
      </c>
      <c r="AK115" s="279">
        <v>53282063</v>
      </c>
      <c r="AL115" s="279">
        <v>20484720</v>
      </c>
      <c r="AM115" s="279">
        <v>17108412</v>
      </c>
      <c r="AN115" s="279">
        <v>-1691953</v>
      </c>
      <c r="AO115" s="279">
        <v>-24909894</v>
      </c>
      <c r="AP115" s="279">
        <v>-25725666</v>
      </c>
      <c r="AQ115" s="28">
        <v>-16503664</v>
      </c>
      <c r="AR115" s="279">
        <v>-19433800</v>
      </c>
      <c r="AS115" s="279">
        <v>-12406409</v>
      </c>
      <c r="AT115" s="279">
        <v>-6126008</v>
      </c>
      <c r="AU115" s="279">
        <v>7880639</v>
      </c>
      <c r="AV115" s="296">
        <v>60570967</v>
      </c>
      <c r="AW115" s="279">
        <v>35955627</v>
      </c>
      <c r="AX115" s="279">
        <v>25814185</v>
      </c>
      <c r="AY115" s="279">
        <v>13304317</v>
      </c>
      <c r="AZ115" s="28">
        <v>-14059348</v>
      </c>
      <c r="BA115" s="279">
        <v>-29756900</v>
      </c>
      <c r="BB115" s="279">
        <v>-21772361</v>
      </c>
      <c r="BC115" s="28">
        <v>-17364724</v>
      </c>
      <c r="BD115" s="279">
        <v>-16073103</v>
      </c>
      <c r="BE115" s="279">
        <v>-12628838</v>
      </c>
      <c r="BF115" s="279">
        <v>-10481388</v>
      </c>
      <c r="BG115" s="279">
        <v>22051790</v>
      </c>
      <c r="BH115" s="296">
        <v>51523858</v>
      </c>
      <c r="BI115" s="481">
        <v>49504316</v>
      </c>
      <c r="BJ115" s="545">
        <v>32037584</v>
      </c>
      <c r="BK115" s="570">
        <v>9734279</v>
      </c>
      <c r="BL115" s="28">
        <v>2687994</v>
      </c>
      <c r="BM115" s="279">
        <v>-24251573</v>
      </c>
      <c r="BN115" s="279">
        <v>-10723005</v>
      </c>
      <c r="BO115" s="28">
        <v>-10483110</v>
      </c>
      <c r="BP115" s="28">
        <v>-2867226</v>
      </c>
      <c r="BQ115" s="279">
        <v>-6048843</v>
      </c>
      <c r="BR115" s="279">
        <v>903036</v>
      </c>
      <c r="BS115" s="279"/>
      <c r="BT115" s="279"/>
      <c r="BU115" s="89">
        <f t="shared" ref="BU115:CD119" si="591">O115-C115</f>
        <v>-11908316.800000012</v>
      </c>
      <c r="BV115" s="92">
        <f t="shared" si="591"/>
        <v>15936884.359999999</v>
      </c>
      <c r="BW115" s="92">
        <f t="shared" si="591"/>
        <v>10535056.009999998</v>
      </c>
      <c r="BX115" s="92">
        <f t="shared" si="591"/>
        <v>-124654.27999999747</v>
      </c>
      <c r="BY115" s="92">
        <f t="shared" si="591"/>
        <v>5729123.5399999954</v>
      </c>
      <c r="BZ115" s="92">
        <f t="shared" si="591"/>
        <v>1374310.7400000002</v>
      </c>
      <c r="CA115" s="92">
        <f t="shared" si="591"/>
        <v>2434753.5599999987</v>
      </c>
      <c r="CB115" s="92">
        <f t="shared" si="591"/>
        <v>-38344.370000001043</v>
      </c>
      <c r="CC115" s="92">
        <f t="shared" si="591"/>
        <v>-1597191.3299999982</v>
      </c>
      <c r="CD115" s="390">
        <f t="shared" si="591"/>
        <v>-6014135.1700000018</v>
      </c>
      <c r="CE115" s="413">
        <f t="shared" ref="CE115:CN119" si="592">Y115-M115</f>
        <v>11834098.239999995</v>
      </c>
      <c r="CF115" s="92">
        <f t="shared" si="592"/>
        <v>16694510.060000002</v>
      </c>
      <c r="CG115" s="92">
        <f t="shared" si="592"/>
        <v>4050696.5600000024</v>
      </c>
      <c r="CH115" s="92">
        <f t="shared" si="592"/>
        <v>-7603124.0000000149</v>
      </c>
      <c r="CI115" s="92">
        <f t="shared" si="592"/>
        <v>-7816222.700000003</v>
      </c>
      <c r="CJ115" s="231">
        <f t="shared" si="592"/>
        <v>1248571.0200000033</v>
      </c>
      <c r="CK115" s="231">
        <f t="shared" si="592"/>
        <v>-2204990.1399999969</v>
      </c>
      <c r="CL115" s="231">
        <f t="shared" si="592"/>
        <v>-571520.87999999896</v>
      </c>
      <c r="CM115" s="231">
        <f t="shared" si="592"/>
        <v>747167.72000000067</v>
      </c>
      <c r="CN115" s="231">
        <f t="shared" si="592"/>
        <v>-404564</v>
      </c>
      <c r="CO115" s="231">
        <f t="shared" ref="CO115:CX119" si="593">AI115-W115</f>
        <v>4375995.8900000006</v>
      </c>
      <c r="CP115" s="370">
        <f t="shared" si="593"/>
        <v>13147768.210000008</v>
      </c>
      <c r="CQ115" s="339">
        <f t="shared" si="593"/>
        <v>14026360</v>
      </c>
      <c r="CR115" s="244">
        <f t="shared" si="593"/>
        <v>-13532846</v>
      </c>
      <c r="CS115" s="244">
        <f t="shared" si="593"/>
        <v>10067356.260000005</v>
      </c>
      <c r="CT115" s="244">
        <f t="shared" si="593"/>
        <v>2329821.4900000095</v>
      </c>
      <c r="CU115" s="244">
        <f t="shared" si="593"/>
        <v>-4037789.0900000036</v>
      </c>
      <c r="CV115" s="244">
        <f t="shared" si="593"/>
        <v>-5723658.6900000013</v>
      </c>
      <c r="CW115" s="244">
        <f t="shared" si="593"/>
        <v>-371659</v>
      </c>
      <c r="CX115" s="244">
        <f t="shared" si="593"/>
        <v>-4920598.82</v>
      </c>
      <c r="CY115" s="244">
        <f t="shared" ref="CY115:DH119" si="594">AS115-AG115</f>
        <v>-2125816</v>
      </c>
      <c r="CZ115" s="244">
        <f t="shared" si="594"/>
        <v>1800841</v>
      </c>
      <c r="DA115" s="244">
        <f t="shared" si="594"/>
        <v>-6482798</v>
      </c>
      <c r="DB115" s="370">
        <f t="shared" si="594"/>
        <v>12697209</v>
      </c>
      <c r="DC115" s="370">
        <f t="shared" si="594"/>
        <v>-17326436</v>
      </c>
      <c r="DD115" s="370">
        <f t="shared" si="594"/>
        <v>5329465</v>
      </c>
      <c r="DE115" s="370">
        <f t="shared" si="594"/>
        <v>-3804095</v>
      </c>
      <c r="DF115" s="370">
        <f t="shared" si="594"/>
        <v>-12367395</v>
      </c>
      <c r="DG115" s="370">
        <f t="shared" si="594"/>
        <v>-4847006</v>
      </c>
      <c r="DH115" s="370">
        <f t="shared" si="594"/>
        <v>3953305</v>
      </c>
      <c r="DI115" s="370">
        <f t="shared" ref="DI115:DX119" si="595">BC115-AQ115</f>
        <v>-861060</v>
      </c>
      <c r="DJ115" s="370">
        <f t="shared" si="595"/>
        <v>3360697</v>
      </c>
      <c r="DK115" s="370">
        <f t="shared" si="595"/>
        <v>-222429</v>
      </c>
      <c r="DL115" s="370">
        <f t="shared" si="595"/>
        <v>-4355380</v>
      </c>
      <c r="DM115" s="370">
        <f t="shared" si="595"/>
        <v>14171151</v>
      </c>
      <c r="DN115" s="370">
        <f t="shared" si="595"/>
        <v>-9047109</v>
      </c>
      <c r="DO115" s="370">
        <f t="shared" si="595"/>
        <v>13548689</v>
      </c>
      <c r="DP115" s="370">
        <f t="shared" si="595"/>
        <v>6223399</v>
      </c>
      <c r="DQ115" s="370">
        <f t="shared" si="595"/>
        <v>-3570038</v>
      </c>
      <c r="DR115" s="370">
        <f t="shared" si="595"/>
        <v>16747342</v>
      </c>
      <c r="DS115" s="370">
        <f t="shared" si="595"/>
        <v>5505327</v>
      </c>
      <c r="DT115" s="370">
        <f t="shared" si="595"/>
        <v>11049356</v>
      </c>
      <c r="DU115" s="370">
        <f t="shared" si="595"/>
        <v>6881614</v>
      </c>
      <c r="DV115" s="370">
        <f t="shared" si="595"/>
        <v>13205877</v>
      </c>
      <c r="DW115" s="370">
        <f t="shared" si="595"/>
        <v>6579995</v>
      </c>
      <c r="DX115" s="370">
        <f t="shared" si="595"/>
        <v>11384424</v>
      </c>
      <c r="DY115" s="370"/>
      <c r="DZ115" s="370"/>
      <c r="EA115" s="370"/>
      <c r="EC115" s="28">
        <f>EC94-EC101</f>
        <v>903036</v>
      </c>
    </row>
    <row r="116" spans="1:133" s="31" customFormat="1" x14ac:dyDescent="0.3">
      <c r="A116" s="138"/>
      <c r="B116" s="32" t="s">
        <v>140</v>
      </c>
      <c r="C116" s="89">
        <f t="shared" ref="C116:W116" si="596">C95-C102</f>
        <v>5696309.1600000011</v>
      </c>
      <c r="D116" s="90">
        <f t="shared" si="596"/>
        <v>2509870.29</v>
      </c>
      <c r="E116" s="90">
        <f t="shared" si="596"/>
        <v>950065.77999999933</v>
      </c>
      <c r="F116" s="28">
        <f t="shared" si="596"/>
        <v>-1580889.1799999997</v>
      </c>
      <c r="G116" s="90">
        <f t="shared" si="596"/>
        <v>-726024.62999999989</v>
      </c>
      <c r="H116" s="90">
        <f t="shared" si="596"/>
        <v>-495264.77</v>
      </c>
      <c r="I116" s="90">
        <f t="shared" si="596"/>
        <v>-526557.39999999991</v>
      </c>
      <c r="J116" s="90">
        <f t="shared" si="596"/>
        <v>129900.61999999988</v>
      </c>
      <c r="K116" s="90">
        <f t="shared" si="596"/>
        <v>1985551.67</v>
      </c>
      <c r="L116" s="91">
        <f t="shared" si="596"/>
        <v>6853913.540000001</v>
      </c>
      <c r="M116" s="90">
        <f t="shared" si="596"/>
        <v>5378503.6100000003</v>
      </c>
      <c r="N116" s="90">
        <f t="shared" si="596"/>
        <v>3785006.3099999996</v>
      </c>
      <c r="O116" s="90">
        <f t="shared" si="596"/>
        <v>4044844.9099999983</v>
      </c>
      <c r="P116" s="90">
        <f t="shared" si="596"/>
        <v>3617660.5100000002</v>
      </c>
      <c r="Q116" s="90">
        <f t="shared" si="596"/>
        <v>745064.76999999955</v>
      </c>
      <c r="R116" s="90">
        <f t="shared" si="596"/>
        <v>-433522.79000000004</v>
      </c>
      <c r="S116" s="90">
        <f t="shared" si="596"/>
        <v>-258160.94000000018</v>
      </c>
      <c r="T116" s="90">
        <f t="shared" si="596"/>
        <v>-519416.82999999984</v>
      </c>
      <c r="U116" s="90">
        <f t="shared" si="596"/>
        <v>-231495.1399999999</v>
      </c>
      <c r="V116" s="90">
        <f t="shared" si="596"/>
        <v>284488</v>
      </c>
      <c r="W116" s="90">
        <f t="shared" si="596"/>
        <v>2506415.54</v>
      </c>
      <c r="X116" s="91">
        <f t="shared" ref="X116:AB116" si="597">X95-X102</f>
        <v>6593330.7699999996</v>
      </c>
      <c r="Y116" s="90">
        <f t="shared" si="597"/>
        <v>8488352</v>
      </c>
      <c r="Z116" s="90">
        <f t="shared" si="597"/>
        <v>7082387</v>
      </c>
      <c r="AA116" s="90">
        <f t="shared" si="597"/>
        <v>5395291.1000000006</v>
      </c>
      <c r="AB116" s="90">
        <f t="shared" si="597"/>
        <v>4855077.4799999995</v>
      </c>
      <c r="AC116" s="90">
        <f t="shared" ref="AC116:AD116" si="598">AC95-AC102</f>
        <v>-641306.8900000006</v>
      </c>
      <c r="AD116" s="90">
        <f t="shared" si="598"/>
        <v>-599870.82999999961</v>
      </c>
      <c r="AE116" s="90">
        <f t="shared" ref="AE116:AF116" si="599">AE95-AE102</f>
        <v>-147604</v>
      </c>
      <c r="AF116" s="90">
        <f t="shared" si="599"/>
        <v>-1070622.1500000001</v>
      </c>
      <c r="AG116" s="191">
        <v>-630655</v>
      </c>
      <c r="AH116" s="191">
        <v>62521</v>
      </c>
      <c r="AI116" s="191">
        <v>1102421</v>
      </c>
      <c r="AJ116" s="91">
        <v>6734982</v>
      </c>
      <c r="AK116" s="279">
        <v>10187776</v>
      </c>
      <c r="AL116" s="279">
        <v>9288179</v>
      </c>
      <c r="AM116" s="279">
        <v>8514935</v>
      </c>
      <c r="AN116" s="279">
        <v>5527807</v>
      </c>
      <c r="AO116" s="279">
        <v>1096388</v>
      </c>
      <c r="AP116" s="279">
        <v>-404342</v>
      </c>
      <c r="AQ116" s="28">
        <v>221165</v>
      </c>
      <c r="AR116" s="279">
        <v>-1129453</v>
      </c>
      <c r="AS116" s="279">
        <v>-286596</v>
      </c>
      <c r="AT116" s="279">
        <v>855751</v>
      </c>
      <c r="AU116" s="279">
        <v>3905109</v>
      </c>
      <c r="AV116" s="296">
        <v>13494471</v>
      </c>
      <c r="AW116" s="279">
        <v>11590500</v>
      </c>
      <c r="AX116" s="279">
        <v>10678476</v>
      </c>
      <c r="AY116" s="279">
        <v>9673983</v>
      </c>
      <c r="AZ116" s="28">
        <v>4985318</v>
      </c>
      <c r="BA116" s="279">
        <v>463605</v>
      </c>
      <c r="BB116" s="279">
        <v>367388</v>
      </c>
      <c r="BC116" s="28">
        <v>-1577837</v>
      </c>
      <c r="BD116" s="279">
        <v>-1352579</v>
      </c>
      <c r="BE116" s="279">
        <v>-921647</v>
      </c>
      <c r="BF116" s="279">
        <v>-390554</v>
      </c>
      <c r="BG116" s="279">
        <v>4536423</v>
      </c>
      <c r="BH116" s="296">
        <v>12863626</v>
      </c>
      <c r="BI116" s="481">
        <v>14325726</v>
      </c>
      <c r="BJ116" s="545">
        <v>12791381</v>
      </c>
      <c r="BK116" s="570">
        <v>11449269</v>
      </c>
      <c r="BL116" s="28">
        <v>8472660</v>
      </c>
      <c r="BM116" s="279">
        <v>-437727</v>
      </c>
      <c r="BN116" s="279">
        <v>-1120786</v>
      </c>
      <c r="BO116" s="28">
        <v>-1565000</v>
      </c>
      <c r="BP116" s="28">
        <v>-1428813</v>
      </c>
      <c r="BQ116" s="279">
        <v>-1276065</v>
      </c>
      <c r="BR116" s="279">
        <v>-1147519</v>
      </c>
      <c r="BS116" s="279"/>
      <c r="BT116" s="279"/>
      <c r="BU116" s="89">
        <f t="shared" si="591"/>
        <v>-1651464.2500000028</v>
      </c>
      <c r="BV116" s="92">
        <f t="shared" si="591"/>
        <v>1107790.2200000002</v>
      </c>
      <c r="BW116" s="92">
        <f t="shared" si="591"/>
        <v>-205001.00999999978</v>
      </c>
      <c r="BX116" s="92">
        <f t="shared" si="591"/>
        <v>1147366.3899999997</v>
      </c>
      <c r="BY116" s="92">
        <f t="shared" si="591"/>
        <v>467863.68999999971</v>
      </c>
      <c r="BZ116" s="92">
        <f t="shared" si="591"/>
        <v>-24152.059999999823</v>
      </c>
      <c r="CA116" s="92">
        <f t="shared" si="591"/>
        <v>295062.26</v>
      </c>
      <c r="CB116" s="92">
        <f t="shared" si="591"/>
        <v>154587.38000000012</v>
      </c>
      <c r="CC116" s="92">
        <f t="shared" si="591"/>
        <v>520863.87000000011</v>
      </c>
      <c r="CD116" s="390">
        <f t="shared" si="591"/>
        <v>-260582.77000000142</v>
      </c>
      <c r="CE116" s="413">
        <f t="shared" si="592"/>
        <v>3109848.3899999997</v>
      </c>
      <c r="CF116" s="92">
        <f t="shared" si="592"/>
        <v>3297380.6900000004</v>
      </c>
      <c r="CG116" s="92">
        <f t="shared" si="592"/>
        <v>1350446.1900000023</v>
      </c>
      <c r="CH116" s="92">
        <f t="shared" si="592"/>
        <v>1237416.9699999993</v>
      </c>
      <c r="CI116" s="92">
        <f t="shared" si="592"/>
        <v>-1386371.6600000001</v>
      </c>
      <c r="CJ116" s="231">
        <f t="shared" si="592"/>
        <v>-166348.03999999957</v>
      </c>
      <c r="CK116" s="231">
        <f t="shared" si="592"/>
        <v>110556.94000000018</v>
      </c>
      <c r="CL116" s="231">
        <f t="shared" si="592"/>
        <v>-551205.3200000003</v>
      </c>
      <c r="CM116" s="231">
        <f t="shared" si="592"/>
        <v>-399159.8600000001</v>
      </c>
      <c r="CN116" s="231">
        <f t="shared" si="592"/>
        <v>-221967</v>
      </c>
      <c r="CO116" s="231">
        <f t="shared" si="593"/>
        <v>-1403994.54</v>
      </c>
      <c r="CP116" s="370">
        <f t="shared" si="593"/>
        <v>141651.23000000045</v>
      </c>
      <c r="CQ116" s="339">
        <f t="shared" si="593"/>
        <v>1699424</v>
      </c>
      <c r="CR116" s="244">
        <f t="shared" si="593"/>
        <v>2205792</v>
      </c>
      <c r="CS116" s="244">
        <f t="shared" si="593"/>
        <v>3119643.8999999994</v>
      </c>
      <c r="CT116" s="244">
        <f t="shared" si="593"/>
        <v>672729.52000000048</v>
      </c>
      <c r="CU116" s="244">
        <f t="shared" si="593"/>
        <v>1737694.8900000006</v>
      </c>
      <c r="CV116" s="244">
        <f t="shared" si="593"/>
        <v>195528.82999999961</v>
      </c>
      <c r="CW116" s="244">
        <f t="shared" si="593"/>
        <v>368769</v>
      </c>
      <c r="CX116" s="244">
        <f t="shared" si="593"/>
        <v>-58830.84999999986</v>
      </c>
      <c r="CY116" s="244">
        <f t="shared" si="594"/>
        <v>344059</v>
      </c>
      <c r="CZ116" s="244">
        <f t="shared" si="594"/>
        <v>793230</v>
      </c>
      <c r="DA116" s="244">
        <f t="shared" si="594"/>
        <v>2802688</v>
      </c>
      <c r="DB116" s="370">
        <f t="shared" si="594"/>
        <v>6759489</v>
      </c>
      <c r="DC116" s="370">
        <f t="shared" si="594"/>
        <v>1402724</v>
      </c>
      <c r="DD116" s="370">
        <f t="shared" si="594"/>
        <v>1390297</v>
      </c>
      <c r="DE116" s="370">
        <f t="shared" si="594"/>
        <v>1159048</v>
      </c>
      <c r="DF116" s="370">
        <f t="shared" si="594"/>
        <v>-542489</v>
      </c>
      <c r="DG116" s="370">
        <f t="shared" si="594"/>
        <v>-632783</v>
      </c>
      <c r="DH116" s="370">
        <f t="shared" si="594"/>
        <v>771730</v>
      </c>
      <c r="DI116" s="370">
        <f t="shared" si="595"/>
        <v>-1799002</v>
      </c>
      <c r="DJ116" s="370">
        <f t="shared" si="595"/>
        <v>-223126</v>
      </c>
      <c r="DK116" s="370">
        <f t="shared" si="595"/>
        <v>-635051</v>
      </c>
      <c r="DL116" s="370">
        <f t="shared" si="595"/>
        <v>-1246305</v>
      </c>
      <c r="DM116" s="370">
        <f t="shared" si="595"/>
        <v>631314</v>
      </c>
      <c r="DN116" s="370">
        <f t="shared" si="595"/>
        <v>-630845</v>
      </c>
      <c r="DO116" s="370">
        <f t="shared" si="595"/>
        <v>2735226</v>
      </c>
      <c r="DP116" s="370">
        <f t="shared" si="595"/>
        <v>2112905</v>
      </c>
      <c r="DQ116" s="370">
        <f t="shared" si="595"/>
        <v>1775286</v>
      </c>
      <c r="DR116" s="370">
        <f t="shared" si="595"/>
        <v>3487342</v>
      </c>
      <c r="DS116" s="370">
        <f t="shared" si="595"/>
        <v>-901332</v>
      </c>
      <c r="DT116" s="370">
        <f t="shared" si="595"/>
        <v>-1488174</v>
      </c>
      <c r="DU116" s="370">
        <f t="shared" si="595"/>
        <v>12837</v>
      </c>
      <c r="DV116" s="370">
        <f t="shared" si="595"/>
        <v>-76234</v>
      </c>
      <c r="DW116" s="370">
        <f t="shared" si="595"/>
        <v>-354418</v>
      </c>
      <c r="DX116" s="370">
        <f t="shared" si="595"/>
        <v>-756965</v>
      </c>
      <c r="DY116" s="370"/>
      <c r="DZ116" s="370"/>
      <c r="EA116" s="370"/>
      <c r="EC116" s="28">
        <f>EC95-EC102</f>
        <v>-1147519</v>
      </c>
    </row>
    <row r="117" spans="1:133" s="31" customFormat="1" x14ac:dyDescent="0.3">
      <c r="A117" s="138"/>
      <c r="B117" s="32" t="s">
        <v>141</v>
      </c>
      <c r="C117" s="89">
        <f t="shared" ref="C117:O119" si="600">C96-C103</f>
        <v>-172518.72000000067</v>
      </c>
      <c r="D117" s="90">
        <f t="shared" si="600"/>
        <v>-2755852.1100000013</v>
      </c>
      <c r="E117" s="90">
        <f t="shared" si="600"/>
        <v>-3571982.8099999996</v>
      </c>
      <c r="F117" s="28">
        <f t="shared" si="600"/>
        <v>-1448112.0900000003</v>
      </c>
      <c r="G117" s="90">
        <f t="shared" si="600"/>
        <v>-1181415.77</v>
      </c>
      <c r="H117" s="90">
        <f t="shared" si="600"/>
        <v>-524812.02</v>
      </c>
      <c r="I117" s="90">
        <f t="shared" si="600"/>
        <v>-449813.12000000011</v>
      </c>
      <c r="J117" s="90">
        <f t="shared" si="600"/>
        <v>228747.56999999983</v>
      </c>
      <c r="K117" s="90">
        <f t="shared" si="600"/>
        <v>1676812.35</v>
      </c>
      <c r="L117" s="91">
        <f t="shared" si="600"/>
        <v>4859090.09</v>
      </c>
      <c r="M117" s="90">
        <f t="shared" si="600"/>
        <v>926176.95999999903</v>
      </c>
      <c r="N117" s="90">
        <f t="shared" si="600"/>
        <v>921339.11999999918</v>
      </c>
      <c r="O117" s="90">
        <f t="shared" si="600"/>
        <v>-965536.40000000037</v>
      </c>
      <c r="P117" s="90">
        <f t="shared" ref="P117:R117" si="601">P96-P103</f>
        <v>148175.5700000003</v>
      </c>
      <c r="Q117" s="90">
        <f t="shared" si="601"/>
        <v>-1996198.9400000004</v>
      </c>
      <c r="R117" s="90">
        <f t="shared" si="601"/>
        <v>-2305071</v>
      </c>
      <c r="S117" s="90">
        <f t="shared" ref="S117:T117" si="602">S96-S103</f>
        <v>-1081193.6499999999</v>
      </c>
      <c r="T117" s="90">
        <f t="shared" si="602"/>
        <v>-454827.09999999963</v>
      </c>
      <c r="U117" s="90">
        <f t="shared" ref="U117:V117" si="603">U96-U103</f>
        <v>-151890.40000000037</v>
      </c>
      <c r="V117" s="90">
        <f t="shared" si="603"/>
        <v>437532</v>
      </c>
      <c r="W117" s="90">
        <f t="shared" ref="W117:AB117" si="604">W96-W103</f>
        <v>1749085.3300000005</v>
      </c>
      <c r="X117" s="91">
        <f t="shared" si="604"/>
        <v>4372313.5500000007</v>
      </c>
      <c r="Y117" s="90">
        <f t="shared" si="604"/>
        <v>4109135</v>
      </c>
      <c r="Z117" s="90">
        <f t="shared" si="604"/>
        <v>2094042</v>
      </c>
      <c r="AA117" s="90">
        <f t="shared" si="604"/>
        <v>-1804053.75</v>
      </c>
      <c r="AB117" s="90">
        <f t="shared" si="604"/>
        <v>-1793106.2299999995</v>
      </c>
      <c r="AC117" s="90">
        <f t="shared" ref="AC117:AD117" si="605">AC96-AC103</f>
        <v>-2244838.3100000005</v>
      </c>
      <c r="AD117" s="90">
        <f t="shared" si="605"/>
        <v>-1060404.0699999998</v>
      </c>
      <c r="AE117" s="90">
        <f t="shared" ref="AE117:AF117" si="606">AE96-AE103</f>
        <v>-874459</v>
      </c>
      <c r="AF117" s="90">
        <f t="shared" si="606"/>
        <v>-691249.23</v>
      </c>
      <c r="AG117" s="191">
        <v>-176722</v>
      </c>
      <c r="AH117" s="191">
        <v>274830</v>
      </c>
      <c r="AI117" s="191">
        <v>2143151</v>
      </c>
      <c r="AJ117" s="91">
        <v>5782133</v>
      </c>
      <c r="AK117" s="279">
        <v>6184983</v>
      </c>
      <c r="AL117" s="279">
        <v>216892</v>
      </c>
      <c r="AM117" s="279">
        <v>-1013602</v>
      </c>
      <c r="AN117" s="279">
        <v>-2816740</v>
      </c>
      <c r="AO117" s="279">
        <v>-3775737</v>
      </c>
      <c r="AP117" s="279">
        <v>-1932418</v>
      </c>
      <c r="AQ117" s="28">
        <v>-1001324</v>
      </c>
      <c r="AR117" s="279">
        <v>-862666</v>
      </c>
      <c r="AS117" s="279">
        <v>78129</v>
      </c>
      <c r="AT117" s="279">
        <v>331186</v>
      </c>
      <c r="AU117" s="279">
        <v>1500526</v>
      </c>
      <c r="AV117" s="296">
        <v>6707276</v>
      </c>
      <c r="AW117" s="279">
        <v>2346031</v>
      </c>
      <c r="AX117" s="279">
        <v>1204478</v>
      </c>
      <c r="AY117" s="279">
        <v>-1311446</v>
      </c>
      <c r="AZ117" s="28">
        <v>-2875828</v>
      </c>
      <c r="BA117" s="279">
        <v>-2598856</v>
      </c>
      <c r="BB117" s="279">
        <v>-1801912</v>
      </c>
      <c r="BC117" s="28">
        <v>-1217048</v>
      </c>
      <c r="BD117" s="279">
        <v>-392849</v>
      </c>
      <c r="BE117" s="279">
        <v>-236278</v>
      </c>
      <c r="BF117" s="279">
        <v>335073</v>
      </c>
      <c r="BG117" s="279">
        <v>3092691</v>
      </c>
      <c r="BH117" s="296">
        <v>6293016</v>
      </c>
      <c r="BI117" s="481">
        <v>4212507</v>
      </c>
      <c r="BJ117" s="545">
        <v>1176728</v>
      </c>
      <c r="BK117" s="570">
        <v>-655372</v>
      </c>
      <c r="BL117" s="28">
        <v>-1438110</v>
      </c>
      <c r="BM117" s="279">
        <v>-3314246</v>
      </c>
      <c r="BN117" s="279">
        <v>-1738494</v>
      </c>
      <c r="BO117" s="28">
        <v>-1211288</v>
      </c>
      <c r="BP117" s="28">
        <v>-218068</v>
      </c>
      <c r="BQ117" s="279">
        <v>-409523</v>
      </c>
      <c r="BR117" s="279">
        <v>399600</v>
      </c>
      <c r="BS117" s="279"/>
      <c r="BT117" s="279"/>
      <c r="BU117" s="89">
        <f t="shared" si="591"/>
        <v>-793017.6799999997</v>
      </c>
      <c r="BV117" s="92">
        <f t="shared" si="591"/>
        <v>2904027.6800000016</v>
      </c>
      <c r="BW117" s="92">
        <f t="shared" si="591"/>
        <v>1575783.8699999992</v>
      </c>
      <c r="BX117" s="92">
        <f t="shared" si="591"/>
        <v>-856958.90999999968</v>
      </c>
      <c r="BY117" s="92">
        <f t="shared" si="591"/>
        <v>100222.12000000011</v>
      </c>
      <c r="BZ117" s="92">
        <f t="shared" si="591"/>
        <v>69984.920000000391</v>
      </c>
      <c r="CA117" s="92">
        <f t="shared" si="591"/>
        <v>297922.71999999974</v>
      </c>
      <c r="CB117" s="92">
        <f t="shared" si="591"/>
        <v>208784.43000000017</v>
      </c>
      <c r="CC117" s="92">
        <f t="shared" si="591"/>
        <v>72272.980000000447</v>
      </c>
      <c r="CD117" s="390">
        <f t="shared" si="591"/>
        <v>-486776.53999999911</v>
      </c>
      <c r="CE117" s="413">
        <f t="shared" si="592"/>
        <v>3182958.040000001</v>
      </c>
      <c r="CF117" s="92">
        <f t="shared" si="592"/>
        <v>1172702.8800000008</v>
      </c>
      <c r="CG117" s="92">
        <f t="shared" si="592"/>
        <v>-838517.34999999963</v>
      </c>
      <c r="CH117" s="92">
        <f t="shared" si="592"/>
        <v>-1941281.7999999998</v>
      </c>
      <c r="CI117" s="92">
        <f t="shared" si="592"/>
        <v>-248639.37000000011</v>
      </c>
      <c r="CJ117" s="231">
        <f t="shared" si="592"/>
        <v>1244666.9300000002</v>
      </c>
      <c r="CK117" s="231">
        <f t="shared" si="592"/>
        <v>206734.64999999991</v>
      </c>
      <c r="CL117" s="231">
        <f t="shared" si="592"/>
        <v>-236422.13000000035</v>
      </c>
      <c r="CM117" s="231">
        <f t="shared" si="592"/>
        <v>-24831.599999999627</v>
      </c>
      <c r="CN117" s="231">
        <f t="shared" si="592"/>
        <v>-162702</v>
      </c>
      <c r="CO117" s="231">
        <f t="shared" si="593"/>
        <v>394065.66999999946</v>
      </c>
      <c r="CP117" s="370">
        <f t="shared" si="593"/>
        <v>1409819.4499999993</v>
      </c>
      <c r="CQ117" s="339">
        <f t="shared" si="593"/>
        <v>2075848</v>
      </c>
      <c r="CR117" s="244">
        <f t="shared" si="593"/>
        <v>-1877150</v>
      </c>
      <c r="CS117" s="244">
        <f t="shared" si="593"/>
        <v>790451.75</v>
      </c>
      <c r="CT117" s="244">
        <f t="shared" si="593"/>
        <v>-1023633.7700000005</v>
      </c>
      <c r="CU117" s="244">
        <f t="shared" si="593"/>
        <v>-1530898.6899999995</v>
      </c>
      <c r="CV117" s="244">
        <f t="shared" si="593"/>
        <v>-872013.93000000017</v>
      </c>
      <c r="CW117" s="244">
        <f t="shared" si="593"/>
        <v>-126865</v>
      </c>
      <c r="CX117" s="244">
        <f t="shared" si="593"/>
        <v>-171416.77000000002</v>
      </c>
      <c r="CY117" s="244">
        <f t="shared" si="594"/>
        <v>254851</v>
      </c>
      <c r="CZ117" s="244">
        <f t="shared" si="594"/>
        <v>56356</v>
      </c>
      <c r="DA117" s="244">
        <f t="shared" si="594"/>
        <v>-642625</v>
      </c>
      <c r="DB117" s="370">
        <f t="shared" si="594"/>
        <v>925143</v>
      </c>
      <c r="DC117" s="370">
        <f t="shared" si="594"/>
        <v>-3838952</v>
      </c>
      <c r="DD117" s="370">
        <f t="shared" si="594"/>
        <v>987586</v>
      </c>
      <c r="DE117" s="370">
        <f t="shared" si="594"/>
        <v>-297844</v>
      </c>
      <c r="DF117" s="370">
        <f t="shared" si="594"/>
        <v>-59088</v>
      </c>
      <c r="DG117" s="370">
        <f t="shared" si="594"/>
        <v>1176881</v>
      </c>
      <c r="DH117" s="370">
        <f t="shared" si="594"/>
        <v>130506</v>
      </c>
      <c r="DI117" s="370">
        <f t="shared" si="595"/>
        <v>-215724</v>
      </c>
      <c r="DJ117" s="370">
        <f t="shared" si="595"/>
        <v>469817</v>
      </c>
      <c r="DK117" s="370">
        <f t="shared" si="595"/>
        <v>-314407</v>
      </c>
      <c r="DL117" s="370">
        <f t="shared" si="595"/>
        <v>3887</v>
      </c>
      <c r="DM117" s="370">
        <f t="shared" si="595"/>
        <v>1592165</v>
      </c>
      <c r="DN117" s="370">
        <f t="shared" si="595"/>
        <v>-414260</v>
      </c>
      <c r="DO117" s="370">
        <f t="shared" si="595"/>
        <v>1866476</v>
      </c>
      <c r="DP117" s="370">
        <f t="shared" si="595"/>
        <v>-27750</v>
      </c>
      <c r="DQ117" s="370">
        <f t="shared" si="595"/>
        <v>656074</v>
      </c>
      <c r="DR117" s="370">
        <f t="shared" si="595"/>
        <v>1437718</v>
      </c>
      <c r="DS117" s="370">
        <f t="shared" si="595"/>
        <v>-715390</v>
      </c>
      <c r="DT117" s="370">
        <f t="shared" si="595"/>
        <v>63418</v>
      </c>
      <c r="DU117" s="370">
        <f t="shared" si="595"/>
        <v>5760</v>
      </c>
      <c r="DV117" s="370">
        <f t="shared" si="595"/>
        <v>174781</v>
      </c>
      <c r="DW117" s="370">
        <f t="shared" si="595"/>
        <v>-173245</v>
      </c>
      <c r="DX117" s="370">
        <f t="shared" si="595"/>
        <v>64527</v>
      </c>
      <c r="DY117" s="370"/>
      <c r="DZ117" s="370"/>
      <c r="EA117" s="370"/>
      <c r="EC117" s="28">
        <f t="shared" ref="EC117:EC119" si="607">EC96-EC103</f>
        <v>399600</v>
      </c>
    </row>
    <row r="118" spans="1:133" s="31" customFormat="1" x14ac:dyDescent="0.3">
      <c r="A118" s="138"/>
      <c r="B118" s="32" t="s">
        <v>142</v>
      </c>
      <c r="C118" s="89">
        <f t="shared" si="600"/>
        <v>-330715.47000000067</v>
      </c>
      <c r="D118" s="90">
        <f t="shared" si="600"/>
        <v>-2818924.1499999985</v>
      </c>
      <c r="E118" s="90">
        <f t="shared" si="600"/>
        <v>-3365257.5199999996</v>
      </c>
      <c r="F118" s="28">
        <f t="shared" si="600"/>
        <v>-1488081.3199999998</v>
      </c>
      <c r="G118" s="90">
        <f t="shared" si="600"/>
        <v>-1028064.5899999999</v>
      </c>
      <c r="H118" s="90">
        <f t="shared" si="600"/>
        <v>-412137.98</v>
      </c>
      <c r="I118" s="90">
        <f t="shared" si="600"/>
        <v>-569804.29</v>
      </c>
      <c r="J118" s="90">
        <f t="shared" si="600"/>
        <v>327268.41000000015</v>
      </c>
      <c r="K118" s="90">
        <f t="shared" si="600"/>
        <v>2420890.5299999998</v>
      </c>
      <c r="L118" s="91">
        <f t="shared" si="600"/>
        <v>4654058.4600000009</v>
      </c>
      <c r="M118" s="90">
        <f t="shared" si="600"/>
        <v>5271.5600000005215</v>
      </c>
      <c r="N118" s="90">
        <f t="shared" si="600"/>
        <v>924147.8900000006</v>
      </c>
      <c r="O118" s="90">
        <f t="shared" si="600"/>
        <v>-1512766.3899999987</v>
      </c>
      <c r="P118" s="90">
        <f t="shared" ref="P118:R118" si="608">P97-P104</f>
        <v>515987.5</v>
      </c>
      <c r="Q118" s="90">
        <f t="shared" si="608"/>
        <v>-1757220.0599999996</v>
      </c>
      <c r="R118" s="90">
        <f t="shared" si="608"/>
        <v>-2247690.5699999998</v>
      </c>
      <c r="S118" s="90">
        <f t="shared" ref="S118:T118" si="609">S97-S104</f>
        <v>-1082317.7799999998</v>
      </c>
      <c r="T118" s="90">
        <f t="shared" si="609"/>
        <v>-211179.89000000013</v>
      </c>
      <c r="U118" s="90">
        <f t="shared" ref="U118:V118" si="610">U97-U104</f>
        <v>13608.090000000317</v>
      </c>
      <c r="V118" s="90">
        <f t="shared" si="610"/>
        <v>794884</v>
      </c>
      <c r="W118" s="90">
        <f t="shared" ref="W118:AB118" si="611">W97-W104</f>
        <v>1694689.9400000004</v>
      </c>
      <c r="X118" s="91">
        <f t="shared" si="611"/>
        <v>4365137.0299999993</v>
      </c>
      <c r="Y118" s="90">
        <f t="shared" si="611"/>
        <v>4253461</v>
      </c>
      <c r="Z118" s="90">
        <f t="shared" si="611"/>
        <v>2531592</v>
      </c>
      <c r="AA118" s="90">
        <f t="shared" si="611"/>
        <v>-2614394.0500000007</v>
      </c>
      <c r="AB118" s="90">
        <f t="shared" si="611"/>
        <v>-1446841.379999999</v>
      </c>
      <c r="AC118" s="90">
        <f t="shared" ref="AC118:AD118" si="612">AC97-AC104</f>
        <v>-2194570.8499999996</v>
      </c>
      <c r="AD118" s="90">
        <f t="shared" si="612"/>
        <v>-1329015.1399999997</v>
      </c>
      <c r="AE118" s="90">
        <f t="shared" ref="AE118:AF118" si="613">AE97-AE104</f>
        <v>-944383</v>
      </c>
      <c r="AF118" s="90">
        <f t="shared" si="613"/>
        <v>-372660.20000000019</v>
      </c>
      <c r="AG118" s="191">
        <v>-123367</v>
      </c>
      <c r="AH118" s="191">
        <v>715898</v>
      </c>
      <c r="AI118" s="191">
        <v>2355668</v>
      </c>
      <c r="AJ118" s="91">
        <v>5864107</v>
      </c>
      <c r="AK118" s="279">
        <v>5626595</v>
      </c>
      <c r="AL118" s="279">
        <v>-405874</v>
      </c>
      <c r="AM118" s="279">
        <v>-1497559</v>
      </c>
      <c r="AN118" s="279">
        <v>-2490520</v>
      </c>
      <c r="AO118" s="279">
        <v>-2600657</v>
      </c>
      <c r="AP118" s="279">
        <v>-2023271</v>
      </c>
      <c r="AQ118" s="28">
        <v>-668347</v>
      </c>
      <c r="AR118" s="279">
        <v>-810894</v>
      </c>
      <c r="AS118" s="279">
        <v>265218</v>
      </c>
      <c r="AT118" s="279">
        <v>700293</v>
      </c>
      <c r="AU118" s="279">
        <v>1246087</v>
      </c>
      <c r="AV118" s="296">
        <v>6340554</v>
      </c>
      <c r="AW118" s="279">
        <v>1864727</v>
      </c>
      <c r="AX118" s="279">
        <v>362317</v>
      </c>
      <c r="AY118" s="279">
        <v>-1600321</v>
      </c>
      <c r="AZ118" s="28">
        <v>-1533463</v>
      </c>
      <c r="BA118" s="279">
        <v>-2888272</v>
      </c>
      <c r="BB118" s="279">
        <v>-1968043</v>
      </c>
      <c r="BC118" s="28">
        <v>-1315567</v>
      </c>
      <c r="BD118" s="279">
        <v>-305172</v>
      </c>
      <c r="BE118" s="279">
        <v>-66628</v>
      </c>
      <c r="BF118" s="279">
        <v>605124</v>
      </c>
      <c r="BG118" s="279">
        <v>3047394</v>
      </c>
      <c r="BH118" s="296">
        <v>6627056</v>
      </c>
      <c r="BI118" s="481">
        <v>3077781</v>
      </c>
      <c r="BJ118" s="545">
        <v>1129538</v>
      </c>
      <c r="BK118" s="570">
        <v>-57389</v>
      </c>
      <c r="BL118" s="28">
        <v>-1974251</v>
      </c>
      <c r="BM118" s="279">
        <v>-2773679</v>
      </c>
      <c r="BN118" s="279">
        <v>-1581779</v>
      </c>
      <c r="BO118" s="28">
        <v>-940783</v>
      </c>
      <c r="BP118" s="28">
        <v>-100289</v>
      </c>
      <c r="BQ118" s="279">
        <v>-325086</v>
      </c>
      <c r="BR118" s="279">
        <v>577035</v>
      </c>
      <c r="BS118" s="279"/>
      <c r="BT118" s="279"/>
      <c r="BU118" s="89">
        <f t="shared" si="591"/>
        <v>-1182050.9199999981</v>
      </c>
      <c r="BV118" s="92">
        <f t="shared" si="591"/>
        <v>3334911.6499999985</v>
      </c>
      <c r="BW118" s="92">
        <f t="shared" si="591"/>
        <v>1608037.46</v>
      </c>
      <c r="BX118" s="92">
        <f t="shared" si="591"/>
        <v>-759609.25</v>
      </c>
      <c r="BY118" s="92">
        <f t="shared" si="591"/>
        <v>-54253.189999999944</v>
      </c>
      <c r="BZ118" s="92">
        <f t="shared" si="591"/>
        <v>200958.08999999985</v>
      </c>
      <c r="CA118" s="92">
        <f t="shared" si="591"/>
        <v>583412.38000000035</v>
      </c>
      <c r="CB118" s="92">
        <f t="shared" si="591"/>
        <v>467615.58999999985</v>
      </c>
      <c r="CC118" s="92">
        <f t="shared" si="591"/>
        <v>-726200.58999999939</v>
      </c>
      <c r="CD118" s="390">
        <f t="shared" si="591"/>
        <v>-288921.43000000156</v>
      </c>
      <c r="CE118" s="413">
        <f t="shared" si="592"/>
        <v>4248189.4399999995</v>
      </c>
      <c r="CF118" s="92">
        <f t="shared" si="592"/>
        <v>1607444.1099999994</v>
      </c>
      <c r="CG118" s="92">
        <f t="shared" si="592"/>
        <v>-1101627.660000002</v>
      </c>
      <c r="CH118" s="92">
        <f t="shared" si="592"/>
        <v>-1962828.879999999</v>
      </c>
      <c r="CI118" s="92">
        <f t="shared" si="592"/>
        <v>-437350.79000000004</v>
      </c>
      <c r="CJ118" s="231">
        <f t="shared" si="592"/>
        <v>918675.43000000017</v>
      </c>
      <c r="CK118" s="231">
        <f t="shared" si="592"/>
        <v>137934.7799999998</v>
      </c>
      <c r="CL118" s="231">
        <f t="shared" si="592"/>
        <v>-161480.31000000006</v>
      </c>
      <c r="CM118" s="231">
        <f t="shared" si="592"/>
        <v>-136975.09000000032</v>
      </c>
      <c r="CN118" s="231">
        <f t="shared" si="592"/>
        <v>-78986</v>
      </c>
      <c r="CO118" s="231">
        <f t="shared" si="593"/>
        <v>660978.05999999959</v>
      </c>
      <c r="CP118" s="370">
        <f t="shared" si="593"/>
        <v>1498969.9700000007</v>
      </c>
      <c r="CQ118" s="339">
        <f t="shared" si="593"/>
        <v>1373134</v>
      </c>
      <c r="CR118" s="244">
        <f t="shared" si="593"/>
        <v>-2937466</v>
      </c>
      <c r="CS118" s="244">
        <f t="shared" si="593"/>
        <v>1116835.0500000007</v>
      </c>
      <c r="CT118" s="244">
        <f t="shared" si="593"/>
        <v>-1043678.620000001</v>
      </c>
      <c r="CU118" s="244">
        <f t="shared" si="593"/>
        <v>-406086.15000000037</v>
      </c>
      <c r="CV118" s="244">
        <f t="shared" si="593"/>
        <v>-694255.86000000034</v>
      </c>
      <c r="CW118" s="244">
        <f t="shared" si="593"/>
        <v>276036</v>
      </c>
      <c r="CX118" s="244">
        <f t="shared" si="593"/>
        <v>-438233.79999999981</v>
      </c>
      <c r="CY118" s="244">
        <f t="shared" si="594"/>
        <v>388585</v>
      </c>
      <c r="CZ118" s="244">
        <f t="shared" si="594"/>
        <v>-15605</v>
      </c>
      <c r="DA118" s="244">
        <f t="shared" si="594"/>
        <v>-1109581</v>
      </c>
      <c r="DB118" s="370">
        <f t="shared" si="594"/>
        <v>476447</v>
      </c>
      <c r="DC118" s="370">
        <f t="shared" si="594"/>
        <v>-3761868</v>
      </c>
      <c r="DD118" s="370">
        <f t="shared" si="594"/>
        <v>768191</v>
      </c>
      <c r="DE118" s="370">
        <f t="shared" si="594"/>
        <v>-102762</v>
      </c>
      <c r="DF118" s="370">
        <f t="shared" si="594"/>
        <v>957057</v>
      </c>
      <c r="DG118" s="370">
        <f t="shared" si="594"/>
        <v>-287615</v>
      </c>
      <c r="DH118" s="370">
        <f t="shared" si="594"/>
        <v>55228</v>
      </c>
      <c r="DI118" s="370">
        <f t="shared" si="595"/>
        <v>-647220</v>
      </c>
      <c r="DJ118" s="370">
        <f t="shared" si="595"/>
        <v>505722</v>
      </c>
      <c r="DK118" s="370">
        <f t="shared" si="595"/>
        <v>-331846</v>
      </c>
      <c r="DL118" s="370">
        <f t="shared" si="595"/>
        <v>-95169</v>
      </c>
      <c r="DM118" s="370">
        <f t="shared" si="595"/>
        <v>1801307</v>
      </c>
      <c r="DN118" s="370">
        <f t="shared" si="595"/>
        <v>286502</v>
      </c>
      <c r="DO118" s="370">
        <f t="shared" si="595"/>
        <v>1213054</v>
      </c>
      <c r="DP118" s="370">
        <f t="shared" si="595"/>
        <v>767221</v>
      </c>
      <c r="DQ118" s="370">
        <f t="shared" si="595"/>
        <v>1542932</v>
      </c>
      <c r="DR118" s="370">
        <f t="shared" si="595"/>
        <v>-440788</v>
      </c>
      <c r="DS118" s="370">
        <f t="shared" si="595"/>
        <v>114593</v>
      </c>
      <c r="DT118" s="370">
        <f t="shared" si="595"/>
        <v>386264</v>
      </c>
      <c r="DU118" s="370">
        <f t="shared" si="595"/>
        <v>374784</v>
      </c>
      <c r="DV118" s="370">
        <f t="shared" si="595"/>
        <v>204883</v>
      </c>
      <c r="DW118" s="370">
        <f t="shared" si="595"/>
        <v>-258458</v>
      </c>
      <c r="DX118" s="370">
        <f t="shared" si="595"/>
        <v>-28089</v>
      </c>
      <c r="DY118" s="370"/>
      <c r="DZ118" s="370"/>
      <c r="EA118" s="370"/>
      <c r="EC118" s="28">
        <f t="shared" si="607"/>
        <v>577035</v>
      </c>
    </row>
    <row r="119" spans="1:133" s="31" customFormat="1" x14ac:dyDescent="0.3">
      <c r="A119" s="138"/>
      <c r="B119" s="32" t="s">
        <v>143</v>
      </c>
      <c r="C119" s="89">
        <f t="shared" si="600"/>
        <v>2841019.7099999934</v>
      </c>
      <c r="D119" s="90">
        <f t="shared" si="600"/>
        <v>2355538.9099999964</v>
      </c>
      <c r="E119" s="90">
        <f t="shared" si="600"/>
        <v>-14603152.75</v>
      </c>
      <c r="F119" s="28">
        <f t="shared" si="600"/>
        <v>-4794332.1000000015</v>
      </c>
      <c r="G119" s="90">
        <f t="shared" si="600"/>
        <v>-5249768.3100000005</v>
      </c>
      <c r="H119" s="90">
        <f t="shared" si="600"/>
        <v>412709.02999999933</v>
      </c>
      <c r="I119" s="90">
        <f t="shared" si="600"/>
        <v>-1775454.0899999999</v>
      </c>
      <c r="J119" s="90">
        <f t="shared" si="600"/>
        <v>1198481.4700000007</v>
      </c>
      <c r="K119" s="90">
        <f t="shared" si="600"/>
        <v>5357634.4499999993</v>
      </c>
      <c r="L119" s="91">
        <f t="shared" si="600"/>
        <v>14218981.310000006</v>
      </c>
      <c r="M119" s="90">
        <f t="shared" si="600"/>
        <v>-4276286.8599999994</v>
      </c>
      <c r="N119" s="90">
        <f t="shared" si="600"/>
        <v>4596423.6000000015</v>
      </c>
      <c r="O119" s="90">
        <f t="shared" si="600"/>
        <v>-6459360.6599999964</v>
      </c>
      <c r="P119" s="90">
        <f t="shared" ref="P119:R119" si="614">P98-P105</f>
        <v>1527331.0399999991</v>
      </c>
      <c r="Q119" s="90">
        <f t="shared" si="614"/>
        <v>-3134720.3999999985</v>
      </c>
      <c r="R119" s="90">
        <f t="shared" si="614"/>
        <v>-10933992.67</v>
      </c>
      <c r="S119" s="90">
        <f t="shared" ref="S119:T119" si="615">S98-S105</f>
        <v>-2973247.76</v>
      </c>
      <c r="T119" s="90">
        <f t="shared" si="615"/>
        <v>1074607.8600000013</v>
      </c>
      <c r="U119" s="90">
        <f t="shared" ref="U119:V119" si="616">U98-U105</f>
        <v>-362402.08000000007</v>
      </c>
      <c r="V119" s="90">
        <f t="shared" si="616"/>
        <v>1201984</v>
      </c>
      <c r="W119" s="90">
        <f t="shared" ref="W119:AB119" si="617">W98-W105</f>
        <v>3344934.3699999992</v>
      </c>
      <c r="X119" s="91">
        <f t="shared" si="617"/>
        <v>11533881.440000001</v>
      </c>
      <c r="Y119" s="90">
        <f t="shared" si="617"/>
        <v>9994132</v>
      </c>
      <c r="Z119" s="90">
        <f t="shared" si="617"/>
        <v>5738745</v>
      </c>
      <c r="AA119" s="90">
        <f t="shared" si="617"/>
        <v>-11804952.140000001</v>
      </c>
      <c r="AB119" s="90">
        <f t="shared" si="617"/>
        <v>-5060611.32</v>
      </c>
      <c r="AC119" s="90">
        <f t="shared" ref="AC119:AD119" si="618">AC98-AC105</f>
        <v>-10316835.890000001</v>
      </c>
      <c r="AD119" s="90">
        <f t="shared" si="618"/>
        <v>10084741.599999998</v>
      </c>
      <c r="AE119" s="90">
        <f t="shared" ref="AE119:AF119" si="619">AE98-AE105</f>
        <v>-3467014</v>
      </c>
      <c r="AF119" s="90">
        <f t="shared" si="619"/>
        <v>-34424.019999999553</v>
      </c>
      <c r="AG119" s="191">
        <v>1455184</v>
      </c>
      <c r="AH119" s="191">
        <v>8668857</v>
      </c>
      <c r="AI119" s="191">
        <v>5492690</v>
      </c>
      <c r="AJ119" s="91">
        <v>18402420</v>
      </c>
      <c r="AK119" s="279">
        <v>17131973</v>
      </c>
      <c r="AL119" s="279">
        <v>-4283781</v>
      </c>
      <c r="AM119" s="279">
        <v>-10954144</v>
      </c>
      <c r="AN119" s="279">
        <v>-8930427</v>
      </c>
      <c r="AO119" s="279">
        <v>-10255120</v>
      </c>
      <c r="AP119" s="279">
        <v>-8383184</v>
      </c>
      <c r="AQ119" s="28">
        <v>-2735389</v>
      </c>
      <c r="AR119" s="279">
        <v>-4061290</v>
      </c>
      <c r="AS119" s="279">
        <v>1260168</v>
      </c>
      <c r="AT119" s="279">
        <v>-684544</v>
      </c>
      <c r="AU119" s="279">
        <v>4937114</v>
      </c>
      <c r="AV119" s="296">
        <v>16368689</v>
      </c>
      <c r="AW119" s="279">
        <v>3941469</v>
      </c>
      <c r="AX119" s="279">
        <v>-3085948</v>
      </c>
      <c r="AY119" s="279">
        <v>-8145465</v>
      </c>
      <c r="AZ119" s="28">
        <v>-7653899</v>
      </c>
      <c r="BA119" s="279">
        <v>-12776378</v>
      </c>
      <c r="BB119" s="279">
        <v>-7399068</v>
      </c>
      <c r="BC119" s="28">
        <v>-6590488</v>
      </c>
      <c r="BD119" s="279">
        <v>-297362</v>
      </c>
      <c r="BE119" s="279">
        <v>-617184</v>
      </c>
      <c r="BF119" s="279">
        <v>-386363</v>
      </c>
      <c r="BG119" s="279">
        <v>6806380</v>
      </c>
      <c r="BH119" s="296">
        <v>24582894</v>
      </c>
      <c r="BI119" s="481">
        <v>717339</v>
      </c>
      <c r="BJ119" s="545">
        <v>-2021726</v>
      </c>
      <c r="BK119" s="570">
        <v>-1602190</v>
      </c>
      <c r="BL119" s="28">
        <v>-8870172</v>
      </c>
      <c r="BM119" s="279">
        <v>-14576849</v>
      </c>
      <c r="BN119" s="279">
        <v>-3339448</v>
      </c>
      <c r="BO119" s="28">
        <v>-2142607</v>
      </c>
      <c r="BP119" s="28">
        <v>732960</v>
      </c>
      <c r="BQ119" s="279">
        <v>-7068</v>
      </c>
      <c r="BR119" s="279">
        <v>1057521</v>
      </c>
      <c r="BS119" s="279"/>
      <c r="BT119" s="279"/>
      <c r="BU119" s="89">
        <f t="shared" si="591"/>
        <v>-9300380.3699999899</v>
      </c>
      <c r="BV119" s="92">
        <f t="shared" si="591"/>
        <v>-828207.86999999732</v>
      </c>
      <c r="BW119" s="92">
        <f t="shared" si="591"/>
        <v>11468432.350000001</v>
      </c>
      <c r="BX119" s="92">
        <f t="shared" si="591"/>
        <v>-6139660.5699999984</v>
      </c>
      <c r="BY119" s="92">
        <f t="shared" si="591"/>
        <v>2276520.5500000007</v>
      </c>
      <c r="BZ119" s="92">
        <f t="shared" si="591"/>
        <v>661898.83000000194</v>
      </c>
      <c r="CA119" s="92">
        <f t="shared" si="591"/>
        <v>1413052.0099999998</v>
      </c>
      <c r="CB119" s="92">
        <f t="shared" si="591"/>
        <v>3502.5299999993294</v>
      </c>
      <c r="CC119" s="92">
        <f t="shared" si="591"/>
        <v>-2012700.08</v>
      </c>
      <c r="CD119" s="390">
        <f t="shared" si="591"/>
        <v>-2685099.8700000048</v>
      </c>
      <c r="CE119" s="413">
        <f t="shared" si="592"/>
        <v>14270418.859999999</v>
      </c>
      <c r="CF119" s="92">
        <f t="shared" si="592"/>
        <v>1142321.3999999985</v>
      </c>
      <c r="CG119" s="92">
        <f t="shared" si="592"/>
        <v>-5345591.4800000042</v>
      </c>
      <c r="CH119" s="92">
        <f t="shared" si="592"/>
        <v>-6587942.3599999994</v>
      </c>
      <c r="CI119" s="92">
        <f t="shared" si="592"/>
        <v>-7182115.4900000021</v>
      </c>
      <c r="CJ119" s="231">
        <f t="shared" si="592"/>
        <v>21018734.269999996</v>
      </c>
      <c r="CK119" s="231">
        <f t="shared" si="592"/>
        <v>-493766.24000000022</v>
      </c>
      <c r="CL119" s="231">
        <f t="shared" si="592"/>
        <v>-1109031.8800000008</v>
      </c>
      <c r="CM119" s="231">
        <f t="shared" si="592"/>
        <v>1817586.08</v>
      </c>
      <c r="CN119" s="231">
        <f t="shared" si="592"/>
        <v>7466873</v>
      </c>
      <c r="CO119" s="231">
        <f t="shared" si="593"/>
        <v>2147755.6300000008</v>
      </c>
      <c r="CP119" s="370">
        <f t="shared" si="593"/>
        <v>6868538.5599999987</v>
      </c>
      <c r="CQ119" s="339">
        <f t="shared" si="593"/>
        <v>7137841</v>
      </c>
      <c r="CR119" s="244">
        <f t="shared" si="593"/>
        <v>-10022526</v>
      </c>
      <c r="CS119" s="244">
        <f t="shared" si="593"/>
        <v>850808.1400000006</v>
      </c>
      <c r="CT119" s="244">
        <f t="shared" si="593"/>
        <v>-3869815.6799999997</v>
      </c>
      <c r="CU119" s="244">
        <f t="shared" si="593"/>
        <v>61715.890000000596</v>
      </c>
      <c r="CV119" s="244">
        <f t="shared" si="593"/>
        <v>-18467925.599999998</v>
      </c>
      <c r="CW119" s="244">
        <f t="shared" si="593"/>
        <v>731625</v>
      </c>
      <c r="CX119" s="244">
        <f t="shared" si="593"/>
        <v>-4026865.9800000004</v>
      </c>
      <c r="CY119" s="244">
        <f t="shared" si="594"/>
        <v>-195016</v>
      </c>
      <c r="CZ119" s="244">
        <f t="shared" si="594"/>
        <v>-9353401</v>
      </c>
      <c r="DA119" s="244">
        <f t="shared" si="594"/>
        <v>-555576</v>
      </c>
      <c r="DB119" s="370">
        <f t="shared" si="594"/>
        <v>-2033731</v>
      </c>
      <c r="DC119" s="370">
        <f t="shared" si="594"/>
        <v>-13190504</v>
      </c>
      <c r="DD119" s="370">
        <f t="shared" si="594"/>
        <v>1197833</v>
      </c>
      <c r="DE119" s="370">
        <f t="shared" si="594"/>
        <v>2808679</v>
      </c>
      <c r="DF119" s="370">
        <f t="shared" si="594"/>
        <v>1276528</v>
      </c>
      <c r="DG119" s="370">
        <f t="shared" si="594"/>
        <v>-2521258</v>
      </c>
      <c r="DH119" s="370">
        <f t="shared" si="594"/>
        <v>984116</v>
      </c>
      <c r="DI119" s="370">
        <f t="shared" si="595"/>
        <v>-3855099</v>
      </c>
      <c r="DJ119" s="370">
        <f t="shared" si="595"/>
        <v>3763928</v>
      </c>
      <c r="DK119" s="370">
        <f t="shared" si="595"/>
        <v>-1877352</v>
      </c>
      <c r="DL119" s="370">
        <f t="shared" si="595"/>
        <v>298181</v>
      </c>
      <c r="DM119" s="370">
        <f t="shared" si="595"/>
        <v>1869266</v>
      </c>
      <c r="DN119" s="370">
        <f t="shared" si="595"/>
        <v>8214205</v>
      </c>
      <c r="DO119" s="370">
        <f t="shared" si="595"/>
        <v>-3224130</v>
      </c>
      <c r="DP119" s="370">
        <f t="shared" si="595"/>
        <v>1064222</v>
      </c>
      <c r="DQ119" s="370">
        <f t="shared" si="595"/>
        <v>6543275</v>
      </c>
      <c r="DR119" s="370">
        <f t="shared" si="595"/>
        <v>-1216273</v>
      </c>
      <c r="DS119" s="370">
        <f t="shared" si="595"/>
        <v>-1800471</v>
      </c>
      <c r="DT119" s="370">
        <f t="shared" si="595"/>
        <v>4059620</v>
      </c>
      <c r="DU119" s="370">
        <f t="shared" si="595"/>
        <v>4447881</v>
      </c>
      <c r="DV119" s="370">
        <f t="shared" si="595"/>
        <v>1030322</v>
      </c>
      <c r="DW119" s="370">
        <f t="shared" si="595"/>
        <v>610116</v>
      </c>
      <c r="DX119" s="370">
        <f t="shared" si="595"/>
        <v>1443884</v>
      </c>
      <c r="DY119" s="370"/>
      <c r="DZ119" s="370"/>
      <c r="EA119" s="370"/>
      <c r="EC119" s="28">
        <f t="shared" si="607"/>
        <v>1057521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22932770.659999996</v>
      </c>
      <c r="D120" s="119">
        <f t="shared" ref="D120:U120" si="620">SUM(D115:D119)</f>
        <v>-13064901.909999998</v>
      </c>
      <c r="E120" s="119">
        <f t="shared" si="620"/>
        <v>-44181265.519999988</v>
      </c>
      <c r="F120" s="29">
        <f t="shared" si="620"/>
        <v>-30437338.740000006</v>
      </c>
      <c r="G120" s="119">
        <f t="shared" si="620"/>
        <v>-27841411.699999996</v>
      </c>
      <c r="H120" s="119">
        <f t="shared" si="620"/>
        <v>-16335496.780000001</v>
      </c>
      <c r="I120" s="119">
        <f t="shared" si="620"/>
        <v>-16784143.18</v>
      </c>
      <c r="J120" s="119">
        <f t="shared" si="620"/>
        <v>-5599542.5599999987</v>
      </c>
      <c r="K120" s="119">
        <f t="shared" si="620"/>
        <v>23025521.439999998</v>
      </c>
      <c r="L120" s="120">
        <f t="shared" si="620"/>
        <v>71326168.359999999</v>
      </c>
      <c r="M120" s="119">
        <f t="shared" si="620"/>
        <v>29455270.030000009</v>
      </c>
      <c r="N120" s="119">
        <f t="shared" si="620"/>
        <v>27549972.859999999</v>
      </c>
      <c r="O120" s="119">
        <f t="shared" si="620"/>
        <v>-1902459.360000005</v>
      </c>
      <c r="P120" s="119">
        <f t="shared" si="620"/>
        <v>9390504.1300000045</v>
      </c>
      <c r="Q120" s="119">
        <f t="shared" si="620"/>
        <v>-19198956.839999992</v>
      </c>
      <c r="R120" s="119">
        <f t="shared" si="620"/>
        <v>-37170855.359999999</v>
      </c>
      <c r="S120" s="119">
        <f t="shared" si="620"/>
        <v>-19321934.990000002</v>
      </c>
      <c r="T120" s="119">
        <f t="shared" si="620"/>
        <v>-14052496.26</v>
      </c>
      <c r="U120" s="119">
        <f t="shared" si="620"/>
        <v>-11759940.250000002</v>
      </c>
      <c r="V120" s="119">
        <f t="shared" ref="V120:W120" si="621">SUM(V115:V119)</f>
        <v>-4803397</v>
      </c>
      <c r="W120" s="119">
        <f t="shared" si="621"/>
        <v>19282566.289999999</v>
      </c>
      <c r="X120" s="120">
        <f t="shared" ref="X120:AB120" si="622">SUM(X115:X119)</f>
        <v>61590652.579999983</v>
      </c>
      <c r="Y120" s="119">
        <f t="shared" si="622"/>
        <v>66100783</v>
      </c>
      <c r="Z120" s="119">
        <f t="shared" si="622"/>
        <v>51464332</v>
      </c>
      <c r="AA120" s="119">
        <f t="shared" si="622"/>
        <v>-3787053.1000000052</v>
      </c>
      <c r="AB120" s="119">
        <f t="shared" si="622"/>
        <v>-7467255.9400000088</v>
      </c>
      <c r="AC120" s="119">
        <f t="shared" ref="AC120:AD120" si="623">SUM(AC115:AC119)</f>
        <v>-36269656.850000001</v>
      </c>
      <c r="AD120" s="119">
        <f t="shared" si="623"/>
        <v>-12906555.75</v>
      </c>
      <c r="AE120" s="119">
        <f t="shared" ref="AE120:AF120" si="624">SUM(AE115:AE119)</f>
        <v>-21565465</v>
      </c>
      <c r="AF120" s="119">
        <f t="shared" si="624"/>
        <v>-16682156.780000001</v>
      </c>
      <c r="AG120" s="190">
        <v>-9756153</v>
      </c>
      <c r="AH120" s="190">
        <v>1795257</v>
      </c>
      <c r="AI120" s="190">
        <v>25457367</v>
      </c>
      <c r="AJ120" s="120">
        <v>84657400</v>
      </c>
      <c r="AK120" s="201">
        <v>92413390</v>
      </c>
      <c r="AL120" s="201">
        <v>25300136</v>
      </c>
      <c r="AM120" s="201">
        <v>12158042</v>
      </c>
      <c r="AN120" s="201">
        <v>-10401833</v>
      </c>
      <c r="AO120" s="201">
        <v>-40445020</v>
      </c>
      <c r="AP120" s="201">
        <v>-38468881</v>
      </c>
      <c r="AQ120" s="29">
        <v>-20687559</v>
      </c>
      <c r="AR120" s="201">
        <v>-26298103</v>
      </c>
      <c r="AS120" s="201">
        <v>-11089490</v>
      </c>
      <c r="AT120" s="201">
        <v>-4923322</v>
      </c>
      <c r="AU120" s="201">
        <v>19469475</v>
      </c>
      <c r="AV120" s="295">
        <v>103481957</v>
      </c>
      <c r="AW120" s="201">
        <v>55698354</v>
      </c>
      <c r="AX120" s="201">
        <v>34973508</v>
      </c>
      <c r="AY120" s="201">
        <v>11921068</v>
      </c>
      <c r="AZ120" s="29">
        <v>-21137220</v>
      </c>
      <c r="BA120" s="201">
        <v>-47556801</v>
      </c>
      <c r="BB120" s="201">
        <v>-32573996</v>
      </c>
      <c r="BC120" s="29">
        <v>-28065664</v>
      </c>
      <c r="BD120" s="201">
        <v>-18421065</v>
      </c>
      <c r="BE120" s="201">
        <v>-14470575</v>
      </c>
      <c r="BF120" s="201">
        <v>-10318108</v>
      </c>
      <c r="BG120" s="201">
        <v>39534678</v>
      </c>
      <c r="BH120" s="295">
        <v>101890450</v>
      </c>
      <c r="BI120" s="479">
        <v>71837669</v>
      </c>
      <c r="BJ120" s="544">
        <v>45113505</v>
      </c>
      <c r="BK120" s="568">
        <v>18868597</v>
      </c>
      <c r="BL120" s="29">
        <v>-1121879</v>
      </c>
      <c r="BM120" s="201">
        <v>-45354074</v>
      </c>
      <c r="BN120" s="201">
        <v>-18503512</v>
      </c>
      <c r="BO120" s="29">
        <v>-16342788</v>
      </c>
      <c r="BP120" s="29">
        <v>-3881436</v>
      </c>
      <c r="BQ120" s="201">
        <v>-8066585</v>
      </c>
      <c r="BR120" s="201">
        <v>1789673</v>
      </c>
      <c r="BS120" s="201"/>
      <c r="BT120" s="201"/>
      <c r="BU120" s="118">
        <f t="shared" si="554"/>
        <v>-24835230.020000003</v>
      </c>
      <c r="BV120" s="121">
        <f t="shared" ref="BV120:BW120" si="625">SUM(BV115:BV119)</f>
        <v>22455406.039999999</v>
      </c>
      <c r="BW120" s="121">
        <f t="shared" si="625"/>
        <v>24982308.68</v>
      </c>
      <c r="BX120" s="121">
        <f t="shared" ref="BX120:BY120" si="626">SUM(BX115:BX119)</f>
        <v>-6733516.6199999955</v>
      </c>
      <c r="BY120" s="121">
        <f t="shared" si="626"/>
        <v>8519476.7099999953</v>
      </c>
      <c r="BZ120" s="121">
        <f t="shared" ref="BZ120:CH120" si="627">SUM(BZ115:BZ119)</f>
        <v>2283000.5200000023</v>
      </c>
      <c r="CA120" s="121">
        <f t="shared" si="627"/>
        <v>5024202.9299999978</v>
      </c>
      <c r="CB120" s="121">
        <f t="shared" si="627"/>
        <v>796145.55999999843</v>
      </c>
      <c r="CC120" s="121">
        <f t="shared" si="627"/>
        <v>-3742955.1499999971</v>
      </c>
      <c r="CD120" s="389">
        <f t="shared" si="627"/>
        <v>-9735515.7800000086</v>
      </c>
      <c r="CE120" s="412">
        <f t="shared" si="627"/>
        <v>36645512.969999991</v>
      </c>
      <c r="CF120" s="121">
        <f t="shared" si="627"/>
        <v>23914359.140000001</v>
      </c>
      <c r="CG120" s="121">
        <f t="shared" si="627"/>
        <v>-1884593.7400000012</v>
      </c>
      <c r="CH120" s="121">
        <f t="shared" si="627"/>
        <v>-16857760.070000015</v>
      </c>
      <c r="CI120" s="121">
        <f t="shared" ref="CI120:CJ120" si="628">SUM(CI115:CI119)</f>
        <v>-17070700.010000005</v>
      </c>
      <c r="CJ120" s="230">
        <f t="shared" si="628"/>
        <v>24264299.609999999</v>
      </c>
      <c r="CK120" s="230">
        <f t="shared" ref="CK120:CL120" si="629">SUM(CK115:CK119)</f>
        <v>-2243530.009999997</v>
      </c>
      <c r="CL120" s="230">
        <f t="shared" si="629"/>
        <v>-2629660.5200000005</v>
      </c>
      <c r="CM120" s="230">
        <f t="shared" ref="CM120:CN120" si="630">SUM(CM115:CM119)</f>
        <v>2003787.2500000007</v>
      </c>
      <c r="CN120" s="230">
        <f t="shared" si="630"/>
        <v>6598654</v>
      </c>
      <c r="CO120" s="230">
        <f t="shared" ref="CO120:CQ120" si="631">SUM(CO115:CO119)</f>
        <v>6174800.7100000009</v>
      </c>
      <c r="CP120" s="369">
        <f t="shared" si="631"/>
        <v>23066747.420000009</v>
      </c>
      <c r="CQ120" s="338">
        <f t="shared" si="631"/>
        <v>26312607</v>
      </c>
      <c r="CR120" s="256">
        <f t="shared" ref="CR120" si="632">SUM(CR115:CR119)</f>
        <v>-26164196</v>
      </c>
      <c r="CS120" s="256">
        <f t="shared" ref="CS120" si="633">SUM(CS115:CS119)</f>
        <v>15945095.100000005</v>
      </c>
      <c r="CT120" s="256">
        <f t="shared" ref="CT120" si="634">SUM(CT115:CT119)</f>
        <v>-2934577.0599999912</v>
      </c>
      <c r="CU120" s="256">
        <f t="shared" ref="CU120" si="635">SUM(CU115:CU119)</f>
        <v>-4175363.1500000022</v>
      </c>
      <c r="CV120" s="256">
        <f t="shared" ref="CV120" si="636">SUM(CV115:CV119)</f>
        <v>-25562325.25</v>
      </c>
      <c r="CW120" s="256">
        <f t="shared" ref="CW120" si="637">SUM(CW115:CW119)</f>
        <v>877906</v>
      </c>
      <c r="CX120" s="256">
        <f t="shared" ref="CX120" si="638">SUM(CX115:CX119)</f>
        <v>-9615946.2199999988</v>
      </c>
      <c r="CY120" s="256">
        <f t="shared" ref="CY120" si="639">SUM(CY115:CY119)</f>
        <v>-1333337</v>
      </c>
      <c r="CZ120" s="256">
        <f t="shared" ref="CZ120" si="640">SUM(CZ115:CZ119)</f>
        <v>-6718579</v>
      </c>
      <c r="DA120" s="256">
        <f t="shared" ref="DA120" si="641">SUM(DA115:DA119)</f>
        <v>-5987892</v>
      </c>
      <c r="DB120" s="369">
        <f t="shared" ref="DB120" si="642">SUM(DB115:DB119)</f>
        <v>18824557</v>
      </c>
      <c r="DC120" s="369">
        <f t="shared" ref="DC120" si="643">SUM(DC115:DC119)</f>
        <v>-36715036</v>
      </c>
      <c r="DD120" s="369">
        <f t="shared" ref="DD120" si="644">SUM(DD115:DD119)</f>
        <v>9673372</v>
      </c>
      <c r="DE120" s="369">
        <f t="shared" ref="DE120" si="645">SUM(DE115:DE119)</f>
        <v>-236974</v>
      </c>
      <c r="DF120" s="369">
        <f t="shared" ref="DF120:DG120" si="646">SUM(DF115:DF119)</f>
        <v>-10735387</v>
      </c>
      <c r="DG120" s="369">
        <f t="shared" si="646"/>
        <v>-7111781</v>
      </c>
      <c r="DH120" s="369">
        <f t="shared" ref="DH120" si="647">SUM(DH115:DH119)</f>
        <v>5894885</v>
      </c>
      <c r="DI120" s="369">
        <f t="shared" ref="DI120" si="648">SUM(DI115:DI119)</f>
        <v>-7378105</v>
      </c>
      <c r="DJ120" s="369">
        <f t="shared" ref="DJ120:DK120" si="649">SUM(DJ115:DJ119)</f>
        <v>7877038</v>
      </c>
      <c r="DK120" s="369">
        <f t="shared" si="649"/>
        <v>-3381085</v>
      </c>
      <c r="DL120" s="369">
        <f t="shared" ref="DL120:DM120" si="650">SUM(DL115:DL119)</f>
        <v>-5394786</v>
      </c>
      <c r="DM120" s="369">
        <f t="shared" si="650"/>
        <v>20065203</v>
      </c>
      <c r="DN120" s="369">
        <f t="shared" ref="DN120:DO120" si="651">SUM(DN115:DN119)</f>
        <v>-1591507</v>
      </c>
      <c r="DO120" s="369">
        <f t="shared" si="651"/>
        <v>16139315</v>
      </c>
      <c r="DP120" s="369">
        <f t="shared" ref="DP120" si="652">SUM(DP115:DP119)</f>
        <v>10139997</v>
      </c>
      <c r="DQ120" s="369">
        <f t="shared" ref="DQ120:DR120" si="653">SUM(DQ115:DQ119)</f>
        <v>6947529</v>
      </c>
      <c r="DR120" s="369">
        <f t="shared" si="653"/>
        <v>20015341</v>
      </c>
      <c r="DS120" s="369">
        <f t="shared" ref="DS120:DT120" si="654">SUM(DS115:DS119)</f>
        <v>2202727</v>
      </c>
      <c r="DT120" s="369">
        <f t="shared" si="654"/>
        <v>14070484</v>
      </c>
      <c r="DU120" s="369">
        <f t="shared" ref="DU120:DV120" si="655">SUM(DU115:DU119)</f>
        <v>11722876</v>
      </c>
      <c r="DV120" s="369">
        <f t="shared" si="655"/>
        <v>14539629</v>
      </c>
      <c r="DW120" s="369">
        <f t="shared" ref="DW120:DX120" si="656">SUM(DW115:DW119)</f>
        <v>6403990</v>
      </c>
      <c r="DX120" s="369">
        <f t="shared" si="656"/>
        <v>12107781</v>
      </c>
      <c r="DY120" s="369"/>
      <c r="DZ120" s="369"/>
      <c r="EA120" s="369"/>
      <c r="EC120" s="29">
        <f t="shared" si="516"/>
        <v>1789673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61"/>
      <c r="CQ121" s="330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  <c r="DB121" s="361"/>
      <c r="DC121" s="361"/>
      <c r="DD121" s="361"/>
      <c r="DE121" s="361"/>
      <c r="DF121" s="361"/>
      <c r="DG121" s="361"/>
      <c r="DH121" s="361"/>
      <c r="DI121" s="361"/>
      <c r="DJ121" s="361"/>
      <c r="DK121" s="361"/>
      <c r="DL121" s="361"/>
      <c r="DM121" s="361"/>
      <c r="DN121" s="361"/>
      <c r="DO121" s="361"/>
      <c r="DP121" s="361"/>
      <c r="DQ121" s="361"/>
      <c r="DR121" s="361"/>
      <c r="DS121" s="361"/>
      <c r="DT121" s="361"/>
      <c r="DU121" s="361"/>
      <c r="DV121" s="361"/>
      <c r="DW121" s="361"/>
      <c r="DX121" s="361"/>
      <c r="DY121" s="361"/>
      <c r="DZ121" s="361"/>
      <c r="EA121" s="361"/>
      <c r="EC121" s="70"/>
    </row>
    <row r="122" spans="1:133" s="51" customFormat="1" x14ac:dyDescent="0.3">
      <c r="A122" s="138"/>
      <c r="B122" s="52" t="s">
        <v>139</v>
      </c>
      <c r="C122" s="53">
        <v>82</v>
      </c>
      <c r="D122" s="54">
        <v>82</v>
      </c>
      <c r="E122" s="54">
        <v>98</v>
      </c>
      <c r="F122" s="56">
        <v>94</v>
      </c>
      <c r="G122" s="54">
        <v>96</v>
      </c>
      <c r="H122" s="56">
        <v>100</v>
      </c>
      <c r="I122" s="54">
        <v>93</v>
      </c>
      <c r="J122" s="56">
        <v>81</v>
      </c>
      <c r="K122" s="54">
        <v>63</v>
      </c>
      <c r="L122" s="99">
        <v>65</v>
      </c>
      <c r="M122" s="56">
        <v>53</v>
      </c>
      <c r="N122" s="56">
        <v>48</v>
      </c>
      <c r="O122" s="54">
        <v>40</v>
      </c>
      <c r="P122" s="56">
        <v>30</v>
      </c>
      <c r="Q122" s="54">
        <v>34</v>
      </c>
      <c r="R122" s="56">
        <v>28</v>
      </c>
      <c r="S122" s="54">
        <v>29</v>
      </c>
      <c r="T122" s="56">
        <v>28</v>
      </c>
      <c r="U122" s="193">
        <v>25</v>
      </c>
      <c r="V122" s="193">
        <v>17</v>
      </c>
      <c r="W122" s="193">
        <v>17</v>
      </c>
      <c r="X122" s="99">
        <v>19</v>
      </c>
      <c r="Y122" s="193">
        <v>14</v>
      </c>
      <c r="Z122" s="193">
        <v>13</v>
      </c>
      <c r="AA122" s="193">
        <v>12</v>
      </c>
      <c r="AB122" s="193">
        <v>14</v>
      </c>
      <c r="AC122" s="193">
        <v>15</v>
      </c>
      <c r="AD122" s="193">
        <v>15</v>
      </c>
      <c r="AE122" s="193">
        <v>28</v>
      </c>
      <c r="AF122" s="193">
        <v>39</v>
      </c>
      <c r="AG122" s="193">
        <v>44</v>
      </c>
      <c r="AH122" s="193">
        <v>48</v>
      </c>
      <c r="AI122" s="193">
        <v>39</v>
      </c>
      <c r="AJ122" s="99">
        <v>41</v>
      </c>
      <c r="AK122" s="193">
        <v>40</v>
      </c>
      <c r="AL122" s="193">
        <v>35</v>
      </c>
      <c r="AM122" s="193">
        <v>32</v>
      </c>
      <c r="AN122" s="193">
        <v>38</v>
      </c>
      <c r="AO122" s="193">
        <v>35</v>
      </c>
      <c r="AP122" s="193">
        <v>34</v>
      </c>
      <c r="AQ122" s="56">
        <v>29</v>
      </c>
      <c r="AR122" s="193">
        <v>28</v>
      </c>
      <c r="AS122" s="193">
        <v>29</v>
      </c>
      <c r="AT122" s="193">
        <v>24</v>
      </c>
      <c r="AU122" s="193">
        <v>80</v>
      </c>
      <c r="AV122" s="99">
        <v>57</v>
      </c>
      <c r="AW122" s="193">
        <v>35</v>
      </c>
      <c r="AX122" s="193">
        <v>19</v>
      </c>
      <c r="AY122" s="193">
        <v>13</v>
      </c>
      <c r="AZ122" s="56">
        <v>13</v>
      </c>
      <c r="BA122" s="193">
        <v>11</v>
      </c>
      <c r="BB122" s="193">
        <v>9</v>
      </c>
      <c r="BC122" s="56">
        <v>3</v>
      </c>
      <c r="BD122" s="193">
        <v>2</v>
      </c>
      <c r="BE122" s="193">
        <v>5</v>
      </c>
      <c r="BF122" s="193">
        <v>12</v>
      </c>
      <c r="BG122" s="193">
        <v>9</v>
      </c>
      <c r="BH122" s="99">
        <v>9</v>
      </c>
      <c r="BI122" s="470">
        <v>3</v>
      </c>
      <c r="BJ122" s="534">
        <v>7</v>
      </c>
      <c r="BK122" s="559">
        <v>4</v>
      </c>
      <c r="BL122" s="56">
        <v>1</v>
      </c>
      <c r="BM122" s="193">
        <v>2</v>
      </c>
      <c r="BN122" s="193">
        <v>24</v>
      </c>
      <c r="BO122" s="56">
        <v>994</v>
      </c>
      <c r="BP122" s="56">
        <v>881</v>
      </c>
      <c r="BQ122" s="193">
        <v>1257</v>
      </c>
      <c r="BR122" s="193">
        <v>1520</v>
      </c>
      <c r="BS122" s="193"/>
      <c r="BT122" s="193"/>
      <c r="BU122" s="53">
        <f t="shared" ref="BU122:CD126" si="657">O122-C122</f>
        <v>-42</v>
      </c>
      <c r="BV122" s="100">
        <f t="shared" si="657"/>
        <v>-52</v>
      </c>
      <c r="BW122" s="100">
        <f t="shared" si="657"/>
        <v>-64</v>
      </c>
      <c r="BX122" s="100">
        <f t="shared" si="657"/>
        <v>-66</v>
      </c>
      <c r="BY122" s="100">
        <f t="shared" si="657"/>
        <v>-67</v>
      </c>
      <c r="BZ122" s="100">
        <f t="shared" si="657"/>
        <v>-72</v>
      </c>
      <c r="CA122" s="100">
        <f t="shared" si="657"/>
        <v>-68</v>
      </c>
      <c r="CB122" s="100">
        <f t="shared" si="657"/>
        <v>-64</v>
      </c>
      <c r="CC122" s="100">
        <f t="shared" si="657"/>
        <v>-46</v>
      </c>
      <c r="CD122" s="393">
        <f t="shared" si="657"/>
        <v>-46</v>
      </c>
      <c r="CE122" s="100">
        <f t="shared" ref="CE122:CN126" si="658">Y122-M122</f>
        <v>-39</v>
      </c>
      <c r="CF122" s="100">
        <f t="shared" si="658"/>
        <v>-35</v>
      </c>
      <c r="CG122" s="100">
        <f t="shared" si="658"/>
        <v>-28</v>
      </c>
      <c r="CH122" s="100">
        <f t="shared" si="658"/>
        <v>-16</v>
      </c>
      <c r="CI122" s="100">
        <f t="shared" si="658"/>
        <v>-19</v>
      </c>
      <c r="CJ122" s="234">
        <f t="shared" si="658"/>
        <v>-13</v>
      </c>
      <c r="CK122" s="234">
        <f t="shared" si="658"/>
        <v>-1</v>
      </c>
      <c r="CL122" s="234">
        <f t="shared" si="658"/>
        <v>11</v>
      </c>
      <c r="CM122" s="234">
        <f t="shared" si="658"/>
        <v>19</v>
      </c>
      <c r="CN122" s="234">
        <f t="shared" si="658"/>
        <v>31</v>
      </c>
      <c r="CO122" s="234">
        <f t="shared" ref="CO122:CX126" si="659">AI122-W122</f>
        <v>22</v>
      </c>
      <c r="CP122" s="373">
        <f t="shared" si="659"/>
        <v>22</v>
      </c>
      <c r="CQ122" s="195">
        <f t="shared" si="659"/>
        <v>26</v>
      </c>
      <c r="CR122" s="195">
        <f t="shared" si="659"/>
        <v>22</v>
      </c>
      <c r="CS122" s="195">
        <f t="shared" si="659"/>
        <v>20</v>
      </c>
      <c r="CT122" s="195">
        <f t="shared" si="659"/>
        <v>24</v>
      </c>
      <c r="CU122" s="195">
        <f t="shared" si="659"/>
        <v>20</v>
      </c>
      <c r="CV122" s="195">
        <f t="shared" si="659"/>
        <v>19</v>
      </c>
      <c r="CW122" s="195">
        <f t="shared" si="659"/>
        <v>1</v>
      </c>
      <c r="CX122" s="195">
        <f t="shared" si="659"/>
        <v>-11</v>
      </c>
      <c r="CY122" s="195">
        <f t="shared" ref="CY122:DH126" si="660">AS122-AG122</f>
        <v>-15</v>
      </c>
      <c r="CZ122" s="195">
        <f t="shared" si="660"/>
        <v>-24</v>
      </c>
      <c r="DA122" s="195">
        <f t="shared" si="660"/>
        <v>41</v>
      </c>
      <c r="DB122" s="373">
        <f t="shared" si="660"/>
        <v>16</v>
      </c>
      <c r="DC122" s="373">
        <f t="shared" si="660"/>
        <v>-5</v>
      </c>
      <c r="DD122" s="373">
        <f t="shared" si="660"/>
        <v>-16</v>
      </c>
      <c r="DE122" s="373">
        <f t="shared" si="660"/>
        <v>-19</v>
      </c>
      <c r="DF122" s="373">
        <f t="shared" si="660"/>
        <v>-25</v>
      </c>
      <c r="DG122" s="373">
        <f t="shared" si="660"/>
        <v>-24</v>
      </c>
      <c r="DH122" s="373">
        <f t="shared" si="660"/>
        <v>-25</v>
      </c>
      <c r="DI122" s="373">
        <f t="shared" ref="DI122:DX126" si="661">BC122-AQ122</f>
        <v>-26</v>
      </c>
      <c r="DJ122" s="373">
        <f t="shared" si="661"/>
        <v>-26</v>
      </c>
      <c r="DK122" s="373">
        <f t="shared" si="661"/>
        <v>-24</v>
      </c>
      <c r="DL122" s="373">
        <f t="shared" si="661"/>
        <v>-12</v>
      </c>
      <c r="DM122" s="373">
        <f t="shared" si="661"/>
        <v>-71</v>
      </c>
      <c r="DN122" s="373">
        <f t="shared" si="661"/>
        <v>-48</v>
      </c>
      <c r="DO122" s="373">
        <f t="shared" si="661"/>
        <v>-32</v>
      </c>
      <c r="DP122" s="373">
        <f t="shared" si="661"/>
        <v>-12</v>
      </c>
      <c r="DQ122" s="373">
        <f t="shared" si="661"/>
        <v>-9</v>
      </c>
      <c r="DR122" s="373">
        <f t="shared" si="661"/>
        <v>-12</v>
      </c>
      <c r="DS122" s="373">
        <f t="shared" si="661"/>
        <v>-9</v>
      </c>
      <c r="DT122" s="373">
        <f t="shared" si="661"/>
        <v>15</v>
      </c>
      <c r="DU122" s="373">
        <f t="shared" si="661"/>
        <v>991</v>
      </c>
      <c r="DV122" s="373">
        <f t="shared" si="661"/>
        <v>879</v>
      </c>
      <c r="DW122" s="373">
        <f t="shared" si="661"/>
        <v>1252</v>
      </c>
      <c r="DX122" s="373">
        <f t="shared" si="661"/>
        <v>1508</v>
      </c>
      <c r="DY122" s="373"/>
      <c r="DZ122" s="373"/>
      <c r="EA122" s="373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1520</v>
      </c>
    </row>
    <row r="123" spans="1:133" s="51" customFormat="1" x14ac:dyDescent="0.3">
      <c r="A123" s="138"/>
      <c r="B123" s="52" t="s">
        <v>140</v>
      </c>
      <c r="C123" s="53">
        <v>559</v>
      </c>
      <c r="D123" s="54">
        <v>590</v>
      </c>
      <c r="E123" s="54">
        <v>721</v>
      </c>
      <c r="F123" s="56">
        <v>773</v>
      </c>
      <c r="G123" s="54">
        <v>793</v>
      </c>
      <c r="H123" s="56">
        <v>833</v>
      </c>
      <c r="I123" s="54">
        <v>852</v>
      </c>
      <c r="J123" s="56">
        <v>883</v>
      </c>
      <c r="K123" s="54">
        <v>915</v>
      </c>
      <c r="L123" s="99">
        <v>852</v>
      </c>
      <c r="M123" s="56">
        <v>796</v>
      </c>
      <c r="N123" s="56">
        <v>759</v>
      </c>
      <c r="O123" s="54">
        <v>796</v>
      </c>
      <c r="P123" s="56">
        <v>789</v>
      </c>
      <c r="Q123" s="54">
        <v>833</v>
      </c>
      <c r="R123" s="56">
        <v>864</v>
      </c>
      <c r="S123" s="54">
        <v>873</v>
      </c>
      <c r="T123" s="56">
        <v>843</v>
      </c>
      <c r="U123" s="193">
        <v>778</v>
      </c>
      <c r="V123" s="193">
        <v>880</v>
      </c>
      <c r="W123" s="193">
        <v>1002</v>
      </c>
      <c r="X123" s="99">
        <v>1040</v>
      </c>
      <c r="Y123" s="193">
        <v>1199</v>
      </c>
      <c r="Z123" s="193">
        <v>1444</v>
      </c>
      <c r="AA123" s="193">
        <v>1588</v>
      </c>
      <c r="AB123" s="193">
        <v>1887</v>
      </c>
      <c r="AC123" s="193">
        <v>2003</v>
      </c>
      <c r="AD123" s="193">
        <v>2196</v>
      </c>
      <c r="AE123" s="193">
        <v>2592</v>
      </c>
      <c r="AF123" s="193">
        <v>2957</v>
      </c>
      <c r="AG123" s="193">
        <v>3169</v>
      </c>
      <c r="AH123" s="193">
        <v>3315</v>
      </c>
      <c r="AI123" s="193">
        <v>3174</v>
      </c>
      <c r="AJ123" s="99">
        <v>3084</v>
      </c>
      <c r="AK123" s="193">
        <v>2928</v>
      </c>
      <c r="AL123" s="193">
        <v>2684</v>
      </c>
      <c r="AM123" s="193">
        <v>2399</v>
      </c>
      <c r="AN123" s="193">
        <v>2132</v>
      </c>
      <c r="AO123" s="193">
        <v>1932</v>
      </c>
      <c r="AP123" s="193">
        <v>1863</v>
      </c>
      <c r="AQ123" s="56">
        <v>1894</v>
      </c>
      <c r="AR123" s="193">
        <v>1761</v>
      </c>
      <c r="AS123" s="193">
        <v>1829</v>
      </c>
      <c r="AT123" s="193">
        <v>1871</v>
      </c>
      <c r="AU123" s="193">
        <v>1738</v>
      </c>
      <c r="AV123" s="99">
        <v>1734</v>
      </c>
      <c r="AW123" s="193">
        <v>1586</v>
      </c>
      <c r="AX123" s="193">
        <v>1423</v>
      </c>
      <c r="AY123" s="193">
        <v>1275</v>
      </c>
      <c r="AZ123" s="56">
        <v>1397</v>
      </c>
      <c r="BA123" s="193">
        <v>1470</v>
      </c>
      <c r="BB123" s="193">
        <v>1526</v>
      </c>
      <c r="BC123" s="56">
        <v>1610</v>
      </c>
      <c r="BD123" s="193">
        <v>1734</v>
      </c>
      <c r="BE123" s="193">
        <v>1811</v>
      </c>
      <c r="BF123" s="193">
        <v>1936</v>
      </c>
      <c r="BG123" s="193">
        <v>1956</v>
      </c>
      <c r="BH123" s="99">
        <v>1861</v>
      </c>
      <c r="BI123" s="470">
        <v>1610</v>
      </c>
      <c r="BJ123" s="534">
        <v>1505</v>
      </c>
      <c r="BK123" s="559">
        <v>1502</v>
      </c>
      <c r="BL123" s="56">
        <v>1560</v>
      </c>
      <c r="BM123" s="193">
        <v>1406</v>
      </c>
      <c r="BN123" s="193">
        <v>22771</v>
      </c>
      <c r="BO123" s="56">
        <v>23548</v>
      </c>
      <c r="BP123" s="56">
        <v>23890</v>
      </c>
      <c r="BQ123" s="193">
        <v>14220</v>
      </c>
      <c r="BR123" s="193">
        <v>12660</v>
      </c>
      <c r="BS123" s="193"/>
      <c r="BT123" s="193"/>
      <c r="BU123" s="53">
        <f t="shared" si="657"/>
        <v>237</v>
      </c>
      <c r="BV123" s="100">
        <f t="shared" si="657"/>
        <v>199</v>
      </c>
      <c r="BW123" s="100">
        <f t="shared" si="657"/>
        <v>112</v>
      </c>
      <c r="BX123" s="100">
        <f t="shared" si="657"/>
        <v>91</v>
      </c>
      <c r="BY123" s="100">
        <f t="shared" si="657"/>
        <v>80</v>
      </c>
      <c r="BZ123" s="100">
        <f t="shared" si="657"/>
        <v>10</v>
      </c>
      <c r="CA123" s="100">
        <f t="shared" si="657"/>
        <v>-74</v>
      </c>
      <c r="CB123" s="100">
        <f t="shared" si="657"/>
        <v>-3</v>
      </c>
      <c r="CC123" s="100">
        <f t="shared" si="657"/>
        <v>87</v>
      </c>
      <c r="CD123" s="393">
        <f t="shared" si="657"/>
        <v>188</v>
      </c>
      <c r="CE123" s="100">
        <f t="shared" si="658"/>
        <v>403</v>
      </c>
      <c r="CF123" s="100">
        <f t="shared" si="658"/>
        <v>685</v>
      </c>
      <c r="CG123" s="100">
        <f t="shared" si="658"/>
        <v>792</v>
      </c>
      <c r="CH123" s="100">
        <f t="shared" si="658"/>
        <v>1098</v>
      </c>
      <c r="CI123" s="100">
        <f t="shared" si="658"/>
        <v>1170</v>
      </c>
      <c r="CJ123" s="234">
        <f t="shared" si="658"/>
        <v>1332</v>
      </c>
      <c r="CK123" s="234">
        <f t="shared" si="658"/>
        <v>1719</v>
      </c>
      <c r="CL123" s="234">
        <f t="shared" si="658"/>
        <v>2114</v>
      </c>
      <c r="CM123" s="234">
        <f t="shared" si="658"/>
        <v>2391</v>
      </c>
      <c r="CN123" s="234">
        <f t="shared" si="658"/>
        <v>2435</v>
      </c>
      <c r="CO123" s="234">
        <f t="shared" si="659"/>
        <v>2172</v>
      </c>
      <c r="CP123" s="373">
        <f t="shared" si="659"/>
        <v>2044</v>
      </c>
      <c r="CQ123" s="195">
        <f t="shared" si="659"/>
        <v>1729</v>
      </c>
      <c r="CR123" s="195">
        <f t="shared" si="659"/>
        <v>1240</v>
      </c>
      <c r="CS123" s="195">
        <f t="shared" si="659"/>
        <v>811</v>
      </c>
      <c r="CT123" s="195">
        <f t="shared" si="659"/>
        <v>245</v>
      </c>
      <c r="CU123" s="195">
        <f t="shared" si="659"/>
        <v>-71</v>
      </c>
      <c r="CV123" s="195">
        <f t="shared" si="659"/>
        <v>-333</v>
      </c>
      <c r="CW123" s="195">
        <f t="shared" si="659"/>
        <v>-698</v>
      </c>
      <c r="CX123" s="195">
        <f t="shared" si="659"/>
        <v>-1196</v>
      </c>
      <c r="CY123" s="195">
        <f t="shared" si="660"/>
        <v>-1340</v>
      </c>
      <c r="CZ123" s="195">
        <f t="shared" si="660"/>
        <v>-1444</v>
      </c>
      <c r="DA123" s="195">
        <f t="shared" si="660"/>
        <v>-1436</v>
      </c>
      <c r="DB123" s="373">
        <f t="shared" si="660"/>
        <v>-1350</v>
      </c>
      <c r="DC123" s="373">
        <f t="shared" si="660"/>
        <v>-1342</v>
      </c>
      <c r="DD123" s="373">
        <f t="shared" si="660"/>
        <v>-1261</v>
      </c>
      <c r="DE123" s="373">
        <f t="shared" si="660"/>
        <v>-1124</v>
      </c>
      <c r="DF123" s="373">
        <f t="shared" si="660"/>
        <v>-735</v>
      </c>
      <c r="DG123" s="373">
        <f t="shared" si="660"/>
        <v>-462</v>
      </c>
      <c r="DH123" s="373">
        <f t="shared" si="660"/>
        <v>-337</v>
      </c>
      <c r="DI123" s="373">
        <f t="shared" si="661"/>
        <v>-284</v>
      </c>
      <c r="DJ123" s="373">
        <f t="shared" si="661"/>
        <v>-27</v>
      </c>
      <c r="DK123" s="373">
        <f t="shared" si="661"/>
        <v>-18</v>
      </c>
      <c r="DL123" s="373">
        <f t="shared" si="661"/>
        <v>65</v>
      </c>
      <c r="DM123" s="373">
        <f t="shared" si="661"/>
        <v>218</v>
      </c>
      <c r="DN123" s="373">
        <f t="shared" si="661"/>
        <v>127</v>
      </c>
      <c r="DO123" s="373">
        <f t="shared" si="661"/>
        <v>24</v>
      </c>
      <c r="DP123" s="373">
        <f t="shared" si="661"/>
        <v>82</v>
      </c>
      <c r="DQ123" s="373">
        <f t="shared" si="661"/>
        <v>227</v>
      </c>
      <c r="DR123" s="373">
        <f t="shared" si="661"/>
        <v>163</v>
      </c>
      <c r="DS123" s="373">
        <f t="shared" si="661"/>
        <v>-64</v>
      </c>
      <c r="DT123" s="373">
        <f t="shared" si="661"/>
        <v>21245</v>
      </c>
      <c r="DU123" s="373">
        <f t="shared" si="661"/>
        <v>21938</v>
      </c>
      <c r="DV123" s="373">
        <f t="shared" si="661"/>
        <v>22156</v>
      </c>
      <c r="DW123" s="373">
        <f t="shared" si="661"/>
        <v>12409</v>
      </c>
      <c r="DX123" s="373">
        <f t="shared" si="661"/>
        <v>10724</v>
      </c>
      <c r="DY123" s="373"/>
      <c r="DZ123" s="373"/>
      <c r="EA123" s="373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12660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/>
      <c r="Q124" s="54"/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657"/>
        <v>0</v>
      </c>
      <c r="BV124" s="100">
        <f t="shared" si="657"/>
        <v>0</v>
      </c>
      <c r="BW124" s="100">
        <f t="shared" si="657"/>
        <v>0</v>
      </c>
      <c r="BX124" s="100">
        <f t="shared" si="657"/>
        <v>0</v>
      </c>
      <c r="BY124" s="100">
        <f t="shared" si="657"/>
        <v>0</v>
      </c>
      <c r="BZ124" s="100">
        <f t="shared" si="657"/>
        <v>0</v>
      </c>
      <c r="CA124" s="100">
        <f t="shared" si="657"/>
        <v>0</v>
      </c>
      <c r="CB124" s="100">
        <f t="shared" si="657"/>
        <v>0</v>
      </c>
      <c r="CC124" s="100">
        <f t="shared" si="657"/>
        <v>0</v>
      </c>
      <c r="CD124" s="393">
        <f t="shared" si="657"/>
        <v>0</v>
      </c>
      <c r="CE124" s="100">
        <f t="shared" si="658"/>
        <v>0</v>
      </c>
      <c r="CF124" s="100">
        <f t="shared" si="658"/>
        <v>0</v>
      </c>
      <c r="CG124" s="100">
        <f t="shared" si="658"/>
        <v>0</v>
      </c>
      <c r="CH124" s="100">
        <f t="shared" si="658"/>
        <v>0</v>
      </c>
      <c r="CI124" s="100">
        <f t="shared" si="658"/>
        <v>0</v>
      </c>
      <c r="CJ124" s="234">
        <f t="shared" si="658"/>
        <v>0</v>
      </c>
      <c r="CK124" s="234">
        <f t="shared" si="658"/>
        <v>0</v>
      </c>
      <c r="CL124" s="234">
        <f t="shared" si="658"/>
        <v>0</v>
      </c>
      <c r="CM124" s="234">
        <f t="shared" si="658"/>
        <v>0</v>
      </c>
      <c r="CN124" s="234">
        <f t="shared" si="658"/>
        <v>0</v>
      </c>
      <c r="CO124" s="234">
        <f t="shared" si="659"/>
        <v>0</v>
      </c>
      <c r="CP124" s="373">
        <f t="shared" si="659"/>
        <v>0</v>
      </c>
      <c r="CQ124" s="195">
        <f t="shared" si="659"/>
        <v>0</v>
      </c>
      <c r="CR124" s="195">
        <f t="shared" si="659"/>
        <v>0</v>
      </c>
      <c r="CS124" s="195">
        <f t="shared" si="659"/>
        <v>0</v>
      </c>
      <c r="CT124" s="195">
        <f t="shared" si="659"/>
        <v>0</v>
      </c>
      <c r="CU124" s="195">
        <f t="shared" si="659"/>
        <v>0</v>
      </c>
      <c r="CV124" s="195">
        <f t="shared" si="659"/>
        <v>0</v>
      </c>
      <c r="CW124" s="195">
        <f t="shared" si="659"/>
        <v>0</v>
      </c>
      <c r="CX124" s="195">
        <f t="shared" si="659"/>
        <v>0</v>
      </c>
      <c r="CY124" s="195">
        <f t="shared" si="660"/>
        <v>0</v>
      </c>
      <c r="CZ124" s="195">
        <f t="shared" si="660"/>
        <v>0</v>
      </c>
      <c r="DA124" s="195">
        <f t="shared" si="660"/>
        <v>0</v>
      </c>
      <c r="DB124" s="373">
        <f t="shared" si="660"/>
        <v>0</v>
      </c>
      <c r="DC124" s="373">
        <f t="shared" si="660"/>
        <v>0</v>
      </c>
      <c r="DD124" s="373">
        <f t="shared" si="660"/>
        <v>0</v>
      </c>
      <c r="DE124" s="373">
        <f t="shared" si="660"/>
        <v>0</v>
      </c>
      <c r="DF124" s="373">
        <f t="shared" si="660"/>
        <v>0</v>
      </c>
      <c r="DG124" s="373">
        <f t="shared" si="660"/>
        <v>0</v>
      </c>
      <c r="DH124" s="373">
        <f t="shared" si="660"/>
        <v>0</v>
      </c>
      <c r="DI124" s="373">
        <f t="shared" si="661"/>
        <v>0</v>
      </c>
      <c r="DJ124" s="373">
        <f t="shared" si="661"/>
        <v>0</v>
      </c>
      <c r="DK124" s="373">
        <f t="shared" si="661"/>
        <v>0</v>
      </c>
      <c r="DL124" s="373">
        <f t="shared" si="661"/>
        <v>0</v>
      </c>
      <c r="DM124" s="373">
        <f t="shared" si="661"/>
        <v>0</v>
      </c>
      <c r="DN124" s="373">
        <f t="shared" si="661"/>
        <v>0</v>
      </c>
      <c r="DO124" s="373">
        <f t="shared" si="661"/>
        <v>0</v>
      </c>
      <c r="DP124" s="373">
        <f t="shared" si="661"/>
        <v>0</v>
      </c>
      <c r="DQ124" s="373">
        <f t="shared" si="661"/>
        <v>0</v>
      </c>
      <c r="DR124" s="373">
        <f t="shared" si="661"/>
        <v>0</v>
      </c>
      <c r="DS124" s="373">
        <f t="shared" si="661"/>
        <v>0</v>
      </c>
      <c r="DT124" s="373">
        <f t="shared" si="661"/>
        <v>0</v>
      </c>
      <c r="DU124" s="373">
        <f t="shared" si="661"/>
        <v>0</v>
      </c>
      <c r="DV124" s="373">
        <f t="shared" si="661"/>
        <v>0</v>
      </c>
      <c r="DW124" s="373">
        <f t="shared" si="661"/>
        <v>0</v>
      </c>
      <c r="DX124" s="373">
        <f t="shared" si="661"/>
        <v>0</v>
      </c>
      <c r="DY124" s="373"/>
      <c r="DZ124" s="373"/>
      <c r="EA124" s="373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/>
      <c r="Q125" s="54"/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657"/>
        <v>0</v>
      </c>
      <c r="BV125" s="100">
        <f t="shared" si="657"/>
        <v>0</v>
      </c>
      <c r="BW125" s="100">
        <f t="shared" si="657"/>
        <v>0</v>
      </c>
      <c r="BX125" s="100">
        <f t="shared" si="657"/>
        <v>0</v>
      </c>
      <c r="BY125" s="100">
        <f t="shared" si="657"/>
        <v>0</v>
      </c>
      <c r="BZ125" s="100">
        <f t="shared" si="657"/>
        <v>0</v>
      </c>
      <c r="CA125" s="100">
        <f t="shared" si="657"/>
        <v>0</v>
      </c>
      <c r="CB125" s="100">
        <f t="shared" si="657"/>
        <v>0</v>
      </c>
      <c r="CC125" s="100">
        <f t="shared" si="657"/>
        <v>0</v>
      </c>
      <c r="CD125" s="393">
        <f t="shared" si="657"/>
        <v>0</v>
      </c>
      <c r="CE125" s="100">
        <f t="shared" si="658"/>
        <v>0</v>
      </c>
      <c r="CF125" s="100">
        <f t="shared" si="658"/>
        <v>0</v>
      </c>
      <c r="CG125" s="100">
        <f t="shared" si="658"/>
        <v>0</v>
      </c>
      <c r="CH125" s="100">
        <f t="shared" si="658"/>
        <v>0</v>
      </c>
      <c r="CI125" s="100">
        <f t="shared" si="658"/>
        <v>0</v>
      </c>
      <c r="CJ125" s="234">
        <f t="shared" si="658"/>
        <v>0</v>
      </c>
      <c r="CK125" s="234">
        <f t="shared" si="658"/>
        <v>0</v>
      </c>
      <c r="CL125" s="234">
        <f t="shared" si="658"/>
        <v>0</v>
      </c>
      <c r="CM125" s="234">
        <f t="shared" si="658"/>
        <v>0</v>
      </c>
      <c r="CN125" s="234">
        <f t="shared" si="658"/>
        <v>0</v>
      </c>
      <c r="CO125" s="234">
        <f t="shared" si="659"/>
        <v>0</v>
      </c>
      <c r="CP125" s="373">
        <f t="shared" si="659"/>
        <v>0</v>
      </c>
      <c r="CQ125" s="195">
        <f t="shared" si="659"/>
        <v>0</v>
      </c>
      <c r="CR125" s="195">
        <f t="shared" si="659"/>
        <v>0</v>
      </c>
      <c r="CS125" s="195">
        <f t="shared" si="659"/>
        <v>0</v>
      </c>
      <c r="CT125" s="195">
        <f t="shared" si="659"/>
        <v>0</v>
      </c>
      <c r="CU125" s="195">
        <f t="shared" si="659"/>
        <v>0</v>
      </c>
      <c r="CV125" s="195">
        <f t="shared" si="659"/>
        <v>0</v>
      </c>
      <c r="CW125" s="195">
        <f t="shared" si="659"/>
        <v>0</v>
      </c>
      <c r="CX125" s="195">
        <f t="shared" si="659"/>
        <v>0</v>
      </c>
      <c r="CY125" s="195">
        <f t="shared" si="660"/>
        <v>0</v>
      </c>
      <c r="CZ125" s="195">
        <f t="shared" si="660"/>
        <v>0</v>
      </c>
      <c r="DA125" s="195">
        <f t="shared" si="660"/>
        <v>0</v>
      </c>
      <c r="DB125" s="373">
        <f t="shared" si="660"/>
        <v>0</v>
      </c>
      <c r="DC125" s="373">
        <f t="shared" si="660"/>
        <v>0</v>
      </c>
      <c r="DD125" s="373">
        <f t="shared" si="660"/>
        <v>0</v>
      </c>
      <c r="DE125" s="373">
        <f t="shared" si="660"/>
        <v>0</v>
      </c>
      <c r="DF125" s="373">
        <f t="shared" si="660"/>
        <v>0</v>
      </c>
      <c r="DG125" s="373">
        <f t="shared" si="660"/>
        <v>0</v>
      </c>
      <c r="DH125" s="373">
        <f t="shared" si="660"/>
        <v>0</v>
      </c>
      <c r="DI125" s="373">
        <f t="shared" si="661"/>
        <v>0</v>
      </c>
      <c r="DJ125" s="373">
        <f t="shared" si="661"/>
        <v>0</v>
      </c>
      <c r="DK125" s="373">
        <f t="shared" si="661"/>
        <v>0</v>
      </c>
      <c r="DL125" s="373">
        <f t="shared" si="661"/>
        <v>0</v>
      </c>
      <c r="DM125" s="373">
        <f t="shared" si="661"/>
        <v>0</v>
      </c>
      <c r="DN125" s="373">
        <f t="shared" si="661"/>
        <v>0</v>
      </c>
      <c r="DO125" s="373">
        <f t="shared" si="661"/>
        <v>0</v>
      </c>
      <c r="DP125" s="373">
        <f t="shared" si="661"/>
        <v>0</v>
      </c>
      <c r="DQ125" s="373">
        <f t="shared" si="661"/>
        <v>0</v>
      </c>
      <c r="DR125" s="373">
        <f t="shared" si="661"/>
        <v>0</v>
      </c>
      <c r="DS125" s="373">
        <f t="shared" si="661"/>
        <v>0</v>
      </c>
      <c r="DT125" s="373">
        <f t="shared" si="661"/>
        <v>0</v>
      </c>
      <c r="DU125" s="373">
        <f t="shared" si="661"/>
        <v>0</v>
      </c>
      <c r="DV125" s="373">
        <f t="shared" si="661"/>
        <v>0</v>
      </c>
      <c r="DW125" s="373">
        <f t="shared" si="661"/>
        <v>0</v>
      </c>
      <c r="DX125" s="373">
        <f t="shared" si="661"/>
        <v>0</v>
      </c>
      <c r="DY125" s="373"/>
      <c r="DZ125" s="373"/>
      <c r="EA125" s="373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/>
      <c r="Q126" s="54"/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657"/>
        <v>0</v>
      </c>
      <c r="BV126" s="100">
        <f t="shared" si="657"/>
        <v>0</v>
      </c>
      <c r="BW126" s="100">
        <f t="shared" si="657"/>
        <v>0</v>
      </c>
      <c r="BX126" s="100">
        <f t="shared" si="657"/>
        <v>0</v>
      </c>
      <c r="BY126" s="100">
        <f t="shared" si="657"/>
        <v>0</v>
      </c>
      <c r="BZ126" s="100">
        <f t="shared" si="657"/>
        <v>0</v>
      </c>
      <c r="CA126" s="100">
        <f t="shared" si="657"/>
        <v>0</v>
      </c>
      <c r="CB126" s="100">
        <f t="shared" si="657"/>
        <v>0</v>
      </c>
      <c r="CC126" s="100">
        <f t="shared" si="657"/>
        <v>0</v>
      </c>
      <c r="CD126" s="393">
        <f t="shared" si="657"/>
        <v>0</v>
      </c>
      <c r="CE126" s="100">
        <f t="shared" si="658"/>
        <v>0</v>
      </c>
      <c r="CF126" s="100">
        <f t="shared" si="658"/>
        <v>0</v>
      </c>
      <c r="CG126" s="100">
        <f t="shared" si="658"/>
        <v>0</v>
      </c>
      <c r="CH126" s="100">
        <f t="shared" si="658"/>
        <v>0</v>
      </c>
      <c r="CI126" s="100">
        <f t="shared" si="658"/>
        <v>0</v>
      </c>
      <c r="CJ126" s="234">
        <f t="shared" si="658"/>
        <v>0</v>
      </c>
      <c r="CK126" s="234">
        <f t="shared" si="658"/>
        <v>0</v>
      </c>
      <c r="CL126" s="234">
        <f t="shared" si="658"/>
        <v>0</v>
      </c>
      <c r="CM126" s="234">
        <f t="shared" si="658"/>
        <v>0</v>
      </c>
      <c r="CN126" s="234">
        <f t="shared" si="658"/>
        <v>0</v>
      </c>
      <c r="CO126" s="234">
        <f t="shared" si="659"/>
        <v>0</v>
      </c>
      <c r="CP126" s="373">
        <f t="shared" si="659"/>
        <v>0</v>
      </c>
      <c r="CQ126" s="195">
        <f t="shared" si="659"/>
        <v>0</v>
      </c>
      <c r="CR126" s="195">
        <f t="shared" si="659"/>
        <v>0</v>
      </c>
      <c r="CS126" s="195">
        <f t="shared" si="659"/>
        <v>0</v>
      </c>
      <c r="CT126" s="195">
        <f t="shared" si="659"/>
        <v>0</v>
      </c>
      <c r="CU126" s="195">
        <f t="shared" si="659"/>
        <v>0</v>
      </c>
      <c r="CV126" s="195">
        <f t="shared" si="659"/>
        <v>0</v>
      </c>
      <c r="CW126" s="195">
        <f t="shared" si="659"/>
        <v>0</v>
      </c>
      <c r="CX126" s="195">
        <f t="shared" si="659"/>
        <v>0</v>
      </c>
      <c r="CY126" s="195">
        <f t="shared" si="660"/>
        <v>0</v>
      </c>
      <c r="CZ126" s="195">
        <f t="shared" si="660"/>
        <v>0</v>
      </c>
      <c r="DA126" s="195">
        <f t="shared" si="660"/>
        <v>0</v>
      </c>
      <c r="DB126" s="373">
        <f t="shared" si="660"/>
        <v>0</v>
      </c>
      <c r="DC126" s="373">
        <f t="shared" si="660"/>
        <v>0</v>
      </c>
      <c r="DD126" s="373">
        <f t="shared" si="660"/>
        <v>0</v>
      </c>
      <c r="DE126" s="373">
        <f t="shared" si="660"/>
        <v>0</v>
      </c>
      <c r="DF126" s="373">
        <f t="shared" si="660"/>
        <v>0</v>
      </c>
      <c r="DG126" s="373">
        <f t="shared" si="660"/>
        <v>0</v>
      </c>
      <c r="DH126" s="373">
        <f t="shared" si="660"/>
        <v>0</v>
      </c>
      <c r="DI126" s="373">
        <f t="shared" si="661"/>
        <v>0</v>
      </c>
      <c r="DJ126" s="373">
        <f t="shared" si="661"/>
        <v>0</v>
      </c>
      <c r="DK126" s="373">
        <f t="shared" si="661"/>
        <v>0</v>
      </c>
      <c r="DL126" s="373">
        <f t="shared" si="661"/>
        <v>0</v>
      </c>
      <c r="DM126" s="373">
        <f t="shared" si="661"/>
        <v>0</v>
      </c>
      <c r="DN126" s="373">
        <f t="shared" si="661"/>
        <v>0</v>
      </c>
      <c r="DO126" s="373">
        <f t="shared" si="661"/>
        <v>0</v>
      </c>
      <c r="DP126" s="373">
        <f t="shared" si="661"/>
        <v>0</v>
      </c>
      <c r="DQ126" s="373">
        <f t="shared" si="661"/>
        <v>0</v>
      </c>
      <c r="DR126" s="373">
        <f t="shared" si="661"/>
        <v>0</v>
      </c>
      <c r="DS126" s="373">
        <f t="shared" si="661"/>
        <v>0</v>
      </c>
      <c r="DT126" s="373">
        <f t="shared" si="661"/>
        <v>0</v>
      </c>
      <c r="DU126" s="373">
        <f t="shared" si="661"/>
        <v>0</v>
      </c>
      <c r="DV126" s="373">
        <f t="shared" si="661"/>
        <v>0</v>
      </c>
      <c r="DW126" s="373">
        <f t="shared" si="661"/>
        <v>0</v>
      </c>
      <c r="DX126" s="373">
        <f t="shared" si="661"/>
        <v>0</v>
      </c>
      <c r="DY126" s="373"/>
      <c r="DZ126" s="373"/>
      <c r="EA126" s="373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62">SUM(C122:C126)</f>
        <v>641</v>
      </c>
      <c r="D127" s="114">
        <f t="shared" si="662"/>
        <v>672</v>
      </c>
      <c r="E127" s="114">
        <f t="shared" si="662"/>
        <v>819</v>
      </c>
      <c r="F127" s="115">
        <f t="shared" si="662"/>
        <v>867</v>
      </c>
      <c r="G127" s="114">
        <f t="shared" si="662"/>
        <v>889</v>
      </c>
      <c r="H127" s="115">
        <f t="shared" si="662"/>
        <v>933</v>
      </c>
      <c r="I127" s="114">
        <f t="shared" si="662"/>
        <v>945</v>
      </c>
      <c r="J127" s="115">
        <f t="shared" si="662"/>
        <v>964</v>
      </c>
      <c r="K127" s="114">
        <f t="shared" si="662"/>
        <v>978</v>
      </c>
      <c r="L127" s="116">
        <f t="shared" si="662"/>
        <v>917</v>
      </c>
      <c r="M127" s="115">
        <f t="shared" si="662"/>
        <v>849</v>
      </c>
      <c r="N127" s="115">
        <f t="shared" si="662"/>
        <v>807</v>
      </c>
      <c r="O127" s="115">
        <f t="shared" si="662"/>
        <v>836</v>
      </c>
      <c r="P127" s="115">
        <f t="shared" si="662"/>
        <v>819</v>
      </c>
      <c r="Q127" s="115">
        <f t="shared" si="662"/>
        <v>867</v>
      </c>
      <c r="R127" s="115">
        <f t="shared" si="662"/>
        <v>892</v>
      </c>
      <c r="S127" s="115">
        <f t="shared" si="662"/>
        <v>902</v>
      </c>
      <c r="T127" s="115">
        <f t="shared" si="662"/>
        <v>871</v>
      </c>
      <c r="U127" s="115">
        <f t="shared" si="662"/>
        <v>803</v>
      </c>
      <c r="V127" s="115">
        <f t="shared" si="662"/>
        <v>897</v>
      </c>
      <c r="W127" s="194">
        <f>SUM(W122+W123+W124+W125+W126)</f>
        <v>1019</v>
      </c>
      <c r="X127" s="116">
        <f>SUM(X122+X123+X124+X125+X126)</f>
        <v>1059</v>
      </c>
      <c r="Y127" s="194">
        <v>1213</v>
      </c>
      <c r="Z127" s="194">
        <v>1457</v>
      </c>
      <c r="AA127" s="194">
        <v>1600</v>
      </c>
      <c r="AB127" s="194">
        <v>1901</v>
      </c>
      <c r="AC127" s="194">
        <v>2018</v>
      </c>
      <c r="AD127" s="194">
        <v>2211</v>
      </c>
      <c r="AE127" s="194">
        <v>2620</v>
      </c>
      <c r="AF127" s="194">
        <v>2996</v>
      </c>
      <c r="AG127" s="194">
        <v>3213</v>
      </c>
      <c r="AH127" s="194">
        <v>3363</v>
      </c>
      <c r="AI127" s="194">
        <v>3213</v>
      </c>
      <c r="AJ127" s="116">
        <v>3125</v>
      </c>
      <c r="AK127" s="194">
        <v>2968</v>
      </c>
      <c r="AL127" s="194">
        <v>2719</v>
      </c>
      <c r="AM127" s="194">
        <v>2431</v>
      </c>
      <c r="AN127" s="194">
        <v>2170</v>
      </c>
      <c r="AO127" s="194">
        <v>1967</v>
      </c>
      <c r="AP127" s="194">
        <v>1897</v>
      </c>
      <c r="AQ127" s="77">
        <v>1923</v>
      </c>
      <c r="AR127" s="194">
        <v>1789</v>
      </c>
      <c r="AS127" s="194">
        <v>1858</v>
      </c>
      <c r="AT127" s="194">
        <v>1895</v>
      </c>
      <c r="AU127" s="194">
        <v>1818</v>
      </c>
      <c r="AV127" s="116">
        <v>1791</v>
      </c>
      <c r="AW127" s="194">
        <v>1621</v>
      </c>
      <c r="AX127" s="194">
        <v>1442</v>
      </c>
      <c r="AY127" s="194">
        <v>1288</v>
      </c>
      <c r="AZ127" s="77">
        <v>1410</v>
      </c>
      <c r="BA127" s="194">
        <v>1481</v>
      </c>
      <c r="BB127" s="194">
        <v>1535</v>
      </c>
      <c r="BC127" s="77">
        <v>1613</v>
      </c>
      <c r="BD127" s="194">
        <v>1736</v>
      </c>
      <c r="BE127" s="194">
        <v>1816</v>
      </c>
      <c r="BF127" s="194">
        <v>1948</v>
      </c>
      <c r="BG127" s="194">
        <v>1965</v>
      </c>
      <c r="BH127" s="116">
        <v>1870</v>
      </c>
      <c r="BI127" s="484">
        <v>1613</v>
      </c>
      <c r="BJ127" s="548">
        <v>1512</v>
      </c>
      <c r="BK127" s="573">
        <v>1506</v>
      </c>
      <c r="BL127" s="77">
        <v>1561</v>
      </c>
      <c r="BM127" s="194">
        <v>1408</v>
      </c>
      <c r="BN127" s="194">
        <v>22795</v>
      </c>
      <c r="BO127" s="77">
        <v>24542</v>
      </c>
      <c r="BP127" s="77">
        <v>24771</v>
      </c>
      <c r="BQ127" s="194">
        <v>15477</v>
      </c>
      <c r="BR127" s="194">
        <v>14180</v>
      </c>
      <c r="BS127" s="194"/>
      <c r="BT127" s="194"/>
      <c r="BU127" s="113">
        <f t="shared" ref="BU127:BY127" si="663">SUM(BU122:BU126)</f>
        <v>195</v>
      </c>
      <c r="BV127" s="117">
        <f t="shared" si="663"/>
        <v>147</v>
      </c>
      <c r="BW127" s="117">
        <f t="shared" si="663"/>
        <v>48</v>
      </c>
      <c r="BX127" s="117">
        <f t="shared" si="663"/>
        <v>25</v>
      </c>
      <c r="BY127" s="117">
        <f t="shared" si="663"/>
        <v>13</v>
      </c>
      <c r="BZ127" s="117">
        <f t="shared" ref="BZ127:CH127" si="664">SUM(BZ122:BZ126)</f>
        <v>-62</v>
      </c>
      <c r="CA127" s="117">
        <f t="shared" si="664"/>
        <v>-142</v>
      </c>
      <c r="CB127" s="117">
        <f t="shared" si="664"/>
        <v>-67</v>
      </c>
      <c r="CC127" s="117">
        <f t="shared" si="664"/>
        <v>41</v>
      </c>
      <c r="CD127" s="394">
        <f t="shared" si="664"/>
        <v>142</v>
      </c>
      <c r="CE127" s="117">
        <f t="shared" si="664"/>
        <v>364</v>
      </c>
      <c r="CF127" s="117">
        <f t="shared" si="664"/>
        <v>650</v>
      </c>
      <c r="CG127" s="117">
        <f t="shared" si="664"/>
        <v>764</v>
      </c>
      <c r="CH127" s="117">
        <f t="shared" si="664"/>
        <v>1082</v>
      </c>
      <c r="CI127" s="117">
        <f t="shared" ref="CI127:CJ127" si="665">SUM(CI122:CI126)</f>
        <v>1151</v>
      </c>
      <c r="CJ127" s="235">
        <f t="shared" si="665"/>
        <v>1319</v>
      </c>
      <c r="CK127" s="235">
        <f t="shared" ref="CK127:CL127" si="666">SUM(CK122:CK126)</f>
        <v>1718</v>
      </c>
      <c r="CL127" s="235">
        <f t="shared" si="666"/>
        <v>2125</v>
      </c>
      <c r="CM127" s="235">
        <f t="shared" ref="CM127:CN127" si="667">SUM(CM122:CM126)</f>
        <v>2410</v>
      </c>
      <c r="CN127" s="235">
        <f t="shared" si="667"/>
        <v>2466</v>
      </c>
      <c r="CO127" s="235">
        <f t="shared" ref="CO127:CQ127" si="668">SUM(CO122:CO126)</f>
        <v>2194</v>
      </c>
      <c r="CP127" s="374">
        <f t="shared" si="668"/>
        <v>2066</v>
      </c>
      <c r="CQ127" s="196">
        <f t="shared" si="668"/>
        <v>1755</v>
      </c>
      <c r="CR127" s="196">
        <f t="shared" ref="CR127" si="669">SUM(CR122:CR126)</f>
        <v>1262</v>
      </c>
      <c r="CS127" s="196">
        <f t="shared" ref="CS127" si="670">SUM(CS122:CS126)</f>
        <v>831</v>
      </c>
      <c r="CT127" s="196">
        <f t="shared" ref="CT127" si="671">SUM(CT122:CT126)</f>
        <v>269</v>
      </c>
      <c r="CU127" s="196">
        <f t="shared" ref="CU127" si="672">SUM(CU122:CU126)</f>
        <v>-51</v>
      </c>
      <c r="CV127" s="196">
        <f t="shared" ref="CV127" si="673">SUM(CV122:CV126)</f>
        <v>-314</v>
      </c>
      <c r="CW127" s="196">
        <f t="shared" ref="CW127" si="674">SUM(CW122:CW126)</f>
        <v>-697</v>
      </c>
      <c r="CX127" s="196">
        <f t="shared" ref="CX127" si="675">SUM(CX122:CX126)</f>
        <v>-1207</v>
      </c>
      <c r="CY127" s="196">
        <f t="shared" ref="CY127" si="676">SUM(CY122:CY126)</f>
        <v>-1355</v>
      </c>
      <c r="CZ127" s="196">
        <f t="shared" ref="CZ127" si="677">SUM(CZ122:CZ126)</f>
        <v>-1468</v>
      </c>
      <c r="DA127" s="196">
        <f t="shared" ref="DA127" si="678">SUM(DA122:DA126)</f>
        <v>-1395</v>
      </c>
      <c r="DB127" s="374">
        <f t="shared" ref="DB127" si="679">SUM(DB122:DB126)</f>
        <v>-1334</v>
      </c>
      <c r="DC127" s="374">
        <f t="shared" ref="DC127" si="680">SUM(DC122:DC126)</f>
        <v>-1347</v>
      </c>
      <c r="DD127" s="374">
        <f t="shared" ref="DD127" si="681">SUM(DD122:DD126)</f>
        <v>-1277</v>
      </c>
      <c r="DE127" s="374">
        <f t="shared" ref="DE127" si="682">SUM(DE122:DE126)</f>
        <v>-1143</v>
      </c>
      <c r="DF127" s="374">
        <f t="shared" ref="DF127:DG127" si="683">SUM(DF122:DF126)</f>
        <v>-760</v>
      </c>
      <c r="DG127" s="374">
        <f t="shared" si="683"/>
        <v>-486</v>
      </c>
      <c r="DH127" s="374">
        <f t="shared" ref="DH127" si="684">SUM(DH122:DH126)</f>
        <v>-362</v>
      </c>
      <c r="DI127" s="374">
        <f t="shared" ref="DI127" si="685">SUM(DI122:DI126)</f>
        <v>-310</v>
      </c>
      <c r="DJ127" s="374">
        <f t="shared" ref="DJ127:DK127" si="686">SUM(DJ122:DJ126)</f>
        <v>-53</v>
      </c>
      <c r="DK127" s="374">
        <f t="shared" si="686"/>
        <v>-42</v>
      </c>
      <c r="DL127" s="374">
        <f t="shared" ref="DL127:DM127" si="687">SUM(DL122:DL126)</f>
        <v>53</v>
      </c>
      <c r="DM127" s="374">
        <f t="shared" si="687"/>
        <v>147</v>
      </c>
      <c r="DN127" s="374">
        <f t="shared" ref="DN127:DO127" si="688">SUM(DN122:DN126)</f>
        <v>79</v>
      </c>
      <c r="DO127" s="374">
        <f t="shared" si="688"/>
        <v>-8</v>
      </c>
      <c r="DP127" s="374">
        <f t="shared" ref="DP127" si="689">SUM(DP122:DP126)</f>
        <v>70</v>
      </c>
      <c r="DQ127" s="374">
        <f t="shared" ref="DQ127:DR127" si="690">SUM(DQ122:DQ126)</f>
        <v>218</v>
      </c>
      <c r="DR127" s="374">
        <f t="shared" si="690"/>
        <v>151</v>
      </c>
      <c r="DS127" s="374">
        <f t="shared" ref="DS127:DT127" si="691">SUM(DS122:DS126)</f>
        <v>-73</v>
      </c>
      <c r="DT127" s="374">
        <f t="shared" si="691"/>
        <v>21260</v>
      </c>
      <c r="DU127" s="374">
        <f t="shared" ref="DU127:DV127" si="692">SUM(DU122:DU126)</f>
        <v>22929</v>
      </c>
      <c r="DV127" s="374">
        <f t="shared" si="692"/>
        <v>23035</v>
      </c>
      <c r="DW127" s="374">
        <f t="shared" ref="DW127:DX127" si="693">SUM(DW122:DW126)</f>
        <v>13661</v>
      </c>
      <c r="DX127" s="374">
        <f t="shared" si="693"/>
        <v>12232</v>
      </c>
      <c r="DY127" s="374"/>
      <c r="DZ127" s="374"/>
      <c r="EA127" s="374"/>
      <c r="EC127" s="77">
        <f>SUM(EC122:EC126)</f>
        <v>14180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64"/>
      <c r="CQ128" s="333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364"/>
      <c r="DC128" s="364"/>
      <c r="DD128" s="364"/>
      <c r="DE128" s="364"/>
      <c r="DF128" s="364"/>
      <c r="DG128" s="364"/>
      <c r="DH128" s="364"/>
      <c r="DI128" s="364"/>
      <c r="DJ128" s="364"/>
      <c r="DK128" s="364"/>
      <c r="DL128" s="364"/>
      <c r="DM128" s="364"/>
      <c r="DN128" s="364"/>
      <c r="DO128" s="364"/>
      <c r="DP128" s="364"/>
      <c r="DQ128" s="364"/>
      <c r="DR128" s="364"/>
      <c r="DS128" s="364"/>
      <c r="DT128" s="364"/>
      <c r="DU128" s="364"/>
      <c r="DV128" s="364"/>
      <c r="DW128" s="364"/>
      <c r="DX128" s="364"/>
      <c r="DY128" s="364"/>
      <c r="DZ128" s="364"/>
      <c r="EA128" s="364"/>
      <c r="EC128" s="82"/>
    </row>
    <row r="129" spans="1:133" s="51" customFormat="1" x14ac:dyDescent="0.3">
      <c r="A129" s="138"/>
      <c r="B129" s="52" t="s">
        <v>139</v>
      </c>
      <c r="C129" s="103">
        <v>165</v>
      </c>
      <c r="D129" s="58">
        <v>173</v>
      </c>
      <c r="E129" s="58">
        <v>502</v>
      </c>
      <c r="F129" s="58">
        <v>468</v>
      </c>
      <c r="G129" s="58">
        <v>487</v>
      </c>
      <c r="H129" s="101">
        <v>575</v>
      </c>
      <c r="I129" s="58">
        <v>690</v>
      </c>
      <c r="J129" s="101">
        <v>806</v>
      </c>
      <c r="K129" s="58">
        <v>118</v>
      </c>
      <c r="L129" s="102">
        <v>19</v>
      </c>
      <c r="M129" s="101">
        <v>179</v>
      </c>
      <c r="N129" s="101">
        <v>186</v>
      </c>
      <c r="O129" s="101">
        <v>118</v>
      </c>
      <c r="P129" s="101"/>
      <c r="Q129" s="101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488</v>
      </c>
      <c r="AF129" s="195">
        <v>652</v>
      </c>
      <c r="AG129" s="195">
        <v>649</v>
      </c>
      <c r="AH129" s="195">
        <v>478</v>
      </c>
      <c r="AI129" s="195">
        <v>246</v>
      </c>
      <c r="AJ129" s="102">
        <v>10</v>
      </c>
      <c r="AK129" s="195">
        <v>0</v>
      </c>
      <c r="AL129" s="195">
        <v>1</v>
      </c>
      <c r="AM129" s="195">
        <v>9</v>
      </c>
      <c r="AN129" s="195">
        <v>115</v>
      </c>
      <c r="AO129" s="195">
        <v>856</v>
      </c>
      <c r="AP129" s="195">
        <v>793</v>
      </c>
      <c r="AQ129" s="56">
        <v>701</v>
      </c>
      <c r="AR129" s="195">
        <v>605</v>
      </c>
      <c r="AS129" s="195">
        <v>579</v>
      </c>
      <c r="AT129" s="195">
        <v>531</v>
      </c>
      <c r="AU129" s="195">
        <v>167</v>
      </c>
      <c r="AV129" s="102">
        <v>42</v>
      </c>
      <c r="AW129" s="195">
        <v>29</v>
      </c>
      <c r="AX129" s="195">
        <v>42</v>
      </c>
      <c r="AY129" s="195">
        <v>111</v>
      </c>
      <c r="AZ129" s="56">
        <v>84</v>
      </c>
      <c r="BA129" s="195">
        <v>412</v>
      </c>
      <c r="BB129" s="195">
        <v>457</v>
      </c>
      <c r="BC129" s="56">
        <v>568</v>
      </c>
      <c r="BD129" s="195">
        <v>651</v>
      </c>
      <c r="BE129" s="195">
        <v>451</v>
      </c>
      <c r="BF129" s="195">
        <v>546</v>
      </c>
      <c r="BG129" s="195">
        <v>242</v>
      </c>
      <c r="BH129" s="102">
        <v>18</v>
      </c>
      <c r="BI129" s="485">
        <v>70</v>
      </c>
      <c r="BJ129" s="549">
        <v>97</v>
      </c>
      <c r="BK129" s="373">
        <v>73</v>
      </c>
      <c r="BL129" s="56">
        <v>92</v>
      </c>
      <c r="BM129" s="195">
        <v>211</v>
      </c>
      <c r="BN129" s="195">
        <v>0</v>
      </c>
      <c r="BO129" s="56">
        <v>1</v>
      </c>
      <c r="BP129" s="56">
        <v>285</v>
      </c>
      <c r="BQ129" s="195">
        <v>348</v>
      </c>
      <c r="BR129" s="195">
        <v>220</v>
      </c>
      <c r="BS129" s="195"/>
      <c r="BT129" s="195"/>
      <c r="BU129" s="103">
        <f t="shared" ref="BU129:CD133" si="694">O129-C129</f>
        <v>-47</v>
      </c>
      <c r="BV129" s="101">
        <f t="shared" si="694"/>
        <v>-173</v>
      </c>
      <c r="BW129" s="101">
        <f t="shared" si="694"/>
        <v>-502</v>
      </c>
      <c r="BX129" s="101">
        <f t="shared" si="694"/>
        <v>-468</v>
      </c>
      <c r="BY129" s="101">
        <f t="shared" si="694"/>
        <v>-487</v>
      </c>
      <c r="BZ129" s="101">
        <f t="shared" si="694"/>
        <v>-575</v>
      </c>
      <c r="CA129" s="101">
        <f t="shared" si="694"/>
        <v>-690</v>
      </c>
      <c r="CB129" s="101">
        <f t="shared" si="694"/>
        <v>-806</v>
      </c>
      <c r="CC129" s="101">
        <f t="shared" si="694"/>
        <v>-118</v>
      </c>
      <c r="CD129" s="373">
        <f t="shared" si="694"/>
        <v>-19</v>
      </c>
      <c r="CE129" s="101">
        <f t="shared" ref="CE129:CN133" si="695">Y129-M129</f>
        <v>-179</v>
      </c>
      <c r="CF129" s="101">
        <f t="shared" si="695"/>
        <v>-186</v>
      </c>
      <c r="CG129" s="101">
        <f t="shared" si="695"/>
        <v>-118</v>
      </c>
      <c r="CH129" s="101">
        <f t="shared" si="695"/>
        <v>0</v>
      </c>
      <c r="CI129" s="101">
        <f t="shared" si="695"/>
        <v>0</v>
      </c>
      <c r="CJ129" s="195">
        <f t="shared" si="695"/>
        <v>0</v>
      </c>
      <c r="CK129" s="195">
        <f t="shared" si="695"/>
        <v>488</v>
      </c>
      <c r="CL129" s="195">
        <f t="shared" si="695"/>
        <v>652</v>
      </c>
      <c r="CM129" s="195">
        <f t="shared" si="695"/>
        <v>649</v>
      </c>
      <c r="CN129" s="195">
        <f t="shared" si="695"/>
        <v>478</v>
      </c>
      <c r="CO129" s="195">
        <f t="shared" ref="CO129:CX133" si="696">AI129-W129</f>
        <v>246</v>
      </c>
      <c r="CP129" s="373">
        <f t="shared" si="696"/>
        <v>10</v>
      </c>
      <c r="CQ129" s="195">
        <f t="shared" si="696"/>
        <v>0</v>
      </c>
      <c r="CR129" s="195">
        <f t="shared" si="696"/>
        <v>1</v>
      </c>
      <c r="CS129" s="195">
        <f t="shared" si="696"/>
        <v>9</v>
      </c>
      <c r="CT129" s="195">
        <f t="shared" si="696"/>
        <v>115</v>
      </c>
      <c r="CU129" s="195">
        <f t="shared" si="696"/>
        <v>856</v>
      </c>
      <c r="CV129" s="195">
        <f t="shared" si="696"/>
        <v>793</v>
      </c>
      <c r="CW129" s="195">
        <f t="shared" si="696"/>
        <v>213</v>
      </c>
      <c r="CX129" s="195">
        <f t="shared" si="696"/>
        <v>-47</v>
      </c>
      <c r="CY129" s="195">
        <f t="shared" ref="CY129:DH133" si="697">AS129-AG129</f>
        <v>-70</v>
      </c>
      <c r="CZ129" s="195">
        <f t="shared" si="697"/>
        <v>53</v>
      </c>
      <c r="DA129" s="195">
        <f t="shared" si="697"/>
        <v>-79</v>
      </c>
      <c r="DB129" s="373">
        <f t="shared" si="697"/>
        <v>32</v>
      </c>
      <c r="DC129" s="373">
        <f t="shared" si="697"/>
        <v>29</v>
      </c>
      <c r="DD129" s="373">
        <f t="shared" si="697"/>
        <v>41</v>
      </c>
      <c r="DE129" s="373">
        <f t="shared" si="697"/>
        <v>102</v>
      </c>
      <c r="DF129" s="373">
        <f t="shared" si="697"/>
        <v>-31</v>
      </c>
      <c r="DG129" s="373">
        <f t="shared" si="697"/>
        <v>-444</v>
      </c>
      <c r="DH129" s="373">
        <f t="shared" si="697"/>
        <v>-336</v>
      </c>
      <c r="DI129" s="373">
        <f t="shared" ref="DI129:DX133" si="698">BC129-AQ129</f>
        <v>-133</v>
      </c>
      <c r="DJ129" s="373">
        <f t="shared" si="698"/>
        <v>46</v>
      </c>
      <c r="DK129" s="373">
        <f t="shared" si="698"/>
        <v>-128</v>
      </c>
      <c r="DL129" s="373">
        <f t="shared" si="698"/>
        <v>15</v>
      </c>
      <c r="DM129" s="373">
        <f t="shared" si="698"/>
        <v>75</v>
      </c>
      <c r="DN129" s="373">
        <f t="shared" si="698"/>
        <v>-24</v>
      </c>
      <c r="DO129" s="373">
        <f t="shared" si="698"/>
        <v>41</v>
      </c>
      <c r="DP129" s="373">
        <f t="shared" si="698"/>
        <v>55</v>
      </c>
      <c r="DQ129" s="373">
        <f t="shared" si="698"/>
        <v>-38</v>
      </c>
      <c r="DR129" s="373">
        <f t="shared" si="698"/>
        <v>8</v>
      </c>
      <c r="DS129" s="373">
        <f t="shared" si="698"/>
        <v>-201</v>
      </c>
      <c r="DT129" s="373">
        <f t="shared" si="698"/>
        <v>-457</v>
      </c>
      <c r="DU129" s="373">
        <f t="shared" si="698"/>
        <v>-567</v>
      </c>
      <c r="DV129" s="373">
        <f t="shared" si="698"/>
        <v>-366</v>
      </c>
      <c r="DW129" s="373">
        <f t="shared" si="698"/>
        <v>-103</v>
      </c>
      <c r="DX129" s="373">
        <f t="shared" si="698"/>
        <v>-326</v>
      </c>
      <c r="DY129" s="373"/>
      <c r="DZ129" s="373"/>
      <c r="EA129" s="373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220</v>
      </c>
    </row>
    <row r="130" spans="1:133" s="51" customFormat="1" x14ac:dyDescent="0.3">
      <c r="A130" s="138"/>
      <c r="B130" s="52" t="s">
        <v>140</v>
      </c>
      <c r="C130" s="103"/>
      <c r="D130" s="58">
        <v>45</v>
      </c>
      <c r="E130" s="58">
        <v>182</v>
      </c>
      <c r="F130" s="58">
        <v>164</v>
      </c>
      <c r="G130" s="58">
        <v>216</v>
      </c>
      <c r="H130" s="101">
        <v>260</v>
      </c>
      <c r="I130" s="58">
        <v>292</v>
      </c>
      <c r="J130" s="101">
        <v>307</v>
      </c>
      <c r="K130" s="58">
        <v>13</v>
      </c>
      <c r="L130" s="102"/>
      <c r="M130" s="101"/>
      <c r="N130" s="101"/>
      <c r="O130" s="101">
        <v>1</v>
      </c>
      <c r="P130" s="101"/>
      <c r="Q130" s="101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312</v>
      </c>
      <c r="AG130" s="195">
        <v>402</v>
      </c>
      <c r="AH130" s="195">
        <v>239</v>
      </c>
      <c r="AI130" s="195">
        <v>93</v>
      </c>
      <c r="AJ130" s="102">
        <v>0</v>
      </c>
      <c r="AK130" s="195">
        <v>0</v>
      </c>
      <c r="AL130" s="195">
        <v>0</v>
      </c>
      <c r="AM130" s="195">
        <v>0</v>
      </c>
      <c r="AN130" s="195">
        <v>21</v>
      </c>
      <c r="AO130" s="195">
        <v>360</v>
      </c>
      <c r="AP130" s="195">
        <v>290</v>
      </c>
      <c r="AQ130" s="56">
        <v>257</v>
      </c>
      <c r="AR130" s="195">
        <v>246</v>
      </c>
      <c r="AS130" s="195">
        <v>295</v>
      </c>
      <c r="AT130" s="195">
        <v>340</v>
      </c>
      <c r="AU130" s="195">
        <v>145</v>
      </c>
      <c r="AV130" s="102">
        <v>1</v>
      </c>
      <c r="AW130" s="195">
        <v>0</v>
      </c>
      <c r="AX130" s="195">
        <v>1</v>
      </c>
      <c r="AY130" s="195">
        <v>2</v>
      </c>
      <c r="AZ130" s="56">
        <v>3</v>
      </c>
      <c r="BA130" s="195">
        <v>186</v>
      </c>
      <c r="BB130" s="195">
        <v>260</v>
      </c>
      <c r="BC130" s="56">
        <v>295</v>
      </c>
      <c r="BD130" s="195">
        <v>385</v>
      </c>
      <c r="BE130" s="195">
        <v>296</v>
      </c>
      <c r="BF130" s="195">
        <v>441</v>
      </c>
      <c r="BG130" s="195">
        <v>137</v>
      </c>
      <c r="BH130" s="102">
        <v>0</v>
      </c>
      <c r="BI130" s="485">
        <v>0</v>
      </c>
      <c r="BJ130" s="549">
        <v>2</v>
      </c>
      <c r="BK130" s="373">
        <v>0</v>
      </c>
      <c r="BL130" s="56">
        <v>4</v>
      </c>
      <c r="BM130" s="195">
        <v>122</v>
      </c>
      <c r="BN130" s="195">
        <v>0</v>
      </c>
      <c r="BO130" s="56">
        <v>0</v>
      </c>
      <c r="BP130" s="56">
        <v>12</v>
      </c>
      <c r="BQ130" s="195">
        <v>33</v>
      </c>
      <c r="BR130" s="195">
        <v>170</v>
      </c>
      <c r="BS130" s="195"/>
      <c r="BT130" s="195"/>
      <c r="BU130" s="103">
        <f t="shared" si="694"/>
        <v>1</v>
      </c>
      <c r="BV130" s="101">
        <f t="shared" si="694"/>
        <v>-45</v>
      </c>
      <c r="BW130" s="101">
        <f t="shared" si="694"/>
        <v>-182</v>
      </c>
      <c r="BX130" s="101">
        <f t="shared" si="694"/>
        <v>-164</v>
      </c>
      <c r="BY130" s="101">
        <f t="shared" si="694"/>
        <v>-216</v>
      </c>
      <c r="BZ130" s="101">
        <f t="shared" si="694"/>
        <v>-260</v>
      </c>
      <c r="CA130" s="101">
        <f t="shared" si="694"/>
        <v>-292</v>
      </c>
      <c r="CB130" s="101">
        <f t="shared" si="694"/>
        <v>-307</v>
      </c>
      <c r="CC130" s="101">
        <f t="shared" si="694"/>
        <v>-13</v>
      </c>
      <c r="CD130" s="373">
        <f t="shared" si="694"/>
        <v>0</v>
      </c>
      <c r="CE130" s="101">
        <f t="shared" si="695"/>
        <v>0</v>
      </c>
      <c r="CF130" s="101">
        <f t="shared" si="695"/>
        <v>0</v>
      </c>
      <c r="CG130" s="101">
        <f t="shared" si="695"/>
        <v>-1</v>
      </c>
      <c r="CH130" s="101">
        <f t="shared" si="695"/>
        <v>0</v>
      </c>
      <c r="CI130" s="101">
        <f t="shared" si="695"/>
        <v>0</v>
      </c>
      <c r="CJ130" s="195">
        <f t="shared" si="695"/>
        <v>0</v>
      </c>
      <c r="CK130" s="195">
        <f t="shared" si="695"/>
        <v>0</v>
      </c>
      <c r="CL130" s="195">
        <f t="shared" si="695"/>
        <v>312</v>
      </c>
      <c r="CM130" s="195">
        <f t="shared" si="695"/>
        <v>402</v>
      </c>
      <c r="CN130" s="195">
        <f t="shared" si="695"/>
        <v>239</v>
      </c>
      <c r="CO130" s="195">
        <f t="shared" si="696"/>
        <v>93</v>
      </c>
      <c r="CP130" s="373">
        <f t="shared" si="696"/>
        <v>0</v>
      </c>
      <c r="CQ130" s="195">
        <f t="shared" si="696"/>
        <v>0</v>
      </c>
      <c r="CR130" s="195">
        <f t="shared" si="696"/>
        <v>0</v>
      </c>
      <c r="CS130" s="195">
        <f t="shared" si="696"/>
        <v>0</v>
      </c>
      <c r="CT130" s="195">
        <f t="shared" si="696"/>
        <v>21</v>
      </c>
      <c r="CU130" s="195">
        <f t="shared" si="696"/>
        <v>360</v>
      </c>
      <c r="CV130" s="195">
        <f t="shared" si="696"/>
        <v>290</v>
      </c>
      <c r="CW130" s="195">
        <f t="shared" si="696"/>
        <v>257</v>
      </c>
      <c r="CX130" s="195">
        <f t="shared" si="696"/>
        <v>-66</v>
      </c>
      <c r="CY130" s="195">
        <f t="shared" si="697"/>
        <v>-107</v>
      </c>
      <c r="CZ130" s="195">
        <f t="shared" si="697"/>
        <v>101</v>
      </c>
      <c r="DA130" s="195">
        <f t="shared" si="697"/>
        <v>52</v>
      </c>
      <c r="DB130" s="373">
        <f t="shared" si="697"/>
        <v>1</v>
      </c>
      <c r="DC130" s="373">
        <f t="shared" si="697"/>
        <v>0</v>
      </c>
      <c r="DD130" s="373">
        <f t="shared" si="697"/>
        <v>1</v>
      </c>
      <c r="DE130" s="373">
        <f t="shared" si="697"/>
        <v>2</v>
      </c>
      <c r="DF130" s="373">
        <f t="shared" si="697"/>
        <v>-18</v>
      </c>
      <c r="DG130" s="373">
        <f t="shared" si="697"/>
        <v>-174</v>
      </c>
      <c r="DH130" s="373">
        <f t="shared" si="697"/>
        <v>-30</v>
      </c>
      <c r="DI130" s="373">
        <f t="shared" si="698"/>
        <v>38</v>
      </c>
      <c r="DJ130" s="373">
        <f t="shared" si="698"/>
        <v>139</v>
      </c>
      <c r="DK130" s="373">
        <f t="shared" si="698"/>
        <v>1</v>
      </c>
      <c r="DL130" s="373">
        <f t="shared" si="698"/>
        <v>101</v>
      </c>
      <c r="DM130" s="373">
        <f t="shared" si="698"/>
        <v>-8</v>
      </c>
      <c r="DN130" s="373">
        <f t="shared" si="698"/>
        <v>-1</v>
      </c>
      <c r="DO130" s="373">
        <f t="shared" si="698"/>
        <v>0</v>
      </c>
      <c r="DP130" s="373">
        <f t="shared" si="698"/>
        <v>1</v>
      </c>
      <c r="DQ130" s="373">
        <f t="shared" si="698"/>
        <v>-2</v>
      </c>
      <c r="DR130" s="373">
        <f t="shared" si="698"/>
        <v>1</v>
      </c>
      <c r="DS130" s="373">
        <f t="shared" si="698"/>
        <v>-64</v>
      </c>
      <c r="DT130" s="373">
        <f t="shared" si="698"/>
        <v>-260</v>
      </c>
      <c r="DU130" s="373">
        <f t="shared" si="698"/>
        <v>-295</v>
      </c>
      <c r="DV130" s="373">
        <f t="shared" si="698"/>
        <v>-373</v>
      </c>
      <c r="DW130" s="373">
        <f t="shared" si="698"/>
        <v>-263</v>
      </c>
      <c r="DX130" s="373">
        <f t="shared" si="698"/>
        <v>-271</v>
      </c>
      <c r="DY130" s="373"/>
      <c r="DZ130" s="373"/>
      <c r="EA130" s="373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170</v>
      </c>
    </row>
    <row r="131" spans="1:133" s="51" customFormat="1" x14ac:dyDescent="0.3">
      <c r="A131" s="138"/>
      <c r="B131" s="52" t="s">
        <v>141</v>
      </c>
      <c r="C131" s="103">
        <v>94</v>
      </c>
      <c r="D131" s="58">
        <v>94</v>
      </c>
      <c r="E131" s="58">
        <v>82</v>
      </c>
      <c r="F131" s="58">
        <v>68</v>
      </c>
      <c r="G131" s="58">
        <v>90</v>
      </c>
      <c r="H131" s="101">
        <v>63</v>
      </c>
      <c r="I131" s="58">
        <v>59</v>
      </c>
      <c r="J131" s="101">
        <v>44</v>
      </c>
      <c r="K131" s="58">
        <v>44</v>
      </c>
      <c r="L131" s="102">
        <v>4</v>
      </c>
      <c r="M131" s="101">
        <v>42</v>
      </c>
      <c r="N131" s="101">
        <v>44</v>
      </c>
      <c r="O131" s="101">
        <v>22</v>
      </c>
      <c r="P131" s="101"/>
      <c r="Q131" s="101"/>
      <c r="R131" s="101"/>
      <c r="S131" s="58"/>
      <c r="T131" s="101"/>
      <c r="U131" s="195"/>
      <c r="V131" s="195"/>
      <c r="W131" s="195">
        <v>4</v>
      </c>
      <c r="X131" s="102">
        <v>17</v>
      </c>
      <c r="Y131" s="195">
        <v>9</v>
      </c>
      <c r="Z131" s="195">
        <v>4</v>
      </c>
      <c r="AA131" s="195">
        <v>19</v>
      </c>
      <c r="AB131" s="195">
        <v>30</v>
      </c>
      <c r="AC131" s="195">
        <v>24</v>
      </c>
      <c r="AD131" s="195">
        <v>27</v>
      </c>
      <c r="AE131" s="195">
        <v>16</v>
      </c>
      <c r="AF131" s="195">
        <v>13</v>
      </c>
      <c r="AG131" s="195">
        <v>36</v>
      </c>
      <c r="AH131" s="195">
        <v>55</v>
      </c>
      <c r="AI131" s="195">
        <v>29</v>
      </c>
      <c r="AJ131" s="102">
        <v>19</v>
      </c>
      <c r="AK131" s="195">
        <v>0</v>
      </c>
      <c r="AL131" s="195">
        <v>0</v>
      </c>
      <c r="AM131" s="195">
        <v>79</v>
      </c>
      <c r="AN131" s="195">
        <v>147</v>
      </c>
      <c r="AO131" s="195">
        <v>123</v>
      </c>
      <c r="AP131" s="195">
        <v>85</v>
      </c>
      <c r="AQ131" s="56">
        <v>111</v>
      </c>
      <c r="AR131" s="195">
        <v>74</v>
      </c>
      <c r="AS131" s="195">
        <v>59</v>
      </c>
      <c r="AT131" s="195">
        <v>49</v>
      </c>
      <c r="AU131" s="195">
        <v>28</v>
      </c>
      <c r="AV131" s="102">
        <v>21</v>
      </c>
      <c r="AW131" s="195">
        <v>21</v>
      </c>
      <c r="AX131" s="195">
        <v>27</v>
      </c>
      <c r="AY131" s="195">
        <v>69</v>
      </c>
      <c r="AZ131" s="56">
        <v>57</v>
      </c>
      <c r="BA131" s="195">
        <v>38</v>
      </c>
      <c r="BB131" s="195">
        <v>90</v>
      </c>
      <c r="BC131" s="56">
        <v>99</v>
      </c>
      <c r="BD131" s="195">
        <v>41</v>
      </c>
      <c r="BE131" s="195">
        <v>60</v>
      </c>
      <c r="BF131" s="195">
        <v>45</v>
      </c>
      <c r="BG131" s="195">
        <v>38</v>
      </c>
      <c r="BH131" s="102">
        <v>16</v>
      </c>
      <c r="BI131" s="485">
        <v>31</v>
      </c>
      <c r="BJ131" s="549">
        <v>32</v>
      </c>
      <c r="BK131" s="373">
        <v>30</v>
      </c>
      <c r="BL131" s="56">
        <v>50</v>
      </c>
      <c r="BM131" s="195">
        <v>16</v>
      </c>
      <c r="BN131" s="195">
        <v>0</v>
      </c>
      <c r="BO131" s="56">
        <v>20</v>
      </c>
      <c r="BP131" s="56">
        <v>9</v>
      </c>
      <c r="BQ131" s="195">
        <v>16</v>
      </c>
      <c r="BR131" s="195">
        <v>2</v>
      </c>
      <c r="BS131" s="195"/>
      <c r="BT131" s="195"/>
      <c r="BU131" s="103">
        <f t="shared" si="694"/>
        <v>-72</v>
      </c>
      <c r="BV131" s="101">
        <f t="shared" si="694"/>
        <v>-94</v>
      </c>
      <c r="BW131" s="101">
        <f t="shared" si="694"/>
        <v>-82</v>
      </c>
      <c r="BX131" s="101">
        <f t="shared" si="694"/>
        <v>-68</v>
      </c>
      <c r="BY131" s="101">
        <f t="shared" si="694"/>
        <v>-90</v>
      </c>
      <c r="BZ131" s="101">
        <f t="shared" si="694"/>
        <v>-63</v>
      </c>
      <c r="CA131" s="101">
        <f t="shared" si="694"/>
        <v>-59</v>
      </c>
      <c r="CB131" s="101">
        <f t="shared" si="694"/>
        <v>-44</v>
      </c>
      <c r="CC131" s="101">
        <f t="shared" si="694"/>
        <v>-40</v>
      </c>
      <c r="CD131" s="373">
        <f t="shared" si="694"/>
        <v>13</v>
      </c>
      <c r="CE131" s="101">
        <f t="shared" si="695"/>
        <v>-33</v>
      </c>
      <c r="CF131" s="101">
        <f t="shared" si="695"/>
        <v>-40</v>
      </c>
      <c r="CG131" s="101">
        <f t="shared" si="695"/>
        <v>-3</v>
      </c>
      <c r="CH131" s="101">
        <f t="shared" si="695"/>
        <v>30</v>
      </c>
      <c r="CI131" s="101">
        <f t="shared" si="695"/>
        <v>24</v>
      </c>
      <c r="CJ131" s="195">
        <f t="shared" si="695"/>
        <v>27</v>
      </c>
      <c r="CK131" s="195">
        <f t="shared" si="695"/>
        <v>16</v>
      </c>
      <c r="CL131" s="195">
        <f t="shared" si="695"/>
        <v>13</v>
      </c>
      <c r="CM131" s="195">
        <f t="shared" si="695"/>
        <v>36</v>
      </c>
      <c r="CN131" s="195">
        <f t="shared" si="695"/>
        <v>55</v>
      </c>
      <c r="CO131" s="195">
        <f t="shared" si="696"/>
        <v>25</v>
      </c>
      <c r="CP131" s="373">
        <f t="shared" si="696"/>
        <v>2</v>
      </c>
      <c r="CQ131" s="195">
        <f t="shared" si="696"/>
        <v>-9</v>
      </c>
      <c r="CR131" s="195">
        <f t="shared" si="696"/>
        <v>-4</v>
      </c>
      <c r="CS131" s="195">
        <f t="shared" si="696"/>
        <v>60</v>
      </c>
      <c r="CT131" s="195">
        <f t="shared" si="696"/>
        <v>117</v>
      </c>
      <c r="CU131" s="195">
        <f t="shared" si="696"/>
        <v>99</v>
      </c>
      <c r="CV131" s="195">
        <f t="shared" si="696"/>
        <v>58</v>
      </c>
      <c r="CW131" s="195">
        <f t="shared" si="696"/>
        <v>95</v>
      </c>
      <c r="CX131" s="195">
        <f t="shared" si="696"/>
        <v>61</v>
      </c>
      <c r="CY131" s="195">
        <f t="shared" si="697"/>
        <v>23</v>
      </c>
      <c r="CZ131" s="195">
        <f t="shared" si="697"/>
        <v>-6</v>
      </c>
      <c r="DA131" s="195">
        <f t="shared" si="697"/>
        <v>-1</v>
      </c>
      <c r="DB131" s="373">
        <f t="shared" si="697"/>
        <v>2</v>
      </c>
      <c r="DC131" s="373">
        <f t="shared" si="697"/>
        <v>21</v>
      </c>
      <c r="DD131" s="373">
        <f t="shared" si="697"/>
        <v>27</v>
      </c>
      <c r="DE131" s="373">
        <f t="shared" si="697"/>
        <v>-10</v>
      </c>
      <c r="DF131" s="373">
        <f t="shared" si="697"/>
        <v>-90</v>
      </c>
      <c r="DG131" s="373">
        <f t="shared" si="697"/>
        <v>-85</v>
      </c>
      <c r="DH131" s="373">
        <f t="shared" si="697"/>
        <v>5</v>
      </c>
      <c r="DI131" s="373">
        <f t="shared" si="698"/>
        <v>-12</v>
      </c>
      <c r="DJ131" s="373">
        <f t="shared" si="698"/>
        <v>-33</v>
      </c>
      <c r="DK131" s="373">
        <f t="shared" si="698"/>
        <v>1</v>
      </c>
      <c r="DL131" s="373">
        <f t="shared" si="698"/>
        <v>-4</v>
      </c>
      <c r="DM131" s="373">
        <f t="shared" si="698"/>
        <v>10</v>
      </c>
      <c r="DN131" s="373">
        <f t="shared" si="698"/>
        <v>-5</v>
      </c>
      <c r="DO131" s="373">
        <f t="shared" si="698"/>
        <v>10</v>
      </c>
      <c r="DP131" s="373">
        <f t="shared" si="698"/>
        <v>5</v>
      </c>
      <c r="DQ131" s="373">
        <f t="shared" si="698"/>
        <v>-39</v>
      </c>
      <c r="DR131" s="373">
        <f t="shared" si="698"/>
        <v>-7</v>
      </c>
      <c r="DS131" s="373">
        <f t="shared" si="698"/>
        <v>-22</v>
      </c>
      <c r="DT131" s="373">
        <f t="shared" si="698"/>
        <v>-90</v>
      </c>
      <c r="DU131" s="373">
        <f t="shared" si="698"/>
        <v>-79</v>
      </c>
      <c r="DV131" s="373">
        <f t="shared" si="698"/>
        <v>-32</v>
      </c>
      <c r="DW131" s="373">
        <f t="shared" si="698"/>
        <v>-44</v>
      </c>
      <c r="DX131" s="373">
        <f t="shared" si="698"/>
        <v>-43</v>
      </c>
      <c r="DY131" s="373"/>
      <c r="DZ131" s="373"/>
      <c r="EA131" s="373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2</v>
      </c>
    </row>
    <row r="132" spans="1:133" s="51" customFormat="1" x14ac:dyDescent="0.3">
      <c r="A132" s="138"/>
      <c r="B132" s="52" t="s">
        <v>142</v>
      </c>
      <c r="C132" s="103">
        <v>30</v>
      </c>
      <c r="D132" s="58">
        <v>21</v>
      </c>
      <c r="E132" s="58">
        <v>18</v>
      </c>
      <c r="F132" s="58">
        <v>14</v>
      </c>
      <c r="G132" s="58">
        <v>12</v>
      </c>
      <c r="H132" s="101">
        <v>16</v>
      </c>
      <c r="I132" s="58">
        <v>15</v>
      </c>
      <c r="J132" s="101">
        <v>10</v>
      </c>
      <c r="K132" s="58">
        <v>6</v>
      </c>
      <c r="L132" s="102">
        <v>1</v>
      </c>
      <c r="M132" s="101">
        <v>12</v>
      </c>
      <c r="N132" s="101">
        <v>7</v>
      </c>
      <c r="O132" s="101">
        <v>5</v>
      </c>
      <c r="P132" s="101"/>
      <c r="Q132" s="101"/>
      <c r="R132" s="101"/>
      <c r="S132" s="58"/>
      <c r="T132" s="101"/>
      <c r="U132" s="195"/>
      <c r="V132" s="195"/>
      <c r="W132" s="195">
        <v>0</v>
      </c>
      <c r="X132" s="102">
        <v>5</v>
      </c>
      <c r="Y132" s="195">
        <v>4</v>
      </c>
      <c r="Z132" s="195">
        <v>2</v>
      </c>
      <c r="AA132" s="195">
        <v>4</v>
      </c>
      <c r="AB132" s="195">
        <v>8</v>
      </c>
      <c r="AC132" s="195">
        <v>4</v>
      </c>
      <c r="AD132" s="195">
        <v>10</v>
      </c>
      <c r="AE132" s="195">
        <v>6</v>
      </c>
      <c r="AF132" s="195">
        <v>3</v>
      </c>
      <c r="AG132" s="195">
        <v>11</v>
      </c>
      <c r="AH132" s="195">
        <v>15</v>
      </c>
      <c r="AI132" s="195">
        <v>8</v>
      </c>
      <c r="AJ132" s="102">
        <v>5</v>
      </c>
      <c r="AK132" s="195">
        <v>0</v>
      </c>
      <c r="AL132" s="195">
        <v>0</v>
      </c>
      <c r="AM132" s="195">
        <v>25</v>
      </c>
      <c r="AN132" s="195">
        <v>24</v>
      </c>
      <c r="AO132" s="195">
        <v>21</v>
      </c>
      <c r="AP132" s="195">
        <v>19</v>
      </c>
      <c r="AQ132" s="56">
        <v>13</v>
      </c>
      <c r="AR132" s="195">
        <v>16</v>
      </c>
      <c r="AS132" s="195">
        <v>6</v>
      </c>
      <c r="AT132" s="195">
        <v>12</v>
      </c>
      <c r="AU132" s="195">
        <v>10</v>
      </c>
      <c r="AV132" s="102">
        <v>2</v>
      </c>
      <c r="AW132" s="195">
        <v>6</v>
      </c>
      <c r="AX132" s="195">
        <v>6</v>
      </c>
      <c r="AY132" s="195">
        <v>21</v>
      </c>
      <c r="AZ132" s="56">
        <v>12</v>
      </c>
      <c r="BA132" s="195">
        <v>10</v>
      </c>
      <c r="BB132" s="195">
        <v>14</v>
      </c>
      <c r="BC132" s="56">
        <v>20</v>
      </c>
      <c r="BD132" s="195">
        <v>21</v>
      </c>
      <c r="BE132" s="195">
        <v>18</v>
      </c>
      <c r="BF132" s="195">
        <v>7</v>
      </c>
      <c r="BG132" s="195">
        <v>6</v>
      </c>
      <c r="BH132" s="102">
        <v>0</v>
      </c>
      <c r="BI132" s="485">
        <v>11</v>
      </c>
      <c r="BJ132" s="549">
        <v>6</v>
      </c>
      <c r="BK132" s="373">
        <v>5</v>
      </c>
      <c r="BL132" s="56">
        <v>10</v>
      </c>
      <c r="BM132" s="195">
        <v>1</v>
      </c>
      <c r="BN132" s="195">
        <v>0</v>
      </c>
      <c r="BO132" s="56">
        <v>6</v>
      </c>
      <c r="BP132" s="56">
        <v>2</v>
      </c>
      <c r="BQ132" s="195">
        <v>3</v>
      </c>
      <c r="BR132" s="195">
        <v>0</v>
      </c>
      <c r="BS132" s="195"/>
      <c r="BT132" s="195"/>
      <c r="BU132" s="103">
        <f t="shared" si="694"/>
        <v>-25</v>
      </c>
      <c r="BV132" s="101">
        <f t="shared" si="694"/>
        <v>-21</v>
      </c>
      <c r="BW132" s="101">
        <f t="shared" si="694"/>
        <v>-18</v>
      </c>
      <c r="BX132" s="101">
        <f t="shared" si="694"/>
        <v>-14</v>
      </c>
      <c r="BY132" s="101">
        <f t="shared" si="694"/>
        <v>-12</v>
      </c>
      <c r="BZ132" s="101">
        <f t="shared" si="694"/>
        <v>-16</v>
      </c>
      <c r="CA132" s="101">
        <f t="shared" si="694"/>
        <v>-15</v>
      </c>
      <c r="CB132" s="101">
        <f t="shared" si="694"/>
        <v>-10</v>
      </c>
      <c r="CC132" s="101">
        <f t="shared" si="694"/>
        <v>-6</v>
      </c>
      <c r="CD132" s="373">
        <f t="shared" si="694"/>
        <v>4</v>
      </c>
      <c r="CE132" s="101">
        <f t="shared" si="695"/>
        <v>-8</v>
      </c>
      <c r="CF132" s="101">
        <f t="shared" si="695"/>
        <v>-5</v>
      </c>
      <c r="CG132" s="101">
        <f t="shared" si="695"/>
        <v>-1</v>
      </c>
      <c r="CH132" s="101">
        <f t="shared" si="695"/>
        <v>8</v>
      </c>
      <c r="CI132" s="101">
        <f t="shared" si="695"/>
        <v>4</v>
      </c>
      <c r="CJ132" s="195">
        <f t="shared" si="695"/>
        <v>10</v>
      </c>
      <c r="CK132" s="195">
        <f t="shared" si="695"/>
        <v>6</v>
      </c>
      <c r="CL132" s="195">
        <f t="shared" si="695"/>
        <v>3</v>
      </c>
      <c r="CM132" s="195">
        <f t="shared" si="695"/>
        <v>11</v>
      </c>
      <c r="CN132" s="195">
        <f t="shared" si="695"/>
        <v>15</v>
      </c>
      <c r="CO132" s="195">
        <f t="shared" si="696"/>
        <v>8</v>
      </c>
      <c r="CP132" s="373">
        <f t="shared" si="696"/>
        <v>0</v>
      </c>
      <c r="CQ132" s="195">
        <f t="shared" si="696"/>
        <v>-4</v>
      </c>
      <c r="CR132" s="195">
        <f t="shared" si="696"/>
        <v>-2</v>
      </c>
      <c r="CS132" s="195">
        <f t="shared" si="696"/>
        <v>21</v>
      </c>
      <c r="CT132" s="195">
        <f t="shared" si="696"/>
        <v>16</v>
      </c>
      <c r="CU132" s="195">
        <f t="shared" si="696"/>
        <v>17</v>
      </c>
      <c r="CV132" s="195">
        <f t="shared" si="696"/>
        <v>9</v>
      </c>
      <c r="CW132" s="195">
        <f t="shared" si="696"/>
        <v>7</v>
      </c>
      <c r="CX132" s="195">
        <f t="shared" si="696"/>
        <v>13</v>
      </c>
      <c r="CY132" s="195">
        <f t="shared" si="697"/>
        <v>-5</v>
      </c>
      <c r="CZ132" s="195">
        <f t="shared" si="697"/>
        <v>-3</v>
      </c>
      <c r="DA132" s="195">
        <f t="shared" si="697"/>
        <v>2</v>
      </c>
      <c r="DB132" s="373">
        <f t="shared" si="697"/>
        <v>-3</v>
      </c>
      <c r="DC132" s="373">
        <f t="shared" si="697"/>
        <v>6</v>
      </c>
      <c r="DD132" s="373">
        <f t="shared" si="697"/>
        <v>6</v>
      </c>
      <c r="DE132" s="373">
        <f t="shared" si="697"/>
        <v>-4</v>
      </c>
      <c r="DF132" s="373">
        <f t="shared" si="697"/>
        <v>-12</v>
      </c>
      <c r="DG132" s="373">
        <f t="shared" si="697"/>
        <v>-11</v>
      </c>
      <c r="DH132" s="373">
        <f t="shared" si="697"/>
        <v>-5</v>
      </c>
      <c r="DI132" s="373">
        <f t="shared" si="698"/>
        <v>7</v>
      </c>
      <c r="DJ132" s="373">
        <f t="shared" si="698"/>
        <v>5</v>
      </c>
      <c r="DK132" s="373">
        <f t="shared" si="698"/>
        <v>12</v>
      </c>
      <c r="DL132" s="373">
        <f t="shared" si="698"/>
        <v>-5</v>
      </c>
      <c r="DM132" s="373">
        <f t="shared" si="698"/>
        <v>-4</v>
      </c>
      <c r="DN132" s="373">
        <f t="shared" si="698"/>
        <v>-2</v>
      </c>
      <c r="DO132" s="373">
        <f t="shared" si="698"/>
        <v>5</v>
      </c>
      <c r="DP132" s="373">
        <f t="shared" si="698"/>
        <v>0</v>
      </c>
      <c r="DQ132" s="373">
        <f t="shared" si="698"/>
        <v>-16</v>
      </c>
      <c r="DR132" s="373">
        <f t="shared" si="698"/>
        <v>-2</v>
      </c>
      <c r="DS132" s="373">
        <f t="shared" si="698"/>
        <v>-9</v>
      </c>
      <c r="DT132" s="373">
        <f t="shared" si="698"/>
        <v>-14</v>
      </c>
      <c r="DU132" s="373">
        <f t="shared" si="698"/>
        <v>-14</v>
      </c>
      <c r="DV132" s="373">
        <f t="shared" si="698"/>
        <v>-19</v>
      </c>
      <c r="DW132" s="373">
        <f t="shared" si="698"/>
        <v>-15</v>
      </c>
      <c r="DX132" s="373">
        <f t="shared" si="698"/>
        <v>-7</v>
      </c>
      <c r="DY132" s="373"/>
      <c r="DZ132" s="373"/>
      <c r="EA132" s="373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101"/>
      <c r="P133" s="101"/>
      <c r="Q133" s="101"/>
      <c r="R133" s="101"/>
      <c r="S133" s="58"/>
      <c r="T133" s="101"/>
      <c r="U133" s="195"/>
      <c r="V133" s="195"/>
      <c r="W133" s="195">
        <v>0</v>
      </c>
      <c r="X133" s="102">
        <v>2</v>
      </c>
      <c r="Y133" s="195">
        <v>5</v>
      </c>
      <c r="Z133" s="195">
        <v>2</v>
      </c>
      <c r="AA133" s="195">
        <v>2</v>
      </c>
      <c r="AB133" s="195">
        <v>5</v>
      </c>
      <c r="AC133" s="195">
        <v>2</v>
      </c>
      <c r="AD133" s="195">
        <v>3</v>
      </c>
      <c r="AE133" s="195">
        <v>5</v>
      </c>
      <c r="AF133" s="195">
        <v>3</v>
      </c>
      <c r="AG133" s="195">
        <v>2</v>
      </c>
      <c r="AH133" s="195">
        <v>5</v>
      </c>
      <c r="AI133" s="195">
        <v>3</v>
      </c>
      <c r="AJ133" s="102">
        <v>5</v>
      </c>
      <c r="AK133" s="195">
        <v>0</v>
      </c>
      <c r="AL133" s="195">
        <v>0</v>
      </c>
      <c r="AM133" s="195">
        <v>8</v>
      </c>
      <c r="AN133" s="195">
        <v>13</v>
      </c>
      <c r="AO133" s="195">
        <v>11</v>
      </c>
      <c r="AP133" s="195">
        <v>7</v>
      </c>
      <c r="AQ133" s="56">
        <v>4</v>
      </c>
      <c r="AR133" s="195">
        <v>2</v>
      </c>
      <c r="AS133" s="195">
        <v>4</v>
      </c>
      <c r="AT133" s="195">
        <v>4</v>
      </c>
      <c r="AU133" s="195">
        <v>2</v>
      </c>
      <c r="AV133" s="102">
        <v>2</v>
      </c>
      <c r="AW133" s="195">
        <v>0</v>
      </c>
      <c r="AX133" s="195">
        <v>1</v>
      </c>
      <c r="AY133" s="195">
        <v>11</v>
      </c>
      <c r="AZ133" s="56">
        <v>6</v>
      </c>
      <c r="BA133" s="195">
        <v>4</v>
      </c>
      <c r="BB133" s="195">
        <v>4</v>
      </c>
      <c r="BC133" s="56">
        <v>8</v>
      </c>
      <c r="BD133" s="195">
        <v>9</v>
      </c>
      <c r="BE133" s="195">
        <v>5</v>
      </c>
      <c r="BF133" s="195">
        <v>6</v>
      </c>
      <c r="BG133" s="195">
        <v>3</v>
      </c>
      <c r="BH133" s="102">
        <v>3</v>
      </c>
      <c r="BI133" s="485">
        <v>4</v>
      </c>
      <c r="BJ133" s="549">
        <v>1</v>
      </c>
      <c r="BK133" s="373">
        <v>3</v>
      </c>
      <c r="BL133" s="56">
        <v>6</v>
      </c>
      <c r="BM133" s="195">
        <v>0</v>
      </c>
      <c r="BN133" s="195">
        <v>0</v>
      </c>
      <c r="BO133" s="56">
        <v>1</v>
      </c>
      <c r="BP133" s="56">
        <v>2</v>
      </c>
      <c r="BQ133" s="195">
        <v>0</v>
      </c>
      <c r="BR133" s="195">
        <v>0</v>
      </c>
      <c r="BS133" s="195"/>
      <c r="BT133" s="195"/>
      <c r="BU133" s="103">
        <f t="shared" si="694"/>
        <v>0</v>
      </c>
      <c r="BV133" s="101">
        <f t="shared" si="694"/>
        <v>0</v>
      </c>
      <c r="BW133" s="101">
        <f t="shared" si="694"/>
        <v>0</v>
      </c>
      <c r="BX133" s="101">
        <f t="shared" si="694"/>
        <v>0</v>
      </c>
      <c r="BY133" s="101">
        <f t="shared" si="694"/>
        <v>0</v>
      </c>
      <c r="BZ133" s="101">
        <f t="shared" si="694"/>
        <v>0</v>
      </c>
      <c r="CA133" s="101">
        <f t="shared" si="694"/>
        <v>0</v>
      </c>
      <c r="CB133" s="101">
        <f t="shared" si="694"/>
        <v>0</v>
      </c>
      <c r="CC133" s="101">
        <f t="shared" si="694"/>
        <v>0</v>
      </c>
      <c r="CD133" s="373">
        <f t="shared" si="694"/>
        <v>2</v>
      </c>
      <c r="CE133" s="101">
        <f t="shared" si="695"/>
        <v>5</v>
      </c>
      <c r="CF133" s="101">
        <f t="shared" si="695"/>
        <v>2</v>
      </c>
      <c r="CG133" s="101">
        <f t="shared" si="695"/>
        <v>2</v>
      </c>
      <c r="CH133" s="101">
        <f t="shared" si="695"/>
        <v>5</v>
      </c>
      <c r="CI133" s="101">
        <f t="shared" si="695"/>
        <v>2</v>
      </c>
      <c r="CJ133" s="195">
        <f t="shared" si="695"/>
        <v>3</v>
      </c>
      <c r="CK133" s="195">
        <f t="shared" si="695"/>
        <v>5</v>
      </c>
      <c r="CL133" s="195">
        <f t="shared" si="695"/>
        <v>3</v>
      </c>
      <c r="CM133" s="195">
        <f t="shared" si="695"/>
        <v>2</v>
      </c>
      <c r="CN133" s="195">
        <f t="shared" si="695"/>
        <v>5</v>
      </c>
      <c r="CO133" s="195">
        <f t="shared" si="696"/>
        <v>3</v>
      </c>
      <c r="CP133" s="373">
        <f t="shared" si="696"/>
        <v>3</v>
      </c>
      <c r="CQ133" s="195">
        <f t="shared" si="696"/>
        <v>-5</v>
      </c>
      <c r="CR133" s="195">
        <f t="shared" si="696"/>
        <v>-2</v>
      </c>
      <c r="CS133" s="195">
        <f t="shared" si="696"/>
        <v>6</v>
      </c>
      <c r="CT133" s="195">
        <f t="shared" si="696"/>
        <v>8</v>
      </c>
      <c r="CU133" s="195">
        <f t="shared" si="696"/>
        <v>9</v>
      </c>
      <c r="CV133" s="195">
        <f t="shared" si="696"/>
        <v>4</v>
      </c>
      <c r="CW133" s="195">
        <f t="shared" si="696"/>
        <v>-1</v>
      </c>
      <c r="CX133" s="195">
        <f t="shared" si="696"/>
        <v>-1</v>
      </c>
      <c r="CY133" s="195">
        <f t="shared" si="697"/>
        <v>2</v>
      </c>
      <c r="CZ133" s="195">
        <f t="shared" si="697"/>
        <v>-1</v>
      </c>
      <c r="DA133" s="195">
        <f t="shared" si="697"/>
        <v>-1</v>
      </c>
      <c r="DB133" s="373">
        <f t="shared" si="697"/>
        <v>-3</v>
      </c>
      <c r="DC133" s="373">
        <f t="shared" si="697"/>
        <v>0</v>
      </c>
      <c r="DD133" s="373">
        <f t="shared" si="697"/>
        <v>1</v>
      </c>
      <c r="DE133" s="373">
        <f t="shared" si="697"/>
        <v>3</v>
      </c>
      <c r="DF133" s="373">
        <f t="shared" si="697"/>
        <v>-7</v>
      </c>
      <c r="DG133" s="373">
        <f t="shared" si="697"/>
        <v>-7</v>
      </c>
      <c r="DH133" s="373">
        <f t="shared" si="697"/>
        <v>-3</v>
      </c>
      <c r="DI133" s="373">
        <f t="shared" si="698"/>
        <v>4</v>
      </c>
      <c r="DJ133" s="373">
        <f t="shared" si="698"/>
        <v>7</v>
      </c>
      <c r="DK133" s="373">
        <f t="shared" si="698"/>
        <v>1</v>
      </c>
      <c r="DL133" s="373">
        <f t="shared" si="698"/>
        <v>2</v>
      </c>
      <c r="DM133" s="373">
        <f t="shared" si="698"/>
        <v>1</v>
      </c>
      <c r="DN133" s="373">
        <f t="shared" si="698"/>
        <v>1</v>
      </c>
      <c r="DO133" s="373">
        <f t="shared" si="698"/>
        <v>4</v>
      </c>
      <c r="DP133" s="373">
        <f t="shared" si="698"/>
        <v>0</v>
      </c>
      <c r="DQ133" s="373">
        <f t="shared" si="698"/>
        <v>-8</v>
      </c>
      <c r="DR133" s="373">
        <f t="shared" si="698"/>
        <v>0</v>
      </c>
      <c r="DS133" s="373">
        <f t="shared" si="698"/>
        <v>-4</v>
      </c>
      <c r="DT133" s="373">
        <f t="shared" si="698"/>
        <v>-4</v>
      </c>
      <c r="DU133" s="373">
        <f t="shared" si="698"/>
        <v>-7</v>
      </c>
      <c r="DV133" s="373">
        <f t="shared" si="698"/>
        <v>-7</v>
      </c>
      <c r="DW133" s="373">
        <f t="shared" si="698"/>
        <v>-5</v>
      </c>
      <c r="DX133" s="373">
        <f t="shared" si="698"/>
        <v>-6</v>
      </c>
      <c r="DY133" s="373"/>
      <c r="DZ133" s="373"/>
      <c r="EA133" s="373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V134" si="699">SUM(C129:C133)</f>
        <v>289</v>
      </c>
      <c r="D134" s="110">
        <f t="shared" si="699"/>
        <v>333</v>
      </c>
      <c r="E134" s="110">
        <f t="shared" si="699"/>
        <v>784</v>
      </c>
      <c r="F134" s="110">
        <f t="shared" si="699"/>
        <v>714</v>
      </c>
      <c r="G134" s="110">
        <f t="shared" si="699"/>
        <v>805</v>
      </c>
      <c r="H134" s="111">
        <f t="shared" si="699"/>
        <v>914</v>
      </c>
      <c r="I134" s="110">
        <f t="shared" si="699"/>
        <v>1056</v>
      </c>
      <c r="J134" s="111">
        <f t="shared" si="699"/>
        <v>1167</v>
      </c>
      <c r="K134" s="110">
        <f t="shared" si="699"/>
        <v>181</v>
      </c>
      <c r="L134" s="112">
        <f t="shared" si="699"/>
        <v>24</v>
      </c>
      <c r="M134" s="111">
        <f t="shared" si="699"/>
        <v>233</v>
      </c>
      <c r="N134" s="115">
        <f t="shared" si="699"/>
        <v>237</v>
      </c>
      <c r="O134" s="115">
        <f t="shared" si="699"/>
        <v>146</v>
      </c>
      <c r="P134" s="115">
        <f t="shared" si="699"/>
        <v>0</v>
      </c>
      <c r="Q134" s="115">
        <f t="shared" si="699"/>
        <v>0</v>
      </c>
      <c r="R134" s="115">
        <f t="shared" si="699"/>
        <v>0</v>
      </c>
      <c r="S134" s="115">
        <f t="shared" si="699"/>
        <v>0</v>
      </c>
      <c r="T134" s="115">
        <f t="shared" si="699"/>
        <v>0</v>
      </c>
      <c r="U134" s="115">
        <f t="shared" si="699"/>
        <v>0</v>
      </c>
      <c r="V134" s="115">
        <f t="shared" si="699"/>
        <v>0</v>
      </c>
      <c r="W134" s="196">
        <f>SUM(W129+W130+W131+W132+W133)</f>
        <v>4</v>
      </c>
      <c r="X134" s="112">
        <f>SUM(X129+X130+X131+X132+X133)</f>
        <v>24</v>
      </c>
      <c r="Y134" s="196">
        <f t="shared" ref="Y134:AF134" si="700">SUM(Y129+Y130+Y131+Y132+Y133)</f>
        <v>18</v>
      </c>
      <c r="Z134" s="196">
        <f t="shared" si="700"/>
        <v>8</v>
      </c>
      <c r="AA134" s="196">
        <f t="shared" si="700"/>
        <v>25</v>
      </c>
      <c r="AB134" s="196">
        <f t="shared" si="700"/>
        <v>43</v>
      </c>
      <c r="AC134" s="196">
        <f t="shared" si="700"/>
        <v>30</v>
      </c>
      <c r="AD134" s="196">
        <f t="shared" si="700"/>
        <v>40</v>
      </c>
      <c r="AE134" s="196">
        <f t="shared" si="700"/>
        <v>515</v>
      </c>
      <c r="AF134" s="196">
        <f t="shared" si="700"/>
        <v>983</v>
      </c>
      <c r="AG134" s="196">
        <v>1100</v>
      </c>
      <c r="AH134" s="196">
        <v>792</v>
      </c>
      <c r="AI134" s="196">
        <v>379</v>
      </c>
      <c r="AJ134" s="112">
        <v>39</v>
      </c>
      <c r="AK134" s="196">
        <v>0</v>
      </c>
      <c r="AL134" s="196">
        <v>1</v>
      </c>
      <c r="AM134" s="196">
        <v>121</v>
      </c>
      <c r="AN134" s="196">
        <v>320</v>
      </c>
      <c r="AO134" s="196">
        <v>1371</v>
      </c>
      <c r="AP134" s="196">
        <v>1194</v>
      </c>
      <c r="AQ134" s="77">
        <v>1086</v>
      </c>
      <c r="AR134" s="196">
        <v>943</v>
      </c>
      <c r="AS134" s="196">
        <v>943</v>
      </c>
      <c r="AT134" s="196">
        <v>936</v>
      </c>
      <c r="AU134" s="196">
        <v>352</v>
      </c>
      <c r="AV134" s="112">
        <v>68</v>
      </c>
      <c r="AW134" s="196">
        <v>56</v>
      </c>
      <c r="AX134" s="196">
        <v>77</v>
      </c>
      <c r="AY134" s="196">
        <v>214</v>
      </c>
      <c r="AZ134" s="77">
        <v>162</v>
      </c>
      <c r="BA134" s="196">
        <v>650</v>
      </c>
      <c r="BB134" s="196">
        <v>825</v>
      </c>
      <c r="BC134" s="77">
        <v>990</v>
      </c>
      <c r="BD134" s="196">
        <v>1107</v>
      </c>
      <c r="BE134" s="196">
        <v>830</v>
      </c>
      <c r="BF134" s="196">
        <v>1045</v>
      </c>
      <c r="BG134" s="196">
        <v>426</v>
      </c>
      <c r="BH134" s="112">
        <v>37</v>
      </c>
      <c r="BI134" s="486">
        <v>116</v>
      </c>
      <c r="BJ134" s="550">
        <v>138</v>
      </c>
      <c r="BK134" s="374">
        <v>111</v>
      </c>
      <c r="BL134" s="77">
        <v>162</v>
      </c>
      <c r="BM134" s="196">
        <v>350</v>
      </c>
      <c r="BN134" s="196">
        <v>0</v>
      </c>
      <c r="BO134" s="77">
        <v>28</v>
      </c>
      <c r="BP134" s="77">
        <v>310</v>
      </c>
      <c r="BQ134" s="196">
        <v>400</v>
      </c>
      <c r="BR134" s="196">
        <v>392</v>
      </c>
      <c r="BS134" s="196"/>
      <c r="BT134" s="196"/>
      <c r="BU134" s="109">
        <f t="shared" ref="BU134:BY134" si="701">SUM(BU129:BU133)</f>
        <v>-143</v>
      </c>
      <c r="BV134" s="111">
        <f t="shared" si="701"/>
        <v>-333</v>
      </c>
      <c r="BW134" s="111">
        <f t="shared" si="701"/>
        <v>-784</v>
      </c>
      <c r="BX134" s="111">
        <f t="shared" si="701"/>
        <v>-714</v>
      </c>
      <c r="BY134" s="111">
        <f t="shared" si="701"/>
        <v>-805</v>
      </c>
      <c r="BZ134" s="111">
        <f t="shared" ref="BZ134:CH134" si="702">SUM(BZ129:BZ133)</f>
        <v>-914</v>
      </c>
      <c r="CA134" s="111">
        <f t="shared" si="702"/>
        <v>-1056</v>
      </c>
      <c r="CB134" s="111">
        <f t="shared" si="702"/>
        <v>-1167</v>
      </c>
      <c r="CC134" s="111">
        <f t="shared" si="702"/>
        <v>-177</v>
      </c>
      <c r="CD134" s="374">
        <f t="shared" si="702"/>
        <v>0</v>
      </c>
      <c r="CE134" s="111">
        <f t="shared" si="702"/>
        <v>-215</v>
      </c>
      <c r="CF134" s="111">
        <f t="shared" si="702"/>
        <v>-229</v>
      </c>
      <c r="CG134" s="111">
        <f t="shared" si="702"/>
        <v>-121</v>
      </c>
      <c r="CH134" s="111">
        <f t="shared" si="702"/>
        <v>43</v>
      </c>
      <c r="CI134" s="111">
        <f t="shared" ref="CI134:CJ134" si="703">SUM(CI129:CI133)</f>
        <v>30</v>
      </c>
      <c r="CJ134" s="196">
        <f t="shared" si="703"/>
        <v>40</v>
      </c>
      <c r="CK134" s="196">
        <f t="shared" ref="CK134:CL134" si="704">SUM(CK129:CK133)</f>
        <v>515</v>
      </c>
      <c r="CL134" s="196">
        <f t="shared" si="704"/>
        <v>983</v>
      </c>
      <c r="CM134" s="196">
        <f t="shared" ref="CM134:CN134" si="705">SUM(CM129:CM133)</f>
        <v>1100</v>
      </c>
      <c r="CN134" s="196">
        <f t="shared" si="705"/>
        <v>792</v>
      </c>
      <c r="CO134" s="196">
        <f t="shared" ref="CO134:CQ134" si="706">SUM(CO129:CO133)</f>
        <v>375</v>
      </c>
      <c r="CP134" s="374">
        <f t="shared" si="706"/>
        <v>15</v>
      </c>
      <c r="CQ134" s="196">
        <f t="shared" si="706"/>
        <v>-18</v>
      </c>
      <c r="CR134" s="196">
        <f t="shared" ref="CR134" si="707">SUM(CR129:CR133)</f>
        <v>-7</v>
      </c>
      <c r="CS134" s="196">
        <f t="shared" ref="CS134" si="708">SUM(CS129:CS133)</f>
        <v>96</v>
      </c>
      <c r="CT134" s="196">
        <f t="shared" ref="CT134" si="709">SUM(CT129:CT133)</f>
        <v>277</v>
      </c>
      <c r="CU134" s="196">
        <f t="shared" ref="CU134" si="710">SUM(CU129:CU133)</f>
        <v>1341</v>
      </c>
      <c r="CV134" s="196">
        <f t="shared" ref="CV134" si="711">SUM(CV129:CV133)</f>
        <v>1154</v>
      </c>
      <c r="CW134" s="196">
        <f t="shared" ref="CW134" si="712">SUM(CW129:CW133)</f>
        <v>571</v>
      </c>
      <c r="CX134" s="196">
        <f t="shared" ref="CX134" si="713">SUM(CX129:CX133)</f>
        <v>-40</v>
      </c>
      <c r="CY134" s="196">
        <f t="shared" ref="CY134" si="714">SUM(CY129:CY133)</f>
        <v>-157</v>
      </c>
      <c r="CZ134" s="196">
        <f t="shared" ref="CZ134" si="715">SUM(CZ129:CZ133)</f>
        <v>144</v>
      </c>
      <c r="DA134" s="196">
        <f t="shared" ref="DA134" si="716">SUM(DA129:DA133)</f>
        <v>-27</v>
      </c>
      <c r="DB134" s="374">
        <f t="shared" ref="DB134" si="717">SUM(DB129:DB133)</f>
        <v>29</v>
      </c>
      <c r="DC134" s="374">
        <f t="shared" ref="DC134" si="718">SUM(DC129:DC133)</f>
        <v>56</v>
      </c>
      <c r="DD134" s="374">
        <f t="shared" ref="DD134" si="719">SUM(DD129:DD133)</f>
        <v>76</v>
      </c>
      <c r="DE134" s="374">
        <f t="shared" ref="DE134" si="720">SUM(DE129:DE133)</f>
        <v>93</v>
      </c>
      <c r="DF134" s="374">
        <f t="shared" ref="DF134:DG134" si="721">SUM(DF129:DF133)</f>
        <v>-158</v>
      </c>
      <c r="DG134" s="374">
        <f t="shared" si="721"/>
        <v>-721</v>
      </c>
      <c r="DH134" s="374">
        <f t="shared" ref="DH134" si="722">SUM(DH129:DH133)</f>
        <v>-369</v>
      </c>
      <c r="DI134" s="374">
        <f t="shared" ref="DI134" si="723">SUM(DI129:DI133)</f>
        <v>-96</v>
      </c>
      <c r="DJ134" s="374">
        <f t="shared" ref="DJ134:DK134" si="724">SUM(DJ129:DJ133)</f>
        <v>164</v>
      </c>
      <c r="DK134" s="374">
        <f t="shared" si="724"/>
        <v>-113</v>
      </c>
      <c r="DL134" s="374">
        <f t="shared" ref="DL134:DM134" si="725">SUM(DL129:DL133)</f>
        <v>109</v>
      </c>
      <c r="DM134" s="374">
        <f t="shared" si="725"/>
        <v>74</v>
      </c>
      <c r="DN134" s="374">
        <f t="shared" ref="DN134:DO134" si="726">SUM(DN129:DN133)</f>
        <v>-31</v>
      </c>
      <c r="DO134" s="374">
        <f t="shared" si="726"/>
        <v>60</v>
      </c>
      <c r="DP134" s="374">
        <f t="shared" ref="DP134" si="727">SUM(DP129:DP133)</f>
        <v>61</v>
      </c>
      <c r="DQ134" s="374">
        <f t="shared" ref="DQ134:DR134" si="728">SUM(DQ129:DQ133)</f>
        <v>-103</v>
      </c>
      <c r="DR134" s="374">
        <f t="shared" si="728"/>
        <v>0</v>
      </c>
      <c r="DS134" s="374">
        <f t="shared" ref="DS134:DT134" si="729">SUM(DS129:DS133)</f>
        <v>-300</v>
      </c>
      <c r="DT134" s="374">
        <f t="shared" si="729"/>
        <v>-825</v>
      </c>
      <c r="DU134" s="374">
        <f t="shared" ref="DU134:DV134" si="730">SUM(DU129:DU133)</f>
        <v>-962</v>
      </c>
      <c r="DV134" s="374">
        <f t="shared" si="730"/>
        <v>-797</v>
      </c>
      <c r="DW134" s="374">
        <f t="shared" ref="DW134:DX134" si="731">SUM(DW129:DW133)</f>
        <v>-430</v>
      </c>
      <c r="DX134" s="374">
        <f t="shared" si="731"/>
        <v>-653</v>
      </c>
      <c r="DY134" s="374"/>
      <c r="DZ134" s="374"/>
      <c r="EA134" s="374"/>
      <c r="EC134" s="77">
        <f>SUM(EC129:EC133)</f>
        <v>392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64"/>
      <c r="CQ135" s="333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364"/>
      <c r="DC135" s="364"/>
      <c r="DD135" s="364"/>
      <c r="DE135" s="364"/>
      <c r="DF135" s="364"/>
      <c r="DG135" s="364"/>
      <c r="DH135" s="364"/>
      <c r="DI135" s="364"/>
      <c r="DJ135" s="364"/>
      <c r="DK135" s="364"/>
      <c r="DL135" s="364"/>
      <c r="DM135" s="364"/>
      <c r="DN135" s="364"/>
      <c r="DO135" s="364"/>
      <c r="DP135" s="364"/>
      <c r="DQ135" s="364"/>
      <c r="DR135" s="364"/>
      <c r="DS135" s="364"/>
      <c r="DT135" s="364"/>
      <c r="DU135" s="364"/>
      <c r="DV135" s="364"/>
      <c r="DW135" s="364"/>
      <c r="DX135" s="364"/>
      <c r="DY135" s="364"/>
      <c r="DZ135" s="364"/>
      <c r="EA135" s="364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6"/>
      <c r="X136" s="112"/>
      <c r="Y136" s="196"/>
      <c r="Z136" s="196"/>
      <c r="AA136" s="196"/>
      <c r="AB136" s="196"/>
      <c r="AC136" s="196"/>
      <c r="AD136" s="196"/>
      <c r="AE136" s="196"/>
      <c r="AF136" s="195">
        <v>393</v>
      </c>
      <c r="AG136" s="195">
        <v>391</v>
      </c>
      <c r="AH136" s="195">
        <v>424</v>
      </c>
      <c r="AI136" s="195">
        <v>264</v>
      </c>
      <c r="AJ136" s="102">
        <v>43</v>
      </c>
      <c r="AK136" s="196">
        <v>18</v>
      </c>
      <c r="AL136" s="196">
        <v>11</v>
      </c>
      <c r="AM136" s="196">
        <v>13</v>
      </c>
      <c r="AN136" s="196">
        <v>60</v>
      </c>
      <c r="AO136" s="196">
        <v>448</v>
      </c>
      <c r="AP136" s="196">
        <v>397</v>
      </c>
      <c r="AQ136" s="56">
        <v>381</v>
      </c>
      <c r="AR136" s="196">
        <v>335</v>
      </c>
      <c r="AS136" s="196">
        <v>395</v>
      </c>
      <c r="AT136" s="196">
        <v>390</v>
      </c>
      <c r="AU136" s="196">
        <v>14</v>
      </c>
      <c r="AV136" s="112">
        <v>5</v>
      </c>
      <c r="AW136" s="196">
        <v>8</v>
      </c>
      <c r="AX136" s="196">
        <v>2</v>
      </c>
      <c r="AY136" s="196">
        <v>29</v>
      </c>
      <c r="AZ136" s="56">
        <v>25</v>
      </c>
      <c r="BA136" s="196">
        <v>150</v>
      </c>
      <c r="BB136" s="196">
        <v>231</v>
      </c>
      <c r="BC136" s="56">
        <v>324</v>
      </c>
      <c r="BD136" s="196">
        <v>363</v>
      </c>
      <c r="BE136" s="196">
        <v>335</v>
      </c>
      <c r="BF136" s="196">
        <v>464</v>
      </c>
      <c r="BG136" s="196">
        <v>318</v>
      </c>
      <c r="BH136" s="112">
        <v>52</v>
      </c>
      <c r="BI136" s="486">
        <v>24</v>
      </c>
      <c r="BJ136" s="550">
        <v>28</v>
      </c>
      <c r="BK136" s="374">
        <v>20</v>
      </c>
      <c r="BL136" s="56">
        <v>29</v>
      </c>
      <c r="BM136" s="196">
        <v>100</v>
      </c>
      <c r="BN136" s="196">
        <v>0</v>
      </c>
      <c r="BO136" s="56">
        <v>2</v>
      </c>
      <c r="BP136" s="56">
        <v>186</v>
      </c>
      <c r="BQ136" s="196">
        <v>309</v>
      </c>
      <c r="BR136" s="196">
        <v>247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247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6"/>
      <c r="X137" s="112"/>
      <c r="Y137" s="196"/>
      <c r="Z137" s="196"/>
      <c r="AA137" s="196"/>
      <c r="AB137" s="196"/>
      <c r="AC137" s="196"/>
      <c r="AD137" s="196"/>
      <c r="AE137" s="196"/>
      <c r="AF137" s="195">
        <v>163</v>
      </c>
      <c r="AG137" s="195">
        <v>319</v>
      </c>
      <c r="AH137" s="195">
        <v>252</v>
      </c>
      <c r="AI137" s="195">
        <v>111</v>
      </c>
      <c r="AJ137" s="102">
        <v>9</v>
      </c>
      <c r="AK137" s="196">
        <v>5</v>
      </c>
      <c r="AL137" s="196">
        <v>1</v>
      </c>
      <c r="AM137" s="196">
        <v>1</v>
      </c>
      <c r="AN137" s="196">
        <v>13</v>
      </c>
      <c r="AO137" s="196">
        <v>202</v>
      </c>
      <c r="AP137" s="196">
        <v>190</v>
      </c>
      <c r="AQ137" s="56">
        <v>167</v>
      </c>
      <c r="AR137" s="196">
        <v>190</v>
      </c>
      <c r="AS137" s="196">
        <v>206</v>
      </c>
      <c r="AT137" s="196">
        <v>298</v>
      </c>
      <c r="AU137" s="196">
        <v>8</v>
      </c>
      <c r="AV137" s="112">
        <v>1</v>
      </c>
      <c r="AW137" s="196">
        <v>4</v>
      </c>
      <c r="AX137" s="196">
        <v>0</v>
      </c>
      <c r="AY137" s="196">
        <v>2</v>
      </c>
      <c r="AZ137" s="56">
        <v>4</v>
      </c>
      <c r="BA137" s="196">
        <v>93</v>
      </c>
      <c r="BB137" s="196">
        <v>158</v>
      </c>
      <c r="BC137" s="56">
        <v>196</v>
      </c>
      <c r="BD137" s="196">
        <v>261</v>
      </c>
      <c r="BE137" s="196">
        <v>243</v>
      </c>
      <c r="BF137" s="196">
        <v>402</v>
      </c>
      <c r="BG137" s="196">
        <v>229</v>
      </c>
      <c r="BH137" s="112">
        <v>23</v>
      </c>
      <c r="BI137" s="486">
        <v>10</v>
      </c>
      <c r="BJ137" s="550">
        <v>7</v>
      </c>
      <c r="BK137" s="374">
        <v>2</v>
      </c>
      <c r="BL137" s="56">
        <v>1</v>
      </c>
      <c r="BM137" s="196">
        <v>75</v>
      </c>
      <c r="BN137" s="196">
        <v>0</v>
      </c>
      <c r="BO137" s="56">
        <v>0</v>
      </c>
      <c r="BP137" s="56">
        <v>10</v>
      </c>
      <c r="BQ137" s="196">
        <v>32</v>
      </c>
      <c r="BR137" s="196">
        <v>192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192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6"/>
      <c r="X138" s="112"/>
      <c r="Y138" s="196"/>
      <c r="Z138" s="196"/>
      <c r="AA138" s="196"/>
      <c r="AB138" s="196"/>
      <c r="AC138" s="196"/>
      <c r="AD138" s="196"/>
      <c r="AE138" s="196"/>
      <c r="AF138" s="195">
        <v>2</v>
      </c>
      <c r="AG138" s="195">
        <v>8</v>
      </c>
      <c r="AH138" s="195">
        <v>22</v>
      </c>
      <c r="AI138" s="195">
        <v>46</v>
      </c>
      <c r="AJ138" s="102">
        <v>23</v>
      </c>
      <c r="AK138" s="196">
        <v>6</v>
      </c>
      <c r="AL138" s="196">
        <v>1</v>
      </c>
      <c r="AM138" s="196">
        <v>33</v>
      </c>
      <c r="AN138" s="196">
        <v>33</v>
      </c>
      <c r="AO138" s="196">
        <v>26</v>
      </c>
      <c r="AP138" s="196">
        <v>7</v>
      </c>
      <c r="AQ138" s="56">
        <v>9</v>
      </c>
      <c r="AR138" s="196">
        <v>9</v>
      </c>
      <c r="AS138" s="196">
        <v>29</v>
      </c>
      <c r="AT138" s="196">
        <v>50</v>
      </c>
      <c r="AU138" s="196">
        <v>4</v>
      </c>
      <c r="AV138" s="112">
        <v>2</v>
      </c>
      <c r="AW138" s="196">
        <v>4</v>
      </c>
      <c r="AX138" s="196">
        <v>1</v>
      </c>
      <c r="AY138" s="196">
        <v>21</v>
      </c>
      <c r="AZ138" s="56">
        <v>20</v>
      </c>
      <c r="BA138" s="196">
        <v>6</v>
      </c>
      <c r="BB138" s="196">
        <v>8</v>
      </c>
      <c r="BC138" s="56">
        <v>15</v>
      </c>
      <c r="BD138" s="196">
        <v>7</v>
      </c>
      <c r="BE138" s="196">
        <v>20</v>
      </c>
      <c r="BF138" s="196">
        <v>43</v>
      </c>
      <c r="BG138" s="196">
        <v>70</v>
      </c>
      <c r="BH138" s="112">
        <v>23</v>
      </c>
      <c r="BI138" s="486">
        <v>24</v>
      </c>
      <c r="BJ138" s="550">
        <v>19</v>
      </c>
      <c r="BK138" s="374">
        <v>14</v>
      </c>
      <c r="BL138" s="56">
        <v>12</v>
      </c>
      <c r="BM138" s="196">
        <v>1</v>
      </c>
      <c r="BN138" s="196">
        <v>0</v>
      </c>
      <c r="BO138" s="56">
        <v>8</v>
      </c>
      <c r="BP138" s="56">
        <v>6</v>
      </c>
      <c r="BQ138" s="196">
        <v>5</v>
      </c>
      <c r="BR138" s="196">
        <v>3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6"/>
      <c r="X139" s="112"/>
      <c r="Y139" s="196"/>
      <c r="Z139" s="196"/>
      <c r="AA139" s="196"/>
      <c r="AB139" s="196"/>
      <c r="AC139" s="196"/>
      <c r="AD139" s="196"/>
      <c r="AE139" s="196"/>
      <c r="AF139" s="195">
        <v>2</v>
      </c>
      <c r="AG139" s="195">
        <v>6</v>
      </c>
      <c r="AH139" s="195">
        <v>4</v>
      </c>
      <c r="AI139" s="195">
        <v>11</v>
      </c>
      <c r="AJ139" s="102">
        <v>4</v>
      </c>
      <c r="AK139" s="196">
        <v>0</v>
      </c>
      <c r="AL139" s="196">
        <v>0</v>
      </c>
      <c r="AM139" s="196">
        <v>11</v>
      </c>
      <c r="AN139" s="196">
        <v>6</v>
      </c>
      <c r="AO139" s="196">
        <v>7</v>
      </c>
      <c r="AP139" s="196">
        <v>7</v>
      </c>
      <c r="AQ139" s="56">
        <v>1</v>
      </c>
      <c r="AR139" s="196">
        <v>2</v>
      </c>
      <c r="AS139" s="196">
        <v>1</v>
      </c>
      <c r="AT139" s="196">
        <v>7</v>
      </c>
      <c r="AU139" s="196">
        <v>1</v>
      </c>
      <c r="AV139" s="112">
        <v>1</v>
      </c>
      <c r="AW139" s="196">
        <v>0</v>
      </c>
      <c r="AX139" s="196">
        <v>0</v>
      </c>
      <c r="AY139" s="196">
        <v>4</v>
      </c>
      <c r="AZ139" s="56">
        <v>4</v>
      </c>
      <c r="BA139" s="196">
        <v>3</v>
      </c>
      <c r="BB139" s="196">
        <v>4</v>
      </c>
      <c r="BC139" s="56">
        <v>3</v>
      </c>
      <c r="BD139" s="196">
        <v>1</v>
      </c>
      <c r="BE139" s="196">
        <v>7</v>
      </c>
      <c r="BF139" s="196">
        <v>5</v>
      </c>
      <c r="BG139" s="196">
        <v>13</v>
      </c>
      <c r="BH139" s="112">
        <v>3</v>
      </c>
      <c r="BI139" s="486">
        <v>6</v>
      </c>
      <c r="BJ139" s="550">
        <v>4</v>
      </c>
      <c r="BK139" s="374">
        <v>3</v>
      </c>
      <c r="BL139" s="56">
        <v>4</v>
      </c>
      <c r="BM139" s="196">
        <v>0</v>
      </c>
      <c r="BN139" s="196">
        <v>0</v>
      </c>
      <c r="BO139" s="56">
        <v>1</v>
      </c>
      <c r="BP139" s="56">
        <v>1</v>
      </c>
      <c r="BQ139" s="196">
        <v>1</v>
      </c>
      <c r="BR139" s="196">
        <v>1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1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6"/>
      <c r="X140" s="112"/>
      <c r="Y140" s="196"/>
      <c r="Z140" s="196"/>
      <c r="AA140" s="196"/>
      <c r="AB140" s="196"/>
      <c r="AC140" s="196"/>
      <c r="AD140" s="196"/>
      <c r="AE140" s="196"/>
      <c r="AF140" s="195">
        <v>2</v>
      </c>
      <c r="AG140" s="195">
        <v>0</v>
      </c>
      <c r="AH140" s="195">
        <v>4</v>
      </c>
      <c r="AI140" s="195">
        <v>4</v>
      </c>
      <c r="AJ140" s="102">
        <v>0</v>
      </c>
      <c r="AK140" s="196">
        <v>1</v>
      </c>
      <c r="AL140" s="196">
        <v>0</v>
      </c>
      <c r="AM140" s="196">
        <v>4</v>
      </c>
      <c r="AN140" s="196">
        <v>3</v>
      </c>
      <c r="AO140" s="196">
        <v>3</v>
      </c>
      <c r="AP140" s="196">
        <v>3</v>
      </c>
      <c r="AQ140" s="56">
        <v>0</v>
      </c>
      <c r="AR140" s="196">
        <v>1</v>
      </c>
      <c r="AS140" s="196">
        <v>2</v>
      </c>
      <c r="AT140" s="196">
        <v>5</v>
      </c>
      <c r="AU140" s="196">
        <v>0</v>
      </c>
      <c r="AV140" s="112">
        <v>0</v>
      </c>
      <c r="AW140" s="196">
        <v>1</v>
      </c>
      <c r="AX140" s="196">
        <v>0</v>
      </c>
      <c r="AY140" s="196">
        <v>4</v>
      </c>
      <c r="AZ140" s="56">
        <v>2</v>
      </c>
      <c r="BA140" s="196">
        <v>0</v>
      </c>
      <c r="BB140" s="196">
        <v>1</v>
      </c>
      <c r="BC140" s="56">
        <v>5</v>
      </c>
      <c r="BD140" s="196">
        <v>3</v>
      </c>
      <c r="BE140" s="196">
        <v>3</v>
      </c>
      <c r="BF140" s="196">
        <v>8</v>
      </c>
      <c r="BG140" s="196">
        <v>4</v>
      </c>
      <c r="BH140" s="112">
        <v>1</v>
      </c>
      <c r="BI140" s="486">
        <v>2</v>
      </c>
      <c r="BJ140" s="550">
        <v>2</v>
      </c>
      <c r="BK140" s="374">
        <v>1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96"/>
      <c r="X141" s="112"/>
      <c r="Y141" s="196"/>
      <c r="Z141" s="196"/>
      <c r="AA141" s="196"/>
      <c r="AB141" s="196"/>
      <c r="AC141" s="196"/>
      <c r="AD141" s="196"/>
      <c r="AE141" s="196"/>
      <c r="AF141" s="196">
        <f t="shared" ref="AF141" si="732">SUM(AF136+AF137+AF138+AF139+AF140)</f>
        <v>562</v>
      </c>
      <c r="AG141" s="196">
        <v>724</v>
      </c>
      <c r="AH141" s="196">
        <v>706</v>
      </c>
      <c r="AI141" s="196">
        <v>436</v>
      </c>
      <c r="AJ141" s="112">
        <v>79</v>
      </c>
      <c r="AK141" s="196">
        <v>30</v>
      </c>
      <c r="AL141" s="196">
        <v>13</v>
      </c>
      <c r="AM141" s="196">
        <v>62</v>
      </c>
      <c r="AN141" s="196">
        <v>115</v>
      </c>
      <c r="AO141" s="196">
        <v>686</v>
      </c>
      <c r="AP141" s="196">
        <v>604</v>
      </c>
      <c r="AQ141" s="77">
        <v>558</v>
      </c>
      <c r="AR141" s="196">
        <v>537</v>
      </c>
      <c r="AS141" s="196">
        <v>633</v>
      </c>
      <c r="AT141" s="196">
        <v>750</v>
      </c>
      <c r="AU141" s="196">
        <v>27</v>
      </c>
      <c r="AV141" s="112">
        <v>9</v>
      </c>
      <c r="AW141" s="196">
        <v>17</v>
      </c>
      <c r="AX141" s="196">
        <v>3</v>
      </c>
      <c r="AY141" s="196">
        <v>60</v>
      </c>
      <c r="AZ141" s="77">
        <v>55</v>
      </c>
      <c r="BA141" s="196">
        <v>252</v>
      </c>
      <c r="BB141" s="196">
        <v>402</v>
      </c>
      <c r="BC141" s="77">
        <v>543</v>
      </c>
      <c r="BD141" s="196">
        <v>635</v>
      </c>
      <c r="BE141" s="196">
        <v>608</v>
      </c>
      <c r="BF141" s="196">
        <v>922</v>
      </c>
      <c r="BG141" s="196">
        <v>634</v>
      </c>
      <c r="BH141" s="112">
        <v>102</v>
      </c>
      <c r="BI141" s="486">
        <v>66</v>
      </c>
      <c r="BJ141" s="550">
        <v>60</v>
      </c>
      <c r="BK141" s="374">
        <v>40</v>
      </c>
      <c r="BL141" s="77">
        <v>46</v>
      </c>
      <c r="BM141" s="196">
        <v>176</v>
      </c>
      <c r="BN141" s="196">
        <v>0</v>
      </c>
      <c r="BO141" s="77">
        <v>11</v>
      </c>
      <c r="BP141" s="77">
        <v>203</v>
      </c>
      <c r="BQ141" s="196">
        <v>347</v>
      </c>
      <c r="BR141" s="196">
        <v>443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C141" s="77">
        <f>SUM(EC136:EC140)</f>
        <v>443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64"/>
      <c r="CQ142" s="333"/>
      <c r="CR142" s="251"/>
      <c r="CS142" s="251"/>
      <c r="CT142" s="251"/>
      <c r="CU142" s="251"/>
      <c r="CV142" s="251"/>
      <c r="CW142" s="251"/>
      <c r="CX142" s="251"/>
      <c r="CY142" s="251"/>
      <c r="CZ142" s="251"/>
      <c r="DA142" s="251"/>
      <c r="DB142" s="364"/>
      <c r="DC142" s="364"/>
      <c r="DD142" s="364"/>
      <c r="DE142" s="364"/>
      <c r="DF142" s="364"/>
      <c r="DG142" s="364"/>
      <c r="DH142" s="364"/>
      <c r="DI142" s="364"/>
      <c r="DJ142" s="364"/>
      <c r="DK142" s="364"/>
      <c r="DL142" s="364"/>
      <c r="DM142" s="364"/>
      <c r="DN142" s="364"/>
      <c r="DO142" s="364"/>
      <c r="DP142" s="364"/>
      <c r="DQ142" s="364"/>
      <c r="DR142" s="364"/>
      <c r="DS142" s="364"/>
      <c r="DT142" s="364"/>
      <c r="DU142" s="364"/>
      <c r="DV142" s="364"/>
      <c r="DW142" s="364"/>
      <c r="DX142" s="364"/>
      <c r="DY142" s="364"/>
      <c r="DZ142" s="364"/>
      <c r="EA142" s="364"/>
      <c r="EC142" s="82"/>
    </row>
    <row r="143" spans="1:133" s="51" customFormat="1" x14ac:dyDescent="0.3">
      <c r="A143" s="138"/>
      <c r="B143" s="52" t="s">
        <v>139</v>
      </c>
      <c r="C143" s="103">
        <v>5797</v>
      </c>
      <c r="D143" s="58">
        <v>7481</v>
      </c>
      <c r="E143" s="58">
        <v>11192</v>
      </c>
      <c r="F143" s="58">
        <v>11887</v>
      </c>
      <c r="G143" s="58">
        <v>11367</v>
      </c>
      <c r="H143" s="101">
        <v>10602</v>
      </c>
      <c r="I143" s="58">
        <v>9945</v>
      </c>
      <c r="J143" s="101">
        <v>9349</v>
      </c>
      <c r="K143" s="58">
        <v>7586</v>
      </c>
      <c r="L143" s="102">
        <v>5738</v>
      </c>
      <c r="M143" s="101">
        <v>4082</v>
      </c>
      <c r="N143" s="101">
        <v>3710</v>
      </c>
      <c r="O143" s="58">
        <v>3459</v>
      </c>
      <c r="P143" s="101">
        <v>2802</v>
      </c>
      <c r="Q143" s="58">
        <v>2455</v>
      </c>
      <c r="R143" s="101">
        <v>2527</v>
      </c>
      <c r="S143" s="58">
        <v>2266</v>
      </c>
      <c r="T143" s="101">
        <v>2158</v>
      </c>
      <c r="U143" s="195">
        <v>2135</v>
      </c>
      <c r="V143" s="195">
        <v>2090</v>
      </c>
      <c r="W143" s="195">
        <v>2005</v>
      </c>
      <c r="X143" s="102">
        <v>2028</v>
      </c>
      <c r="Y143" s="195">
        <v>2157</v>
      </c>
      <c r="Z143" s="195">
        <v>2412</v>
      </c>
      <c r="AA143" s="195">
        <v>2857</v>
      </c>
      <c r="AB143" s="195">
        <v>3415</v>
      </c>
      <c r="AC143" s="195">
        <v>4587</v>
      </c>
      <c r="AD143" s="195">
        <v>6753</v>
      </c>
      <c r="AE143" s="195">
        <v>10613</v>
      </c>
      <c r="AF143" s="195">
        <v>11928</v>
      </c>
      <c r="AG143" s="195">
        <v>12115</v>
      </c>
      <c r="AH143" s="195">
        <v>11844</v>
      </c>
      <c r="AI143" s="195">
        <v>10857</v>
      </c>
      <c r="AJ143" s="102">
        <v>9467</v>
      </c>
      <c r="AK143" s="195">
        <v>8348</v>
      </c>
      <c r="AL143" s="195">
        <v>7809</v>
      </c>
      <c r="AM143" s="195">
        <v>8085</v>
      </c>
      <c r="AN143" s="195">
        <v>8881</v>
      </c>
      <c r="AO143" s="195">
        <v>10190</v>
      </c>
      <c r="AP143" s="195">
        <v>10333</v>
      </c>
      <c r="AQ143" s="56">
        <v>9809</v>
      </c>
      <c r="AR143" s="195">
        <v>9695</v>
      </c>
      <c r="AS143" s="195">
        <v>9538</v>
      </c>
      <c r="AT143" s="195">
        <v>9064</v>
      </c>
      <c r="AU143" s="195">
        <v>7885</v>
      </c>
      <c r="AV143" s="102">
        <v>6447</v>
      </c>
      <c r="AW143" s="195">
        <v>5465</v>
      </c>
      <c r="AX143" s="195">
        <v>5307</v>
      </c>
      <c r="AY143" s="195">
        <v>5734</v>
      </c>
      <c r="AZ143" s="56">
        <v>6270</v>
      </c>
      <c r="BA143" s="195">
        <v>7745</v>
      </c>
      <c r="BB143" s="195">
        <v>8246</v>
      </c>
      <c r="BC143" s="56">
        <v>8091</v>
      </c>
      <c r="BD143" s="195">
        <v>8130</v>
      </c>
      <c r="BE143" s="195">
        <v>7768</v>
      </c>
      <c r="BF143" s="195">
        <v>7585</v>
      </c>
      <c r="BG143" s="195">
        <v>6885</v>
      </c>
      <c r="BH143" s="102">
        <v>5658</v>
      </c>
      <c r="BI143" s="485">
        <v>5044</v>
      </c>
      <c r="BJ143" s="549">
        <v>4546</v>
      </c>
      <c r="BK143" s="373">
        <v>4894</v>
      </c>
      <c r="BL143" s="56">
        <v>5474</v>
      </c>
      <c r="BM143" s="195">
        <v>6123</v>
      </c>
      <c r="BN143" s="195">
        <v>7290</v>
      </c>
      <c r="BO143" s="56">
        <v>7919</v>
      </c>
      <c r="BP143" s="56">
        <v>8375</v>
      </c>
      <c r="BQ143" s="195">
        <v>9136</v>
      </c>
      <c r="BR143" s="195">
        <v>8949</v>
      </c>
      <c r="BS143" s="195"/>
      <c r="BT143" s="195"/>
      <c r="BU143" s="103">
        <f t="shared" ref="BU143:CD147" si="733">O143-C143</f>
        <v>-2338</v>
      </c>
      <c r="BV143" s="101">
        <f t="shared" si="733"/>
        <v>-4679</v>
      </c>
      <c r="BW143" s="101">
        <f t="shared" si="733"/>
        <v>-8737</v>
      </c>
      <c r="BX143" s="101">
        <f t="shared" si="733"/>
        <v>-9360</v>
      </c>
      <c r="BY143" s="101">
        <f t="shared" si="733"/>
        <v>-9101</v>
      </c>
      <c r="BZ143" s="101">
        <f t="shared" si="733"/>
        <v>-8444</v>
      </c>
      <c r="CA143" s="101">
        <f t="shared" si="733"/>
        <v>-7810</v>
      </c>
      <c r="CB143" s="101">
        <f t="shared" si="733"/>
        <v>-7259</v>
      </c>
      <c r="CC143" s="101">
        <f t="shared" si="733"/>
        <v>-5581</v>
      </c>
      <c r="CD143" s="373">
        <f t="shared" si="733"/>
        <v>-3710</v>
      </c>
      <c r="CE143" s="101">
        <f t="shared" ref="CE143:CN147" si="734">Y143-M143</f>
        <v>-1925</v>
      </c>
      <c r="CF143" s="101">
        <f t="shared" si="734"/>
        <v>-1298</v>
      </c>
      <c r="CG143" s="101">
        <f t="shared" si="734"/>
        <v>-602</v>
      </c>
      <c r="CH143" s="101">
        <f t="shared" si="734"/>
        <v>613</v>
      </c>
      <c r="CI143" s="101">
        <f t="shared" si="734"/>
        <v>2132</v>
      </c>
      <c r="CJ143" s="195">
        <f t="shared" si="734"/>
        <v>4226</v>
      </c>
      <c r="CK143" s="195">
        <f t="shared" si="734"/>
        <v>8347</v>
      </c>
      <c r="CL143" s="195">
        <f t="shared" si="734"/>
        <v>9770</v>
      </c>
      <c r="CM143" s="195">
        <f t="shared" si="734"/>
        <v>9980</v>
      </c>
      <c r="CN143" s="195">
        <f t="shared" si="734"/>
        <v>9754</v>
      </c>
      <c r="CO143" s="195">
        <f t="shared" ref="CO143:CX147" si="735">AI143-W143</f>
        <v>8852</v>
      </c>
      <c r="CP143" s="373">
        <f t="shared" si="735"/>
        <v>7439</v>
      </c>
      <c r="CQ143" s="195">
        <f t="shared" si="735"/>
        <v>6191</v>
      </c>
      <c r="CR143" s="195">
        <f t="shared" si="735"/>
        <v>5397</v>
      </c>
      <c r="CS143" s="195">
        <f t="shared" si="735"/>
        <v>5228</v>
      </c>
      <c r="CT143" s="195">
        <f t="shared" si="735"/>
        <v>5466</v>
      </c>
      <c r="CU143" s="195">
        <f t="shared" si="735"/>
        <v>5603</v>
      </c>
      <c r="CV143" s="195">
        <f t="shared" si="735"/>
        <v>3580</v>
      </c>
      <c r="CW143" s="195">
        <f t="shared" si="735"/>
        <v>-804</v>
      </c>
      <c r="CX143" s="195">
        <f t="shared" si="735"/>
        <v>-2233</v>
      </c>
      <c r="CY143" s="195">
        <f t="shared" ref="CY143:DH147" si="736">AS143-AG143</f>
        <v>-2577</v>
      </c>
      <c r="CZ143" s="195">
        <f t="shared" si="736"/>
        <v>-2780</v>
      </c>
      <c r="DA143" s="195">
        <f t="shared" si="736"/>
        <v>-2972</v>
      </c>
      <c r="DB143" s="373">
        <f t="shared" si="736"/>
        <v>-3020</v>
      </c>
      <c r="DC143" s="373">
        <f t="shared" si="736"/>
        <v>-2883</v>
      </c>
      <c r="DD143" s="373">
        <f t="shared" si="736"/>
        <v>-2502</v>
      </c>
      <c r="DE143" s="373">
        <f t="shared" si="736"/>
        <v>-2351</v>
      </c>
      <c r="DF143" s="373">
        <f t="shared" si="736"/>
        <v>-2611</v>
      </c>
      <c r="DG143" s="373">
        <f t="shared" si="736"/>
        <v>-2445</v>
      </c>
      <c r="DH143" s="373">
        <f t="shared" si="736"/>
        <v>-2087</v>
      </c>
      <c r="DI143" s="373">
        <f t="shared" ref="DI143:DX147" si="737">BC143-AQ143</f>
        <v>-1718</v>
      </c>
      <c r="DJ143" s="373">
        <f t="shared" si="737"/>
        <v>-1565</v>
      </c>
      <c r="DK143" s="373">
        <f t="shared" si="737"/>
        <v>-1770</v>
      </c>
      <c r="DL143" s="373">
        <f t="shared" si="737"/>
        <v>-1479</v>
      </c>
      <c r="DM143" s="373">
        <f t="shared" si="737"/>
        <v>-1000</v>
      </c>
      <c r="DN143" s="373">
        <f t="shared" si="737"/>
        <v>-789</v>
      </c>
      <c r="DO143" s="373">
        <f t="shared" si="737"/>
        <v>-421</v>
      </c>
      <c r="DP143" s="373">
        <f t="shared" si="737"/>
        <v>-761</v>
      </c>
      <c r="DQ143" s="373">
        <f t="shared" si="737"/>
        <v>-840</v>
      </c>
      <c r="DR143" s="373">
        <f t="shared" si="737"/>
        <v>-796</v>
      </c>
      <c r="DS143" s="373">
        <f t="shared" si="737"/>
        <v>-1622</v>
      </c>
      <c r="DT143" s="373">
        <f t="shared" si="737"/>
        <v>-956</v>
      </c>
      <c r="DU143" s="373">
        <f t="shared" si="737"/>
        <v>-172</v>
      </c>
      <c r="DV143" s="373">
        <f t="shared" si="737"/>
        <v>245</v>
      </c>
      <c r="DW143" s="373">
        <f t="shared" si="737"/>
        <v>1368</v>
      </c>
      <c r="DX143" s="373">
        <f t="shared" si="737"/>
        <v>1364</v>
      </c>
      <c r="DY143" s="373"/>
      <c r="DZ143" s="373"/>
      <c r="EA143" s="373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8949</v>
      </c>
    </row>
    <row r="144" spans="1:133" s="51" customFormat="1" x14ac:dyDescent="0.3">
      <c r="A144" s="138"/>
      <c r="B144" s="52" t="s">
        <v>140</v>
      </c>
      <c r="C144" s="103">
        <v>1503</v>
      </c>
      <c r="D144" s="58">
        <v>1920</v>
      </c>
      <c r="E144" s="58">
        <v>2941</v>
      </c>
      <c r="F144" s="58">
        <v>3243</v>
      </c>
      <c r="G144" s="58">
        <v>3299</v>
      </c>
      <c r="H144" s="101">
        <v>3299</v>
      </c>
      <c r="I144" s="58">
        <v>3329</v>
      </c>
      <c r="J144" s="101">
        <v>3348</v>
      </c>
      <c r="K144" s="58">
        <v>2873</v>
      </c>
      <c r="L144" s="102">
        <v>2210</v>
      </c>
      <c r="M144" s="101">
        <v>1518</v>
      </c>
      <c r="N144" s="101">
        <v>1275</v>
      </c>
      <c r="O144" s="58">
        <v>1215</v>
      </c>
      <c r="P144" s="101">
        <v>1010</v>
      </c>
      <c r="Q144" s="58">
        <v>947</v>
      </c>
      <c r="R144" s="101">
        <v>960</v>
      </c>
      <c r="S144" s="58">
        <v>983</v>
      </c>
      <c r="T144" s="101">
        <v>909</v>
      </c>
      <c r="U144" s="195">
        <v>891</v>
      </c>
      <c r="V144" s="195">
        <v>842</v>
      </c>
      <c r="W144" s="195">
        <v>801</v>
      </c>
      <c r="X144" s="102">
        <v>763</v>
      </c>
      <c r="Y144" s="195">
        <v>731</v>
      </c>
      <c r="Z144" s="195">
        <v>806</v>
      </c>
      <c r="AA144" s="195">
        <v>935</v>
      </c>
      <c r="AB144" s="195">
        <v>1050</v>
      </c>
      <c r="AC144" s="195">
        <v>1455</v>
      </c>
      <c r="AD144" s="195">
        <v>2117</v>
      </c>
      <c r="AE144" s="195">
        <v>3366</v>
      </c>
      <c r="AF144" s="195">
        <v>4030</v>
      </c>
      <c r="AG144" s="195">
        <v>4498</v>
      </c>
      <c r="AH144" s="195">
        <v>4653</v>
      </c>
      <c r="AI144" s="195">
        <v>4283</v>
      </c>
      <c r="AJ144" s="102">
        <v>3673</v>
      </c>
      <c r="AK144" s="195">
        <v>3170</v>
      </c>
      <c r="AL144" s="195">
        <v>2823</v>
      </c>
      <c r="AM144" s="195">
        <v>2812</v>
      </c>
      <c r="AN144" s="195">
        <v>3035</v>
      </c>
      <c r="AO144" s="195">
        <v>3580</v>
      </c>
      <c r="AP144" s="195">
        <v>3729</v>
      </c>
      <c r="AQ144" s="56">
        <v>3738</v>
      </c>
      <c r="AR144" s="195">
        <v>4002</v>
      </c>
      <c r="AS144" s="195">
        <v>4007</v>
      </c>
      <c r="AT144" s="195">
        <v>4079</v>
      </c>
      <c r="AU144" s="195">
        <v>3664</v>
      </c>
      <c r="AV144" s="102">
        <v>2998</v>
      </c>
      <c r="AW144" s="195">
        <v>2588</v>
      </c>
      <c r="AX144" s="195">
        <v>2261</v>
      </c>
      <c r="AY144" s="195">
        <v>2482</v>
      </c>
      <c r="AZ144" s="56">
        <v>2694</v>
      </c>
      <c r="BA144" s="195">
        <v>3493</v>
      </c>
      <c r="BB144" s="195">
        <v>3864</v>
      </c>
      <c r="BC144" s="56">
        <v>4045</v>
      </c>
      <c r="BD144" s="195">
        <v>4279</v>
      </c>
      <c r="BE144" s="195">
        <v>4224</v>
      </c>
      <c r="BF144" s="195">
        <v>4319</v>
      </c>
      <c r="BG144" s="195">
        <v>3937</v>
      </c>
      <c r="BH144" s="102">
        <v>3240</v>
      </c>
      <c r="BI144" s="485">
        <v>2828</v>
      </c>
      <c r="BJ144" s="549">
        <v>2445</v>
      </c>
      <c r="BK144" s="373">
        <v>2504</v>
      </c>
      <c r="BL144" s="56">
        <v>2631</v>
      </c>
      <c r="BM144" s="195">
        <v>2897</v>
      </c>
      <c r="BN144" s="195">
        <v>3029</v>
      </c>
      <c r="BO144" s="56">
        <v>2323</v>
      </c>
      <c r="BP144" s="56">
        <v>1890</v>
      </c>
      <c r="BQ144" s="195">
        <v>1801</v>
      </c>
      <c r="BR144" s="195">
        <v>1894</v>
      </c>
      <c r="BS144" s="195"/>
      <c r="BT144" s="195"/>
      <c r="BU144" s="103">
        <f t="shared" si="733"/>
        <v>-288</v>
      </c>
      <c r="BV144" s="101">
        <f t="shared" si="733"/>
        <v>-910</v>
      </c>
      <c r="BW144" s="101">
        <f t="shared" si="733"/>
        <v>-1994</v>
      </c>
      <c r="BX144" s="101">
        <f t="shared" si="733"/>
        <v>-2283</v>
      </c>
      <c r="BY144" s="101">
        <f t="shared" si="733"/>
        <v>-2316</v>
      </c>
      <c r="BZ144" s="101">
        <f t="shared" si="733"/>
        <v>-2390</v>
      </c>
      <c r="CA144" s="101">
        <f t="shared" si="733"/>
        <v>-2438</v>
      </c>
      <c r="CB144" s="101">
        <f t="shared" si="733"/>
        <v>-2506</v>
      </c>
      <c r="CC144" s="101">
        <f t="shared" si="733"/>
        <v>-2072</v>
      </c>
      <c r="CD144" s="373">
        <f t="shared" si="733"/>
        <v>-1447</v>
      </c>
      <c r="CE144" s="101">
        <f t="shared" si="734"/>
        <v>-787</v>
      </c>
      <c r="CF144" s="101">
        <f t="shared" si="734"/>
        <v>-469</v>
      </c>
      <c r="CG144" s="101">
        <f t="shared" si="734"/>
        <v>-280</v>
      </c>
      <c r="CH144" s="101">
        <f t="shared" si="734"/>
        <v>40</v>
      </c>
      <c r="CI144" s="101">
        <f t="shared" si="734"/>
        <v>508</v>
      </c>
      <c r="CJ144" s="195">
        <f t="shared" si="734"/>
        <v>1157</v>
      </c>
      <c r="CK144" s="195">
        <f t="shared" si="734"/>
        <v>2383</v>
      </c>
      <c r="CL144" s="195">
        <f t="shared" si="734"/>
        <v>3121</v>
      </c>
      <c r="CM144" s="195">
        <f t="shared" si="734"/>
        <v>3607</v>
      </c>
      <c r="CN144" s="195">
        <f t="shared" si="734"/>
        <v>3811</v>
      </c>
      <c r="CO144" s="195">
        <f t="shared" si="735"/>
        <v>3482</v>
      </c>
      <c r="CP144" s="373">
        <f t="shared" si="735"/>
        <v>2910</v>
      </c>
      <c r="CQ144" s="195">
        <f t="shared" si="735"/>
        <v>2439</v>
      </c>
      <c r="CR144" s="195">
        <f t="shared" si="735"/>
        <v>2017</v>
      </c>
      <c r="CS144" s="195">
        <f t="shared" si="735"/>
        <v>1877</v>
      </c>
      <c r="CT144" s="195">
        <f t="shared" si="735"/>
        <v>1985</v>
      </c>
      <c r="CU144" s="195">
        <f t="shared" si="735"/>
        <v>2125</v>
      </c>
      <c r="CV144" s="195">
        <f t="shared" si="735"/>
        <v>1612</v>
      </c>
      <c r="CW144" s="195">
        <f t="shared" si="735"/>
        <v>372</v>
      </c>
      <c r="CX144" s="195">
        <f t="shared" si="735"/>
        <v>-28</v>
      </c>
      <c r="CY144" s="195">
        <f t="shared" si="736"/>
        <v>-491</v>
      </c>
      <c r="CZ144" s="195">
        <f t="shared" si="736"/>
        <v>-574</v>
      </c>
      <c r="DA144" s="195">
        <f t="shared" si="736"/>
        <v>-619</v>
      </c>
      <c r="DB144" s="373">
        <f t="shared" si="736"/>
        <v>-675</v>
      </c>
      <c r="DC144" s="373">
        <f t="shared" si="736"/>
        <v>-582</v>
      </c>
      <c r="DD144" s="373">
        <f t="shared" si="736"/>
        <v>-562</v>
      </c>
      <c r="DE144" s="373">
        <f t="shared" si="736"/>
        <v>-330</v>
      </c>
      <c r="DF144" s="373">
        <f t="shared" si="736"/>
        <v>-341</v>
      </c>
      <c r="DG144" s="373">
        <f t="shared" si="736"/>
        <v>-87</v>
      </c>
      <c r="DH144" s="373">
        <f t="shared" si="736"/>
        <v>135</v>
      </c>
      <c r="DI144" s="373">
        <f t="shared" si="737"/>
        <v>307</v>
      </c>
      <c r="DJ144" s="373">
        <f t="shared" si="737"/>
        <v>277</v>
      </c>
      <c r="DK144" s="373">
        <f t="shared" si="737"/>
        <v>217</v>
      </c>
      <c r="DL144" s="373">
        <f t="shared" si="737"/>
        <v>240</v>
      </c>
      <c r="DM144" s="373">
        <f t="shared" si="737"/>
        <v>273</v>
      </c>
      <c r="DN144" s="373">
        <f t="shared" si="737"/>
        <v>242</v>
      </c>
      <c r="DO144" s="373">
        <f t="shared" si="737"/>
        <v>240</v>
      </c>
      <c r="DP144" s="373">
        <f t="shared" si="737"/>
        <v>184</v>
      </c>
      <c r="DQ144" s="373">
        <f t="shared" si="737"/>
        <v>22</v>
      </c>
      <c r="DR144" s="373">
        <f t="shared" si="737"/>
        <v>-63</v>
      </c>
      <c r="DS144" s="373">
        <f t="shared" si="737"/>
        <v>-596</v>
      </c>
      <c r="DT144" s="373">
        <f t="shared" si="737"/>
        <v>-835</v>
      </c>
      <c r="DU144" s="373">
        <f t="shared" si="737"/>
        <v>-1722</v>
      </c>
      <c r="DV144" s="373">
        <f t="shared" si="737"/>
        <v>-2389</v>
      </c>
      <c r="DW144" s="373">
        <f t="shared" si="737"/>
        <v>-2423</v>
      </c>
      <c r="DX144" s="373">
        <f t="shared" si="737"/>
        <v>-2425</v>
      </c>
      <c r="DY144" s="373"/>
      <c r="DZ144" s="373"/>
      <c r="EA144" s="373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1894</v>
      </c>
    </row>
    <row r="145" spans="1:133" s="51" customFormat="1" x14ac:dyDescent="0.3">
      <c r="A145" s="138"/>
      <c r="B145" s="52" t="s">
        <v>141</v>
      </c>
      <c r="C145" s="103">
        <v>165</v>
      </c>
      <c r="D145" s="58">
        <v>183</v>
      </c>
      <c r="E145" s="58">
        <v>211</v>
      </c>
      <c r="F145" s="58">
        <v>212</v>
      </c>
      <c r="G145" s="58">
        <v>190</v>
      </c>
      <c r="H145" s="101">
        <v>158</v>
      </c>
      <c r="I145" s="58">
        <v>152</v>
      </c>
      <c r="J145" s="101">
        <v>150</v>
      </c>
      <c r="K145" s="58">
        <v>132</v>
      </c>
      <c r="L145" s="102">
        <v>118</v>
      </c>
      <c r="M145" s="101">
        <v>92</v>
      </c>
      <c r="N145" s="101">
        <v>93</v>
      </c>
      <c r="O145" s="58">
        <v>91</v>
      </c>
      <c r="P145" s="101">
        <v>85</v>
      </c>
      <c r="Q145" s="58">
        <v>75</v>
      </c>
      <c r="R145" s="101">
        <v>80</v>
      </c>
      <c r="S145" s="58">
        <v>103</v>
      </c>
      <c r="T145" s="101">
        <v>161</v>
      </c>
      <c r="U145" s="195">
        <v>164</v>
      </c>
      <c r="V145" s="195">
        <v>194</v>
      </c>
      <c r="W145" s="195">
        <v>262</v>
      </c>
      <c r="X145" s="102">
        <v>285</v>
      </c>
      <c r="Y145" s="195">
        <v>273</v>
      </c>
      <c r="Z145" s="195">
        <v>262</v>
      </c>
      <c r="AA145" s="195">
        <v>257</v>
      </c>
      <c r="AB145" s="195">
        <v>246</v>
      </c>
      <c r="AC145" s="195">
        <v>236</v>
      </c>
      <c r="AD145" s="195">
        <v>237</v>
      </c>
      <c r="AE145" s="195">
        <v>245</v>
      </c>
      <c r="AF145" s="195">
        <v>268</v>
      </c>
      <c r="AG145" s="195">
        <v>295</v>
      </c>
      <c r="AH145" s="195">
        <v>319</v>
      </c>
      <c r="AI145" s="195">
        <v>311</v>
      </c>
      <c r="AJ145" s="102">
        <v>313</v>
      </c>
      <c r="AK145" s="195">
        <v>273</v>
      </c>
      <c r="AL145" s="195">
        <v>248</v>
      </c>
      <c r="AM145" s="195">
        <v>279</v>
      </c>
      <c r="AN145" s="195">
        <v>307</v>
      </c>
      <c r="AO145" s="195">
        <v>310</v>
      </c>
      <c r="AP145" s="195">
        <v>280</v>
      </c>
      <c r="AQ145" s="56">
        <v>227</v>
      </c>
      <c r="AR145" s="195">
        <v>213</v>
      </c>
      <c r="AS145" s="195">
        <v>207</v>
      </c>
      <c r="AT145" s="195">
        <v>180</v>
      </c>
      <c r="AU145" s="195">
        <v>181</v>
      </c>
      <c r="AV145" s="102">
        <v>153</v>
      </c>
      <c r="AW145" s="195">
        <v>155</v>
      </c>
      <c r="AX145" s="195">
        <v>177</v>
      </c>
      <c r="AY145" s="195">
        <v>193</v>
      </c>
      <c r="AZ145" s="56">
        <v>206</v>
      </c>
      <c r="BA145" s="195">
        <v>199</v>
      </c>
      <c r="BB145" s="195">
        <v>178</v>
      </c>
      <c r="BC145" s="56">
        <v>165</v>
      </c>
      <c r="BD145" s="195">
        <v>154</v>
      </c>
      <c r="BE145" s="195">
        <v>117</v>
      </c>
      <c r="BF145" s="195">
        <v>121</v>
      </c>
      <c r="BG145" s="195">
        <v>123</v>
      </c>
      <c r="BH145" s="102">
        <v>108</v>
      </c>
      <c r="BI145" s="485">
        <v>111</v>
      </c>
      <c r="BJ145" s="549">
        <v>123</v>
      </c>
      <c r="BK145" s="373">
        <v>151</v>
      </c>
      <c r="BL145" s="56">
        <v>173</v>
      </c>
      <c r="BM145" s="195">
        <v>157</v>
      </c>
      <c r="BN145" s="195">
        <v>161</v>
      </c>
      <c r="BO145" s="56">
        <v>158</v>
      </c>
      <c r="BP145" s="56">
        <v>155</v>
      </c>
      <c r="BQ145" s="195">
        <v>135</v>
      </c>
      <c r="BR145" s="195">
        <v>111</v>
      </c>
      <c r="BS145" s="195"/>
      <c r="BT145" s="195"/>
      <c r="BU145" s="103">
        <f t="shared" si="733"/>
        <v>-74</v>
      </c>
      <c r="BV145" s="101">
        <f t="shared" si="733"/>
        <v>-98</v>
      </c>
      <c r="BW145" s="101">
        <f t="shared" si="733"/>
        <v>-136</v>
      </c>
      <c r="BX145" s="101">
        <f t="shared" si="733"/>
        <v>-132</v>
      </c>
      <c r="BY145" s="101">
        <f t="shared" si="733"/>
        <v>-87</v>
      </c>
      <c r="BZ145" s="101">
        <f t="shared" si="733"/>
        <v>3</v>
      </c>
      <c r="CA145" s="101">
        <f t="shared" si="733"/>
        <v>12</v>
      </c>
      <c r="CB145" s="101">
        <f t="shared" si="733"/>
        <v>44</v>
      </c>
      <c r="CC145" s="101">
        <f t="shared" si="733"/>
        <v>130</v>
      </c>
      <c r="CD145" s="373">
        <f t="shared" si="733"/>
        <v>167</v>
      </c>
      <c r="CE145" s="101">
        <f t="shared" si="734"/>
        <v>181</v>
      </c>
      <c r="CF145" s="101">
        <f t="shared" si="734"/>
        <v>169</v>
      </c>
      <c r="CG145" s="101">
        <f t="shared" si="734"/>
        <v>166</v>
      </c>
      <c r="CH145" s="101">
        <f t="shared" si="734"/>
        <v>161</v>
      </c>
      <c r="CI145" s="101">
        <f t="shared" si="734"/>
        <v>161</v>
      </c>
      <c r="CJ145" s="195">
        <f t="shared" si="734"/>
        <v>157</v>
      </c>
      <c r="CK145" s="195">
        <f t="shared" si="734"/>
        <v>142</v>
      </c>
      <c r="CL145" s="195">
        <f t="shared" si="734"/>
        <v>107</v>
      </c>
      <c r="CM145" s="195">
        <f t="shared" si="734"/>
        <v>131</v>
      </c>
      <c r="CN145" s="195">
        <f t="shared" si="734"/>
        <v>125</v>
      </c>
      <c r="CO145" s="195">
        <f t="shared" si="735"/>
        <v>49</v>
      </c>
      <c r="CP145" s="373">
        <f t="shared" si="735"/>
        <v>28</v>
      </c>
      <c r="CQ145" s="195">
        <f t="shared" si="735"/>
        <v>0</v>
      </c>
      <c r="CR145" s="195">
        <f t="shared" si="735"/>
        <v>-14</v>
      </c>
      <c r="CS145" s="195">
        <f t="shared" si="735"/>
        <v>22</v>
      </c>
      <c r="CT145" s="195">
        <f t="shared" si="735"/>
        <v>61</v>
      </c>
      <c r="CU145" s="195">
        <f t="shared" si="735"/>
        <v>74</v>
      </c>
      <c r="CV145" s="195">
        <f t="shared" si="735"/>
        <v>43</v>
      </c>
      <c r="CW145" s="195">
        <f t="shared" si="735"/>
        <v>-18</v>
      </c>
      <c r="CX145" s="195">
        <f t="shared" si="735"/>
        <v>-55</v>
      </c>
      <c r="CY145" s="195">
        <f t="shared" si="736"/>
        <v>-88</v>
      </c>
      <c r="CZ145" s="195">
        <f t="shared" si="736"/>
        <v>-139</v>
      </c>
      <c r="DA145" s="195">
        <f t="shared" si="736"/>
        <v>-130</v>
      </c>
      <c r="DB145" s="373">
        <f t="shared" si="736"/>
        <v>-160</v>
      </c>
      <c r="DC145" s="373">
        <f t="shared" si="736"/>
        <v>-118</v>
      </c>
      <c r="DD145" s="373">
        <f t="shared" si="736"/>
        <v>-71</v>
      </c>
      <c r="DE145" s="373">
        <f t="shared" si="736"/>
        <v>-86</v>
      </c>
      <c r="DF145" s="373">
        <f t="shared" si="736"/>
        <v>-101</v>
      </c>
      <c r="DG145" s="373">
        <f t="shared" si="736"/>
        <v>-111</v>
      </c>
      <c r="DH145" s="373">
        <f t="shared" si="736"/>
        <v>-102</v>
      </c>
      <c r="DI145" s="373">
        <f t="shared" si="737"/>
        <v>-62</v>
      </c>
      <c r="DJ145" s="373">
        <f t="shared" si="737"/>
        <v>-59</v>
      </c>
      <c r="DK145" s="373">
        <f t="shared" si="737"/>
        <v>-90</v>
      </c>
      <c r="DL145" s="373">
        <f t="shared" si="737"/>
        <v>-59</v>
      </c>
      <c r="DM145" s="373">
        <f t="shared" si="737"/>
        <v>-58</v>
      </c>
      <c r="DN145" s="373">
        <f t="shared" si="737"/>
        <v>-45</v>
      </c>
      <c r="DO145" s="373">
        <f t="shared" si="737"/>
        <v>-44</v>
      </c>
      <c r="DP145" s="373">
        <f t="shared" si="737"/>
        <v>-54</v>
      </c>
      <c r="DQ145" s="373">
        <f t="shared" si="737"/>
        <v>-42</v>
      </c>
      <c r="DR145" s="373">
        <f t="shared" si="737"/>
        <v>-33</v>
      </c>
      <c r="DS145" s="373">
        <f t="shared" si="737"/>
        <v>-42</v>
      </c>
      <c r="DT145" s="373">
        <f t="shared" si="737"/>
        <v>-17</v>
      </c>
      <c r="DU145" s="373">
        <f t="shared" si="737"/>
        <v>-7</v>
      </c>
      <c r="DV145" s="373">
        <f t="shared" si="737"/>
        <v>1</v>
      </c>
      <c r="DW145" s="373">
        <f t="shared" si="737"/>
        <v>18</v>
      </c>
      <c r="DX145" s="373">
        <f t="shared" si="737"/>
        <v>-10</v>
      </c>
      <c r="DY145" s="373"/>
      <c r="DZ145" s="373"/>
      <c r="EA145" s="373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111</v>
      </c>
    </row>
    <row r="146" spans="1:133" s="51" customFormat="1" ht="15" thickBot="1" x14ac:dyDescent="0.35">
      <c r="A146" s="138"/>
      <c r="B146" s="52" t="s">
        <v>142</v>
      </c>
      <c r="C146" s="103">
        <v>61</v>
      </c>
      <c r="D146" s="58">
        <v>68</v>
      </c>
      <c r="E146" s="58">
        <v>75</v>
      </c>
      <c r="F146" s="58">
        <v>68</v>
      </c>
      <c r="G146" s="58">
        <v>58</v>
      </c>
      <c r="H146" s="101">
        <v>56</v>
      </c>
      <c r="I146" s="58">
        <v>55</v>
      </c>
      <c r="J146" s="101">
        <v>55</v>
      </c>
      <c r="K146" s="58">
        <v>45</v>
      </c>
      <c r="L146" s="102">
        <v>36</v>
      </c>
      <c r="M146" s="101">
        <v>32</v>
      </c>
      <c r="N146" s="101">
        <v>45</v>
      </c>
      <c r="O146" s="58">
        <v>36</v>
      </c>
      <c r="P146" s="101">
        <v>29</v>
      </c>
      <c r="Q146" s="58">
        <v>31</v>
      </c>
      <c r="R146" s="101">
        <v>33</v>
      </c>
      <c r="S146" s="58">
        <v>42</v>
      </c>
      <c r="T146" s="101">
        <v>42</v>
      </c>
      <c r="U146" s="195">
        <v>60</v>
      </c>
      <c r="V146" s="195">
        <v>78</v>
      </c>
      <c r="W146" s="195">
        <v>90</v>
      </c>
      <c r="X146" s="102">
        <v>86</v>
      </c>
      <c r="Y146" s="195">
        <v>86</v>
      </c>
      <c r="Z146" s="195">
        <v>95</v>
      </c>
      <c r="AA146" s="195">
        <v>86</v>
      </c>
      <c r="AB146" s="195">
        <v>77</v>
      </c>
      <c r="AC146" s="195">
        <v>76</v>
      </c>
      <c r="AD146" s="195">
        <v>81</v>
      </c>
      <c r="AE146" s="195">
        <v>97</v>
      </c>
      <c r="AF146" s="195">
        <v>105</v>
      </c>
      <c r="AG146" s="195">
        <v>106</v>
      </c>
      <c r="AH146" s="195">
        <v>110</v>
      </c>
      <c r="AI146" s="195">
        <v>108</v>
      </c>
      <c r="AJ146" s="102">
        <v>96</v>
      </c>
      <c r="AK146" s="195">
        <v>84</v>
      </c>
      <c r="AL146" s="195">
        <v>83</v>
      </c>
      <c r="AM146" s="195">
        <v>83</v>
      </c>
      <c r="AN146" s="195">
        <v>92</v>
      </c>
      <c r="AO146" s="195">
        <v>90</v>
      </c>
      <c r="AP146" s="195">
        <v>89</v>
      </c>
      <c r="AQ146" s="56">
        <v>86</v>
      </c>
      <c r="AR146" s="195">
        <v>84</v>
      </c>
      <c r="AS146" s="195">
        <v>79</v>
      </c>
      <c r="AT146" s="195">
        <v>67</v>
      </c>
      <c r="AU146" s="195">
        <v>55</v>
      </c>
      <c r="AV146" s="299">
        <v>47</v>
      </c>
      <c r="AW146" s="195">
        <v>49</v>
      </c>
      <c r="AX146" s="195">
        <v>49</v>
      </c>
      <c r="AY146" s="195">
        <v>57</v>
      </c>
      <c r="AZ146" s="56">
        <v>57</v>
      </c>
      <c r="BA146" s="195">
        <v>61</v>
      </c>
      <c r="BB146" s="195">
        <v>55</v>
      </c>
      <c r="BC146" s="56">
        <v>52</v>
      </c>
      <c r="BD146" s="195">
        <v>40</v>
      </c>
      <c r="BE146" s="195">
        <v>48</v>
      </c>
      <c r="BF146" s="195">
        <v>38</v>
      </c>
      <c r="BG146" s="195">
        <v>29</v>
      </c>
      <c r="BH146" s="457">
        <v>31</v>
      </c>
      <c r="BI146" s="487">
        <v>34</v>
      </c>
      <c r="BJ146" s="551">
        <v>35</v>
      </c>
      <c r="BK146" s="576">
        <v>40</v>
      </c>
      <c r="BL146" s="56">
        <v>37</v>
      </c>
      <c r="BM146" s="195">
        <v>36</v>
      </c>
      <c r="BN146" s="195">
        <v>24</v>
      </c>
      <c r="BO146" s="56">
        <v>29</v>
      </c>
      <c r="BP146" s="56">
        <v>30</v>
      </c>
      <c r="BQ146" s="195">
        <v>41</v>
      </c>
      <c r="BR146" s="195">
        <v>39</v>
      </c>
      <c r="BS146" s="195"/>
      <c r="BT146" s="447"/>
      <c r="BU146" s="103">
        <f t="shared" si="733"/>
        <v>-25</v>
      </c>
      <c r="BV146" s="101">
        <f t="shared" si="733"/>
        <v>-39</v>
      </c>
      <c r="BW146" s="101">
        <f t="shared" si="733"/>
        <v>-44</v>
      </c>
      <c r="BX146" s="101">
        <f t="shared" si="733"/>
        <v>-35</v>
      </c>
      <c r="BY146" s="101">
        <f t="shared" si="733"/>
        <v>-16</v>
      </c>
      <c r="BZ146" s="101">
        <f t="shared" si="733"/>
        <v>-14</v>
      </c>
      <c r="CA146" s="101">
        <f t="shared" si="733"/>
        <v>5</v>
      </c>
      <c r="CB146" s="101">
        <f t="shared" si="733"/>
        <v>23</v>
      </c>
      <c r="CC146" s="101">
        <f t="shared" si="733"/>
        <v>45</v>
      </c>
      <c r="CD146" s="373">
        <f t="shared" si="733"/>
        <v>50</v>
      </c>
      <c r="CE146" s="101">
        <f t="shared" si="734"/>
        <v>54</v>
      </c>
      <c r="CF146" s="101">
        <f t="shared" si="734"/>
        <v>50</v>
      </c>
      <c r="CG146" s="101">
        <f t="shared" si="734"/>
        <v>50</v>
      </c>
      <c r="CH146" s="101">
        <f t="shared" si="734"/>
        <v>48</v>
      </c>
      <c r="CI146" s="101">
        <f t="shared" si="734"/>
        <v>45</v>
      </c>
      <c r="CJ146" s="195">
        <f t="shared" si="734"/>
        <v>48</v>
      </c>
      <c r="CK146" s="195">
        <f t="shared" si="734"/>
        <v>55</v>
      </c>
      <c r="CL146" s="195">
        <f t="shared" si="734"/>
        <v>63</v>
      </c>
      <c r="CM146" s="195">
        <f t="shared" si="734"/>
        <v>46</v>
      </c>
      <c r="CN146" s="195">
        <f t="shared" si="734"/>
        <v>32</v>
      </c>
      <c r="CO146" s="195">
        <f t="shared" si="735"/>
        <v>18</v>
      </c>
      <c r="CP146" s="373">
        <f t="shared" si="735"/>
        <v>10</v>
      </c>
      <c r="CQ146" s="195">
        <f t="shared" si="735"/>
        <v>-2</v>
      </c>
      <c r="CR146" s="195">
        <f t="shared" si="735"/>
        <v>-12</v>
      </c>
      <c r="CS146" s="195">
        <f t="shared" si="735"/>
        <v>-3</v>
      </c>
      <c r="CT146" s="195">
        <f t="shared" si="735"/>
        <v>15</v>
      </c>
      <c r="CU146" s="195">
        <f t="shared" si="735"/>
        <v>14</v>
      </c>
      <c r="CV146" s="195">
        <f t="shared" si="735"/>
        <v>8</v>
      </c>
      <c r="CW146" s="195">
        <f t="shared" si="735"/>
        <v>-11</v>
      </c>
      <c r="CX146" s="195">
        <f t="shared" si="735"/>
        <v>-21</v>
      </c>
      <c r="CY146" s="195">
        <f t="shared" si="736"/>
        <v>-27</v>
      </c>
      <c r="CZ146" s="195">
        <f t="shared" si="736"/>
        <v>-43</v>
      </c>
      <c r="DA146" s="195">
        <f t="shared" si="736"/>
        <v>-53</v>
      </c>
      <c r="DB146" s="373">
        <f t="shared" si="736"/>
        <v>-49</v>
      </c>
      <c r="DC146" s="373">
        <f t="shared" si="736"/>
        <v>-35</v>
      </c>
      <c r="DD146" s="373">
        <f t="shared" si="736"/>
        <v>-34</v>
      </c>
      <c r="DE146" s="373">
        <f t="shared" si="736"/>
        <v>-26</v>
      </c>
      <c r="DF146" s="373">
        <f t="shared" si="736"/>
        <v>-35</v>
      </c>
      <c r="DG146" s="373">
        <f t="shared" si="736"/>
        <v>-29</v>
      </c>
      <c r="DH146" s="373">
        <f t="shared" si="736"/>
        <v>-34</v>
      </c>
      <c r="DI146" s="373">
        <f t="shared" si="737"/>
        <v>-34</v>
      </c>
      <c r="DJ146" s="373">
        <f t="shared" si="737"/>
        <v>-44</v>
      </c>
      <c r="DK146" s="373">
        <f t="shared" si="737"/>
        <v>-31</v>
      </c>
      <c r="DL146" s="373">
        <f t="shared" si="737"/>
        <v>-29</v>
      </c>
      <c r="DM146" s="373">
        <f t="shared" si="737"/>
        <v>-26</v>
      </c>
      <c r="DN146" s="373">
        <f t="shared" si="737"/>
        <v>-16</v>
      </c>
      <c r="DO146" s="373">
        <f t="shared" si="737"/>
        <v>-15</v>
      </c>
      <c r="DP146" s="373">
        <f t="shared" si="737"/>
        <v>-14</v>
      </c>
      <c r="DQ146" s="373">
        <f t="shared" si="737"/>
        <v>-17</v>
      </c>
      <c r="DR146" s="373">
        <f t="shared" si="737"/>
        <v>-20</v>
      </c>
      <c r="DS146" s="373">
        <f t="shared" si="737"/>
        <v>-25</v>
      </c>
      <c r="DT146" s="373">
        <f t="shared" si="737"/>
        <v>-31</v>
      </c>
      <c r="DU146" s="373">
        <f t="shared" si="737"/>
        <v>-23</v>
      </c>
      <c r="DV146" s="373">
        <f t="shared" si="737"/>
        <v>-10</v>
      </c>
      <c r="DW146" s="373">
        <f t="shared" si="737"/>
        <v>-7</v>
      </c>
      <c r="DX146" s="373">
        <f t="shared" si="737"/>
        <v>1</v>
      </c>
      <c r="DY146" s="373"/>
      <c r="DZ146" s="373"/>
      <c r="EA146" s="373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39</v>
      </c>
    </row>
    <row r="147" spans="1:133" s="51" customFormat="1" x14ac:dyDescent="0.3">
      <c r="A147" s="138"/>
      <c r="B147" s="52" t="s">
        <v>143</v>
      </c>
      <c r="C147" s="103">
        <v>22</v>
      </c>
      <c r="D147" s="58">
        <v>21</v>
      </c>
      <c r="E147" s="58">
        <v>22</v>
      </c>
      <c r="F147" s="58">
        <v>22</v>
      </c>
      <c r="G147" s="58">
        <v>19</v>
      </c>
      <c r="H147" s="101">
        <v>23</v>
      </c>
      <c r="I147" s="58">
        <v>21</v>
      </c>
      <c r="J147" s="101">
        <v>21</v>
      </c>
      <c r="K147" s="58">
        <v>21</v>
      </c>
      <c r="L147" s="102">
        <v>19</v>
      </c>
      <c r="M147" s="101">
        <v>20</v>
      </c>
      <c r="N147" s="101">
        <v>23</v>
      </c>
      <c r="O147" s="58">
        <v>20</v>
      </c>
      <c r="P147" s="101">
        <v>17</v>
      </c>
      <c r="Q147" s="58">
        <v>14</v>
      </c>
      <c r="R147" s="101">
        <v>12</v>
      </c>
      <c r="S147" s="58">
        <v>15</v>
      </c>
      <c r="T147" s="101">
        <v>18</v>
      </c>
      <c r="U147" s="195">
        <v>33</v>
      </c>
      <c r="V147" s="195">
        <v>40</v>
      </c>
      <c r="W147" s="195">
        <v>42</v>
      </c>
      <c r="X147" s="102">
        <v>43</v>
      </c>
      <c r="Y147" s="195">
        <v>39</v>
      </c>
      <c r="Z147" s="195">
        <v>32</v>
      </c>
      <c r="AA147" s="195">
        <v>36</v>
      </c>
      <c r="AB147" s="195">
        <v>40</v>
      </c>
      <c r="AC147" s="195">
        <v>41</v>
      </c>
      <c r="AD147" s="195">
        <v>42</v>
      </c>
      <c r="AE147" s="195">
        <v>49</v>
      </c>
      <c r="AF147" s="195">
        <v>45</v>
      </c>
      <c r="AG147" s="195">
        <v>45</v>
      </c>
      <c r="AH147" s="195">
        <v>44</v>
      </c>
      <c r="AI147" s="195">
        <v>40</v>
      </c>
      <c r="AJ147" s="102">
        <v>45</v>
      </c>
      <c r="AK147" s="195">
        <v>44</v>
      </c>
      <c r="AL147" s="195">
        <v>39</v>
      </c>
      <c r="AM147" s="195">
        <v>43</v>
      </c>
      <c r="AN147" s="195">
        <v>32</v>
      </c>
      <c r="AO147" s="195">
        <v>35</v>
      </c>
      <c r="AP147" s="195">
        <v>25</v>
      </c>
      <c r="AQ147" s="56">
        <v>25</v>
      </c>
      <c r="AR147" s="195">
        <v>26</v>
      </c>
      <c r="AS147" s="195">
        <v>20</v>
      </c>
      <c r="AT147" s="195">
        <v>21</v>
      </c>
      <c r="AU147" s="195">
        <v>20</v>
      </c>
      <c r="AV147" s="300">
        <v>18</v>
      </c>
      <c r="AW147" s="195">
        <v>17</v>
      </c>
      <c r="AX147" s="195">
        <v>17</v>
      </c>
      <c r="AY147" s="195">
        <v>19</v>
      </c>
      <c r="AZ147" s="56">
        <v>19</v>
      </c>
      <c r="BA147" s="195">
        <v>22</v>
      </c>
      <c r="BB147" s="195">
        <v>19</v>
      </c>
      <c r="BC147" s="56">
        <v>18</v>
      </c>
      <c r="BD147" s="195">
        <v>15</v>
      </c>
      <c r="BE147" s="195">
        <v>11</v>
      </c>
      <c r="BF147" s="195">
        <v>14</v>
      </c>
      <c r="BG147" s="195">
        <v>16</v>
      </c>
      <c r="BH147" s="102">
        <v>15</v>
      </c>
      <c r="BI147" s="485">
        <v>16</v>
      </c>
      <c r="BJ147" s="549">
        <v>14</v>
      </c>
      <c r="BK147" s="373">
        <v>13</v>
      </c>
      <c r="BL147" s="56">
        <v>15</v>
      </c>
      <c r="BM147" s="195">
        <v>10</v>
      </c>
      <c r="BN147" s="195">
        <v>7</v>
      </c>
      <c r="BO147" s="56">
        <v>14</v>
      </c>
      <c r="BP147" s="56">
        <v>11</v>
      </c>
      <c r="BQ147" s="195">
        <v>18</v>
      </c>
      <c r="BR147" s="195">
        <v>22</v>
      </c>
      <c r="BS147" s="195"/>
      <c r="BT147" s="583"/>
      <c r="BU147" s="103">
        <f t="shared" si="733"/>
        <v>-2</v>
      </c>
      <c r="BV147" s="101">
        <f t="shared" si="733"/>
        <v>-4</v>
      </c>
      <c r="BW147" s="101">
        <f t="shared" si="733"/>
        <v>-8</v>
      </c>
      <c r="BX147" s="101">
        <f t="shared" si="733"/>
        <v>-10</v>
      </c>
      <c r="BY147" s="101">
        <f t="shared" si="733"/>
        <v>-4</v>
      </c>
      <c r="BZ147" s="101">
        <f t="shared" si="733"/>
        <v>-5</v>
      </c>
      <c r="CA147" s="101">
        <f t="shared" si="733"/>
        <v>12</v>
      </c>
      <c r="CB147" s="101">
        <f t="shared" si="733"/>
        <v>19</v>
      </c>
      <c r="CC147" s="101">
        <f t="shared" si="733"/>
        <v>21</v>
      </c>
      <c r="CD147" s="373">
        <f t="shared" si="733"/>
        <v>24</v>
      </c>
      <c r="CE147" s="101">
        <f t="shared" si="734"/>
        <v>19</v>
      </c>
      <c r="CF147" s="101">
        <f t="shared" si="734"/>
        <v>9</v>
      </c>
      <c r="CG147" s="101">
        <f t="shared" si="734"/>
        <v>16</v>
      </c>
      <c r="CH147" s="101">
        <f t="shared" si="734"/>
        <v>23</v>
      </c>
      <c r="CI147" s="101">
        <f t="shared" si="734"/>
        <v>27</v>
      </c>
      <c r="CJ147" s="195">
        <f t="shared" si="734"/>
        <v>30</v>
      </c>
      <c r="CK147" s="195">
        <f t="shared" si="734"/>
        <v>34</v>
      </c>
      <c r="CL147" s="195">
        <f t="shared" si="734"/>
        <v>27</v>
      </c>
      <c r="CM147" s="195">
        <f t="shared" si="734"/>
        <v>12</v>
      </c>
      <c r="CN147" s="195">
        <f t="shared" si="734"/>
        <v>4</v>
      </c>
      <c r="CO147" s="195">
        <f t="shared" si="735"/>
        <v>-2</v>
      </c>
      <c r="CP147" s="373">
        <f t="shared" si="735"/>
        <v>2</v>
      </c>
      <c r="CQ147" s="195">
        <f t="shared" si="735"/>
        <v>5</v>
      </c>
      <c r="CR147" s="195">
        <f t="shared" si="735"/>
        <v>7</v>
      </c>
      <c r="CS147" s="195">
        <f t="shared" si="735"/>
        <v>7</v>
      </c>
      <c r="CT147" s="195">
        <f t="shared" si="735"/>
        <v>-8</v>
      </c>
      <c r="CU147" s="195">
        <f t="shared" si="735"/>
        <v>-6</v>
      </c>
      <c r="CV147" s="195">
        <f t="shared" si="735"/>
        <v>-17</v>
      </c>
      <c r="CW147" s="195">
        <f t="shared" si="735"/>
        <v>-24</v>
      </c>
      <c r="CX147" s="195">
        <f t="shared" si="735"/>
        <v>-19</v>
      </c>
      <c r="CY147" s="195">
        <f t="shared" si="736"/>
        <v>-25</v>
      </c>
      <c r="CZ147" s="195">
        <f t="shared" si="736"/>
        <v>-23</v>
      </c>
      <c r="DA147" s="195">
        <f t="shared" si="736"/>
        <v>-20</v>
      </c>
      <c r="DB147" s="373">
        <f t="shared" si="736"/>
        <v>-27</v>
      </c>
      <c r="DC147" s="373">
        <f t="shared" si="736"/>
        <v>-27</v>
      </c>
      <c r="DD147" s="373">
        <f t="shared" si="736"/>
        <v>-22</v>
      </c>
      <c r="DE147" s="373">
        <f t="shared" si="736"/>
        <v>-24</v>
      </c>
      <c r="DF147" s="373">
        <f t="shared" si="736"/>
        <v>-13</v>
      </c>
      <c r="DG147" s="373">
        <f t="shared" si="736"/>
        <v>-13</v>
      </c>
      <c r="DH147" s="373">
        <f t="shared" si="736"/>
        <v>-6</v>
      </c>
      <c r="DI147" s="373">
        <f t="shared" si="737"/>
        <v>-7</v>
      </c>
      <c r="DJ147" s="373">
        <f t="shared" si="737"/>
        <v>-11</v>
      </c>
      <c r="DK147" s="373">
        <f t="shared" si="737"/>
        <v>-9</v>
      </c>
      <c r="DL147" s="373">
        <f t="shared" si="737"/>
        <v>-7</v>
      </c>
      <c r="DM147" s="373">
        <f t="shared" si="737"/>
        <v>-4</v>
      </c>
      <c r="DN147" s="373">
        <f t="shared" si="737"/>
        <v>-3</v>
      </c>
      <c r="DO147" s="373">
        <f t="shared" si="737"/>
        <v>-1</v>
      </c>
      <c r="DP147" s="373">
        <f t="shared" si="737"/>
        <v>-3</v>
      </c>
      <c r="DQ147" s="373">
        <f t="shared" si="737"/>
        <v>-6</v>
      </c>
      <c r="DR147" s="373">
        <f t="shared" si="737"/>
        <v>-4</v>
      </c>
      <c r="DS147" s="373">
        <f t="shared" si="737"/>
        <v>-12</v>
      </c>
      <c r="DT147" s="373">
        <f t="shared" si="737"/>
        <v>-12</v>
      </c>
      <c r="DU147" s="373">
        <f t="shared" si="737"/>
        <v>-4</v>
      </c>
      <c r="DV147" s="373">
        <f t="shared" si="737"/>
        <v>-4</v>
      </c>
      <c r="DW147" s="373">
        <f t="shared" si="737"/>
        <v>7</v>
      </c>
      <c r="DX147" s="373">
        <f t="shared" si="737"/>
        <v>8</v>
      </c>
      <c r="DY147" s="373"/>
      <c r="DZ147" s="373"/>
      <c r="EA147" s="373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22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38">SUM(C143:C147)</f>
        <v>7548</v>
      </c>
      <c r="D148" s="106">
        <f t="shared" si="738"/>
        <v>9673</v>
      </c>
      <c r="E148" s="106">
        <f t="shared" si="738"/>
        <v>14441</v>
      </c>
      <c r="F148" s="106">
        <f t="shared" si="738"/>
        <v>15432</v>
      </c>
      <c r="G148" s="106">
        <f t="shared" si="738"/>
        <v>14933</v>
      </c>
      <c r="H148" s="107">
        <f t="shared" si="738"/>
        <v>14138</v>
      </c>
      <c r="I148" s="106">
        <f t="shared" si="738"/>
        <v>13502</v>
      </c>
      <c r="J148" s="107">
        <f t="shared" si="738"/>
        <v>12923</v>
      </c>
      <c r="K148" s="106">
        <f t="shared" si="738"/>
        <v>10657</v>
      </c>
      <c r="L148" s="108">
        <f t="shared" si="738"/>
        <v>8121</v>
      </c>
      <c r="M148" s="107">
        <f t="shared" si="738"/>
        <v>5744</v>
      </c>
      <c r="N148" s="107">
        <f t="shared" si="738"/>
        <v>5146</v>
      </c>
      <c r="O148" s="107">
        <f t="shared" si="738"/>
        <v>4821</v>
      </c>
      <c r="P148" s="107">
        <f t="shared" si="738"/>
        <v>3943</v>
      </c>
      <c r="Q148" s="107">
        <f t="shared" si="738"/>
        <v>3522</v>
      </c>
      <c r="R148" s="107">
        <f t="shared" si="738"/>
        <v>3612</v>
      </c>
      <c r="S148" s="107">
        <f t="shared" si="738"/>
        <v>3409</v>
      </c>
      <c r="T148" s="107">
        <f t="shared" si="738"/>
        <v>3288</v>
      </c>
      <c r="U148" s="107">
        <f t="shared" si="738"/>
        <v>3283</v>
      </c>
      <c r="V148" s="107">
        <f t="shared" si="738"/>
        <v>3244</v>
      </c>
      <c r="W148" s="197">
        <f>SUM(W143+W144+W145+W146+W147)</f>
        <v>3200</v>
      </c>
      <c r="X148" s="108">
        <f>SUM(X143+X144+X145+X146+X147)</f>
        <v>3205</v>
      </c>
      <c r="Y148" s="197">
        <v>3286</v>
      </c>
      <c r="Z148" s="197">
        <v>3607</v>
      </c>
      <c r="AA148" s="197">
        <v>4171</v>
      </c>
      <c r="AB148" s="197">
        <v>4828</v>
      </c>
      <c r="AC148" s="197">
        <v>6395</v>
      </c>
      <c r="AD148" s="197">
        <v>9230</v>
      </c>
      <c r="AE148" s="197">
        <v>14370</v>
      </c>
      <c r="AF148" s="197">
        <v>16376</v>
      </c>
      <c r="AG148" s="197">
        <v>17059</v>
      </c>
      <c r="AH148" s="197">
        <v>16970</v>
      </c>
      <c r="AI148" s="197">
        <v>15599</v>
      </c>
      <c r="AJ148" s="108">
        <v>13594</v>
      </c>
      <c r="AK148" s="197">
        <v>11919</v>
      </c>
      <c r="AL148" s="197">
        <v>11002</v>
      </c>
      <c r="AM148" s="197">
        <v>11302</v>
      </c>
      <c r="AN148" s="197">
        <v>12347</v>
      </c>
      <c r="AO148" s="197">
        <v>14205</v>
      </c>
      <c r="AP148" s="197">
        <v>14456</v>
      </c>
      <c r="AQ148" s="107">
        <v>13885</v>
      </c>
      <c r="AR148" s="197">
        <v>14020</v>
      </c>
      <c r="AS148" s="197">
        <v>13851</v>
      </c>
      <c r="AT148" s="197">
        <v>13411</v>
      </c>
      <c r="AU148" s="197">
        <v>11805</v>
      </c>
      <c r="AV148" s="108">
        <v>9663</v>
      </c>
      <c r="AW148" s="197">
        <v>8274</v>
      </c>
      <c r="AX148" s="197">
        <v>7811</v>
      </c>
      <c r="AY148" s="197">
        <v>8485</v>
      </c>
      <c r="AZ148" s="107">
        <v>9246</v>
      </c>
      <c r="BA148" s="197">
        <v>11520</v>
      </c>
      <c r="BB148" s="197">
        <v>12362</v>
      </c>
      <c r="BC148" s="107">
        <v>12371</v>
      </c>
      <c r="BD148" s="197">
        <v>12618</v>
      </c>
      <c r="BE148" s="197">
        <v>12168</v>
      </c>
      <c r="BF148" s="197">
        <v>12077</v>
      </c>
      <c r="BG148" s="197">
        <v>10990</v>
      </c>
      <c r="BH148" s="108">
        <v>9052</v>
      </c>
      <c r="BI148" s="488">
        <v>8033</v>
      </c>
      <c r="BJ148" s="552">
        <v>7163</v>
      </c>
      <c r="BK148" s="375">
        <v>7602</v>
      </c>
      <c r="BL148" s="107">
        <v>8330</v>
      </c>
      <c r="BM148" s="197">
        <v>9223</v>
      </c>
      <c r="BN148" s="197">
        <v>10511</v>
      </c>
      <c r="BO148" s="107">
        <v>10443</v>
      </c>
      <c r="BP148" s="107">
        <v>10461</v>
      </c>
      <c r="BQ148" s="197">
        <v>11131</v>
      </c>
      <c r="BR148" s="197">
        <v>11015</v>
      </c>
      <c r="BS148" s="197"/>
      <c r="BT148" s="197"/>
      <c r="BU148" s="105">
        <f t="shared" ref="BU148:BY148" si="739">SUM(BU143:BU147)</f>
        <v>-2727</v>
      </c>
      <c r="BV148" s="107">
        <f t="shared" si="739"/>
        <v>-5730</v>
      </c>
      <c r="BW148" s="107">
        <f t="shared" si="739"/>
        <v>-10919</v>
      </c>
      <c r="BX148" s="107">
        <f t="shared" si="739"/>
        <v>-11820</v>
      </c>
      <c r="BY148" s="107">
        <f t="shared" si="739"/>
        <v>-11524</v>
      </c>
      <c r="BZ148" s="107">
        <f t="shared" ref="BZ148:CH148" si="740">SUM(BZ143:BZ147)</f>
        <v>-10850</v>
      </c>
      <c r="CA148" s="107">
        <f t="shared" si="740"/>
        <v>-10219</v>
      </c>
      <c r="CB148" s="107">
        <f t="shared" si="740"/>
        <v>-9679</v>
      </c>
      <c r="CC148" s="107">
        <f t="shared" si="740"/>
        <v>-7457</v>
      </c>
      <c r="CD148" s="375">
        <f t="shared" si="740"/>
        <v>-4916</v>
      </c>
      <c r="CE148" s="107">
        <f t="shared" si="740"/>
        <v>-2458</v>
      </c>
      <c r="CF148" s="107">
        <f t="shared" si="740"/>
        <v>-1539</v>
      </c>
      <c r="CG148" s="107">
        <f t="shared" si="740"/>
        <v>-650</v>
      </c>
      <c r="CH148" s="107">
        <f t="shared" si="740"/>
        <v>885</v>
      </c>
      <c r="CI148" s="107">
        <f t="shared" ref="CI148:CJ148" si="741">SUM(CI143:CI147)</f>
        <v>2873</v>
      </c>
      <c r="CJ148" s="197">
        <f t="shared" si="741"/>
        <v>5618</v>
      </c>
      <c r="CK148" s="197">
        <f t="shared" ref="CK148:CL148" si="742">SUM(CK143:CK147)</f>
        <v>10961</v>
      </c>
      <c r="CL148" s="197">
        <f t="shared" si="742"/>
        <v>13088</v>
      </c>
      <c r="CM148" s="197">
        <f t="shared" ref="CM148:CN148" si="743">SUM(CM143:CM147)</f>
        <v>13776</v>
      </c>
      <c r="CN148" s="197">
        <f t="shared" si="743"/>
        <v>13726</v>
      </c>
      <c r="CO148" s="197">
        <f t="shared" ref="CO148:CQ148" si="744">SUM(CO143:CO147)</f>
        <v>12399</v>
      </c>
      <c r="CP148" s="375">
        <f t="shared" si="744"/>
        <v>10389</v>
      </c>
      <c r="CQ148" s="197">
        <f t="shared" si="744"/>
        <v>8633</v>
      </c>
      <c r="CR148" s="197">
        <f t="shared" ref="CR148" si="745">SUM(CR143:CR147)</f>
        <v>7395</v>
      </c>
      <c r="CS148" s="197">
        <f t="shared" ref="CS148" si="746">SUM(CS143:CS147)</f>
        <v>7131</v>
      </c>
      <c r="CT148" s="197">
        <f t="shared" ref="CT148" si="747">SUM(CT143:CT147)</f>
        <v>7519</v>
      </c>
      <c r="CU148" s="197">
        <f t="shared" ref="CU148" si="748">SUM(CU143:CU147)</f>
        <v>7810</v>
      </c>
      <c r="CV148" s="197">
        <f t="shared" ref="CV148" si="749">SUM(CV143:CV147)</f>
        <v>5226</v>
      </c>
      <c r="CW148" s="197">
        <f t="shared" ref="CW148" si="750">SUM(CW143:CW147)</f>
        <v>-485</v>
      </c>
      <c r="CX148" s="197">
        <f t="shared" ref="CX148" si="751">SUM(CX143:CX147)</f>
        <v>-2356</v>
      </c>
      <c r="CY148" s="197">
        <f t="shared" ref="CY148" si="752">SUM(CY143:CY147)</f>
        <v>-3208</v>
      </c>
      <c r="CZ148" s="197">
        <f t="shared" ref="CZ148" si="753">SUM(CZ143:CZ147)</f>
        <v>-3559</v>
      </c>
      <c r="DA148" s="197">
        <f t="shared" ref="DA148" si="754">SUM(DA143:DA147)</f>
        <v>-3794</v>
      </c>
      <c r="DB148" s="375">
        <f t="shared" ref="DB148" si="755">SUM(DB143:DB147)</f>
        <v>-3931</v>
      </c>
      <c r="DC148" s="375">
        <f t="shared" ref="DC148" si="756">SUM(DC143:DC147)</f>
        <v>-3645</v>
      </c>
      <c r="DD148" s="375">
        <f t="shared" ref="DD148" si="757">SUM(DD143:DD147)</f>
        <v>-3191</v>
      </c>
      <c r="DE148" s="375">
        <f t="shared" ref="DE148" si="758">SUM(DE143:DE147)</f>
        <v>-2817</v>
      </c>
      <c r="DF148" s="375">
        <f t="shared" ref="DF148:DG148" si="759">SUM(DF143:DF147)</f>
        <v>-3101</v>
      </c>
      <c r="DG148" s="375">
        <f t="shared" si="759"/>
        <v>-2685</v>
      </c>
      <c r="DH148" s="375">
        <f t="shared" ref="DH148" si="760">SUM(DH143:DH147)</f>
        <v>-2094</v>
      </c>
      <c r="DI148" s="375">
        <f t="shared" ref="DI148" si="761">SUM(DI143:DI147)</f>
        <v>-1514</v>
      </c>
      <c r="DJ148" s="375">
        <f t="shared" ref="DJ148:DK148" si="762">SUM(DJ143:DJ147)</f>
        <v>-1402</v>
      </c>
      <c r="DK148" s="375">
        <f t="shared" si="762"/>
        <v>-1683</v>
      </c>
      <c r="DL148" s="375">
        <f t="shared" ref="DL148:DM148" si="763">SUM(DL143:DL147)</f>
        <v>-1334</v>
      </c>
      <c r="DM148" s="375">
        <f t="shared" si="763"/>
        <v>-815</v>
      </c>
      <c r="DN148" s="375">
        <f t="shared" ref="DN148:DO148" si="764">SUM(DN143:DN147)</f>
        <v>-611</v>
      </c>
      <c r="DO148" s="375">
        <f t="shared" si="764"/>
        <v>-241</v>
      </c>
      <c r="DP148" s="375">
        <f t="shared" ref="DP148" si="765">SUM(DP143:DP147)</f>
        <v>-648</v>
      </c>
      <c r="DQ148" s="375">
        <f t="shared" ref="DQ148:DR148" si="766">SUM(DQ143:DQ147)</f>
        <v>-883</v>
      </c>
      <c r="DR148" s="375">
        <f t="shared" si="766"/>
        <v>-916</v>
      </c>
      <c r="DS148" s="375">
        <f t="shared" ref="DS148:DT148" si="767">SUM(DS143:DS147)</f>
        <v>-2297</v>
      </c>
      <c r="DT148" s="375">
        <f t="shared" si="767"/>
        <v>-1851</v>
      </c>
      <c r="DU148" s="375">
        <f t="shared" ref="DU148:DV148" si="768">SUM(DU143:DU147)</f>
        <v>-1928</v>
      </c>
      <c r="DV148" s="375">
        <f t="shared" si="768"/>
        <v>-2157</v>
      </c>
      <c r="DW148" s="375">
        <f t="shared" ref="DW148:DX148" si="769">SUM(DW143:DW147)</f>
        <v>-1037</v>
      </c>
      <c r="DX148" s="375">
        <f t="shared" si="769"/>
        <v>-1062</v>
      </c>
      <c r="DY148" s="375"/>
      <c r="DZ148" s="375"/>
      <c r="EA148" s="375"/>
      <c r="EC148" s="107">
        <f>SUM(EC143:EC147)</f>
        <v>11015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61"/>
      <c r="CQ149" s="330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  <c r="DB149" s="361"/>
      <c r="DC149" s="361"/>
      <c r="DD149" s="361"/>
      <c r="DE149" s="361"/>
      <c r="DF149" s="361"/>
      <c r="DG149" s="361"/>
      <c r="DH149" s="361"/>
      <c r="DI149" s="361"/>
      <c r="DJ149" s="361"/>
      <c r="DK149" s="361"/>
      <c r="DL149" s="361"/>
      <c r="DM149" s="361"/>
      <c r="DN149" s="361"/>
      <c r="DO149" s="361"/>
      <c r="DP149" s="361"/>
      <c r="DQ149" s="361"/>
      <c r="DR149" s="361"/>
      <c r="DS149" s="361"/>
      <c r="DT149" s="361"/>
      <c r="DU149" s="361"/>
      <c r="DV149" s="361"/>
      <c r="DW149" s="361"/>
      <c r="DX149" s="361"/>
      <c r="DY149" s="361"/>
      <c r="DZ149" s="361"/>
      <c r="EA149" s="361"/>
      <c r="EC149" s="70"/>
    </row>
    <row r="150" spans="1:133" s="51" customFormat="1" x14ac:dyDescent="0.3">
      <c r="A150" s="138"/>
      <c r="B150" s="52" t="s">
        <v>139</v>
      </c>
      <c r="C150" s="202">
        <v>67626737.189999998</v>
      </c>
      <c r="D150" s="203">
        <v>44276156.82</v>
      </c>
      <c r="E150" s="203">
        <v>26377846.460000001</v>
      </c>
      <c r="F150" s="204">
        <v>20304712.469999999</v>
      </c>
      <c r="G150" s="203">
        <v>14096092.039999999</v>
      </c>
      <c r="H150" s="204">
        <v>15393147.32</v>
      </c>
      <c r="I150" s="203">
        <v>13055262.49</v>
      </c>
      <c r="J150" s="204">
        <v>16075800.75</v>
      </c>
      <c r="K150" s="203">
        <v>29225939.52</v>
      </c>
      <c r="L150" s="205">
        <v>54620252.119999997</v>
      </c>
      <c r="M150" s="204">
        <v>63483177.259999998</v>
      </c>
      <c r="N150" s="204">
        <v>63464789.579999998</v>
      </c>
      <c r="O150" s="203">
        <v>45531442.740000002</v>
      </c>
      <c r="P150" s="204">
        <v>39799038.060000002</v>
      </c>
      <c r="Q150" s="203">
        <v>27818398</v>
      </c>
      <c r="R150" s="204">
        <v>15113975</v>
      </c>
      <c r="S150" s="203">
        <v>13976990</v>
      </c>
      <c r="T150" s="204">
        <v>13746156</v>
      </c>
      <c r="U150" s="206">
        <v>13795783</v>
      </c>
      <c r="V150" s="206">
        <v>16877953</v>
      </c>
      <c r="W150" s="206">
        <v>25064556</v>
      </c>
      <c r="X150" s="205">
        <v>48614938</v>
      </c>
      <c r="Y150" s="206">
        <v>65397151</v>
      </c>
      <c r="Z150" s="206">
        <v>73006620</v>
      </c>
      <c r="AA150" s="206">
        <v>53049985</v>
      </c>
      <c r="AB150" s="206">
        <v>39372838</v>
      </c>
      <c r="AC150" s="206">
        <v>23187706</v>
      </c>
      <c r="AD150" s="206">
        <v>15438472</v>
      </c>
      <c r="AE150" s="206">
        <v>14298109</v>
      </c>
      <c r="AF150" s="206">
        <v>12665328</v>
      </c>
      <c r="AG150" s="206">
        <v>13368368</v>
      </c>
      <c r="AH150" s="206">
        <v>15733146</v>
      </c>
      <c r="AI150" s="206">
        <v>26752627</v>
      </c>
      <c r="AJ150" s="218">
        <v>59953239</v>
      </c>
      <c r="AK150" s="282">
        <v>87130143</v>
      </c>
      <c r="AL150" s="282">
        <v>82713911</v>
      </c>
      <c r="AM150" s="282">
        <v>64934992</v>
      </c>
      <c r="AN150" s="282">
        <v>53044196</v>
      </c>
      <c r="AO150" s="282">
        <v>33397101</v>
      </c>
      <c r="AP150" s="282">
        <v>20374770</v>
      </c>
      <c r="AQ150" s="56">
        <v>19761525</v>
      </c>
      <c r="AR150" s="282">
        <v>17050358</v>
      </c>
      <c r="AS150" s="282">
        <v>17176863</v>
      </c>
      <c r="AT150" s="282">
        <v>24512007</v>
      </c>
      <c r="AU150" s="282">
        <v>39365381</v>
      </c>
      <c r="AV150" s="218">
        <v>77922349</v>
      </c>
      <c r="AW150" s="282">
        <v>81785685</v>
      </c>
      <c r="AX150" s="282">
        <v>86297764</v>
      </c>
      <c r="AY150" s="282">
        <v>68542668</v>
      </c>
      <c r="AZ150" s="56">
        <v>48566942</v>
      </c>
      <c r="BA150" s="282">
        <v>27622655</v>
      </c>
      <c r="BB150" s="282">
        <v>19351110</v>
      </c>
      <c r="BC150" s="56">
        <v>15926100</v>
      </c>
      <c r="BD150" s="282">
        <v>15049379</v>
      </c>
      <c r="BE150" s="282">
        <v>17185993</v>
      </c>
      <c r="BF150" s="282">
        <v>18278534</v>
      </c>
      <c r="BG150" s="282">
        <v>26907409</v>
      </c>
      <c r="BH150" s="218">
        <v>73939922</v>
      </c>
      <c r="BI150" s="489">
        <v>80710512</v>
      </c>
      <c r="BJ150" s="553">
        <v>89479215</v>
      </c>
      <c r="BK150" s="574">
        <v>71419843</v>
      </c>
      <c r="BL150" s="56">
        <v>56819143</v>
      </c>
      <c r="BM150" s="282">
        <v>34525626</v>
      </c>
      <c r="BN150" s="282">
        <v>21133933</v>
      </c>
      <c r="BO150" s="56">
        <v>18212508</v>
      </c>
      <c r="BP150" s="56">
        <v>19802585</v>
      </c>
      <c r="BQ150" s="282">
        <v>19388863</v>
      </c>
      <c r="BR150" s="282">
        <v>22324209</v>
      </c>
      <c r="BS150" s="282"/>
      <c r="BT150" s="282"/>
      <c r="BU150" s="527">
        <f t="shared" ref="BU150:CD154" si="770">O150-C150</f>
        <v>-22095294.449999996</v>
      </c>
      <c r="BV150" s="212">
        <f t="shared" si="770"/>
        <v>-4477118.7599999979</v>
      </c>
      <c r="BW150" s="212">
        <f t="shared" si="770"/>
        <v>1440551.5399999991</v>
      </c>
      <c r="BX150" s="212">
        <f t="shared" si="770"/>
        <v>-5190737.4699999988</v>
      </c>
      <c r="BY150" s="212">
        <f t="shared" si="770"/>
        <v>-119102.03999999911</v>
      </c>
      <c r="BZ150" s="212">
        <f t="shared" si="770"/>
        <v>-1646991.3200000003</v>
      </c>
      <c r="CA150" s="212">
        <f t="shared" si="770"/>
        <v>740520.50999999978</v>
      </c>
      <c r="CB150" s="212">
        <f t="shared" si="770"/>
        <v>802152.25</v>
      </c>
      <c r="CC150" s="212">
        <f t="shared" si="770"/>
        <v>-4161383.5199999996</v>
      </c>
      <c r="CD150" s="395">
        <f t="shared" si="770"/>
        <v>-6005314.1199999973</v>
      </c>
      <c r="CE150" s="212">
        <f t="shared" ref="CE150:CN154" si="771">Y150-M150</f>
        <v>1913973.7400000021</v>
      </c>
      <c r="CF150" s="212">
        <f t="shared" si="771"/>
        <v>9541830.4200000018</v>
      </c>
      <c r="CG150" s="212">
        <f t="shared" si="771"/>
        <v>7518542.2599999979</v>
      </c>
      <c r="CH150" s="212">
        <f t="shared" si="771"/>
        <v>-426200.06000000238</v>
      </c>
      <c r="CI150" s="212">
        <f t="shared" si="771"/>
        <v>-4630692</v>
      </c>
      <c r="CJ150" s="236">
        <f t="shared" si="771"/>
        <v>324497</v>
      </c>
      <c r="CK150" s="236">
        <f t="shared" si="771"/>
        <v>321119</v>
      </c>
      <c r="CL150" s="236">
        <f t="shared" si="771"/>
        <v>-1080828</v>
      </c>
      <c r="CM150" s="236">
        <f t="shared" si="771"/>
        <v>-427415</v>
      </c>
      <c r="CN150" s="236">
        <f t="shared" si="771"/>
        <v>-1144807</v>
      </c>
      <c r="CO150" s="236">
        <f t="shared" ref="CO150:CX154" si="772">AI150-W150</f>
        <v>1688071</v>
      </c>
      <c r="CP150" s="373">
        <f t="shared" si="772"/>
        <v>11338301</v>
      </c>
      <c r="CQ150" s="195">
        <f t="shared" si="772"/>
        <v>21732992</v>
      </c>
      <c r="CR150" s="195">
        <f t="shared" si="772"/>
        <v>9707291</v>
      </c>
      <c r="CS150" s="195">
        <f t="shared" si="772"/>
        <v>11885007</v>
      </c>
      <c r="CT150" s="195">
        <f t="shared" si="772"/>
        <v>13671358</v>
      </c>
      <c r="CU150" s="195">
        <f t="shared" si="772"/>
        <v>10209395</v>
      </c>
      <c r="CV150" s="195">
        <f t="shared" si="772"/>
        <v>4936298</v>
      </c>
      <c r="CW150" s="195">
        <f t="shared" si="772"/>
        <v>5463416</v>
      </c>
      <c r="CX150" s="195">
        <f t="shared" si="772"/>
        <v>4385030</v>
      </c>
      <c r="CY150" s="195">
        <f t="shared" ref="CY150:DH154" si="773">AS150-AG150</f>
        <v>3808495</v>
      </c>
      <c r="CZ150" s="195">
        <f t="shared" si="773"/>
        <v>8778861</v>
      </c>
      <c r="DA150" s="195">
        <f t="shared" si="773"/>
        <v>12612754</v>
      </c>
      <c r="DB150" s="373">
        <f t="shared" si="773"/>
        <v>17969110</v>
      </c>
      <c r="DC150" s="373">
        <f t="shared" si="773"/>
        <v>-5344458</v>
      </c>
      <c r="DD150" s="373">
        <f t="shared" si="773"/>
        <v>3583853</v>
      </c>
      <c r="DE150" s="373">
        <f t="shared" si="773"/>
        <v>3607676</v>
      </c>
      <c r="DF150" s="373">
        <f t="shared" si="773"/>
        <v>-4477254</v>
      </c>
      <c r="DG150" s="373">
        <f t="shared" si="773"/>
        <v>-5774446</v>
      </c>
      <c r="DH150" s="373">
        <f t="shared" si="773"/>
        <v>-1023660</v>
      </c>
      <c r="DI150" s="373">
        <f t="shared" ref="DI150:DX154" si="774">BC150-AQ150</f>
        <v>-3835425</v>
      </c>
      <c r="DJ150" s="373">
        <f t="shared" si="774"/>
        <v>-2000979</v>
      </c>
      <c r="DK150" s="373">
        <f t="shared" si="774"/>
        <v>9130</v>
      </c>
      <c r="DL150" s="373">
        <f t="shared" si="774"/>
        <v>-6233473</v>
      </c>
      <c r="DM150" s="373">
        <f t="shared" si="774"/>
        <v>-12457972</v>
      </c>
      <c r="DN150" s="373">
        <f t="shared" si="774"/>
        <v>-3982427</v>
      </c>
      <c r="DO150" s="373">
        <f t="shared" si="774"/>
        <v>-1075173</v>
      </c>
      <c r="DP150" s="373">
        <f t="shared" si="774"/>
        <v>3181451</v>
      </c>
      <c r="DQ150" s="373">
        <f t="shared" si="774"/>
        <v>2877175</v>
      </c>
      <c r="DR150" s="373">
        <f t="shared" si="774"/>
        <v>8252201</v>
      </c>
      <c r="DS150" s="373">
        <f t="shared" si="774"/>
        <v>6902971</v>
      </c>
      <c r="DT150" s="373">
        <f t="shared" si="774"/>
        <v>1782823</v>
      </c>
      <c r="DU150" s="373">
        <f t="shared" si="774"/>
        <v>2286408</v>
      </c>
      <c r="DV150" s="373">
        <f t="shared" si="774"/>
        <v>4753206</v>
      </c>
      <c r="DW150" s="373">
        <f t="shared" si="774"/>
        <v>2202870</v>
      </c>
      <c r="DX150" s="373">
        <f t="shared" si="774"/>
        <v>4045675</v>
      </c>
      <c r="DY150" s="373"/>
      <c r="DZ150" s="373"/>
      <c r="EA150" s="373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22324209</v>
      </c>
    </row>
    <row r="151" spans="1:133" s="51" customFormat="1" x14ac:dyDescent="0.3">
      <c r="A151" s="138"/>
      <c r="B151" s="52" t="s">
        <v>140</v>
      </c>
      <c r="C151" s="202">
        <v>6884970.2000000002</v>
      </c>
      <c r="D151" s="203">
        <v>4830673.3499999996</v>
      </c>
      <c r="E151" s="203">
        <v>3129044.4</v>
      </c>
      <c r="F151" s="204">
        <v>2065642.96</v>
      </c>
      <c r="G151" s="203">
        <v>1299498.6599999999</v>
      </c>
      <c r="H151" s="204">
        <v>1441082.6</v>
      </c>
      <c r="I151" s="203">
        <v>1300569.8999999999</v>
      </c>
      <c r="J151" s="204">
        <v>1532604.81</v>
      </c>
      <c r="K151" s="203">
        <v>2411227.2999999998</v>
      </c>
      <c r="L151" s="205">
        <v>5102770.9000000004</v>
      </c>
      <c r="M151" s="204">
        <v>5801836.0700000003</v>
      </c>
      <c r="N151" s="204">
        <v>5390886.4100000001</v>
      </c>
      <c r="O151" s="203">
        <v>4525288.1100000003</v>
      </c>
      <c r="P151" s="204">
        <v>3895539.88</v>
      </c>
      <c r="Q151" s="203">
        <v>2579760</v>
      </c>
      <c r="R151" s="204">
        <v>1514436</v>
      </c>
      <c r="S151" s="203">
        <v>1300571</v>
      </c>
      <c r="T151" s="204">
        <v>1230523</v>
      </c>
      <c r="U151" s="206">
        <v>1279268</v>
      </c>
      <c r="V151" s="206">
        <v>1484340</v>
      </c>
      <c r="W151" s="206">
        <v>2280774</v>
      </c>
      <c r="X151" s="205">
        <v>4327455</v>
      </c>
      <c r="Y151" s="206">
        <v>6907790</v>
      </c>
      <c r="Z151" s="206">
        <v>7489088</v>
      </c>
      <c r="AA151" s="206">
        <v>6106714</v>
      </c>
      <c r="AB151" s="206">
        <v>4976675</v>
      </c>
      <c r="AC151" s="206">
        <v>3253146</v>
      </c>
      <c r="AD151" s="206">
        <v>2343084</v>
      </c>
      <c r="AE151" s="206">
        <v>1965891</v>
      </c>
      <c r="AF151" s="206">
        <v>1511488</v>
      </c>
      <c r="AG151" s="206">
        <v>1504344</v>
      </c>
      <c r="AH151" s="206">
        <v>1875741</v>
      </c>
      <c r="AI151" s="206">
        <v>2878501</v>
      </c>
      <c r="AJ151" s="218">
        <v>5393993</v>
      </c>
      <c r="AK151" s="282">
        <v>7959259</v>
      </c>
      <c r="AL151" s="282">
        <v>8696265</v>
      </c>
      <c r="AM151" s="282">
        <v>7635853</v>
      </c>
      <c r="AN151" s="282">
        <v>6294163</v>
      </c>
      <c r="AO151" s="282">
        <v>4672457</v>
      </c>
      <c r="AP151" s="282">
        <v>3094805</v>
      </c>
      <c r="AQ151" s="56">
        <v>2634638</v>
      </c>
      <c r="AR151" s="282">
        <v>2181514</v>
      </c>
      <c r="AS151" s="282">
        <v>1964848</v>
      </c>
      <c r="AT151" s="282">
        <v>2951613</v>
      </c>
      <c r="AU151" s="282">
        <v>4328225</v>
      </c>
      <c r="AV151" s="218">
        <v>9017035</v>
      </c>
      <c r="AW151" s="282">
        <v>10363896</v>
      </c>
      <c r="AX151" s="282">
        <v>10894124</v>
      </c>
      <c r="AY151" s="282">
        <v>0</v>
      </c>
      <c r="AZ151" s="56">
        <v>7185895</v>
      </c>
      <c r="BA151" s="282">
        <v>5017773</v>
      </c>
      <c r="BB151" s="282">
        <v>3509908</v>
      </c>
      <c r="BC151" s="56">
        <v>2345295</v>
      </c>
      <c r="BD151" s="282">
        <v>2276798</v>
      </c>
      <c r="BE151" s="282">
        <v>2196721</v>
      </c>
      <c r="BF151" s="282">
        <v>2342126</v>
      </c>
      <c r="BG151" s="282">
        <v>3605612</v>
      </c>
      <c r="BH151" s="218">
        <v>9699847</v>
      </c>
      <c r="BI151" s="489">
        <v>10435074</v>
      </c>
      <c r="BJ151" s="553">
        <v>13025213</v>
      </c>
      <c r="BK151" s="574">
        <v>10928336</v>
      </c>
      <c r="BL151" s="56">
        <v>8650140</v>
      </c>
      <c r="BM151" s="282">
        <v>6152385</v>
      </c>
      <c r="BN151" s="282">
        <v>2303031</v>
      </c>
      <c r="BO151" s="56">
        <v>2026752</v>
      </c>
      <c r="BP151" s="56">
        <v>2017938</v>
      </c>
      <c r="BQ151" s="282">
        <v>1899431</v>
      </c>
      <c r="BR151" s="282">
        <v>2030443</v>
      </c>
      <c r="BS151" s="282"/>
      <c r="BT151" s="282"/>
      <c r="BU151" s="527">
        <f t="shared" si="770"/>
        <v>-2359682.09</v>
      </c>
      <c r="BV151" s="212">
        <f t="shared" si="770"/>
        <v>-935133.46999999974</v>
      </c>
      <c r="BW151" s="212">
        <f t="shared" si="770"/>
        <v>-549284.39999999991</v>
      </c>
      <c r="BX151" s="212">
        <f t="shared" si="770"/>
        <v>-551206.96</v>
      </c>
      <c r="BY151" s="212">
        <f t="shared" si="770"/>
        <v>1072.3400000000838</v>
      </c>
      <c r="BZ151" s="212">
        <f t="shared" si="770"/>
        <v>-210559.60000000009</v>
      </c>
      <c r="CA151" s="212">
        <f t="shared" si="770"/>
        <v>-21301.899999999907</v>
      </c>
      <c r="CB151" s="212">
        <f t="shared" si="770"/>
        <v>-48264.810000000056</v>
      </c>
      <c r="CC151" s="212">
        <f t="shared" si="770"/>
        <v>-130453.29999999981</v>
      </c>
      <c r="CD151" s="395">
        <f t="shared" si="770"/>
        <v>-775315.90000000037</v>
      </c>
      <c r="CE151" s="212">
        <f t="shared" si="771"/>
        <v>1105953.9299999997</v>
      </c>
      <c r="CF151" s="212">
        <f t="shared" si="771"/>
        <v>2098201.59</v>
      </c>
      <c r="CG151" s="212">
        <f t="shared" si="771"/>
        <v>1581425.8899999997</v>
      </c>
      <c r="CH151" s="212">
        <f t="shared" si="771"/>
        <v>1081135.1200000001</v>
      </c>
      <c r="CI151" s="212">
        <f t="shared" si="771"/>
        <v>673386</v>
      </c>
      <c r="CJ151" s="236">
        <f t="shared" si="771"/>
        <v>828648</v>
      </c>
      <c r="CK151" s="236">
        <f t="shared" si="771"/>
        <v>665320</v>
      </c>
      <c r="CL151" s="236">
        <f t="shared" si="771"/>
        <v>280965</v>
      </c>
      <c r="CM151" s="236">
        <f t="shared" si="771"/>
        <v>225076</v>
      </c>
      <c r="CN151" s="236">
        <f t="shared" si="771"/>
        <v>391401</v>
      </c>
      <c r="CO151" s="236">
        <f t="shared" si="772"/>
        <v>597727</v>
      </c>
      <c r="CP151" s="373">
        <f t="shared" si="772"/>
        <v>1066538</v>
      </c>
      <c r="CQ151" s="195">
        <f t="shared" si="772"/>
        <v>1051469</v>
      </c>
      <c r="CR151" s="195">
        <f t="shared" si="772"/>
        <v>1207177</v>
      </c>
      <c r="CS151" s="195">
        <f t="shared" si="772"/>
        <v>1529139</v>
      </c>
      <c r="CT151" s="195">
        <f t="shared" si="772"/>
        <v>1317488</v>
      </c>
      <c r="CU151" s="195">
        <f t="shared" si="772"/>
        <v>1419311</v>
      </c>
      <c r="CV151" s="195">
        <f t="shared" si="772"/>
        <v>751721</v>
      </c>
      <c r="CW151" s="195">
        <f t="shared" si="772"/>
        <v>668747</v>
      </c>
      <c r="CX151" s="195">
        <f t="shared" si="772"/>
        <v>670026</v>
      </c>
      <c r="CY151" s="195">
        <f t="shared" si="773"/>
        <v>460504</v>
      </c>
      <c r="CZ151" s="195">
        <f t="shared" si="773"/>
        <v>1075872</v>
      </c>
      <c r="DA151" s="195">
        <f t="shared" si="773"/>
        <v>1449724</v>
      </c>
      <c r="DB151" s="373">
        <f t="shared" si="773"/>
        <v>3623042</v>
      </c>
      <c r="DC151" s="373">
        <f t="shared" si="773"/>
        <v>2404637</v>
      </c>
      <c r="DD151" s="373">
        <f t="shared" si="773"/>
        <v>2197859</v>
      </c>
      <c r="DE151" s="373">
        <f t="shared" si="773"/>
        <v>-7635853</v>
      </c>
      <c r="DF151" s="373">
        <f t="shared" si="773"/>
        <v>891732</v>
      </c>
      <c r="DG151" s="373">
        <f t="shared" si="773"/>
        <v>345316</v>
      </c>
      <c r="DH151" s="373">
        <f t="shared" si="773"/>
        <v>415103</v>
      </c>
      <c r="DI151" s="373">
        <f t="shared" si="774"/>
        <v>-289343</v>
      </c>
      <c r="DJ151" s="373">
        <f t="shared" si="774"/>
        <v>95284</v>
      </c>
      <c r="DK151" s="373">
        <f t="shared" si="774"/>
        <v>231873</v>
      </c>
      <c r="DL151" s="373">
        <f t="shared" si="774"/>
        <v>-609487</v>
      </c>
      <c r="DM151" s="373">
        <f t="shared" si="774"/>
        <v>-722613</v>
      </c>
      <c r="DN151" s="373">
        <f t="shared" si="774"/>
        <v>682812</v>
      </c>
      <c r="DO151" s="373">
        <f t="shared" si="774"/>
        <v>71178</v>
      </c>
      <c r="DP151" s="373">
        <f t="shared" si="774"/>
        <v>2131089</v>
      </c>
      <c r="DQ151" s="373">
        <f t="shared" si="774"/>
        <v>10928336</v>
      </c>
      <c r="DR151" s="373">
        <f t="shared" si="774"/>
        <v>1464245</v>
      </c>
      <c r="DS151" s="373">
        <f t="shared" si="774"/>
        <v>1134612</v>
      </c>
      <c r="DT151" s="373">
        <f t="shared" si="774"/>
        <v>-1206877</v>
      </c>
      <c r="DU151" s="373">
        <f t="shared" si="774"/>
        <v>-318543</v>
      </c>
      <c r="DV151" s="373">
        <f t="shared" si="774"/>
        <v>-258860</v>
      </c>
      <c r="DW151" s="373">
        <f t="shared" si="774"/>
        <v>-297290</v>
      </c>
      <c r="DX151" s="373">
        <f t="shared" si="774"/>
        <v>-311683</v>
      </c>
      <c r="DY151" s="373"/>
      <c r="DZ151" s="373"/>
      <c r="EA151" s="373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2030443</v>
      </c>
    </row>
    <row r="152" spans="1:133" s="51" customFormat="1" x14ac:dyDescent="0.3">
      <c r="A152" s="138"/>
      <c r="B152" s="52" t="s">
        <v>141</v>
      </c>
      <c r="C152" s="202">
        <v>9189675.6899999995</v>
      </c>
      <c r="D152" s="203">
        <v>5897785.8700000001</v>
      </c>
      <c r="E152" s="203">
        <v>3222419.15</v>
      </c>
      <c r="F152" s="204">
        <v>2436455.75</v>
      </c>
      <c r="G152" s="203">
        <v>1589800.9</v>
      </c>
      <c r="H152" s="204">
        <v>1711349.53</v>
      </c>
      <c r="I152" s="203">
        <v>1572048.35</v>
      </c>
      <c r="J152" s="204">
        <v>1922745.67</v>
      </c>
      <c r="K152" s="203">
        <v>3907403.48</v>
      </c>
      <c r="L152" s="205">
        <v>7638239.1100000003</v>
      </c>
      <c r="M152" s="204">
        <v>8372207.5499999998</v>
      </c>
      <c r="N152" s="204">
        <v>8549356.0899999999</v>
      </c>
      <c r="O152" s="203">
        <v>6138108.0199999996</v>
      </c>
      <c r="P152" s="204">
        <v>5408004.46</v>
      </c>
      <c r="Q152" s="203">
        <v>3370336</v>
      </c>
      <c r="R152" s="204">
        <v>1734534</v>
      </c>
      <c r="S152" s="203">
        <v>1503053</v>
      </c>
      <c r="T152" s="204">
        <v>1427200</v>
      </c>
      <c r="U152" s="206">
        <v>1412378</v>
      </c>
      <c r="V152" s="206">
        <v>1896994</v>
      </c>
      <c r="W152" s="206">
        <v>2958140</v>
      </c>
      <c r="X152" s="205">
        <v>5885517</v>
      </c>
      <c r="Y152" s="206">
        <v>9104479</v>
      </c>
      <c r="Z152" s="206">
        <v>9942789</v>
      </c>
      <c r="AA152" s="206">
        <v>6923524</v>
      </c>
      <c r="AB152" s="206">
        <v>4740701</v>
      </c>
      <c r="AC152" s="206">
        <v>2770479</v>
      </c>
      <c r="AD152" s="206">
        <v>1833625</v>
      </c>
      <c r="AE152" s="206">
        <v>1678763</v>
      </c>
      <c r="AF152" s="206">
        <v>1392313</v>
      </c>
      <c r="AG152" s="206">
        <v>1579963</v>
      </c>
      <c r="AH152" s="206">
        <v>2016259</v>
      </c>
      <c r="AI152" s="206">
        <v>3331752</v>
      </c>
      <c r="AJ152" s="218">
        <v>7847280</v>
      </c>
      <c r="AK152" s="282">
        <v>12153366</v>
      </c>
      <c r="AL152" s="282">
        <v>11458595</v>
      </c>
      <c r="AM152" s="282">
        <v>9180482</v>
      </c>
      <c r="AN152" s="282">
        <v>6636159</v>
      </c>
      <c r="AO152" s="282">
        <v>3957917</v>
      </c>
      <c r="AP152" s="282">
        <v>2444254</v>
      </c>
      <c r="AQ152" s="56">
        <v>2329094</v>
      </c>
      <c r="AR152" s="282">
        <v>1819879</v>
      </c>
      <c r="AS152" s="282">
        <v>2054220</v>
      </c>
      <c r="AT152" s="282">
        <v>3088577</v>
      </c>
      <c r="AU152" s="282">
        <v>5001638</v>
      </c>
      <c r="AV152" s="218">
        <v>10752212</v>
      </c>
      <c r="AW152" s="282">
        <v>11761998</v>
      </c>
      <c r="AX152" s="282">
        <v>11637735</v>
      </c>
      <c r="AY152" s="282">
        <v>0</v>
      </c>
      <c r="AZ152" s="56">
        <v>5771810</v>
      </c>
      <c r="BA152" s="282">
        <v>3462173</v>
      </c>
      <c r="BB152" s="282">
        <v>2256847</v>
      </c>
      <c r="BC152" s="56">
        <v>1615682</v>
      </c>
      <c r="BD152" s="282">
        <v>1538110</v>
      </c>
      <c r="BE152" s="282">
        <v>1739572</v>
      </c>
      <c r="BF152" s="282">
        <v>1909217</v>
      </c>
      <c r="BG152" s="282">
        <v>3271093</v>
      </c>
      <c r="BH152" s="218">
        <v>9892650</v>
      </c>
      <c r="BI152" s="489">
        <v>10318471</v>
      </c>
      <c r="BJ152" s="553">
        <v>11782850</v>
      </c>
      <c r="BK152" s="574">
        <v>9592907</v>
      </c>
      <c r="BL152" s="56">
        <v>6932990</v>
      </c>
      <c r="BM152" s="282">
        <v>4333624</v>
      </c>
      <c r="BN152" s="282">
        <v>1374190</v>
      </c>
      <c r="BO152" s="56">
        <v>1068361</v>
      </c>
      <c r="BP152" s="56">
        <v>1252513</v>
      </c>
      <c r="BQ152" s="282">
        <v>1017838</v>
      </c>
      <c r="BR152" s="282">
        <v>1206285</v>
      </c>
      <c r="BS152" s="282"/>
      <c r="BT152" s="282"/>
      <c r="BU152" s="527">
        <f t="shared" si="770"/>
        <v>-3051567.67</v>
      </c>
      <c r="BV152" s="212">
        <f t="shared" si="770"/>
        <v>-489781.41000000015</v>
      </c>
      <c r="BW152" s="212">
        <f t="shared" si="770"/>
        <v>147916.85000000009</v>
      </c>
      <c r="BX152" s="212">
        <f t="shared" si="770"/>
        <v>-701921.75</v>
      </c>
      <c r="BY152" s="212">
        <f t="shared" si="770"/>
        <v>-86747.899999999907</v>
      </c>
      <c r="BZ152" s="212">
        <f t="shared" si="770"/>
        <v>-284149.53000000003</v>
      </c>
      <c r="CA152" s="212">
        <f t="shared" si="770"/>
        <v>-159670.35000000009</v>
      </c>
      <c r="CB152" s="212">
        <f t="shared" si="770"/>
        <v>-25751.669999999925</v>
      </c>
      <c r="CC152" s="212">
        <f t="shared" si="770"/>
        <v>-949263.48</v>
      </c>
      <c r="CD152" s="395">
        <f t="shared" si="770"/>
        <v>-1752722.1100000003</v>
      </c>
      <c r="CE152" s="212">
        <f t="shared" si="771"/>
        <v>732271.45000000019</v>
      </c>
      <c r="CF152" s="212">
        <f t="shared" si="771"/>
        <v>1393432.9100000001</v>
      </c>
      <c r="CG152" s="212">
        <f t="shared" si="771"/>
        <v>785415.98000000045</v>
      </c>
      <c r="CH152" s="212">
        <f t="shared" si="771"/>
        <v>-667303.46</v>
      </c>
      <c r="CI152" s="212">
        <f t="shared" si="771"/>
        <v>-599857</v>
      </c>
      <c r="CJ152" s="236">
        <f t="shared" si="771"/>
        <v>99091</v>
      </c>
      <c r="CK152" s="236">
        <f t="shared" si="771"/>
        <v>175710</v>
      </c>
      <c r="CL152" s="236">
        <f t="shared" si="771"/>
        <v>-34887</v>
      </c>
      <c r="CM152" s="236">
        <f t="shared" si="771"/>
        <v>167585</v>
      </c>
      <c r="CN152" s="236">
        <f t="shared" si="771"/>
        <v>119265</v>
      </c>
      <c r="CO152" s="236">
        <f t="shared" si="772"/>
        <v>373612</v>
      </c>
      <c r="CP152" s="373">
        <f t="shared" si="772"/>
        <v>1961763</v>
      </c>
      <c r="CQ152" s="195">
        <f t="shared" si="772"/>
        <v>3048887</v>
      </c>
      <c r="CR152" s="195">
        <f t="shared" si="772"/>
        <v>1515806</v>
      </c>
      <c r="CS152" s="195">
        <f t="shared" si="772"/>
        <v>2256958</v>
      </c>
      <c r="CT152" s="195">
        <f t="shared" si="772"/>
        <v>1895458</v>
      </c>
      <c r="CU152" s="195">
        <f t="shared" si="772"/>
        <v>1187438</v>
      </c>
      <c r="CV152" s="195">
        <f t="shared" si="772"/>
        <v>610629</v>
      </c>
      <c r="CW152" s="195">
        <f t="shared" si="772"/>
        <v>650331</v>
      </c>
      <c r="CX152" s="195">
        <f t="shared" si="772"/>
        <v>427566</v>
      </c>
      <c r="CY152" s="195">
        <f t="shared" si="773"/>
        <v>474257</v>
      </c>
      <c r="CZ152" s="195">
        <f t="shared" si="773"/>
        <v>1072318</v>
      </c>
      <c r="DA152" s="195">
        <f t="shared" si="773"/>
        <v>1669886</v>
      </c>
      <c r="DB152" s="373">
        <f t="shared" si="773"/>
        <v>2904932</v>
      </c>
      <c r="DC152" s="373">
        <f t="shared" si="773"/>
        <v>-391368</v>
      </c>
      <c r="DD152" s="373">
        <f t="shared" si="773"/>
        <v>179140</v>
      </c>
      <c r="DE152" s="373">
        <f t="shared" si="773"/>
        <v>-9180482</v>
      </c>
      <c r="DF152" s="373">
        <f t="shared" si="773"/>
        <v>-864349</v>
      </c>
      <c r="DG152" s="373">
        <f t="shared" si="773"/>
        <v>-495744</v>
      </c>
      <c r="DH152" s="373">
        <f t="shared" si="773"/>
        <v>-187407</v>
      </c>
      <c r="DI152" s="373">
        <f t="shared" si="774"/>
        <v>-713412</v>
      </c>
      <c r="DJ152" s="373">
        <f t="shared" si="774"/>
        <v>-281769</v>
      </c>
      <c r="DK152" s="373">
        <f t="shared" si="774"/>
        <v>-314648</v>
      </c>
      <c r="DL152" s="373">
        <f t="shared" si="774"/>
        <v>-1179360</v>
      </c>
      <c r="DM152" s="373">
        <f t="shared" si="774"/>
        <v>-1730545</v>
      </c>
      <c r="DN152" s="373">
        <f t="shared" si="774"/>
        <v>-859562</v>
      </c>
      <c r="DO152" s="373">
        <f t="shared" si="774"/>
        <v>-1443527</v>
      </c>
      <c r="DP152" s="373">
        <f t="shared" si="774"/>
        <v>145115</v>
      </c>
      <c r="DQ152" s="373">
        <f t="shared" si="774"/>
        <v>9592907</v>
      </c>
      <c r="DR152" s="373">
        <f t="shared" si="774"/>
        <v>1161180</v>
      </c>
      <c r="DS152" s="373">
        <f t="shared" si="774"/>
        <v>871451</v>
      </c>
      <c r="DT152" s="373">
        <f t="shared" si="774"/>
        <v>-882657</v>
      </c>
      <c r="DU152" s="373">
        <f t="shared" si="774"/>
        <v>-547321</v>
      </c>
      <c r="DV152" s="373">
        <f t="shared" si="774"/>
        <v>-285597</v>
      </c>
      <c r="DW152" s="373">
        <f t="shared" si="774"/>
        <v>-721734</v>
      </c>
      <c r="DX152" s="373">
        <f t="shared" si="774"/>
        <v>-702932</v>
      </c>
      <c r="DY152" s="373"/>
      <c r="DZ152" s="373"/>
      <c r="EA152" s="373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1206285</v>
      </c>
    </row>
    <row r="153" spans="1:133" s="51" customFormat="1" x14ac:dyDescent="0.3">
      <c r="A153" s="138"/>
      <c r="B153" s="52" t="s">
        <v>142</v>
      </c>
      <c r="C153" s="202">
        <v>9669642.7300000004</v>
      </c>
      <c r="D153" s="203">
        <v>6757186.1200000001</v>
      </c>
      <c r="E153" s="203">
        <v>3661641.71</v>
      </c>
      <c r="F153" s="204">
        <v>2552006.17</v>
      </c>
      <c r="G153" s="203">
        <v>1908957.09</v>
      </c>
      <c r="H153" s="204">
        <v>1797117.4</v>
      </c>
      <c r="I153" s="203">
        <v>1733990.62</v>
      </c>
      <c r="J153" s="204">
        <v>2198222.1800000002</v>
      </c>
      <c r="K153" s="203">
        <v>3882643.66</v>
      </c>
      <c r="L153" s="205">
        <v>8323353.3300000001</v>
      </c>
      <c r="M153" s="204">
        <v>8154220.6100000003</v>
      </c>
      <c r="N153" s="204">
        <v>8424567.8300000001</v>
      </c>
      <c r="O153" s="203">
        <v>6734810.4900000002</v>
      </c>
      <c r="P153" s="204">
        <v>6184791.6399999997</v>
      </c>
      <c r="Q153" s="203">
        <v>3799663</v>
      </c>
      <c r="R153" s="204">
        <v>1955771</v>
      </c>
      <c r="S153" s="203">
        <v>1463711</v>
      </c>
      <c r="T153" s="204">
        <v>1345838</v>
      </c>
      <c r="U153" s="206">
        <v>1462652</v>
      </c>
      <c r="V153" s="206">
        <v>2030785</v>
      </c>
      <c r="W153" s="206">
        <v>3334543</v>
      </c>
      <c r="X153" s="205">
        <v>6480413</v>
      </c>
      <c r="Y153" s="206">
        <v>9347460</v>
      </c>
      <c r="Z153" s="206">
        <v>10398990</v>
      </c>
      <c r="AA153" s="206">
        <v>7692988</v>
      </c>
      <c r="AB153" s="206">
        <v>5273262</v>
      </c>
      <c r="AC153" s="206">
        <v>3183715</v>
      </c>
      <c r="AD153" s="206">
        <v>2054477</v>
      </c>
      <c r="AE153" s="206">
        <v>1776841</v>
      </c>
      <c r="AF153" s="206">
        <v>1460573</v>
      </c>
      <c r="AG153" s="206">
        <v>1707862</v>
      </c>
      <c r="AH153" s="206">
        <v>2228029</v>
      </c>
      <c r="AI153" s="206">
        <v>3778210</v>
      </c>
      <c r="AJ153" s="218">
        <v>8817702</v>
      </c>
      <c r="AK153" s="282">
        <v>11964850</v>
      </c>
      <c r="AL153" s="282">
        <v>11633500</v>
      </c>
      <c r="AM153" s="282">
        <v>9624532</v>
      </c>
      <c r="AN153" s="282">
        <v>7116987</v>
      </c>
      <c r="AO153" s="282">
        <v>4678196</v>
      </c>
      <c r="AP153" s="282">
        <v>2825063</v>
      </c>
      <c r="AQ153" s="56">
        <v>2431171</v>
      </c>
      <c r="AR153" s="282">
        <v>1987407</v>
      </c>
      <c r="AS153" s="282">
        <v>2371426</v>
      </c>
      <c r="AT153" s="282">
        <v>3535465</v>
      </c>
      <c r="AU153" s="282">
        <v>5234883</v>
      </c>
      <c r="AV153" s="218">
        <v>11126099</v>
      </c>
      <c r="AW153" s="282">
        <v>12166449</v>
      </c>
      <c r="AX153" s="282">
        <v>11613793</v>
      </c>
      <c r="AY153" s="282">
        <v>9194292</v>
      </c>
      <c r="AZ153" s="56">
        <v>6581547</v>
      </c>
      <c r="BA153" s="282">
        <v>4021108</v>
      </c>
      <c r="BB153" s="282">
        <v>2708891</v>
      </c>
      <c r="BC153" s="56">
        <v>1689534</v>
      </c>
      <c r="BD153" s="282">
        <v>1658232</v>
      </c>
      <c r="BE153" s="282">
        <v>1869113</v>
      </c>
      <c r="BF153" s="282">
        <v>2217989</v>
      </c>
      <c r="BG153" s="282">
        <v>3800559</v>
      </c>
      <c r="BH153" s="218">
        <v>10403565</v>
      </c>
      <c r="BI153" s="489">
        <v>10546998</v>
      </c>
      <c r="BJ153" s="553">
        <v>11989603</v>
      </c>
      <c r="BK153" s="574">
        <v>9776692</v>
      </c>
      <c r="BL153" s="56">
        <v>7559629</v>
      </c>
      <c r="BM153" s="282">
        <v>4823435</v>
      </c>
      <c r="BN153" s="282">
        <v>1468765</v>
      </c>
      <c r="BO153" s="56">
        <v>1081697</v>
      </c>
      <c r="BP153" s="56">
        <v>1132174</v>
      </c>
      <c r="BQ153" s="282">
        <v>1161632</v>
      </c>
      <c r="BR153" s="282">
        <v>1599939</v>
      </c>
      <c r="BS153" s="282"/>
      <c r="BT153" s="282"/>
      <c r="BU153" s="527">
        <f t="shared" si="770"/>
        <v>-2934832.24</v>
      </c>
      <c r="BV153" s="212">
        <f t="shared" si="770"/>
        <v>-572394.48000000045</v>
      </c>
      <c r="BW153" s="212">
        <f t="shared" si="770"/>
        <v>138021.29000000004</v>
      </c>
      <c r="BX153" s="212">
        <f t="shared" si="770"/>
        <v>-596235.16999999993</v>
      </c>
      <c r="BY153" s="212">
        <f t="shared" si="770"/>
        <v>-445246.09000000008</v>
      </c>
      <c r="BZ153" s="212">
        <f t="shared" si="770"/>
        <v>-451279.39999999991</v>
      </c>
      <c r="CA153" s="212">
        <f t="shared" si="770"/>
        <v>-271338.62000000011</v>
      </c>
      <c r="CB153" s="212">
        <f t="shared" si="770"/>
        <v>-167437.18000000017</v>
      </c>
      <c r="CC153" s="212">
        <f t="shared" si="770"/>
        <v>-548100.66000000015</v>
      </c>
      <c r="CD153" s="395">
        <f t="shared" si="770"/>
        <v>-1842940.33</v>
      </c>
      <c r="CE153" s="212">
        <f t="shared" si="771"/>
        <v>1193239.3899999997</v>
      </c>
      <c r="CF153" s="212">
        <f t="shared" si="771"/>
        <v>1974422.17</v>
      </c>
      <c r="CG153" s="212">
        <f t="shared" si="771"/>
        <v>958177.50999999978</v>
      </c>
      <c r="CH153" s="212">
        <f t="shared" si="771"/>
        <v>-911529.63999999966</v>
      </c>
      <c r="CI153" s="212">
        <f t="shared" si="771"/>
        <v>-615948</v>
      </c>
      <c r="CJ153" s="236">
        <f t="shared" si="771"/>
        <v>98706</v>
      </c>
      <c r="CK153" s="236">
        <f t="shared" si="771"/>
        <v>313130</v>
      </c>
      <c r="CL153" s="236">
        <f t="shared" si="771"/>
        <v>114735</v>
      </c>
      <c r="CM153" s="236">
        <f t="shared" si="771"/>
        <v>245210</v>
      </c>
      <c r="CN153" s="236">
        <f t="shared" si="771"/>
        <v>197244</v>
      </c>
      <c r="CO153" s="236">
        <f t="shared" si="772"/>
        <v>443667</v>
      </c>
      <c r="CP153" s="373">
        <f t="shared" si="772"/>
        <v>2337289</v>
      </c>
      <c r="CQ153" s="195">
        <f t="shared" si="772"/>
        <v>2617390</v>
      </c>
      <c r="CR153" s="195">
        <f t="shared" si="772"/>
        <v>1234510</v>
      </c>
      <c r="CS153" s="195">
        <f t="shared" si="772"/>
        <v>1931544</v>
      </c>
      <c r="CT153" s="195">
        <f t="shared" si="772"/>
        <v>1843725</v>
      </c>
      <c r="CU153" s="195">
        <f t="shared" si="772"/>
        <v>1494481</v>
      </c>
      <c r="CV153" s="195">
        <f t="shared" si="772"/>
        <v>770586</v>
      </c>
      <c r="CW153" s="195">
        <f t="shared" si="772"/>
        <v>654330</v>
      </c>
      <c r="CX153" s="195">
        <f t="shared" si="772"/>
        <v>526834</v>
      </c>
      <c r="CY153" s="195">
        <f t="shared" si="773"/>
        <v>663564</v>
      </c>
      <c r="CZ153" s="195">
        <f t="shared" si="773"/>
        <v>1307436</v>
      </c>
      <c r="DA153" s="195">
        <f t="shared" si="773"/>
        <v>1456673</v>
      </c>
      <c r="DB153" s="373">
        <f t="shared" si="773"/>
        <v>2308397</v>
      </c>
      <c r="DC153" s="373">
        <f t="shared" si="773"/>
        <v>201599</v>
      </c>
      <c r="DD153" s="373">
        <f t="shared" si="773"/>
        <v>-19707</v>
      </c>
      <c r="DE153" s="373">
        <f t="shared" si="773"/>
        <v>-430240</v>
      </c>
      <c r="DF153" s="373">
        <f t="shared" si="773"/>
        <v>-535440</v>
      </c>
      <c r="DG153" s="373">
        <f t="shared" si="773"/>
        <v>-657088</v>
      </c>
      <c r="DH153" s="373">
        <f t="shared" si="773"/>
        <v>-116172</v>
      </c>
      <c r="DI153" s="373">
        <f t="shared" si="774"/>
        <v>-741637</v>
      </c>
      <c r="DJ153" s="373">
        <f t="shared" si="774"/>
        <v>-329175</v>
      </c>
      <c r="DK153" s="373">
        <f t="shared" si="774"/>
        <v>-502313</v>
      </c>
      <c r="DL153" s="373">
        <f t="shared" si="774"/>
        <v>-1317476</v>
      </c>
      <c r="DM153" s="373">
        <f t="shared" si="774"/>
        <v>-1434324</v>
      </c>
      <c r="DN153" s="373">
        <f t="shared" si="774"/>
        <v>-722534</v>
      </c>
      <c r="DO153" s="373">
        <f t="shared" si="774"/>
        <v>-1619451</v>
      </c>
      <c r="DP153" s="373">
        <f t="shared" si="774"/>
        <v>375810</v>
      </c>
      <c r="DQ153" s="373">
        <f t="shared" si="774"/>
        <v>582400</v>
      </c>
      <c r="DR153" s="373">
        <f t="shared" si="774"/>
        <v>978082</v>
      </c>
      <c r="DS153" s="373">
        <f t="shared" si="774"/>
        <v>802327</v>
      </c>
      <c r="DT153" s="373">
        <f t="shared" si="774"/>
        <v>-1240126</v>
      </c>
      <c r="DU153" s="373">
        <f t="shared" si="774"/>
        <v>-607837</v>
      </c>
      <c r="DV153" s="373">
        <f t="shared" si="774"/>
        <v>-526058</v>
      </c>
      <c r="DW153" s="373">
        <f t="shared" si="774"/>
        <v>-707481</v>
      </c>
      <c r="DX153" s="373">
        <f t="shared" si="774"/>
        <v>-618050</v>
      </c>
      <c r="DY153" s="373"/>
      <c r="DZ153" s="373"/>
      <c r="EA153" s="373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1599939</v>
      </c>
    </row>
    <row r="154" spans="1:133" s="51" customFormat="1" x14ac:dyDescent="0.3">
      <c r="A154" s="138"/>
      <c r="B154" s="52" t="s">
        <v>143</v>
      </c>
      <c r="C154" s="202">
        <v>30505793.100000001</v>
      </c>
      <c r="D154" s="203">
        <v>30627385.350000001</v>
      </c>
      <c r="E154" s="203">
        <v>14007925.949999999</v>
      </c>
      <c r="F154" s="204">
        <v>10166327.779999999</v>
      </c>
      <c r="G154" s="203">
        <v>7148651.1399999997</v>
      </c>
      <c r="H154" s="204">
        <v>7509046.1600000001</v>
      </c>
      <c r="I154" s="203">
        <v>7158754.29</v>
      </c>
      <c r="J154" s="204">
        <v>9035442.3900000006</v>
      </c>
      <c r="K154" s="203">
        <v>14391457.119999999</v>
      </c>
      <c r="L154" s="205">
        <v>29309373.66</v>
      </c>
      <c r="M154" s="204">
        <v>26795118.879999999</v>
      </c>
      <c r="N154" s="204">
        <v>30241385.629999999</v>
      </c>
      <c r="O154" s="203">
        <v>25689217.530000001</v>
      </c>
      <c r="P154" s="204">
        <v>25785247.530000001</v>
      </c>
      <c r="Q154" s="203">
        <v>18093888</v>
      </c>
      <c r="R154" s="204">
        <v>7842278</v>
      </c>
      <c r="S154" s="203">
        <v>6246586</v>
      </c>
      <c r="T154" s="204">
        <v>5534783</v>
      </c>
      <c r="U154" s="206">
        <v>6545885</v>
      </c>
      <c r="V154" s="206">
        <v>7509411</v>
      </c>
      <c r="W154" s="206">
        <v>12726388</v>
      </c>
      <c r="X154" s="205">
        <v>24795673</v>
      </c>
      <c r="Y154" s="206">
        <v>28978690</v>
      </c>
      <c r="Z154" s="206">
        <v>32441253</v>
      </c>
      <c r="AA154" s="206">
        <v>26700467</v>
      </c>
      <c r="AB154" s="206">
        <v>20564351</v>
      </c>
      <c r="AC154" s="206">
        <v>12034481</v>
      </c>
      <c r="AD154" s="206">
        <v>8065097</v>
      </c>
      <c r="AE154" s="206">
        <v>7375544</v>
      </c>
      <c r="AF154" s="206">
        <v>5218247</v>
      </c>
      <c r="AG154" s="206">
        <v>7520076</v>
      </c>
      <c r="AH154" s="206">
        <v>7477941</v>
      </c>
      <c r="AI154" s="206">
        <v>13614759</v>
      </c>
      <c r="AJ154" s="218">
        <v>33093548</v>
      </c>
      <c r="AK154" s="282">
        <v>39622441</v>
      </c>
      <c r="AL154" s="282">
        <v>40029966</v>
      </c>
      <c r="AM154" s="282">
        <v>33667415</v>
      </c>
      <c r="AN154" s="282">
        <v>25210610</v>
      </c>
      <c r="AO154" s="282">
        <v>17965740</v>
      </c>
      <c r="AP154" s="282">
        <v>11257968</v>
      </c>
      <c r="AQ154" s="56">
        <v>9581802</v>
      </c>
      <c r="AR154" s="282">
        <v>7840077</v>
      </c>
      <c r="AS154" s="282">
        <v>8024184</v>
      </c>
      <c r="AT154" s="282">
        <v>10809929</v>
      </c>
      <c r="AU154" s="282">
        <v>20143625</v>
      </c>
      <c r="AV154" s="218">
        <v>33108176</v>
      </c>
      <c r="AW154" s="282">
        <v>40922072</v>
      </c>
      <c r="AX154" s="282">
        <v>38007815</v>
      </c>
      <c r="AY154" s="282">
        <v>0</v>
      </c>
      <c r="AZ154" s="56">
        <v>24831155</v>
      </c>
      <c r="BA154" s="282">
        <v>17620047</v>
      </c>
      <c r="BB154" s="282">
        <v>11407206</v>
      </c>
      <c r="BC154" s="56">
        <v>6275026</v>
      </c>
      <c r="BD154" s="282">
        <v>7643577</v>
      </c>
      <c r="BE154" s="282">
        <v>5756113</v>
      </c>
      <c r="BF154" s="282">
        <v>7353948</v>
      </c>
      <c r="BG154" s="282">
        <v>13791516</v>
      </c>
      <c r="BH154" s="218">
        <v>35683059</v>
      </c>
      <c r="BI154" s="489">
        <v>36269057</v>
      </c>
      <c r="BJ154" s="553">
        <v>39358310</v>
      </c>
      <c r="BK154" s="574">
        <v>33644000</v>
      </c>
      <c r="BL154" s="56">
        <v>30058474</v>
      </c>
      <c r="BM154" s="282">
        <v>19045102</v>
      </c>
      <c r="BN154" s="282">
        <v>3639531</v>
      </c>
      <c r="BO154" s="56">
        <v>2621394</v>
      </c>
      <c r="BP154" s="56">
        <v>2511226</v>
      </c>
      <c r="BQ154" s="282">
        <v>2458240</v>
      </c>
      <c r="BR154" s="282">
        <v>3451877</v>
      </c>
      <c r="BS154" s="282"/>
      <c r="BT154" s="282"/>
      <c r="BU154" s="527">
        <f t="shared" si="770"/>
        <v>-4816575.57</v>
      </c>
      <c r="BV154" s="212">
        <f t="shared" si="770"/>
        <v>-4842137.82</v>
      </c>
      <c r="BW154" s="212">
        <f t="shared" si="770"/>
        <v>4085962.0500000007</v>
      </c>
      <c r="BX154" s="212">
        <f t="shared" si="770"/>
        <v>-2324049.7799999993</v>
      </c>
      <c r="BY154" s="212">
        <f t="shared" si="770"/>
        <v>-902065.13999999966</v>
      </c>
      <c r="BZ154" s="212">
        <f t="shared" si="770"/>
        <v>-1974263.1600000001</v>
      </c>
      <c r="CA154" s="212">
        <f t="shared" si="770"/>
        <v>-612869.29</v>
      </c>
      <c r="CB154" s="212">
        <f t="shared" si="770"/>
        <v>-1526031.3900000006</v>
      </c>
      <c r="CC154" s="212">
        <f t="shared" si="770"/>
        <v>-1665069.1199999992</v>
      </c>
      <c r="CD154" s="395">
        <f t="shared" si="770"/>
        <v>-4513700.66</v>
      </c>
      <c r="CE154" s="212">
        <f t="shared" si="771"/>
        <v>2183571.120000001</v>
      </c>
      <c r="CF154" s="212">
        <f t="shared" si="771"/>
        <v>2199867.370000001</v>
      </c>
      <c r="CG154" s="212">
        <f t="shared" si="771"/>
        <v>1011249.4699999988</v>
      </c>
      <c r="CH154" s="212">
        <f t="shared" si="771"/>
        <v>-5220896.5300000012</v>
      </c>
      <c r="CI154" s="212">
        <f t="shared" si="771"/>
        <v>-6059407</v>
      </c>
      <c r="CJ154" s="236">
        <f t="shared" si="771"/>
        <v>222819</v>
      </c>
      <c r="CK154" s="236">
        <f t="shared" si="771"/>
        <v>1128958</v>
      </c>
      <c r="CL154" s="236">
        <f t="shared" si="771"/>
        <v>-316536</v>
      </c>
      <c r="CM154" s="236">
        <f t="shared" si="771"/>
        <v>974191</v>
      </c>
      <c r="CN154" s="236">
        <f t="shared" si="771"/>
        <v>-31470</v>
      </c>
      <c r="CO154" s="236">
        <f t="shared" si="772"/>
        <v>888371</v>
      </c>
      <c r="CP154" s="373">
        <f t="shared" si="772"/>
        <v>8297875</v>
      </c>
      <c r="CQ154" s="195">
        <f t="shared" si="772"/>
        <v>10643751</v>
      </c>
      <c r="CR154" s="195">
        <f t="shared" si="772"/>
        <v>7588713</v>
      </c>
      <c r="CS154" s="195">
        <f t="shared" si="772"/>
        <v>6966948</v>
      </c>
      <c r="CT154" s="195">
        <f t="shared" si="772"/>
        <v>4646259</v>
      </c>
      <c r="CU154" s="195">
        <f t="shared" si="772"/>
        <v>5931259</v>
      </c>
      <c r="CV154" s="195">
        <f t="shared" si="772"/>
        <v>3192871</v>
      </c>
      <c r="CW154" s="195">
        <f t="shared" si="772"/>
        <v>2206258</v>
      </c>
      <c r="CX154" s="195">
        <f t="shared" si="772"/>
        <v>2621830</v>
      </c>
      <c r="CY154" s="195">
        <f t="shared" si="773"/>
        <v>504108</v>
      </c>
      <c r="CZ154" s="195">
        <f t="shared" si="773"/>
        <v>3331988</v>
      </c>
      <c r="DA154" s="195">
        <f t="shared" si="773"/>
        <v>6528866</v>
      </c>
      <c r="DB154" s="373">
        <f t="shared" si="773"/>
        <v>14628</v>
      </c>
      <c r="DC154" s="373">
        <f t="shared" si="773"/>
        <v>1299631</v>
      </c>
      <c r="DD154" s="373">
        <f t="shared" si="773"/>
        <v>-2022151</v>
      </c>
      <c r="DE154" s="373">
        <f t="shared" si="773"/>
        <v>-33667415</v>
      </c>
      <c r="DF154" s="373">
        <f t="shared" si="773"/>
        <v>-379455</v>
      </c>
      <c r="DG154" s="373">
        <f t="shared" si="773"/>
        <v>-345693</v>
      </c>
      <c r="DH154" s="373">
        <f t="shared" si="773"/>
        <v>149238</v>
      </c>
      <c r="DI154" s="373">
        <f t="shared" si="774"/>
        <v>-3306776</v>
      </c>
      <c r="DJ154" s="373">
        <f t="shared" si="774"/>
        <v>-196500</v>
      </c>
      <c r="DK154" s="373">
        <f t="shared" si="774"/>
        <v>-2268071</v>
      </c>
      <c r="DL154" s="373">
        <f t="shared" si="774"/>
        <v>-3455981</v>
      </c>
      <c r="DM154" s="373">
        <f t="shared" si="774"/>
        <v>-6352109</v>
      </c>
      <c r="DN154" s="373">
        <f t="shared" si="774"/>
        <v>2574883</v>
      </c>
      <c r="DO154" s="373">
        <f t="shared" si="774"/>
        <v>-4653015</v>
      </c>
      <c r="DP154" s="373">
        <f t="shared" si="774"/>
        <v>1350495</v>
      </c>
      <c r="DQ154" s="373">
        <f t="shared" si="774"/>
        <v>33644000</v>
      </c>
      <c r="DR154" s="373">
        <f t="shared" si="774"/>
        <v>5227319</v>
      </c>
      <c r="DS154" s="373">
        <f t="shared" si="774"/>
        <v>1425055</v>
      </c>
      <c r="DT154" s="373">
        <f t="shared" si="774"/>
        <v>-7767675</v>
      </c>
      <c r="DU154" s="373">
        <f t="shared" si="774"/>
        <v>-3653632</v>
      </c>
      <c r="DV154" s="373">
        <f t="shared" si="774"/>
        <v>-5132351</v>
      </c>
      <c r="DW154" s="373">
        <f t="shared" si="774"/>
        <v>-3297873</v>
      </c>
      <c r="DX154" s="373">
        <f t="shared" si="774"/>
        <v>-3902071</v>
      </c>
      <c r="DY154" s="373"/>
      <c r="DZ154" s="373"/>
      <c r="EA154" s="373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3451877</v>
      </c>
    </row>
    <row r="155" spans="1:133" s="65" customFormat="1" x14ac:dyDescent="0.3">
      <c r="A155" s="139"/>
      <c r="B155" s="52" t="s">
        <v>144</v>
      </c>
      <c r="C155" s="207">
        <f t="shared" ref="C155:V155" si="775">SUM(C150:C154)</f>
        <v>123876818.91</v>
      </c>
      <c r="D155" s="208">
        <f t="shared" si="775"/>
        <v>92389187.50999999</v>
      </c>
      <c r="E155" s="208">
        <f t="shared" si="775"/>
        <v>50398877.670000002</v>
      </c>
      <c r="F155" s="209">
        <f t="shared" si="775"/>
        <v>37525145.130000003</v>
      </c>
      <c r="G155" s="208">
        <f t="shared" si="775"/>
        <v>26042999.829999998</v>
      </c>
      <c r="H155" s="209">
        <f t="shared" si="775"/>
        <v>27851743.010000002</v>
      </c>
      <c r="I155" s="208">
        <f t="shared" si="775"/>
        <v>24820625.649999999</v>
      </c>
      <c r="J155" s="209">
        <f t="shared" si="775"/>
        <v>30764815.799999997</v>
      </c>
      <c r="K155" s="208">
        <f t="shared" si="775"/>
        <v>53818671.079999991</v>
      </c>
      <c r="L155" s="210">
        <f t="shared" si="775"/>
        <v>104993989.11999999</v>
      </c>
      <c r="M155" s="209">
        <f t="shared" si="775"/>
        <v>112606560.36999999</v>
      </c>
      <c r="N155" s="209">
        <f t="shared" si="775"/>
        <v>116070985.53999999</v>
      </c>
      <c r="O155" s="209">
        <f t="shared" si="775"/>
        <v>88618866.890000015</v>
      </c>
      <c r="P155" s="209">
        <f t="shared" si="775"/>
        <v>81072621.570000008</v>
      </c>
      <c r="Q155" s="209">
        <f t="shared" si="775"/>
        <v>55662045</v>
      </c>
      <c r="R155" s="209">
        <f t="shared" si="775"/>
        <v>28160994</v>
      </c>
      <c r="S155" s="209">
        <f t="shared" si="775"/>
        <v>24490911</v>
      </c>
      <c r="T155" s="209">
        <f t="shared" si="775"/>
        <v>23284500</v>
      </c>
      <c r="U155" s="209">
        <f t="shared" si="775"/>
        <v>24495966</v>
      </c>
      <c r="V155" s="209">
        <f t="shared" si="775"/>
        <v>29799483</v>
      </c>
      <c r="W155" s="211">
        <f>SUM(W150+W151+W152+W153+W154)</f>
        <v>46364401</v>
      </c>
      <c r="X155" s="210">
        <f>SUM(X150+X151+X152+X153+X154)</f>
        <v>90103996</v>
      </c>
      <c r="Y155" s="211">
        <v>119735570</v>
      </c>
      <c r="Z155" s="211">
        <v>133278740</v>
      </c>
      <c r="AA155" s="211">
        <v>100473678</v>
      </c>
      <c r="AB155" s="211">
        <v>74927827</v>
      </c>
      <c r="AC155" s="211">
        <v>44429527</v>
      </c>
      <c r="AD155" s="211">
        <v>29734755</v>
      </c>
      <c r="AE155" s="211">
        <v>27095148</v>
      </c>
      <c r="AF155" s="211">
        <v>22247949</v>
      </c>
      <c r="AG155" s="211">
        <v>25680613</v>
      </c>
      <c r="AH155" s="211">
        <v>29331116</v>
      </c>
      <c r="AI155" s="211">
        <v>50355849</v>
      </c>
      <c r="AJ155" s="217">
        <v>115105762</v>
      </c>
      <c r="AK155" s="283">
        <v>158830059</v>
      </c>
      <c r="AL155" s="283">
        <v>154532237</v>
      </c>
      <c r="AM155" s="283">
        <v>125043274</v>
      </c>
      <c r="AN155" s="283">
        <v>98302115</v>
      </c>
      <c r="AO155" s="283">
        <v>64671411</v>
      </c>
      <c r="AP155" s="283">
        <v>39996860</v>
      </c>
      <c r="AQ155" s="77">
        <v>36738230</v>
      </c>
      <c r="AR155" s="283">
        <v>30879235</v>
      </c>
      <c r="AS155" s="283">
        <v>31591541</v>
      </c>
      <c r="AT155" s="283">
        <v>44897591</v>
      </c>
      <c r="AU155" s="283">
        <v>74073752</v>
      </c>
      <c r="AV155" s="217">
        <v>141925871</v>
      </c>
      <c r="AW155" s="283">
        <v>157000100</v>
      </c>
      <c r="AX155" s="283">
        <v>158451231</v>
      </c>
      <c r="AY155" s="283">
        <v>77736960</v>
      </c>
      <c r="AZ155" s="77">
        <v>92937349</v>
      </c>
      <c r="BA155" s="283">
        <v>57743756</v>
      </c>
      <c r="BB155" s="283">
        <v>39233962</v>
      </c>
      <c r="BC155" s="77">
        <v>27851637</v>
      </c>
      <c r="BD155" s="283">
        <v>28166096</v>
      </c>
      <c r="BE155" s="283">
        <v>28747512</v>
      </c>
      <c r="BF155" s="283">
        <v>32101814</v>
      </c>
      <c r="BG155" s="283">
        <v>51376189</v>
      </c>
      <c r="BH155" s="217">
        <v>139619043</v>
      </c>
      <c r="BI155" s="490">
        <v>148280112</v>
      </c>
      <c r="BJ155" s="554">
        <v>165635191</v>
      </c>
      <c r="BK155" s="575">
        <v>135361778</v>
      </c>
      <c r="BL155" s="77">
        <v>110020376</v>
      </c>
      <c r="BM155" s="283">
        <v>68880172</v>
      </c>
      <c r="BN155" s="283">
        <v>29919450</v>
      </c>
      <c r="BO155" s="77">
        <v>25010712</v>
      </c>
      <c r="BP155" s="77">
        <v>26716436</v>
      </c>
      <c r="BQ155" s="283">
        <v>25926004</v>
      </c>
      <c r="BR155" s="283">
        <v>30612753</v>
      </c>
      <c r="BS155" s="283"/>
      <c r="BT155" s="283"/>
      <c r="BU155" s="528">
        <f t="shared" ref="BU155:BY155" si="776">SUM(BU150:BU154)</f>
        <v>-35257952.019999996</v>
      </c>
      <c r="BV155" s="213">
        <f t="shared" si="776"/>
        <v>-11316565.939999998</v>
      </c>
      <c r="BW155" s="213">
        <f t="shared" si="776"/>
        <v>5263167.33</v>
      </c>
      <c r="BX155" s="213">
        <f t="shared" si="776"/>
        <v>-9364151.129999999</v>
      </c>
      <c r="BY155" s="213">
        <f t="shared" si="776"/>
        <v>-1552088.8299999987</v>
      </c>
      <c r="BZ155" s="213">
        <f t="shared" ref="BZ155:CH155" si="777">SUM(BZ150:BZ154)</f>
        <v>-4567243.01</v>
      </c>
      <c r="CA155" s="213">
        <f t="shared" si="777"/>
        <v>-324659.65000000037</v>
      </c>
      <c r="CB155" s="213">
        <f t="shared" si="777"/>
        <v>-965332.80000000075</v>
      </c>
      <c r="CC155" s="213">
        <f t="shared" si="777"/>
        <v>-7454270.0799999982</v>
      </c>
      <c r="CD155" s="396">
        <f t="shared" si="777"/>
        <v>-14889993.119999999</v>
      </c>
      <c r="CE155" s="213">
        <f t="shared" si="777"/>
        <v>7129009.6300000027</v>
      </c>
      <c r="CF155" s="213">
        <f t="shared" si="777"/>
        <v>17207754.460000001</v>
      </c>
      <c r="CG155" s="213">
        <f t="shared" si="777"/>
        <v>11854811.109999998</v>
      </c>
      <c r="CH155" s="213">
        <f t="shared" si="777"/>
        <v>-6144794.5700000031</v>
      </c>
      <c r="CI155" s="213">
        <f t="shared" ref="CI155:CJ155" si="778">SUM(CI150:CI154)</f>
        <v>-11232518</v>
      </c>
      <c r="CJ155" s="237">
        <f t="shared" si="778"/>
        <v>1573761</v>
      </c>
      <c r="CK155" s="237">
        <f t="shared" ref="CK155:CL155" si="779">SUM(CK150:CK154)</f>
        <v>2604237</v>
      </c>
      <c r="CL155" s="237">
        <f t="shared" si="779"/>
        <v>-1036551</v>
      </c>
      <c r="CM155" s="237">
        <f t="shared" ref="CM155:CN155" si="780">SUM(CM150:CM154)</f>
        <v>1184647</v>
      </c>
      <c r="CN155" s="237">
        <f t="shared" si="780"/>
        <v>-468367</v>
      </c>
      <c r="CO155" s="237">
        <f t="shared" ref="CO155:CQ155" si="781">SUM(CO150:CO154)</f>
        <v>3991448</v>
      </c>
      <c r="CP155" s="374">
        <f t="shared" si="781"/>
        <v>25001766</v>
      </c>
      <c r="CQ155" s="196">
        <f t="shared" si="781"/>
        <v>39094489</v>
      </c>
      <c r="CR155" s="196">
        <f t="shared" ref="CR155" si="782">SUM(CR150:CR154)</f>
        <v>21253497</v>
      </c>
      <c r="CS155" s="196">
        <f t="shared" ref="CS155" si="783">SUM(CS150:CS154)</f>
        <v>24569596</v>
      </c>
      <c r="CT155" s="196">
        <f t="shared" ref="CT155" si="784">SUM(CT150:CT154)</f>
        <v>23374288</v>
      </c>
      <c r="CU155" s="196">
        <f t="shared" ref="CU155" si="785">SUM(CU150:CU154)</f>
        <v>20241884</v>
      </c>
      <c r="CV155" s="196">
        <f t="shared" ref="CV155" si="786">SUM(CV150:CV154)</f>
        <v>10262105</v>
      </c>
      <c r="CW155" s="196">
        <f t="shared" ref="CW155" si="787">SUM(CW150:CW154)</f>
        <v>9643082</v>
      </c>
      <c r="CX155" s="196">
        <f t="shared" ref="CX155" si="788">SUM(CX150:CX154)</f>
        <v>8631286</v>
      </c>
      <c r="CY155" s="196">
        <f t="shared" ref="CY155" si="789">SUM(CY150:CY154)</f>
        <v>5910928</v>
      </c>
      <c r="CZ155" s="196">
        <f t="shared" ref="CZ155" si="790">SUM(CZ150:CZ154)</f>
        <v>15566475</v>
      </c>
      <c r="DA155" s="196">
        <f t="shared" ref="DA155" si="791">SUM(DA150:DA154)</f>
        <v>23717903</v>
      </c>
      <c r="DB155" s="374">
        <f t="shared" ref="DB155" si="792">SUM(DB150:DB154)</f>
        <v>26820109</v>
      </c>
      <c r="DC155" s="374">
        <f t="shared" ref="DC155" si="793">SUM(DC150:DC154)</f>
        <v>-1829959</v>
      </c>
      <c r="DD155" s="374">
        <f t="shared" ref="DD155" si="794">SUM(DD150:DD154)</f>
        <v>3918994</v>
      </c>
      <c r="DE155" s="374">
        <f t="shared" ref="DE155" si="795">SUM(DE150:DE154)</f>
        <v>-47306314</v>
      </c>
      <c r="DF155" s="374">
        <f t="shared" ref="DF155:DG155" si="796">SUM(DF150:DF154)</f>
        <v>-5364766</v>
      </c>
      <c r="DG155" s="374">
        <f t="shared" si="796"/>
        <v>-6927655</v>
      </c>
      <c r="DH155" s="374">
        <f t="shared" ref="DH155" si="797">SUM(DH150:DH154)</f>
        <v>-762898</v>
      </c>
      <c r="DI155" s="374">
        <f t="shared" ref="DI155" si="798">SUM(DI150:DI154)</f>
        <v>-8886593</v>
      </c>
      <c r="DJ155" s="374">
        <f t="shared" ref="DJ155:DK155" si="799">SUM(DJ150:DJ154)</f>
        <v>-2713139</v>
      </c>
      <c r="DK155" s="374">
        <f t="shared" si="799"/>
        <v>-2844029</v>
      </c>
      <c r="DL155" s="374">
        <f t="shared" ref="DL155:DM155" si="800">SUM(DL150:DL154)</f>
        <v>-12795777</v>
      </c>
      <c r="DM155" s="374">
        <f t="shared" si="800"/>
        <v>-22697563</v>
      </c>
      <c r="DN155" s="374">
        <f t="shared" ref="DN155:DO155" si="801">SUM(DN150:DN154)</f>
        <v>-2306828</v>
      </c>
      <c r="DO155" s="374">
        <f t="shared" si="801"/>
        <v>-8719988</v>
      </c>
      <c r="DP155" s="374">
        <f t="shared" ref="DP155" si="802">SUM(DP150:DP154)</f>
        <v>7183960</v>
      </c>
      <c r="DQ155" s="374">
        <f t="shared" ref="DQ155:DR155" si="803">SUM(DQ150:DQ154)</f>
        <v>57624818</v>
      </c>
      <c r="DR155" s="374">
        <f t="shared" si="803"/>
        <v>17083027</v>
      </c>
      <c r="DS155" s="374">
        <f t="shared" ref="DS155:DT155" si="804">SUM(DS150:DS154)</f>
        <v>11136416</v>
      </c>
      <c r="DT155" s="374">
        <f t="shared" si="804"/>
        <v>-9314512</v>
      </c>
      <c r="DU155" s="374">
        <f t="shared" ref="DU155:DV155" si="805">SUM(DU150:DU154)</f>
        <v>-2840925</v>
      </c>
      <c r="DV155" s="374">
        <f t="shared" si="805"/>
        <v>-1449660</v>
      </c>
      <c r="DW155" s="374">
        <f t="shared" ref="DW155:DX155" si="806">SUM(DW150:DW154)</f>
        <v>-2821508</v>
      </c>
      <c r="DX155" s="374">
        <f t="shared" si="806"/>
        <v>-1489061</v>
      </c>
      <c r="DY155" s="374"/>
      <c r="DZ155" s="374"/>
      <c r="EA155" s="374"/>
      <c r="EC155" s="77">
        <f>SUM(EC150:EC154)</f>
        <v>30612753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64"/>
      <c r="CQ156" s="333"/>
      <c r="CR156" s="251"/>
      <c r="CS156" s="251"/>
      <c r="CT156" s="251"/>
      <c r="CU156" s="251"/>
      <c r="CV156" s="251"/>
      <c r="CW156" s="251"/>
      <c r="CX156" s="251"/>
      <c r="CY156" s="251"/>
      <c r="CZ156" s="251"/>
      <c r="DA156" s="251"/>
      <c r="DB156" s="364"/>
      <c r="DC156" s="364"/>
      <c r="DD156" s="364"/>
      <c r="DE156" s="364"/>
      <c r="DF156" s="364"/>
      <c r="DG156" s="364"/>
      <c r="DH156" s="364"/>
      <c r="DI156" s="364"/>
      <c r="DJ156" s="364"/>
      <c r="DK156" s="364"/>
      <c r="DL156" s="364"/>
      <c r="DM156" s="364"/>
      <c r="DN156" s="364"/>
      <c r="DO156" s="364"/>
      <c r="DP156" s="364"/>
      <c r="DQ156" s="364"/>
      <c r="DR156" s="364"/>
      <c r="DS156" s="364"/>
      <c r="DT156" s="364"/>
      <c r="DU156" s="364"/>
      <c r="DV156" s="364"/>
      <c r="DW156" s="364"/>
      <c r="DX156" s="364"/>
      <c r="DY156" s="364"/>
      <c r="DZ156" s="364"/>
      <c r="EA156" s="364"/>
      <c r="EC156" s="82"/>
    </row>
    <row r="157" spans="1:133" s="51" customFormat="1" ht="15" thickBot="1" x14ac:dyDescent="0.35">
      <c r="A157" s="138"/>
      <c r="B157" s="52" t="s">
        <v>139</v>
      </c>
      <c r="C157" s="103"/>
      <c r="D157" s="166">
        <f t="shared" ref="D157:AB157" si="807">(C66+C150+D94-D66-D150)/(C66+C150+D94-D150)</f>
        <v>0.54314619805228581</v>
      </c>
      <c r="E157" s="167">
        <f t="shared" si="807"/>
        <v>0.47574703808415769</v>
      </c>
      <c r="F157" s="167">
        <f t="shared" si="807"/>
        <v>0.34527761976382626</v>
      </c>
      <c r="G157" s="167">
        <f t="shared" si="807"/>
        <v>0.31248439460211197</v>
      </c>
      <c r="H157" s="168">
        <f t="shared" si="807"/>
        <v>0.28423452583587056</v>
      </c>
      <c r="I157" s="167">
        <f t="shared" si="807"/>
        <v>0.32141498015096165</v>
      </c>
      <c r="J157" s="168">
        <f t="shared" si="807"/>
        <v>0.37121509282758908</v>
      </c>
      <c r="K157" s="167">
        <f t="shared" si="807"/>
        <v>0.44147289346533169</v>
      </c>
      <c r="L157" s="169">
        <f t="shared" si="807"/>
        <v>0.65179259706093662</v>
      </c>
      <c r="M157" s="168">
        <f t="shared" si="807"/>
        <v>0.66023628508142429</v>
      </c>
      <c r="N157" s="168">
        <f t="shared" si="807"/>
        <v>0.62426681179311383</v>
      </c>
      <c r="O157" s="168">
        <f t="shared" si="807"/>
        <v>0.61841672163934125</v>
      </c>
      <c r="P157" s="168">
        <f t="shared" si="807"/>
        <v>0.52672371150863684</v>
      </c>
      <c r="Q157" s="168">
        <f t="shared" si="807"/>
        <v>0.46070205915842249</v>
      </c>
      <c r="R157" s="168">
        <f t="shared" si="807"/>
        <v>0.32641164116051846</v>
      </c>
      <c r="S157" s="168">
        <f t="shared" si="807"/>
        <v>0.26984475919203155</v>
      </c>
      <c r="T157" s="168">
        <f t="shared" si="807"/>
        <v>0.21467707424481836</v>
      </c>
      <c r="U157" s="168">
        <f t="shared" si="807"/>
        <v>0.23951925122408391</v>
      </c>
      <c r="V157" s="168">
        <f t="shared" si="807"/>
        <v>0.24415251723021128</v>
      </c>
      <c r="W157" s="168">
        <f t="shared" si="807"/>
        <v>0.38573730269713041</v>
      </c>
      <c r="X157" s="169">
        <f t="shared" si="807"/>
        <v>0.55629385315932556</v>
      </c>
      <c r="Y157" s="168">
        <f t="shared" si="807"/>
        <v>0.59460252181624962</v>
      </c>
      <c r="Z157" s="168">
        <f t="shared" si="807"/>
        <v>0.61067351883125587</v>
      </c>
      <c r="AA157" s="168">
        <f t="shared" si="807"/>
        <v>0.63249909553827521</v>
      </c>
      <c r="AB157" s="168">
        <f t="shared" si="807"/>
        <v>0.49881656992956891</v>
      </c>
      <c r="AC157" s="168">
        <f t="shared" ref="AC157:BE162" si="808">(AB66+AB150+AC94-AC66-AC150)/(AB66+AB150+AC94-AC150)</f>
        <v>0.40611993521025658</v>
      </c>
      <c r="AD157" s="168">
        <f t="shared" si="808"/>
        <v>0.31274472768869011</v>
      </c>
      <c r="AE157" s="168">
        <f t="shared" si="808"/>
        <v>0.28687549962294184</v>
      </c>
      <c r="AF157" s="168">
        <f t="shared" si="808"/>
        <v>0.27561056063971218</v>
      </c>
      <c r="AG157" s="168">
        <f t="shared" ref="AG157:BE157" si="809">(AF66+AF150+AG94-AG66-AG150)/(AF66+AF150+AG94-AG150)</f>
        <v>0.26343447900180694</v>
      </c>
      <c r="AH157" s="168">
        <f t="shared" si="809"/>
        <v>0.28292776809435882</v>
      </c>
      <c r="AI157" s="168">
        <f t="shared" si="809"/>
        <v>0.4389759111914362</v>
      </c>
      <c r="AJ157" s="168">
        <f t="shared" si="809"/>
        <v>0.61682527903224171</v>
      </c>
      <c r="AK157" s="168">
        <f t="shared" si="809"/>
        <v>0.64209791108173131</v>
      </c>
      <c r="AL157" s="168">
        <f t="shared" si="809"/>
        <v>0.67267416470436348</v>
      </c>
      <c r="AM157" s="168">
        <f t="shared" si="809"/>
        <v>0.66532747998953501</v>
      </c>
      <c r="AN157" s="168">
        <f t="shared" si="809"/>
        <v>0.53454692129472681</v>
      </c>
      <c r="AO157" s="168">
        <f t="shared" si="809"/>
        <v>0.49104504512132652</v>
      </c>
      <c r="AP157" s="168">
        <f t="shared" si="809"/>
        <v>0.38593061452698524</v>
      </c>
      <c r="AQ157" s="168">
        <f t="shared" si="809"/>
        <v>0.31946007076805411</v>
      </c>
      <c r="AR157" s="168">
        <f t="shared" si="809"/>
        <v>0.31646759736716285</v>
      </c>
      <c r="AS157" s="168">
        <f t="shared" si="809"/>
        <v>0.29510178608372928</v>
      </c>
      <c r="AT157" s="168">
        <f t="shared" si="809"/>
        <v>0.3710203707841791</v>
      </c>
      <c r="AU157" s="168">
        <f t="shared" si="809"/>
        <v>0.44007030328656194</v>
      </c>
      <c r="AV157" s="168">
        <f t="shared" si="809"/>
        <v>0.62914726381851449</v>
      </c>
      <c r="AW157" s="168">
        <f t="shared" si="809"/>
        <v>0.68103236024411973</v>
      </c>
      <c r="AX157" s="168">
        <f t="shared" si="809"/>
        <v>0.64086360735987746</v>
      </c>
      <c r="AY157" s="168">
        <f t="shared" si="809"/>
        <v>0.65794732781674636</v>
      </c>
      <c r="AZ157" s="168">
        <f t="shared" si="809"/>
        <v>0.51052461362984325</v>
      </c>
      <c r="BA157" s="168">
        <f t="shared" si="809"/>
        <v>0.4838551780867788</v>
      </c>
      <c r="BB157" s="168">
        <f t="shared" si="809"/>
        <v>0.34084658698873699</v>
      </c>
      <c r="BC157" s="168">
        <f t="shared" si="809"/>
        <v>0.28589134300110414</v>
      </c>
      <c r="BD157" s="168">
        <f t="shared" si="809"/>
        <v>0.2871290972470194</v>
      </c>
      <c r="BE157" s="168">
        <f t="shared" si="809"/>
        <v>0.27082622802732126</v>
      </c>
      <c r="BF157" s="168">
        <f t="shared" ref="BF157:BJ162" si="810">(BE66+BE150+BF94-BF66-BF150)/(BE66+BE150+BF94-BF150)</f>
        <v>0.32068699681186069</v>
      </c>
      <c r="BG157" s="168">
        <f t="shared" si="810"/>
        <v>0.51982613987081094</v>
      </c>
      <c r="BH157" s="169">
        <f t="shared" ref="BH157:BQ157" si="811">(BG66+BG150+BH94-BH66-BH150)/(BG66+BG150+BH94-BH150)</f>
        <v>0.60030392166563229</v>
      </c>
      <c r="BI157" s="491">
        <f t="shared" si="811"/>
        <v>0.69673773203361278</v>
      </c>
      <c r="BJ157" s="555">
        <f t="shared" si="811"/>
        <v>0.66504268972716485</v>
      </c>
      <c r="BK157" s="577">
        <f t="shared" si="811"/>
        <v>0.61922014047761931</v>
      </c>
      <c r="BL157" s="577">
        <f t="shared" si="811"/>
        <v>0.57447091297638642</v>
      </c>
      <c r="BM157" s="577">
        <f t="shared" si="811"/>
        <v>0.44113859724800131</v>
      </c>
      <c r="BN157" s="577">
        <f t="shared" si="811"/>
        <v>0.35515831212909649</v>
      </c>
      <c r="BO157" s="577">
        <f t="shared" si="811"/>
        <v>0.34950775747068746</v>
      </c>
      <c r="BP157" s="577">
        <f t="shared" si="811"/>
        <v>0.33954100328049919</v>
      </c>
      <c r="BQ157" s="577">
        <f t="shared" si="811"/>
        <v>0.33198619587106265</v>
      </c>
      <c r="BR157" s="168">
        <v>0</v>
      </c>
      <c r="BS157" s="168"/>
      <c r="BT157" s="238"/>
      <c r="BU157" s="103"/>
      <c r="BV157" s="168">
        <f t="shared" ref="BV157:CE162" si="812">P157-D157</f>
        <v>-1.6422486543648973E-2</v>
      </c>
      <c r="BW157" s="168">
        <f t="shared" si="812"/>
        <v>-1.5044978925735197E-2</v>
      </c>
      <c r="BX157" s="168">
        <f t="shared" si="812"/>
        <v>-1.8865978603307798E-2</v>
      </c>
      <c r="BY157" s="168">
        <f t="shared" si="812"/>
        <v>-4.2639635410080423E-2</v>
      </c>
      <c r="BZ157" s="168">
        <f t="shared" si="812"/>
        <v>-6.95574515910522E-2</v>
      </c>
      <c r="CA157" s="168">
        <f t="shared" si="812"/>
        <v>-8.1895728926877742E-2</v>
      </c>
      <c r="CB157" s="168">
        <f t="shared" si="812"/>
        <v>-0.1270625755973778</v>
      </c>
      <c r="CC157" s="168">
        <f t="shared" si="812"/>
        <v>-5.5735590768201282E-2</v>
      </c>
      <c r="CD157" s="397">
        <f t="shared" si="812"/>
        <v>-9.5498743901611061E-2</v>
      </c>
      <c r="CE157" s="168">
        <f t="shared" si="812"/>
        <v>-6.5633763265174672E-2</v>
      </c>
      <c r="CF157" s="168">
        <f t="shared" ref="CF157:CO162" si="813">Z157-N157</f>
        <v>-1.3593292961857961E-2</v>
      </c>
      <c r="CG157" s="168">
        <f t="shared" si="813"/>
        <v>1.4082373898933964E-2</v>
      </c>
      <c r="CH157" s="168">
        <f t="shared" si="813"/>
        <v>-2.7907141579067929E-2</v>
      </c>
      <c r="CI157" s="168">
        <f t="shared" si="813"/>
        <v>-5.4582123948165917E-2</v>
      </c>
      <c r="CJ157" s="238">
        <f t="shared" si="813"/>
        <v>-1.3666913471828357E-2</v>
      </c>
      <c r="CK157" s="238">
        <f t="shared" si="813"/>
        <v>1.7030740430910296E-2</v>
      </c>
      <c r="CL157" s="238">
        <f t="shared" si="813"/>
        <v>6.0933486394893821E-2</v>
      </c>
      <c r="CM157" s="238">
        <f t="shared" si="813"/>
        <v>2.3915227777723036E-2</v>
      </c>
      <c r="CN157" s="238">
        <f t="shared" si="813"/>
        <v>3.8775250864147542E-2</v>
      </c>
      <c r="CO157" s="238">
        <f t="shared" si="813"/>
        <v>5.3238608494305784E-2</v>
      </c>
      <c r="CP157" s="376">
        <f t="shared" ref="CP157:CY162" si="814">AJ157-X157</f>
        <v>6.0531425872916156E-2</v>
      </c>
      <c r="CQ157" s="267">
        <f t="shared" si="814"/>
        <v>4.7495389265481691E-2</v>
      </c>
      <c r="CR157" s="267">
        <f t="shared" si="814"/>
        <v>6.2000645873107607E-2</v>
      </c>
      <c r="CS157" s="267">
        <f t="shared" si="814"/>
        <v>3.2828384451259796E-2</v>
      </c>
      <c r="CT157" s="267">
        <f t="shared" si="814"/>
        <v>3.5730351365157897E-2</v>
      </c>
      <c r="CU157" s="267">
        <f t="shared" si="814"/>
        <v>8.492510991106994E-2</v>
      </c>
      <c r="CV157" s="267">
        <f t="shared" si="814"/>
        <v>7.3185886838295133E-2</v>
      </c>
      <c r="CW157" s="267">
        <f t="shared" si="814"/>
        <v>3.2584571145112262E-2</v>
      </c>
      <c r="CX157" s="267">
        <f t="shared" si="814"/>
        <v>4.0857036727450669E-2</v>
      </c>
      <c r="CY157" s="267">
        <f t="shared" si="814"/>
        <v>3.1667307081922336E-2</v>
      </c>
      <c r="CZ157" s="267">
        <f t="shared" ref="CZ157:DI162" si="815">AT157-AH157</f>
        <v>8.8092602689820276E-2</v>
      </c>
      <c r="DA157" s="267">
        <f t="shared" si="815"/>
        <v>1.0943920951257402E-3</v>
      </c>
      <c r="DB157" s="376">
        <f t="shared" si="815"/>
        <v>1.2321984786272777E-2</v>
      </c>
      <c r="DC157" s="376">
        <f t="shared" si="815"/>
        <v>3.8934449162388418E-2</v>
      </c>
      <c r="DD157" s="376">
        <f t="shared" si="815"/>
        <v>-3.1810557344486012E-2</v>
      </c>
      <c r="DE157" s="376">
        <f t="shared" si="815"/>
        <v>-7.3801521727886454E-3</v>
      </c>
      <c r="DF157" s="376">
        <f t="shared" si="815"/>
        <v>-2.4022307664883558E-2</v>
      </c>
      <c r="DG157" s="376">
        <f t="shared" si="815"/>
        <v>-7.1898670345477145E-3</v>
      </c>
      <c r="DH157" s="376">
        <f t="shared" si="815"/>
        <v>-4.508402753824825E-2</v>
      </c>
      <c r="DI157" s="376">
        <f t="shared" si="815"/>
        <v>-3.3568727766949968E-2</v>
      </c>
      <c r="DJ157" s="376">
        <f t="shared" ref="DJ157:DX162" si="816">BD157-AR157</f>
        <v>-2.933850012014344E-2</v>
      </c>
      <c r="DK157" s="376">
        <f t="shared" si="816"/>
        <v>-2.427555805640802E-2</v>
      </c>
      <c r="DL157" s="376">
        <f t="shared" si="816"/>
        <v>-5.0333373972318407E-2</v>
      </c>
      <c r="DM157" s="441">
        <f t="shared" si="816"/>
        <v>7.9755836584249007E-2</v>
      </c>
      <c r="DN157" s="441">
        <f t="shared" si="816"/>
        <v>-2.8843342152882201E-2</v>
      </c>
      <c r="DO157" s="441">
        <f t="shared" si="816"/>
        <v>1.570537178949305E-2</v>
      </c>
      <c r="DP157" s="441">
        <f t="shared" si="816"/>
        <v>2.4179082367287386E-2</v>
      </c>
      <c r="DQ157" s="441">
        <f t="shared" si="816"/>
        <v>-3.8727187339127056E-2</v>
      </c>
      <c r="DR157" s="441">
        <f t="shared" si="816"/>
        <v>6.3946299346543167E-2</v>
      </c>
      <c r="DS157" s="441">
        <f t="shared" si="816"/>
        <v>-4.2716580838777496E-2</v>
      </c>
      <c r="DT157" s="441">
        <f t="shared" si="816"/>
        <v>1.4311725140359499E-2</v>
      </c>
      <c r="DU157" s="441">
        <f t="shared" si="816"/>
        <v>6.3616414469583327E-2</v>
      </c>
      <c r="DV157" s="441">
        <f t="shared" si="816"/>
        <v>5.2411906033479783E-2</v>
      </c>
      <c r="DW157" s="441">
        <f t="shared" si="816"/>
        <v>6.1159967843741392E-2</v>
      </c>
      <c r="DX157" s="441">
        <f t="shared" si="816"/>
        <v>-0.32068699681186069</v>
      </c>
      <c r="DY157" s="376"/>
      <c r="DZ157" s="441"/>
      <c r="EA157" s="44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17">(C67+C151+D95-D67-D151)/(C67+C151+D95-D151)</f>
        <v>0.20273567917603566</v>
      </c>
      <c r="E158" s="167">
        <f t="shared" si="817"/>
        <v>0.17662090668729624</v>
      </c>
      <c r="F158" s="167">
        <f t="shared" si="817"/>
        <v>0.12811433946282402</v>
      </c>
      <c r="G158" s="167">
        <f t="shared" si="817"/>
        <v>8.1160763965648711E-2</v>
      </c>
      <c r="H158" s="168">
        <f t="shared" si="817"/>
        <v>8.0436199480448417E-2</v>
      </c>
      <c r="I158" s="167">
        <f t="shared" si="817"/>
        <v>7.1214011567541535E-2</v>
      </c>
      <c r="J158" s="168">
        <f t="shared" si="817"/>
        <v>8.5073797522745728E-2</v>
      </c>
      <c r="K158" s="167">
        <f t="shared" si="817"/>
        <v>9.4098686848085505E-2</v>
      </c>
      <c r="L158" s="169">
        <f t="shared" si="817"/>
        <v>0.16616893467926888</v>
      </c>
      <c r="M158" s="168">
        <f t="shared" si="817"/>
        <v>0.19143662685261018</v>
      </c>
      <c r="N158" s="168">
        <f t="shared" si="817"/>
        <v>0.20389756339357623</v>
      </c>
      <c r="O158" s="168">
        <f t="shared" si="817"/>
        <v>0.19698201418325942</v>
      </c>
      <c r="P158" s="168">
        <f t="shared" si="817"/>
        <v>0.16636263834703069</v>
      </c>
      <c r="Q158" s="168">
        <f t="shared" si="817"/>
        <v>0.13472333204061429</v>
      </c>
      <c r="R158" s="168">
        <f t="shared" si="817"/>
        <v>9.1036458192685854E-2</v>
      </c>
      <c r="S158" s="168">
        <f t="shared" si="817"/>
        <v>3.6232243036508342E-2</v>
      </c>
      <c r="T158" s="168">
        <f t="shared" si="817"/>
        <v>5.1103285129970935E-2</v>
      </c>
      <c r="U158" s="168">
        <f t="shared" si="817"/>
        <v>4.0239857064650032E-2</v>
      </c>
      <c r="V158" s="168">
        <f t="shared" si="817"/>
        <v>4.9686947180841677E-2</v>
      </c>
      <c r="W158" s="168">
        <f t="shared" si="817"/>
        <v>8.4488974029999026E-2</v>
      </c>
      <c r="X158" s="169">
        <f t="shared" si="817"/>
        <v>0.15251218494950178</v>
      </c>
      <c r="Y158" s="168">
        <f t="shared" si="817"/>
        <v>0.19119484708288739</v>
      </c>
      <c r="Z158" s="168">
        <f t="shared" si="817"/>
        <v>0.20387283714689544</v>
      </c>
      <c r="AA158" s="168">
        <f t="shared" si="817"/>
        <v>0.22550488958251297</v>
      </c>
      <c r="AB158" s="168">
        <f t="shared" si="817"/>
        <v>0.16733694838134211</v>
      </c>
      <c r="AC158" s="168">
        <f t="shared" si="808"/>
        <v>0.12871650529210207</v>
      </c>
      <c r="AD158" s="168">
        <f t="shared" si="808"/>
        <v>9.2313504423548659E-2</v>
      </c>
      <c r="AE158" s="168">
        <f t="shared" si="808"/>
        <v>0.10685670114242629</v>
      </c>
      <c r="AF158" s="168">
        <f t="shared" si="808"/>
        <v>0.10323301031983602</v>
      </c>
      <c r="AG158" s="168">
        <f t="shared" si="808"/>
        <v>8.8348987377760743E-2</v>
      </c>
      <c r="AH158" s="168">
        <f t="shared" si="808"/>
        <v>8.4005929784754713E-2</v>
      </c>
      <c r="AI158" s="168">
        <f t="shared" si="808"/>
        <v>0.1167550125511166</v>
      </c>
      <c r="AJ158" s="168">
        <f t="shared" si="808"/>
        <v>0.23056772617714963</v>
      </c>
      <c r="AK158" s="168">
        <f t="shared" si="808"/>
        <v>0.2253251469956635</v>
      </c>
      <c r="AL158" s="168">
        <f t="shared" si="808"/>
        <v>0.24781761123675602</v>
      </c>
      <c r="AM158" s="168">
        <f t="shared" si="808"/>
        <v>0.26255490036026408</v>
      </c>
      <c r="AN158" s="168">
        <f t="shared" si="808"/>
        <v>0.1899857230851108</v>
      </c>
      <c r="AO158" s="168">
        <f t="shared" si="808"/>
        <v>0.18082889395094484</v>
      </c>
      <c r="AP158" s="168">
        <f t="shared" si="808"/>
        <v>0.1397753477943274</v>
      </c>
      <c r="AQ158" s="168">
        <f t="shared" si="808"/>
        <v>0.12157637897072607</v>
      </c>
      <c r="AR158" s="168">
        <f t="shared" si="808"/>
        <v>8.7279292377320697E-2</v>
      </c>
      <c r="AS158" s="168">
        <f t="shared" si="808"/>
        <v>9.1730154435818972E-2</v>
      </c>
      <c r="AT158" s="168">
        <f t="shared" si="808"/>
        <v>0.11796222239040156</v>
      </c>
      <c r="AU158" s="168">
        <f t="shared" si="808"/>
        <v>0.12306071469951015</v>
      </c>
      <c r="AV158" s="168">
        <f t="shared" si="808"/>
        <v>0.21129213443077297</v>
      </c>
      <c r="AW158" s="168">
        <f t="shared" si="808"/>
        <v>0.24877613797857989</v>
      </c>
      <c r="AX158" s="168">
        <f t="shared" si="808"/>
        <v>0.23322935302866818</v>
      </c>
      <c r="AY158" s="168">
        <f t="shared" si="808"/>
        <v>0.34164026575415418</v>
      </c>
      <c r="AZ158" s="168">
        <f t="shared" si="808"/>
        <v>4.6277563383298845E-2</v>
      </c>
      <c r="BA158" s="168">
        <f t="shared" si="808"/>
        <v>0.17760948046364591</v>
      </c>
      <c r="BB158" s="168">
        <f t="shared" si="808"/>
        <v>0.12494155966784054</v>
      </c>
      <c r="BC158" s="168">
        <f t="shared" si="808"/>
        <v>9.5726754993303173E-2</v>
      </c>
      <c r="BD158" s="168">
        <f t="shared" si="808"/>
        <v>9.8185058084465232E-2</v>
      </c>
      <c r="BE158" s="168">
        <f t="shared" si="808"/>
        <v>8.9375740321194108E-2</v>
      </c>
      <c r="BF158" s="168">
        <f t="shared" si="810"/>
        <v>9.5764081780122259E-2</v>
      </c>
      <c r="BG158" s="168">
        <f t="shared" si="810"/>
        <v>0.14050656849249904</v>
      </c>
      <c r="BH158" s="169">
        <f t="shared" si="810"/>
        <v>0.19149445604063783</v>
      </c>
      <c r="BI158" s="491">
        <f t="shared" si="810"/>
        <v>0.25808446801116047</v>
      </c>
      <c r="BJ158" s="555">
        <f t="shared" si="810"/>
        <v>0.22765471470590917</v>
      </c>
      <c r="BK158" s="577">
        <f t="shared" ref="BK158:BL162" si="818">(BJ67+BJ151+BK95-BK67-BK151)/(BJ67+BJ151+BK95-BK151)</f>
        <v>0.22883915990378154</v>
      </c>
      <c r="BL158" s="577">
        <f t="shared" si="818"/>
        <v>0.23005006770495737</v>
      </c>
      <c r="BM158" s="577">
        <f t="shared" ref="BM158:BQ158" si="819">(BL67+BL151+BM95-BM67-BM151)/(BL67+BL151+BM95-BM151)</f>
        <v>0.1349494774106014</v>
      </c>
      <c r="BN158" s="577">
        <f t="shared" si="819"/>
        <v>3.7597207715174275E-2</v>
      </c>
      <c r="BO158" s="577">
        <f t="shared" si="819"/>
        <v>0.10829058186214092</v>
      </c>
      <c r="BP158" s="577">
        <f t="shared" si="819"/>
        <v>7.6524489741286048E-2</v>
      </c>
      <c r="BQ158" s="577">
        <f t="shared" si="819"/>
        <v>0.11868035174554391</v>
      </c>
      <c r="BR158" s="168">
        <v>0</v>
      </c>
      <c r="BS158" s="168"/>
      <c r="BT158" s="238"/>
      <c r="BU158" s="103"/>
      <c r="BV158" s="168">
        <f t="shared" si="812"/>
        <v>-3.6373040829004971E-2</v>
      </c>
      <c r="BW158" s="168">
        <f t="shared" si="812"/>
        <v>-4.1897574646681951E-2</v>
      </c>
      <c r="BX158" s="168">
        <f t="shared" si="812"/>
        <v>-3.7077881270138169E-2</v>
      </c>
      <c r="BY158" s="168">
        <f t="shared" si="812"/>
        <v>-4.4928520929140368E-2</v>
      </c>
      <c r="BZ158" s="168">
        <f t="shared" si="812"/>
        <v>-2.9332914350477482E-2</v>
      </c>
      <c r="CA158" s="168">
        <f t="shared" si="812"/>
        <v>-3.0974154502891503E-2</v>
      </c>
      <c r="CB158" s="168">
        <f t="shared" si="812"/>
        <v>-3.5386850341904051E-2</v>
      </c>
      <c r="CC158" s="168">
        <f t="shared" si="812"/>
        <v>-9.6097128180864799E-3</v>
      </c>
      <c r="CD158" s="397">
        <f t="shared" si="812"/>
        <v>-1.3656749729767104E-2</v>
      </c>
      <c r="CE158" s="168">
        <f t="shared" si="812"/>
        <v>-2.4177976972278303E-4</v>
      </c>
      <c r="CF158" s="168">
        <f t="shared" si="813"/>
        <v>-2.4726246680789599E-5</v>
      </c>
      <c r="CG158" s="168">
        <f t="shared" si="813"/>
        <v>2.852287539925355E-2</v>
      </c>
      <c r="CH158" s="168">
        <f t="shared" si="813"/>
        <v>9.7431003431142083E-4</v>
      </c>
      <c r="CI158" s="168">
        <f t="shared" si="813"/>
        <v>-6.0068267485122173E-3</v>
      </c>
      <c r="CJ158" s="238">
        <f t="shared" si="813"/>
        <v>1.277046230862805E-3</v>
      </c>
      <c r="CK158" s="238">
        <f t="shared" si="813"/>
        <v>7.0624458105917942E-2</v>
      </c>
      <c r="CL158" s="238">
        <f t="shared" si="813"/>
        <v>5.2129725189865084E-2</v>
      </c>
      <c r="CM158" s="238">
        <f t="shared" si="813"/>
        <v>4.8109130313110711E-2</v>
      </c>
      <c r="CN158" s="238">
        <f t="shared" si="813"/>
        <v>3.4318982603913036E-2</v>
      </c>
      <c r="CO158" s="238">
        <f t="shared" si="813"/>
        <v>3.2266038521117577E-2</v>
      </c>
      <c r="CP158" s="376">
        <f t="shared" si="814"/>
        <v>7.8055541227647851E-2</v>
      </c>
      <c r="CQ158" s="267">
        <f t="shared" si="814"/>
        <v>3.4130299912776108E-2</v>
      </c>
      <c r="CR158" s="267">
        <f t="shared" si="814"/>
        <v>4.3944774089860583E-2</v>
      </c>
      <c r="CS158" s="267">
        <f t="shared" si="814"/>
        <v>3.7050010777751108E-2</v>
      </c>
      <c r="CT158" s="267">
        <f t="shared" si="814"/>
        <v>2.2648774703768693E-2</v>
      </c>
      <c r="CU158" s="267">
        <f t="shared" si="814"/>
        <v>5.2112388658842768E-2</v>
      </c>
      <c r="CV158" s="267">
        <f t="shared" si="814"/>
        <v>4.7461843370778745E-2</v>
      </c>
      <c r="CW158" s="267">
        <f t="shared" si="814"/>
        <v>1.4719677828299776E-2</v>
      </c>
      <c r="CX158" s="267">
        <f t="shared" si="814"/>
        <v>-1.5953717942515322E-2</v>
      </c>
      <c r="CY158" s="267">
        <f t="shared" si="814"/>
        <v>3.3811670580582293E-3</v>
      </c>
      <c r="CZ158" s="267">
        <f t="shared" si="815"/>
        <v>3.3956292605646851E-2</v>
      </c>
      <c r="DA158" s="267">
        <f t="shared" si="815"/>
        <v>6.3057021483935438E-3</v>
      </c>
      <c r="DB158" s="376">
        <f t="shared" si="815"/>
        <v>-1.9275591746376664E-2</v>
      </c>
      <c r="DC158" s="376">
        <f t="shared" si="815"/>
        <v>2.3450990982916392E-2</v>
      </c>
      <c r="DD158" s="376">
        <f t="shared" si="815"/>
        <v>-1.4588258208087845E-2</v>
      </c>
      <c r="DE158" s="376">
        <f t="shared" si="815"/>
        <v>7.9085365393890106E-2</v>
      </c>
      <c r="DF158" s="376">
        <f t="shared" si="815"/>
        <v>-0.14370815970181194</v>
      </c>
      <c r="DG158" s="376">
        <f t="shared" si="815"/>
        <v>-3.2194134872989277E-3</v>
      </c>
      <c r="DH158" s="376">
        <f t="shared" si="815"/>
        <v>-1.4833788126486863E-2</v>
      </c>
      <c r="DI158" s="376">
        <f t="shared" si="815"/>
        <v>-2.5849623977422895E-2</v>
      </c>
      <c r="DJ158" s="376">
        <f t="shared" si="816"/>
        <v>1.0905765707144535E-2</v>
      </c>
      <c r="DK158" s="376">
        <f t="shared" si="816"/>
        <v>-2.3544141146248643E-3</v>
      </c>
      <c r="DL158" s="376">
        <f t="shared" si="816"/>
        <v>-2.2198140610279304E-2</v>
      </c>
      <c r="DM158" s="376">
        <f t="shared" si="816"/>
        <v>1.7445853792988894E-2</v>
      </c>
      <c r="DN158" s="376">
        <f t="shared" si="816"/>
        <v>-1.9797678390135132E-2</v>
      </c>
      <c r="DO158" s="376">
        <f t="shared" si="816"/>
        <v>9.3083300325805807E-3</v>
      </c>
      <c r="DP158" s="376">
        <f t="shared" si="816"/>
        <v>-5.5746383227590068E-3</v>
      </c>
      <c r="DQ158" s="376">
        <f t="shared" si="816"/>
        <v>-0.11280110585037265</v>
      </c>
      <c r="DR158" s="376">
        <f t="shared" si="816"/>
        <v>0.18377250432165854</v>
      </c>
      <c r="DS158" s="376">
        <f t="shared" si="816"/>
        <v>-4.2660003053044515E-2</v>
      </c>
      <c r="DT158" s="376">
        <f t="shared" si="816"/>
        <v>-8.7344351952666266E-2</v>
      </c>
      <c r="DU158" s="376">
        <f t="shared" si="816"/>
        <v>1.2563826868837752E-2</v>
      </c>
      <c r="DV158" s="376">
        <f t="shared" si="816"/>
        <v>-2.1660568343179185E-2</v>
      </c>
      <c r="DW158" s="376">
        <f t="shared" si="816"/>
        <v>2.93046114243498E-2</v>
      </c>
      <c r="DX158" s="376">
        <f t="shared" si="816"/>
        <v>-9.5764081780122259E-2</v>
      </c>
      <c r="DY158" s="376"/>
      <c r="DZ158" s="376"/>
      <c r="EA158" s="376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20">(C68+C152+D96-D68-D152)/(C68+C152+D96-D152)</f>
        <v>0.72248524125503888</v>
      </c>
      <c r="E159" s="167">
        <f t="shared" si="820"/>
        <v>0.71103749546697848</v>
      </c>
      <c r="F159" s="167">
        <f t="shared" si="820"/>
        <v>0.61327129654385304</v>
      </c>
      <c r="G159" s="167">
        <f t="shared" si="820"/>
        <v>0.58220487129053633</v>
      </c>
      <c r="H159" s="168">
        <f t="shared" si="820"/>
        <v>0.56059690309406085</v>
      </c>
      <c r="I159" s="167">
        <f t="shared" si="820"/>
        <v>0.57676841023233272</v>
      </c>
      <c r="J159" s="168">
        <f t="shared" si="820"/>
        <v>0.63428710136978339</v>
      </c>
      <c r="K159" s="167">
        <f t="shared" si="820"/>
        <v>0.63530826255483308</v>
      </c>
      <c r="L159" s="169">
        <f t="shared" si="820"/>
        <v>0.77548195329391634</v>
      </c>
      <c r="M159" s="168">
        <f t="shared" si="820"/>
        <v>0.80573008935342338</v>
      </c>
      <c r="N159" s="168">
        <f t="shared" si="820"/>
        <v>0.74468677065528732</v>
      </c>
      <c r="O159" s="168">
        <f t="shared" si="820"/>
        <v>0.74489797460360718</v>
      </c>
      <c r="P159" s="168">
        <f t="shared" si="820"/>
        <v>0.56517662997918117</v>
      </c>
      <c r="Q159" s="168">
        <f t="shared" si="820"/>
        <v>0.58156650642791152</v>
      </c>
      <c r="R159" s="168">
        <f t="shared" si="820"/>
        <v>0.50556262414473752</v>
      </c>
      <c r="S159" s="168">
        <f t="shared" si="820"/>
        <v>0.44959544835664794</v>
      </c>
      <c r="T159" s="168">
        <f t="shared" si="820"/>
        <v>0.38574938807062631</v>
      </c>
      <c r="U159" s="168">
        <f t="shared" si="820"/>
        <v>0.41965306422516485</v>
      </c>
      <c r="V159" s="168">
        <f t="shared" si="820"/>
        <v>0.42344459438301935</v>
      </c>
      <c r="W159" s="168">
        <f t="shared" si="820"/>
        <v>0.52427618309097312</v>
      </c>
      <c r="X159" s="169">
        <f t="shared" si="820"/>
        <v>0.6717443568269299</v>
      </c>
      <c r="Y159" s="168">
        <f t="shared" si="820"/>
        <v>0.66180548536982986</v>
      </c>
      <c r="Z159" s="168">
        <f t="shared" si="820"/>
        <v>0.70381646169895229</v>
      </c>
      <c r="AA159" s="168">
        <f t="shared" si="820"/>
        <v>0.76168144542722127</v>
      </c>
      <c r="AB159" s="168">
        <f t="shared" si="820"/>
        <v>0.65085512491249642</v>
      </c>
      <c r="AC159" s="168">
        <f t="shared" si="808"/>
        <v>0.57753483650958359</v>
      </c>
      <c r="AD159" s="168">
        <f t="shared" si="808"/>
        <v>0.47794763919582184</v>
      </c>
      <c r="AE159" s="168">
        <f t="shared" si="808"/>
        <v>0.42126868762707903</v>
      </c>
      <c r="AF159" s="168">
        <f t="shared" si="808"/>
        <v>0.43996508033843007</v>
      </c>
      <c r="AG159" s="168">
        <f t="shared" si="808"/>
        <v>0.44421495950685902</v>
      </c>
      <c r="AH159" s="168">
        <f t="shared" si="808"/>
        <v>0.44636673383715569</v>
      </c>
      <c r="AI159" s="168">
        <f t="shared" si="808"/>
        <v>0.57756905374381806</v>
      </c>
      <c r="AJ159" s="168">
        <f t="shared" si="808"/>
        <v>0.6789625305980338</v>
      </c>
      <c r="AK159" s="168">
        <f t="shared" si="808"/>
        <v>0.62724353712168024</v>
      </c>
      <c r="AL159" s="168">
        <f t="shared" si="808"/>
        <v>0.73086016675555365</v>
      </c>
      <c r="AM159" s="168">
        <f t="shared" si="808"/>
        <v>0.73212996011768994</v>
      </c>
      <c r="AN159" s="168">
        <f t="shared" si="808"/>
        <v>0.69191169352711446</v>
      </c>
      <c r="AO159" s="168">
        <f t="shared" si="808"/>
        <v>0.65414927369803144</v>
      </c>
      <c r="AP159" s="168">
        <f t="shared" si="808"/>
        <v>0.56816767558725545</v>
      </c>
      <c r="AQ159" s="168">
        <f t="shared" si="808"/>
        <v>0.52590153901273862</v>
      </c>
      <c r="AR159" s="168">
        <f t="shared" si="808"/>
        <v>0.54261682414321921</v>
      </c>
      <c r="AS159" s="168">
        <f t="shared" si="808"/>
        <v>0.48707854401861206</v>
      </c>
      <c r="AT159" s="168">
        <f t="shared" si="808"/>
        <v>0.54435292384017231</v>
      </c>
      <c r="AU159" s="168">
        <f t="shared" si="808"/>
        <v>0.59654789911869033</v>
      </c>
      <c r="AV159" s="168">
        <f t="shared" si="808"/>
        <v>0.69959464438487062</v>
      </c>
      <c r="AW159" s="168">
        <f t="shared" si="808"/>
        <v>0.76521944701135869</v>
      </c>
      <c r="AX159" s="168">
        <f t="shared" si="808"/>
        <v>0.75880474355473615</v>
      </c>
      <c r="AY159" s="168">
        <f t="shared" si="808"/>
        <v>0.83320278122268321</v>
      </c>
      <c r="AZ159" s="168">
        <f t="shared" si="808"/>
        <v>0.38058480745809736</v>
      </c>
      <c r="BA159" s="168">
        <f t="shared" si="808"/>
        <v>0.63973630590946651</v>
      </c>
      <c r="BB159" s="168">
        <f t="shared" si="808"/>
        <v>0.54142990332048668</v>
      </c>
      <c r="BC159" s="168">
        <f t="shared" si="808"/>
        <v>0.48879312558916127</v>
      </c>
      <c r="BD159" s="168">
        <f t="shared" si="808"/>
        <v>0.47513687300713925</v>
      </c>
      <c r="BE159" s="168">
        <f t="shared" si="808"/>
        <v>0.43858221675951564</v>
      </c>
      <c r="BF159" s="168">
        <f t="shared" si="810"/>
        <v>0.51985908329655461</v>
      </c>
      <c r="BG159" s="168">
        <f t="shared" si="810"/>
        <v>0.65144153594972387</v>
      </c>
      <c r="BH159" s="169">
        <f t="shared" si="810"/>
        <v>0.67316014812969527</v>
      </c>
      <c r="BI159" s="491">
        <f t="shared" si="810"/>
        <v>0.78234701847522725</v>
      </c>
      <c r="BJ159" s="555">
        <f t="shared" si="810"/>
        <v>0.74339692981203975</v>
      </c>
      <c r="BK159" s="577">
        <f t="shared" si="818"/>
        <v>0.72539046240270233</v>
      </c>
      <c r="BL159" s="577">
        <f t="shared" si="818"/>
        <v>0.68768176824291671</v>
      </c>
      <c r="BM159" s="577">
        <f t="shared" ref="BM159:BQ159" si="821">(BL68+BL152+BM96-BM68-BM152)/(BL68+BL152+BM96-BM152)</f>
        <v>0.56301783269028061</v>
      </c>
      <c r="BN159" s="577">
        <f t="shared" si="821"/>
        <v>0.58604106354780749</v>
      </c>
      <c r="BO159" s="577">
        <f t="shared" si="821"/>
        <v>0.47807036979831957</v>
      </c>
      <c r="BP159" s="577">
        <f t="shared" si="821"/>
        <v>0.44241489929271688</v>
      </c>
      <c r="BQ159" s="577">
        <f t="shared" si="821"/>
        <v>0.48772394140722908</v>
      </c>
      <c r="BR159" s="168">
        <v>0</v>
      </c>
      <c r="BS159" s="168"/>
      <c r="BT159" s="238"/>
      <c r="BU159" s="103"/>
      <c r="BV159" s="168">
        <f t="shared" si="812"/>
        <v>-0.15730861127585771</v>
      </c>
      <c r="BW159" s="168">
        <f t="shared" si="812"/>
        <v>-0.12947098903906695</v>
      </c>
      <c r="BX159" s="168">
        <f t="shared" si="812"/>
        <v>-0.10770867239911552</v>
      </c>
      <c r="BY159" s="168">
        <f t="shared" si="812"/>
        <v>-0.13260942293388839</v>
      </c>
      <c r="BZ159" s="168">
        <f t="shared" si="812"/>
        <v>-0.17484751502343454</v>
      </c>
      <c r="CA159" s="168">
        <f t="shared" si="812"/>
        <v>-0.15711534600716787</v>
      </c>
      <c r="CB159" s="168">
        <f t="shared" si="812"/>
        <v>-0.21084250698676404</v>
      </c>
      <c r="CC159" s="168">
        <f t="shared" si="812"/>
        <v>-0.11103207946385996</v>
      </c>
      <c r="CD159" s="397">
        <f t="shared" si="812"/>
        <v>-0.10373759646698644</v>
      </c>
      <c r="CE159" s="168">
        <f t="shared" si="812"/>
        <v>-0.14392460398359352</v>
      </c>
      <c r="CF159" s="168">
        <f t="shared" si="813"/>
        <v>-4.0870308956335033E-2</v>
      </c>
      <c r="CG159" s="168">
        <f t="shared" si="813"/>
        <v>1.6783470823614088E-2</v>
      </c>
      <c r="CH159" s="168">
        <f t="shared" si="813"/>
        <v>8.5678494933315252E-2</v>
      </c>
      <c r="CI159" s="168">
        <f t="shared" si="813"/>
        <v>-4.0316699183279292E-3</v>
      </c>
      <c r="CJ159" s="238">
        <f t="shared" si="813"/>
        <v>-2.7614984948915677E-2</v>
      </c>
      <c r="CK159" s="238">
        <f t="shared" si="813"/>
        <v>-2.8326760729568912E-2</v>
      </c>
      <c r="CL159" s="238">
        <f t="shared" si="813"/>
        <v>5.4215692267803761E-2</v>
      </c>
      <c r="CM159" s="238">
        <f t="shared" si="813"/>
        <v>2.4561895281694168E-2</v>
      </c>
      <c r="CN159" s="238">
        <f t="shared" si="813"/>
        <v>2.2922139454136348E-2</v>
      </c>
      <c r="CO159" s="238">
        <f t="shared" si="813"/>
        <v>5.3292870652844937E-2</v>
      </c>
      <c r="CP159" s="376">
        <f t="shared" si="814"/>
        <v>7.2181737711038974E-3</v>
      </c>
      <c r="CQ159" s="267">
        <f t="shared" si="814"/>
        <v>-3.4561948248149621E-2</v>
      </c>
      <c r="CR159" s="267">
        <f t="shared" si="814"/>
        <v>2.7043705056601364E-2</v>
      </c>
      <c r="CS159" s="267">
        <f t="shared" si="814"/>
        <v>-2.9551485309531333E-2</v>
      </c>
      <c r="CT159" s="267">
        <f t="shared" si="814"/>
        <v>4.1056568614618039E-2</v>
      </c>
      <c r="CU159" s="267">
        <f t="shared" si="814"/>
        <v>7.6614437188447848E-2</v>
      </c>
      <c r="CV159" s="267">
        <f t="shared" si="814"/>
        <v>9.0220036391433611E-2</v>
      </c>
      <c r="CW159" s="267">
        <f t="shared" si="814"/>
        <v>0.10463285138565959</v>
      </c>
      <c r="CX159" s="267">
        <f t="shared" si="814"/>
        <v>0.10265174380478914</v>
      </c>
      <c r="CY159" s="267">
        <f t="shared" si="814"/>
        <v>4.2863584511753039E-2</v>
      </c>
      <c r="CZ159" s="267">
        <f t="shared" si="815"/>
        <v>9.7986190003016616E-2</v>
      </c>
      <c r="DA159" s="267">
        <f t="shared" si="815"/>
        <v>1.8978845374872266E-2</v>
      </c>
      <c r="DB159" s="376">
        <f t="shared" si="815"/>
        <v>2.0632113786836825E-2</v>
      </c>
      <c r="DC159" s="376">
        <f t="shared" si="815"/>
        <v>0.13797590988967845</v>
      </c>
      <c r="DD159" s="376">
        <f t="shared" si="815"/>
        <v>2.7944576799182497E-2</v>
      </c>
      <c r="DE159" s="376">
        <f t="shared" si="815"/>
        <v>0.10107282110499327</v>
      </c>
      <c r="DF159" s="376">
        <f t="shared" si="815"/>
        <v>-0.31132688606901709</v>
      </c>
      <c r="DG159" s="376">
        <f t="shared" si="815"/>
        <v>-1.4412967788564934E-2</v>
      </c>
      <c r="DH159" s="376">
        <f t="shared" si="815"/>
        <v>-2.6737772266768767E-2</v>
      </c>
      <c r="DI159" s="376">
        <f t="shared" si="815"/>
        <v>-3.7108413423577347E-2</v>
      </c>
      <c r="DJ159" s="376">
        <f t="shared" si="816"/>
        <v>-6.7479951136079963E-2</v>
      </c>
      <c r="DK159" s="376">
        <f t="shared" si="816"/>
        <v>-4.8496327259096417E-2</v>
      </c>
      <c r="DL159" s="376">
        <f t="shared" si="816"/>
        <v>-2.4493840543617695E-2</v>
      </c>
      <c r="DM159" s="376">
        <f t="shared" si="816"/>
        <v>5.4893636831033543E-2</v>
      </c>
      <c r="DN159" s="376">
        <f t="shared" si="816"/>
        <v>-2.6434496255175355E-2</v>
      </c>
      <c r="DO159" s="376">
        <f t="shared" si="816"/>
        <v>1.7127571463868563E-2</v>
      </c>
      <c r="DP159" s="376">
        <f t="shared" si="816"/>
        <v>-1.5407813742696397E-2</v>
      </c>
      <c r="DQ159" s="376">
        <f t="shared" si="816"/>
        <v>-0.10781231881998088</v>
      </c>
      <c r="DR159" s="376">
        <f t="shared" si="816"/>
        <v>0.30709696078481935</v>
      </c>
      <c r="DS159" s="376">
        <f t="shared" si="816"/>
        <v>-7.6718473219185901E-2</v>
      </c>
      <c r="DT159" s="376">
        <f t="shared" si="816"/>
        <v>4.4611160227320812E-2</v>
      </c>
      <c r="DU159" s="376">
        <f t="shared" si="816"/>
        <v>-1.0722755790841698E-2</v>
      </c>
      <c r="DV159" s="376">
        <f t="shared" si="816"/>
        <v>-3.272197371442237E-2</v>
      </c>
      <c r="DW159" s="376">
        <f t="shared" si="816"/>
        <v>4.9141724647713436E-2</v>
      </c>
      <c r="DX159" s="376">
        <f t="shared" si="816"/>
        <v>-0.51985908329655461</v>
      </c>
      <c r="DY159" s="376"/>
      <c r="DZ159" s="376"/>
      <c r="EA159" s="376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22">(C69+C153+D97-D69-D153)/(C69+C153+D97-D153)</f>
        <v>0.76788412236906411</v>
      </c>
      <c r="E160" s="167">
        <f t="shared" si="822"/>
        <v>0.76636769194828502</v>
      </c>
      <c r="F160" s="167">
        <f t="shared" si="822"/>
        <v>0.65647435371248042</v>
      </c>
      <c r="G160" s="167">
        <f t="shared" si="822"/>
        <v>0.60563474190824762</v>
      </c>
      <c r="H160" s="168">
        <f t="shared" si="822"/>
        <v>0.61048251882202198</v>
      </c>
      <c r="I160" s="167">
        <f t="shared" si="822"/>
        <v>0.66454504537917303</v>
      </c>
      <c r="J160" s="168">
        <f t="shared" si="822"/>
        <v>0.70224803100288957</v>
      </c>
      <c r="K160" s="167">
        <f t="shared" si="822"/>
        <v>0.72767272359411705</v>
      </c>
      <c r="L160" s="169">
        <f t="shared" si="822"/>
        <v>0.77258922766763272</v>
      </c>
      <c r="M160" s="168">
        <f t="shared" si="822"/>
        <v>0.84939266182797923</v>
      </c>
      <c r="N160" s="168">
        <f t="shared" si="822"/>
        <v>0.78517323582427589</v>
      </c>
      <c r="O160" s="168">
        <f t="shared" si="822"/>
        <v>0.79676420675907811</v>
      </c>
      <c r="P160" s="168">
        <f t="shared" si="822"/>
        <v>0.63487404990006213</v>
      </c>
      <c r="Q160" s="168">
        <f t="shared" si="822"/>
        <v>0.6622094846209724</v>
      </c>
      <c r="R160" s="168">
        <f t="shared" si="822"/>
        <v>0.57790894430732476</v>
      </c>
      <c r="S160" s="168">
        <f t="shared" si="822"/>
        <v>0.52886207874182656</v>
      </c>
      <c r="T160" s="168">
        <f t="shared" si="822"/>
        <v>0.45290824003586694</v>
      </c>
      <c r="U160" s="168">
        <f t="shared" si="822"/>
        <v>0.47411237059167999</v>
      </c>
      <c r="V160" s="168">
        <f t="shared" si="822"/>
        <v>0.51738298211404821</v>
      </c>
      <c r="W160" s="168">
        <f t="shared" si="822"/>
        <v>0.57570642787948301</v>
      </c>
      <c r="X160" s="169">
        <f t="shared" si="822"/>
        <v>0.71323339341921321</v>
      </c>
      <c r="Y160" s="168">
        <f t="shared" si="822"/>
        <v>0.70392607492331094</v>
      </c>
      <c r="Z160" s="168">
        <f t="shared" si="822"/>
        <v>0.72157020295429408</v>
      </c>
      <c r="AA160" s="168">
        <f t="shared" si="822"/>
        <v>0.80750228621772513</v>
      </c>
      <c r="AB160" s="168">
        <f t="shared" si="822"/>
        <v>0.71704679746349831</v>
      </c>
      <c r="AC160" s="168">
        <f t="shared" si="808"/>
        <v>0.65059090449519474</v>
      </c>
      <c r="AD160" s="168">
        <f t="shared" si="808"/>
        <v>0.54455942081446251</v>
      </c>
      <c r="AE160" s="168">
        <f t="shared" si="808"/>
        <v>0.54733053264463694</v>
      </c>
      <c r="AF160" s="168">
        <f t="shared" si="808"/>
        <v>0.54907147398719036</v>
      </c>
      <c r="AG160" s="168">
        <f t="shared" si="808"/>
        <v>0.50870406859240835</v>
      </c>
      <c r="AH160" s="168">
        <f t="shared" si="808"/>
        <v>0.537534593143985</v>
      </c>
      <c r="AI160" s="168">
        <f t="shared" si="808"/>
        <v>0.60487417357213502</v>
      </c>
      <c r="AJ160" s="168">
        <f t="shared" si="808"/>
        <v>0.69930866364297128</v>
      </c>
      <c r="AK160" s="168">
        <f t="shared" si="808"/>
        <v>0.63795848778940711</v>
      </c>
      <c r="AL160" s="168">
        <f t="shared" si="808"/>
        <v>0.74907184460575937</v>
      </c>
      <c r="AM160" s="168">
        <f t="shared" si="808"/>
        <v>0.75925923582647359</v>
      </c>
      <c r="AN160" s="168">
        <f t="shared" si="808"/>
        <v>0.74863773207174211</v>
      </c>
      <c r="AO160" s="168">
        <f t="shared" si="808"/>
        <v>0.6919884538547727</v>
      </c>
      <c r="AP160" s="168">
        <f t="shared" si="808"/>
        <v>0.64376529018618378</v>
      </c>
      <c r="AQ160" s="168">
        <f t="shared" si="808"/>
        <v>0.62072199173454701</v>
      </c>
      <c r="AR160" s="168">
        <f t="shared" si="808"/>
        <v>0.59670462313535444</v>
      </c>
      <c r="AS160" s="168">
        <f t="shared" si="808"/>
        <v>0.52521385107850027</v>
      </c>
      <c r="AT160" s="168">
        <f t="shared" si="808"/>
        <v>0.61840250997732338</v>
      </c>
      <c r="AU160" s="168">
        <f t="shared" si="808"/>
        <v>0.66519832745114194</v>
      </c>
      <c r="AV160" s="168">
        <f t="shared" si="808"/>
        <v>0.71444265235087934</v>
      </c>
      <c r="AW160" s="168">
        <f t="shared" si="808"/>
        <v>0.79278745363749792</v>
      </c>
      <c r="AX160" s="168">
        <f t="shared" si="808"/>
        <v>0.78853794013086764</v>
      </c>
      <c r="AY160" s="168">
        <f t="shared" si="808"/>
        <v>0.79729733550074211</v>
      </c>
      <c r="AZ160" s="168">
        <f t="shared" si="808"/>
        <v>0.73808371586651045</v>
      </c>
      <c r="BA160" s="168">
        <f t="shared" si="808"/>
        <v>0.69666556299401927</v>
      </c>
      <c r="BB160" s="168">
        <f t="shared" si="808"/>
        <v>0.59058380276639333</v>
      </c>
      <c r="BC160" s="168">
        <f t="shared" si="808"/>
        <v>0.57374490283801138</v>
      </c>
      <c r="BD160" s="168">
        <f t="shared" si="808"/>
        <v>0.5485710299288592</v>
      </c>
      <c r="BE160" s="168">
        <f t="shared" si="808"/>
        <v>0.51859682764309001</v>
      </c>
      <c r="BF160" s="168">
        <f t="shared" si="810"/>
        <v>0.57646735150721529</v>
      </c>
      <c r="BG160" s="168">
        <f t="shared" si="810"/>
        <v>0.68671013211074927</v>
      </c>
      <c r="BH160" s="169">
        <f t="shared" si="810"/>
        <v>0.7220823754347776</v>
      </c>
      <c r="BI160" s="491">
        <f t="shared" ref="BI160:BJ162" si="823">(BH69+BH153+BI97-BI69-BI153)/(BH69+BH153+BI97-BI153)</f>
        <v>0.80597589845140782</v>
      </c>
      <c r="BJ160" s="555">
        <f t="shared" si="823"/>
        <v>0.77160581959613084</v>
      </c>
      <c r="BK160" s="577">
        <f t="shared" si="818"/>
        <v>0.76786393179518186</v>
      </c>
      <c r="BL160" s="577">
        <f t="shared" si="818"/>
        <v>0.74417376050994688</v>
      </c>
      <c r="BM160" s="577">
        <f t="shared" ref="BM160:BQ160" si="824">(BL69+BL153+BM97-BM69-BM153)/(BL69+BL153+BM97-BM153)</f>
        <v>0.66061162728573464</v>
      </c>
      <c r="BN160" s="577">
        <f t="shared" si="824"/>
        <v>0.66671784850262683</v>
      </c>
      <c r="BO160" s="577">
        <f t="shared" si="824"/>
        <v>0.50571046241720519</v>
      </c>
      <c r="BP160" s="577">
        <f t="shared" si="824"/>
        <v>0.4912428652902262</v>
      </c>
      <c r="BQ160" s="577">
        <f t="shared" si="824"/>
        <v>0.47699886843078926</v>
      </c>
      <c r="BR160" s="168">
        <v>0</v>
      </c>
      <c r="BS160" s="168"/>
      <c r="BT160" s="238"/>
      <c r="BU160" s="103"/>
      <c r="BV160" s="168">
        <f t="shared" si="812"/>
        <v>-0.13301007246900198</v>
      </c>
      <c r="BW160" s="168">
        <f t="shared" si="812"/>
        <v>-0.10415820732731262</v>
      </c>
      <c r="BX160" s="168">
        <f t="shared" si="812"/>
        <v>-7.8565409405155662E-2</v>
      </c>
      <c r="BY160" s="168">
        <f t="shared" si="812"/>
        <v>-7.6772663166421062E-2</v>
      </c>
      <c r="BZ160" s="168">
        <f t="shared" si="812"/>
        <v>-0.15757427878615504</v>
      </c>
      <c r="CA160" s="168">
        <f t="shared" si="812"/>
        <v>-0.19043267478749304</v>
      </c>
      <c r="CB160" s="168">
        <f t="shared" si="812"/>
        <v>-0.18486504888884137</v>
      </c>
      <c r="CC160" s="168">
        <f t="shared" si="812"/>
        <v>-0.15196629571463405</v>
      </c>
      <c r="CD160" s="397">
        <f t="shared" si="812"/>
        <v>-5.9355834248419503E-2</v>
      </c>
      <c r="CE160" s="168">
        <f t="shared" si="812"/>
        <v>-0.14546658690466829</v>
      </c>
      <c r="CF160" s="168">
        <f t="shared" si="813"/>
        <v>-6.3603032869981813E-2</v>
      </c>
      <c r="CG160" s="168">
        <f t="shared" si="813"/>
        <v>1.0738079458647021E-2</v>
      </c>
      <c r="CH160" s="168">
        <f t="shared" si="813"/>
        <v>8.2172747563436177E-2</v>
      </c>
      <c r="CI160" s="168">
        <f t="shared" si="813"/>
        <v>-1.1618580125777656E-2</v>
      </c>
      <c r="CJ160" s="238">
        <f t="shared" si="813"/>
        <v>-3.3349523492862243E-2</v>
      </c>
      <c r="CK160" s="238">
        <f t="shared" si="813"/>
        <v>1.8468453902810378E-2</v>
      </c>
      <c r="CL160" s="238">
        <f t="shared" si="813"/>
        <v>9.6163233951323424E-2</v>
      </c>
      <c r="CM160" s="238">
        <f t="shared" si="813"/>
        <v>3.4591698000728366E-2</v>
      </c>
      <c r="CN160" s="238">
        <f t="shared" si="813"/>
        <v>2.0151611029936789E-2</v>
      </c>
      <c r="CO160" s="238">
        <f t="shared" si="813"/>
        <v>2.9167745692652014E-2</v>
      </c>
      <c r="CP160" s="376">
        <f t="shared" si="814"/>
        <v>-1.3924729776241929E-2</v>
      </c>
      <c r="CQ160" s="267">
        <f t="shared" si="814"/>
        <v>-6.5967587133903827E-2</v>
      </c>
      <c r="CR160" s="267">
        <f t="shared" si="814"/>
        <v>2.7501641651465292E-2</v>
      </c>
      <c r="CS160" s="267">
        <f t="shared" si="814"/>
        <v>-4.8243050391251541E-2</v>
      </c>
      <c r="CT160" s="267">
        <f t="shared" si="814"/>
        <v>3.1590934608243804E-2</v>
      </c>
      <c r="CU160" s="267">
        <f t="shared" si="814"/>
        <v>4.1397549359577956E-2</v>
      </c>
      <c r="CV160" s="267">
        <f t="shared" si="814"/>
        <v>9.9205869371721267E-2</v>
      </c>
      <c r="CW160" s="267">
        <f t="shared" si="814"/>
        <v>7.3391459089910072E-2</v>
      </c>
      <c r="CX160" s="267">
        <f t="shared" si="814"/>
        <v>4.7633149148164078E-2</v>
      </c>
      <c r="CY160" s="267">
        <f t="shared" si="814"/>
        <v>1.6509782486091917E-2</v>
      </c>
      <c r="CZ160" s="267">
        <f t="shared" si="815"/>
        <v>8.0867916833338382E-2</v>
      </c>
      <c r="DA160" s="267">
        <f t="shared" si="815"/>
        <v>6.0324153879006914E-2</v>
      </c>
      <c r="DB160" s="376">
        <f t="shared" si="815"/>
        <v>1.5133988707908053E-2</v>
      </c>
      <c r="DC160" s="376">
        <f t="shared" si="815"/>
        <v>0.1548289658480908</v>
      </c>
      <c r="DD160" s="376">
        <f t="shared" si="815"/>
        <v>3.9466095525108269E-2</v>
      </c>
      <c r="DE160" s="376">
        <f t="shared" si="815"/>
        <v>3.8038099674268522E-2</v>
      </c>
      <c r="DF160" s="376">
        <f t="shared" si="815"/>
        <v>-1.0554016205231664E-2</v>
      </c>
      <c r="DG160" s="376">
        <f t="shared" si="815"/>
        <v>4.6771091392465713E-3</v>
      </c>
      <c r="DH160" s="376">
        <f t="shared" si="815"/>
        <v>-5.3181487419790452E-2</v>
      </c>
      <c r="DI160" s="376">
        <f t="shared" si="815"/>
        <v>-4.6977088896535624E-2</v>
      </c>
      <c r="DJ160" s="376">
        <f t="shared" si="816"/>
        <v>-4.813359320649524E-2</v>
      </c>
      <c r="DK160" s="376">
        <f t="shared" si="816"/>
        <v>-6.6170234354102631E-3</v>
      </c>
      <c r="DL160" s="376">
        <f t="shared" si="816"/>
        <v>-4.1935158470108091E-2</v>
      </c>
      <c r="DM160" s="376">
        <f t="shared" si="816"/>
        <v>2.1511804659607336E-2</v>
      </c>
      <c r="DN160" s="376">
        <f t="shared" si="816"/>
        <v>7.6397230838982644E-3</v>
      </c>
      <c r="DO160" s="376">
        <f t="shared" si="816"/>
        <v>1.3188444813909905E-2</v>
      </c>
      <c r="DP160" s="376">
        <f t="shared" si="816"/>
        <v>-1.6932120534736805E-2</v>
      </c>
      <c r="DQ160" s="376">
        <f t="shared" si="816"/>
        <v>-2.9433403705560246E-2</v>
      </c>
      <c r="DR160" s="376">
        <f t="shared" si="816"/>
        <v>6.0900446434364319E-3</v>
      </c>
      <c r="DS160" s="376">
        <f t="shared" si="816"/>
        <v>-3.6053935708284635E-2</v>
      </c>
      <c r="DT160" s="376">
        <f t="shared" si="816"/>
        <v>7.6134045736233502E-2</v>
      </c>
      <c r="DU160" s="376">
        <f t="shared" si="816"/>
        <v>-6.8034440420806197E-2</v>
      </c>
      <c r="DV160" s="376">
        <f t="shared" si="816"/>
        <v>-5.7328164638632995E-2</v>
      </c>
      <c r="DW160" s="376">
        <f t="shared" si="816"/>
        <v>-4.159795921230075E-2</v>
      </c>
      <c r="DX160" s="376">
        <f t="shared" si="816"/>
        <v>-0.57646735150721529</v>
      </c>
      <c r="DY160" s="376"/>
      <c r="DZ160" s="376"/>
      <c r="EA160" s="376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25">(C70+C154+D98-D70-D154)/(C70+C154+D98-D154)</f>
        <v>0.77995007462862265</v>
      </c>
      <c r="E161" s="167">
        <f t="shared" si="825"/>
        <v>0.76326488383481228</v>
      </c>
      <c r="F161" s="167">
        <f t="shared" si="825"/>
        <v>0.60538559251066026</v>
      </c>
      <c r="G161" s="167">
        <f t="shared" si="825"/>
        <v>0.57361783727957982</v>
      </c>
      <c r="H161" s="168">
        <f t="shared" si="825"/>
        <v>0.56043741546688186</v>
      </c>
      <c r="I161" s="167">
        <f t="shared" si="825"/>
        <v>0.68021291816967178</v>
      </c>
      <c r="J161" s="168">
        <f t="shared" si="825"/>
        <v>0.71673283485465533</v>
      </c>
      <c r="K161" s="167">
        <f t="shared" si="825"/>
        <v>0.64218109706106019</v>
      </c>
      <c r="L161" s="169">
        <f t="shared" si="825"/>
        <v>0.7128933295116382</v>
      </c>
      <c r="M161" s="168">
        <f t="shared" si="825"/>
        <v>0.82560595029020667</v>
      </c>
      <c r="N161" s="168">
        <f t="shared" si="825"/>
        <v>0.70979505717162061</v>
      </c>
      <c r="O161" s="168">
        <f t="shared" si="825"/>
        <v>0.75878729623108443</v>
      </c>
      <c r="P161" s="168">
        <f t="shared" si="825"/>
        <v>0.60109779398465535</v>
      </c>
      <c r="Q161" s="168">
        <f t="shared" si="825"/>
        <v>0.66539207938865208</v>
      </c>
      <c r="R161" s="168">
        <f t="shared" si="825"/>
        <v>0.58519116241690705</v>
      </c>
      <c r="S161" s="168">
        <f t="shared" si="825"/>
        <v>0.50361194552246458</v>
      </c>
      <c r="T161" s="168">
        <f t="shared" si="825"/>
        <v>0.49804555920729371</v>
      </c>
      <c r="U161" s="168">
        <f t="shared" si="825"/>
        <v>0.4095000597611943</v>
      </c>
      <c r="V161" s="168">
        <f t="shared" si="825"/>
        <v>0.47398636733709376</v>
      </c>
      <c r="W161" s="168">
        <f t="shared" si="825"/>
        <v>0.48043034652419919</v>
      </c>
      <c r="X161" s="169">
        <f t="shared" si="825"/>
        <v>0.61337098334709428</v>
      </c>
      <c r="Y161" s="168">
        <f t="shared" si="825"/>
        <v>0.67294120507482513</v>
      </c>
      <c r="Z161" s="168">
        <f t="shared" si="825"/>
        <v>0.67923185701305266</v>
      </c>
      <c r="AA161" s="168">
        <f t="shared" si="825"/>
        <v>0.77574109007918179</v>
      </c>
      <c r="AB161" s="168">
        <f t="shared" si="825"/>
        <v>0.72801079777361344</v>
      </c>
      <c r="AC161" s="168">
        <f t="shared" si="808"/>
        <v>0.69448821776146841</v>
      </c>
      <c r="AD161" s="168">
        <f t="shared" si="808"/>
        <v>0.69772792540292328</v>
      </c>
      <c r="AE161" s="168">
        <f t="shared" si="808"/>
        <v>0.59475831711482519</v>
      </c>
      <c r="AF161" s="168">
        <f t="shared" si="808"/>
        <v>0.67128105466418764</v>
      </c>
      <c r="AG161" s="168">
        <f t="shared" si="808"/>
        <v>0.53891609097374127</v>
      </c>
      <c r="AH161" s="168">
        <f t="shared" si="808"/>
        <v>0.69832559658314197</v>
      </c>
      <c r="AI161" s="168">
        <f t="shared" si="808"/>
        <v>0.58019623022755817</v>
      </c>
      <c r="AJ161" s="168">
        <f t="shared" si="808"/>
        <v>0.63713581142910791</v>
      </c>
      <c r="AK161" s="168">
        <f t="shared" si="808"/>
        <v>0.61761246179724472</v>
      </c>
      <c r="AL161" s="168">
        <f t="shared" si="808"/>
        <v>0.69512166597503111</v>
      </c>
      <c r="AM161" s="168">
        <f t="shared" si="808"/>
        <v>0.75160584000710018</v>
      </c>
      <c r="AN161" s="168">
        <f t="shared" si="808"/>
        <v>0.74712594265345444</v>
      </c>
      <c r="AO161" s="168">
        <f t="shared" si="808"/>
        <v>0.70615464669447769</v>
      </c>
      <c r="AP161" s="168">
        <f t="shared" si="808"/>
        <v>0.62298325659751785</v>
      </c>
      <c r="AQ161" s="168">
        <f t="shared" si="808"/>
        <v>0.62774327968694532</v>
      </c>
      <c r="AR161" s="168">
        <f t="shared" si="808"/>
        <v>0.58329567988662945</v>
      </c>
      <c r="AS161" s="168">
        <f t="shared" si="808"/>
        <v>0.5263615974088538</v>
      </c>
      <c r="AT161" s="168">
        <f t="shared" si="808"/>
        <v>0.65624231646589526</v>
      </c>
      <c r="AU161" s="168">
        <f t="shared" si="808"/>
        <v>0.5791007400878847</v>
      </c>
      <c r="AV161" s="168">
        <f t="shared" si="808"/>
        <v>0.68365413038913303</v>
      </c>
      <c r="AW161" s="168">
        <f t="shared" si="808"/>
        <v>0.7509757552527847</v>
      </c>
      <c r="AX161" s="168">
        <f t="shared" si="808"/>
        <v>0.79364817210515382</v>
      </c>
      <c r="AY161" s="168">
        <f t="shared" si="808"/>
        <v>0.86501195977790957</v>
      </c>
      <c r="AZ161" s="168">
        <f t="shared" si="808"/>
        <v>0.46342702809097214</v>
      </c>
      <c r="BA161" s="168">
        <f t="shared" si="808"/>
        <v>0.7211693056147036</v>
      </c>
      <c r="BB161" s="168">
        <f t="shared" si="808"/>
        <v>0.67611165049353872</v>
      </c>
      <c r="BC161" s="168">
        <f t="shared" si="808"/>
        <v>0.66905796413046759</v>
      </c>
      <c r="BD161" s="168">
        <f t="shared" si="808"/>
        <v>0.60042596650066549</v>
      </c>
      <c r="BE161" s="168">
        <f t="shared" si="808"/>
        <v>0.60565915821082583</v>
      </c>
      <c r="BF161" s="168">
        <f t="shared" si="810"/>
        <v>0.60679782701164897</v>
      </c>
      <c r="BG161" s="168">
        <f t="shared" si="810"/>
        <v>0.6840513094335724</v>
      </c>
      <c r="BH161" s="169">
        <f t="shared" si="810"/>
        <v>0.72169704697826886</v>
      </c>
      <c r="BI161" s="491">
        <f t="shared" si="823"/>
        <v>0.79473959141465655</v>
      </c>
      <c r="BJ161" s="555">
        <f t="shared" si="823"/>
        <v>0.78214191880226669</v>
      </c>
      <c r="BK161" s="577">
        <f t="shared" si="818"/>
        <v>0.76413163396938999</v>
      </c>
      <c r="BL161" s="577">
        <f t="shared" si="818"/>
        <v>0.73620320081119839</v>
      </c>
      <c r="BM161" s="577">
        <f t="shared" ref="BM161:BQ161" si="826">(BL70+BL154+BM98-BM70-BM154)/(BL70+BL154+BM98-BM154)</f>
        <v>0.72657259367321936</v>
      </c>
      <c r="BN161" s="577">
        <f t="shared" si="826"/>
        <v>0.76325215745468478</v>
      </c>
      <c r="BO161" s="577">
        <f t="shared" si="826"/>
        <v>0.45564690048152218</v>
      </c>
      <c r="BP161" s="577">
        <f t="shared" si="826"/>
        <v>0.46223119667002738</v>
      </c>
      <c r="BQ161" s="577">
        <f t="shared" si="826"/>
        <v>0.43599169960803702</v>
      </c>
      <c r="BR161" s="168">
        <v>0</v>
      </c>
      <c r="BS161" s="168"/>
      <c r="BT161" s="238"/>
      <c r="BU161" s="103"/>
      <c r="BV161" s="168">
        <f t="shared" si="812"/>
        <v>-0.1788522806439673</v>
      </c>
      <c r="BW161" s="168">
        <f t="shared" si="812"/>
        <v>-9.78728044461602E-2</v>
      </c>
      <c r="BX161" s="168">
        <f t="shared" si="812"/>
        <v>-2.0194430093753213E-2</v>
      </c>
      <c r="BY161" s="168">
        <f t="shared" si="812"/>
        <v>-7.0005891757115246E-2</v>
      </c>
      <c r="BZ161" s="168">
        <f t="shared" si="812"/>
        <v>-6.2391856259588152E-2</v>
      </c>
      <c r="CA161" s="168">
        <f t="shared" si="812"/>
        <v>-0.27071285840847747</v>
      </c>
      <c r="CB161" s="168">
        <f t="shared" si="812"/>
        <v>-0.24274646751756157</v>
      </c>
      <c r="CC161" s="168">
        <f t="shared" si="812"/>
        <v>-0.161750750536861</v>
      </c>
      <c r="CD161" s="397">
        <f t="shared" si="812"/>
        <v>-9.9522346164543918E-2</v>
      </c>
      <c r="CE161" s="168">
        <f t="shared" si="812"/>
        <v>-0.15266474521538154</v>
      </c>
      <c r="CF161" s="168">
        <f t="shared" si="813"/>
        <v>-3.0563200158567949E-2</v>
      </c>
      <c r="CG161" s="168">
        <f t="shared" si="813"/>
        <v>1.6953793848097365E-2</v>
      </c>
      <c r="CH161" s="168">
        <f t="shared" si="813"/>
        <v>0.12691300378895809</v>
      </c>
      <c r="CI161" s="168">
        <f t="shared" si="813"/>
        <v>2.9096138372816327E-2</v>
      </c>
      <c r="CJ161" s="238">
        <f t="shared" si="813"/>
        <v>0.11253676298601623</v>
      </c>
      <c r="CK161" s="238">
        <f t="shared" si="813"/>
        <v>9.1146371592360609E-2</v>
      </c>
      <c r="CL161" s="238">
        <f t="shared" si="813"/>
        <v>0.17323549545689393</v>
      </c>
      <c r="CM161" s="238">
        <f t="shared" si="813"/>
        <v>0.12941603121254697</v>
      </c>
      <c r="CN161" s="238">
        <f t="shared" si="813"/>
        <v>0.22433922924604821</v>
      </c>
      <c r="CO161" s="238">
        <f t="shared" si="813"/>
        <v>9.9765883703358982E-2</v>
      </c>
      <c r="CP161" s="376">
        <f t="shared" si="814"/>
        <v>2.3764828082013634E-2</v>
      </c>
      <c r="CQ161" s="267">
        <f t="shared" si="814"/>
        <v>-5.5328743277580417E-2</v>
      </c>
      <c r="CR161" s="267">
        <f t="shared" si="814"/>
        <v>1.5889808961978447E-2</v>
      </c>
      <c r="CS161" s="267">
        <f t="shared" si="814"/>
        <v>-2.4135250072081615E-2</v>
      </c>
      <c r="CT161" s="267">
        <f t="shared" si="814"/>
        <v>1.9115144879841006E-2</v>
      </c>
      <c r="CU161" s="267">
        <f t="shared" si="814"/>
        <v>1.1666428933009287E-2</v>
      </c>
      <c r="CV161" s="267">
        <f t="shared" si="814"/>
        <v>-7.4744668805405423E-2</v>
      </c>
      <c r="CW161" s="267">
        <f t="shared" si="814"/>
        <v>3.2984962572120136E-2</v>
      </c>
      <c r="CX161" s="267">
        <f t="shared" si="814"/>
        <v>-8.798537477755819E-2</v>
      </c>
      <c r="CY161" s="267">
        <f t="shared" si="814"/>
        <v>-1.255449356488747E-2</v>
      </c>
      <c r="CZ161" s="267">
        <f t="shared" si="815"/>
        <v>-4.2083280117246713E-2</v>
      </c>
      <c r="DA161" s="267">
        <f t="shared" si="815"/>
        <v>-1.0954901396734718E-3</v>
      </c>
      <c r="DB161" s="376">
        <f t="shared" si="815"/>
        <v>4.6518318960025118E-2</v>
      </c>
      <c r="DC161" s="376">
        <f t="shared" si="815"/>
        <v>0.13336329345553999</v>
      </c>
      <c r="DD161" s="376">
        <f t="shared" si="815"/>
        <v>9.8526506130122704E-2</v>
      </c>
      <c r="DE161" s="376">
        <f t="shared" si="815"/>
        <v>0.11340611977080939</v>
      </c>
      <c r="DF161" s="376">
        <f t="shared" si="815"/>
        <v>-0.28369891456248231</v>
      </c>
      <c r="DG161" s="376">
        <f t="shared" si="815"/>
        <v>1.501465892022591E-2</v>
      </c>
      <c r="DH161" s="376">
        <f t="shared" si="815"/>
        <v>5.3128393896020865E-2</v>
      </c>
      <c r="DI161" s="376">
        <f t="shared" si="815"/>
        <v>4.1314684443522265E-2</v>
      </c>
      <c r="DJ161" s="376">
        <f t="shared" si="816"/>
        <v>1.7130286614036039E-2</v>
      </c>
      <c r="DK161" s="376">
        <f t="shared" si="816"/>
        <v>7.9297560801972033E-2</v>
      </c>
      <c r="DL161" s="376">
        <f t="shared" si="816"/>
        <v>-4.9444489454246288E-2</v>
      </c>
      <c r="DM161" s="376">
        <f t="shared" si="816"/>
        <v>0.10495056934568769</v>
      </c>
      <c r="DN161" s="376">
        <f t="shared" si="816"/>
        <v>3.8042916589135833E-2</v>
      </c>
      <c r="DO161" s="376">
        <f t="shared" si="816"/>
        <v>4.376383616187185E-2</v>
      </c>
      <c r="DP161" s="376">
        <f t="shared" si="816"/>
        <v>-1.1506253302887126E-2</v>
      </c>
      <c r="DQ161" s="376">
        <f t="shared" si="816"/>
        <v>-0.10088032580851958</v>
      </c>
      <c r="DR161" s="376">
        <f t="shared" si="816"/>
        <v>0.27277617272022625</v>
      </c>
      <c r="DS161" s="376">
        <f t="shared" si="816"/>
        <v>5.4032880585157539E-3</v>
      </c>
      <c r="DT161" s="376">
        <f t="shared" si="816"/>
        <v>8.7140506961146058E-2</v>
      </c>
      <c r="DU161" s="376">
        <f t="shared" si="816"/>
        <v>-0.21341106364894541</v>
      </c>
      <c r="DV161" s="376">
        <f t="shared" si="816"/>
        <v>-0.13819476983063811</v>
      </c>
      <c r="DW161" s="376">
        <f t="shared" si="816"/>
        <v>-0.16966745860278881</v>
      </c>
      <c r="DX161" s="376">
        <f t="shared" si="816"/>
        <v>-0.60679782701164897</v>
      </c>
      <c r="DY161" s="376"/>
      <c r="DZ161" s="376"/>
      <c r="EA161" s="376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27">(C71+C155+D99-D71-D155)/(C71+C155+D99-D155)</f>
        <v>0.56267217173037121</v>
      </c>
      <c r="E162" s="170">
        <f t="shared" si="827"/>
        <v>0.51750088880977629</v>
      </c>
      <c r="F162" s="170">
        <f t="shared" si="827"/>
        <v>0.37207613779743243</v>
      </c>
      <c r="G162" s="170">
        <f t="shared" si="827"/>
        <v>0.32779314093915363</v>
      </c>
      <c r="H162" s="171">
        <f t="shared" si="827"/>
        <v>0.30444987069252066</v>
      </c>
      <c r="I162" s="170">
        <f t="shared" si="827"/>
        <v>0.3440502392043347</v>
      </c>
      <c r="J162" s="171">
        <f t="shared" si="827"/>
        <v>0.37821859658140589</v>
      </c>
      <c r="K162" s="170">
        <f t="shared" si="827"/>
        <v>0.40533802896267196</v>
      </c>
      <c r="L162" s="172">
        <f t="shared" si="827"/>
        <v>0.58986683894893288</v>
      </c>
      <c r="M162" s="171">
        <f t="shared" si="827"/>
        <v>0.64228949392122892</v>
      </c>
      <c r="N162" s="171">
        <f t="shared" si="827"/>
        <v>0.58766690067822791</v>
      </c>
      <c r="O162" s="171">
        <f t="shared" si="827"/>
        <v>0.60029526756876039</v>
      </c>
      <c r="P162" s="171">
        <f t="shared" si="827"/>
        <v>0.48796564623822541</v>
      </c>
      <c r="Q162" s="171">
        <f t="shared" si="827"/>
        <v>0.46375059674706293</v>
      </c>
      <c r="R162" s="171">
        <f t="shared" si="827"/>
        <v>0.35099846066717527</v>
      </c>
      <c r="S162" s="171">
        <f t="shared" si="827"/>
        <v>0.27511090648592779</v>
      </c>
      <c r="T162" s="171">
        <f t="shared" si="827"/>
        <v>0.23712348148518625</v>
      </c>
      <c r="U162" s="171">
        <f t="shared" si="827"/>
        <v>0.22990327831613827</v>
      </c>
      <c r="V162" s="171">
        <f t="shared" si="827"/>
        <v>0.24725452457997185</v>
      </c>
      <c r="W162" s="171">
        <f t="shared" si="827"/>
        <v>0.34315593525236415</v>
      </c>
      <c r="X162" s="172">
        <f t="shared" si="827"/>
        <v>0.50245395342854238</v>
      </c>
      <c r="Y162" s="171">
        <f t="shared" si="827"/>
        <v>0.55081235457056432</v>
      </c>
      <c r="Z162" s="171">
        <f t="shared" si="827"/>
        <v>0.57120540176889445</v>
      </c>
      <c r="AA162" s="171">
        <f t="shared" si="827"/>
        <v>0.61560609809544198</v>
      </c>
      <c r="AB162" s="171">
        <f t="shared" si="827"/>
        <v>0.49929183441494324</v>
      </c>
      <c r="AC162" s="171">
        <f t="shared" si="808"/>
        <v>0.41990323553687492</v>
      </c>
      <c r="AD162" s="171">
        <f t="shared" si="808"/>
        <v>0.35902318832076868</v>
      </c>
      <c r="AE162" s="171">
        <f t="shared" si="808"/>
        <v>0.29716902501563036</v>
      </c>
      <c r="AF162" s="171">
        <f t="shared" si="808"/>
        <v>0.30683210139176581</v>
      </c>
      <c r="AG162" s="171">
        <f t="shared" si="808"/>
        <v>0.26371597162465571</v>
      </c>
      <c r="AH162" s="171">
        <f t="shared" si="808"/>
        <v>0.31642638239853316</v>
      </c>
      <c r="AI162" s="171">
        <f t="shared" si="808"/>
        <v>0.39265849438089134</v>
      </c>
      <c r="AJ162" s="171">
        <f t="shared" si="808"/>
        <v>0.5513811225441636</v>
      </c>
      <c r="AK162" s="171">
        <f t="shared" si="808"/>
        <v>0.57262827737339772</v>
      </c>
      <c r="AL162" s="171">
        <f t="shared" si="808"/>
        <v>0.62573198421029241</v>
      </c>
      <c r="AM162" s="171">
        <f t="shared" si="808"/>
        <v>0.63417072564824162</v>
      </c>
      <c r="AN162" s="171">
        <f t="shared" si="808"/>
        <v>0.53849753985916105</v>
      </c>
      <c r="AO162" s="171">
        <f t="shared" si="808"/>
        <v>0.487489129374512</v>
      </c>
      <c r="AP162" s="171">
        <f t="shared" si="808"/>
        <v>0.39040662447433089</v>
      </c>
      <c r="AQ162" s="171">
        <f t="shared" si="808"/>
        <v>0.3384914374058442</v>
      </c>
      <c r="AR162" s="171">
        <f t="shared" si="808"/>
        <v>0.3159266326176961</v>
      </c>
      <c r="AS162" s="171">
        <f t="shared" si="808"/>
        <v>0.28841516874178547</v>
      </c>
      <c r="AT162" s="171">
        <f t="shared" si="808"/>
        <v>0.36261198524170701</v>
      </c>
      <c r="AU162" s="171">
        <f t="shared" si="808"/>
        <v>0.39638833754864067</v>
      </c>
      <c r="AV162" s="171">
        <f t="shared" si="808"/>
        <v>0.56719365822485035</v>
      </c>
      <c r="AW162" s="171">
        <f t="shared" si="808"/>
        <v>0.63431309734173502</v>
      </c>
      <c r="AX162" s="171">
        <f t="shared" si="808"/>
        <v>0.61798150865465185</v>
      </c>
      <c r="AY162" s="171">
        <f t="shared" si="808"/>
        <v>0.67022392305981149</v>
      </c>
      <c r="AZ162" s="171">
        <f t="shared" si="808"/>
        <v>0.42757106477899248</v>
      </c>
      <c r="BA162" s="171">
        <f t="shared" si="808"/>
        <v>0.47348947190809249</v>
      </c>
      <c r="BB162" s="171">
        <f t="shared" si="808"/>
        <v>0.35696084798129801</v>
      </c>
      <c r="BC162" s="171">
        <f t="shared" si="808"/>
        <v>0.3042478073706435</v>
      </c>
      <c r="BD162" s="171">
        <f t="shared" si="808"/>
        <v>0.28307756710452464</v>
      </c>
      <c r="BE162" s="171">
        <f t="shared" si="808"/>
        <v>0.27234566775668068</v>
      </c>
      <c r="BF162" s="171">
        <f t="shared" si="810"/>
        <v>0.30378976354202636</v>
      </c>
      <c r="BG162" s="171">
        <f>(BF71+BF155+BG99-BG71-BG155)/(BF71+BF155+BG99-BG155)</f>
        <v>0.45599781775713399</v>
      </c>
      <c r="BH162" s="172">
        <f>(BG71+BG155+BH99-BH71-BH155)/(BG71+BG155+BH99-BH155)</f>
        <v>0.53650297877236508</v>
      </c>
      <c r="BI162" s="492">
        <f t="shared" si="823"/>
        <v>0.64883295112189077</v>
      </c>
      <c r="BJ162" s="556">
        <f t="shared" si="823"/>
        <v>0.61912238278192089</v>
      </c>
      <c r="BK162" s="578">
        <f t="shared" si="818"/>
        <v>0.58716039381604779</v>
      </c>
      <c r="BL162" s="578">
        <f t="shared" si="818"/>
        <v>0.54811136685611506</v>
      </c>
      <c r="BM162" s="578">
        <f t="shared" ref="BM162:BQ162" si="828">(BL71+BL155+BM99-BM71-BM155)/(BL71+BL155+BM99-BM155)</f>
        <v>0.43856574430334028</v>
      </c>
      <c r="BN162" s="578">
        <f t="shared" si="828"/>
        <v>0.34904729822938813</v>
      </c>
      <c r="BO162" s="578">
        <f t="shared" si="828"/>
        <v>0.28647050649228695</v>
      </c>
      <c r="BP162" s="578">
        <f t="shared" si="828"/>
        <v>0.26601358708217832</v>
      </c>
      <c r="BQ162" s="578">
        <f t="shared" si="828"/>
        <v>0.27128936283418414</v>
      </c>
      <c r="BR162" s="171">
        <v>0</v>
      </c>
      <c r="BS162" s="171"/>
      <c r="BT162" s="239"/>
      <c r="BU162" s="105"/>
      <c r="BV162" s="171">
        <f t="shared" si="812"/>
        <v>-7.4706525492145792E-2</v>
      </c>
      <c r="BW162" s="171">
        <f t="shared" si="812"/>
        <v>-5.3750292062713367E-2</v>
      </c>
      <c r="BX162" s="171">
        <f t="shared" si="812"/>
        <v>-2.1077677130257155E-2</v>
      </c>
      <c r="BY162" s="171">
        <f t="shared" si="812"/>
        <v>-5.268223445322584E-2</v>
      </c>
      <c r="BZ162" s="171">
        <f t="shared" si="812"/>
        <v>-6.7326389207334414E-2</v>
      </c>
      <c r="CA162" s="171">
        <f t="shared" si="812"/>
        <v>-0.11414696088819642</v>
      </c>
      <c r="CB162" s="171">
        <f t="shared" si="812"/>
        <v>-0.13096407200143403</v>
      </c>
      <c r="CC162" s="171">
        <f t="shared" si="812"/>
        <v>-6.2182093710307806E-2</v>
      </c>
      <c r="CD162" s="398">
        <f t="shared" si="812"/>
        <v>-8.7412885520390504E-2</v>
      </c>
      <c r="CE162" s="171">
        <f t="shared" si="812"/>
        <v>-9.1477139350664594E-2</v>
      </c>
      <c r="CF162" s="171">
        <f t="shared" si="813"/>
        <v>-1.6461498909333461E-2</v>
      </c>
      <c r="CG162" s="171">
        <f t="shared" si="813"/>
        <v>1.5310830526681585E-2</v>
      </c>
      <c r="CH162" s="171">
        <f t="shared" si="813"/>
        <v>1.1326188176717822E-2</v>
      </c>
      <c r="CI162" s="171">
        <f t="shared" si="813"/>
        <v>-4.3847361210188007E-2</v>
      </c>
      <c r="CJ162" s="239">
        <f t="shared" si="813"/>
        <v>8.0247276535934109E-3</v>
      </c>
      <c r="CK162" s="239">
        <f t="shared" si="813"/>
        <v>2.2058118529702575E-2</v>
      </c>
      <c r="CL162" s="239">
        <f t="shared" si="813"/>
        <v>6.9708619906579561E-2</v>
      </c>
      <c r="CM162" s="239">
        <f t="shared" si="813"/>
        <v>3.3812693308517439E-2</v>
      </c>
      <c r="CN162" s="239">
        <f t="shared" si="813"/>
        <v>6.9171857818561305E-2</v>
      </c>
      <c r="CO162" s="239">
        <f t="shared" si="813"/>
        <v>4.950255912852719E-2</v>
      </c>
      <c r="CP162" s="377">
        <f t="shared" si="814"/>
        <v>4.8927169115621227E-2</v>
      </c>
      <c r="CQ162" s="268">
        <f t="shared" si="814"/>
        <v>2.1815922802833398E-2</v>
      </c>
      <c r="CR162" s="268">
        <f t="shared" si="814"/>
        <v>5.4526582441397964E-2</v>
      </c>
      <c r="CS162" s="268">
        <f t="shared" si="814"/>
        <v>1.856462755279964E-2</v>
      </c>
      <c r="CT162" s="268">
        <f t="shared" si="814"/>
        <v>3.9205705444217809E-2</v>
      </c>
      <c r="CU162" s="268">
        <f t="shared" si="814"/>
        <v>6.7585893837637079E-2</v>
      </c>
      <c r="CV162" s="268">
        <f t="shared" si="814"/>
        <v>3.1383436153562205E-2</v>
      </c>
      <c r="CW162" s="268">
        <f t="shared" si="814"/>
        <v>4.1322412390213836E-2</v>
      </c>
      <c r="CX162" s="268">
        <f t="shared" si="814"/>
        <v>9.0945312259302913E-3</v>
      </c>
      <c r="CY162" s="268">
        <f t="shared" si="814"/>
        <v>2.4699197117129756E-2</v>
      </c>
      <c r="CZ162" s="268">
        <f t="shared" si="815"/>
        <v>4.6185602843173856E-2</v>
      </c>
      <c r="DA162" s="268">
        <f t="shared" si="815"/>
        <v>3.7298431677493249E-3</v>
      </c>
      <c r="DB162" s="377">
        <f t="shared" si="815"/>
        <v>1.5812535680686746E-2</v>
      </c>
      <c r="DC162" s="377">
        <f t="shared" si="815"/>
        <v>6.1684819968337301E-2</v>
      </c>
      <c r="DD162" s="377">
        <f t="shared" si="815"/>
        <v>-7.750475555640568E-3</v>
      </c>
      <c r="DE162" s="377">
        <f t="shared" si="815"/>
        <v>3.6053197411569871E-2</v>
      </c>
      <c r="DF162" s="377">
        <f t="shared" si="815"/>
        <v>-0.11092647508016856</v>
      </c>
      <c r="DG162" s="377">
        <f t="shared" si="815"/>
        <v>-1.3999657466419513E-2</v>
      </c>
      <c r="DH162" s="377">
        <f t="shared" si="815"/>
        <v>-3.3445776493032875E-2</v>
      </c>
      <c r="DI162" s="377">
        <f t="shared" si="815"/>
        <v>-3.4243630035200701E-2</v>
      </c>
      <c r="DJ162" s="377">
        <f t="shared" si="816"/>
        <v>-3.284906551317146E-2</v>
      </c>
      <c r="DK162" s="377">
        <f t="shared" si="816"/>
        <v>-1.606950098510479E-2</v>
      </c>
      <c r="DL162" s="377">
        <f t="shared" si="816"/>
        <v>-5.8822221699680655E-2</v>
      </c>
      <c r="DM162" s="377">
        <f t="shared" si="816"/>
        <v>5.9609480208493326E-2</v>
      </c>
      <c r="DN162" s="377">
        <f t="shared" si="816"/>
        <v>-3.069067945248527E-2</v>
      </c>
      <c r="DO162" s="377">
        <f t="shared" si="816"/>
        <v>1.4519853780155745E-2</v>
      </c>
      <c r="DP162" s="377">
        <f t="shared" si="816"/>
        <v>1.1408741272690426E-3</v>
      </c>
      <c r="DQ162" s="377">
        <f t="shared" si="816"/>
        <v>-8.3063529243763701E-2</v>
      </c>
      <c r="DR162" s="377">
        <f t="shared" si="816"/>
        <v>0.12054030207712257</v>
      </c>
      <c r="DS162" s="377">
        <f t="shared" si="816"/>
        <v>-3.4923727604752208E-2</v>
      </c>
      <c r="DT162" s="377">
        <f t="shared" si="816"/>
        <v>-7.9135497519098874E-3</v>
      </c>
      <c r="DU162" s="377">
        <f t="shared" si="816"/>
        <v>-1.777730087835655E-2</v>
      </c>
      <c r="DV162" s="377">
        <f t="shared" si="816"/>
        <v>-1.7063980022346326E-2</v>
      </c>
      <c r="DW162" s="377">
        <f t="shared" si="816"/>
        <v>-1.0563049224965315E-3</v>
      </c>
      <c r="DX162" s="377">
        <f t="shared" si="816"/>
        <v>-0.30378976354202636</v>
      </c>
      <c r="DY162" s="377"/>
      <c r="DZ162" s="377"/>
      <c r="EA162" s="377"/>
      <c r="EC162" s="107">
        <f t="shared" ref="EC162" si="829">SUM(EC157:EC161)</f>
        <v>0</v>
      </c>
    </row>
    <row r="163" spans="1:133" ht="15" thickTop="1" x14ac:dyDescent="0.3">
      <c r="A163" s="138"/>
      <c r="BQ163">
        <v>0</v>
      </c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  <row r="176" spans="1:133" x14ac:dyDescent="0.3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C172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33203125" defaultRowHeight="14.4" x14ac:dyDescent="0.3"/>
  <cols>
    <col min="1" max="1" width="4.6640625" style="136" customWidth="1"/>
    <col min="2" max="2" width="40.6640625" customWidth="1"/>
    <col min="3" max="31" width="13.6640625" customWidth="1"/>
    <col min="32" max="35" width="14.5546875" customWidth="1"/>
    <col min="36" max="47" width="13.6640625" customWidth="1"/>
    <col min="48" max="48" width="18.33203125" customWidth="1"/>
    <col min="49" max="59" width="13.6640625" customWidth="1"/>
    <col min="60" max="72" width="18.33203125" customWidth="1"/>
    <col min="73" max="81" width="13.6640625" customWidth="1"/>
    <col min="82" max="82" width="13.6640625" style="356" customWidth="1"/>
    <col min="83" max="93" width="13.6640625" customWidth="1"/>
    <col min="94" max="94" width="13.6640625" style="356" customWidth="1"/>
    <col min="95" max="105" width="13.6640625" customWidth="1"/>
    <col min="106" max="106" width="13.6640625" style="356" customWidth="1"/>
    <col min="107" max="115" width="13.6640625" customWidth="1"/>
    <col min="116" max="131" width="17.33203125" customWidth="1"/>
    <col min="132" max="132" width="9" customWidth="1"/>
    <col min="133" max="133" width="13.44140625" hidden="1" customWidth="1"/>
  </cols>
  <sheetData>
    <row r="1" spans="1:133" ht="15.6" thickTop="1" thickBot="1" x14ac:dyDescent="0.35">
      <c r="B1" s="705" t="s">
        <v>76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26"/>
      <c r="BX1" s="26"/>
      <c r="BY1" s="26"/>
      <c r="BZ1" s="26"/>
      <c r="CA1" s="26"/>
      <c r="CB1" s="26"/>
      <c r="CC1" s="26"/>
      <c r="CD1" s="400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0"/>
      <c r="CQ1" s="243"/>
      <c r="CR1" s="243"/>
      <c r="CS1" s="243"/>
      <c r="CT1" s="243"/>
      <c r="CU1" s="243"/>
      <c r="CV1" s="243"/>
      <c r="CW1" s="243"/>
      <c r="CX1" s="243"/>
      <c r="CY1" s="243"/>
      <c r="CZ1" s="243"/>
      <c r="DA1" s="243"/>
      <c r="DB1" s="355"/>
      <c r="DC1" s="243"/>
      <c r="DD1" s="243"/>
      <c r="DE1" s="243"/>
      <c r="DF1" s="243"/>
      <c r="DG1" s="243"/>
      <c r="DH1" s="243"/>
      <c r="DI1" s="243"/>
      <c r="DJ1" s="243"/>
      <c r="DK1" s="243"/>
      <c r="DL1" s="243"/>
      <c r="DM1" s="243"/>
      <c r="DN1" s="243"/>
      <c r="DO1" s="243"/>
      <c r="DP1" s="243"/>
      <c r="DQ1" s="243"/>
      <c r="DR1" s="243"/>
      <c r="DS1" s="243"/>
      <c r="DT1" s="243"/>
      <c r="DU1" s="243"/>
      <c r="DV1" s="243"/>
      <c r="DW1" s="243"/>
      <c r="DX1" s="243"/>
      <c r="DY1" s="243"/>
      <c r="DZ1" s="243"/>
      <c r="EA1" s="243"/>
      <c r="EB1" s="243"/>
    </row>
    <row r="2" spans="1:133" ht="27.6" customHeight="1" thickTop="1" x14ac:dyDescent="0.3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C2" s="7"/>
    </row>
    <row r="3" spans="1:133" ht="27.6" customHeight="1" x14ac:dyDescent="0.3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C3" s="6"/>
    </row>
    <row r="4" spans="1:133" ht="27.6" customHeight="1" x14ac:dyDescent="0.3">
      <c r="B4" s="3" t="s">
        <v>80</v>
      </c>
      <c r="C4" s="11" t="s">
        <v>938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C4" s="6"/>
    </row>
    <row r="5" spans="1:133" ht="15" thickBot="1" x14ac:dyDescent="0.35">
      <c r="B5" s="3"/>
      <c r="C5" s="14" t="s">
        <v>925</v>
      </c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3"/>
      <c r="DN5" s="437"/>
      <c r="DO5" s="437"/>
      <c r="DP5" s="437"/>
      <c r="DQ5" s="437"/>
      <c r="DR5" s="437"/>
      <c r="DS5" s="437"/>
      <c r="DT5" s="437"/>
      <c r="DU5" s="437"/>
      <c r="DV5" s="437"/>
      <c r="DW5" s="437"/>
      <c r="DX5" s="437"/>
      <c r="DY5" s="437"/>
      <c r="DZ5" s="437"/>
      <c r="EA5" s="437"/>
      <c r="EB5" s="437"/>
      <c r="EC5" s="6"/>
    </row>
    <row r="6" spans="1:133" ht="15" thickBot="1" x14ac:dyDescent="0.35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725">
        <v>2020</v>
      </c>
      <c r="BV6" s="714"/>
      <c r="BW6" s="714"/>
      <c r="BX6" s="714"/>
      <c r="BY6" s="714"/>
      <c r="BZ6" s="714"/>
      <c r="CA6" s="714"/>
      <c r="CB6" s="714"/>
      <c r="CC6" s="714"/>
      <c r="CD6" s="715"/>
      <c r="CE6" s="709">
        <v>2021</v>
      </c>
      <c r="CF6" s="707"/>
      <c r="CG6" s="707"/>
      <c r="CH6" s="707"/>
      <c r="CI6" s="707"/>
      <c r="CJ6" s="707"/>
      <c r="CK6" s="707"/>
      <c r="CL6" s="707"/>
      <c r="CM6" s="707"/>
      <c r="CN6" s="707"/>
      <c r="CO6" s="707"/>
      <c r="CP6" s="708"/>
      <c r="CQ6" s="709">
        <v>2022</v>
      </c>
      <c r="CR6" s="707"/>
      <c r="CS6" s="707"/>
      <c r="CT6" s="707"/>
      <c r="CU6" s="707"/>
      <c r="CV6" s="707"/>
      <c r="CW6" s="707"/>
      <c r="CX6" s="707"/>
      <c r="CY6" s="707"/>
      <c r="CZ6" s="707"/>
      <c r="DA6" s="707"/>
      <c r="DB6" s="708"/>
      <c r="DC6" s="720">
        <v>2023</v>
      </c>
      <c r="DD6" s="721"/>
      <c r="DE6" s="721"/>
      <c r="DF6" s="721"/>
      <c r="DG6" s="721"/>
      <c r="DH6" s="721"/>
      <c r="DI6" s="721"/>
      <c r="DJ6" s="721"/>
      <c r="DK6" s="721"/>
      <c r="DL6" s="721"/>
      <c r="DM6" s="721"/>
      <c r="DN6" s="723"/>
      <c r="DO6" s="720">
        <v>2024</v>
      </c>
      <c r="DP6" s="721"/>
      <c r="DQ6" s="721"/>
      <c r="DR6" s="721"/>
      <c r="DS6" s="721"/>
      <c r="DT6" s="721"/>
      <c r="DU6" s="721"/>
      <c r="DV6" s="722"/>
      <c r="DW6" s="721"/>
      <c r="DX6" s="721"/>
      <c r="DY6" s="721"/>
      <c r="DZ6" s="721"/>
      <c r="EA6" s="723"/>
      <c r="EB6" s="438"/>
      <c r="EC6" s="17" t="s">
        <v>186</v>
      </c>
    </row>
    <row r="7" spans="1:133" s="2" customFormat="1" ht="15" thickBot="1" x14ac:dyDescent="0.35">
      <c r="A7" s="137"/>
      <c r="B7" s="20"/>
      <c r="C7" s="709">
        <v>2019</v>
      </c>
      <c r="D7" s="707"/>
      <c r="E7" s="707"/>
      <c r="F7" s="707"/>
      <c r="G7" s="707"/>
      <c r="H7" s="707"/>
      <c r="I7" s="707"/>
      <c r="J7" s="707"/>
      <c r="K7" s="707"/>
      <c r="L7" s="708"/>
      <c r="M7" s="709">
        <v>2020</v>
      </c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8"/>
      <c r="Y7" s="707">
        <v>2021</v>
      </c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8"/>
      <c r="AK7" s="709">
        <v>2022</v>
      </c>
      <c r="AL7" s="707"/>
      <c r="AM7" s="707"/>
      <c r="AN7" s="707"/>
      <c r="AO7" s="707"/>
      <c r="AP7" s="707"/>
      <c r="AQ7" s="707"/>
      <c r="AR7" s="707"/>
      <c r="AS7" s="707"/>
      <c r="AT7" s="707"/>
      <c r="AU7" s="707"/>
      <c r="AV7" s="708"/>
      <c r="AW7" s="709">
        <v>2023</v>
      </c>
      <c r="AX7" s="707"/>
      <c r="AY7" s="707"/>
      <c r="AZ7" s="707"/>
      <c r="BA7" s="707"/>
      <c r="BB7" s="707"/>
      <c r="BC7" s="707"/>
      <c r="BD7" s="707"/>
      <c r="BE7" s="707"/>
      <c r="BF7" s="707"/>
      <c r="BG7" s="707"/>
      <c r="BH7" s="708"/>
      <c r="BI7" s="709">
        <v>2024</v>
      </c>
      <c r="BJ7" s="707"/>
      <c r="BK7" s="707"/>
      <c r="BL7" s="707"/>
      <c r="BM7" s="707"/>
      <c r="BN7" s="707"/>
      <c r="BO7" s="707"/>
      <c r="BP7" s="707"/>
      <c r="BQ7" s="707"/>
      <c r="BR7" s="707"/>
      <c r="BS7" s="707"/>
      <c r="BT7" s="708"/>
      <c r="BU7" s="709" t="s">
        <v>81</v>
      </c>
      <c r="BV7" s="707"/>
      <c r="BW7" s="707"/>
      <c r="BX7" s="707"/>
      <c r="BY7" s="707"/>
      <c r="BZ7" s="707"/>
      <c r="CA7" s="707"/>
      <c r="CB7" s="707"/>
      <c r="CC7" s="707"/>
      <c r="CD7" s="707"/>
      <c r="CE7" s="707"/>
      <c r="CF7" s="707"/>
      <c r="CG7" s="707"/>
      <c r="CH7" s="707"/>
      <c r="CI7" s="707"/>
      <c r="CJ7" s="707"/>
      <c r="CK7" s="707"/>
      <c r="CL7" s="707"/>
      <c r="CM7" s="707"/>
      <c r="CN7" s="707"/>
      <c r="CO7" s="707"/>
      <c r="CP7" s="707"/>
      <c r="CQ7" s="707"/>
      <c r="CR7" s="707"/>
      <c r="CS7" s="707"/>
      <c r="CT7" s="707"/>
      <c r="CU7" s="707"/>
      <c r="CV7" s="707"/>
      <c r="CW7" s="707"/>
      <c r="CX7" s="707"/>
      <c r="CY7" s="707"/>
      <c r="CZ7" s="707"/>
      <c r="DA7" s="707"/>
      <c r="DB7" s="707"/>
      <c r="DC7" s="707"/>
      <c r="DD7" s="707"/>
      <c r="DE7" s="707"/>
      <c r="DF7" s="707"/>
      <c r="DG7" s="707"/>
      <c r="DH7" s="707"/>
      <c r="DI7" s="707"/>
      <c r="DJ7" s="707"/>
      <c r="DK7" s="707"/>
      <c r="DL7" s="707"/>
      <c r="DM7" s="439"/>
      <c r="DN7" s="440"/>
      <c r="DO7" s="465"/>
      <c r="DP7" s="500"/>
      <c r="DQ7" s="557"/>
      <c r="DR7" s="612"/>
      <c r="DS7" s="610"/>
      <c r="DT7" s="610"/>
      <c r="DU7" s="610"/>
      <c r="DV7" s="696"/>
      <c r="DW7" s="448"/>
      <c r="DX7" s="448"/>
      <c r="DY7" s="448"/>
      <c r="DZ7" s="448"/>
      <c r="EA7" s="448"/>
      <c r="EB7" s="307"/>
      <c r="EC7" s="259" t="s">
        <v>82</v>
      </c>
    </row>
    <row r="8" spans="1:133" ht="15" thickBot="1" x14ac:dyDescent="0.35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1" t="s">
        <v>83</v>
      </c>
      <c r="P8" s="23" t="s">
        <v>84</v>
      </c>
      <c r="Q8" s="161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1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4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4" t="s">
        <v>92</v>
      </c>
      <c r="BI8" s="497" t="s">
        <v>93</v>
      </c>
      <c r="BJ8" s="496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62" t="s">
        <v>92</v>
      </c>
      <c r="BU8" s="463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8" t="s">
        <v>102</v>
      </c>
      <c r="CB8" s="198" t="s">
        <v>103</v>
      </c>
      <c r="CC8" s="198" t="s">
        <v>104</v>
      </c>
      <c r="CD8" s="401" t="s">
        <v>105</v>
      </c>
      <c r="CE8" s="399" t="s">
        <v>106</v>
      </c>
      <c r="CF8" s="198" t="s">
        <v>107</v>
      </c>
      <c r="CG8" s="198" t="s">
        <v>108</v>
      </c>
      <c r="CH8" s="198" t="s">
        <v>109</v>
      </c>
      <c r="CI8" s="198" t="s">
        <v>110</v>
      </c>
      <c r="CJ8" s="198" t="s">
        <v>111</v>
      </c>
      <c r="CK8" s="198" t="s">
        <v>112</v>
      </c>
      <c r="CL8" s="198" t="s">
        <v>113</v>
      </c>
      <c r="CM8" s="198" t="s">
        <v>114</v>
      </c>
      <c r="CN8" s="198" t="s">
        <v>115</v>
      </c>
      <c r="CO8" s="198" t="s">
        <v>116</v>
      </c>
      <c r="CP8" s="401" t="s">
        <v>177</v>
      </c>
      <c r="CQ8" s="399" t="s">
        <v>118</v>
      </c>
      <c r="CR8" s="309" t="s">
        <v>119</v>
      </c>
      <c r="CS8" s="309" t="s">
        <v>120</v>
      </c>
      <c r="CT8" s="324" t="s">
        <v>121</v>
      </c>
      <c r="CU8" s="324" t="s">
        <v>122</v>
      </c>
      <c r="CV8" s="324" t="s">
        <v>123</v>
      </c>
      <c r="CW8" s="324" t="s">
        <v>124</v>
      </c>
      <c r="CX8" s="324" t="s">
        <v>125</v>
      </c>
      <c r="CY8" s="324" t="s">
        <v>125</v>
      </c>
      <c r="CZ8" s="324" t="s">
        <v>126</v>
      </c>
      <c r="DA8" s="324" t="s">
        <v>127</v>
      </c>
      <c r="DB8" s="378" t="s">
        <v>128</v>
      </c>
      <c r="DC8" s="324" t="s">
        <v>129</v>
      </c>
      <c r="DD8" s="324" t="s">
        <v>130</v>
      </c>
      <c r="DE8" s="324" t="s">
        <v>131</v>
      </c>
      <c r="DF8" s="324" t="s">
        <v>132</v>
      </c>
      <c r="DG8" s="324" t="s">
        <v>133</v>
      </c>
      <c r="DH8" s="324" t="s">
        <v>134</v>
      </c>
      <c r="DI8" s="324" t="s">
        <v>135</v>
      </c>
      <c r="DJ8" s="324" t="s">
        <v>136</v>
      </c>
      <c r="DK8" s="425" t="s">
        <v>137</v>
      </c>
      <c r="DL8" s="425" t="s">
        <v>138</v>
      </c>
      <c r="DM8" s="436" t="s">
        <v>690</v>
      </c>
      <c r="DN8" s="464" t="s">
        <v>691</v>
      </c>
      <c r="DO8" s="324" t="s">
        <v>692</v>
      </c>
      <c r="DP8" s="324" t="s">
        <v>693</v>
      </c>
      <c r="DQ8" s="324" t="s">
        <v>694</v>
      </c>
      <c r="DR8" s="613" t="s">
        <v>695</v>
      </c>
      <c r="DS8" s="614" t="s">
        <v>697</v>
      </c>
      <c r="DT8" s="637" t="s">
        <v>914</v>
      </c>
      <c r="DU8" s="324" t="s">
        <v>915</v>
      </c>
      <c r="DV8" s="324" t="s">
        <v>934</v>
      </c>
      <c r="DW8" s="324" t="s">
        <v>936</v>
      </c>
      <c r="DX8" s="425" t="s">
        <v>937</v>
      </c>
      <c r="DY8" s="425"/>
      <c r="DZ8" s="436"/>
      <c r="EA8" s="436"/>
      <c r="EB8" s="325"/>
      <c r="EC8" s="264">
        <v>45591</v>
      </c>
    </row>
    <row r="9" spans="1:133" s="51" customFormat="1" x14ac:dyDescent="0.3">
      <c r="A9" s="138">
        <v>1</v>
      </c>
      <c r="B9" s="45" t="s">
        <v>178</v>
      </c>
      <c r="C9" s="46"/>
      <c r="D9" s="47"/>
      <c r="E9" s="47"/>
      <c r="F9" s="47"/>
      <c r="G9" s="47"/>
      <c r="H9" s="47"/>
      <c r="I9" s="47"/>
      <c r="J9" s="47"/>
      <c r="K9" s="47"/>
      <c r="L9" s="48"/>
      <c r="M9" s="47"/>
      <c r="N9" s="47"/>
      <c r="O9" s="47"/>
      <c r="P9" s="47"/>
      <c r="Q9" s="47"/>
      <c r="R9" s="47"/>
      <c r="S9" s="47"/>
      <c r="T9" s="47"/>
      <c r="U9" s="179"/>
      <c r="V9" s="179"/>
      <c r="W9" s="179"/>
      <c r="X9" s="48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48"/>
      <c r="AK9" s="269"/>
      <c r="AL9" s="269"/>
      <c r="AM9" s="269"/>
      <c r="AN9" s="269"/>
      <c r="AO9" s="269"/>
      <c r="AP9" s="269"/>
      <c r="AQ9" s="70"/>
      <c r="AR9" s="269"/>
      <c r="AS9" s="269"/>
      <c r="AT9" s="269"/>
      <c r="AU9" s="269"/>
      <c r="AV9" s="285"/>
      <c r="AW9" s="269"/>
      <c r="AX9" s="269"/>
      <c r="AY9" s="269"/>
      <c r="AZ9" s="70"/>
      <c r="BA9" s="269"/>
      <c r="BB9" s="269"/>
      <c r="BC9" s="70"/>
      <c r="BD9" s="269"/>
      <c r="BE9" s="269"/>
      <c r="BF9" s="269"/>
      <c r="BG9" s="269"/>
      <c r="BH9" s="285"/>
      <c r="BI9" s="469"/>
      <c r="BJ9" s="533"/>
      <c r="BK9" s="558"/>
      <c r="BL9" s="70"/>
      <c r="BM9" s="269"/>
      <c r="BN9" s="269"/>
      <c r="BO9" s="70"/>
      <c r="BP9" s="70"/>
      <c r="BQ9" s="269"/>
      <c r="BR9" s="269"/>
      <c r="BS9" s="269"/>
      <c r="BT9" s="269"/>
      <c r="BU9" s="46"/>
      <c r="BV9" s="50"/>
      <c r="BW9" s="50"/>
      <c r="BX9" s="50"/>
      <c r="BY9" s="50"/>
      <c r="BZ9" s="50"/>
      <c r="CA9" s="50"/>
      <c r="CB9" s="50"/>
      <c r="CC9" s="50"/>
      <c r="CD9" s="416"/>
      <c r="CE9" s="402"/>
      <c r="CF9" s="50"/>
      <c r="CG9" s="50"/>
      <c r="CH9" s="50"/>
      <c r="CI9" s="50"/>
      <c r="CJ9" s="219"/>
      <c r="CK9" s="219"/>
      <c r="CL9" s="219"/>
      <c r="CM9" s="245"/>
      <c r="CN9" s="245"/>
      <c r="CO9" s="245"/>
      <c r="CP9" s="358"/>
      <c r="CQ9" s="328"/>
      <c r="CR9" s="245"/>
      <c r="CS9" s="245"/>
      <c r="CT9" s="245"/>
      <c r="CU9" s="245"/>
      <c r="CV9" s="245"/>
      <c r="CW9" s="245"/>
      <c r="CX9" s="245"/>
      <c r="CY9" s="245"/>
      <c r="CZ9" s="245"/>
      <c r="DA9" s="245"/>
      <c r="DB9" s="358"/>
      <c r="DC9" s="358"/>
      <c r="DD9" s="358"/>
      <c r="DE9" s="358"/>
      <c r="DF9" s="358"/>
      <c r="DG9" s="358"/>
      <c r="DH9" s="358"/>
      <c r="DI9" s="358"/>
      <c r="DJ9" s="358"/>
      <c r="DK9" s="358"/>
      <c r="DL9" s="358"/>
      <c r="DM9" s="358"/>
      <c r="DN9" s="358"/>
      <c r="DO9" s="358"/>
      <c r="DP9" s="358"/>
      <c r="DQ9" s="358"/>
      <c r="DR9" s="361"/>
      <c r="DS9" s="361"/>
      <c r="DT9" s="361"/>
      <c r="DU9" s="361"/>
      <c r="DV9" s="361"/>
      <c r="DW9" s="361"/>
      <c r="DX9" s="361"/>
      <c r="DY9" s="358"/>
      <c r="DZ9" s="358"/>
      <c r="EA9" s="358"/>
      <c r="EB9" s="261"/>
      <c r="EC9" s="70"/>
    </row>
    <row r="10" spans="1:133" s="51" customFormat="1" x14ac:dyDescent="0.3">
      <c r="A10" s="138"/>
      <c r="B10" s="52" t="s">
        <v>139</v>
      </c>
      <c r="C10" s="53">
        <v>180592</v>
      </c>
      <c r="D10" s="54">
        <v>180815</v>
      </c>
      <c r="E10" s="54">
        <v>180931</v>
      </c>
      <c r="F10" s="54">
        <v>181130</v>
      </c>
      <c r="G10" s="54">
        <v>181355</v>
      </c>
      <c r="H10" s="54">
        <v>181376</v>
      </c>
      <c r="I10" s="54">
        <v>181768</v>
      </c>
      <c r="J10" s="54">
        <v>182255</v>
      </c>
      <c r="K10" s="54">
        <v>182930</v>
      </c>
      <c r="L10" s="55">
        <v>183208</v>
      </c>
      <c r="M10" s="54">
        <v>183471</v>
      </c>
      <c r="N10" s="54">
        <v>183540</v>
      </c>
      <c r="O10" s="54">
        <v>183552</v>
      </c>
      <c r="P10" s="54">
        <v>183557</v>
      </c>
      <c r="Q10" s="54">
        <v>183735</v>
      </c>
      <c r="R10" s="54">
        <v>183926</v>
      </c>
      <c r="S10" s="54">
        <v>183442</v>
      </c>
      <c r="T10" s="54">
        <v>183648</v>
      </c>
      <c r="U10" s="180">
        <v>183630</v>
      </c>
      <c r="V10" s="180">
        <v>183905</v>
      </c>
      <c r="W10" s="180">
        <v>183586</v>
      </c>
      <c r="X10" s="55">
        <v>183797</v>
      </c>
      <c r="Y10" s="180">
        <v>183901</v>
      </c>
      <c r="Z10" s="180">
        <v>183912</v>
      </c>
      <c r="AA10" s="180">
        <v>183889</v>
      </c>
      <c r="AB10" s="180">
        <v>183947</v>
      </c>
      <c r="AC10" s="180">
        <v>183853</v>
      </c>
      <c r="AD10" s="180">
        <v>183936</v>
      </c>
      <c r="AE10" s="180">
        <v>183871</v>
      </c>
      <c r="AF10" s="180">
        <v>183759</v>
      </c>
      <c r="AG10" s="180">
        <v>183881</v>
      </c>
      <c r="AH10" s="180">
        <v>184239</v>
      </c>
      <c r="AI10" s="180">
        <v>184499</v>
      </c>
      <c r="AJ10" s="55">
        <v>184733</v>
      </c>
      <c r="AK10" s="193">
        <v>184917</v>
      </c>
      <c r="AL10" s="193">
        <v>184804</v>
      </c>
      <c r="AM10" s="193">
        <v>184822</v>
      </c>
      <c r="AN10" s="193">
        <v>184853</v>
      </c>
      <c r="AO10" s="193">
        <v>184727</v>
      </c>
      <c r="AP10" s="193">
        <v>184706</v>
      </c>
      <c r="AQ10" s="56">
        <v>184657</v>
      </c>
      <c r="AR10" s="193">
        <v>184571</v>
      </c>
      <c r="AS10" s="193">
        <v>184647</v>
      </c>
      <c r="AT10" s="193">
        <v>184812</v>
      </c>
      <c r="AU10" s="193">
        <v>184908</v>
      </c>
      <c r="AV10" s="99">
        <v>185062</v>
      </c>
      <c r="AW10" s="193">
        <v>185104</v>
      </c>
      <c r="AX10" s="193">
        <v>184987</v>
      </c>
      <c r="AY10" s="193">
        <v>184990</v>
      </c>
      <c r="AZ10" s="56">
        <v>184846</v>
      </c>
      <c r="BA10" s="193">
        <v>184852</v>
      </c>
      <c r="BB10" s="193">
        <v>184766</v>
      </c>
      <c r="BC10" s="56">
        <v>184611</v>
      </c>
      <c r="BD10" s="193">
        <v>184607</v>
      </c>
      <c r="BE10" s="193">
        <v>184536</v>
      </c>
      <c r="BF10" s="193">
        <v>184684</v>
      </c>
      <c r="BG10" s="193">
        <v>184869</v>
      </c>
      <c r="BH10" s="99">
        <v>185142</v>
      </c>
      <c r="BI10" s="470">
        <v>185238</v>
      </c>
      <c r="BJ10" s="534">
        <v>185135</v>
      </c>
      <c r="BK10" s="559">
        <v>185037</v>
      </c>
      <c r="BL10" s="56">
        <v>185107</v>
      </c>
      <c r="BM10" s="193">
        <v>184950</v>
      </c>
      <c r="BN10" s="193">
        <v>180670</v>
      </c>
      <c r="BO10" s="56">
        <v>180620</v>
      </c>
      <c r="BP10" s="56">
        <v>180701</v>
      </c>
      <c r="BQ10" s="193">
        <v>180475</v>
      </c>
      <c r="BR10" s="193">
        <v>180654</v>
      </c>
      <c r="BS10" s="193"/>
      <c r="BT10" s="193"/>
      <c r="BU10" s="53">
        <f t="shared" ref="BU10:CD14" si="0">O10-C10</f>
        <v>2960</v>
      </c>
      <c r="BV10" s="57">
        <f t="shared" si="0"/>
        <v>2742</v>
      </c>
      <c r="BW10" s="57">
        <f t="shared" si="0"/>
        <v>2804</v>
      </c>
      <c r="BX10" s="57">
        <f t="shared" si="0"/>
        <v>2796</v>
      </c>
      <c r="BY10" s="57">
        <f t="shared" si="0"/>
        <v>2087</v>
      </c>
      <c r="BZ10" s="57">
        <f t="shared" si="0"/>
        <v>2272</v>
      </c>
      <c r="CA10" s="57">
        <f t="shared" si="0"/>
        <v>1862</v>
      </c>
      <c r="CB10" s="57">
        <f t="shared" si="0"/>
        <v>1650</v>
      </c>
      <c r="CC10" s="57">
        <f t="shared" si="0"/>
        <v>656</v>
      </c>
      <c r="CD10" s="379">
        <f t="shared" si="0"/>
        <v>589</v>
      </c>
      <c r="CE10" s="100">
        <f t="shared" ref="CE10:CN14" si="1">Y10-M10</f>
        <v>430</v>
      </c>
      <c r="CF10" s="57">
        <f t="shared" si="1"/>
        <v>372</v>
      </c>
      <c r="CG10" s="57">
        <f t="shared" si="1"/>
        <v>337</v>
      </c>
      <c r="CH10" s="57">
        <f t="shared" si="1"/>
        <v>390</v>
      </c>
      <c r="CI10" s="57">
        <f t="shared" si="1"/>
        <v>118</v>
      </c>
      <c r="CJ10" s="220">
        <f t="shared" si="1"/>
        <v>10</v>
      </c>
      <c r="CK10" s="220">
        <f t="shared" si="1"/>
        <v>429</v>
      </c>
      <c r="CL10" s="220">
        <f t="shared" si="1"/>
        <v>111</v>
      </c>
      <c r="CM10" s="220">
        <f t="shared" si="1"/>
        <v>251</v>
      </c>
      <c r="CN10" s="220">
        <f t="shared" si="1"/>
        <v>334</v>
      </c>
      <c r="CO10" s="220">
        <f t="shared" ref="CO10:CX14" si="2">AI10-W10</f>
        <v>913</v>
      </c>
      <c r="CP10" s="379">
        <f t="shared" si="2"/>
        <v>936</v>
      </c>
      <c r="CQ10" s="234">
        <f t="shared" si="2"/>
        <v>1016</v>
      </c>
      <c r="CR10" s="220">
        <f t="shared" si="2"/>
        <v>892</v>
      </c>
      <c r="CS10" s="220">
        <f t="shared" si="2"/>
        <v>933</v>
      </c>
      <c r="CT10" s="220">
        <f t="shared" si="2"/>
        <v>906</v>
      </c>
      <c r="CU10" s="220">
        <f t="shared" si="2"/>
        <v>874</v>
      </c>
      <c r="CV10" s="220">
        <f t="shared" si="2"/>
        <v>770</v>
      </c>
      <c r="CW10" s="220">
        <f t="shared" si="2"/>
        <v>786</v>
      </c>
      <c r="CX10" s="220">
        <f t="shared" si="2"/>
        <v>812</v>
      </c>
      <c r="CY10" s="220">
        <f t="shared" ref="CY10:DH14" si="3">AS10-AG10</f>
        <v>766</v>
      </c>
      <c r="CZ10" s="220">
        <f t="shared" si="3"/>
        <v>573</v>
      </c>
      <c r="DA10" s="220">
        <f t="shared" si="3"/>
        <v>409</v>
      </c>
      <c r="DB10" s="379">
        <f t="shared" si="3"/>
        <v>329</v>
      </c>
      <c r="DC10" s="379">
        <f t="shared" si="3"/>
        <v>187</v>
      </c>
      <c r="DD10" s="379">
        <f t="shared" si="3"/>
        <v>183</v>
      </c>
      <c r="DE10" s="379">
        <f t="shared" si="3"/>
        <v>168</v>
      </c>
      <c r="DF10" s="379">
        <f t="shared" si="3"/>
        <v>-7</v>
      </c>
      <c r="DG10" s="379">
        <f t="shared" si="3"/>
        <v>125</v>
      </c>
      <c r="DH10" s="379">
        <f t="shared" si="3"/>
        <v>60</v>
      </c>
      <c r="DI10" s="379">
        <f t="shared" ref="DI10:DX14" si="4">BC10-AQ10</f>
        <v>-46</v>
      </c>
      <c r="DJ10" s="379">
        <f t="shared" si="4"/>
        <v>36</v>
      </c>
      <c r="DK10" s="379">
        <f t="shared" si="4"/>
        <v>-111</v>
      </c>
      <c r="DL10" s="379">
        <f t="shared" si="4"/>
        <v>-128</v>
      </c>
      <c r="DM10" s="379">
        <f t="shared" si="4"/>
        <v>-39</v>
      </c>
      <c r="DN10" s="379">
        <f t="shared" si="4"/>
        <v>80</v>
      </c>
      <c r="DO10" s="379">
        <f t="shared" si="4"/>
        <v>134</v>
      </c>
      <c r="DP10" s="379">
        <f t="shared" si="4"/>
        <v>148</v>
      </c>
      <c r="DQ10" s="379">
        <f t="shared" si="4"/>
        <v>47</v>
      </c>
      <c r="DR10" s="379">
        <f t="shared" si="4"/>
        <v>261</v>
      </c>
      <c r="DS10" s="379">
        <f t="shared" si="4"/>
        <v>98</v>
      </c>
      <c r="DT10" s="379">
        <f t="shared" si="4"/>
        <v>-4096</v>
      </c>
      <c r="DU10" s="379">
        <f t="shared" si="4"/>
        <v>-3991</v>
      </c>
      <c r="DV10" s="379">
        <f t="shared" si="4"/>
        <v>-3906</v>
      </c>
      <c r="DW10" s="379">
        <f t="shared" si="4"/>
        <v>-4061</v>
      </c>
      <c r="DX10" s="379">
        <f t="shared" si="4"/>
        <v>-4030</v>
      </c>
      <c r="DY10" s="379"/>
      <c r="DZ10" s="379"/>
      <c r="EA10" s="379"/>
      <c r="EB10" s="261"/>
      <c r="EC10" s="56">
        <f>IF(ISERROR(GETPIVOTDATA("VALUE",'CRS WK pvt'!$I$2,"DT_FILE",EC$8,"CD_CO",EC$6,"TRIM_CAT",TRIM(B10),"TRIM_LINE",A9))=TRUE,0,GETPIVOTDATA("VALUE",'CRS WK pvt'!$I$2,"DT_FILE",EC$8,"CD_CO",EC$6,"TRIM_CAT",TRIM(B10),"TRIM_LINE",A9))</f>
        <v>180654</v>
      </c>
    </row>
    <row r="11" spans="1:133" s="51" customFormat="1" x14ac:dyDescent="0.3">
      <c r="A11" s="138"/>
      <c r="B11" s="52" t="s">
        <v>140</v>
      </c>
      <c r="C11" s="53">
        <v>11201</v>
      </c>
      <c r="D11" s="54">
        <v>11217</v>
      </c>
      <c r="E11" s="54">
        <v>11206</v>
      </c>
      <c r="F11" s="54">
        <v>11190</v>
      </c>
      <c r="G11" s="54">
        <v>11185</v>
      </c>
      <c r="H11" s="54">
        <v>11161</v>
      </c>
      <c r="I11" s="54">
        <v>11162</v>
      </c>
      <c r="J11" s="54">
        <v>11174</v>
      </c>
      <c r="K11" s="54">
        <v>11212</v>
      </c>
      <c r="L11" s="55">
        <v>11211</v>
      </c>
      <c r="M11" s="54">
        <v>11215</v>
      </c>
      <c r="N11" s="54">
        <v>11211</v>
      </c>
      <c r="O11" s="54">
        <v>11184</v>
      </c>
      <c r="P11" s="54">
        <v>11176</v>
      </c>
      <c r="Q11" s="54">
        <v>11167</v>
      </c>
      <c r="R11" s="54">
        <v>11100</v>
      </c>
      <c r="S11" s="54">
        <v>11745</v>
      </c>
      <c r="T11" s="54">
        <v>11678</v>
      </c>
      <c r="U11" s="180">
        <v>11846</v>
      </c>
      <c r="V11" s="180">
        <v>11934</v>
      </c>
      <c r="W11" s="180">
        <v>12661</v>
      </c>
      <c r="X11" s="55">
        <v>12803</v>
      </c>
      <c r="Y11" s="180">
        <v>12962</v>
      </c>
      <c r="Z11" s="180">
        <v>13171</v>
      </c>
      <c r="AA11" s="180">
        <v>13293</v>
      </c>
      <c r="AB11" s="180">
        <v>13358</v>
      </c>
      <c r="AC11" s="180">
        <v>13453</v>
      </c>
      <c r="AD11" s="180">
        <v>13519</v>
      </c>
      <c r="AE11" s="180">
        <v>13520</v>
      </c>
      <c r="AF11" s="180">
        <v>13605</v>
      </c>
      <c r="AG11" s="180">
        <v>13621</v>
      </c>
      <c r="AH11" s="180">
        <v>13660</v>
      </c>
      <c r="AI11" s="180">
        <v>13924</v>
      </c>
      <c r="AJ11" s="55">
        <v>14059</v>
      </c>
      <c r="AK11" s="193">
        <v>14204</v>
      </c>
      <c r="AL11" s="193">
        <v>14337</v>
      </c>
      <c r="AM11" s="193">
        <v>14397</v>
      </c>
      <c r="AN11" s="193">
        <v>14395</v>
      </c>
      <c r="AO11" s="193">
        <v>14460</v>
      </c>
      <c r="AP11" s="193">
        <v>14471</v>
      </c>
      <c r="AQ11" s="56">
        <v>14496</v>
      </c>
      <c r="AR11" s="193">
        <v>14684</v>
      </c>
      <c r="AS11" s="193">
        <v>14635</v>
      </c>
      <c r="AT11" s="193">
        <v>14770</v>
      </c>
      <c r="AU11" s="193">
        <v>15135</v>
      </c>
      <c r="AV11" s="99">
        <v>15393</v>
      </c>
      <c r="AW11" s="193">
        <v>15594</v>
      </c>
      <c r="AX11" s="193">
        <v>15769</v>
      </c>
      <c r="AY11" s="193">
        <v>15898</v>
      </c>
      <c r="AZ11" s="56">
        <v>15979</v>
      </c>
      <c r="BA11" s="193">
        <v>16037</v>
      </c>
      <c r="BB11" s="193">
        <v>16074</v>
      </c>
      <c r="BC11" s="56">
        <v>16103</v>
      </c>
      <c r="BD11" s="193">
        <v>16123</v>
      </c>
      <c r="BE11" s="193">
        <v>16148</v>
      </c>
      <c r="BF11" s="193">
        <v>16447</v>
      </c>
      <c r="BG11" s="193">
        <v>16543</v>
      </c>
      <c r="BH11" s="99">
        <v>16508</v>
      </c>
      <c r="BI11" s="470">
        <v>16672</v>
      </c>
      <c r="BJ11" s="534">
        <v>16833</v>
      </c>
      <c r="BK11" s="559">
        <v>16914</v>
      </c>
      <c r="BL11" s="56">
        <v>16973</v>
      </c>
      <c r="BM11" s="193">
        <v>17045</v>
      </c>
      <c r="BN11" s="193">
        <v>19859</v>
      </c>
      <c r="BO11" s="56">
        <v>19803</v>
      </c>
      <c r="BP11" s="56">
        <v>19780</v>
      </c>
      <c r="BQ11" s="193">
        <v>19832</v>
      </c>
      <c r="BR11" s="193">
        <v>19825</v>
      </c>
      <c r="BS11" s="193"/>
      <c r="BT11" s="193"/>
      <c r="BU11" s="53">
        <f t="shared" si="0"/>
        <v>-17</v>
      </c>
      <c r="BV11" s="57">
        <f t="shared" si="0"/>
        <v>-41</v>
      </c>
      <c r="BW11" s="57">
        <f t="shared" si="0"/>
        <v>-39</v>
      </c>
      <c r="BX11" s="57">
        <f t="shared" si="0"/>
        <v>-90</v>
      </c>
      <c r="BY11" s="57">
        <f t="shared" si="0"/>
        <v>560</v>
      </c>
      <c r="BZ11" s="57">
        <f t="shared" si="0"/>
        <v>517</v>
      </c>
      <c r="CA11" s="57">
        <f t="shared" si="0"/>
        <v>684</v>
      </c>
      <c r="CB11" s="57">
        <f t="shared" si="0"/>
        <v>760</v>
      </c>
      <c r="CC11" s="57">
        <f t="shared" si="0"/>
        <v>1449</v>
      </c>
      <c r="CD11" s="379">
        <f t="shared" si="0"/>
        <v>1592</v>
      </c>
      <c r="CE11" s="100">
        <f t="shared" si="1"/>
        <v>1747</v>
      </c>
      <c r="CF11" s="57">
        <f t="shared" si="1"/>
        <v>1960</v>
      </c>
      <c r="CG11" s="57">
        <f t="shared" si="1"/>
        <v>2109</v>
      </c>
      <c r="CH11" s="57">
        <f t="shared" si="1"/>
        <v>2182</v>
      </c>
      <c r="CI11" s="57">
        <f t="shared" si="1"/>
        <v>2286</v>
      </c>
      <c r="CJ11" s="220">
        <f t="shared" si="1"/>
        <v>2419</v>
      </c>
      <c r="CK11" s="220">
        <f t="shared" si="1"/>
        <v>1775</v>
      </c>
      <c r="CL11" s="220">
        <f t="shared" si="1"/>
        <v>1927</v>
      </c>
      <c r="CM11" s="220">
        <f t="shared" si="1"/>
        <v>1775</v>
      </c>
      <c r="CN11" s="220">
        <f t="shared" si="1"/>
        <v>1726</v>
      </c>
      <c r="CO11" s="220">
        <f t="shared" si="2"/>
        <v>1263</v>
      </c>
      <c r="CP11" s="379">
        <f t="shared" si="2"/>
        <v>1256</v>
      </c>
      <c r="CQ11" s="234">
        <f t="shared" si="2"/>
        <v>1242</v>
      </c>
      <c r="CR11" s="220">
        <f t="shared" si="2"/>
        <v>1166</v>
      </c>
      <c r="CS11" s="220">
        <f t="shared" si="2"/>
        <v>1104</v>
      </c>
      <c r="CT11" s="220">
        <f t="shared" si="2"/>
        <v>1037</v>
      </c>
      <c r="CU11" s="220">
        <f t="shared" si="2"/>
        <v>1007</v>
      </c>
      <c r="CV11" s="220">
        <f t="shared" si="2"/>
        <v>952</v>
      </c>
      <c r="CW11" s="220">
        <f t="shared" si="2"/>
        <v>976</v>
      </c>
      <c r="CX11" s="220">
        <f t="shared" si="2"/>
        <v>1079</v>
      </c>
      <c r="CY11" s="220">
        <f t="shared" si="3"/>
        <v>1014</v>
      </c>
      <c r="CZ11" s="220">
        <f t="shared" si="3"/>
        <v>1110</v>
      </c>
      <c r="DA11" s="220">
        <f t="shared" si="3"/>
        <v>1211</v>
      </c>
      <c r="DB11" s="379">
        <f t="shared" si="3"/>
        <v>1334</v>
      </c>
      <c r="DC11" s="379">
        <f t="shared" si="3"/>
        <v>1390</v>
      </c>
      <c r="DD11" s="379">
        <f t="shared" si="3"/>
        <v>1432</v>
      </c>
      <c r="DE11" s="379">
        <f t="shared" si="3"/>
        <v>1501</v>
      </c>
      <c r="DF11" s="379">
        <f t="shared" si="3"/>
        <v>1584</v>
      </c>
      <c r="DG11" s="379">
        <f t="shared" si="3"/>
        <v>1577</v>
      </c>
      <c r="DH11" s="379">
        <f t="shared" si="3"/>
        <v>1603</v>
      </c>
      <c r="DI11" s="379">
        <f t="shared" si="4"/>
        <v>1607</v>
      </c>
      <c r="DJ11" s="379">
        <f t="shared" si="4"/>
        <v>1439</v>
      </c>
      <c r="DK11" s="379">
        <f t="shared" si="4"/>
        <v>1513</v>
      </c>
      <c r="DL11" s="379">
        <f t="shared" si="4"/>
        <v>1677</v>
      </c>
      <c r="DM11" s="379">
        <f t="shared" si="4"/>
        <v>1408</v>
      </c>
      <c r="DN11" s="379">
        <f t="shared" si="4"/>
        <v>1115</v>
      </c>
      <c r="DO11" s="379">
        <f t="shared" si="4"/>
        <v>1078</v>
      </c>
      <c r="DP11" s="379">
        <f t="shared" si="4"/>
        <v>1064</v>
      </c>
      <c r="DQ11" s="379">
        <f t="shared" si="4"/>
        <v>1016</v>
      </c>
      <c r="DR11" s="379">
        <f t="shared" si="4"/>
        <v>994</v>
      </c>
      <c r="DS11" s="379">
        <f t="shared" si="4"/>
        <v>1008</v>
      </c>
      <c r="DT11" s="379">
        <f t="shared" si="4"/>
        <v>3785</v>
      </c>
      <c r="DU11" s="379">
        <f t="shared" si="4"/>
        <v>3700</v>
      </c>
      <c r="DV11" s="379">
        <f t="shared" si="4"/>
        <v>3657</v>
      </c>
      <c r="DW11" s="379">
        <f t="shared" si="4"/>
        <v>3684</v>
      </c>
      <c r="DX11" s="379">
        <f t="shared" si="4"/>
        <v>3378</v>
      </c>
      <c r="DY11" s="379"/>
      <c r="DZ11" s="379"/>
      <c r="EA11" s="379"/>
      <c r="EB11" s="261"/>
      <c r="EC11" s="56">
        <f>IF(ISERROR(GETPIVOTDATA("VALUE",'CRS WK pvt'!$I$2,"DT_FILE",EC$8,"CD_CO",EC$6,"TRIM_CAT",TRIM(B11),"TRIM_LINE",A9))=TRUE,0,GETPIVOTDATA("VALUE",'CRS WK pvt'!$I$2,"DT_FILE",EC$8,"CD_CO",EC$6,"TRIM_CAT",TRIM(B11),"TRIM_LINE",A9))</f>
        <v>19825</v>
      </c>
    </row>
    <row r="12" spans="1:133" s="51" customFormat="1" x14ac:dyDescent="0.3">
      <c r="A12" s="138"/>
      <c r="B12" s="52" t="s">
        <v>141</v>
      </c>
      <c r="C12" s="53">
        <v>18379</v>
      </c>
      <c r="D12" s="54">
        <v>18336</v>
      </c>
      <c r="E12" s="54">
        <v>18263</v>
      </c>
      <c r="F12" s="54">
        <v>18187</v>
      </c>
      <c r="G12" s="54">
        <v>18118</v>
      </c>
      <c r="H12" s="54">
        <v>18033</v>
      </c>
      <c r="I12" s="54">
        <v>18050</v>
      </c>
      <c r="J12" s="54">
        <v>18150</v>
      </c>
      <c r="K12" s="54">
        <v>18338</v>
      </c>
      <c r="L12" s="55">
        <v>18396</v>
      </c>
      <c r="M12" s="54">
        <v>18450</v>
      </c>
      <c r="N12" s="54">
        <v>18451</v>
      </c>
      <c r="O12" s="54">
        <v>18428</v>
      </c>
      <c r="P12" s="54">
        <v>18370</v>
      </c>
      <c r="Q12" s="54">
        <v>18353</v>
      </c>
      <c r="R12" s="54">
        <v>18347</v>
      </c>
      <c r="S12" s="54">
        <v>18307</v>
      </c>
      <c r="T12" s="54">
        <v>18395</v>
      </c>
      <c r="U12" s="180">
        <v>18400</v>
      </c>
      <c r="V12" s="180">
        <v>18451</v>
      </c>
      <c r="W12" s="180">
        <v>18521</v>
      </c>
      <c r="X12" s="55">
        <v>18593</v>
      </c>
      <c r="Y12" s="180">
        <v>18637</v>
      </c>
      <c r="Z12" s="180">
        <v>18673</v>
      </c>
      <c r="AA12" s="180">
        <v>18651</v>
      </c>
      <c r="AB12" s="180">
        <v>18603</v>
      </c>
      <c r="AC12" s="180">
        <v>18571</v>
      </c>
      <c r="AD12" s="180">
        <v>18523</v>
      </c>
      <c r="AE12" s="180">
        <v>18488</v>
      </c>
      <c r="AF12" s="180">
        <v>18475</v>
      </c>
      <c r="AG12" s="180">
        <v>18438</v>
      </c>
      <c r="AH12" s="180">
        <v>18453</v>
      </c>
      <c r="AI12" s="180">
        <v>18542</v>
      </c>
      <c r="AJ12" s="55">
        <v>18655</v>
      </c>
      <c r="AK12" s="193">
        <v>18727</v>
      </c>
      <c r="AL12" s="193">
        <v>18730</v>
      </c>
      <c r="AM12" s="193">
        <v>18728</v>
      </c>
      <c r="AN12" s="193">
        <v>18672</v>
      </c>
      <c r="AO12" s="193">
        <v>18645</v>
      </c>
      <c r="AP12" s="193">
        <v>18610</v>
      </c>
      <c r="AQ12" s="56">
        <v>18573</v>
      </c>
      <c r="AR12" s="193">
        <v>18533</v>
      </c>
      <c r="AS12" s="193">
        <v>18519</v>
      </c>
      <c r="AT12" s="193">
        <v>18535</v>
      </c>
      <c r="AU12" s="193">
        <v>18604</v>
      </c>
      <c r="AV12" s="99">
        <v>18684</v>
      </c>
      <c r="AW12" s="193">
        <v>18705</v>
      </c>
      <c r="AX12" s="193">
        <v>18710</v>
      </c>
      <c r="AY12" s="193">
        <v>18703</v>
      </c>
      <c r="AZ12" s="56">
        <v>18650</v>
      </c>
      <c r="BA12" s="193">
        <v>18612</v>
      </c>
      <c r="BB12" s="193">
        <v>18564</v>
      </c>
      <c r="BC12" s="56">
        <v>18497</v>
      </c>
      <c r="BD12" s="193">
        <v>18484</v>
      </c>
      <c r="BE12" s="193">
        <v>18451</v>
      </c>
      <c r="BF12" s="193">
        <v>18473</v>
      </c>
      <c r="BG12" s="193">
        <v>18602</v>
      </c>
      <c r="BH12" s="99">
        <v>18673</v>
      </c>
      <c r="BI12" s="470">
        <v>18753</v>
      </c>
      <c r="BJ12" s="534">
        <v>18777</v>
      </c>
      <c r="BK12" s="559">
        <v>18775</v>
      </c>
      <c r="BL12" s="56">
        <v>18726</v>
      </c>
      <c r="BM12" s="193">
        <v>18689</v>
      </c>
      <c r="BN12" s="193">
        <v>15481</v>
      </c>
      <c r="BO12" s="56">
        <v>15422</v>
      </c>
      <c r="BP12" s="56">
        <v>15359</v>
      </c>
      <c r="BQ12" s="193">
        <v>15311</v>
      </c>
      <c r="BR12" s="193">
        <v>15318</v>
      </c>
      <c r="BS12" s="193"/>
      <c r="BT12" s="193"/>
      <c r="BU12" s="53">
        <f t="shared" si="0"/>
        <v>49</v>
      </c>
      <c r="BV12" s="57">
        <f t="shared" si="0"/>
        <v>34</v>
      </c>
      <c r="BW12" s="57">
        <f t="shared" si="0"/>
        <v>90</v>
      </c>
      <c r="BX12" s="57">
        <f t="shared" si="0"/>
        <v>160</v>
      </c>
      <c r="BY12" s="57">
        <f t="shared" si="0"/>
        <v>189</v>
      </c>
      <c r="BZ12" s="57">
        <f t="shared" si="0"/>
        <v>362</v>
      </c>
      <c r="CA12" s="57">
        <f t="shared" si="0"/>
        <v>350</v>
      </c>
      <c r="CB12" s="57">
        <f t="shared" si="0"/>
        <v>301</v>
      </c>
      <c r="CC12" s="57">
        <f t="shared" si="0"/>
        <v>183</v>
      </c>
      <c r="CD12" s="379">
        <f t="shared" si="0"/>
        <v>197</v>
      </c>
      <c r="CE12" s="100">
        <f t="shared" si="1"/>
        <v>187</v>
      </c>
      <c r="CF12" s="57">
        <f t="shared" si="1"/>
        <v>222</v>
      </c>
      <c r="CG12" s="57">
        <f t="shared" si="1"/>
        <v>223</v>
      </c>
      <c r="CH12" s="57">
        <f t="shared" si="1"/>
        <v>233</v>
      </c>
      <c r="CI12" s="57">
        <f t="shared" si="1"/>
        <v>218</v>
      </c>
      <c r="CJ12" s="220">
        <f t="shared" si="1"/>
        <v>176</v>
      </c>
      <c r="CK12" s="220">
        <f t="shared" si="1"/>
        <v>181</v>
      </c>
      <c r="CL12" s="220">
        <f t="shared" si="1"/>
        <v>80</v>
      </c>
      <c r="CM12" s="220">
        <f t="shared" si="1"/>
        <v>38</v>
      </c>
      <c r="CN12" s="220">
        <f t="shared" si="1"/>
        <v>2</v>
      </c>
      <c r="CO12" s="220">
        <f t="shared" si="2"/>
        <v>21</v>
      </c>
      <c r="CP12" s="379">
        <f t="shared" si="2"/>
        <v>62</v>
      </c>
      <c r="CQ12" s="234">
        <f t="shared" si="2"/>
        <v>90</v>
      </c>
      <c r="CR12" s="220">
        <f t="shared" si="2"/>
        <v>57</v>
      </c>
      <c r="CS12" s="220">
        <f t="shared" si="2"/>
        <v>77</v>
      </c>
      <c r="CT12" s="220">
        <f t="shared" si="2"/>
        <v>69</v>
      </c>
      <c r="CU12" s="220">
        <f t="shared" si="2"/>
        <v>74</v>
      </c>
      <c r="CV12" s="220">
        <f t="shared" si="2"/>
        <v>87</v>
      </c>
      <c r="CW12" s="220">
        <f t="shared" si="2"/>
        <v>85</v>
      </c>
      <c r="CX12" s="220">
        <f t="shared" si="2"/>
        <v>58</v>
      </c>
      <c r="CY12" s="220">
        <f t="shared" si="3"/>
        <v>81</v>
      </c>
      <c r="CZ12" s="220">
        <f t="shared" si="3"/>
        <v>82</v>
      </c>
      <c r="DA12" s="220">
        <f t="shared" si="3"/>
        <v>62</v>
      </c>
      <c r="DB12" s="379">
        <f t="shared" si="3"/>
        <v>29</v>
      </c>
      <c r="DC12" s="379">
        <f t="shared" si="3"/>
        <v>-22</v>
      </c>
      <c r="DD12" s="379">
        <f t="shared" si="3"/>
        <v>-20</v>
      </c>
      <c r="DE12" s="379">
        <f t="shared" si="3"/>
        <v>-25</v>
      </c>
      <c r="DF12" s="379">
        <f t="shared" si="3"/>
        <v>-22</v>
      </c>
      <c r="DG12" s="379">
        <f t="shared" si="3"/>
        <v>-33</v>
      </c>
      <c r="DH12" s="379">
        <f t="shared" si="3"/>
        <v>-46</v>
      </c>
      <c r="DI12" s="379">
        <f t="shared" si="4"/>
        <v>-76</v>
      </c>
      <c r="DJ12" s="379">
        <f t="shared" si="4"/>
        <v>-49</v>
      </c>
      <c r="DK12" s="379">
        <f t="shared" si="4"/>
        <v>-68</v>
      </c>
      <c r="DL12" s="379">
        <f t="shared" si="4"/>
        <v>-62</v>
      </c>
      <c r="DM12" s="379">
        <f t="shared" si="4"/>
        <v>-2</v>
      </c>
      <c r="DN12" s="379">
        <f t="shared" si="4"/>
        <v>-11</v>
      </c>
      <c r="DO12" s="379">
        <f t="shared" si="4"/>
        <v>48</v>
      </c>
      <c r="DP12" s="379">
        <f t="shared" si="4"/>
        <v>67</v>
      </c>
      <c r="DQ12" s="379">
        <f t="shared" si="4"/>
        <v>72</v>
      </c>
      <c r="DR12" s="379">
        <f t="shared" si="4"/>
        <v>76</v>
      </c>
      <c r="DS12" s="379">
        <f t="shared" si="4"/>
        <v>77</v>
      </c>
      <c r="DT12" s="379">
        <f t="shared" si="4"/>
        <v>-3083</v>
      </c>
      <c r="DU12" s="379">
        <f t="shared" si="4"/>
        <v>-3075</v>
      </c>
      <c r="DV12" s="379">
        <f t="shared" si="4"/>
        <v>-3125</v>
      </c>
      <c r="DW12" s="379">
        <f t="shared" si="4"/>
        <v>-3140</v>
      </c>
      <c r="DX12" s="379">
        <f t="shared" si="4"/>
        <v>-3155</v>
      </c>
      <c r="DY12" s="379"/>
      <c r="DZ12" s="379"/>
      <c r="EA12" s="379"/>
      <c r="EB12" s="261"/>
      <c r="EC12" s="56">
        <f>IF(ISERROR(GETPIVOTDATA("VALUE",'CRS WK pvt'!$I$2,"DT_FILE",EC$8,"CD_CO",EC$6,"TRIM_CAT",TRIM(B12),"TRIM_LINE",A9))=TRUE,0,GETPIVOTDATA("VALUE",'CRS WK pvt'!$I$2,"DT_FILE",EC$8,"CD_CO",EC$6,"TRIM_CAT",TRIM(B12),"TRIM_LINE",A9))</f>
        <v>15318</v>
      </c>
    </row>
    <row r="13" spans="1:133" s="51" customFormat="1" x14ac:dyDescent="0.3">
      <c r="A13" s="138"/>
      <c r="B13" s="52" t="s">
        <v>142</v>
      </c>
      <c r="C13" s="53">
        <v>671</v>
      </c>
      <c r="D13" s="54">
        <v>670</v>
      </c>
      <c r="E13" s="54">
        <v>669</v>
      </c>
      <c r="F13" s="54">
        <v>666</v>
      </c>
      <c r="G13" s="54">
        <v>666</v>
      </c>
      <c r="H13" s="54">
        <v>670</v>
      </c>
      <c r="I13" s="54">
        <v>670</v>
      </c>
      <c r="J13" s="54">
        <v>673</v>
      </c>
      <c r="K13" s="54">
        <v>677</v>
      </c>
      <c r="L13" s="55">
        <v>677</v>
      </c>
      <c r="M13" s="54">
        <v>678</v>
      </c>
      <c r="N13" s="54">
        <v>680</v>
      </c>
      <c r="O13" s="54">
        <v>679</v>
      </c>
      <c r="P13" s="54">
        <v>680</v>
      </c>
      <c r="Q13" s="54">
        <v>680</v>
      </c>
      <c r="R13" s="54">
        <v>678</v>
      </c>
      <c r="S13" s="54">
        <v>677</v>
      </c>
      <c r="T13" s="54">
        <v>602</v>
      </c>
      <c r="U13" s="180">
        <v>590</v>
      </c>
      <c r="V13" s="180">
        <v>591</v>
      </c>
      <c r="W13" s="180">
        <v>592</v>
      </c>
      <c r="X13" s="55">
        <v>594</v>
      </c>
      <c r="Y13" s="180">
        <v>594</v>
      </c>
      <c r="Z13" s="180">
        <v>598</v>
      </c>
      <c r="AA13" s="180">
        <v>598</v>
      </c>
      <c r="AB13" s="180">
        <v>598</v>
      </c>
      <c r="AC13" s="180">
        <v>598</v>
      </c>
      <c r="AD13" s="180">
        <v>600</v>
      </c>
      <c r="AE13" s="180">
        <v>600</v>
      </c>
      <c r="AF13" s="180">
        <v>582</v>
      </c>
      <c r="AG13" s="180">
        <v>578</v>
      </c>
      <c r="AH13" s="180">
        <v>581</v>
      </c>
      <c r="AI13" s="180">
        <v>583</v>
      </c>
      <c r="AJ13" s="55">
        <v>583</v>
      </c>
      <c r="AK13" s="193">
        <v>584</v>
      </c>
      <c r="AL13" s="193">
        <v>583</v>
      </c>
      <c r="AM13" s="193">
        <v>583</v>
      </c>
      <c r="AN13" s="193">
        <v>583</v>
      </c>
      <c r="AO13" s="193">
        <v>585</v>
      </c>
      <c r="AP13" s="193">
        <v>586</v>
      </c>
      <c r="AQ13" s="56">
        <v>585</v>
      </c>
      <c r="AR13" s="193">
        <v>593</v>
      </c>
      <c r="AS13" s="193">
        <v>592</v>
      </c>
      <c r="AT13" s="193">
        <v>595</v>
      </c>
      <c r="AU13" s="193">
        <v>596</v>
      </c>
      <c r="AV13" s="99">
        <v>598</v>
      </c>
      <c r="AW13" s="193">
        <v>600</v>
      </c>
      <c r="AX13" s="193">
        <v>602</v>
      </c>
      <c r="AY13" s="193">
        <v>602</v>
      </c>
      <c r="AZ13" s="56">
        <v>602</v>
      </c>
      <c r="BA13" s="193">
        <v>602</v>
      </c>
      <c r="BB13" s="193">
        <v>603</v>
      </c>
      <c r="BC13" s="56">
        <v>603</v>
      </c>
      <c r="BD13" s="193">
        <v>566</v>
      </c>
      <c r="BE13" s="193">
        <v>566</v>
      </c>
      <c r="BF13" s="193">
        <v>571</v>
      </c>
      <c r="BG13" s="193">
        <v>576</v>
      </c>
      <c r="BH13" s="99">
        <v>579</v>
      </c>
      <c r="BI13" s="470">
        <v>579</v>
      </c>
      <c r="BJ13" s="534">
        <v>580</v>
      </c>
      <c r="BK13" s="559">
        <v>580</v>
      </c>
      <c r="BL13" s="56">
        <v>586</v>
      </c>
      <c r="BM13" s="193">
        <v>586</v>
      </c>
      <c r="BN13" s="193">
        <v>440</v>
      </c>
      <c r="BO13" s="56">
        <v>440</v>
      </c>
      <c r="BP13" s="56">
        <v>440</v>
      </c>
      <c r="BQ13" s="193">
        <v>443</v>
      </c>
      <c r="BR13" s="193">
        <v>445</v>
      </c>
      <c r="BS13" s="193"/>
      <c r="BT13" s="193"/>
      <c r="BU13" s="53">
        <f t="shared" si="0"/>
        <v>8</v>
      </c>
      <c r="BV13" s="57">
        <f t="shared" si="0"/>
        <v>10</v>
      </c>
      <c r="BW13" s="57">
        <f t="shared" si="0"/>
        <v>11</v>
      </c>
      <c r="BX13" s="57">
        <f t="shared" si="0"/>
        <v>12</v>
      </c>
      <c r="BY13" s="57">
        <f t="shared" si="0"/>
        <v>11</v>
      </c>
      <c r="BZ13" s="57">
        <f t="shared" si="0"/>
        <v>-68</v>
      </c>
      <c r="CA13" s="57">
        <f t="shared" si="0"/>
        <v>-80</v>
      </c>
      <c r="CB13" s="57">
        <f t="shared" si="0"/>
        <v>-82</v>
      </c>
      <c r="CC13" s="57">
        <f t="shared" si="0"/>
        <v>-85</v>
      </c>
      <c r="CD13" s="379">
        <f t="shared" si="0"/>
        <v>-83</v>
      </c>
      <c r="CE13" s="100">
        <f t="shared" si="1"/>
        <v>-84</v>
      </c>
      <c r="CF13" s="57">
        <f t="shared" si="1"/>
        <v>-82</v>
      </c>
      <c r="CG13" s="57">
        <f t="shared" si="1"/>
        <v>-81</v>
      </c>
      <c r="CH13" s="57">
        <f t="shared" si="1"/>
        <v>-82</v>
      </c>
      <c r="CI13" s="57">
        <f t="shared" si="1"/>
        <v>-82</v>
      </c>
      <c r="CJ13" s="220">
        <f t="shared" si="1"/>
        <v>-78</v>
      </c>
      <c r="CK13" s="220">
        <f t="shared" si="1"/>
        <v>-77</v>
      </c>
      <c r="CL13" s="220">
        <f t="shared" si="1"/>
        <v>-20</v>
      </c>
      <c r="CM13" s="220">
        <f t="shared" si="1"/>
        <v>-12</v>
      </c>
      <c r="CN13" s="220">
        <f t="shared" si="1"/>
        <v>-10</v>
      </c>
      <c r="CO13" s="220">
        <f t="shared" si="2"/>
        <v>-9</v>
      </c>
      <c r="CP13" s="379">
        <f t="shared" si="2"/>
        <v>-11</v>
      </c>
      <c r="CQ13" s="234">
        <f t="shared" si="2"/>
        <v>-10</v>
      </c>
      <c r="CR13" s="220">
        <f t="shared" si="2"/>
        <v>-15</v>
      </c>
      <c r="CS13" s="220">
        <f t="shared" si="2"/>
        <v>-15</v>
      </c>
      <c r="CT13" s="220">
        <f t="shared" si="2"/>
        <v>-15</v>
      </c>
      <c r="CU13" s="220">
        <f t="shared" si="2"/>
        <v>-13</v>
      </c>
      <c r="CV13" s="220">
        <f t="shared" si="2"/>
        <v>-14</v>
      </c>
      <c r="CW13" s="220">
        <f t="shared" si="2"/>
        <v>-15</v>
      </c>
      <c r="CX13" s="220">
        <f t="shared" si="2"/>
        <v>11</v>
      </c>
      <c r="CY13" s="220">
        <f t="shared" si="3"/>
        <v>14</v>
      </c>
      <c r="CZ13" s="220">
        <f t="shared" si="3"/>
        <v>14</v>
      </c>
      <c r="DA13" s="220">
        <f t="shared" si="3"/>
        <v>13</v>
      </c>
      <c r="DB13" s="379">
        <f t="shared" si="3"/>
        <v>15</v>
      </c>
      <c r="DC13" s="379">
        <f t="shared" si="3"/>
        <v>16</v>
      </c>
      <c r="DD13" s="379">
        <f t="shared" si="3"/>
        <v>19</v>
      </c>
      <c r="DE13" s="379">
        <f t="shared" si="3"/>
        <v>19</v>
      </c>
      <c r="DF13" s="379">
        <f t="shared" si="3"/>
        <v>19</v>
      </c>
      <c r="DG13" s="379">
        <f t="shared" si="3"/>
        <v>17</v>
      </c>
      <c r="DH13" s="379">
        <f t="shared" si="3"/>
        <v>17</v>
      </c>
      <c r="DI13" s="379">
        <f t="shared" si="4"/>
        <v>18</v>
      </c>
      <c r="DJ13" s="379">
        <f t="shared" si="4"/>
        <v>-27</v>
      </c>
      <c r="DK13" s="379">
        <f t="shared" si="4"/>
        <v>-26</v>
      </c>
      <c r="DL13" s="379">
        <f t="shared" si="4"/>
        <v>-24</v>
      </c>
      <c r="DM13" s="379">
        <f t="shared" si="4"/>
        <v>-20</v>
      </c>
      <c r="DN13" s="379">
        <f t="shared" si="4"/>
        <v>-19</v>
      </c>
      <c r="DO13" s="379">
        <f t="shared" si="4"/>
        <v>-21</v>
      </c>
      <c r="DP13" s="379">
        <f t="shared" si="4"/>
        <v>-22</v>
      </c>
      <c r="DQ13" s="379">
        <f t="shared" si="4"/>
        <v>-22</v>
      </c>
      <c r="DR13" s="379">
        <f t="shared" si="4"/>
        <v>-16</v>
      </c>
      <c r="DS13" s="379">
        <f t="shared" si="4"/>
        <v>-16</v>
      </c>
      <c r="DT13" s="379">
        <f t="shared" si="4"/>
        <v>-163</v>
      </c>
      <c r="DU13" s="379">
        <f t="shared" si="4"/>
        <v>-163</v>
      </c>
      <c r="DV13" s="379">
        <f t="shared" si="4"/>
        <v>-126</v>
      </c>
      <c r="DW13" s="379">
        <f t="shared" si="4"/>
        <v>-123</v>
      </c>
      <c r="DX13" s="379">
        <f t="shared" si="4"/>
        <v>-126</v>
      </c>
      <c r="DY13" s="379"/>
      <c r="DZ13" s="379"/>
      <c r="EA13" s="379"/>
      <c r="EB13" s="261"/>
      <c r="EC13" s="56">
        <f>IF(ISERROR(GETPIVOTDATA("VALUE",'CRS WK pvt'!$I$2,"DT_FILE",EC$8,"CD_CO",EC$6,"TRIM_CAT",TRIM(B13),"TRIM_LINE",A9))=TRUE,0,GETPIVOTDATA("VALUE",'CRS WK pvt'!$I$2,"DT_FILE",EC$8,"CD_CO",EC$6,"TRIM_CAT",TRIM(B13),"TRIM_LINE",A9))</f>
        <v>445</v>
      </c>
    </row>
    <row r="14" spans="1:133" s="51" customFormat="1" x14ac:dyDescent="0.3">
      <c r="A14" s="138"/>
      <c r="B14" s="52" t="s">
        <v>143</v>
      </c>
      <c r="C14" s="53">
        <v>146</v>
      </c>
      <c r="D14" s="54">
        <v>146</v>
      </c>
      <c r="E14" s="54">
        <v>147</v>
      </c>
      <c r="F14" s="54">
        <v>147</v>
      </c>
      <c r="G14" s="54">
        <v>147</v>
      </c>
      <c r="H14" s="54">
        <v>146</v>
      </c>
      <c r="I14" s="54">
        <v>147</v>
      </c>
      <c r="J14" s="54">
        <v>147</v>
      </c>
      <c r="K14" s="54">
        <v>146</v>
      </c>
      <c r="L14" s="55">
        <v>146</v>
      </c>
      <c r="M14" s="54">
        <v>146</v>
      </c>
      <c r="N14" s="54">
        <v>146</v>
      </c>
      <c r="O14" s="54">
        <v>146</v>
      </c>
      <c r="P14" s="54">
        <v>145</v>
      </c>
      <c r="Q14" s="54">
        <v>150</v>
      </c>
      <c r="R14" s="54">
        <v>153</v>
      </c>
      <c r="S14" s="54">
        <v>153</v>
      </c>
      <c r="T14" s="54">
        <v>122</v>
      </c>
      <c r="U14" s="180">
        <v>122</v>
      </c>
      <c r="V14" s="180">
        <v>122</v>
      </c>
      <c r="W14" s="180">
        <v>124</v>
      </c>
      <c r="X14" s="55">
        <v>124</v>
      </c>
      <c r="Y14" s="180">
        <v>124</v>
      </c>
      <c r="Z14" s="180">
        <v>124</v>
      </c>
      <c r="AA14" s="180">
        <v>124</v>
      </c>
      <c r="AB14" s="180">
        <v>124</v>
      </c>
      <c r="AC14" s="180">
        <v>125</v>
      </c>
      <c r="AD14" s="180">
        <v>125</v>
      </c>
      <c r="AE14" s="180">
        <v>125</v>
      </c>
      <c r="AF14" s="180">
        <v>121</v>
      </c>
      <c r="AG14" s="180">
        <v>123</v>
      </c>
      <c r="AH14" s="180">
        <v>124</v>
      </c>
      <c r="AI14" s="180">
        <v>125</v>
      </c>
      <c r="AJ14" s="55">
        <v>125</v>
      </c>
      <c r="AK14" s="193">
        <v>124</v>
      </c>
      <c r="AL14" s="193">
        <v>124</v>
      </c>
      <c r="AM14" s="193">
        <v>123</v>
      </c>
      <c r="AN14" s="193">
        <v>124</v>
      </c>
      <c r="AO14" s="193">
        <v>124</v>
      </c>
      <c r="AP14" s="193">
        <v>126</v>
      </c>
      <c r="AQ14" s="56">
        <v>127</v>
      </c>
      <c r="AR14" s="193">
        <v>126</v>
      </c>
      <c r="AS14" s="193">
        <v>126</v>
      </c>
      <c r="AT14" s="193">
        <v>126</v>
      </c>
      <c r="AU14" s="193">
        <v>127</v>
      </c>
      <c r="AV14" s="99">
        <v>126</v>
      </c>
      <c r="AW14" s="193">
        <v>126</v>
      </c>
      <c r="AX14" s="193">
        <v>127</v>
      </c>
      <c r="AY14" s="193">
        <v>127</v>
      </c>
      <c r="AZ14" s="56">
        <v>129</v>
      </c>
      <c r="BA14" s="193">
        <v>132</v>
      </c>
      <c r="BB14" s="193">
        <v>132</v>
      </c>
      <c r="BC14" s="56">
        <v>133</v>
      </c>
      <c r="BD14" s="193">
        <v>128</v>
      </c>
      <c r="BE14" s="193">
        <v>128</v>
      </c>
      <c r="BF14" s="193">
        <v>128</v>
      </c>
      <c r="BG14" s="193">
        <v>128</v>
      </c>
      <c r="BH14" s="99">
        <v>129</v>
      </c>
      <c r="BI14" s="470">
        <v>129</v>
      </c>
      <c r="BJ14" s="534">
        <v>129</v>
      </c>
      <c r="BK14" s="559">
        <v>129</v>
      </c>
      <c r="BL14" s="56">
        <v>127</v>
      </c>
      <c r="BM14" s="193">
        <v>128</v>
      </c>
      <c r="BN14" s="193">
        <v>60</v>
      </c>
      <c r="BO14" s="56">
        <v>59</v>
      </c>
      <c r="BP14" s="56">
        <v>59</v>
      </c>
      <c r="BQ14" s="193">
        <v>60</v>
      </c>
      <c r="BR14" s="193">
        <v>60</v>
      </c>
      <c r="BS14" s="193"/>
      <c r="BT14" s="193"/>
      <c r="BU14" s="53">
        <f t="shared" si="0"/>
        <v>0</v>
      </c>
      <c r="BV14" s="57">
        <f t="shared" si="0"/>
        <v>-1</v>
      </c>
      <c r="BW14" s="57">
        <f t="shared" si="0"/>
        <v>3</v>
      </c>
      <c r="BX14" s="57">
        <f t="shared" si="0"/>
        <v>6</v>
      </c>
      <c r="BY14" s="57">
        <f t="shared" si="0"/>
        <v>6</v>
      </c>
      <c r="BZ14" s="57">
        <f t="shared" si="0"/>
        <v>-24</v>
      </c>
      <c r="CA14" s="57">
        <f t="shared" si="0"/>
        <v>-25</v>
      </c>
      <c r="CB14" s="57">
        <f t="shared" si="0"/>
        <v>-25</v>
      </c>
      <c r="CC14" s="57">
        <f t="shared" si="0"/>
        <v>-22</v>
      </c>
      <c r="CD14" s="379">
        <f t="shared" si="0"/>
        <v>-22</v>
      </c>
      <c r="CE14" s="100">
        <f t="shared" si="1"/>
        <v>-22</v>
      </c>
      <c r="CF14" s="57">
        <f t="shared" si="1"/>
        <v>-22</v>
      </c>
      <c r="CG14" s="57">
        <f t="shared" si="1"/>
        <v>-22</v>
      </c>
      <c r="CH14" s="57">
        <f t="shared" si="1"/>
        <v>-21</v>
      </c>
      <c r="CI14" s="57">
        <f t="shared" si="1"/>
        <v>-25</v>
      </c>
      <c r="CJ14" s="220">
        <f t="shared" si="1"/>
        <v>-28</v>
      </c>
      <c r="CK14" s="220">
        <f t="shared" si="1"/>
        <v>-28</v>
      </c>
      <c r="CL14" s="220">
        <f t="shared" si="1"/>
        <v>-1</v>
      </c>
      <c r="CM14" s="220">
        <f t="shared" si="1"/>
        <v>1</v>
      </c>
      <c r="CN14" s="220">
        <f t="shared" si="1"/>
        <v>2</v>
      </c>
      <c r="CO14" s="220">
        <f t="shared" si="2"/>
        <v>1</v>
      </c>
      <c r="CP14" s="379">
        <f t="shared" si="2"/>
        <v>1</v>
      </c>
      <c r="CQ14" s="234">
        <f t="shared" si="2"/>
        <v>0</v>
      </c>
      <c r="CR14" s="220">
        <f t="shared" si="2"/>
        <v>0</v>
      </c>
      <c r="CS14" s="220">
        <f t="shared" si="2"/>
        <v>-1</v>
      </c>
      <c r="CT14" s="220">
        <f t="shared" si="2"/>
        <v>0</v>
      </c>
      <c r="CU14" s="220">
        <f t="shared" si="2"/>
        <v>-1</v>
      </c>
      <c r="CV14" s="220">
        <f t="shared" si="2"/>
        <v>1</v>
      </c>
      <c r="CW14" s="220">
        <f t="shared" si="2"/>
        <v>2</v>
      </c>
      <c r="CX14" s="220">
        <f t="shared" si="2"/>
        <v>5</v>
      </c>
      <c r="CY14" s="220">
        <f t="shared" si="3"/>
        <v>3</v>
      </c>
      <c r="CZ14" s="220">
        <f t="shared" si="3"/>
        <v>2</v>
      </c>
      <c r="DA14" s="220">
        <f t="shared" si="3"/>
        <v>2</v>
      </c>
      <c r="DB14" s="379">
        <f t="shared" si="3"/>
        <v>1</v>
      </c>
      <c r="DC14" s="379">
        <f t="shared" si="3"/>
        <v>2</v>
      </c>
      <c r="DD14" s="379">
        <f t="shared" si="3"/>
        <v>3</v>
      </c>
      <c r="DE14" s="379">
        <f t="shared" si="3"/>
        <v>4</v>
      </c>
      <c r="DF14" s="379">
        <f t="shared" si="3"/>
        <v>5</v>
      </c>
      <c r="DG14" s="379">
        <f t="shared" si="3"/>
        <v>8</v>
      </c>
      <c r="DH14" s="379">
        <f t="shared" si="3"/>
        <v>6</v>
      </c>
      <c r="DI14" s="379">
        <f t="shared" si="4"/>
        <v>6</v>
      </c>
      <c r="DJ14" s="379">
        <f t="shared" si="4"/>
        <v>2</v>
      </c>
      <c r="DK14" s="379">
        <f t="shared" si="4"/>
        <v>2</v>
      </c>
      <c r="DL14" s="379">
        <f t="shared" si="4"/>
        <v>2</v>
      </c>
      <c r="DM14" s="379">
        <f t="shared" si="4"/>
        <v>1</v>
      </c>
      <c r="DN14" s="379">
        <f t="shared" si="4"/>
        <v>3</v>
      </c>
      <c r="DO14" s="379">
        <f t="shared" si="4"/>
        <v>3</v>
      </c>
      <c r="DP14" s="379">
        <f t="shared" si="4"/>
        <v>2</v>
      </c>
      <c r="DQ14" s="379">
        <f t="shared" si="4"/>
        <v>2</v>
      </c>
      <c r="DR14" s="379">
        <f t="shared" si="4"/>
        <v>-2</v>
      </c>
      <c r="DS14" s="379">
        <f t="shared" si="4"/>
        <v>-4</v>
      </c>
      <c r="DT14" s="379">
        <f t="shared" si="4"/>
        <v>-72</v>
      </c>
      <c r="DU14" s="379">
        <f t="shared" si="4"/>
        <v>-74</v>
      </c>
      <c r="DV14" s="379">
        <f t="shared" si="4"/>
        <v>-69</v>
      </c>
      <c r="DW14" s="379">
        <f t="shared" si="4"/>
        <v>-68</v>
      </c>
      <c r="DX14" s="379">
        <f t="shared" si="4"/>
        <v>-68</v>
      </c>
      <c r="DY14" s="379"/>
      <c r="DZ14" s="379"/>
      <c r="EA14" s="379"/>
      <c r="EB14" s="261"/>
      <c r="EC14" s="56">
        <f>IF(ISERROR(GETPIVOTDATA("VALUE",'CRS WK pvt'!$I$2,"DT_FILE",EC$8,"CD_CO",EC$6,"TRIM_CAT",TRIM(B14),"TRIM_LINE",A9))=TRUE,0,GETPIVOTDATA("VALUE",'CRS WK pvt'!$I$2,"DT_FILE",EC$8,"CD_CO",EC$6,"TRIM_CAT",TRIM(B14),"TRIM_LINE",A9))</f>
        <v>60</v>
      </c>
    </row>
    <row r="15" spans="1:133" s="65" customFormat="1" ht="15" thickBot="1" x14ac:dyDescent="0.35">
      <c r="A15" s="139"/>
      <c r="B15" s="59" t="s">
        <v>144</v>
      </c>
      <c r="C15" s="60">
        <f t="shared" ref="C15:V15" si="5">SUM(C10:C14)</f>
        <v>210989</v>
      </c>
      <c r="D15" s="61">
        <f t="shared" si="5"/>
        <v>211184</v>
      </c>
      <c r="E15" s="61">
        <f t="shared" si="5"/>
        <v>211216</v>
      </c>
      <c r="F15" s="61">
        <f t="shared" si="5"/>
        <v>211320</v>
      </c>
      <c r="G15" s="61">
        <f t="shared" si="5"/>
        <v>211471</v>
      </c>
      <c r="H15" s="61">
        <f t="shared" si="5"/>
        <v>211386</v>
      </c>
      <c r="I15" s="61">
        <f t="shared" si="5"/>
        <v>211797</v>
      </c>
      <c r="J15" s="61">
        <f t="shared" si="5"/>
        <v>212399</v>
      </c>
      <c r="K15" s="61">
        <f t="shared" si="5"/>
        <v>213303</v>
      </c>
      <c r="L15" s="62">
        <f t="shared" si="5"/>
        <v>213638</v>
      </c>
      <c r="M15" s="61">
        <f t="shared" si="5"/>
        <v>213960</v>
      </c>
      <c r="N15" s="61">
        <f t="shared" si="5"/>
        <v>214028</v>
      </c>
      <c r="O15" s="61">
        <f t="shared" si="5"/>
        <v>213989</v>
      </c>
      <c r="P15" s="61">
        <f t="shared" si="5"/>
        <v>213928</v>
      </c>
      <c r="Q15" s="61">
        <f t="shared" si="5"/>
        <v>214085</v>
      </c>
      <c r="R15" s="61">
        <f t="shared" si="5"/>
        <v>214204</v>
      </c>
      <c r="S15" s="61">
        <f t="shared" si="5"/>
        <v>214324</v>
      </c>
      <c r="T15" s="61">
        <f t="shared" si="5"/>
        <v>214445</v>
      </c>
      <c r="U15" s="61">
        <f t="shared" si="5"/>
        <v>214588</v>
      </c>
      <c r="V15" s="61">
        <f t="shared" si="5"/>
        <v>215003</v>
      </c>
      <c r="W15" s="61">
        <f>SUM(W10+W11+W12+W13+W14)</f>
        <v>215484</v>
      </c>
      <c r="X15" s="62">
        <f>SUM(X10+X11+X12+X13+X14)</f>
        <v>215911</v>
      </c>
      <c r="Y15" s="181">
        <v>216218</v>
      </c>
      <c r="Z15" s="181">
        <v>216478</v>
      </c>
      <c r="AA15" s="181">
        <v>216555</v>
      </c>
      <c r="AB15" s="181">
        <v>216630</v>
      </c>
      <c r="AC15" s="181">
        <v>216600</v>
      </c>
      <c r="AD15" s="181">
        <v>216703</v>
      </c>
      <c r="AE15" s="181">
        <v>216604</v>
      </c>
      <c r="AF15" s="181">
        <v>216542</v>
      </c>
      <c r="AG15" s="181">
        <v>216641</v>
      </c>
      <c r="AH15" s="181">
        <v>217057</v>
      </c>
      <c r="AI15" s="181">
        <v>217673</v>
      </c>
      <c r="AJ15" s="62">
        <v>218155</v>
      </c>
      <c r="AK15" s="270">
        <v>218556</v>
      </c>
      <c r="AL15" s="270">
        <v>218578</v>
      </c>
      <c r="AM15" s="270">
        <v>218653</v>
      </c>
      <c r="AN15" s="270">
        <v>218627</v>
      </c>
      <c r="AO15" s="270">
        <v>218541</v>
      </c>
      <c r="AP15" s="270">
        <v>218499</v>
      </c>
      <c r="AQ15" s="63">
        <v>218438</v>
      </c>
      <c r="AR15" s="270">
        <v>218507</v>
      </c>
      <c r="AS15" s="270">
        <v>218519</v>
      </c>
      <c r="AT15" s="270">
        <v>218838</v>
      </c>
      <c r="AU15" s="270">
        <v>219370</v>
      </c>
      <c r="AV15" s="286">
        <v>219863</v>
      </c>
      <c r="AW15" s="270">
        <v>220129</v>
      </c>
      <c r="AX15" s="270">
        <v>220195</v>
      </c>
      <c r="AY15" s="270">
        <v>220320</v>
      </c>
      <c r="AZ15" s="63">
        <v>220206</v>
      </c>
      <c r="BA15" s="270">
        <v>220235</v>
      </c>
      <c r="BB15" s="270">
        <v>220139</v>
      </c>
      <c r="BC15" s="63">
        <v>219947</v>
      </c>
      <c r="BD15" s="270">
        <v>219908</v>
      </c>
      <c r="BE15" s="270">
        <v>219829</v>
      </c>
      <c r="BF15" s="270">
        <v>220303</v>
      </c>
      <c r="BG15" s="270">
        <v>220718</v>
      </c>
      <c r="BH15" s="286">
        <v>221031</v>
      </c>
      <c r="BI15" s="471">
        <v>221371</v>
      </c>
      <c r="BJ15" s="535">
        <v>221454</v>
      </c>
      <c r="BK15" s="560">
        <v>221435</v>
      </c>
      <c r="BL15" s="63">
        <v>221519</v>
      </c>
      <c r="BM15" s="270">
        <v>221398</v>
      </c>
      <c r="BN15" s="270">
        <v>216510</v>
      </c>
      <c r="BO15" s="63">
        <v>216344</v>
      </c>
      <c r="BP15" s="77">
        <v>216339</v>
      </c>
      <c r="BQ15" s="270">
        <v>216121</v>
      </c>
      <c r="BR15" s="270">
        <v>216302</v>
      </c>
      <c r="BS15" s="270"/>
      <c r="BT15" s="270"/>
      <c r="BU15" s="60">
        <f t="shared" ref="BU15:BY15" si="6">SUM(BU10:BU14)</f>
        <v>3000</v>
      </c>
      <c r="BV15" s="64">
        <f t="shared" si="6"/>
        <v>2744</v>
      </c>
      <c r="BW15" s="64">
        <f t="shared" si="6"/>
        <v>2869</v>
      </c>
      <c r="BX15" s="64">
        <f t="shared" si="6"/>
        <v>2884</v>
      </c>
      <c r="BY15" s="64">
        <f t="shared" si="6"/>
        <v>2853</v>
      </c>
      <c r="BZ15" s="64">
        <f t="shared" ref="BZ15:CH15" si="7">SUM(BZ10:BZ14)</f>
        <v>3059</v>
      </c>
      <c r="CA15" s="64">
        <f t="shared" si="7"/>
        <v>2791</v>
      </c>
      <c r="CB15" s="64">
        <f t="shared" si="7"/>
        <v>2604</v>
      </c>
      <c r="CC15" s="64">
        <f t="shared" si="7"/>
        <v>2181</v>
      </c>
      <c r="CD15" s="380">
        <f t="shared" si="7"/>
        <v>2273</v>
      </c>
      <c r="CE15" s="403">
        <f t="shared" si="7"/>
        <v>2258</v>
      </c>
      <c r="CF15" s="64">
        <f t="shared" si="7"/>
        <v>2450</v>
      </c>
      <c r="CG15" s="64">
        <f t="shared" si="7"/>
        <v>2566</v>
      </c>
      <c r="CH15" s="64">
        <f t="shared" si="7"/>
        <v>2702</v>
      </c>
      <c r="CI15" s="64">
        <f t="shared" ref="CI15:CJ15" si="8">SUM(CI10:CI14)</f>
        <v>2515</v>
      </c>
      <c r="CJ15" s="221">
        <f t="shared" si="8"/>
        <v>2499</v>
      </c>
      <c r="CK15" s="221">
        <f t="shared" ref="CK15:CL15" si="9">SUM(CK10:CK14)</f>
        <v>2280</v>
      </c>
      <c r="CL15" s="221">
        <f t="shared" si="9"/>
        <v>2097</v>
      </c>
      <c r="CM15" s="221">
        <f t="shared" ref="CM15" si="10">SUM(CM10:CM14)</f>
        <v>2053</v>
      </c>
      <c r="CN15" s="221">
        <f t="shared" ref="CN15:CO15" si="11">SUM(CN10:CN14)</f>
        <v>2054</v>
      </c>
      <c r="CO15" s="221">
        <f t="shared" si="11"/>
        <v>2189</v>
      </c>
      <c r="CP15" s="380">
        <f t="shared" ref="CP15:CQ15" si="12">SUM(CP10:CP14)</f>
        <v>2244</v>
      </c>
      <c r="CQ15" s="342">
        <f t="shared" si="12"/>
        <v>2338</v>
      </c>
      <c r="CR15" s="221">
        <f t="shared" ref="CR15" si="13">SUM(CR10:CR14)</f>
        <v>2100</v>
      </c>
      <c r="CS15" s="221">
        <f t="shared" ref="CS15" si="14">SUM(CS10:CS14)</f>
        <v>2098</v>
      </c>
      <c r="CT15" s="221">
        <f t="shared" ref="CT15" si="15">SUM(CT10:CT14)</f>
        <v>1997</v>
      </c>
      <c r="CU15" s="221">
        <f t="shared" ref="CU15" si="16">SUM(CU10:CU14)</f>
        <v>1941</v>
      </c>
      <c r="CV15" s="221">
        <f t="shared" ref="CV15" si="17">SUM(CV10:CV14)</f>
        <v>1796</v>
      </c>
      <c r="CW15" s="221">
        <f t="shared" ref="CW15" si="18">SUM(CW10:CW14)</f>
        <v>1834</v>
      </c>
      <c r="CX15" s="221">
        <f t="shared" ref="CX15" si="19">SUM(CX10:CX14)</f>
        <v>1965</v>
      </c>
      <c r="CY15" s="221">
        <f t="shared" ref="CY15" si="20">SUM(CY10:CY14)</f>
        <v>1878</v>
      </c>
      <c r="CZ15" s="221">
        <f t="shared" ref="CZ15" si="21">SUM(CZ10:CZ14)</f>
        <v>1781</v>
      </c>
      <c r="DA15" s="221">
        <f t="shared" ref="DA15" si="22">SUM(DA10:DA14)</f>
        <v>1697</v>
      </c>
      <c r="DB15" s="380">
        <f t="shared" ref="DB15" si="23">SUM(DB10:DB14)</f>
        <v>1708</v>
      </c>
      <c r="DC15" s="380">
        <f t="shared" ref="DC15" si="24">SUM(DC10:DC14)</f>
        <v>1573</v>
      </c>
      <c r="DD15" s="380">
        <f t="shared" ref="DD15" si="25">SUM(DD10:DD14)</f>
        <v>1617</v>
      </c>
      <c r="DE15" s="380">
        <f t="shared" ref="DE15" si="26">SUM(DE10:DE14)</f>
        <v>1667</v>
      </c>
      <c r="DF15" s="380">
        <f t="shared" ref="DF15:DG15" si="27">SUM(DF10:DF14)</f>
        <v>1579</v>
      </c>
      <c r="DG15" s="380">
        <f t="shared" si="27"/>
        <v>1694</v>
      </c>
      <c r="DH15" s="380">
        <f t="shared" ref="DH15" si="28">SUM(DH10:DH14)</f>
        <v>1640</v>
      </c>
      <c r="DI15" s="380">
        <f t="shared" ref="DI15" si="29">SUM(DI10:DI14)</f>
        <v>1509</v>
      </c>
      <c r="DJ15" s="380">
        <f t="shared" ref="DJ15:DK15" si="30">SUM(DJ10:DJ14)</f>
        <v>1401</v>
      </c>
      <c r="DK15" s="380">
        <f t="shared" si="30"/>
        <v>1310</v>
      </c>
      <c r="DL15" s="380">
        <f t="shared" ref="DL15:DM15" si="31">SUM(DL10:DL14)</f>
        <v>1465</v>
      </c>
      <c r="DM15" s="380">
        <f t="shared" si="31"/>
        <v>1348</v>
      </c>
      <c r="DN15" s="380">
        <f t="shared" ref="DN15:DO15" si="32">SUM(DN10:DN14)</f>
        <v>1168</v>
      </c>
      <c r="DO15" s="380">
        <f t="shared" si="32"/>
        <v>1242</v>
      </c>
      <c r="DP15" s="380">
        <f t="shared" ref="DP15" si="33">SUM(DP10:DP14)</f>
        <v>1259</v>
      </c>
      <c r="DQ15" s="380">
        <f t="shared" ref="DQ15:DR15" si="34">SUM(DQ10:DQ14)</f>
        <v>1115</v>
      </c>
      <c r="DR15" s="380">
        <f t="shared" si="34"/>
        <v>1313</v>
      </c>
      <c r="DS15" s="380">
        <f t="shared" ref="DS15:DT15" si="35">SUM(DS10:DS14)</f>
        <v>1163</v>
      </c>
      <c r="DT15" s="380">
        <f t="shared" si="35"/>
        <v>-3629</v>
      </c>
      <c r="DU15" s="380">
        <f t="shared" ref="DU15:DV15" si="36">SUM(DU10:DU14)</f>
        <v>-3603</v>
      </c>
      <c r="DV15" s="380">
        <f t="shared" si="36"/>
        <v>-3569</v>
      </c>
      <c r="DW15" s="380">
        <f t="shared" ref="DW15:DX15" si="37">SUM(DW10:DW14)</f>
        <v>-3708</v>
      </c>
      <c r="DX15" s="380">
        <f t="shared" si="37"/>
        <v>-4001</v>
      </c>
      <c r="DY15" s="380"/>
      <c r="DZ15" s="380"/>
      <c r="EA15" s="380"/>
      <c r="EB15" s="262"/>
      <c r="EC15" s="77">
        <f>SUM(EC10:EC14)</f>
        <v>216302</v>
      </c>
    </row>
    <row r="16" spans="1:133" s="51" customFormat="1" x14ac:dyDescent="0.3">
      <c r="A16" s="138">
        <f>+A9+1</f>
        <v>2</v>
      </c>
      <c r="B16" s="66" t="s">
        <v>145</v>
      </c>
      <c r="C16" s="67"/>
      <c r="D16" s="68"/>
      <c r="E16" s="68"/>
      <c r="F16" s="68"/>
      <c r="G16" s="68"/>
      <c r="H16" s="68"/>
      <c r="I16" s="68"/>
      <c r="J16" s="68"/>
      <c r="K16" s="68"/>
      <c r="L16" s="69"/>
      <c r="M16" s="68"/>
      <c r="N16" s="68"/>
      <c r="O16" s="68"/>
      <c r="P16" s="68"/>
      <c r="Q16" s="68"/>
      <c r="R16" s="68"/>
      <c r="S16" s="68"/>
      <c r="T16" s="68"/>
      <c r="U16" s="182"/>
      <c r="V16" s="182"/>
      <c r="W16" s="182"/>
      <c r="X16" s="69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69"/>
      <c r="AK16" s="271"/>
      <c r="AL16" s="271"/>
      <c r="AM16" s="271"/>
      <c r="AN16" s="271"/>
      <c r="AO16" s="271"/>
      <c r="AP16" s="271"/>
      <c r="AQ16" s="70"/>
      <c r="AR16" s="271"/>
      <c r="AS16" s="271"/>
      <c r="AT16" s="271"/>
      <c r="AU16" s="271"/>
      <c r="AV16" s="287"/>
      <c r="AW16" s="271"/>
      <c r="AX16" s="271"/>
      <c r="AY16" s="271"/>
      <c r="AZ16" s="70"/>
      <c r="BA16" s="271"/>
      <c r="BB16" s="271"/>
      <c r="BC16" s="70"/>
      <c r="BD16" s="271"/>
      <c r="BE16" s="271"/>
      <c r="BF16" s="271"/>
      <c r="BG16" s="271"/>
      <c r="BH16" s="287"/>
      <c r="BI16" s="469"/>
      <c r="BJ16" s="533"/>
      <c r="BK16" s="558"/>
      <c r="BL16" s="70"/>
      <c r="BM16" s="271"/>
      <c r="BN16" s="271"/>
      <c r="BO16" s="70"/>
      <c r="BP16" s="70"/>
      <c r="BQ16" s="271"/>
      <c r="BR16" s="271"/>
      <c r="BS16" s="271"/>
      <c r="BT16" s="271"/>
      <c r="BU16" s="67"/>
      <c r="BV16" s="71"/>
      <c r="BW16" s="71"/>
      <c r="BX16" s="71"/>
      <c r="BY16" s="71"/>
      <c r="BZ16" s="71"/>
      <c r="CA16" s="71"/>
      <c r="CB16" s="71"/>
      <c r="CC16" s="71"/>
      <c r="CD16" s="381"/>
      <c r="CE16" s="404"/>
      <c r="CF16" s="71"/>
      <c r="CG16" s="71"/>
      <c r="CH16" s="71"/>
      <c r="CI16" s="71"/>
      <c r="CJ16" s="222"/>
      <c r="CK16" s="222"/>
      <c r="CL16" s="222"/>
      <c r="CM16" s="222"/>
      <c r="CN16" s="222"/>
      <c r="CO16" s="222"/>
      <c r="CP16" s="381"/>
      <c r="CQ16" s="343"/>
      <c r="CR16" s="222"/>
      <c r="CS16" s="222"/>
      <c r="CT16" s="222"/>
      <c r="CU16" s="222"/>
      <c r="CV16" s="222"/>
      <c r="CW16" s="222"/>
      <c r="CX16" s="222"/>
      <c r="CY16" s="222"/>
      <c r="CZ16" s="222"/>
      <c r="DA16" s="222"/>
      <c r="DB16" s="381"/>
      <c r="DC16" s="381"/>
      <c r="DD16" s="381"/>
      <c r="DE16" s="381"/>
      <c r="DF16" s="381"/>
      <c r="DG16" s="381"/>
      <c r="DH16" s="381"/>
      <c r="DI16" s="381"/>
      <c r="DJ16" s="381"/>
      <c r="DK16" s="381"/>
      <c r="DL16" s="381"/>
      <c r="DM16" s="381"/>
      <c r="DN16" s="381"/>
      <c r="DO16" s="381"/>
      <c r="DP16" s="381"/>
      <c r="DQ16" s="381"/>
      <c r="DR16" s="381"/>
      <c r="DS16" s="381"/>
      <c r="DT16" s="381"/>
      <c r="DU16" s="381"/>
      <c r="DV16" s="381"/>
      <c r="DW16" s="381"/>
      <c r="DX16" s="381"/>
      <c r="DY16" s="381"/>
      <c r="DZ16" s="381"/>
      <c r="EA16" s="381"/>
      <c r="EB16" s="261"/>
      <c r="EC16" s="70"/>
    </row>
    <row r="17" spans="1:133" s="51" customFormat="1" x14ac:dyDescent="0.3">
      <c r="A17" s="138"/>
      <c r="B17" s="52" t="s">
        <v>139</v>
      </c>
      <c r="C17" s="72">
        <v>25021</v>
      </c>
      <c r="D17" s="73">
        <v>26677</v>
      </c>
      <c r="E17" s="73">
        <v>26583</v>
      </c>
      <c r="F17" s="73">
        <v>24956</v>
      </c>
      <c r="G17" s="73">
        <v>25682</v>
      </c>
      <c r="H17" s="73">
        <v>23877</v>
      </c>
      <c r="I17" s="73">
        <v>23553</v>
      </c>
      <c r="J17" s="73">
        <v>23172</v>
      </c>
      <c r="K17" s="73">
        <v>23002</v>
      </c>
      <c r="L17" s="74">
        <v>23693</v>
      </c>
      <c r="M17" s="73">
        <v>21757</v>
      </c>
      <c r="N17" s="73">
        <v>23756</v>
      </c>
      <c r="O17" s="73">
        <v>26000</v>
      </c>
      <c r="P17" s="73">
        <v>26467</v>
      </c>
      <c r="Q17" s="73">
        <v>25724</v>
      </c>
      <c r="R17" s="73">
        <v>25967</v>
      </c>
      <c r="S17" s="73">
        <v>24263</v>
      </c>
      <c r="T17" s="73">
        <v>24150</v>
      </c>
      <c r="U17" s="183">
        <v>24475</v>
      </c>
      <c r="V17" s="183">
        <v>24736</v>
      </c>
      <c r="W17" s="183">
        <v>23827</v>
      </c>
      <c r="X17" s="74">
        <v>24434</v>
      </c>
      <c r="Y17" s="183">
        <v>21905</v>
      </c>
      <c r="Z17" s="183">
        <v>23238</v>
      </c>
      <c r="AA17" s="183">
        <v>23855</v>
      </c>
      <c r="AB17" s="183">
        <v>23581</v>
      </c>
      <c r="AC17" s="183">
        <v>23639</v>
      </c>
      <c r="AD17" s="183">
        <v>23738</v>
      </c>
      <c r="AE17" s="183">
        <v>21773</v>
      </c>
      <c r="AF17" s="183">
        <v>21795</v>
      </c>
      <c r="AG17" s="183">
        <v>22709</v>
      </c>
      <c r="AH17" s="183">
        <v>23576</v>
      </c>
      <c r="AI17" s="183">
        <v>23366</v>
      </c>
      <c r="AJ17" s="74">
        <v>22005</v>
      </c>
      <c r="AK17" s="272">
        <v>22386</v>
      </c>
      <c r="AL17" s="272">
        <v>22880</v>
      </c>
      <c r="AM17" s="272">
        <v>23566</v>
      </c>
      <c r="AN17" s="272">
        <v>23044</v>
      </c>
      <c r="AO17" s="272">
        <v>23139</v>
      </c>
      <c r="AP17" s="272">
        <v>23343</v>
      </c>
      <c r="AQ17" s="56">
        <v>22123</v>
      </c>
      <c r="AR17" s="272">
        <v>21276</v>
      </c>
      <c r="AS17" s="272">
        <v>22802</v>
      </c>
      <c r="AT17" s="272">
        <v>21016</v>
      </c>
      <c r="AU17" s="272">
        <v>21550</v>
      </c>
      <c r="AV17" s="288">
        <v>22734</v>
      </c>
      <c r="AW17" s="272">
        <v>21666</v>
      </c>
      <c r="AX17" s="272">
        <v>22788</v>
      </c>
      <c r="AY17" s="272">
        <v>23819</v>
      </c>
      <c r="AZ17" s="56">
        <v>23106</v>
      </c>
      <c r="BA17" s="272">
        <v>22969</v>
      </c>
      <c r="BB17" s="272">
        <v>23444</v>
      </c>
      <c r="BC17" s="56">
        <v>22255</v>
      </c>
      <c r="BD17" s="272">
        <v>21905</v>
      </c>
      <c r="BE17" s="272">
        <v>20789</v>
      </c>
      <c r="BF17" s="272">
        <v>21044</v>
      </c>
      <c r="BG17" s="272">
        <v>22256</v>
      </c>
      <c r="BH17" s="288">
        <v>21036</v>
      </c>
      <c r="BI17" s="472">
        <v>20875</v>
      </c>
      <c r="BJ17" s="537">
        <v>23534</v>
      </c>
      <c r="BK17" s="561">
        <v>23051</v>
      </c>
      <c r="BL17" s="56">
        <v>23502</v>
      </c>
      <c r="BM17" s="272">
        <v>24100</v>
      </c>
      <c r="BN17" s="272">
        <v>23726</v>
      </c>
      <c r="BO17" s="56">
        <v>21921</v>
      </c>
      <c r="BP17" s="56">
        <v>22919</v>
      </c>
      <c r="BQ17" s="272">
        <v>21547</v>
      </c>
      <c r="BR17" s="272">
        <v>20181</v>
      </c>
      <c r="BS17" s="272"/>
      <c r="BT17" s="272"/>
      <c r="BU17" s="72">
        <f t="shared" ref="BU17:CD21" si="38">O17-C17</f>
        <v>979</v>
      </c>
      <c r="BV17" s="76">
        <f t="shared" si="38"/>
        <v>-210</v>
      </c>
      <c r="BW17" s="76">
        <f t="shared" si="38"/>
        <v>-859</v>
      </c>
      <c r="BX17" s="76">
        <f t="shared" si="38"/>
        <v>1011</v>
      </c>
      <c r="BY17" s="76">
        <f t="shared" si="38"/>
        <v>-1419</v>
      </c>
      <c r="BZ17" s="76">
        <f t="shared" si="38"/>
        <v>273</v>
      </c>
      <c r="CA17" s="76">
        <f t="shared" si="38"/>
        <v>922</v>
      </c>
      <c r="CB17" s="76">
        <f t="shared" si="38"/>
        <v>1564</v>
      </c>
      <c r="CC17" s="76">
        <f t="shared" si="38"/>
        <v>825</v>
      </c>
      <c r="CD17" s="382">
        <f t="shared" si="38"/>
        <v>741</v>
      </c>
      <c r="CE17" s="405">
        <f t="shared" ref="CE17:CN21" si="39">Y17-M17</f>
        <v>148</v>
      </c>
      <c r="CF17" s="76">
        <f t="shared" si="39"/>
        <v>-518</v>
      </c>
      <c r="CG17" s="76">
        <f t="shared" si="39"/>
        <v>-2145</v>
      </c>
      <c r="CH17" s="76">
        <f t="shared" si="39"/>
        <v>-2886</v>
      </c>
      <c r="CI17" s="76">
        <f t="shared" si="39"/>
        <v>-2085</v>
      </c>
      <c r="CJ17" s="223">
        <f t="shared" si="39"/>
        <v>-2229</v>
      </c>
      <c r="CK17" s="223">
        <f t="shared" si="39"/>
        <v>-2490</v>
      </c>
      <c r="CL17" s="223">
        <f t="shared" si="39"/>
        <v>-2355</v>
      </c>
      <c r="CM17" s="223">
        <f t="shared" si="39"/>
        <v>-1766</v>
      </c>
      <c r="CN17" s="223">
        <f t="shared" si="39"/>
        <v>-1160</v>
      </c>
      <c r="CO17" s="223">
        <f t="shared" ref="CO17:CX21" si="40">AI17-W17</f>
        <v>-461</v>
      </c>
      <c r="CP17" s="382">
        <f t="shared" si="40"/>
        <v>-2429</v>
      </c>
      <c r="CQ17" s="344">
        <f t="shared" si="40"/>
        <v>481</v>
      </c>
      <c r="CR17" s="223">
        <f t="shared" si="40"/>
        <v>-358</v>
      </c>
      <c r="CS17" s="223">
        <f t="shared" si="40"/>
        <v>-289</v>
      </c>
      <c r="CT17" s="223">
        <f t="shared" si="40"/>
        <v>-537</v>
      </c>
      <c r="CU17" s="223">
        <f t="shared" si="40"/>
        <v>-500</v>
      </c>
      <c r="CV17" s="223">
        <f t="shared" si="40"/>
        <v>-395</v>
      </c>
      <c r="CW17" s="223">
        <f t="shared" si="40"/>
        <v>350</v>
      </c>
      <c r="CX17" s="223">
        <f t="shared" si="40"/>
        <v>-519</v>
      </c>
      <c r="CY17" s="223">
        <f t="shared" ref="CY17:DH21" si="41">AS17-AG17</f>
        <v>93</v>
      </c>
      <c r="CZ17" s="223">
        <f t="shared" si="41"/>
        <v>-2560</v>
      </c>
      <c r="DA17" s="223">
        <f t="shared" si="41"/>
        <v>-1816</v>
      </c>
      <c r="DB17" s="382">
        <f t="shared" si="41"/>
        <v>729</v>
      </c>
      <c r="DC17" s="382">
        <f t="shared" si="41"/>
        <v>-720</v>
      </c>
      <c r="DD17" s="382">
        <f t="shared" si="41"/>
        <v>-92</v>
      </c>
      <c r="DE17" s="382">
        <f t="shared" si="41"/>
        <v>253</v>
      </c>
      <c r="DF17" s="382">
        <f t="shared" si="41"/>
        <v>62</v>
      </c>
      <c r="DG17" s="382">
        <f t="shared" si="41"/>
        <v>-170</v>
      </c>
      <c r="DH17" s="382">
        <f t="shared" si="41"/>
        <v>101</v>
      </c>
      <c r="DI17" s="382">
        <f t="shared" ref="DI17:DX21" si="42">BC17-AQ17</f>
        <v>132</v>
      </c>
      <c r="DJ17" s="382">
        <f t="shared" si="42"/>
        <v>629</v>
      </c>
      <c r="DK17" s="382">
        <f t="shared" si="42"/>
        <v>-2013</v>
      </c>
      <c r="DL17" s="382">
        <f t="shared" si="42"/>
        <v>28</v>
      </c>
      <c r="DM17" s="382">
        <f t="shared" si="42"/>
        <v>706</v>
      </c>
      <c r="DN17" s="382">
        <f t="shared" si="42"/>
        <v>-1698</v>
      </c>
      <c r="DO17" s="382">
        <f t="shared" si="42"/>
        <v>-791</v>
      </c>
      <c r="DP17" s="382">
        <f t="shared" si="42"/>
        <v>746</v>
      </c>
      <c r="DQ17" s="382">
        <f t="shared" si="42"/>
        <v>-768</v>
      </c>
      <c r="DR17" s="382">
        <f t="shared" si="42"/>
        <v>396</v>
      </c>
      <c r="DS17" s="382">
        <f t="shared" si="42"/>
        <v>1131</v>
      </c>
      <c r="DT17" s="382">
        <f t="shared" si="42"/>
        <v>282</v>
      </c>
      <c r="DU17" s="382">
        <f t="shared" si="42"/>
        <v>-334</v>
      </c>
      <c r="DV17" s="382">
        <f t="shared" si="42"/>
        <v>1014</v>
      </c>
      <c r="DW17" s="382">
        <f t="shared" si="42"/>
        <v>758</v>
      </c>
      <c r="DX17" s="382">
        <f t="shared" si="42"/>
        <v>-863</v>
      </c>
      <c r="DY17" s="382"/>
      <c r="DZ17" s="382"/>
      <c r="EA17" s="382"/>
      <c r="EB17" s="261"/>
      <c r="EC17" s="56">
        <f>IF(ISERROR(GETPIVOTDATA("VALUE",'CRS WK pvt'!$I$2,"DT_FILE",EC$8,"CD_CO",EC$6,"TRIM_CAT",TRIM(B17),"TRIM_LINE",A16))=TRUE,0,GETPIVOTDATA("VALUE",'CRS WK pvt'!$I$2,"DT_FILE",EC$8,"CD_CO",EC$6,"TRIM_CAT",TRIM(B17),"TRIM_LINE",A16))</f>
        <v>20181</v>
      </c>
    </row>
    <row r="18" spans="1:133" s="51" customFormat="1" x14ac:dyDescent="0.3">
      <c r="A18" s="138"/>
      <c r="B18" s="52" t="s">
        <v>140</v>
      </c>
      <c r="C18" s="72">
        <v>4378</v>
      </c>
      <c r="D18" s="73">
        <v>4507</v>
      </c>
      <c r="E18" s="73">
        <v>5063</v>
      </c>
      <c r="F18" s="73">
        <v>4930</v>
      </c>
      <c r="G18" s="73">
        <v>5049</v>
      </c>
      <c r="H18" s="73">
        <v>4982</v>
      </c>
      <c r="I18" s="73">
        <v>4891</v>
      </c>
      <c r="J18" s="73">
        <v>4885</v>
      </c>
      <c r="K18" s="73">
        <v>5018</v>
      </c>
      <c r="L18" s="74">
        <v>5061</v>
      </c>
      <c r="M18" s="73">
        <v>4351</v>
      </c>
      <c r="N18" s="73">
        <v>4363</v>
      </c>
      <c r="O18" s="73">
        <v>4473</v>
      </c>
      <c r="P18" s="73">
        <v>4519</v>
      </c>
      <c r="Q18" s="73">
        <v>4707</v>
      </c>
      <c r="R18" s="73">
        <v>4760</v>
      </c>
      <c r="S18" s="73">
        <v>5110</v>
      </c>
      <c r="T18" s="73">
        <v>5058</v>
      </c>
      <c r="U18" s="183">
        <v>5203</v>
      </c>
      <c r="V18" s="183">
        <v>5263</v>
      </c>
      <c r="W18" s="183">
        <v>5699</v>
      </c>
      <c r="X18" s="74">
        <v>5787</v>
      </c>
      <c r="Y18" s="183">
        <v>5015</v>
      </c>
      <c r="Z18" s="183">
        <v>5026</v>
      </c>
      <c r="AA18" s="183">
        <v>5201</v>
      </c>
      <c r="AB18" s="183">
        <v>5426</v>
      </c>
      <c r="AC18" s="183">
        <v>5402</v>
      </c>
      <c r="AD18" s="183">
        <v>5801</v>
      </c>
      <c r="AE18" s="183">
        <v>5394</v>
      </c>
      <c r="AF18" s="183">
        <v>5392</v>
      </c>
      <c r="AG18" s="183">
        <v>5417</v>
      </c>
      <c r="AH18" s="183">
        <v>5588</v>
      </c>
      <c r="AI18" s="183">
        <v>4589</v>
      </c>
      <c r="AJ18" s="74">
        <v>4632</v>
      </c>
      <c r="AK18" s="272">
        <v>4902</v>
      </c>
      <c r="AL18" s="272">
        <v>5142</v>
      </c>
      <c r="AM18" s="272">
        <v>5323</v>
      </c>
      <c r="AN18" s="272">
        <v>5282</v>
      </c>
      <c r="AO18" s="272">
        <v>5298</v>
      </c>
      <c r="AP18" s="272">
        <v>5379</v>
      </c>
      <c r="AQ18" s="56">
        <v>5257</v>
      </c>
      <c r="AR18" s="272">
        <v>5258</v>
      </c>
      <c r="AS18" s="272">
        <v>5382</v>
      </c>
      <c r="AT18" s="272">
        <v>5214</v>
      </c>
      <c r="AU18" s="272">
        <v>5660</v>
      </c>
      <c r="AV18" s="288">
        <v>6019</v>
      </c>
      <c r="AW18" s="272">
        <v>6046</v>
      </c>
      <c r="AX18" s="272">
        <v>6072</v>
      </c>
      <c r="AY18" s="272">
        <v>6159</v>
      </c>
      <c r="AZ18" s="56">
        <v>6005</v>
      </c>
      <c r="BA18" s="272">
        <v>5969</v>
      </c>
      <c r="BB18" s="272">
        <v>6191</v>
      </c>
      <c r="BC18" s="56">
        <v>6058</v>
      </c>
      <c r="BD18" s="272">
        <v>5968</v>
      </c>
      <c r="BE18" s="272">
        <v>5939</v>
      </c>
      <c r="BF18" s="272">
        <v>5978</v>
      </c>
      <c r="BG18" s="272">
        <v>6175</v>
      </c>
      <c r="BH18" s="288">
        <v>6532</v>
      </c>
      <c r="BI18" s="472">
        <v>6531</v>
      </c>
      <c r="BJ18" s="537">
        <v>6979</v>
      </c>
      <c r="BK18" s="561">
        <v>6705</v>
      </c>
      <c r="BL18" s="56">
        <v>6546</v>
      </c>
      <c r="BM18" s="272">
        <v>6627</v>
      </c>
      <c r="BN18" s="272">
        <v>7900</v>
      </c>
      <c r="BO18" s="56">
        <v>7853</v>
      </c>
      <c r="BP18" s="56">
        <v>7732</v>
      </c>
      <c r="BQ18" s="272">
        <v>7621</v>
      </c>
      <c r="BR18" s="272">
        <v>7372</v>
      </c>
      <c r="BS18" s="272"/>
      <c r="BT18" s="272"/>
      <c r="BU18" s="72">
        <f t="shared" si="38"/>
        <v>95</v>
      </c>
      <c r="BV18" s="76">
        <f t="shared" si="38"/>
        <v>12</v>
      </c>
      <c r="BW18" s="76">
        <f t="shared" si="38"/>
        <v>-356</v>
      </c>
      <c r="BX18" s="76">
        <f t="shared" si="38"/>
        <v>-170</v>
      </c>
      <c r="BY18" s="76">
        <f t="shared" si="38"/>
        <v>61</v>
      </c>
      <c r="BZ18" s="76">
        <f t="shared" si="38"/>
        <v>76</v>
      </c>
      <c r="CA18" s="76">
        <f t="shared" si="38"/>
        <v>312</v>
      </c>
      <c r="CB18" s="76">
        <f t="shared" si="38"/>
        <v>378</v>
      </c>
      <c r="CC18" s="76">
        <f t="shared" si="38"/>
        <v>681</v>
      </c>
      <c r="CD18" s="382">
        <f t="shared" si="38"/>
        <v>726</v>
      </c>
      <c r="CE18" s="405">
        <f t="shared" si="39"/>
        <v>664</v>
      </c>
      <c r="CF18" s="76">
        <f t="shared" si="39"/>
        <v>663</v>
      </c>
      <c r="CG18" s="76">
        <f t="shared" si="39"/>
        <v>728</v>
      </c>
      <c r="CH18" s="76">
        <f t="shared" si="39"/>
        <v>907</v>
      </c>
      <c r="CI18" s="76">
        <f t="shared" si="39"/>
        <v>695</v>
      </c>
      <c r="CJ18" s="223">
        <f t="shared" si="39"/>
        <v>1041</v>
      </c>
      <c r="CK18" s="223">
        <f t="shared" si="39"/>
        <v>284</v>
      </c>
      <c r="CL18" s="223">
        <f t="shared" si="39"/>
        <v>334</v>
      </c>
      <c r="CM18" s="223">
        <f t="shared" si="39"/>
        <v>214</v>
      </c>
      <c r="CN18" s="223">
        <f t="shared" si="39"/>
        <v>325</v>
      </c>
      <c r="CO18" s="223">
        <f t="shared" si="40"/>
        <v>-1110</v>
      </c>
      <c r="CP18" s="382">
        <f t="shared" si="40"/>
        <v>-1155</v>
      </c>
      <c r="CQ18" s="344">
        <f t="shared" si="40"/>
        <v>-113</v>
      </c>
      <c r="CR18" s="223">
        <f t="shared" si="40"/>
        <v>116</v>
      </c>
      <c r="CS18" s="223">
        <f t="shared" si="40"/>
        <v>122</v>
      </c>
      <c r="CT18" s="223">
        <f t="shared" si="40"/>
        <v>-144</v>
      </c>
      <c r="CU18" s="223">
        <f t="shared" si="40"/>
        <v>-104</v>
      </c>
      <c r="CV18" s="223">
        <f t="shared" si="40"/>
        <v>-422</v>
      </c>
      <c r="CW18" s="223">
        <f t="shared" si="40"/>
        <v>-137</v>
      </c>
      <c r="CX18" s="223">
        <f t="shared" si="40"/>
        <v>-134</v>
      </c>
      <c r="CY18" s="223">
        <f t="shared" si="41"/>
        <v>-35</v>
      </c>
      <c r="CZ18" s="223">
        <f t="shared" si="41"/>
        <v>-374</v>
      </c>
      <c r="DA18" s="223">
        <f t="shared" si="41"/>
        <v>1071</v>
      </c>
      <c r="DB18" s="382">
        <f t="shared" si="41"/>
        <v>1387</v>
      </c>
      <c r="DC18" s="382">
        <f t="shared" si="41"/>
        <v>1144</v>
      </c>
      <c r="DD18" s="382">
        <f t="shared" si="41"/>
        <v>930</v>
      </c>
      <c r="DE18" s="382">
        <f t="shared" si="41"/>
        <v>836</v>
      </c>
      <c r="DF18" s="382">
        <f t="shared" si="41"/>
        <v>723</v>
      </c>
      <c r="DG18" s="382">
        <f t="shared" si="41"/>
        <v>671</v>
      </c>
      <c r="DH18" s="382">
        <f t="shared" si="41"/>
        <v>812</v>
      </c>
      <c r="DI18" s="382">
        <f t="shared" si="42"/>
        <v>801</v>
      </c>
      <c r="DJ18" s="382">
        <f t="shared" si="42"/>
        <v>710</v>
      </c>
      <c r="DK18" s="382">
        <f t="shared" si="42"/>
        <v>557</v>
      </c>
      <c r="DL18" s="382">
        <f t="shared" si="42"/>
        <v>764</v>
      </c>
      <c r="DM18" s="382">
        <f t="shared" si="42"/>
        <v>515</v>
      </c>
      <c r="DN18" s="382">
        <f t="shared" si="42"/>
        <v>513</v>
      </c>
      <c r="DO18" s="382">
        <f t="shared" si="42"/>
        <v>485</v>
      </c>
      <c r="DP18" s="382">
        <f t="shared" si="42"/>
        <v>907</v>
      </c>
      <c r="DQ18" s="382">
        <f t="shared" si="42"/>
        <v>546</v>
      </c>
      <c r="DR18" s="382">
        <f t="shared" si="42"/>
        <v>541</v>
      </c>
      <c r="DS18" s="382">
        <f t="shared" si="42"/>
        <v>658</v>
      </c>
      <c r="DT18" s="382">
        <f t="shared" si="42"/>
        <v>1709</v>
      </c>
      <c r="DU18" s="382">
        <f t="shared" si="42"/>
        <v>1795</v>
      </c>
      <c r="DV18" s="382">
        <f t="shared" si="42"/>
        <v>1764</v>
      </c>
      <c r="DW18" s="382">
        <f t="shared" si="42"/>
        <v>1682</v>
      </c>
      <c r="DX18" s="382">
        <f t="shared" si="42"/>
        <v>1394</v>
      </c>
      <c r="DY18" s="382"/>
      <c r="DZ18" s="382"/>
      <c r="EA18" s="382"/>
      <c r="EB18" s="261"/>
      <c r="EC18" s="56">
        <f>IF(ISERROR(GETPIVOTDATA("VALUE",'CRS WK pvt'!$I$2,"DT_FILE",EC$8,"CD_CO",EC$6,"TRIM_CAT",TRIM(B18),"TRIM_LINE",A16))=TRUE,0,GETPIVOTDATA("VALUE",'CRS WK pvt'!$I$2,"DT_FILE",EC$8,"CD_CO",EC$6,"TRIM_CAT",TRIM(B18),"TRIM_LINE",A16))</f>
        <v>7372</v>
      </c>
    </row>
    <row r="19" spans="1:133" s="51" customFormat="1" x14ac:dyDescent="0.3">
      <c r="A19" s="138"/>
      <c r="B19" s="52" t="s">
        <v>141</v>
      </c>
      <c r="C19" s="72">
        <v>3011</v>
      </c>
      <c r="D19" s="73">
        <v>3185</v>
      </c>
      <c r="E19" s="73">
        <v>2868</v>
      </c>
      <c r="F19" s="73">
        <v>2558</v>
      </c>
      <c r="G19" s="73">
        <v>2681</v>
      </c>
      <c r="H19" s="73">
        <v>2280</v>
      </c>
      <c r="I19" s="73">
        <v>2218</v>
      </c>
      <c r="J19" s="73">
        <v>2289</v>
      </c>
      <c r="K19" s="73">
        <v>2581</v>
      </c>
      <c r="L19" s="74">
        <v>3049</v>
      </c>
      <c r="M19" s="73">
        <v>2583</v>
      </c>
      <c r="N19" s="73">
        <v>3028</v>
      </c>
      <c r="O19" s="73">
        <v>3090</v>
      </c>
      <c r="P19" s="73">
        <v>4069</v>
      </c>
      <c r="Q19" s="73">
        <v>3624</v>
      </c>
      <c r="R19" s="73">
        <v>3403</v>
      </c>
      <c r="S19" s="73">
        <v>2874</v>
      </c>
      <c r="T19" s="73">
        <v>2860</v>
      </c>
      <c r="U19" s="183">
        <v>2655</v>
      </c>
      <c r="V19" s="183">
        <v>2856</v>
      </c>
      <c r="W19" s="183">
        <v>2974</v>
      </c>
      <c r="X19" s="74">
        <v>3059</v>
      </c>
      <c r="Y19" s="183">
        <v>3264</v>
      </c>
      <c r="Z19" s="183">
        <v>3119</v>
      </c>
      <c r="AA19" s="183">
        <v>2729</v>
      </c>
      <c r="AB19" s="183">
        <v>2564</v>
      </c>
      <c r="AC19" s="183">
        <v>2488</v>
      </c>
      <c r="AD19" s="183">
        <v>2747</v>
      </c>
      <c r="AE19" s="183">
        <v>2661</v>
      </c>
      <c r="AF19" s="183">
        <v>2418</v>
      </c>
      <c r="AG19" s="183">
        <v>2516</v>
      </c>
      <c r="AH19" s="183">
        <v>3438</v>
      </c>
      <c r="AI19" s="183">
        <v>3686</v>
      </c>
      <c r="AJ19" s="74">
        <v>3532</v>
      </c>
      <c r="AK19" s="272">
        <v>4430</v>
      </c>
      <c r="AL19" s="272">
        <v>3927</v>
      </c>
      <c r="AM19" s="272">
        <v>3809</v>
      </c>
      <c r="AN19" s="272">
        <v>3274</v>
      </c>
      <c r="AO19" s="272">
        <v>3088</v>
      </c>
      <c r="AP19" s="272">
        <v>3285</v>
      </c>
      <c r="AQ19" s="56">
        <v>2928</v>
      </c>
      <c r="AR19" s="272">
        <v>2802</v>
      </c>
      <c r="AS19" s="272">
        <v>2958</v>
      </c>
      <c r="AT19" s="272">
        <v>2795</v>
      </c>
      <c r="AU19" s="272">
        <v>2765</v>
      </c>
      <c r="AV19" s="288">
        <v>3181</v>
      </c>
      <c r="AW19" s="272">
        <v>2935</v>
      </c>
      <c r="AX19" s="272">
        <v>2804</v>
      </c>
      <c r="AY19" s="272">
        <v>3054</v>
      </c>
      <c r="AZ19" s="56">
        <v>2706</v>
      </c>
      <c r="BA19" s="272">
        <v>2774</v>
      </c>
      <c r="BB19" s="272">
        <v>2765</v>
      </c>
      <c r="BC19" s="56">
        <v>2700</v>
      </c>
      <c r="BD19" s="272">
        <v>2538</v>
      </c>
      <c r="BE19" s="272">
        <v>2442</v>
      </c>
      <c r="BF19" s="272">
        <v>2577</v>
      </c>
      <c r="BG19" s="272">
        <v>2777</v>
      </c>
      <c r="BH19" s="288">
        <v>2985</v>
      </c>
      <c r="BI19" s="472">
        <v>2793</v>
      </c>
      <c r="BJ19" s="537">
        <v>3076</v>
      </c>
      <c r="BK19" s="561">
        <v>2976</v>
      </c>
      <c r="BL19" s="56">
        <v>2929</v>
      </c>
      <c r="BM19" s="272">
        <v>2894</v>
      </c>
      <c r="BN19" s="272">
        <v>2499</v>
      </c>
      <c r="BO19" s="56">
        <v>2254</v>
      </c>
      <c r="BP19" s="56">
        <v>2555</v>
      </c>
      <c r="BQ19" s="272">
        <v>2222</v>
      </c>
      <c r="BR19" s="272">
        <v>2147</v>
      </c>
      <c r="BS19" s="272"/>
      <c r="BT19" s="272"/>
      <c r="BU19" s="72">
        <f t="shared" si="38"/>
        <v>79</v>
      </c>
      <c r="BV19" s="76">
        <f t="shared" si="38"/>
        <v>884</v>
      </c>
      <c r="BW19" s="76">
        <f t="shared" si="38"/>
        <v>756</v>
      </c>
      <c r="BX19" s="76">
        <f t="shared" si="38"/>
        <v>845</v>
      </c>
      <c r="BY19" s="76">
        <f t="shared" si="38"/>
        <v>193</v>
      </c>
      <c r="BZ19" s="76">
        <f t="shared" si="38"/>
        <v>580</v>
      </c>
      <c r="CA19" s="76">
        <f t="shared" si="38"/>
        <v>437</v>
      </c>
      <c r="CB19" s="76">
        <f t="shared" si="38"/>
        <v>567</v>
      </c>
      <c r="CC19" s="76">
        <f t="shared" si="38"/>
        <v>393</v>
      </c>
      <c r="CD19" s="382">
        <f t="shared" si="38"/>
        <v>10</v>
      </c>
      <c r="CE19" s="405">
        <f t="shared" si="39"/>
        <v>681</v>
      </c>
      <c r="CF19" s="76">
        <f t="shared" si="39"/>
        <v>91</v>
      </c>
      <c r="CG19" s="76">
        <f t="shared" si="39"/>
        <v>-361</v>
      </c>
      <c r="CH19" s="76">
        <f t="shared" si="39"/>
        <v>-1505</v>
      </c>
      <c r="CI19" s="76">
        <f t="shared" si="39"/>
        <v>-1136</v>
      </c>
      <c r="CJ19" s="223">
        <f t="shared" si="39"/>
        <v>-656</v>
      </c>
      <c r="CK19" s="223">
        <f t="shared" si="39"/>
        <v>-213</v>
      </c>
      <c r="CL19" s="223">
        <f t="shared" si="39"/>
        <v>-442</v>
      </c>
      <c r="CM19" s="223">
        <f t="shared" si="39"/>
        <v>-139</v>
      </c>
      <c r="CN19" s="223">
        <f t="shared" si="39"/>
        <v>582</v>
      </c>
      <c r="CO19" s="223">
        <f t="shared" si="40"/>
        <v>712</v>
      </c>
      <c r="CP19" s="382">
        <f t="shared" si="40"/>
        <v>473</v>
      </c>
      <c r="CQ19" s="344">
        <f t="shared" si="40"/>
        <v>1166</v>
      </c>
      <c r="CR19" s="223">
        <f t="shared" si="40"/>
        <v>808</v>
      </c>
      <c r="CS19" s="223">
        <f t="shared" si="40"/>
        <v>1080</v>
      </c>
      <c r="CT19" s="223">
        <f t="shared" si="40"/>
        <v>710</v>
      </c>
      <c r="CU19" s="223">
        <f t="shared" si="40"/>
        <v>600</v>
      </c>
      <c r="CV19" s="223">
        <f t="shared" si="40"/>
        <v>538</v>
      </c>
      <c r="CW19" s="223">
        <f t="shared" si="40"/>
        <v>267</v>
      </c>
      <c r="CX19" s="223">
        <f t="shared" si="40"/>
        <v>384</v>
      </c>
      <c r="CY19" s="223">
        <f t="shared" si="41"/>
        <v>442</v>
      </c>
      <c r="CZ19" s="223">
        <f t="shared" si="41"/>
        <v>-643</v>
      </c>
      <c r="DA19" s="223">
        <f t="shared" si="41"/>
        <v>-921</v>
      </c>
      <c r="DB19" s="382">
        <f t="shared" si="41"/>
        <v>-351</v>
      </c>
      <c r="DC19" s="382">
        <f t="shared" si="41"/>
        <v>-1495</v>
      </c>
      <c r="DD19" s="382">
        <f t="shared" si="41"/>
        <v>-1123</v>
      </c>
      <c r="DE19" s="382">
        <f t="shared" si="41"/>
        <v>-755</v>
      </c>
      <c r="DF19" s="382">
        <f t="shared" si="41"/>
        <v>-568</v>
      </c>
      <c r="DG19" s="382">
        <f t="shared" si="41"/>
        <v>-314</v>
      </c>
      <c r="DH19" s="382">
        <f t="shared" si="41"/>
        <v>-520</v>
      </c>
      <c r="DI19" s="382">
        <f t="shared" si="42"/>
        <v>-228</v>
      </c>
      <c r="DJ19" s="382">
        <f t="shared" si="42"/>
        <v>-264</v>
      </c>
      <c r="DK19" s="382">
        <f t="shared" si="42"/>
        <v>-516</v>
      </c>
      <c r="DL19" s="382">
        <f t="shared" si="42"/>
        <v>-218</v>
      </c>
      <c r="DM19" s="382">
        <f t="shared" si="42"/>
        <v>12</v>
      </c>
      <c r="DN19" s="382">
        <f t="shared" si="42"/>
        <v>-196</v>
      </c>
      <c r="DO19" s="382">
        <f t="shared" si="42"/>
        <v>-142</v>
      </c>
      <c r="DP19" s="382">
        <f t="shared" si="42"/>
        <v>272</v>
      </c>
      <c r="DQ19" s="382">
        <f t="shared" si="42"/>
        <v>-78</v>
      </c>
      <c r="DR19" s="382">
        <f t="shared" si="42"/>
        <v>223</v>
      </c>
      <c r="DS19" s="382">
        <f t="shared" si="42"/>
        <v>120</v>
      </c>
      <c r="DT19" s="382">
        <f t="shared" si="42"/>
        <v>-266</v>
      </c>
      <c r="DU19" s="382">
        <f t="shared" si="42"/>
        <v>-446</v>
      </c>
      <c r="DV19" s="382">
        <f t="shared" si="42"/>
        <v>17</v>
      </c>
      <c r="DW19" s="382">
        <f t="shared" si="42"/>
        <v>-220</v>
      </c>
      <c r="DX19" s="382">
        <f t="shared" si="42"/>
        <v>-430</v>
      </c>
      <c r="DY19" s="382"/>
      <c r="DZ19" s="382"/>
      <c r="EA19" s="382"/>
      <c r="EB19" s="261"/>
      <c r="EC19" s="56">
        <f>IF(ISERROR(GETPIVOTDATA("VALUE",'CRS WK pvt'!$I$2,"DT_FILE",EC$8,"CD_CO",EC$6,"TRIM_CAT",TRIM(B19),"TRIM_LINE",A16))=TRUE,0,GETPIVOTDATA("VALUE",'CRS WK pvt'!$I$2,"DT_FILE",EC$8,"CD_CO",EC$6,"TRIM_CAT",TRIM(B19),"TRIM_LINE",A16))</f>
        <v>2147</v>
      </c>
    </row>
    <row r="20" spans="1:133" s="51" customFormat="1" x14ac:dyDescent="0.3">
      <c r="A20" s="138"/>
      <c r="B20" s="52" t="s">
        <v>142</v>
      </c>
      <c r="C20" s="72">
        <v>126</v>
      </c>
      <c r="D20" s="73">
        <v>143</v>
      </c>
      <c r="E20" s="73">
        <v>115</v>
      </c>
      <c r="F20" s="73">
        <v>103</v>
      </c>
      <c r="G20" s="73">
        <v>114</v>
      </c>
      <c r="H20" s="73">
        <v>84</v>
      </c>
      <c r="I20" s="73">
        <v>86</v>
      </c>
      <c r="J20" s="73">
        <v>80</v>
      </c>
      <c r="K20" s="73">
        <v>101</v>
      </c>
      <c r="L20" s="74">
        <v>144</v>
      </c>
      <c r="M20" s="73">
        <v>105</v>
      </c>
      <c r="N20" s="73">
        <v>128</v>
      </c>
      <c r="O20" s="73">
        <v>142</v>
      </c>
      <c r="P20" s="73">
        <v>169</v>
      </c>
      <c r="Q20" s="73">
        <v>162</v>
      </c>
      <c r="R20" s="73">
        <v>148</v>
      </c>
      <c r="S20" s="73">
        <v>130</v>
      </c>
      <c r="T20" s="73">
        <v>119</v>
      </c>
      <c r="U20" s="183">
        <v>100</v>
      </c>
      <c r="V20" s="183">
        <v>92</v>
      </c>
      <c r="W20" s="183">
        <v>124</v>
      </c>
      <c r="X20" s="74">
        <v>112</v>
      </c>
      <c r="Y20" s="183">
        <v>131</v>
      </c>
      <c r="Z20" s="183">
        <v>118</v>
      </c>
      <c r="AA20" s="183">
        <v>104</v>
      </c>
      <c r="AB20" s="183">
        <v>84</v>
      </c>
      <c r="AC20" s="183">
        <v>86</v>
      </c>
      <c r="AD20" s="183">
        <v>104</v>
      </c>
      <c r="AE20" s="183">
        <v>91</v>
      </c>
      <c r="AF20" s="183">
        <v>74</v>
      </c>
      <c r="AG20" s="183">
        <v>114</v>
      </c>
      <c r="AH20" s="183">
        <v>141</v>
      </c>
      <c r="AI20" s="183">
        <v>168</v>
      </c>
      <c r="AJ20" s="74">
        <v>177</v>
      </c>
      <c r="AK20" s="272">
        <v>194</v>
      </c>
      <c r="AL20" s="272">
        <v>174</v>
      </c>
      <c r="AM20" s="272">
        <v>153</v>
      </c>
      <c r="AN20" s="272">
        <v>128</v>
      </c>
      <c r="AO20" s="272">
        <v>126</v>
      </c>
      <c r="AP20" s="272">
        <v>151</v>
      </c>
      <c r="AQ20" s="56">
        <v>116</v>
      </c>
      <c r="AR20" s="272">
        <v>119</v>
      </c>
      <c r="AS20" s="272">
        <v>128</v>
      </c>
      <c r="AT20" s="272">
        <v>121</v>
      </c>
      <c r="AU20" s="272">
        <v>118</v>
      </c>
      <c r="AV20" s="288">
        <v>129</v>
      </c>
      <c r="AW20" s="272">
        <v>134</v>
      </c>
      <c r="AX20" s="272">
        <v>95</v>
      </c>
      <c r="AY20" s="272">
        <v>107</v>
      </c>
      <c r="AZ20" s="56">
        <v>105</v>
      </c>
      <c r="BA20" s="272">
        <v>117</v>
      </c>
      <c r="BB20" s="272">
        <v>122</v>
      </c>
      <c r="BC20" s="56">
        <v>95</v>
      </c>
      <c r="BD20" s="272">
        <v>98</v>
      </c>
      <c r="BE20" s="272">
        <v>92</v>
      </c>
      <c r="BF20" s="272">
        <v>102</v>
      </c>
      <c r="BG20" s="272">
        <v>134</v>
      </c>
      <c r="BH20" s="288">
        <v>139</v>
      </c>
      <c r="BI20" s="472">
        <v>144</v>
      </c>
      <c r="BJ20" s="537">
        <v>144</v>
      </c>
      <c r="BK20" s="561">
        <v>128</v>
      </c>
      <c r="BL20" s="56">
        <v>114</v>
      </c>
      <c r="BM20" s="272">
        <v>115</v>
      </c>
      <c r="BN20" s="272">
        <v>111</v>
      </c>
      <c r="BO20" s="56">
        <v>114</v>
      </c>
      <c r="BP20" s="56">
        <v>107</v>
      </c>
      <c r="BQ20" s="272">
        <v>85</v>
      </c>
      <c r="BR20" s="272">
        <v>86</v>
      </c>
      <c r="BS20" s="272"/>
      <c r="BT20" s="272"/>
      <c r="BU20" s="72">
        <f t="shared" si="38"/>
        <v>16</v>
      </c>
      <c r="BV20" s="76">
        <f t="shared" si="38"/>
        <v>26</v>
      </c>
      <c r="BW20" s="76">
        <f t="shared" si="38"/>
        <v>47</v>
      </c>
      <c r="BX20" s="76">
        <f t="shared" si="38"/>
        <v>45</v>
      </c>
      <c r="BY20" s="76">
        <f t="shared" si="38"/>
        <v>16</v>
      </c>
      <c r="BZ20" s="76">
        <f t="shared" si="38"/>
        <v>35</v>
      </c>
      <c r="CA20" s="76">
        <f t="shared" si="38"/>
        <v>14</v>
      </c>
      <c r="CB20" s="76">
        <f t="shared" si="38"/>
        <v>12</v>
      </c>
      <c r="CC20" s="76">
        <f t="shared" si="38"/>
        <v>23</v>
      </c>
      <c r="CD20" s="382">
        <f t="shared" si="38"/>
        <v>-32</v>
      </c>
      <c r="CE20" s="405">
        <f t="shared" si="39"/>
        <v>26</v>
      </c>
      <c r="CF20" s="76">
        <f t="shared" si="39"/>
        <v>-10</v>
      </c>
      <c r="CG20" s="76">
        <f t="shared" si="39"/>
        <v>-38</v>
      </c>
      <c r="CH20" s="76">
        <f t="shared" si="39"/>
        <v>-85</v>
      </c>
      <c r="CI20" s="76">
        <f t="shared" si="39"/>
        <v>-76</v>
      </c>
      <c r="CJ20" s="223">
        <f t="shared" si="39"/>
        <v>-44</v>
      </c>
      <c r="CK20" s="223">
        <f t="shared" si="39"/>
        <v>-39</v>
      </c>
      <c r="CL20" s="223">
        <f t="shared" si="39"/>
        <v>-45</v>
      </c>
      <c r="CM20" s="223">
        <f t="shared" si="39"/>
        <v>14</v>
      </c>
      <c r="CN20" s="223">
        <f t="shared" si="39"/>
        <v>49</v>
      </c>
      <c r="CO20" s="223">
        <f t="shared" si="40"/>
        <v>44</v>
      </c>
      <c r="CP20" s="382">
        <f t="shared" si="40"/>
        <v>65</v>
      </c>
      <c r="CQ20" s="344">
        <f t="shared" si="40"/>
        <v>63</v>
      </c>
      <c r="CR20" s="223">
        <f t="shared" si="40"/>
        <v>56</v>
      </c>
      <c r="CS20" s="223">
        <f t="shared" si="40"/>
        <v>49</v>
      </c>
      <c r="CT20" s="223">
        <f t="shared" si="40"/>
        <v>44</v>
      </c>
      <c r="CU20" s="223">
        <f t="shared" si="40"/>
        <v>40</v>
      </c>
      <c r="CV20" s="223">
        <f t="shared" si="40"/>
        <v>47</v>
      </c>
      <c r="CW20" s="223">
        <f t="shared" si="40"/>
        <v>25</v>
      </c>
      <c r="CX20" s="223">
        <f t="shared" si="40"/>
        <v>45</v>
      </c>
      <c r="CY20" s="223">
        <f t="shared" si="41"/>
        <v>14</v>
      </c>
      <c r="CZ20" s="223">
        <f t="shared" si="41"/>
        <v>-20</v>
      </c>
      <c r="DA20" s="223">
        <f t="shared" si="41"/>
        <v>-50</v>
      </c>
      <c r="DB20" s="382">
        <f t="shared" si="41"/>
        <v>-48</v>
      </c>
      <c r="DC20" s="382">
        <f t="shared" si="41"/>
        <v>-60</v>
      </c>
      <c r="DD20" s="382">
        <f t="shared" si="41"/>
        <v>-79</v>
      </c>
      <c r="DE20" s="382">
        <f t="shared" si="41"/>
        <v>-46</v>
      </c>
      <c r="DF20" s="382">
        <f t="shared" si="41"/>
        <v>-23</v>
      </c>
      <c r="DG20" s="382">
        <f t="shared" si="41"/>
        <v>-9</v>
      </c>
      <c r="DH20" s="382">
        <f t="shared" si="41"/>
        <v>-29</v>
      </c>
      <c r="DI20" s="382">
        <f t="shared" si="42"/>
        <v>-21</v>
      </c>
      <c r="DJ20" s="382">
        <f t="shared" si="42"/>
        <v>-21</v>
      </c>
      <c r="DK20" s="382">
        <f t="shared" si="42"/>
        <v>-36</v>
      </c>
      <c r="DL20" s="382">
        <f t="shared" si="42"/>
        <v>-19</v>
      </c>
      <c r="DM20" s="382">
        <f t="shared" si="42"/>
        <v>16</v>
      </c>
      <c r="DN20" s="382">
        <f t="shared" si="42"/>
        <v>10</v>
      </c>
      <c r="DO20" s="382">
        <f t="shared" si="42"/>
        <v>10</v>
      </c>
      <c r="DP20" s="382">
        <f t="shared" si="42"/>
        <v>49</v>
      </c>
      <c r="DQ20" s="382">
        <f t="shared" si="42"/>
        <v>21</v>
      </c>
      <c r="DR20" s="382">
        <f t="shared" si="42"/>
        <v>9</v>
      </c>
      <c r="DS20" s="382">
        <f t="shared" si="42"/>
        <v>-2</v>
      </c>
      <c r="DT20" s="382">
        <f t="shared" si="42"/>
        <v>-11</v>
      </c>
      <c r="DU20" s="382">
        <f t="shared" si="42"/>
        <v>19</v>
      </c>
      <c r="DV20" s="382">
        <f t="shared" si="42"/>
        <v>9</v>
      </c>
      <c r="DW20" s="382">
        <f t="shared" si="42"/>
        <v>-7</v>
      </c>
      <c r="DX20" s="382">
        <f t="shared" si="42"/>
        <v>-16</v>
      </c>
      <c r="DY20" s="382"/>
      <c r="DZ20" s="382"/>
      <c r="EA20" s="382"/>
      <c r="EB20" s="261"/>
      <c r="EC20" s="56">
        <f>IF(ISERROR(GETPIVOTDATA("VALUE",'CRS WK pvt'!$I$2,"DT_FILE",EC$8,"CD_CO",EC$6,"TRIM_CAT",TRIM(B20),"TRIM_LINE",A16))=TRUE,0,GETPIVOTDATA("VALUE",'CRS WK pvt'!$I$2,"DT_FILE",EC$8,"CD_CO",EC$6,"TRIM_CAT",TRIM(B20),"TRIM_LINE",A16))</f>
        <v>86</v>
      </c>
    </row>
    <row r="21" spans="1:133" s="51" customFormat="1" x14ac:dyDescent="0.3">
      <c r="A21" s="138"/>
      <c r="B21" s="52" t="s">
        <v>143</v>
      </c>
      <c r="C21" s="72">
        <v>17</v>
      </c>
      <c r="D21" s="73">
        <v>23</v>
      </c>
      <c r="E21" s="73">
        <v>30</v>
      </c>
      <c r="F21" s="73">
        <v>12</v>
      </c>
      <c r="G21" s="73">
        <v>17</v>
      </c>
      <c r="H21" s="73">
        <v>8</v>
      </c>
      <c r="I21" s="73">
        <v>11</v>
      </c>
      <c r="J21" s="73">
        <v>10</v>
      </c>
      <c r="K21" s="73">
        <v>14</v>
      </c>
      <c r="L21" s="74">
        <v>20</v>
      </c>
      <c r="M21" s="73">
        <v>15</v>
      </c>
      <c r="N21" s="73">
        <v>19</v>
      </c>
      <c r="O21" s="73">
        <v>23</v>
      </c>
      <c r="P21" s="73">
        <v>28</v>
      </c>
      <c r="Q21" s="73">
        <v>21</v>
      </c>
      <c r="R21" s="73">
        <v>19</v>
      </c>
      <c r="S21" s="73">
        <v>37</v>
      </c>
      <c r="T21" s="73">
        <v>18</v>
      </c>
      <c r="U21" s="183">
        <v>18</v>
      </c>
      <c r="V21" s="183">
        <v>21</v>
      </c>
      <c r="W21" s="183">
        <v>21</v>
      </c>
      <c r="X21" s="74">
        <v>15</v>
      </c>
      <c r="Y21" s="183">
        <v>17</v>
      </c>
      <c r="Z21" s="183">
        <v>15</v>
      </c>
      <c r="AA21" s="183">
        <v>13</v>
      </c>
      <c r="AB21" s="183">
        <v>13</v>
      </c>
      <c r="AC21" s="183">
        <v>15</v>
      </c>
      <c r="AD21" s="183">
        <v>21</v>
      </c>
      <c r="AE21" s="183">
        <v>18</v>
      </c>
      <c r="AF21" s="183">
        <v>16</v>
      </c>
      <c r="AG21" s="183">
        <v>17</v>
      </c>
      <c r="AH21" s="183">
        <v>25</v>
      </c>
      <c r="AI21" s="183">
        <v>27</v>
      </c>
      <c r="AJ21" s="74">
        <v>29</v>
      </c>
      <c r="AK21" s="272">
        <v>33</v>
      </c>
      <c r="AL21" s="272">
        <v>22</v>
      </c>
      <c r="AM21" s="272">
        <v>27</v>
      </c>
      <c r="AN21" s="272">
        <v>18</v>
      </c>
      <c r="AO21" s="272">
        <v>24</v>
      </c>
      <c r="AP21" s="272">
        <v>27</v>
      </c>
      <c r="AQ21" s="56">
        <v>22</v>
      </c>
      <c r="AR21" s="272">
        <v>17</v>
      </c>
      <c r="AS21" s="272">
        <v>22</v>
      </c>
      <c r="AT21" s="272">
        <v>20</v>
      </c>
      <c r="AU21" s="272">
        <v>24</v>
      </c>
      <c r="AV21" s="288">
        <v>30</v>
      </c>
      <c r="AW21" s="272">
        <v>33</v>
      </c>
      <c r="AX21" s="272">
        <v>23</v>
      </c>
      <c r="AY21" s="272">
        <v>18</v>
      </c>
      <c r="AZ21" s="56">
        <v>14</v>
      </c>
      <c r="BA21" s="272">
        <v>22</v>
      </c>
      <c r="BB21" s="272">
        <v>18</v>
      </c>
      <c r="BC21" s="56">
        <v>20</v>
      </c>
      <c r="BD21" s="272">
        <v>19</v>
      </c>
      <c r="BE21" s="272">
        <v>14</v>
      </c>
      <c r="BF21" s="272">
        <v>14</v>
      </c>
      <c r="BG21" s="272">
        <v>11</v>
      </c>
      <c r="BH21" s="288">
        <v>16</v>
      </c>
      <c r="BI21" s="472">
        <v>19</v>
      </c>
      <c r="BJ21" s="537">
        <v>21</v>
      </c>
      <c r="BK21" s="561">
        <v>24</v>
      </c>
      <c r="BL21" s="56">
        <v>19</v>
      </c>
      <c r="BM21" s="272">
        <v>21</v>
      </c>
      <c r="BN21" s="272">
        <v>15</v>
      </c>
      <c r="BO21" s="56">
        <v>14</v>
      </c>
      <c r="BP21" s="56">
        <v>26</v>
      </c>
      <c r="BQ21" s="272">
        <v>17</v>
      </c>
      <c r="BR21" s="272">
        <v>15</v>
      </c>
      <c r="BS21" s="272"/>
      <c r="BT21" s="272"/>
      <c r="BU21" s="72">
        <f t="shared" si="38"/>
        <v>6</v>
      </c>
      <c r="BV21" s="76">
        <f t="shared" si="38"/>
        <v>5</v>
      </c>
      <c r="BW21" s="76">
        <f t="shared" si="38"/>
        <v>-9</v>
      </c>
      <c r="BX21" s="76">
        <f t="shared" si="38"/>
        <v>7</v>
      </c>
      <c r="BY21" s="76">
        <f t="shared" si="38"/>
        <v>20</v>
      </c>
      <c r="BZ21" s="76">
        <f t="shared" si="38"/>
        <v>10</v>
      </c>
      <c r="CA21" s="76">
        <f t="shared" si="38"/>
        <v>7</v>
      </c>
      <c r="CB21" s="76">
        <f t="shared" si="38"/>
        <v>11</v>
      </c>
      <c r="CC21" s="76">
        <f t="shared" si="38"/>
        <v>7</v>
      </c>
      <c r="CD21" s="382">
        <f t="shared" si="38"/>
        <v>-5</v>
      </c>
      <c r="CE21" s="405">
        <f t="shared" si="39"/>
        <v>2</v>
      </c>
      <c r="CF21" s="76">
        <f t="shared" si="39"/>
        <v>-4</v>
      </c>
      <c r="CG21" s="76">
        <f t="shared" si="39"/>
        <v>-10</v>
      </c>
      <c r="CH21" s="76">
        <f t="shared" si="39"/>
        <v>-15</v>
      </c>
      <c r="CI21" s="76">
        <f t="shared" si="39"/>
        <v>-6</v>
      </c>
      <c r="CJ21" s="223">
        <f t="shared" si="39"/>
        <v>2</v>
      </c>
      <c r="CK21" s="223">
        <f t="shared" si="39"/>
        <v>-19</v>
      </c>
      <c r="CL21" s="223">
        <f t="shared" si="39"/>
        <v>-2</v>
      </c>
      <c r="CM21" s="223">
        <f t="shared" si="39"/>
        <v>-1</v>
      </c>
      <c r="CN21" s="223">
        <f t="shared" si="39"/>
        <v>4</v>
      </c>
      <c r="CO21" s="223">
        <f t="shared" si="40"/>
        <v>6</v>
      </c>
      <c r="CP21" s="382">
        <f t="shared" si="40"/>
        <v>14</v>
      </c>
      <c r="CQ21" s="344">
        <f t="shared" si="40"/>
        <v>16</v>
      </c>
      <c r="CR21" s="223">
        <f t="shared" si="40"/>
        <v>7</v>
      </c>
      <c r="CS21" s="223">
        <f t="shared" si="40"/>
        <v>14</v>
      </c>
      <c r="CT21" s="223">
        <f t="shared" si="40"/>
        <v>5</v>
      </c>
      <c r="CU21" s="223">
        <f t="shared" si="40"/>
        <v>9</v>
      </c>
      <c r="CV21" s="223">
        <f t="shared" si="40"/>
        <v>6</v>
      </c>
      <c r="CW21" s="223">
        <f t="shared" si="40"/>
        <v>4</v>
      </c>
      <c r="CX21" s="223">
        <f t="shared" si="40"/>
        <v>1</v>
      </c>
      <c r="CY21" s="223">
        <f t="shared" si="41"/>
        <v>5</v>
      </c>
      <c r="CZ21" s="223">
        <f t="shared" si="41"/>
        <v>-5</v>
      </c>
      <c r="DA21" s="223">
        <f t="shared" si="41"/>
        <v>-3</v>
      </c>
      <c r="DB21" s="382">
        <f t="shared" si="41"/>
        <v>1</v>
      </c>
      <c r="DC21" s="382">
        <f t="shared" si="41"/>
        <v>0</v>
      </c>
      <c r="DD21" s="382">
        <f t="shared" si="41"/>
        <v>1</v>
      </c>
      <c r="DE21" s="382">
        <f t="shared" si="41"/>
        <v>-9</v>
      </c>
      <c r="DF21" s="382">
        <f t="shared" si="41"/>
        <v>-4</v>
      </c>
      <c r="DG21" s="382">
        <f t="shared" si="41"/>
        <v>-2</v>
      </c>
      <c r="DH21" s="382">
        <f t="shared" si="41"/>
        <v>-9</v>
      </c>
      <c r="DI21" s="382">
        <f t="shared" si="42"/>
        <v>-2</v>
      </c>
      <c r="DJ21" s="382">
        <f t="shared" si="42"/>
        <v>2</v>
      </c>
      <c r="DK21" s="382">
        <f t="shared" si="42"/>
        <v>-8</v>
      </c>
      <c r="DL21" s="382">
        <f t="shared" si="42"/>
        <v>-6</v>
      </c>
      <c r="DM21" s="382">
        <f t="shared" si="42"/>
        <v>-13</v>
      </c>
      <c r="DN21" s="382">
        <f t="shared" si="42"/>
        <v>-14</v>
      </c>
      <c r="DO21" s="382">
        <f t="shared" si="42"/>
        <v>-14</v>
      </c>
      <c r="DP21" s="382">
        <f t="shared" si="42"/>
        <v>-2</v>
      </c>
      <c r="DQ21" s="382">
        <f t="shared" si="42"/>
        <v>6</v>
      </c>
      <c r="DR21" s="382">
        <f t="shared" si="42"/>
        <v>5</v>
      </c>
      <c r="DS21" s="382">
        <f t="shared" si="42"/>
        <v>-1</v>
      </c>
      <c r="DT21" s="382">
        <f t="shared" si="42"/>
        <v>-3</v>
      </c>
      <c r="DU21" s="382">
        <f t="shared" si="42"/>
        <v>-6</v>
      </c>
      <c r="DV21" s="382">
        <f t="shared" si="42"/>
        <v>7</v>
      </c>
      <c r="DW21" s="382">
        <f t="shared" si="42"/>
        <v>3</v>
      </c>
      <c r="DX21" s="382">
        <f t="shared" si="42"/>
        <v>1</v>
      </c>
      <c r="DY21" s="382"/>
      <c r="DZ21" s="382"/>
      <c r="EA21" s="382"/>
      <c r="EB21" s="261"/>
      <c r="EC21" s="56">
        <f>IF(ISERROR(GETPIVOTDATA("VALUE",'CRS WK pvt'!$I$2,"DT_FILE",EC$8,"CD_CO",EC$6,"TRIM_CAT",TRIM(B21),"TRIM_LINE",A16))=TRUE,0,GETPIVOTDATA("VALUE",'CRS WK pvt'!$I$2,"DT_FILE",EC$8,"CD_CO",EC$6,"TRIM_CAT",TRIM(B21),"TRIM_LINE",A16))</f>
        <v>15</v>
      </c>
    </row>
    <row r="22" spans="1:133" s="65" customFormat="1" x14ac:dyDescent="0.3">
      <c r="A22" s="140"/>
      <c r="B22" s="52" t="s">
        <v>144</v>
      </c>
      <c r="C22" s="128">
        <f t="shared" ref="C22:V22" si="43">SUM(C17:C21)</f>
        <v>32553</v>
      </c>
      <c r="D22" s="129">
        <f t="shared" si="43"/>
        <v>34535</v>
      </c>
      <c r="E22" s="129">
        <f t="shared" si="43"/>
        <v>34659</v>
      </c>
      <c r="F22" s="129">
        <f t="shared" si="43"/>
        <v>32559</v>
      </c>
      <c r="G22" s="129">
        <f t="shared" si="43"/>
        <v>33543</v>
      </c>
      <c r="H22" s="129">
        <f t="shared" si="43"/>
        <v>31231</v>
      </c>
      <c r="I22" s="129">
        <f t="shared" si="43"/>
        <v>30759</v>
      </c>
      <c r="J22" s="129">
        <f t="shared" si="43"/>
        <v>30436</v>
      </c>
      <c r="K22" s="129">
        <f t="shared" si="43"/>
        <v>30716</v>
      </c>
      <c r="L22" s="130">
        <f t="shared" si="43"/>
        <v>31967</v>
      </c>
      <c r="M22" s="129">
        <f t="shared" si="43"/>
        <v>28811</v>
      </c>
      <c r="N22" s="129">
        <f t="shared" si="43"/>
        <v>31294</v>
      </c>
      <c r="O22" s="129">
        <f t="shared" si="43"/>
        <v>33728</v>
      </c>
      <c r="P22" s="129">
        <f t="shared" si="43"/>
        <v>35252</v>
      </c>
      <c r="Q22" s="129">
        <f t="shared" si="43"/>
        <v>34238</v>
      </c>
      <c r="R22" s="129">
        <f t="shared" si="43"/>
        <v>34297</v>
      </c>
      <c r="S22" s="129">
        <f t="shared" si="43"/>
        <v>32414</v>
      </c>
      <c r="T22" s="129">
        <f t="shared" si="43"/>
        <v>32205</v>
      </c>
      <c r="U22" s="129">
        <f t="shared" si="43"/>
        <v>32451</v>
      </c>
      <c r="V22" s="129">
        <f t="shared" si="43"/>
        <v>32968</v>
      </c>
      <c r="W22" s="129">
        <f>SUM(W17+W18+W19+W20+W21)</f>
        <v>32645</v>
      </c>
      <c r="X22" s="130">
        <f>SUM(X17+X18+X19+X20+X21)</f>
        <v>33407</v>
      </c>
      <c r="Y22" s="184">
        <v>30332</v>
      </c>
      <c r="Z22" s="184">
        <v>31516</v>
      </c>
      <c r="AA22" s="184">
        <v>31902</v>
      </c>
      <c r="AB22" s="184">
        <v>31668</v>
      </c>
      <c r="AC22" s="184">
        <v>31630</v>
      </c>
      <c r="AD22" s="184">
        <v>32411</v>
      </c>
      <c r="AE22" s="184">
        <v>29937</v>
      </c>
      <c r="AF22" s="184">
        <v>29695</v>
      </c>
      <c r="AG22" s="184">
        <v>30773</v>
      </c>
      <c r="AH22" s="184">
        <v>32768</v>
      </c>
      <c r="AI22" s="184">
        <v>31836</v>
      </c>
      <c r="AJ22" s="130">
        <v>30375</v>
      </c>
      <c r="AK22" s="273">
        <v>31945</v>
      </c>
      <c r="AL22" s="273">
        <v>32145</v>
      </c>
      <c r="AM22" s="273">
        <v>32878</v>
      </c>
      <c r="AN22" s="273">
        <v>31746</v>
      </c>
      <c r="AO22" s="273">
        <v>31675</v>
      </c>
      <c r="AP22" s="273">
        <v>32185</v>
      </c>
      <c r="AQ22" s="77">
        <v>30446</v>
      </c>
      <c r="AR22" s="273">
        <v>29472</v>
      </c>
      <c r="AS22" s="273">
        <v>31292</v>
      </c>
      <c r="AT22" s="273">
        <v>29166</v>
      </c>
      <c r="AU22" s="273">
        <v>30117</v>
      </c>
      <c r="AV22" s="289">
        <v>32093</v>
      </c>
      <c r="AW22" s="273">
        <v>30814</v>
      </c>
      <c r="AX22" s="273">
        <v>31782</v>
      </c>
      <c r="AY22" s="273">
        <v>33157</v>
      </c>
      <c r="AZ22" s="77">
        <v>31936</v>
      </c>
      <c r="BA22" s="273">
        <v>31851</v>
      </c>
      <c r="BB22" s="273">
        <v>32540</v>
      </c>
      <c r="BC22" s="77">
        <v>31128</v>
      </c>
      <c r="BD22" s="273">
        <v>30528</v>
      </c>
      <c r="BE22" s="273">
        <v>29276</v>
      </c>
      <c r="BF22" s="273">
        <v>29715</v>
      </c>
      <c r="BG22" s="273">
        <v>31353</v>
      </c>
      <c r="BH22" s="289">
        <v>30708</v>
      </c>
      <c r="BI22" s="473">
        <v>30362</v>
      </c>
      <c r="BJ22" s="538">
        <v>33754</v>
      </c>
      <c r="BK22" s="562">
        <v>32884</v>
      </c>
      <c r="BL22" s="77">
        <v>33110</v>
      </c>
      <c r="BM22" s="273">
        <v>33757</v>
      </c>
      <c r="BN22" s="273">
        <v>34251</v>
      </c>
      <c r="BO22" s="77">
        <v>32156</v>
      </c>
      <c r="BP22" s="77">
        <v>33339</v>
      </c>
      <c r="BQ22" s="273">
        <v>31492</v>
      </c>
      <c r="BR22" s="273">
        <v>29801</v>
      </c>
      <c r="BS22" s="273"/>
      <c r="BT22" s="273"/>
      <c r="BU22" s="128">
        <f t="shared" ref="BU22:BY22" si="44">SUM(BU17:BU21)</f>
        <v>1175</v>
      </c>
      <c r="BV22" s="131">
        <f t="shared" si="44"/>
        <v>717</v>
      </c>
      <c r="BW22" s="131">
        <f t="shared" si="44"/>
        <v>-421</v>
      </c>
      <c r="BX22" s="131">
        <f t="shared" si="44"/>
        <v>1738</v>
      </c>
      <c r="BY22" s="131">
        <f t="shared" si="44"/>
        <v>-1129</v>
      </c>
      <c r="BZ22" s="131">
        <f t="shared" ref="BZ22:CH22" si="45">SUM(BZ17:BZ21)</f>
        <v>974</v>
      </c>
      <c r="CA22" s="131">
        <f t="shared" si="45"/>
        <v>1692</v>
      </c>
      <c r="CB22" s="131">
        <f t="shared" si="45"/>
        <v>2532</v>
      </c>
      <c r="CC22" s="131">
        <f t="shared" si="45"/>
        <v>1929</v>
      </c>
      <c r="CD22" s="383">
        <f t="shared" si="45"/>
        <v>1440</v>
      </c>
      <c r="CE22" s="406">
        <f t="shared" si="45"/>
        <v>1521</v>
      </c>
      <c r="CF22" s="131">
        <f t="shared" si="45"/>
        <v>222</v>
      </c>
      <c r="CG22" s="131">
        <f t="shared" si="45"/>
        <v>-1826</v>
      </c>
      <c r="CH22" s="131">
        <f t="shared" si="45"/>
        <v>-3584</v>
      </c>
      <c r="CI22" s="131">
        <f t="shared" ref="CI22:CJ22" si="46">SUM(CI17:CI21)</f>
        <v>-2608</v>
      </c>
      <c r="CJ22" s="224">
        <f t="shared" si="46"/>
        <v>-1886</v>
      </c>
      <c r="CK22" s="224">
        <f t="shared" ref="CK22:CL22" si="47">SUM(CK17:CK21)</f>
        <v>-2477</v>
      </c>
      <c r="CL22" s="224">
        <f t="shared" si="47"/>
        <v>-2510</v>
      </c>
      <c r="CM22" s="224">
        <f t="shared" ref="CM22" si="48">SUM(CM17:CM21)</f>
        <v>-1678</v>
      </c>
      <c r="CN22" s="224">
        <f t="shared" ref="CN22:CO22" si="49">SUM(CN17:CN21)</f>
        <v>-200</v>
      </c>
      <c r="CO22" s="224">
        <f t="shared" si="49"/>
        <v>-809</v>
      </c>
      <c r="CP22" s="383">
        <f t="shared" ref="CP22:CQ22" si="50">SUM(CP17:CP21)</f>
        <v>-3032</v>
      </c>
      <c r="CQ22" s="345">
        <f t="shared" si="50"/>
        <v>1613</v>
      </c>
      <c r="CR22" s="224">
        <f t="shared" ref="CR22" si="51">SUM(CR17:CR21)</f>
        <v>629</v>
      </c>
      <c r="CS22" s="224">
        <f t="shared" ref="CS22" si="52">SUM(CS17:CS21)</f>
        <v>976</v>
      </c>
      <c r="CT22" s="224">
        <f t="shared" ref="CT22" si="53">SUM(CT17:CT21)</f>
        <v>78</v>
      </c>
      <c r="CU22" s="224">
        <f t="shared" ref="CU22" si="54">SUM(CU17:CU21)</f>
        <v>45</v>
      </c>
      <c r="CV22" s="224">
        <f t="shared" ref="CV22" si="55">SUM(CV17:CV21)</f>
        <v>-226</v>
      </c>
      <c r="CW22" s="224">
        <f t="shared" ref="CW22" si="56">SUM(CW17:CW21)</f>
        <v>509</v>
      </c>
      <c r="CX22" s="224">
        <f t="shared" ref="CX22" si="57">SUM(CX17:CX21)</f>
        <v>-223</v>
      </c>
      <c r="CY22" s="224">
        <f t="shared" ref="CY22" si="58">SUM(CY17:CY21)</f>
        <v>519</v>
      </c>
      <c r="CZ22" s="224">
        <f t="shared" ref="CZ22" si="59">SUM(CZ17:CZ21)</f>
        <v>-3602</v>
      </c>
      <c r="DA22" s="224">
        <f t="shared" ref="DA22" si="60">SUM(DA17:DA21)</f>
        <v>-1719</v>
      </c>
      <c r="DB22" s="383">
        <f t="shared" ref="DB22" si="61">SUM(DB17:DB21)</f>
        <v>1718</v>
      </c>
      <c r="DC22" s="383">
        <f t="shared" ref="DC22" si="62">SUM(DC17:DC21)</f>
        <v>-1131</v>
      </c>
      <c r="DD22" s="383">
        <f t="shared" ref="DD22" si="63">SUM(DD17:DD21)</f>
        <v>-363</v>
      </c>
      <c r="DE22" s="383">
        <f t="shared" ref="DE22" si="64">SUM(DE17:DE21)</f>
        <v>279</v>
      </c>
      <c r="DF22" s="383">
        <f t="shared" ref="DF22:DG22" si="65">SUM(DF17:DF21)</f>
        <v>190</v>
      </c>
      <c r="DG22" s="383">
        <f t="shared" si="65"/>
        <v>176</v>
      </c>
      <c r="DH22" s="383">
        <f t="shared" ref="DH22" si="66">SUM(DH17:DH21)</f>
        <v>355</v>
      </c>
      <c r="DI22" s="383">
        <f t="shared" ref="DI22" si="67">SUM(DI17:DI21)</f>
        <v>682</v>
      </c>
      <c r="DJ22" s="383">
        <f t="shared" ref="DJ22:DK22" si="68">SUM(DJ17:DJ21)</f>
        <v>1056</v>
      </c>
      <c r="DK22" s="383">
        <f t="shared" si="68"/>
        <v>-2016</v>
      </c>
      <c r="DL22" s="383">
        <f t="shared" ref="DL22:DM22" si="69">SUM(DL17:DL21)</f>
        <v>549</v>
      </c>
      <c r="DM22" s="383">
        <f t="shared" si="69"/>
        <v>1236</v>
      </c>
      <c r="DN22" s="383">
        <f t="shared" ref="DN22:DO22" si="70">SUM(DN17:DN21)</f>
        <v>-1385</v>
      </c>
      <c r="DO22" s="383">
        <f t="shared" si="70"/>
        <v>-452</v>
      </c>
      <c r="DP22" s="383">
        <f t="shared" ref="DP22" si="71">SUM(DP17:DP21)</f>
        <v>1972</v>
      </c>
      <c r="DQ22" s="383">
        <f t="shared" ref="DQ22:DR22" si="72">SUM(DQ17:DQ21)</f>
        <v>-273</v>
      </c>
      <c r="DR22" s="383">
        <f t="shared" si="72"/>
        <v>1174</v>
      </c>
      <c r="DS22" s="383">
        <f t="shared" ref="DS22:DT22" si="73">SUM(DS17:DS21)</f>
        <v>1906</v>
      </c>
      <c r="DT22" s="383">
        <f t="shared" si="73"/>
        <v>1711</v>
      </c>
      <c r="DU22" s="383">
        <f t="shared" ref="DU22:DV22" si="74">SUM(DU17:DU21)</f>
        <v>1028</v>
      </c>
      <c r="DV22" s="383">
        <f t="shared" si="74"/>
        <v>2811</v>
      </c>
      <c r="DW22" s="383">
        <f t="shared" ref="DW22:DX22" si="75">SUM(DW17:DW21)</f>
        <v>2216</v>
      </c>
      <c r="DX22" s="383">
        <f t="shared" si="75"/>
        <v>86</v>
      </c>
      <c r="DY22" s="383"/>
      <c r="DZ22" s="383"/>
      <c r="EA22" s="383"/>
      <c r="EB22" s="262"/>
      <c r="EC22" s="77">
        <f>SUM(EC17:EC21)</f>
        <v>29801</v>
      </c>
    </row>
    <row r="23" spans="1:133" s="51" customFormat="1" x14ac:dyDescent="0.3">
      <c r="A23" s="138">
        <f>+A16+1</f>
        <v>3</v>
      </c>
      <c r="B23" s="78" t="s">
        <v>146</v>
      </c>
      <c r="C23" s="79"/>
      <c r="D23" s="80"/>
      <c r="E23" s="80"/>
      <c r="F23" s="80"/>
      <c r="G23" s="80"/>
      <c r="H23" s="80"/>
      <c r="I23" s="80"/>
      <c r="J23" s="80"/>
      <c r="K23" s="80"/>
      <c r="L23" s="81"/>
      <c r="M23" s="80"/>
      <c r="N23" s="80"/>
      <c r="O23" s="80"/>
      <c r="P23" s="80"/>
      <c r="Q23" s="80"/>
      <c r="R23" s="80"/>
      <c r="S23" s="80"/>
      <c r="T23" s="80"/>
      <c r="U23" s="185"/>
      <c r="V23" s="185"/>
      <c r="W23" s="185"/>
      <c r="X23" s="81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81"/>
      <c r="AK23" s="274"/>
      <c r="AL23" s="274"/>
      <c r="AM23" s="274"/>
      <c r="AN23" s="274"/>
      <c r="AO23" s="274"/>
      <c r="AP23" s="274"/>
      <c r="AQ23" s="82"/>
      <c r="AR23" s="274"/>
      <c r="AS23" s="274"/>
      <c r="AT23" s="274"/>
      <c r="AU23" s="274"/>
      <c r="AV23" s="290"/>
      <c r="AW23" s="274"/>
      <c r="AX23" s="274"/>
      <c r="AY23" s="274"/>
      <c r="AZ23" s="82"/>
      <c r="BA23" s="274"/>
      <c r="BB23" s="274"/>
      <c r="BC23" s="82"/>
      <c r="BD23" s="274"/>
      <c r="BE23" s="274"/>
      <c r="BF23" s="274"/>
      <c r="BG23" s="274"/>
      <c r="BH23" s="290"/>
      <c r="BI23" s="474"/>
      <c r="BJ23" s="539"/>
      <c r="BK23" s="563"/>
      <c r="BL23" s="82"/>
      <c r="BM23" s="274"/>
      <c r="BN23" s="274"/>
      <c r="BO23" s="82"/>
      <c r="BP23" s="82"/>
      <c r="BQ23" s="274"/>
      <c r="BR23" s="274"/>
      <c r="BS23" s="274"/>
      <c r="BT23" s="274"/>
      <c r="BU23" s="79"/>
      <c r="BV23" s="83"/>
      <c r="BW23" s="83"/>
      <c r="BX23" s="83"/>
      <c r="BY23" s="83"/>
      <c r="BZ23" s="83"/>
      <c r="CA23" s="83"/>
      <c r="CB23" s="83"/>
      <c r="CC23" s="83"/>
      <c r="CD23" s="384"/>
      <c r="CE23" s="407"/>
      <c r="CF23" s="83"/>
      <c r="CG23" s="83"/>
      <c r="CH23" s="83"/>
      <c r="CI23" s="83"/>
      <c r="CJ23" s="225"/>
      <c r="CK23" s="225"/>
      <c r="CL23" s="225"/>
      <c r="CM23" s="225"/>
      <c r="CN23" s="225"/>
      <c r="CO23" s="225"/>
      <c r="CP23" s="384"/>
      <c r="CQ23" s="346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384"/>
      <c r="DC23" s="384"/>
      <c r="DD23" s="384"/>
      <c r="DE23" s="384"/>
      <c r="DF23" s="384"/>
      <c r="DG23" s="384"/>
      <c r="DH23" s="384"/>
      <c r="DI23" s="384"/>
      <c r="DJ23" s="384"/>
      <c r="DK23" s="384"/>
      <c r="DL23" s="384"/>
      <c r="DM23" s="384"/>
      <c r="DN23" s="384"/>
      <c r="DO23" s="384"/>
      <c r="DP23" s="384"/>
      <c r="DQ23" s="384"/>
      <c r="DR23" s="384"/>
      <c r="DS23" s="384"/>
      <c r="DT23" s="384"/>
      <c r="DU23" s="384"/>
      <c r="DV23" s="384"/>
      <c r="DW23" s="384"/>
      <c r="DX23" s="384"/>
      <c r="DY23" s="384"/>
      <c r="DZ23" s="384"/>
      <c r="EA23" s="384"/>
      <c r="EB23" s="261"/>
      <c r="EC23" s="82"/>
    </row>
    <row r="24" spans="1:133" s="51" customFormat="1" x14ac:dyDescent="0.3">
      <c r="A24" s="136"/>
      <c r="B24" s="52" t="s">
        <v>139</v>
      </c>
      <c r="C24" s="72">
        <v>11148</v>
      </c>
      <c r="D24" s="73">
        <v>11246</v>
      </c>
      <c r="E24" s="73">
        <v>10662</v>
      </c>
      <c r="F24" s="73">
        <v>9120</v>
      </c>
      <c r="G24" s="73">
        <v>9737</v>
      </c>
      <c r="H24" s="73">
        <v>8122</v>
      </c>
      <c r="I24" s="73">
        <v>8717</v>
      </c>
      <c r="J24" s="73">
        <v>9066</v>
      </c>
      <c r="K24" s="73">
        <v>9582</v>
      </c>
      <c r="L24" s="74">
        <v>9847</v>
      </c>
      <c r="M24" s="73">
        <v>9064</v>
      </c>
      <c r="N24" s="73">
        <v>10946</v>
      </c>
      <c r="O24" s="73">
        <v>11380</v>
      </c>
      <c r="P24" s="73">
        <v>9795</v>
      </c>
      <c r="Q24" s="73">
        <v>9006</v>
      </c>
      <c r="R24" s="73">
        <v>8883</v>
      </c>
      <c r="S24" s="73">
        <v>6999</v>
      </c>
      <c r="T24" s="73">
        <v>7434</v>
      </c>
      <c r="U24" s="183">
        <v>7909</v>
      </c>
      <c r="V24" s="183">
        <v>8521</v>
      </c>
      <c r="W24" s="183">
        <v>8016</v>
      </c>
      <c r="X24" s="74">
        <v>8865</v>
      </c>
      <c r="Y24" s="183">
        <v>7938</v>
      </c>
      <c r="Z24" s="183">
        <v>9398</v>
      </c>
      <c r="AA24" s="183">
        <v>9751</v>
      </c>
      <c r="AB24" s="183">
        <v>8755</v>
      </c>
      <c r="AC24" s="183">
        <v>8568</v>
      </c>
      <c r="AD24" s="183">
        <v>8394</v>
      </c>
      <c r="AE24" s="183">
        <v>7802</v>
      </c>
      <c r="AF24" s="183">
        <v>8051</v>
      </c>
      <c r="AG24" s="183">
        <v>8897</v>
      </c>
      <c r="AH24" s="183">
        <v>9525</v>
      </c>
      <c r="AI24" s="183">
        <v>9257</v>
      </c>
      <c r="AJ24" s="74">
        <v>9173</v>
      </c>
      <c r="AK24" s="272">
        <v>10401</v>
      </c>
      <c r="AL24" s="272">
        <v>10563</v>
      </c>
      <c r="AM24" s="272">
        <v>10606</v>
      </c>
      <c r="AN24" s="272">
        <v>9120</v>
      </c>
      <c r="AO24" s="272">
        <v>8984</v>
      </c>
      <c r="AP24" s="272">
        <v>8857</v>
      </c>
      <c r="AQ24" s="56">
        <v>8362</v>
      </c>
      <c r="AR24" s="272">
        <v>7659</v>
      </c>
      <c r="AS24" s="272">
        <v>9170</v>
      </c>
      <c r="AT24" s="272">
        <v>8136</v>
      </c>
      <c r="AU24" s="272">
        <v>8888</v>
      </c>
      <c r="AV24" s="288">
        <v>9896</v>
      </c>
      <c r="AW24" s="272">
        <v>9698</v>
      </c>
      <c r="AX24" s="272">
        <v>10623</v>
      </c>
      <c r="AY24" s="272">
        <v>10487</v>
      </c>
      <c r="AZ24" s="56">
        <v>9173</v>
      </c>
      <c r="BA24" s="272">
        <v>8891</v>
      </c>
      <c r="BB24" s="272">
        <v>8745</v>
      </c>
      <c r="BC24" s="56">
        <v>8004</v>
      </c>
      <c r="BD24" s="272">
        <v>7924</v>
      </c>
      <c r="BE24" s="272">
        <v>7775</v>
      </c>
      <c r="BF24" s="272">
        <v>8125</v>
      </c>
      <c r="BG24" s="272">
        <v>9337</v>
      </c>
      <c r="BH24" s="288">
        <v>8824</v>
      </c>
      <c r="BI24" s="472">
        <v>9555</v>
      </c>
      <c r="BJ24" s="537">
        <v>11760</v>
      </c>
      <c r="BK24" s="561">
        <v>9941</v>
      </c>
      <c r="BL24" s="56">
        <v>9244</v>
      </c>
      <c r="BM24" s="272">
        <v>9303</v>
      </c>
      <c r="BN24" s="272">
        <v>8222</v>
      </c>
      <c r="BO24" s="56">
        <v>8543</v>
      </c>
      <c r="BP24" s="56">
        <v>9882</v>
      </c>
      <c r="BQ24" s="272">
        <v>8621</v>
      </c>
      <c r="BR24" s="272">
        <v>8048</v>
      </c>
      <c r="BS24" s="272"/>
      <c r="BT24" s="272"/>
      <c r="BU24" s="72">
        <f t="shared" ref="BU24:CD28" si="76">O24-C24</f>
        <v>232</v>
      </c>
      <c r="BV24" s="76">
        <f t="shared" si="76"/>
        <v>-1451</v>
      </c>
      <c r="BW24" s="76">
        <f t="shared" si="76"/>
        <v>-1656</v>
      </c>
      <c r="BX24" s="76">
        <f t="shared" si="76"/>
        <v>-237</v>
      </c>
      <c r="BY24" s="76">
        <f t="shared" si="76"/>
        <v>-2738</v>
      </c>
      <c r="BZ24" s="76">
        <f t="shared" si="76"/>
        <v>-688</v>
      </c>
      <c r="CA24" s="76">
        <f t="shared" si="76"/>
        <v>-808</v>
      </c>
      <c r="CB24" s="76">
        <f t="shared" si="76"/>
        <v>-545</v>
      </c>
      <c r="CC24" s="76">
        <f t="shared" si="76"/>
        <v>-1566</v>
      </c>
      <c r="CD24" s="382">
        <f t="shared" si="76"/>
        <v>-982</v>
      </c>
      <c r="CE24" s="405">
        <f t="shared" ref="CE24:CN28" si="77">Y24-M24</f>
        <v>-1126</v>
      </c>
      <c r="CF24" s="76">
        <f t="shared" si="77"/>
        <v>-1548</v>
      </c>
      <c r="CG24" s="76">
        <f t="shared" si="77"/>
        <v>-1629</v>
      </c>
      <c r="CH24" s="76">
        <f t="shared" si="77"/>
        <v>-1040</v>
      </c>
      <c r="CI24" s="76">
        <f t="shared" si="77"/>
        <v>-438</v>
      </c>
      <c r="CJ24" s="223">
        <f t="shared" si="77"/>
        <v>-489</v>
      </c>
      <c r="CK24" s="223">
        <f t="shared" si="77"/>
        <v>803</v>
      </c>
      <c r="CL24" s="223">
        <f t="shared" si="77"/>
        <v>617</v>
      </c>
      <c r="CM24" s="223">
        <f t="shared" si="77"/>
        <v>988</v>
      </c>
      <c r="CN24" s="223">
        <f t="shared" si="77"/>
        <v>1004</v>
      </c>
      <c r="CO24" s="223">
        <f t="shared" ref="CO24:CX28" si="78">AI24-W24</f>
        <v>1241</v>
      </c>
      <c r="CP24" s="382">
        <f t="shared" si="78"/>
        <v>308</v>
      </c>
      <c r="CQ24" s="344">
        <f t="shared" si="78"/>
        <v>2463</v>
      </c>
      <c r="CR24" s="223">
        <f t="shared" si="78"/>
        <v>1165</v>
      </c>
      <c r="CS24" s="223">
        <f t="shared" si="78"/>
        <v>855</v>
      </c>
      <c r="CT24" s="223">
        <f t="shared" si="78"/>
        <v>365</v>
      </c>
      <c r="CU24" s="223">
        <f t="shared" si="78"/>
        <v>416</v>
      </c>
      <c r="CV24" s="223">
        <f t="shared" si="78"/>
        <v>463</v>
      </c>
      <c r="CW24" s="223">
        <f t="shared" si="78"/>
        <v>560</v>
      </c>
      <c r="CX24" s="223">
        <f t="shared" si="78"/>
        <v>-392</v>
      </c>
      <c r="CY24" s="223">
        <f t="shared" ref="CY24:DH28" si="79">AS24-AG24</f>
        <v>273</v>
      </c>
      <c r="CZ24" s="223">
        <f t="shared" si="79"/>
        <v>-1389</v>
      </c>
      <c r="DA24" s="223">
        <f t="shared" si="79"/>
        <v>-369</v>
      </c>
      <c r="DB24" s="382">
        <f t="shared" si="79"/>
        <v>723</v>
      </c>
      <c r="DC24" s="382">
        <f t="shared" si="79"/>
        <v>-703</v>
      </c>
      <c r="DD24" s="382">
        <f t="shared" si="79"/>
        <v>60</v>
      </c>
      <c r="DE24" s="382">
        <f t="shared" si="79"/>
        <v>-119</v>
      </c>
      <c r="DF24" s="382">
        <f t="shared" si="79"/>
        <v>53</v>
      </c>
      <c r="DG24" s="382">
        <f t="shared" si="79"/>
        <v>-93</v>
      </c>
      <c r="DH24" s="382">
        <f t="shared" si="79"/>
        <v>-112</v>
      </c>
      <c r="DI24" s="382">
        <f t="shared" ref="DI24:DX28" si="80">BC24-AQ24</f>
        <v>-358</v>
      </c>
      <c r="DJ24" s="382">
        <f t="shared" si="80"/>
        <v>265</v>
      </c>
      <c r="DK24" s="382">
        <f t="shared" si="80"/>
        <v>-1395</v>
      </c>
      <c r="DL24" s="382">
        <f t="shared" si="80"/>
        <v>-11</v>
      </c>
      <c r="DM24" s="382">
        <f t="shared" si="80"/>
        <v>449</v>
      </c>
      <c r="DN24" s="382">
        <f t="shared" si="80"/>
        <v>-1072</v>
      </c>
      <c r="DO24" s="382">
        <f t="shared" si="80"/>
        <v>-143</v>
      </c>
      <c r="DP24" s="382">
        <f t="shared" si="80"/>
        <v>1137</v>
      </c>
      <c r="DQ24" s="382">
        <f t="shared" si="80"/>
        <v>-546</v>
      </c>
      <c r="DR24" s="382">
        <f t="shared" si="80"/>
        <v>71</v>
      </c>
      <c r="DS24" s="382">
        <f t="shared" si="80"/>
        <v>412</v>
      </c>
      <c r="DT24" s="382">
        <f t="shared" si="80"/>
        <v>-523</v>
      </c>
      <c r="DU24" s="382">
        <f t="shared" si="80"/>
        <v>539</v>
      </c>
      <c r="DV24" s="382">
        <f t="shared" si="80"/>
        <v>1958</v>
      </c>
      <c r="DW24" s="382">
        <f t="shared" si="80"/>
        <v>846</v>
      </c>
      <c r="DX24" s="382">
        <f t="shared" si="80"/>
        <v>-77</v>
      </c>
      <c r="DY24" s="382"/>
      <c r="DZ24" s="382"/>
      <c r="EA24" s="382"/>
      <c r="EB24" s="261"/>
      <c r="EC24" s="56">
        <f>IF(ISERROR(GETPIVOTDATA("VALUE",'CRS WK pvt'!$I$2,"DT_FILE",EC$8,"CD_CO",EC$6,"TRIM_CAT",TRIM(B24),"TRIM_LINE",A23))=TRUE,0,GETPIVOTDATA("VALUE",'CRS WK pvt'!$I$2,"DT_FILE",EC$8,"CD_CO",EC$6,"TRIM_CAT",TRIM(B24),"TRIM_LINE",A23))</f>
        <v>8048</v>
      </c>
    </row>
    <row r="25" spans="1:133" s="51" customFormat="1" x14ac:dyDescent="0.3">
      <c r="A25" s="136"/>
      <c r="B25" s="52" t="s">
        <v>140</v>
      </c>
      <c r="C25" s="72">
        <v>1009</v>
      </c>
      <c r="D25" s="73">
        <v>1013</v>
      </c>
      <c r="E25" s="73">
        <v>1472</v>
      </c>
      <c r="F25" s="73">
        <v>1224</v>
      </c>
      <c r="G25" s="73">
        <v>957</v>
      </c>
      <c r="H25" s="73">
        <v>758</v>
      </c>
      <c r="I25" s="73">
        <v>771</v>
      </c>
      <c r="J25" s="73">
        <v>806</v>
      </c>
      <c r="K25" s="73">
        <v>990</v>
      </c>
      <c r="L25" s="74">
        <v>894</v>
      </c>
      <c r="M25" s="73">
        <v>890</v>
      </c>
      <c r="N25" s="73">
        <v>946</v>
      </c>
      <c r="O25" s="73">
        <v>970</v>
      </c>
      <c r="P25" s="73">
        <v>811</v>
      </c>
      <c r="Q25" s="73">
        <v>1104</v>
      </c>
      <c r="R25" s="73">
        <v>1134</v>
      </c>
      <c r="S25" s="73">
        <v>759</v>
      </c>
      <c r="T25" s="73">
        <v>655</v>
      </c>
      <c r="U25" s="183">
        <v>722</v>
      </c>
      <c r="V25" s="183">
        <v>762</v>
      </c>
      <c r="W25" s="183">
        <v>843</v>
      </c>
      <c r="X25" s="74">
        <v>868</v>
      </c>
      <c r="Y25" s="183">
        <v>820</v>
      </c>
      <c r="Z25" s="183">
        <v>896</v>
      </c>
      <c r="AA25" s="183">
        <v>1081</v>
      </c>
      <c r="AB25" s="183">
        <v>1239</v>
      </c>
      <c r="AC25" s="183">
        <v>1178</v>
      </c>
      <c r="AD25" s="183">
        <v>1258</v>
      </c>
      <c r="AE25" s="183">
        <v>941</v>
      </c>
      <c r="AF25" s="183">
        <v>878</v>
      </c>
      <c r="AG25" s="183">
        <v>900</v>
      </c>
      <c r="AH25" s="183">
        <v>1017</v>
      </c>
      <c r="AI25" s="183">
        <v>824</v>
      </c>
      <c r="AJ25" s="74">
        <v>899</v>
      </c>
      <c r="AK25" s="272">
        <v>1168</v>
      </c>
      <c r="AL25" s="272">
        <v>1180</v>
      </c>
      <c r="AM25" s="272">
        <v>1239</v>
      </c>
      <c r="AN25" s="272">
        <v>1038</v>
      </c>
      <c r="AO25" s="272">
        <v>991</v>
      </c>
      <c r="AP25" s="272">
        <v>946</v>
      </c>
      <c r="AQ25" s="56">
        <v>891</v>
      </c>
      <c r="AR25" s="272">
        <v>828</v>
      </c>
      <c r="AS25" s="272">
        <v>930</v>
      </c>
      <c r="AT25" s="272">
        <v>836</v>
      </c>
      <c r="AU25" s="272">
        <v>1119</v>
      </c>
      <c r="AV25" s="288">
        <v>1262</v>
      </c>
      <c r="AW25" s="272">
        <v>1388</v>
      </c>
      <c r="AX25" s="272">
        <v>1303</v>
      </c>
      <c r="AY25" s="272">
        <v>1275</v>
      </c>
      <c r="AZ25" s="56">
        <v>1118</v>
      </c>
      <c r="BA25" s="272">
        <v>1024</v>
      </c>
      <c r="BB25" s="272">
        <v>1101</v>
      </c>
      <c r="BC25" s="56">
        <v>1020</v>
      </c>
      <c r="BD25" s="272">
        <v>937</v>
      </c>
      <c r="BE25" s="272">
        <v>970</v>
      </c>
      <c r="BF25" s="272">
        <v>1045</v>
      </c>
      <c r="BG25" s="272">
        <v>1152</v>
      </c>
      <c r="BH25" s="288">
        <v>1413</v>
      </c>
      <c r="BI25" s="472">
        <v>1555</v>
      </c>
      <c r="BJ25" s="537">
        <v>1687</v>
      </c>
      <c r="BK25" s="561">
        <v>1425</v>
      </c>
      <c r="BL25" s="56">
        <v>1189</v>
      </c>
      <c r="BM25" s="272">
        <v>1191</v>
      </c>
      <c r="BN25" s="272">
        <v>1591</v>
      </c>
      <c r="BO25" s="56">
        <v>1089</v>
      </c>
      <c r="BP25" s="56">
        <v>1109</v>
      </c>
      <c r="BQ25" s="272">
        <v>1005</v>
      </c>
      <c r="BR25" s="272">
        <v>945</v>
      </c>
      <c r="BS25" s="272"/>
      <c r="BT25" s="272"/>
      <c r="BU25" s="72">
        <f t="shared" si="76"/>
        <v>-39</v>
      </c>
      <c r="BV25" s="76">
        <f t="shared" si="76"/>
        <v>-202</v>
      </c>
      <c r="BW25" s="76">
        <f t="shared" si="76"/>
        <v>-368</v>
      </c>
      <c r="BX25" s="76">
        <f t="shared" si="76"/>
        <v>-90</v>
      </c>
      <c r="BY25" s="76">
        <f t="shared" si="76"/>
        <v>-198</v>
      </c>
      <c r="BZ25" s="76">
        <f t="shared" si="76"/>
        <v>-103</v>
      </c>
      <c r="CA25" s="76">
        <f t="shared" si="76"/>
        <v>-49</v>
      </c>
      <c r="CB25" s="76">
        <f t="shared" si="76"/>
        <v>-44</v>
      </c>
      <c r="CC25" s="76">
        <f t="shared" si="76"/>
        <v>-147</v>
      </c>
      <c r="CD25" s="382">
        <f t="shared" si="76"/>
        <v>-26</v>
      </c>
      <c r="CE25" s="405">
        <f t="shared" si="77"/>
        <v>-70</v>
      </c>
      <c r="CF25" s="76">
        <f t="shared" si="77"/>
        <v>-50</v>
      </c>
      <c r="CG25" s="76">
        <f t="shared" si="77"/>
        <v>111</v>
      </c>
      <c r="CH25" s="76">
        <f t="shared" si="77"/>
        <v>428</v>
      </c>
      <c r="CI25" s="76">
        <f t="shared" si="77"/>
        <v>74</v>
      </c>
      <c r="CJ25" s="223">
        <f t="shared" si="77"/>
        <v>124</v>
      </c>
      <c r="CK25" s="223">
        <f t="shared" si="77"/>
        <v>182</v>
      </c>
      <c r="CL25" s="223">
        <f t="shared" si="77"/>
        <v>223</v>
      </c>
      <c r="CM25" s="223">
        <f t="shared" si="77"/>
        <v>178</v>
      </c>
      <c r="CN25" s="223">
        <f t="shared" si="77"/>
        <v>255</v>
      </c>
      <c r="CO25" s="223">
        <f t="shared" si="78"/>
        <v>-19</v>
      </c>
      <c r="CP25" s="382">
        <f t="shared" si="78"/>
        <v>31</v>
      </c>
      <c r="CQ25" s="344">
        <f t="shared" si="78"/>
        <v>348</v>
      </c>
      <c r="CR25" s="223">
        <f t="shared" si="78"/>
        <v>284</v>
      </c>
      <c r="CS25" s="223">
        <f t="shared" si="78"/>
        <v>158</v>
      </c>
      <c r="CT25" s="223">
        <f t="shared" si="78"/>
        <v>-201</v>
      </c>
      <c r="CU25" s="223">
        <f t="shared" si="78"/>
        <v>-187</v>
      </c>
      <c r="CV25" s="223">
        <f t="shared" si="78"/>
        <v>-312</v>
      </c>
      <c r="CW25" s="223">
        <f t="shared" si="78"/>
        <v>-50</v>
      </c>
      <c r="CX25" s="223">
        <f t="shared" si="78"/>
        <v>-50</v>
      </c>
      <c r="CY25" s="223">
        <f t="shared" si="79"/>
        <v>30</v>
      </c>
      <c r="CZ25" s="223">
        <f t="shared" si="79"/>
        <v>-181</v>
      </c>
      <c r="DA25" s="223">
        <f t="shared" si="79"/>
        <v>295</v>
      </c>
      <c r="DB25" s="382">
        <f t="shared" si="79"/>
        <v>363</v>
      </c>
      <c r="DC25" s="382">
        <f t="shared" si="79"/>
        <v>220</v>
      </c>
      <c r="DD25" s="382">
        <f t="shared" si="79"/>
        <v>123</v>
      </c>
      <c r="DE25" s="382">
        <f t="shared" si="79"/>
        <v>36</v>
      </c>
      <c r="DF25" s="382">
        <f t="shared" si="79"/>
        <v>80</v>
      </c>
      <c r="DG25" s="382">
        <f t="shared" si="79"/>
        <v>33</v>
      </c>
      <c r="DH25" s="382">
        <f t="shared" si="79"/>
        <v>155</v>
      </c>
      <c r="DI25" s="382">
        <f t="shared" si="80"/>
        <v>129</v>
      </c>
      <c r="DJ25" s="382">
        <f t="shared" si="80"/>
        <v>109</v>
      </c>
      <c r="DK25" s="382">
        <f t="shared" si="80"/>
        <v>40</v>
      </c>
      <c r="DL25" s="382">
        <f t="shared" si="80"/>
        <v>209</v>
      </c>
      <c r="DM25" s="382">
        <f t="shared" si="80"/>
        <v>33</v>
      </c>
      <c r="DN25" s="382">
        <f t="shared" si="80"/>
        <v>151</v>
      </c>
      <c r="DO25" s="382">
        <f t="shared" si="80"/>
        <v>167</v>
      </c>
      <c r="DP25" s="382">
        <f t="shared" si="80"/>
        <v>384</v>
      </c>
      <c r="DQ25" s="382">
        <f t="shared" si="80"/>
        <v>150</v>
      </c>
      <c r="DR25" s="382">
        <f t="shared" si="80"/>
        <v>71</v>
      </c>
      <c r="DS25" s="382">
        <f t="shared" si="80"/>
        <v>167</v>
      </c>
      <c r="DT25" s="382">
        <f t="shared" si="80"/>
        <v>490</v>
      </c>
      <c r="DU25" s="382">
        <f t="shared" si="80"/>
        <v>69</v>
      </c>
      <c r="DV25" s="382">
        <f t="shared" si="80"/>
        <v>172</v>
      </c>
      <c r="DW25" s="382">
        <f t="shared" si="80"/>
        <v>35</v>
      </c>
      <c r="DX25" s="382">
        <f t="shared" si="80"/>
        <v>-100</v>
      </c>
      <c r="DY25" s="382"/>
      <c r="DZ25" s="382"/>
      <c r="EA25" s="382"/>
      <c r="EB25" s="261"/>
      <c r="EC25" s="56">
        <f>IF(ISERROR(GETPIVOTDATA("VALUE",'CRS WK pvt'!$I$2,"DT_FILE",EC$8,"CD_CO",EC$6,"TRIM_CAT",TRIM(B25),"TRIM_LINE",A23))=TRUE,0,GETPIVOTDATA("VALUE",'CRS WK pvt'!$I$2,"DT_FILE",EC$8,"CD_CO",EC$6,"TRIM_CAT",TRIM(B25),"TRIM_LINE",A23))</f>
        <v>945</v>
      </c>
    </row>
    <row r="26" spans="1:133" s="51" customFormat="1" x14ac:dyDescent="0.3">
      <c r="A26" s="136"/>
      <c r="B26" s="52" t="s">
        <v>141</v>
      </c>
      <c r="C26" s="72">
        <v>1748</v>
      </c>
      <c r="D26" s="73">
        <v>1804</v>
      </c>
      <c r="E26" s="73">
        <v>1374</v>
      </c>
      <c r="F26" s="73">
        <v>1136</v>
      </c>
      <c r="G26" s="73">
        <v>1377</v>
      </c>
      <c r="H26" s="73">
        <v>954</v>
      </c>
      <c r="I26" s="73">
        <v>990</v>
      </c>
      <c r="J26" s="73">
        <v>1143</v>
      </c>
      <c r="K26" s="73">
        <v>1378</v>
      </c>
      <c r="L26" s="74">
        <v>1739</v>
      </c>
      <c r="M26" s="73">
        <v>1531</v>
      </c>
      <c r="N26" s="73">
        <v>1781</v>
      </c>
      <c r="O26" s="73">
        <v>1623</v>
      </c>
      <c r="P26" s="73">
        <v>2073</v>
      </c>
      <c r="Q26" s="73">
        <v>1522</v>
      </c>
      <c r="R26" s="73">
        <v>1343</v>
      </c>
      <c r="S26" s="73">
        <v>1069</v>
      </c>
      <c r="T26" s="73">
        <v>1100</v>
      </c>
      <c r="U26" s="183">
        <v>979</v>
      </c>
      <c r="V26" s="183">
        <v>1240</v>
      </c>
      <c r="W26" s="183">
        <v>1377</v>
      </c>
      <c r="X26" s="74">
        <v>1535</v>
      </c>
      <c r="Y26" s="183">
        <v>1819</v>
      </c>
      <c r="Z26" s="183">
        <v>1710</v>
      </c>
      <c r="AA26" s="183">
        <v>1434</v>
      </c>
      <c r="AB26" s="183">
        <v>1268</v>
      </c>
      <c r="AC26" s="183">
        <v>1127</v>
      </c>
      <c r="AD26" s="183">
        <v>1260</v>
      </c>
      <c r="AE26" s="183">
        <v>1191</v>
      </c>
      <c r="AF26" s="183">
        <v>1015</v>
      </c>
      <c r="AG26" s="183">
        <v>1116</v>
      </c>
      <c r="AH26" s="183">
        <v>1927</v>
      </c>
      <c r="AI26" s="183">
        <v>1933</v>
      </c>
      <c r="AJ26" s="74">
        <v>2011</v>
      </c>
      <c r="AK26" s="272">
        <v>2642</v>
      </c>
      <c r="AL26" s="272">
        <v>2321</v>
      </c>
      <c r="AM26" s="272">
        <v>2053</v>
      </c>
      <c r="AN26" s="272">
        <v>1705</v>
      </c>
      <c r="AO26" s="272">
        <v>1464</v>
      </c>
      <c r="AP26" s="272">
        <v>1611</v>
      </c>
      <c r="AQ26" s="56">
        <v>1326</v>
      </c>
      <c r="AR26" s="272">
        <v>1240</v>
      </c>
      <c r="AS26" s="272">
        <v>1346</v>
      </c>
      <c r="AT26" s="272">
        <v>1292</v>
      </c>
      <c r="AU26" s="272">
        <v>1360</v>
      </c>
      <c r="AV26" s="288">
        <v>1696</v>
      </c>
      <c r="AW26" s="272">
        <v>1580</v>
      </c>
      <c r="AX26" s="272">
        <v>1532</v>
      </c>
      <c r="AY26" s="272">
        <v>1689</v>
      </c>
      <c r="AZ26" s="56">
        <v>1349</v>
      </c>
      <c r="BA26" s="272">
        <v>1337</v>
      </c>
      <c r="BB26" s="272">
        <v>1279</v>
      </c>
      <c r="BC26" s="56">
        <v>1305</v>
      </c>
      <c r="BD26" s="272">
        <v>1095</v>
      </c>
      <c r="BE26" s="272">
        <v>1112</v>
      </c>
      <c r="BF26" s="272">
        <v>1285</v>
      </c>
      <c r="BG26" s="272">
        <v>1429</v>
      </c>
      <c r="BH26" s="288">
        <v>1678</v>
      </c>
      <c r="BI26" s="472">
        <v>1573</v>
      </c>
      <c r="BJ26" s="537">
        <v>1806</v>
      </c>
      <c r="BK26" s="561">
        <v>1624</v>
      </c>
      <c r="BL26" s="56">
        <v>1469</v>
      </c>
      <c r="BM26" s="272">
        <v>1338</v>
      </c>
      <c r="BN26" s="272">
        <v>1022</v>
      </c>
      <c r="BO26" s="56">
        <v>947</v>
      </c>
      <c r="BP26" s="56">
        <v>1312</v>
      </c>
      <c r="BQ26" s="272">
        <v>991</v>
      </c>
      <c r="BR26" s="272">
        <v>1066</v>
      </c>
      <c r="BS26" s="272"/>
      <c r="BT26" s="272"/>
      <c r="BU26" s="72">
        <f t="shared" si="76"/>
        <v>-125</v>
      </c>
      <c r="BV26" s="76">
        <f t="shared" si="76"/>
        <v>269</v>
      </c>
      <c r="BW26" s="76">
        <f t="shared" si="76"/>
        <v>148</v>
      </c>
      <c r="BX26" s="76">
        <f t="shared" si="76"/>
        <v>207</v>
      </c>
      <c r="BY26" s="76">
        <f t="shared" si="76"/>
        <v>-308</v>
      </c>
      <c r="BZ26" s="76">
        <f t="shared" si="76"/>
        <v>146</v>
      </c>
      <c r="CA26" s="76">
        <f t="shared" si="76"/>
        <v>-11</v>
      </c>
      <c r="CB26" s="76">
        <f t="shared" si="76"/>
        <v>97</v>
      </c>
      <c r="CC26" s="76">
        <f t="shared" si="76"/>
        <v>-1</v>
      </c>
      <c r="CD26" s="382">
        <f t="shared" si="76"/>
        <v>-204</v>
      </c>
      <c r="CE26" s="405">
        <f t="shared" si="77"/>
        <v>288</v>
      </c>
      <c r="CF26" s="76">
        <f t="shared" si="77"/>
        <v>-71</v>
      </c>
      <c r="CG26" s="76">
        <f t="shared" si="77"/>
        <v>-189</v>
      </c>
      <c r="CH26" s="76">
        <f t="shared" si="77"/>
        <v>-805</v>
      </c>
      <c r="CI26" s="76">
        <f t="shared" si="77"/>
        <v>-395</v>
      </c>
      <c r="CJ26" s="223">
        <f t="shared" si="77"/>
        <v>-83</v>
      </c>
      <c r="CK26" s="223">
        <f t="shared" si="77"/>
        <v>122</v>
      </c>
      <c r="CL26" s="223">
        <f t="shared" si="77"/>
        <v>-85</v>
      </c>
      <c r="CM26" s="223">
        <f t="shared" si="77"/>
        <v>137</v>
      </c>
      <c r="CN26" s="223">
        <f t="shared" si="77"/>
        <v>687</v>
      </c>
      <c r="CO26" s="223">
        <f t="shared" si="78"/>
        <v>556</v>
      </c>
      <c r="CP26" s="382">
        <f t="shared" si="78"/>
        <v>476</v>
      </c>
      <c r="CQ26" s="344">
        <f t="shared" si="78"/>
        <v>823</v>
      </c>
      <c r="CR26" s="223">
        <f t="shared" si="78"/>
        <v>611</v>
      </c>
      <c r="CS26" s="223">
        <f t="shared" si="78"/>
        <v>619</v>
      </c>
      <c r="CT26" s="223">
        <f t="shared" si="78"/>
        <v>437</v>
      </c>
      <c r="CU26" s="223">
        <f t="shared" si="78"/>
        <v>337</v>
      </c>
      <c r="CV26" s="223">
        <f t="shared" si="78"/>
        <v>351</v>
      </c>
      <c r="CW26" s="223">
        <f t="shared" si="78"/>
        <v>135</v>
      </c>
      <c r="CX26" s="223">
        <f t="shared" si="78"/>
        <v>225</v>
      </c>
      <c r="CY26" s="223">
        <f t="shared" si="79"/>
        <v>230</v>
      </c>
      <c r="CZ26" s="223">
        <f t="shared" si="79"/>
        <v>-635</v>
      </c>
      <c r="DA26" s="223">
        <f t="shared" si="79"/>
        <v>-573</v>
      </c>
      <c r="DB26" s="382">
        <f t="shared" si="79"/>
        <v>-315</v>
      </c>
      <c r="DC26" s="382">
        <f t="shared" si="79"/>
        <v>-1062</v>
      </c>
      <c r="DD26" s="382">
        <f t="shared" si="79"/>
        <v>-789</v>
      </c>
      <c r="DE26" s="382">
        <f t="shared" si="79"/>
        <v>-364</v>
      </c>
      <c r="DF26" s="382">
        <f t="shared" si="79"/>
        <v>-356</v>
      </c>
      <c r="DG26" s="382">
        <f t="shared" si="79"/>
        <v>-127</v>
      </c>
      <c r="DH26" s="382">
        <f t="shared" si="79"/>
        <v>-332</v>
      </c>
      <c r="DI26" s="382">
        <f t="shared" si="80"/>
        <v>-21</v>
      </c>
      <c r="DJ26" s="382">
        <f t="shared" si="80"/>
        <v>-145</v>
      </c>
      <c r="DK26" s="382">
        <f t="shared" si="80"/>
        <v>-234</v>
      </c>
      <c r="DL26" s="382">
        <f t="shared" si="80"/>
        <v>-7</v>
      </c>
      <c r="DM26" s="382">
        <f t="shared" si="80"/>
        <v>69</v>
      </c>
      <c r="DN26" s="382">
        <f t="shared" si="80"/>
        <v>-18</v>
      </c>
      <c r="DO26" s="382">
        <f t="shared" si="80"/>
        <v>-7</v>
      </c>
      <c r="DP26" s="382">
        <f t="shared" si="80"/>
        <v>274</v>
      </c>
      <c r="DQ26" s="382">
        <f t="shared" si="80"/>
        <v>-65</v>
      </c>
      <c r="DR26" s="382">
        <f t="shared" si="80"/>
        <v>120</v>
      </c>
      <c r="DS26" s="382">
        <f t="shared" si="80"/>
        <v>1</v>
      </c>
      <c r="DT26" s="382">
        <f t="shared" si="80"/>
        <v>-257</v>
      </c>
      <c r="DU26" s="382">
        <f t="shared" si="80"/>
        <v>-358</v>
      </c>
      <c r="DV26" s="382">
        <f t="shared" si="80"/>
        <v>217</v>
      </c>
      <c r="DW26" s="382">
        <f t="shared" si="80"/>
        <v>-121</v>
      </c>
      <c r="DX26" s="382">
        <f t="shared" si="80"/>
        <v>-219</v>
      </c>
      <c r="DY26" s="382"/>
      <c r="DZ26" s="382"/>
      <c r="EA26" s="382"/>
      <c r="EB26" s="261"/>
      <c r="EC26" s="56">
        <f>IF(ISERROR(GETPIVOTDATA("VALUE",'CRS WK pvt'!$I$2,"DT_FILE",EC$8,"CD_CO",EC$6,"TRIM_CAT",TRIM(B26),"TRIM_LINE",A23))=TRUE,0,GETPIVOTDATA("VALUE",'CRS WK pvt'!$I$2,"DT_FILE",EC$8,"CD_CO",EC$6,"TRIM_CAT",TRIM(B26),"TRIM_LINE",A23))</f>
        <v>1066</v>
      </c>
    </row>
    <row r="27" spans="1:133" s="51" customFormat="1" x14ac:dyDescent="0.3">
      <c r="A27" s="136"/>
      <c r="B27" s="52" t="s">
        <v>142</v>
      </c>
      <c r="C27" s="72">
        <v>73</v>
      </c>
      <c r="D27" s="73">
        <v>87</v>
      </c>
      <c r="E27" s="73">
        <v>45</v>
      </c>
      <c r="F27" s="73">
        <v>39</v>
      </c>
      <c r="G27" s="73">
        <v>65</v>
      </c>
      <c r="H27" s="73">
        <v>29</v>
      </c>
      <c r="I27" s="73">
        <v>36</v>
      </c>
      <c r="J27" s="73">
        <v>44</v>
      </c>
      <c r="K27" s="73">
        <v>69</v>
      </c>
      <c r="L27" s="74">
        <v>102</v>
      </c>
      <c r="M27" s="73">
        <v>71</v>
      </c>
      <c r="N27" s="73">
        <v>88</v>
      </c>
      <c r="O27" s="73">
        <v>86</v>
      </c>
      <c r="P27" s="73">
        <v>103</v>
      </c>
      <c r="Q27" s="73">
        <v>82</v>
      </c>
      <c r="R27" s="73">
        <v>69</v>
      </c>
      <c r="S27" s="73">
        <v>54</v>
      </c>
      <c r="T27" s="73">
        <v>54</v>
      </c>
      <c r="U27" s="183">
        <v>42</v>
      </c>
      <c r="V27" s="183">
        <v>40</v>
      </c>
      <c r="W27" s="183">
        <v>74</v>
      </c>
      <c r="X27" s="74">
        <v>73</v>
      </c>
      <c r="Y27" s="183">
        <v>90</v>
      </c>
      <c r="Z27" s="183">
        <v>80</v>
      </c>
      <c r="AA27" s="183">
        <v>69</v>
      </c>
      <c r="AB27" s="183">
        <v>56</v>
      </c>
      <c r="AC27" s="183">
        <v>40</v>
      </c>
      <c r="AD27" s="183">
        <v>43</v>
      </c>
      <c r="AE27" s="183">
        <v>45</v>
      </c>
      <c r="AF27" s="183">
        <v>30</v>
      </c>
      <c r="AG27" s="183">
        <v>59</v>
      </c>
      <c r="AH27" s="183">
        <v>90</v>
      </c>
      <c r="AI27" s="183">
        <v>104</v>
      </c>
      <c r="AJ27" s="74">
        <v>125</v>
      </c>
      <c r="AK27" s="272">
        <v>126</v>
      </c>
      <c r="AL27" s="272">
        <v>115</v>
      </c>
      <c r="AM27" s="272">
        <v>100</v>
      </c>
      <c r="AN27" s="272">
        <v>89</v>
      </c>
      <c r="AO27" s="272">
        <v>72</v>
      </c>
      <c r="AP27" s="272">
        <v>89</v>
      </c>
      <c r="AQ27" s="56">
        <v>61</v>
      </c>
      <c r="AR27" s="272">
        <v>61</v>
      </c>
      <c r="AS27" s="272">
        <v>63</v>
      </c>
      <c r="AT27" s="272">
        <v>64</v>
      </c>
      <c r="AU27" s="272">
        <v>70</v>
      </c>
      <c r="AV27" s="288">
        <v>84</v>
      </c>
      <c r="AW27" s="272">
        <v>96</v>
      </c>
      <c r="AX27" s="272">
        <v>64</v>
      </c>
      <c r="AY27" s="272">
        <v>71</v>
      </c>
      <c r="AZ27" s="56">
        <v>62</v>
      </c>
      <c r="BA27" s="272">
        <v>73</v>
      </c>
      <c r="BB27" s="272">
        <v>66</v>
      </c>
      <c r="BC27" s="56">
        <v>48</v>
      </c>
      <c r="BD27" s="272">
        <v>49</v>
      </c>
      <c r="BE27" s="272">
        <v>41</v>
      </c>
      <c r="BF27" s="272">
        <v>52</v>
      </c>
      <c r="BG27" s="272">
        <v>88</v>
      </c>
      <c r="BH27" s="288">
        <v>84</v>
      </c>
      <c r="BI27" s="472">
        <v>110</v>
      </c>
      <c r="BJ27" s="537">
        <v>111</v>
      </c>
      <c r="BK27" s="561">
        <v>90</v>
      </c>
      <c r="BL27" s="56">
        <v>81</v>
      </c>
      <c r="BM27" s="272">
        <v>74</v>
      </c>
      <c r="BN27" s="272">
        <v>57</v>
      </c>
      <c r="BO27" s="56">
        <v>53</v>
      </c>
      <c r="BP27" s="56">
        <v>46</v>
      </c>
      <c r="BQ27" s="272">
        <v>28</v>
      </c>
      <c r="BR27" s="272">
        <v>40</v>
      </c>
      <c r="BS27" s="272"/>
      <c r="BT27" s="272"/>
      <c r="BU27" s="72">
        <f t="shared" si="76"/>
        <v>13</v>
      </c>
      <c r="BV27" s="76">
        <f t="shared" si="76"/>
        <v>16</v>
      </c>
      <c r="BW27" s="76">
        <f t="shared" si="76"/>
        <v>37</v>
      </c>
      <c r="BX27" s="76">
        <f t="shared" si="76"/>
        <v>30</v>
      </c>
      <c r="BY27" s="76">
        <f t="shared" si="76"/>
        <v>-11</v>
      </c>
      <c r="BZ27" s="76">
        <f t="shared" si="76"/>
        <v>25</v>
      </c>
      <c r="CA27" s="76">
        <f t="shared" si="76"/>
        <v>6</v>
      </c>
      <c r="CB27" s="76">
        <f t="shared" si="76"/>
        <v>-4</v>
      </c>
      <c r="CC27" s="76">
        <f t="shared" si="76"/>
        <v>5</v>
      </c>
      <c r="CD27" s="382">
        <f t="shared" si="76"/>
        <v>-29</v>
      </c>
      <c r="CE27" s="405">
        <f t="shared" si="77"/>
        <v>19</v>
      </c>
      <c r="CF27" s="76">
        <f t="shared" si="77"/>
        <v>-8</v>
      </c>
      <c r="CG27" s="76">
        <f t="shared" si="77"/>
        <v>-17</v>
      </c>
      <c r="CH27" s="76">
        <f t="shared" si="77"/>
        <v>-47</v>
      </c>
      <c r="CI27" s="76">
        <f t="shared" si="77"/>
        <v>-42</v>
      </c>
      <c r="CJ27" s="223">
        <f t="shared" si="77"/>
        <v>-26</v>
      </c>
      <c r="CK27" s="223">
        <f t="shared" si="77"/>
        <v>-9</v>
      </c>
      <c r="CL27" s="223">
        <f t="shared" si="77"/>
        <v>-24</v>
      </c>
      <c r="CM27" s="223">
        <f t="shared" si="77"/>
        <v>17</v>
      </c>
      <c r="CN27" s="223">
        <f t="shared" si="77"/>
        <v>50</v>
      </c>
      <c r="CO27" s="223">
        <f t="shared" si="78"/>
        <v>30</v>
      </c>
      <c r="CP27" s="382">
        <f t="shared" si="78"/>
        <v>52</v>
      </c>
      <c r="CQ27" s="344">
        <f t="shared" si="78"/>
        <v>36</v>
      </c>
      <c r="CR27" s="223">
        <f t="shared" si="78"/>
        <v>35</v>
      </c>
      <c r="CS27" s="223">
        <f t="shared" si="78"/>
        <v>31</v>
      </c>
      <c r="CT27" s="223">
        <f t="shared" si="78"/>
        <v>33</v>
      </c>
      <c r="CU27" s="223">
        <f t="shared" si="78"/>
        <v>32</v>
      </c>
      <c r="CV27" s="223">
        <f t="shared" si="78"/>
        <v>46</v>
      </c>
      <c r="CW27" s="223">
        <f t="shared" si="78"/>
        <v>16</v>
      </c>
      <c r="CX27" s="223">
        <f t="shared" si="78"/>
        <v>31</v>
      </c>
      <c r="CY27" s="223">
        <f t="shared" si="79"/>
        <v>4</v>
      </c>
      <c r="CZ27" s="223">
        <f t="shared" si="79"/>
        <v>-26</v>
      </c>
      <c r="DA27" s="223">
        <f t="shared" si="79"/>
        <v>-34</v>
      </c>
      <c r="DB27" s="382">
        <f t="shared" si="79"/>
        <v>-41</v>
      </c>
      <c r="DC27" s="382">
        <f t="shared" si="79"/>
        <v>-30</v>
      </c>
      <c r="DD27" s="382">
        <f t="shared" si="79"/>
        <v>-51</v>
      </c>
      <c r="DE27" s="382">
        <f t="shared" si="79"/>
        <v>-29</v>
      </c>
      <c r="DF27" s="382">
        <f t="shared" si="79"/>
        <v>-27</v>
      </c>
      <c r="DG27" s="382">
        <f t="shared" si="79"/>
        <v>1</v>
      </c>
      <c r="DH27" s="382">
        <f t="shared" si="79"/>
        <v>-23</v>
      </c>
      <c r="DI27" s="382">
        <f t="shared" si="80"/>
        <v>-13</v>
      </c>
      <c r="DJ27" s="382">
        <f t="shared" si="80"/>
        <v>-12</v>
      </c>
      <c r="DK27" s="382">
        <f t="shared" si="80"/>
        <v>-22</v>
      </c>
      <c r="DL27" s="382">
        <f t="shared" si="80"/>
        <v>-12</v>
      </c>
      <c r="DM27" s="382">
        <f t="shared" si="80"/>
        <v>18</v>
      </c>
      <c r="DN27" s="382">
        <f t="shared" si="80"/>
        <v>0</v>
      </c>
      <c r="DO27" s="382">
        <f t="shared" si="80"/>
        <v>14</v>
      </c>
      <c r="DP27" s="382">
        <f t="shared" si="80"/>
        <v>47</v>
      </c>
      <c r="DQ27" s="382">
        <f t="shared" si="80"/>
        <v>19</v>
      </c>
      <c r="DR27" s="382">
        <f t="shared" si="80"/>
        <v>19</v>
      </c>
      <c r="DS27" s="382">
        <f t="shared" si="80"/>
        <v>1</v>
      </c>
      <c r="DT27" s="382">
        <f t="shared" si="80"/>
        <v>-9</v>
      </c>
      <c r="DU27" s="382">
        <f t="shared" si="80"/>
        <v>5</v>
      </c>
      <c r="DV27" s="382">
        <f t="shared" si="80"/>
        <v>-3</v>
      </c>
      <c r="DW27" s="382">
        <f t="shared" si="80"/>
        <v>-13</v>
      </c>
      <c r="DX27" s="382">
        <f t="shared" si="80"/>
        <v>-12</v>
      </c>
      <c r="DY27" s="382"/>
      <c r="DZ27" s="382"/>
      <c r="EA27" s="382"/>
      <c r="EB27" s="261"/>
      <c r="EC27" s="56">
        <f>IF(ISERROR(GETPIVOTDATA("VALUE",'CRS WK pvt'!$I$2,"DT_FILE",EC$8,"CD_CO",EC$6,"TRIM_CAT",TRIM(B27),"TRIM_LINE",A23))=TRUE,0,GETPIVOTDATA("VALUE",'CRS WK pvt'!$I$2,"DT_FILE",EC$8,"CD_CO",EC$6,"TRIM_CAT",TRIM(B27),"TRIM_LINE",A23))</f>
        <v>40</v>
      </c>
    </row>
    <row r="28" spans="1:133" s="51" customFormat="1" x14ac:dyDescent="0.3">
      <c r="A28" s="136"/>
      <c r="B28" s="52" t="s">
        <v>143</v>
      </c>
      <c r="C28" s="72">
        <v>14</v>
      </c>
      <c r="D28" s="73">
        <v>17</v>
      </c>
      <c r="E28" s="73">
        <v>22</v>
      </c>
      <c r="F28" s="73">
        <v>6</v>
      </c>
      <c r="G28" s="73">
        <v>11</v>
      </c>
      <c r="H28" s="73">
        <v>3</v>
      </c>
      <c r="I28" s="73">
        <v>9</v>
      </c>
      <c r="J28" s="73">
        <v>8</v>
      </c>
      <c r="K28" s="73">
        <v>12</v>
      </c>
      <c r="L28" s="74">
        <v>16</v>
      </c>
      <c r="M28" s="73">
        <v>7</v>
      </c>
      <c r="N28" s="73">
        <v>13</v>
      </c>
      <c r="O28" s="73">
        <v>13</v>
      </c>
      <c r="P28" s="73">
        <v>15</v>
      </c>
      <c r="Q28" s="73">
        <v>9</v>
      </c>
      <c r="R28" s="73">
        <v>8</v>
      </c>
      <c r="S28" s="73">
        <v>27</v>
      </c>
      <c r="T28" s="73">
        <v>6</v>
      </c>
      <c r="U28" s="183">
        <v>11</v>
      </c>
      <c r="V28" s="183">
        <v>12</v>
      </c>
      <c r="W28" s="183">
        <v>13</v>
      </c>
      <c r="X28" s="74">
        <v>10</v>
      </c>
      <c r="Y28" s="183">
        <v>14</v>
      </c>
      <c r="Z28" s="183">
        <v>11</v>
      </c>
      <c r="AA28" s="183">
        <v>9</v>
      </c>
      <c r="AB28" s="183">
        <v>6</v>
      </c>
      <c r="AC28" s="183">
        <v>9</v>
      </c>
      <c r="AD28" s="183">
        <v>9</v>
      </c>
      <c r="AE28" s="183">
        <v>5</v>
      </c>
      <c r="AF28" s="183">
        <v>5</v>
      </c>
      <c r="AG28" s="183">
        <v>6</v>
      </c>
      <c r="AH28" s="183">
        <v>15</v>
      </c>
      <c r="AI28" s="183">
        <v>15</v>
      </c>
      <c r="AJ28" s="74">
        <v>20</v>
      </c>
      <c r="AK28" s="272">
        <v>21</v>
      </c>
      <c r="AL28" s="272">
        <v>12</v>
      </c>
      <c r="AM28" s="272">
        <v>18</v>
      </c>
      <c r="AN28" s="272">
        <v>11</v>
      </c>
      <c r="AO28" s="272">
        <v>14</v>
      </c>
      <c r="AP28" s="272">
        <v>15</v>
      </c>
      <c r="AQ28" s="56">
        <v>13</v>
      </c>
      <c r="AR28" s="272">
        <v>11</v>
      </c>
      <c r="AS28" s="272">
        <v>12</v>
      </c>
      <c r="AT28" s="272">
        <v>14</v>
      </c>
      <c r="AU28" s="272">
        <v>13</v>
      </c>
      <c r="AV28" s="288">
        <v>21</v>
      </c>
      <c r="AW28" s="272">
        <v>22</v>
      </c>
      <c r="AX28" s="272">
        <v>18</v>
      </c>
      <c r="AY28" s="272">
        <v>12</v>
      </c>
      <c r="AZ28" s="56">
        <v>9</v>
      </c>
      <c r="BA28" s="272">
        <v>15</v>
      </c>
      <c r="BB28" s="272">
        <v>11</v>
      </c>
      <c r="BC28" s="56">
        <v>13</v>
      </c>
      <c r="BD28" s="272">
        <v>8</v>
      </c>
      <c r="BE28" s="272">
        <v>8</v>
      </c>
      <c r="BF28" s="272">
        <v>8</v>
      </c>
      <c r="BG28" s="272">
        <v>5</v>
      </c>
      <c r="BH28" s="288">
        <v>10</v>
      </c>
      <c r="BI28" s="472">
        <v>11</v>
      </c>
      <c r="BJ28" s="537">
        <v>14</v>
      </c>
      <c r="BK28" s="561">
        <v>19</v>
      </c>
      <c r="BL28" s="56">
        <v>8</v>
      </c>
      <c r="BM28" s="272">
        <v>13</v>
      </c>
      <c r="BN28" s="272">
        <v>11</v>
      </c>
      <c r="BO28" s="56">
        <v>6</v>
      </c>
      <c r="BP28" s="56">
        <v>18</v>
      </c>
      <c r="BQ28" s="272">
        <v>10</v>
      </c>
      <c r="BR28" s="272">
        <v>9</v>
      </c>
      <c r="BS28" s="272"/>
      <c r="BT28" s="272"/>
      <c r="BU28" s="72">
        <f t="shared" si="76"/>
        <v>-1</v>
      </c>
      <c r="BV28" s="76">
        <f t="shared" si="76"/>
        <v>-2</v>
      </c>
      <c r="BW28" s="76">
        <f t="shared" si="76"/>
        <v>-13</v>
      </c>
      <c r="BX28" s="76">
        <f t="shared" si="76"/>
        <v>2</v>
      </c>
      <c r="BY28" s="76">
        <f t="shared" si="76"/>
        <v>16</v>
      </c>
      <c r="BZ28" s="76">
        <f t="shared" si="76"/>
        <v>3</v>
      </c>
      <c r="CA28" s="76">
        <f t="shared" si="76"/>
        <v>2</v>
      </c>
      <c r="CB28" s="76">
        <f t="shared" si="76"/>
        <v>4</v>
      </c>
      <c r="CC28" s="76">
        <f t="shared" si="76"/>
        <v>1</v>
      </c>
      <c r="CD28" s="382">
        <f t="shared" si="76"/>
        <v>-6</v>
      </c>
      <c r="CE28" s="405">
        <f t="shared" si="77"/>
        <v>7</v>
      </c>
      <c r="CF28" s="76">
        <f t="shared" si="77"/>
        <v>-2</v>
      </c>
      <c r="CG28" s="76">
        <f t="shared" si="77"/>
        <v>-4</v>
      </c>
      <c r="CH28" s="76">
        <f t="shared" si="77"/>
        <v>-9</v>
      </c>
      <c r="CI28" s="76">
        <f t="shared" si="77"/>
        <v>0</v>
      </c>
      <c r="CJ28" s="223">
        <f t="shared" si="77"/>
        <v>1</v>
      </c>
      <c r="CK28" s="223">
        <f t="shared" si="77"/>
        <v>-22</v>
      </c>
      <c r="CL28" s="223">
        <f t="shared" si="77"/>
        <v>-1</v>
      </c>
      <c r="CM28" s="223">
        <f t="shared" si="77"/>
        <v>-5</v>
      </c>
      <c r="CN28" s="223">
        <f t="shared" si="77"/>
        <v>3</v>
      </c>
      <c r="CO28" s="223">
        <f t="shared" si="78"/>
        <v>2</v>
      </c>
      <c r="CP28" s="382">
        <f t="shared" si="78"/>
        <v>10</v>
      </c>
      <c r="CQ28" s="344">
        <f t="shared" si="78"/>
        <v>7</v>
      </c>
      <c r="CR28" s="223">
        <f t="shared" si="78"/>
        <v>1</v>
      </c>
      <c r="CS28" s="223">
        <f t="shared" si="78"/>
        <v>9</v>
      </c>
      <c r="CT28" s="223">
        <f t="shared" si="78"/>
        <v>5</v>
      </c>
      <c r="CU28" s="223">
        <f t="shared" si="78"/>
        <v>5</v>
      </c>
      <c r="CV28" s="223">
        <f t="shared" si="78"/>
        <v>6</v>
      </c>
      <c r="CW28" s="223">
        <f t="shared" si="78"/>
        <v>8</v>
      </c>
      <c r="CX28" s="223">
        <f t="shared" si="78"/>
        <v>6</v>
      </c>
      <c r="CY28" s="223">
        <f t="shared" si="79"/>
        <v>6</v>
      </c>
      <c r="CZ28" s="223">
        <f t="shared" si="79"/>
        <v>-1</v>
      </c>
      <c r="DA28" s="223">
        <f t="shared" si="79"/>
        <v>-2</v>
      </c>
      <c r="DB28" s="382">
        <f t="shared" si="79"/>
        <v>1</v>
      </c>
      <c r="DC28" s="382">
        <f t="shared" si="79"/>
        <v>1</v>
      </c>
      <c r="DD28" s="382">
        <f t="shared" si="79"/>
        <v>6</v>
      </c>
      <c r="DE28" s="382">
        <f t="shared" si="79"/>
        <v>-6</v>
      </c>
      <c r="DF28" s="382">
        <f t="shared" si="79"/>
        <v>-2</v>
      </c>
      <c r="DG28" s="382">
        <f t="shared" si="79"/>
        <v>1</v>
      </c>
      <c r="DH28" s="382">
        <f t="shared" si="79"/>
        <v>-4</v>
      </c>
      <c r="DI28" s="382">
        <f t="shared" si="80"/>
        <v>0</v>
      </c>
      <c r="DJ28" s="382">
        <f t="shared" si="80"/>
        <v>-3</v>
      </c>
      <c r="DK28" s="382">
        <f t="shared" si="80"/>
        <v>-4</v>
      </c>
      <c r="DL28" s="382">
        <f t="shared" si="80"/>
        <v>-6</v>
      </c>
      <c r="DM28" s="382">
        <f t="shared" si="80"/>
        <v>-8</v>
      </c>
      <c r="DN28" s="382">
        <f t="shared" si="80"/>
        <v>-11</v>
      </c>
      <c r="DO28" s="382">
        <f t="shared" si="80"/>
        <v>-11</v>
      </c>
      <c r="DP28" s="382">
        <f t="shared" si="80"/>
        <v>-4</v>
      </c>
      <c r="DQ28" s="382">
        <f t="shared" si="80"/>
        <v>7</v>
      </c>
      <c r="DR28" s="382">
        <f t="shared" si="80"/>
        <v>-1</v>
      </c>
      <c r="DS28" s="382">
        <f t="shared" si="80"/>
        <v>-2</v>
      </c>
      <c r="DT28" s="382">
        <f t="shared" si="80"/>
        <v>0</v>
      </c>
      <c r="DU28" s="382">
        <f t="shared" si="80"/>
        <v>-7</v>
      </c>
      <c r="DV28" s="382">
        <f t="shared" si="80"/>
        <v>10</v>
      </c>
      <c r="DW28" s="382">
        <f t="shared" si="80"/>
        <v>2</v>
      </c>
      <c r="DX28" s="382">
        <f t="shared" si="80"/>
        <v>1</v>
      </c>
      <c r="DY28" s="382"/>
      <c r="DZ28" s="382"/>
      <c r="EA28" s="382"/>
      <c r="EB28" s="261"/>
      <c r="EC28" s="56">
        <f>IF(ISERROR(GETPIVOTDATA("VALUE",'CRS WK pvt'!$I$2,"DT_FILE",EC$8,"CD_CO",EC$6,"TRIM_CAT",TRIM(B28),"TRIM_LINE",A23))=TRUE,0,GETPIVOTDATA("VALUE",'CRS WK pvt'!$I$2,"DT_FILE",EC$8,"CD_CO",EC$6,"TRIM_CAT",TRIM(B28),"TRIM_LINE",A23))</f>
        <v>9</v>
      </c>
    </row>
    <row r="29" spans="1:133" s="65" customFormat="1" x14ac:dyDescent="0.3">
      <c r="A29" s="140"/>
      <c r="B29" s="52" t="s">
        <v>144</v>
      </c>
      <c r="C29" s="128">
        <f t="shared" ref="C29:V29" si="81">SUM(C24:C28)</f>
        <v>13992</v>
      </c>
      <c r="D29" s="129">
        <f t="shared" si="81"/>
        <v>14167</v>
      </c>
      <c r="E29" s="129">
        <f t="shared" si="81"/>
        <v>13575</v>
      </c>
      <c r="F29" s="129">
        <f t="shared" si="81"/>
        <v>11525</v>
      </c>
      <c r="G29" s="129">
        <f t="shared" si="81"/>
        <v>12147</v>
      </c>
      <c r="H29" s="129">
        <f t="shared" si="81"/>
        <v>9866</v>
      </c>
      <c r="I29" s="129">
        <f t="shared" si="81"/>
        <v>10523</v>
      </c>
      <c r="J29" s="129">
        <f t="shared" si="81"/>
        <v>11067</v>
      </c>
      <c r="K29" s="129">
        <f t="shared" si="81"/>
        <v>12031</v>
      </c>
      <c r="L29" s="130">
        <f t="shared" si="81"/>
        <v>12598</v>
      </c>
      <c r="M29" s="129">
        <f t="shared" si="81"/>
        <v>11563</v>
      </c>
      <c r="N29" s="129">
        <f t="shared" si="81"/>
        <v>13774</v>
      </c>
      <c r="O29" s="129">
        <f t="shared" si="81"/>
        <v>14072</v>
      </c>
      <c r="P29" s="129">
        <f t="shared" si="81"/>
        <v>12797</v>
      </c>
      <c r="Q29" s="129">
        <f t="shared" si="81"/>
        <v>11723</v>
      </c>
      <c r="R29" s="129">
        <f t="shared" si="81"/>
        <v>11437</v>
      </c>
      <c r="S29" s="129">
        <f t="shared" si="81"/>
        <v>8908</v>
      </c>
      <c r="T29" s="129">
        <f t="shared" si="81"/>
        <v>9249</v>
      </c>
      <c r="U29" s="129">
        <f t="shared" si="81"/>
        <v>9663</v>
      </c>
      <c r="V29" s="129">
        <f t="shared" si="81"/>
        <v>10575</v>
      </c>
      <c r="W29" s="129">
        <f>SUM(W24+W25+W26+W27+W28)</f>
        <v>10323</v>
      </c>
      <c r="X29" s="130">
        <f>SUM(X24+X25+X26+X27+X28)</f>
        <v>11351</v>
      </c>
      <c r="Y29" s="184">
        <v>10681</v>
      </c>
      <c r="Z29" s="184">
        <v>12095</v>
      </c>
      <c r="AA29" s="184">
        <v>12344</v>
      </c>
      <c r="AB29" s="184">
        <v>11324</v>
      </c>
      <c r="AC29" s="184">
        <v>10922</v>
      </c>
      <c r="AD29" s="184">
        <v>10964</v>
      </c>
      <c r="AE29" s="184">
        <v>9984</v>
      </c>
      <c r="AF29" s="184">
        <v>9979</v>
      </c>
      <c r="AG29" s="184">
        <v>10978</v>
      </c>
      <c r="AH29" s="184">
        <v>12574</v>
      </c>
      <c r="AI29" s="184">
        <v>12133</v>
      </c>
      <c r="AJ29" s="130">
        <v>12228</v>
      </c>
      <c r="AK29" s="273">
        <v>14358</v>
      </c>
      <c r="AL29" s="273">
        <v>14191</v>
      </c>
      <c r="AM29" s="273">
        <v>14016</v>
      </c>
      <c r="AN29" s="273">
        <v>11963</v>
      </c>
      <c r="AO29" s="273">
        <v>11525</v>
      </c>
      <c r="AP29" s="273">
        <v>11518</v>
      </c>
      <c r="AQ29" s="77">
        <v>10653</v>
      </c>
      <c r="AR29" s="273">
        <v>9799</v>
      </c>
      <c r="AS29" s="273">
        <v>11521</v>
      </c>
      <c r="AT29" s="273">
        <v>10342</v>
      </c>
      <c r="AU29" s="273">
        <v>11450</v>
      </c>
      <c r="AV29" s="289">
        <v>12959</v>
      </c>
      <c r="AW29" s="273">
        <v>12784</v>
      </c>
      <c r="AX29" s="273">
        <v>13540</v>
      </c>
      <c r="AY29" s="273">
        <v>13534</v>
      </c>
      <c r="AZ29" s="77">
        <v>11711</v>
      </c>
      <c r="BA29" s="273">
        <v>11340</v>
      </c>
      <c r="BB29" s="273">
        <v>11202</v>
      </c>
      <c r="BC29" s="77">
        <v>10390</v>
      </c>
      <c r="BD29" s="273">
        <v>10013</v>
      </c>
      <c r="BE29" s="273">
        <v>9906</v>
      </c>
      <c r="BF29" s="273">
        <v>10515</v>
      </c>
      <c r="BG29" s="273">
        <v>12011</v>
      </c>
      <c r="BH29" s="289">
        <v>12009</v>
      </c>
      <c r="BI29" s="473">
        <v>12804</v>
      </c>
      <c r="BJ29" s="538">
        <v>15378</v>
      </c>
      <c r="BK29" s="562">
        <v>13099</v>
      </c>
      <c r="BL29" s="77">
        <v>11991</v>
      </c>
      <c r="BM29" s="273">
        <v>11919</v>
      </c>
      <c r="BN29" s="273">
        <v>10903</v>
      </c>
      <c r="BO29" s="77">
        <v>10638</v>
      </c>
      <c r="BP29" s="77">
        <v>12367</v>
      </c>
      <c r="BQ29" s="273">
        <v>10655</v>
      </c>
      <c r="BR29" s="273">
        <v>10108</v>
      </c>
      <c r="BS29" s="273"/>
      <c r="BT29" s="273"/>
      <c r="BU29" s="128">
        <f t="shared" ref="BU29:BY29" si="82">SUM(BU24:BU28)</f>
        <v>80</v>
      </c>
      <c r="BV29" s="131">
        <f t="shared" si="82"/>
        <v>-1370</v>
      </c>
      <c r="BW29" s="131">
        <f t="shared" si="82"/>
        <v>-1852</v>
      </c>
      <c r="BX29" s="131">
        <f t="shared" si="82"/>
        <v>-88</v>
      </c>
      <c r="BY29" s="131">
        <f t="shared" si="82"/>
        <v>-3239</v>
      </c>
      <c r="BZ29" s="131">
        <f t="shared" ref="BZ29:CH29" si="83">SUM(BZ24:BZ28)</f>
        <v>-617</v>
      </c>
      <c r="CA29" s="131">
        <f t="shared" si="83"/>
        <v>-860</v>
      </c>
      <c r="CB29" s="131">
        <f t="shared" si="83"/>
        <v>-492</v>
      </c>
      <c r="CC29" s="131">
        <f t="shared" si="83"/>
        <v>-1708</v>
      </c>
      <c r="CD29" s="383">
        <f t="shared" si="83"/>
        <v>-1247</v>
      </c>
      <c r="CE29" s="406">
        <f t="shared" si="83"/>
        <v>-882</v>
      </c>
      <c r="CF29" s="131">
        <f t="shared" si="83"/>
        <v>-1679</v>
      </c>
      <c r="CG29" s="131">
        <f t="shared" si="83"/>
        <v>-1728</v>
      </c>
      <c r="CH29" s="131">
        <f t="shared" si="83"/>
        <v>-1473</v>
      </c>
      <c r="CI29" s="131">
        <f t="shared" ref="CI29:CJ29" si="84">SUM(CI24:CI28)</f>
        <v>-801</v>
      </c>
      <c r="CJ29" s="224">
        <f t="shared" si="84"/>
        <v>-473</v>
      </c>
      <c r="CK29" s="224">
        <f t="shared" ref="CK29:CL29" si="85">SUM(CK24:CK28)</f>
        <v>1076</v>
      </c>
      <c r="CL29" s="224">
        <f t="shared" si="85"/>
        <v>730</v>
      </c>
      <c r="CM29" s="224">
        <f t="shared" ref="CM29" si="86">SUM(CM24:CM28)</f>
        <v>1315</v>
      </c>
      <c r="CN29" s="224">
        <f t="shared" ref="CN29:CO29" si="87">SUM(CN24:CN28)</f>
        <v>1999</v>
      </c>
      <c r="CO29" s="224">
        <f t="shared" si="87"/>
        <v>1810</v>
      </c>
      <c r="CP29" s="383">
        <f t="shared" ref="CP29:CQ29" si="88">SUM(CP24:CP28)</f>
        <v>877</v>
      </c>
      <c r="CQ29" s="345">
        <f t="shared" si="88"/>
        <v>3677</v>
      </c>
      <c r="CR29" s="224">
        <f t="shared" ref="CR29" si="89">SUM(CR24:CR28)</f>
        <v>2096</v>
      </c>
      <c r="CS29" s="224">
        <f t="shared" ref="CS29" si="90">SUM(CS24:CS28)</f>
        <v>1672</v>
      </c>
      <c r="CT29" s="224">
        <f t="shared" ref="CT29" si="91">SUM(CT24:CT28)</f>
        <v>639</v>
      </c>
      <c r="CU29" s="224">
        <f t="shared" ref="CU29" si="92">SUM(CU24:CU28)</f>
        <v>603</v>
      </c>
      <c r="CV29" s="224">
        <f t="shared" ref="CV29" si="93">SUM(CV24:CV28)</f>
        <v>554</v>
      </c>
      <c r="CW29" s="224">
        <f t="shared" ref="CW29" si="94">SUM(CW24:CW28)</f>
        <v>669</v>
      </c>
      <c r="CX29" s="224">
        <f t="shared" ref="CX29" si="95">SUM(CX24:CX28)</f>
        <v>-180</v>
      </c>
      <c r="CY29" s="224">
        <f t="shared" ref="CY29" si="96">SUM(CY24:CY28)</f>
        <v>543</v>
      </c>
      <c r="CZ29" s="224">
        <f t="shared" ref="CZ29" si="97">SUM(CZ24:CZ28)</f>
        <v>-2232</v>
      </c>
      <c r="DA29" s="224">
        <f t="shared" ref="DA29" si="98">SUM(DA24:DA28)</f>
        <v>-683</v>
      </c>
      <c r="DB29" s="383">
        <f t="shared" ref="DB29" si="99">SUM(DB24:DB28)</f>
        <v>731</v>
      </c>
      <c r="DC29" s="383">
        <f t="shared" ref="DC29" si="100">SUM(DC24:DC28)</f>
        <v>-1574</v>
      </c>
      <c r="DD29" s="383">
        <f t="shared" ref="DD29" si="101">SUM(DD24:DD28)</f>
        <v>-651</v>
      </c>
      <c r="DE29" s="383">
        <f t="shared" ref="DE29" si="102">SUM(DE24:DE28)</f>
        <v>-482</v>
      </c>
      <c r="DF29" s="383">
        <f t="shared" ref="DF29:DG29" si="103">SUM(DF24:DF28)</f>
        <v>-252</v>
      </c>
      <c r="DG29" s="383">
        <f t="shared" si="103"/>
        <v>-185</v>
      </c>
      <c r="DH29" s="383">
        <f t="shared" ref="DH29" si="104">SUM(DH24:DH28)</f>
        <v>-316</v>
      </c>
      <c r="DI29" s="383">
        <f t="shared" ref="DI29" si="105">SUM(DI24:DI28)</f>
        <v>-263</v>
      </c>
      <c r="DJ29" s="383">
        <f t="shared" ref="DJ29:DK29" si="106">SUM(DJ24:DJ28)</f>
        <v>214</v>
      </c>
      <c r="DK29" s="383">
        <f t="shared" si="106"/>
        <v>-1615</v>
      </c>
      <c r="DL29" s="383">
        <f t="shared" ref="DL29:DM29" si="107">SUM(DL24:DL28)</f>
        <v>173</v>
      </c>
      <c r="DM29" s="383">
        <f t="shared" si="107"/>
        <v>561</v>
      </c>
      <c r="DN29" s="383">
        <f t="shared" ref="DN29:DO29" si="108">SUM(DN24:DN28)</f>
        <v>-950</v>
      </c>
      <c r="DO29" s="383">
        <f t="shared" si="108"/>
        <v>20</v>
      </c>
      <c r="DP29" s="383">
        <f t="shared" ref="DP29" si="109">SUM(DP24:DP28)</f>
        <v>1838</v>
      </c>
      <c r="DQ29" s="383">
        <f t="shared" ref="DQ29:DR29" si="110">SUM(DQ24:DQ28)</f>
        <v>-435</v>
      </c>
      <c r="DR29" s="383">
        <f t="shared" si="110"/>
        <v>280</v>
      </c>
      <c r="DS29" s="383">
        <f t="shared" ref="DS29:DT29" si="111">SUM(DS24:DS28)</f>
        <v>579</v>
      </c>
      <c r="DT29" s="383">
        <f t="shared" si="111"/>
        <v>-299</v>
      </c>
      <c r="DU29" s="383">
        <f t="shared" ref="DU29:DV29" si="112">SUM(DU24:DU28)</f>
        <v>248</v>
      </c>
      <c r="DV29" s="383">
        <f t="shared" si="112"/>
        <v>2354</v>
      </c>
      <c r="DW29" s="383">
        <f t="shared" ref="DW29:DX29" si="113">SUM(DW24:DW28)</f>
        <v>749</v>
      </c>
      <c r="DX29" s="383">
        <f t="shared" si="113"/>
        <v>-407</v>
      </c>
      <c r="DY29" s="383"/>
      <c r="DZ29" s="383"/>
      <c r="EA29" s="383"/>
      <c r="EB29" s="262"/>
      <c r="EC29" s="77">
        <f>SUM(EC24:EC28)</f>
        <v>10108</v>
      </c>
    </row>
    <row r="30" spans="1:133" s="51" customFormat="1" x14ac:dyDescent="0.3">
      <c r="A30" s="138">
        <f>+A23+1</f>
        <v>4</v>
      </c>
      <c r="B30" s="78" t="s">
        <v>147</v>
      </c>
      <c r="C30" s="79"/>
      <c r="D30" s="80"/>
      <c r="E30" s="80"/>
      <c r="F30" s="80"/>
      <c r="G30" s="80"/>
      <c r="H30" s="80"/>
      <c r="I30" s="80"/>
      <c r="J30" s="80"/>
      <c r="K30" s="80"/>
      <c r="L30" s="81"/>
      <c r="M30" s="80"/>
      <c r="N30" s="80"/>
      <c r="O30" s="80"/>
      <c r="P30" s="80"/>
      <c r="Q30" s="80"/>
      <c r="R30" s="80"/>
      <c r="S30" s="80"/>
      <c r="T30" s="80"/>
      <c r="U30" s="185"/>
      <c r="V30" s="185"/>
      <c r="W30" s="185"/>
      <c r="X30" s="81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81"/>
      <c r="AK30" s="274"/>
      <c r="AL30" s="274"/>
      <c r="AM30" s="274"/>
      <c r="AN30" s="274"/>
      <c r="AO30" s="274"/>
      <c r="AP30" s="274"/>
      <c r="AQ30" s="82"/>
      <c r="AR30" s="274"/>
      <c r="AS30" s="274"/>
      <c r="AT30" s="274"/>
      <c r="AU30" s="274"/>
      <c r="AV30" s="290"/>
      <c r="AW30" s="274"/>
      <c r="AX30" s="274"/>
      <c r="AY30" s="274"/>
      <c r="AZ30" s="82"/>
      <c r="BA30" s="274"/>
      <c r="BB30" s="274"/>
      <c r="BC30" s="82"/>
      <c r="BD30" s="274"/>
      <c r="BE30" s="274"/>
      <c r="BF30" s="274"/>
      <c r="BG30" s="274"/>
      <c r="BH30" s="290"/>
      <c r="BI30" s="474"/>
      <c r="BJ30" s="539"/>
      <c r="BK30" s="563"/>
      <c r="BL30" s="82"/>
      <c r="BM30" s="274"/>
      <c r="BN30" s="274"/>
      <c r="BO30" s="82"/>
      <c r="BP30" s="82"/>
      <c r="BQ30" s="274"/>
      <c r="BR30" s="274"/>
      <c r="BS30" s="274"/>
      <c r="BT30" s="274"/>
      <c r="BU30" s="79"/>
      <c r="BV30" s="83"/>
      <c r="BW30" s="83"/>
      <c r="BX30" s="83"/>
      <c r="BY30" s="83"/>
      <c r="BZ30" s="83"/>
      <c r="CA30" s="83"/>
      <c r="CB30" s="83"/>
      <c r="CC30" s="83"/>
      <c r="CD30" s="384"/>
      <c r="CE30" s="407"/>
      <c r="CF30" s="83"/>
      <c r="CG30" s="83"/>
      <c r="CH30" s="83"/>
      <c r="CI30" s="83"/>
      <c r="CJ30" s="225"/>
      <c r="CK30" s="225"/>
      <c r="CL30" s="225"/>
      <c r="CM30" s="225"/>
      <c r="CN30" s="225"/>
      <c r="CO30" s="225"/>
      <c r="CP30" s="384"/>
      <c r="CQ30" s="346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384"/>
      <c r="DC30" s="384"/>
      <c r="DD30" s="384"/>
      <c r="DE30" s="384"/>
      <c r="DF30" s="384"/>
      <c r="DG30" s="384"/>
      <c r="DH30" s="384"/>
      <c r="DI30" s="384"/>
      <c r="DJ30" s="384"/>
      <c r="DK30" s="384"/>
      <c r="DL30" s="384"/>
      <c r="DM30" s="384"/>
      <c r="DN30" s="384"/>
      <c r="DO30" s="384"/>
      <c r="DP30" s="384"/>
      <c r="DQ30" s="384"/>
      <c r="DR30" s="384"/>
      <c r="DS30" s="384"/>
      <c r="DT30" s="384"/>
      <c r="DU30" s="384"/>
      <c r="DV30" s="384"/>
      <c r="DW30" s="384"/>
      <c r="DX30" s="384"/>
      <c r="DY30" s="384"/>
      <c r="DZ30" s="384"/>
      <c r="EA30" s="384"/>
      <c r="EB30" s="261"/>
      <c r="EC30" s="82"/>
    </row>
    <row r="31" spans="1:133" s="51" customFormat="1" x14ac:dyDescent="0.3">
      <c r="A31" s="138"/>
      <c r="B31" s="52" t="s">
        <v>139</v>
      </c>
      <c r="C31" s="72">
        <v>4619</v>
      </c>
      <c r="D31" s="73">
        <v>5689</v>
      </c>
      <c r="E31" s="73">
        <v>5686</v>
      </c>
      <c r="F31" s="73">
        <v>4793</v>
      </c>
      <c r="G31" s="73">
        <v>4489</v>
      </c>
      <c r="H31" s="73">
        <v>4291</v>
      </c>
      <c r="I31" s="73">
        <v>3626</v>
      </c>
      <c r="J31" s="73">
        <v>3492</v>
      </c>
      <c r="K31" s="73">
        <v>3416</v>
      </c>
      <c r="L31" s="74">
        <v>3629</v>
      </c>
      <c r="M31" s="73">
        <v>3510</v>
      </c>
      <c r="N31" s="73">
        <v>4065</v>
      </c>
      <c r="O31" s="73">
        <v>5168</v>
      </c>
      <c r="P31" s="73">
        <v>5677</v>
      </c>
      <c r="Q31" s="73">
        <v>4366</v>
      </c>
      <c r="R31" s="73">
        <v>4101</v>
      </c>
      <c r="S31" s="73">
        <v>3979</v>
      </c>
      <c r="T31" s="73">
        <v>2947</v>
      </c>
      <c r="U31" s="183">
        <v>3046</v>
      </c>
      <c r="V31" s="183">
        <v>3098</v>
      </c>
      <c r="W31" s="183">
        <v>3095</v>
      </c>
      <c r="X31" s="74">
        <v>2972</v>
      </c>
      <c r="Y31" s="183">
        <v>2569</v>
      </c>
      <c r="Z31" s="183">
        <v>3091</v>
      </c>
      <c r="AA31" s="183">
        <v>3613</v>
      </c>
      <c r="AB31" s="183">
        <v>4092</v>
      </c>
      <c r="AC31" s="183">
        <v>3704</v>
      </c>
      <c r="AD31" s="183">
        <v>3849</v>
      </c>
      <c r="AE31" s="183">
        <v>3332</v>
      </c>
      <c r="AF31" s="183">
        <v>3234</v>
      </c>
      <c r="AG31" s="183">
        <v>3500</v>
      </c>
      <c r="AH31" s="183">
        <v>3652</v>
      </c>
      <c r="AI31" s="183">
        <v>4080</v>
      </c>
      <c r="AJ31" s="74">
        <v>3046</v>
      </c>
      <c r="AK31" s="272">
        <v>2879</v>
      </c>
      <c r="AL31" s="272">
        <v>3485</v>
      </c>
      <c r="AM31" s="272">
        <v>4055</v>
      </c>
      <c r="AN31" s="272">
        <v>4406</v>
      </c>
      <c r="AO31" s="272">
        <v>4291</v>
      </c>
      <c r="AP31" s="272">
        <v>4210</v>
      </c>
      <c r="AQ31" s="56">
        <v>3317</v>
      </c>
      <c r="AR31" s="272">
        <v>3366</v>
      </c>
      <c r="AS31" s="272">
        <v>3299</v>
      </c>
      <c r="AT31" s="272">
        <v>3172</v>
      </c>
      <c r="AU31" s="272">
        <v>3169</v>
      </c>
      <c r="AV31" s="288">
        <v>3368</v>
      </c>
      <c r="AW31" s="272">
        <v>2901</v>
      </c>
      <c r="AX31" s="272">
        <v>3684</v>
      </c>
      <c r="AY31" s="272">
        <v>4340</v>
      </c>
      <c r="AZ31" s="56">
        <v>4292</v>
      </c>
      <c r="BA31" s="272">
        <v>4239</v>
      </c>
      <c r="BB31" s="272">
        <v>4225</v>
      </c>
      <c r="BC31" s="56">
        <v>3559</v>
      </c>
      <c r="BD31" s="272">
        <v>3407</v>
      </c>
      <c r="BE31" s="272">
        <v>3023</v>
      </c>
      <c r="BF31" s="272">
        <v>3192</v>
      </c>
      <c r="BG31" s="272">
        <v>3351</v>
      </c>
      <c r="BH31" s="288">
        <v>2900</v>
      </c>
      <c r="BI31" s="472">
        <v>2611</v>
      </c>
      <c r="BJ31" s="537">
        <v>3337</v>
      </c>
      <c r="BK31" s="561">
        <v>4262</v>
      </c>
      <c r="BL31" s="56">
        <v>4712</v>
      </c>
      <c r="BM31" s="272">
        <v>4467</v>
      </c>
      <c r="BN31" s="272">
        <v>4728</v>
      </c>
      <c r="BO31" s="56">
        <v>2750</v>
      </c>
      <c r="BP31" s="56">
        <v>3333</v>
      </c>
      <c r="BQ31" s="272">
        <v>3849</v>
      </c>
      <c r="BR31" s="272">
        <v>2983</v>
      </c>
      <c r="BS31" s="272"/>
      <c r="BT31" s="272"/>
      <c r="BU31" s="72">
        <f t="shared" ref="BU31:CD35" si="114">O31-C31</f>
        <v>549</v>
      </c>
      <c r="BV31" s="76">
        <f t="shared" si="114"/>
        <v>-12</v>
      </c>
      <c r="BW31" s="76">
        <f t="shared" si="114"/>
        <v>-1320</v>
      </c>
      <c r="BX31" s="76">
        <f t="shared" si="114"/>
        <v>-692</v>
      </c>
      <c r="BY31" s="76">
        <f t="shared" si="114"/>
        <v>-510</v>
      </c>
      <c r="BZ31" s="76">
        <f t="shared" si="114"/>
        <v>-1344</v>
      </c>
      <c r="CA31" s="76">
        <f t="shared" si="114"/>
        <v>-580</v>
      </c>
      <c r="CB31" s="76">
        <f t="shared" si="114"/>
        <v>-394</v>
      </c>
      <c r="CC31" s="76">
        <f t="shared" si="114"/>
        <v>-321</v>
      </c>
      <c r="CD31" s="382">
        <f t="shared" si="114"/>
        <v>-657</v>
      </c>
      <c r="CE31" s="405">
        <f t="shared" ref="CE31:CN35" si="115">Y31-M31</f>
        <v>-941</v>
      </c>
      <c r="CF31" s="76">
        <f t="shared" si="115"/>
        <v>-974</v>
      </c>
      <c r="CG31" s="76">
        <f t="shared" si="115"/>
        <v>-1555</v>
      </c>
      <c r="CH31" s="76">
        <f t="shared" si="115"/>
        <v>-1585</v>
      </c>
      <c r="CI31" s="76">
        <f t="shared" si="115"/>
        <v>-662</v>
      </c>
      <c r="CJ31" s="223">
        <f t="shared" si="115"/>
        <v>-252</v>
      </c>
      <c r="CK31" s="223">
        <f t="shared" si="115"/>
        <v>-647</v>
      </c>
      <c r="CL31" s="223">
        <f t="shared" si="115"/>
        <v>287</v>
      </c>
      <c r="CM31" s="223">
        <f t="shared" si="115"/>
        <v>454</v>
      </c>
      <c r="CN31" s="223">
        <f t="shared" si="115"/>
        <v>554</v>
      </c>
      <c r="CO31" s="223">
        <f t="shared" ref="CO31:CX35" si="116">AI31-W31</f>
        <v>985</v>
      </c>
      <c r="CP31" s="382">
        <f t="shared" si="116"/>
        <v>74</v>
      </c>
      <c r="CQ31" s="344">
        <f t="shared" si="116"/>
        <v>310</v>
      </c>
      <c r="CR31" s="223">
        <f t="shared" si="116"/>
        <v>394</v>
      </c>
      <c r="CS31" s="223">
        <f t="shared" si="116"/>
        <v>442</v>
      </c>
      <c r="CT31" s="223">
        <f t="shared" si="116"/>
        <v>314</v>
      </c>
      <c r="CU31" s="223">
        <f t="shared" si="116"/>
        <v>587</v>
      </c>
      <c r="CV31" s="223">
        <f t="shared" si="116"/>
        <v>361</v>
      </c>
      <c r="CW31" s="223">
        <f t="shared" si="116"/>
        <v>-15</v>
      </c>
      <c r="CX31" s="223">
        <f t="shared" si="116"/>
        <v>132</v>
      </c>
      <c r="CY31" s="223">
        <f t="shared" ref="CY31:DH35" si="117">AS31-AG31</f>
        <v>-201</v>
      </c>
      <c r="CZ31" s="223">
        <f t="shared" si="117"/>
        <v>-480</v>
      </c>
      <c r="DA31" s="223">
        <f t="shared" si="117"/>
        <v>-911</v>
      </c>
      <c r="DB31" s="382">
        <f t="shared" si="117"/>
        <v>322</v>
      </c>
      <c r="DC31" s="382">
        <f t="shared" si="117"/>
        <v>22</v>
      </c>
      <c r="DD31" s="382">
        <f t="shared" si="117"/>
        <v>199</v>
      </c>
      <c r="DE31" s="382">
        <f t="shared" si="117"/>
        <v>285</v>
      </c>
      <c r="DF31" s="382">
        <f t="shared" si="117"/>
        <v>-114</v>
      </c>
      <c r="DG31" s="382">
        <f t="shared" si="117"/>
        <v>-52</v>
      </c>
      <c r="DH31" s="382">
        <f t="shared" si="117"/>
        <v>15</v>
      </c>
      <c r="DI31" s="382">
        <f t="shared" ref="DI31:DX35" si="118">BC31-AQ31</f>
        <v>242</v>
      </c>
      <c r="DJ31" s="382">
        <f t="shared" si="118"/>
        <v>41</v>
      </c>
      <c r="DK31" s="382">
        <f t="shared" si="118"/>
        <v>-276</v>
      </c>
      <c r="DL31" s="382">
        <f t="shared" si="118"/>
        <v>20</v>
      </c>
      <c r="DM31" s="382">
        <f t="shared" si="118"/>
        <v>182</v>
      </c>
      <c r="DN31" s="382">
        <f t="shared" si="118"/>
        <v>-468</v>
      </c>
      <c r="DO31" s="382">
        <f t="shared" si="118"/>
        <v>-290</v>
      </c>
      <c r="DP31" s="382">
        <f t="shared" si="118"/>
        <v>-347</v>
      </c>
      <c r="DQ31" s="382">
        <f t="shared" si="118"/>
        <v>-78</v>
      </c>
      <c r="DR31" s="382">
        <f t="shared" si="118"/>
        <v>420</v>
      </c>
      <c r="DS31" s="382">
        <f t="shared" si="118"/>
        <v>228</v>
      </c>
      <c r="DT31" s="382">
        <f t="shared" si="118"/>
        <v>503</v>
      </c>
      <c r="DU31" s="382">
        <f t="shared" si="118"/>
        <v>-809</v>
      </c>
      <c r="DV31" s="382">
        <f t="shared" si="118"/>
        <v>-74</v>
      </c>
      <c r="DW31" s="382">
        <f t="shared" si="118"/>
        <v>826</v>
      </c>
      <c r="DX31" s="382">
        <f t="shared" si="118"/>
        <v>-209</v>
      </c>
      <c r="DY31" s="382"/>
      <c r="DZ31" s="382"/>
      <c r="EA31" s="382"/>
      <c r="EB31" s="261"/>
      <c r="EC31" s="56">
        <f>IF(ISERROR(GETPIVOTDATA("VALUE",'CRS WK pvt'!$I$2,"DT_FILE",EC$8,"CD_CO",EC$6,"TRIM_CAT",TRIM(B31),"TRIM_LINE",A30))=TRUE,0,GETPIVOTDATA("VALUE",'CRS WK pvt'!$I$2,"DT_FILE",EC$8,"CD_CO",EC$6,"TRIM_CAT",TRIM(B31),"TRIM_LINE",A30))</f>
        <v>2983</v>
      </c>
    </row>
    <row r="32" spans="1:133" s="51" customFormat="1" x14ac:dyDescent="0.3">
      <c r="A32" s="138"/>
      <c r="B32" s="52" t="s">
        <v>140</v>
      </c>
      <c r="C32" s="72">
        <v>560</v>
      </c>
      <c r="D32" s="73">
        <v>710</v>
      </c>
      <c r="E32" s="73">
        <v>751</v>
      </c>
      <c r="F32" s="73">
        <v>754</v>
      </c>
      <c r="G32" s="73">
        <v>980</v>
      </c>
      <c r="H32" s="73">
        <v>570</v>
      </c>
      <c r="I32" s="73">
        <v>435</v>
      </c>
      <c r="J32" s="73">
        <v>473</v>
      </c>
      <c r="K32" s="73">
        <v>414</v>
      </c>
      <c r="L32" s="74">
        <v>592</v>
      </c>
      <c r="M32" s="73">
        <v>433</v>
      </c>
      <c r="N32" s="73">
        <v>550</v>
      </c>
      <c r="O32" s="73">
        <v>589</v>
      </c>
      <c r="P32" s="73">
        <v>691</v>
      </c>
      <c r="Q32" s="73">
        <v>494</v>
      </c>
      <c r="R32" s="73">
        <v>446</v>
      </c>
      <c r="S32" s="73">
        <v>850</v>
      </c>
      <c r="T32" s="73">
        <v>493</v>
      </c>
      <c r="U32" s="183">
        <v>386</v>
      </c>
      <c r="V32" s="183">
        <v>412</v>
      </c>
      <c r="W32" s="183">
        <v>445</v>
      </c>
      <c r="X32" s="74">
        <v>493</v>
      </c>
      <c r="Y32" s="183">
        <v>360</v>
      </c>
      <c r="Z32" s="183">
        <v>473</v>
      </c>
      <c r="AA32" s="183">
        <v>538</v>
      </c>
      <c r="AB32" s="183">
        <v>628</v>
      </c>
      <c r="AC32" s="183">
        <v>559</v>
      </c>
      <c r="AD32" s="183">
        <v>802</v>
      </c>
      <c r="AE32" s="183">
        <v>907</v>
      </c>
      <c r="AF32" s="183">
        <v>572</v>
      </c>
      <c r="AG32" s="183">
        <v>532</v>
      </c>
      <c r="AH32" s="183">
        <v>550</v>
      </c>
      <c r="AI32" s="183">
        <v>505</v>
      </c>
      <c r="AJ32" s="74">
        <v>414</v>
      </c>
      <c r="AK32" s="272">
        <v>473</v>
      </c>
      <c r="AL32" s="272">
        <v>679</v>
      </c>
      <c r="AM32" s="272">
        <v>686</v>
      </c>
      <c r="AN32" s="272">
        <v>776</v>
      </c>
      <c r="AO32" s="272">
        <v>695</v>
      </c>
      <c r="AP32" s="272">
        <v>703</v>
      </c>
      <c r="AQ32" s="56">
        <v>602</v>
      </c>
      <c r="AR32" s="272">
        <v>540</v>
      </c>
      <c r="AS32" s="272">
        <v>531</v>
      </c>
      <c r="AT32" s="272">
        <v>526</v>
      </c>
      <c r="AU32" s="272">
        <v>543</v>
      </c>
      <c r="AV32" s="288">
        <v>669</v>
      </c>
      <c r="AW32" s="272">
        <v>611</v>
      </c>
      <c r="AX32" s="272">
        <v>815</v>
      </c>
      <c r="AY32" s="272">
        <v>763</v>
      </c>
      <c r="AZ32" s="56">
        <v>798</v>
      </c>
      <c r="BA32" s="272">
        <v>776</v>
      </c>
      <c r="BB32" s="272">
        <v>744</v>
      </c>
      <c r="BC32" s="56">
        <v>651</v>
      </c>
      <c r="BD32" s="272">
        <v>606</v>
      </c>
      <c r="BE32" s="272">
        <v>546</v>
      </c>
      <c r="BF32" s="272">
        <v>565</v>
      </c>
      <c r="BG32" s="272">
        <v>618</v>
      </c>
      <c r="BH32" s="288">
        <v>634</v>
      </c>
      <c r="BI32" s="472">
        <v>648</v>
      </c>
      <c r="BJ32" s="537">
        <v>918</v>
      </c>
      <c r="BK32" s="561">
        <v>874</v>
      </c>
      <c r="BL32" s="56">
        <v>909</v>
      </c>
      <c r="BM32" s="272">
        <v>841</v>
      </c>
      <c r="BN32" s="272">
        <v>1165</v>
      </c>
      <c r="BO32" s="56">
        <v>1257</v>
      </c>
      <c r="BP32" s="56">
        <v>609</v>
      </c>
      <c r="BQ32" s="272">
        <v>621</v>
      </c>
      <c r="BR32" s="272">
        <v>518</v>
      </c>
      <c r="BS32" s="272"/>
      <c r="BT32" s="272"/>
      <c r="BU32" s="72">
        <f t="shared" si="114"/>
        <v>29</v>
      </c>
      <c r="BV32" s="76">
        <f t="shared" si="114"/>
        <v>-19</v>
      </c>
      <c r="BW32" s="76">
        <f t="shared" si="114"/>
        <v>-257</v>
      </c>
      <c r="BX32" s="76">
        <f t="shared" si="114"/>
        <v>-308</v>
      </c>
      <c r="BY32" s="76">
        <f t="shared" si="114"/>
        <v>-130</v>
      </c>
      <c r="BZ32" s="76">
        <f t="shared" si="114"/>
        <v>-77</v>
      </c>
      <c r="CA32" s="76">
        <f t="shared" si="114"/>
        <v>-49</v>
      </c>
      <c r="CB32" s="76">
        <f t="shared" si="114"/>
        <v>-61</v>
      </c>
      <c r="CC32" s="76">
        <f t="shared" si="114"/>
        <v>31</v>
      </c>
      <c r="CD32" s="382">
        <f t="shared" si="114"/>
        <v>-99</v>
      </c>
      <c r="CE32" s="405">
        <f t="shared" si="115"/>
        <v>-73</v>
      </c>
      <c r="CF32" s="76">
        <f t="shared" si="115"/>
        <v>-77</v>
      </c>
      <c r="CG32" s="76">
        <f t="shared" si="115"/>
        <v>-51</v>
      </c>
      <c r="CH32" s="76">
        <f t="shared" si="115"/>
        <v>-63</v>
      </c>
      <c r="CI32" s="76">
        <f t="shared" si="115"/>
        <v>65</v>
      </c>
      <c r="CJ32" s="223">
        <f t="shared" si="115"/>
        <v>356</v>
      </c>
      <c r="CK32" s="223">
        <f t="shared" si="115"/>
        <v>57</v>
      </c>
      <c r="CL32" s="223">
        <f t="shared" si="115"/>
        <v>79</v>
      </c>
      <c r="CM32" s="223">
        <f t="shared" si="115"/>
        <v>146</v>
      </c>
      <c r="CN32" s="223">
        <f t="shared" si="115"/>
        <v>138</v>
      </c>
      <c r="CO32" s="223">
        <f t="shared" si="116"/>
        <v>60</v>
      </c>
      <c r="CP32" s="382">
        <f t="shared" si="116"/>
        <v>-79</v>
      </c>
      <c r="CQ32" s="344">
        <f t="shared" si="116"/>
        <v>113</v>
      </c>
      <c r="CR32" s="223">
        <f t="shared" si="116"/>
        <v>206</v>
      </c>
      <c r="CS32" s="223">
        <f t="shared" si="116"/>
        <v>148</v>
      </c>
      <c r="CT32" s="223">
        <f t="shared" si="116"/>
        <v>148</v>
      </c>
      <c r="CU32" s="223">
        <f t="shared" si="116"/>
        <v>136</v>
      </c>
      <c r="CV32" s="223">
        <f t="shared" si="116"/>
        <v>-99</v>
      </c>
      <c r="CW32" s="223">
        <f t="shared" si="116"/>
        <v>-305</v>
      </c>
      <c r="CX32" s="223">
        <f t="shared" si="116"/>
        <v>-32</v>
      </c>
      <c r="CY32" s="223">
        <f t="shared" si="117"/>
        <v>-1</v>
      </c>
      <c r="CZ32" s="223">
        <f t="shared" si="117"/>
        <v>-24</v>
      </c>
      <c r="DA32" s="223">
        <f t="shared" si="117"/>
        <v>38</v>
      </c>
      <c r="DB32" s="382">
        <f t="shared" si="117"/>
        <v>255</v>
      </c>
      <c r="DC32" s="382">
        <f t="shared" si="117"/>
        <v>138</v>
      </c>
      <c r="DD32" s="382">
        <f t="shared" si="117"/>
        <v>136</v>
      </c>
      <c r="DE32" s="382">
        <f t="shared" si="117"/>
        <v>77</v>
      </c>
      <c r="DF32" s="382">
        <f t="shared" si="117"/>
        <v>22</v>
      </c>
      <c r="DG32" s="382">
        <f t="shared" si="117"/>
        <v>81</v>
      </c>
      <c r="DH32" s="382">
        <f t="shared" si="117"/>
        <v>41</v>
      </c>
      <c r="DI32" s="382">
        <f t="shared" si="118"/>
        <v>49</v>
      </c>
      <c r="DJ32" s="382">
        <f t="shared" si="118"/>
        <v>66</v>
      </c>
      <c r="DK32" s="382">
        <f t="shared" si="118"/>
        <v>15</v>
      </c>
      <c r="DL32" s="382">
        <f t="shared" si="118"/>
        <v>39</v>
      </c>
      <c r="DM32" s="382">
        <f t="shared" si="118"/>
        <v>75</v>
      </c>
      <c r="DN32" s="382">
        <f t="shared" si="118"/>
        <v>-35</v>
      </c>
      <c r="DO32" s="382">
        <f t="shared" si="118"/>
        <v>37</v>
      </c>
      <c r="DP32" s="382">
        <f t="shared" si="118"/>
        <v>103</v>
      </c>
      <c r="DQ32" s="382">
        <f t="shared" si="118"/>
        <v>111</v>
      </c>
      <c r="DR32" s="382">
        <f t="shared" si="118"/>
        <v>111</v>
      </c>
      <c r="DS32" s="382">
        <f t="shared" si="118"/>
        <v>65</v>
      </c>
      <c r="DT32" s="382">
        <f t="shared" si="118"/>
        <v>421</v>
      </c>
      <c r="DU32" s="382">
        <f t="shared" si="118"/>
        <v>606</v>
      </c>
      <c r="DV32" s="382">
        <f t="shared" si="118"/>
        <v>3</v>
      </c>
      <c r="DW32" s="382">
        <f t="shared" si="118"/>
        <v>75</v>
      </c>
      <c r="DX32" s="382">
        <f t="shared" si="118"/>
        <v>-47</v>
      </c>
      <c r="DY32" s="382"/>
      <c r="DZ32" s="382"/>
      <c r="EA32" s="382"/>
      <c r="EB32" s="261"/>
      <c r="EC32" s="56">
        <f>IF(ISERROR(GETPIVOTDATA("VALUE",'CRS WK pvt'!$I$2,"DT_FILE",EC$8,"CD_CO",EC$6,"TRIM_CAT",TRIM(B32),"TRIM_LINE",A30))=TRUE,0,GETPIVOTDATA("VALUE",'CRS WK pvt'!$I$2,"DT_FILE",EC$8,"CD_CO",EC$6,"TRIM_CAT",TRIM(B32),"TRIM_LINE",A30))</f>
        <v>518</v>
      </c>
    </row>
    <row r="33" spans="1:133" s="51" customFormat="1" x14ac:dyDescent="0.3">
      <c r="A33" s="138"/>
      <c r="B33" s="52" t="s">
        <v>141</v>
      </c>
      <c r="C33" s="72">
        <v>618</v>
      </c>
      <c r="D33" s="73">
        <v>706</v>
      </c>
      <c r="E33" s="73">
        <v>749</v>
      </c>
      <c r="F33" s="73">
        <v>574</v>
      </c>
      <c r="G33" s="73">
        <v>477</v>
      </c>
      <c r="H33" s="73">
        <v>532</v>
      </c>
      <c r="I33" s="73">
        <v>382</v>
      </c>
      <c r="J33" s="73">
        <v>355</v>
      </c>
      <c r="K33" s="73">
        <v>434</v>
      </c>
      <c r="L33" s="74">
        <v>557</v>
      </c>
      <c r="M33" s="73">
        <v>369</v>
      </c>
      <c r="N33" s="73">
        <v>636</v>
      </c>
      <c r="O33" s="73">
        <v>762</v>
      </c>
      <c r="P33" s="73">
        <v>891</v>
      </c>
      <c r="Q33" s="73">
        <v>737</v>
      </c>
      <c r="R33" s="73">
        <v>583</v>
      </c>
      <c r="S33" s="73">
        <v>404</v>
      </c>
      <c r="T33" s="73">
        <v>389</v>
      </c>
      <c r="U33" s="183">
        <v>370</v>
      </c>
      <c r="V33" s="183">
        <v>378</v>
      </c>
      <c r="W33" s="183">
        <v>406</v>
      </c>
      <c r="X33" s="74">
        <v>422</v>
      </c>
      <c r="Y33" s="183">
        <v>434</v>
      </c>
      <c r="Z33" s="183">
        <v>515</v>
      </c>
      <c r="AA33" s="183">
        <v>453</v>
      </c>
      <c r="AB33" s="183">
        <v>465</v>
      </c>
      <c r="AC33" s="183">
        <v>485</v>
      </c>
      <c r="AD33" s="183">
        <v>477</v>
      </c>
      <c r="AE33" s="183">
        <v>410</v>
      </c>
      <c r="AF33" s="183">
        <v>362</v>
      </c>
      <c r="AG33" s="183">
        <v>417</v>
      </c>
      <c r="AH33" s="183">
        <v>483</v>
      </c>
      <c r="AI33" s="183">
        <v>721</v>
      </c>
      <c r="AJ33" s="74">
        <v>515</v>
      </c>
      <c r="AK33" s="272">
        <v>805</v>
      </c>
      <c r="AL33" s="272">
        <v>683</v>
      </c>
      <c r="AM33" s="272">
        <v>830</v>
      </c>
      <c r="AN33" s="272">
        <v>684</v>
      </c>
      <c r="AO33" s="272">
        <v>700</v>
      </c>
      <c r="AP33" s="272">
        <v>667</v>
      </c>
      <c r="AQ33" s="56">
        <v>539</v>
      </c>
      <c r="AR33" s="272">
        <v>494</v>
      </c>
      <c r="AS33" s="272">
        <v>524</v>
      </c>
      <c r="AT33" s="272">
        <v>460</v>
      </c>
      <c r="AU33" s="272">
        <v>427</v>
      </c>
      <c r="AV33" s="288">
        <v>491</v>
      </c>
      <c r="AW33" s="272">
        <v>455</v>
      </c>
      <c r="AX33" s="272">
        <v>467</v>
      </c>
      <c r="AY33" s="272">
        <v>578</v>
      </c>
      <c r="AZ33" s="56">
        <v>588</v>
      </c>
      <c r="BA33" s="272">
        <v>589</v>
      </c>
      <c r="BB33" s="272">
        <v>555</v>
      </c>
      <c r="BC33" s="56">
        <v>445</v>
      </c>
      <c r="BD33" s="272">
        <v>499</v>
      </c>
      <c r="BE33" s="272">
        <v>382</v>
      </c>
      <c r="BF33" s="272">
        <v>406</v>
      </c>
      <c r="BG33" s="272">
        <v>433</v>
      </c>
      <c r="BH33" s="288">
        <v>463</v>
      </c>
      <c r="BI33" s="472">
        <v>449</v>
      </c>
      <c r="BJ33" s="537">
        <v>507</v>
      </c>
      <c r="BK33" s="561">
        <v>533</v>
      </c>
      <c r="BL33" s="56">
        <v>606</v>
      </c>
      <c r="BM33" s="272">
        <v>569</v>
      </c>
      <c r="BN33" s="272">
        <v>555</v>
      </c>
      <c r="BO33" s="56">
        <v>401</v>
      </c>
      <c r="BP33" s="56">
        <v>357</v>
      </c>
      <c r="BQ33" s="272">
        <v>421</v>
      </c>
      <c r="BR33" s="272">
        <v>302</v>
      </c>
      <c r="BS33" s="272"/>
      <c r="BT33" s="272"/>
      <c r="BU33" s="72">
        <f t="shared" si="114"/>
        <v>144</v>
      </c>
      <c r="BV33" s="76">
        <f t="shared" si="114"/>
        <v>185</v>
      </c>
      <c r="BW33" s="76">
        <f t="shared" si="114"/>
        <v>-12</v>
      </c>
      <c r="BX33" s="76">
        <f t="shared" si="114"/>
        <v>9</v>
      </c>
      <c r="BY33" s="76">
        <f t="shared" si="114"/>
        <v>-73</v>
      </c>
      <c r="BZ33" s="76">
        <f t="shared" si="114"/>
        <v>-143</v>
      </c>
      <c r="CA33" s="76">
        <f t="shared" si="114"/>
        <v>-12</v>
      </c>
      <c r="CB33" s="76">
        <f t="shared" si="114"/>
        <v>23</v>
      </c>
      <c r="CC33" s="76">
        <f t="shared" si="114"/>
        <v>-28</v>
      </c>
      <c r="CD33" s="382">
        <f t="shared" si="114"/>
        <v>-135</v>
      </c>
      <c r="CE33" s="405">
        <f t="shared" si="115"/>
        <v>65</v>
      </c>
      <c r="CF33" s="76">
        <f t="shared" si="115"/>
        <v>-121</v>
      </c>
      <c r="CG33" s="76">
        <f t="shared" si="115"/>
        <v>-309</v>
      </c>
      <c r="CH33" s="76">
        <f t="shared" si="115"/>
        <v>-426</v>
      </c>
      <c r="CI33" s="76">
        <f t="shared" si="115"/>
        <v>-252</v>
      </c>
      <c r="CJ33" s="223">
        <f t="shared" si="115"/>
        <v>-106</v>
      </c>
      <c r="CK33" s="223">
        <f t="shared" si="115"/>
        <v>6</v>
      </c>
      <c r="CL33" s="223">
        <f t="shared" si="115"/>
        <v>-27</v>
      </c>
      <c r="CM33" s="223">
        <f t="shared" si="115"/>
        <v>47</v>
      </c>
      <c r="CN33" s="223">
        <f t="shared" si="115"/>
        <v>105</v>
      </c>
      <c r="CO33" s="223">
        <f t="shared" si="116"/>
        <v>315</v>
      </c>
      <c r="CP33" s="382">
        <f t="shared" si="116"/>
        <v>93</v>
      </c>
      <c r="CQ33" s="344">
        <f t="shared" si="116"/>
        <v>371</v>
      </c>
      <c r="CR33" s="223">
        <f t="shared" si="116"/>
        <v>168</v>
      </c>
      <c r="CS33" s="223">
        <f t="shared" si="116"/>
        <v>377</v>
      </c>
      <c r="CT33" s="223">
        <f t="shared" si="116"/>
        <v>219</v>
      </c>
      <c r="CU33" s="223">
        <f t="shared" si="116"/>
        <v>215</v>
      </c>
      <c r="CV33" s="223">
        <f t="shared" si="116"/>
        <v>190</v>
      </c>
      <c r="CW33" s="223">
        <f t="shared" si="116"/>
        <v>129</v>
      </c>
      <c r="CX33" s="223">
        <f t="shared" si="116"/>
        <v>132</v>
      </c>
      <c r="CY33" s="223">
        <f t="shared" si="117"/>
        <v>107</v>
      </c>
      <c r="CZ33" s="223">
        <f t="shared" si="117"/>
        <v>-23</v>
      </c>
      <c r="DA33" s="223">
        <f t="shared" si="117"/>
        <v>-294</v>
      </c>
      <c r="DB33" s="382">
        <f t="shared" si="117"/>
        <v>-24</v>
      </c>
      <c r="DC33" s="382">
        <f t="shared" si="117"/>
        <v>-350</v>
      </c>
      <c r="DD33" s="382">
        <f t="shared" si="117"/>
        <v>-216</v>
      </c>
      <c r="DE33" s="382">
        <f t="shared" si="117"/>
        <v>-252</v>
      </c>
      <c r="DF33" s="382">
        <f t="shared" si="117"/>
        <v>-96</v>
      </c>
      <c r="DG33" s="382">
        <f t="shared" si="117"/>
        <v>-111</v>
      </c>
      <c r="DH33" s="382">
        <f t="shared" si="117"/>
        <v>-112</v>
      </c>
      <c r="DI33" s="382">
        <f t="shared" si="118"/>
        <v>-94</v>
      </c>
      <c r="DJ33" s="382">
        <f t="shared" si="118"/>
        <v>5</v>
      </c>
      <c r="DK33" s="382">
        <f t="shared" si="118"/>
        <v>-142</v>
      </c>
      <c r="DL33" s="382">
        <f t="shared" si="118"/>
        <v>-54</v>
      </c>
      <c r="DM33" s="382">
        <f t="shared" si="118"/>
        <v>6</v>
      </c>
      <c r="DN33" s="382">
        <f t="shared" si="118"/>
        <v>-28</v>
      </c>
      <c r="DO33" s="382">
        <f t="shared" si="118"/>
        <v>-6</v>
      </c>
      <c r="DP33" s="382">
        <f t="shared" si="118"/>
        <v>40</v>
      </c>
      <c r="DQ33" s="382">
        <f t="shared" si="118"/>
        <v>-45</v>
      </c>
      <c r="DR33" s="382">
        <f t="shared" si="118"/>
        <v>18</v>
      </c>
      <c r="DS33" s="382">
        <f t="shared" si="118"/>
        <v>-20</v>
      </c>
      <c r="DT33" s="382">
        <f t="shared" si="118"/>
        <v>0</v>
      </c>
      <c r="DU33" s="382">
        <f t="shared" si="118"/>
        <v>-44</v>
      </c>
      <c r="DV33" s="382">
        <f t="shared" si="118"/>
        <v>-142</v>
      </c>
      <c r="DW33" s="382">
        <f t="shared" si="118"/>
        <v>39</v>
      </c>
      <c r="DX33" s="382">
        <f t="shared" si="118"/>
        <v>-104</v>
      </c>
      <c r="DY33" s="382"/>
      <c r="DZ33" s="382"/>
      <c r="EA33" s="382"/>
      <c r="EB33" s="261"/>
      <c r="EC33" s="56">
        <f>IF(ISERROR(GETPIVOTDATA("VALUE",'CRS WK pvt'!$I$2,"DT_FILE",EC$8,"CD_CO",EC$6,"TRIM_CAT",TRIM(B33),"TRIM_LINE",A30))=TRUE,0,GETPIVOTDATA("VALUE",'CRS WK pvt'!$I$2,"DT_FILE",EC$8,"CD_CO",EC$6,"TRIM_CAT",TRIM(B33),"TRIM_LINE",A30))</f>
        <v>302</v>
      </c>
    </row>
    <row r="34" spans="1:133" s="51" customFormat="1" x14ac:dyDescent="0.3">
      <c r="A34" s="138"/>
      <c r="B34" s="52" t="s">
        <v>142</v>
      </c>
      <c r="C34" s="72">
        <v>24</v>
      </c>
      <c r="D34" s="73">
        <v>40</v>
      </c>
      <c r="E34" s="73">
        <v>55</v>
      </c>
      <c r="F34" s="73">
        <v>21</v>
      </c>
      <c r="G34" s="73">
        <v>20</v>
      </c>
      <c r="H34" s="73">
        <v>23</v>
      </c>
      <c r="I34" s="73">
        <v>18</v>
      </c>
      <c r="J34" s="73">
        <v>12</v>
      </c>
      <c r="K34" s="73">
        <v>11</v>
      </c>
      <c r="L34" s="74">
        <v>21</v>
      </c>
      <c r="M34" s="73">
        <v>17</v>
      </c>
      <c r="N34" s="73">
        <v>25</v>
      </c>
      <c r="O34" s="73">
        <v>37</v>
      </c>
      <c r="P34" s="73">
        <v>37</v>
      </c>
      <c r="Q34" s="73">
        <v>43</v>
      </c>
      <c r="R34" s="73">
        <v>27</v>
      </c>
      <c r="S34" s="73">
        <v>24</v>
      </c>
      <c r="T34" s="73">
        <v>24</v>
      </c>
      <c r="U34" s="183">
        <v>9</v>
      </c>
      <c r="V34" s="183">
        <v>12</v>
      </c>
      <c r="W34" s="183">
        <v>11</v>
      </c>
      <c r="X34" s="74">
        <v>16</v>
      </c>
      <c r="Y34" s="183">
        <v>21</v>
      </c>
      <c r="Z34" s="183">
        <v>21</v>
      </c>
      <c r="AA34" s="183">
        <v>19</v>
      </c>
      <c r="AB34" s="183">
        <v>14</v>
      </c>
      <c r="AC34" s="183">
        <v>28</v>
      </c>
      <c r="AD34" s="183">
        <v>23</v>
      </c>
      <c r="AE34" s="183">
        <v>17</v>
      </c>
      <c r="AF34" s="183">
        <v>14</v>
      </c>
      <c r="AG34" s="183">
        <v>22</v>
      </c>
      <c r="AH34" s="183">
        <v>20</v>
      </c>
      <c r="AI34" s="183">
        <v>34</v>
      </c>
      <c r="AJ34" s="74">
        <v>28</v>
      </c>
      <c r="AK34" s="272">
        <v>37</v>
      </c>
      <c r="AL34" s="272">
        <v>38</v>
      </c>
      <c r="AM34" s="272">
        <v>30</v>
      </c>
      <c r="AN34" s="272">
        <v>22</v>
      </c>
      <c r="AO34" s="272">
        <v>34</v>
      </c>
      <c r="AP34" s="272">
        <v>41</v>
      </c>
      <c r="AQ34" s="56">
        <v>31</v>
      </c>
      <c r="AR34" s="272">
        <v>32</v>
      </c>
      <c r="AS34" s="272">
        <v>35</v>
      </c>
      <c r="AT34" s="272">
        <v>19</v>
      </c>
      <c r="AU34" s="272">
        <v>22</v>
      </c>
      <c r="AV34" s="288">
        <v>18</v>
      </c>
      <c r="AW34" s="272">
        <v>21</v>
      </c>
      <c r="AX34" s="272">
        <v>16</v>
      </c>
      <c r="AY34" s="272">
        <v>25</v>
      </c>
      <c r="AZ34" s="56">
        <v>27</v>
      </c>
      <c r="BA34" s="272">
        <v>33</v>
      </c>
      <c r="BB34" s="272">
        <v>38</v>
      </c>
      <c r="BC34" s="56">
        <v>20</v>
      </c>
      <c r="BD34" s="272">
        <v>25</v>
      </c>
      <c r="BE34" s="272">
        <v>19</v>
      </c>
      <c r="BF34" s="272">
        <v>9</v>
      </c>
      <c r="BG34" s="272">
        <v>15</v>
      </c>
      <c r="BH34" s="288">
        <v>25</v>
      </c>
      <c r="BI34" s="472">
        <v>19</v>
      </c>
      <c r="BJ34" s="537">
        <v>20</v>
      </c>
      <c r="BK34" s="561">
        <v>23</v>
      </c>
      <c r="BL34" s="56">
        <v>18</v>
      </c>
      <c r="BM34" s="272">
        <v>24</v>
      </c>
      <c r="BN34" s="272">
        <v>33</v>
      </c>
      <c r="BO34" s="56">
        <v>27</v>
      </c>
      <c r="BP34" s="56">
        <v>19</v>
      </c>
      <c r="BQ34" s="272">
        <v>18</v>
      </c>
      <c r="BR34" s="272">
        <v>8</v>
      </c>
      <c r="BS34" s="272"/>
      <c r="BT34" s="272"/>
      <c r="BU34" s="72">
        <f t="shared" si="114"/>
        <v>13</v>
      </c>
      <c r="BV34" s="76">
        <f t="shared" si="114"/>
        <v>-3</v>
      </c>
      <c r="BW34" s="76">
        <f t="shared" si="114"/>
        <v>-12</v>
      </c>
      <c r="BX34" s="76">
        <f t="shared" si="114"/>
        <v>6</v>
      </c>
      <c r="BY34" s="76">
        <f t="shared" si="114"/>
        <v>4</v>
      </c>
      <c r="BZ34" s="76">
        <f t="shared" si="114"/>
        <v>1</v>
      </c>
      <c r="CA34" s="76">
        <f t="shared" si="114"/>
        <v>-9</v>
      </c>
      <c r="CB34" s="76">
        <f t="shared" si="114"/>
        <v>0</v>
      </c>
      <c r="CC34" s="76">
        <f t="shared" si="114"/>
        <v>0</v>
      </c>
      <c r="CD34" s="382">
        <f t="shared" si="114"/>
        <v>-5</v>
      </c>
      <c r="CE34" s="405">
        <f t="shared" si="115"/>
        <v>4</v>
      </c>
      <c r="CF34" s="76">
        <f t="shared" si="115"/>
        <v>-4</v>
      </c>
      <c r="CG34" s="76">
        <f t="shared" si="115"/>
        <v>-18</v>
      </c>
      <c r="CH34" s="76">
        <f t="shared" si="115"/>
        <v>-23</v>
      </c>
      <c r="CI34" s="76">
        <f t="shared" si="115"/>
        <v>-15</v>
      </c>
      <c r="CJ34" s="223">
        <f t="shared" si="115"/>
        <v>-4</v>
      </c>
      <c r="CK34" s="223">
        <f t="shared" si="115"/>
        <v>-7</v>
      </c>
      <c r="CL34" s="223">
        <f t="shared" si="115"/>
        <v>-10</v>
      </c>
      <c r="CM34" s="223">
        <f t="shared" si="115"/>
        <v>13</v>
      </c>
      <c r="CN34" s="223">
        <f t="shared" si="115"/>
        <v>8</v>
      </c>
      <c r="CO34" s="223">
        <f t="shared" si="116"/>
        <v>23</v>
      </c>
      <c r="CP34" s="382">
        <f t="shared" si="116"/>
        <v>12</v>
      </c>
      <c r="CQ34" s="344">
        <f t="shared" si="116"/>
        <v>16</v>
      </c>
      <c r="CR34" s="223">
        <f t="shared" si="116"/>
        <v>17</v>
      </c>
      <c r="CS34" s="223">
        <f t="shared" si="116"/>
        <v>11</v>
      </c>
      <c r="CT34" s="223">
        <f t="shared" si="116"/>
        <v>8</v>
      </c>
      <c r="CU34" s="223">
        <f t="shared" si="116"/>
        <v>6</v>
      </c>
      <c r="CV34" s="223">
        <f t="shared" si="116"/>
        <v>18</v>
      </c>
      <c r="CW34" s="223">
        <f t="shared" si="116"/>
        <v>14</v>
      </c>
      <c r="CX34" s="223">
        <f t="shared" si="116"/>
        <v>18</v>
      </c>
      <c r="CY34" s="223">
        <f t="shared" si="117"/>
        <v>13</v>
      </c>
      <c r="CZ34" s="223">
        <f t="shared" si="117"/>
        <v>-1</v>
      </c>
      <c r="DA34" s="223">
        <f t="shared" si="117"/>
        <v>-12</v>
      </c>
      <c r="DB34" s="382">
        <f t="shared" si="117"/>
        <v>-10</v>
      </c>
      <c r="DC34" s="382">
        <f t="shared" si="117"/>
        <v>-16</v>
      </c>
      <c r="DD34" s="382">
        <f t="shared" si="117"/>
        <v>-22</v>
      </c>
      <c r="DE34" s="382">
        <f t="shared" si="117"/>
        <v>-5</v>
      </c>
      <c r="DF34" s="382">
        <f t="shared" si="117"/>
        <v>5</v>
      </c>
      <c r="DG34" s="382">
        <f t="shared" si="117"/>
        <v>-1</v>
      </c>
      <c r="DH34" s="382">
        <f t="shared" si="117"/>
        <v>-3</v>
      </c>
      <c r="DI34" s="382">
        <f t="shared" si="118"/>
        <v>-11</v>
      </c>
      <c r="DJ34" s="382">
        <f t="shared" si="118"/>
        <v>-7</v>
      </c>
      <c r="DK34" s="382">
        <f t="shared" si="118"/>
        <v>-16</v>
      </c>
      <c r="DL34" s="382">
        <f t="shared" si="118"/>
        <v>-10</v>
      </c>
      <c r="DM34" s="382">
        <f t="shared" si="118"/>
        <v>-7</v>
      </c>
      <c r="DN34" s="382">
        <f t="shared" si="118"/>
        <v>7</v>
      </c>
      <c r="DO34" s="382">
        <f t="shared" si="118"/>
        <v>-2</v>
      </c>
      <c r="DP34" s="382">
        <f t="shared" si="118"/>
        <v>4</v>
      </c>
      <c r="DQ34" s="382">
        <f t="shared" si="118"/>
        <v>-2</v>
      </c>
      <c r="DR34" s="382">
        <f t="shared" si="118"/>
        <v>-9</v>
      </c>
      <c r="DS34" s="382">
        <f t="shared" si="118"/>
        <v>-9</v>
      </c>
      <c r="DT34" s="382">
        <f t="shared" si="118"/>
        <v>-5</v>
      </c>
      <c r="DU34" s="382">
        <f t="shared" si="118"/>
        <v>7</v>
      </c>
      <c r="DV34" s="382">
        <f t="shared" si="118"/>
        <v>-6</v>
      </c>
      <c r="DW34" s="382">
        <f t="shared" si="118"/>
        <v>-1</v>
      </c>
      <c r="DX34" s="382">
        <f t="shared" si="118"/>
        <v>-1</v>
      </c>
      <c r="DY34" s="382"/>
      <c r="DZ34" s="382"/>
      <c r="EA34" s="382"/>
      <c r="EB34" s="261"/>
      <c r="EC34" s="56">
        <f>IF(ISERROR(GETPIVOTDATA("VALUE",'CRS WK pvt'!$I$2,"DT_FILE",EC$8,"CD_CO",EC$6,"TRIM_CAT",TRIM(B34),"TRIM_LINE",A30))=TRUE,0,GETPIVOTDATA("VALUE",'CRS WK pvt'!$I$2,"DT_FILE",EC$8,"CD_CO",EC$6,"TRIM_CAT",TRIM(B34),"TRIM_LINE",A30))</f>
        <v>8</v>
      </c>
    </row>
    <row r="35" spans="1:133" s="51" customFormat="1" x14ac:dyDescent="0.3">
      <c r="A35" s="138"/>
      <c r="B35" s="52" t="s">
        <v>143</v>
      </c>
      <c r="C35" s="72">
        <v>1</v>
      </c>
      <c r="D35" s="73">
        <v>4</v>
      </c>
      <c r="E35" s="73">
        <v>5</v>
      </c>
      <c r="F35" s="73">
        <v>3</v>
      </c>
      <c r="G35" s="73">
        <v>3</v>
      </c>
      <c r="H35" s="73">
        <v>3</v>
      </c>
      <c r="I35" s="73"/>
      <c r="J35" s="73"/>
      <c r="K35" s="73"/>
      <c r="L35" s="74">
        <v>2</v>
      </c>
      <c r="M35" s="73">
        <v>4</v>
      </c>
      <c r="N35" s="73">
        <v>2</v>
      </c>
      <c r="O35" s="73">
        <v>5</v>
      </c>
      <c r="P35" s="73">
        <v>10</v>
      </c>
      <c r="Q35" s="73">
        <v>7</v>
      </c>
      <c r="R35" s="73">
        <v>5</v>
      </c>
      <c r="S35" s="73">
        <v>5</v>
      </c>
      <c r="T35" s="73">
        <v>7</v>
      </c>
      <c r="U35" s="183">
        <v>0</v>
      </c>
      <c r="V35" s="183">
        <v>4</v>
      </c>
      <c r="W35" s="183">
        <v>2</v>
      </c>
      <c r="X35" s="74">
        <v>1</v>
      </c>
      <c r="Y35" s="183">
        <v>0</v>
      </c>
      <c r="Z35" s="183">
        <v>3</v>
      </c>
      <c r="AA35" s="183">
        <v>3</v>
      </c>
      <c r="AB35" s="183">
        <v>6</v>
      </c>
      <c r="AC35" s="183">
        <v>4</v>
      </c>
      <c r="AD35" s="183">
        <v>8</v>
      </c>
      <c r="AE35" s="183">
        <v>6</v>
      </c>
      <c r="AF35" s="183">
        <v>2</v>
      </c>
      <c r="AG35" s="183">
        <v>3</v>
      </c>
      <c r="AH35" s="183">
        <v>2</v>
      </c>
      <c r="AI35" s="183">
        <v>3</v>
      </c>
      <c r="AJ35" s="74">
        <v>2</v>
      </c>
      <c r="AK35" s="272">
        <v>6</v>
      </c>
      <c r="AL35" s="272">
        <v>4</v>
      </c>
      <c r="AM35" s="272">
        <v>3</v>
      </c>
      <c r="AN35" s="272">
        <v>4</v>
      </c>
      <c r="AO35" s="272">
        <v>7</v>
      </c>
      <c r="AP35" s="272">
        <v>7</v>
      </c>
      <c r="AQ35" s="56">
        <v>6</v>
      </c>
      <c r="AR35" s="272">
        <v>0</v>
      </c>
      <c r="AS35" s="272">
        <v>5</v>
      </c>
      <c r="AT35" s="272">
        <v>0</v>
      </c>
      <c r="AU35" s="272">
        <v>7</v>
      </c>
      <c r="AV35" s="288">
        <v>4</v>
      </c>
      <c r="AW35" s="272">
        <v>6</v>
      </c>
      <c r="AX35" s="272">
        <v>2</v>
      </c>
      <c r="AY35" s="272">
        <v>3</v>
      </c>
      <c r="AZ35" s="56">
        <v>3</v>
      </c>
      <c r="BA35" s="272">
        <v>5</v>
      </c>
      <c r="BB35" s="272">
        <v>4</v>
      </c>
      <c r="BC35" s="56">
        <v>2</v>
      </c>
      <c r="BD35" s="272">
        <v>6</v>
      </c>
      <c r="BE35" s="272">
        <v>0</v>
      </c>
      <c r="BF35" s="272">
        <v>1</v>
      </c>
      <c r="BG35" s="272">
        <v>2</v>
      </c>
      <c r="BH35" s="288">
        <v>3</v>
      </c>
      <c r="BI35" s="472">
        <v>5</v>
      </c>
      <c r="BJ35" s="537">
        <v>2</v>
      </c>
      <c r="BK35" s="561">
        <v>2</v>
      </c>
      <c r="BL35" s="56">
        <v>10</v>
      </c>
      <c r="BM35" s="272">
        <v>3</v>
      </c>
      <c r="BN35" s="272">
        <v>3</v>
      </c>
      <c r="BO35" s="56">
        <v>7</v>
      </c>
      <c r="BP35" s="56">
        <v>5</v>
      </c>
      <c r="BQ35" s="272">
        <v>4</v>
      </c>
      <c r="BR35" s="272">
        <v>1</v>
      </c>
      <c r="BS35" s="272"/>
      <c r="BT35" s="272"/>
      <c r="BU35" s="72">
        <f t="shared" si="114"/>
        <v>4</v>
      </c>
      <c r="BV35" s="76">
        <f t="shared" si="114"/>
        <v>6</v>
      </c>
      <c r="BW35" s="76">
        <f t="shared" si="114"/>
        <v>2</v>
      </c>
      <c r="BX35" s="76">
        <f t="shared" si="114"/>
        <v>2</v>
      </c>
      <c r="BY35" s="76">
        <f t="shared" si="114"/>
        <v>2</v>
      </c>
      <c r="BZ35" s="76">
        <f t="shared" si="114"/>
        <v>4</v>
      </c>
      <c r="CA35" s="76">
        <f t="shared" si="114"/>
        <v>0</v>
      </c>
      <c r="CB35" s="76">
        <f t="shared" si="114"/>
        <v>4</v>
      </c>
      <c r="CC35" s="76">
        <f t="shared" si="114"/>
        <v>2</v>
      </c>
      <c r="CD35" s="382">
        <f t="shared" si="114"/>
        <v>-1</v>
      </c>
      <c r="CE35" s="405">
        <f t="shared" si="115"/>
        <v>-4</v>
      </c>
      <c r="CF35" s="76">
        <f t="shared" si="115"/>
        <v>1</v>
      </c>
      <c r="CG35" s="76">
        <f t="shared" si="115"/>
        <v>-2</v>
      </c>
      <c r="CH35" s="76">
        <f t="shared" si="115"/>
        <v>-4</v>
      </c>
      <c r="CI35" s="76">
        <f t="shared" si="115"/>
        <v>-3</v>
      </c>
      <c r="CJ35" s="223">
        <f t="shared" si="115"/>
        <v>3</v>
      </c>
      <c r="CK35" s="223">
        <f t="shared" si="115"/>
        <v>1</v>
      </c>
      <c r="CL35" s="223">
        <f t="shared" si="115"/>
        <v>-5</v>
      </c>
      <c r="CM35" s="223">
        <f t="shared" si="115"/>
        <v>3</v>
      </c>
      <c r="CN35" s="223">
        <f t="shared" si="115"/>
        <v>-2</v>
      </c>
      <c r="CO35" s="223">
        <f t="shared" si="116"/>
        <v>1</v>
      </c>
      <c r="CP35" s="382">
        <f t="shared" si="116"/>
        <v>1</v>
      </c>
      <c r="CQ35" s="344">
        <f t="shared" si="116"/>
        <v>6</v>
      </c>
      <c r="CR35" s="223">
        <f t="shared" si="116"/>
        <v>1</v>
      </c>
      <c r="CS35" s="223">
        <f t="shared" si="116"/>
        <v>0</v>
      </c>
      <c r="CT35" s="223">
        <f t="shared" si="116"/>
        <v>-2</v>
      </c>
      <c r="CU35" s="223">
        <f t="shared" si="116"/>
        <v>3</v>
      </c>
      <c r="CV35" s="223">
        <f t="shared" si="116"/>
        <v>-1</v>
      </c>
      <c r="CW35" s="223">
        <f t="shared" si="116"/>
        <v>0</v>
      </c>
      <c r="CX35" s="223">
        <f t="shared" si="116"/>
        <v>-2</v>
      </c>
      <c r="CY35" s="223">
        <f t="shared" si="117"/>
        <v>2</v>
      </c>
      <c r="CZ35" s="223">
        <f t="shared" si="117"/>
        <v>-2</v>
      </c>
      <c r="DA35" s="223">
        <f t="shared" si="117"/>
        <v>4</v>
      </c>
      <c r="DB35" s="382">
        <f t="shared" si="117"/>
        <v>2</v>
      </c>
      <c r="DC35" s="382">
        <f t="shared" si="117"/>
        <v>0</v>
      </c>
      <c r="DD35" s="382">
        <f t="shared" si="117"/>
        <v>-2</v>
      </c>
      <c r="DE35" s="382">
        <f t="shared" si="117"/>
        <v>0</v>
      </c>
      <c r="DF35" s="382">
        <f t="shared" si="117"/>
        <v>-1</v>
      </c>
      <c r="DG35" s="382">
        <f t="shared" si="117"/>
        <v>-2</v>
      </c>
      <c r="DH35" s="382">
        <f t="shared" si="117"/>
        <v>-3</v>
      </c>
      <c r="DI35" s="382">
        <f t="shared" si="118"/>
        <v>-4</v>
      </c>
      <c r="DJ35" s="382">
        <f t="shared" si="118"/>
        <v>6</v>
      </c>
      <c r="DK35" s="382">
        <f t="shared" si="118"/>
        <v>-5</v>
      </c>
      <c r="DL35" s="382">
        <f t="shared" si="118"/>
        <v>1</v>
      </c>
      <c r="DM35" s="382">
        <f t="shared" si="118"/>
        <v>-5</v>
      </c>
      <c r="DN35" s="382">
        <f t="shared" si="118"/>
        <v>-1</v>
      </c>
      <c r="DO35" s="382">
        <f t="shared" si="118"/>
        <v>-1</v>
      </c>
      <c r="DP35" s="382">
        <f t="shared" si="118"/>
        <v>0</v>
      </c>
      <c r="DQ35" s="382">
        <f t="shared" si="118"/>
        <v>-1</v>
      </c>
      <c r="DR35" s="382">
        <f t="shared" si="118"/>
        <v>7</v>
      </c>
      <c r="DS35" s="382">
        <f t="shared" si="118"/>
        <v>-2</v>
      </c>
      <c r="DT35" s="382">
        <f t="shared" si="118"/>
        <v>-1</v>
      </c>
      <c r="DU35" s="382">
        <f t="shared" si="118"/>
        <v>5</v>
      </c>
      <c r="DV35" s="382">
        <f t="shared" si="118"/>
        <v>-1</v>
      </c>
      <c r="DW35" s="382">
        <f t="shared" si="118"/>
        <v>4</v>
      </c>
      <c r="DX35" s="382">
        <f t="shared" si="118"/>
        <v>0</v>
      </c>
      <c r="DY35" s="382"/>
      <c r="DZ35" s="382"/>
      <c r="EA35" s="382"/>
      <c r="EB35" s="261"/>
      <c r="EC35" s="56">
        <f>IF(ISERROR(GETPIVOTDATA("VALUE",'CRS WK pvt'!$I$2,"DT_FILE",EC$8,"CD_CO",EC$6,"TRIM_CAT",TRIM(B35),"TRIM_LINE",A30))=TRUE,0,GETPIVOTDATA("VALUE",'CRS WK pvt'!$I$2,"DT_FILE",EC$8,"CD_CO",EC$6,"TRIM_CAT",TRIM(B35),"TRIM_LINE",A30))</f>
        <v>1</v>
      </c>
    </row>
    <row r="36" spans="1:133" s="65" customFormat="1" x14ac:dyDescent="0.3">
      <c r="A36" s="139"/>
      <c r="B36" s="52" t="s">
        <v>144</v>
      </c>
      <c r="C36" s="128">
        <f t="shared" ref="C36:V36" si="119">SUM(C31:C35)</f>
        <v>5822</v>
      </c>
      <c r="D36" s="129">
        <f t="shared" si="119"/>
        <v>7149</v>
      </c>
      <c r="E36" s="129">
        <f t="shared" si="119"/>
        <v>7246</v>
      </c>
      <c r="F36" s="129">
        <f t="shared" si="119"/>
        <v>6145</v>
      </c>
      <c r="G36" s="129">
        <f t="shared" si="119"/>
        <v>5969</v>
      </c>
      <c r="H36" s="129">
        <f t="shared" si="119"/>
        <v>5419</v>
      </c>
      <c r="I36" s="129">
        <f t="shared" si="119"/>
        <v>4461</v>
      </c>
      <c r="J36" s="129">
        <f t="shared" si="119"/>
        <v>4332</v>
      </c>
      <c r="K36" s="129">
        <f t="shared" si="119"/>
        <v>4275</v>
      </c>
      <c r="L36" s="130">
        <f t="shared" si="119"/>
        <v>4801</v>
      </c>
      <c r="M36" s="129">
        <f t="shared" si="119"/>
        <v>4333</v>
      </c>
      <c r="N36" s="129">
        <f t="shared" si="119"/>
        <v>5278</v>
      </c>
      <c r="O36" s="129">
        <f t="shared" si="119"/>
        <v>6561</v>
      </c>
      <c r="P36" s="129">
        <f t="shared" si="119"/>
        <v>7306</v>
      </c>
      <c r="Q36" s="129">
        <f t="shared" si="119"/>
        <v>5647</v>
      </c>
      <c r="R36" s="129">
        <f t="shared" si="119"/>
        <v>5162</v>
      </c>
      <c r="S36" s="129">
        <f t="shared" si="119"/>
        <v>5262</v>
      </c>
      <c r="T36" s="129">
        <f t="shared" si="119"/>
        <v>3860</v>
      </c>
      <c r="U36" s="129">
        <f t="shared" si="119"/>
        <v>3811</v>
      </c>
      <c r="V36" s="129">
        <f t="shared" si="119"/>
        <v>3904</v>
      </c>
      <c r="W36" s="129">
        <f>SUM(W31+W32+W33+W34+W35)</f>
        <v>3959</v>
      </c>
      <c r="X36" s="130">
        <f>SUM(X31+X32+X33+X34+X35)</f>
        <v>3904</v>
      </c>
      <c r="Y36" s="184">
        <v>3384</v>
      </c>
      <c r="Z36" s="184">
        <v>4103</v>
      </c>
      <c r="AA36" s="184">
        <v>4626</v>
      </c>
      <c r="AB36" s="184">
        <v>5205</v>
      </c>
      <c r="AC36" s="184">
        <v>4780</v>
      </c>
      <c r="AD36" s="184">
        <v>5159</v>
      </c>
      <c r="AE36" s="184">
        <v>4672</v>
      </c>
      <c r="AF36" s="184">
        <v>4184</v>
      </c>
      <c r="AG36" s="184">
        <v>4474</v>
      </c>
      <c r="AH36" s="184">
        <v>4707</v>
      </c>
      <c r="AI36" s="184">
        <v>5343</v>
      </c>
      <c r="AJ36" s="130">
        <v>4005</v>
      </c>
      <c r="AK36" s="273">
        <v>4200</v>
      </c>
      <c r="AL36" s="273">
        <v>4889</v>
      </c>
      <c r="AM36" s="273">
        <v>5604</v>
      </c>
      <c r="AN36" s="273">
        <v>5892</v>
      </c>
      <c r="AO36" s="273">
        <v>5727</v>
      </c>
      <c r="AP36" s="273">
        <v>5628</v>
      </c>
      <c r="AQ36" s="77">
        <v>4495</v>
      </c>
      <c r="AR36" s="273">
        <v>4432</v>
      </c>
      <c r="AS36" s="273">
        <v>4394</v>
      </c>
      <c r="AT36" s="273">
        <v>4177</v>
      </c>
      <c r="AU36" s="273">
        <v>4168</v>
      </c>
      <c r="AV36" s="289">
        <v>4550</v>
      </c>
      <c r="AW36" s="273">
        <v>3994</v>
      </c>
      <c r="AX36" s="273">
        <v>4984</v>
      </c>
      <c r="AY36" s="273">
        <v>5709</v>
      </c>
      <c r="AZ36" s="77">
        <v>5708</v>
      </c>
      <c r="BA36" s="273">
        <v>5642</v>
      </c>
      <c r="BB36" s="273">
        <v>5566</v>
      </c>
      <c r="BC36" s="77">
        <v>4677</v>
      </c>
      <c r="BD36" s="273">
        <v>4543</v>
      </c>
      <c r="BE36" s="273">
        <v>3970</v>
      </c>
      <c r="BF36" s="273">
        <v>4173</v>
      </c>
      <c r="BG36" s="273">
        <v>4419</v>
      </c>
      <c r="BH36" s="289">
        <v>4025</v>
      </c>
      <c r="BI36" s="473">
        <v>3732</v>
      </c>
      <c r="BJ36" s="538">
        <v>4784</v>
      </c>
      <c r="BK36" s="562">
        <v>5694</v>
      </c>
      <c r="BL36" s="77">
        <v>6255</v>
      </c>
      <c r="BM36" s="273">
        <v>5904</v>
      </c>
      <c r="BN36" s="273">
        <v>6484</v>
      </c>
      <c r="BO36" s="77">
        <v>4442</v>
      </c>
      <c r="BP36" s="77">
        <v>4323</v>
      </c>
      <c r="BQ36" s="273">
        <v>4913</v>
      </c>
      <c r="BR36" s="273">
        <v>3812</v>
      </c>
      <c r="BS36" s="273"/>
      <c r="BT36" s="273"/>
      <c r="BU36" s="128">
        <f t="shared" ref="BU36:BY36" si="120">SUM(BU31:BU35)</f>
        <v>739</v>
      </c>
      <c r="BV36" s="131">
        <f t="shared" si="120"/>
        <v>157</v>
      </c>
      <c r="BW36" s="131">
        <f t="shared" si="120"/>
        <v>-1599</v>
      </c>
      <c r="BX36" s="131">
        <f t="shared" si="120"/>
        <v>-983</v>
      </c>
      <c r="BY36" s="131">
        <f t="shared" si="120"/>
        <v>-707</v>
      </c>
      <c r="BZ36" s="131">
        <f t="shared" ref="BZ36:CH36" si="121">SUM(BZ31:BZ35)</f>
        <v>-1559</v>
      </c>
      <c r="CA36" s="131">
        <f t="shared" si="121"/>
        <v>-650</v>
      </c>
      <c r="CB36" s="131">
        <f t="shared" si="121"/>
        <v>-428</v>
      </c>
      <c r="CC36" s="131">
        <f t="shared" si="121"/>
        <v>-316</v>
      </c>
      <c r="CD36" s="383">
        <f t="shared" si="121"/>
        <v>-897</v>
      </c>
      <c r="CE36" s="406">
        <f t="shared" si="121"/>
        <v>-949</v>
      </c>
      <c r="CF36" s="131">
        <f t="shared" si="121"/>
        <v>-1175</v>
      </c>
      <c r="CG36" s="131">
        <f t="shared" si="121"/>
        <v>-1935</v>
      </c>
      <c r="CH36" s="131">
        <f t="shared" si="121"/>
        <v>-2101</v>
      </c>
      <c r="CI36" s="131">
        <f t="shared" ref="CI36:CJ36" si="122">SUM(CI31:CI35)</f>
        <v>-867</v>
      </c>
      <c r="CJ36" s="224">
        <f t="shared" si="122"/>
        <v>-3</v>
      </c>
      <c r="CK36" s="224">
        <f t="shared" ref="CK36:CL36" si="123">SUM(CK31:CK35)</f>
        <v>-590</v>
      </c>
      <c r="CL36" s="224">
        <f t="shared" si="123"/>
        <v>324</v>
      </c>
      <c r="CM36" s="224">
        <f t="shared" ref="CM36" si="124">SUM(CM31:CM35)</f>
        <v>663</v>
      </c>
      <c r="CN36" s="224">
        <f t="shared" ref="CN36:CO36" si="125">SUM(CN31:CN35)</f>
        <v>803</v>
      </c>
      <c r="CO36" s="224">
        <f t="shared" si="125"/>
        <v>1384</v>
      </c>
      <c r="CP36" s="383">
        <f t="shared" ref="CP36:CQ36" si="126">SUM(CP31:CP35)</f>
        <v>101</v>
      </c>
      <c r="CQ36" s="345">
        <f t="shared" si="126"/>
        <v>816</v>
      </c>
      <c r="CR36" s="224">
        <f t="shared" ref="CR36" si="127">SUM(CR31:CR35)</f>
        <v>786</v>
      </c>
      <c r="CS36" s="224">
        <f t="shared" ref="CS36" si="128">SUM(CS31:CS35)</f>
        <v>978</v>
      </c>
      <c r="CT36" s="224">
        <f t="shared" ref="CT36" si="129">SUM(CT31:CT35)</f>
        <v>687</v>
      </c>
      <c r="CU36" s="224">
        <f t="shared" ref="CU36" si="130">SUM(CU31:CU35)</f>
        <v>947</v>
      </c>
      <c r="CV36" s="224">
        <f t="shared" ref="CV36" si="131">SUM(CV31:CV35)</f>
        <v>469</v>
      </c>
      <c r="CW36" s="224">
        <f t="shared" ref="CW36" si="132">SUM(CW31:CW35)</f>
        <v>-177</v>
      </c>
      <c r="CX36" s="224">
        <f t="shared" ref="CX36" si="133">SUM(CX31:CX35)</f>
        <v>248</v>
      </c>
      <c r="CY36" s="224">
        <f t="shared" ref="CY36" si="134">SUM(CY31:CY35)</f>
        <v>-80</v>
      </c>
      <c r="CZ36" s="224">
        <f t="shared" ref="CZ36" si="135">SUM(CZ31:CZ35)</f>
        <v>-530</v>
      </c>
      <c r="DA36" s="224">
        <f t="shared" ref="DA36" si="136">SUM(DA31:DA35)</f>
        <v>-1175</v>
      </c>
      <c r="DB36" s="383">
        <f t="shared" ref="DB36" si="137">SUM(DB31:DB35)</f>
        <v>545</v>
      </c>
      <c r="DC36" s="383">
        <f t="shared" ref="DC36" si="138">SUM(DC31:DC35)</f>
        <v>-206</v>
      </c>
      <c r="DD36" s="383">
        <f t="shared" ref="DD36" si="139">SUM(DD31:DD35)</f>
        <v>95</v>
      </c>
      <c r="DE36" s="383">
        <f t="shared" ref="DE36" si="140">SUM(DE31:DE35)</f>
        <v>105</v>
      </c>
      <c r="DF36" s="383">
        <f t="shared" ref="DF36:DG36" si="141">SUM(DF31:DF35)</f>
        <v>-184</v>
      </c>
      <c r="DG36" s="383">
        <f t="shared" si="141"/>
        <v>-85</v>
      </c>
      <c r="DH36" s="383">
        <f t="shared" ref="DH36" si="142">SUM(DH31:DH35)</f>
        <v>-62</v>
      </c>
      <c r="DI36" s="383">
        <f t="shared" ref="DI36" si="143">SUM(DI31:DI35)</f>
        <v>182</v>
      </c>
      <c r="DJ36" s="383">
        <f t="shared" ref="DJ36:DK36" si="144">SUM(DJ31:DJ35)</f>
        <v>111</v>
      </c>
      <c r="DK36" s="383">
        <f t="shared" si="144"/>
        <v>-424</v>
      </c>
      <c r="DL36" s="383">
        <f t="shared" ref="DL36:DM36" si="145">SUM(DL31:DL35)</f>
        <v>-4</v>
      </c>
      <c r="DM36" s="383">
        <f t="shared" si="145"/>
        <v>251</v>
      </c>
      <c r="DN36" s="383">
        <f t="shared" ref="DN36:DO36" si="146">SUM(DN31:DN35)</f>
        <v>-525</v>
      </c>
      <c r="DO36" s="383">
        <f t="shared" si="146"/>
        <v>-262</v>
      </c>
      <c r="DP36" s="383">
        <f t="shared" ref="DP36" si="147">SUM(DP31:DP35)</f>
        <v>-200</v>
      </c>
      <c r="DQ36" s="383">
        <f t="shared" ref="DQ36:DR36" si="148">SUM(DQ31:DQ35)</f>
        <v>-15</v>
      </c>
      <c r="DR36" s="383">
        <f t="shared" si="148"/>
        <v>547</v>
      </c>
      <c r="DS36" s="383">
        <f t="shared" ref="DS36:DT36" si="149">SUM(DS31:DS35)</f>
        <v>262</v>
      </c>
      <c r="DT36" s="383">
        <f t="shared" si="149"/>
        <v>918</v>
      </c>
      <c r="DU36" s="383">
        <f t="shared" ref="DU36:DV36" si="150">SUM(DU31:DU35)</f>
        <v>-235</v>
      </c>
      <c r="DV36" s="383">
        <f t="shared" si="150"/>
        <v>-220</v>
      </c>
      <c r="DW36" s="383">
        <f t="shared" ref="DW36:DX36" si="151">SUM(DW31:DW35)</f>
        <v>943</v>
      </c>
      <c r="DX36" s="383">
        <f t="shared" si="151"/>
        <v>-361</v>
      </c>
      <c r="DY36" s="383"/>
      <c r="DZ36" s="383"/>
      <c r="EA36" s="383"/>
      <c r="EB36" s="262"/>
      <c r="EC36" s="77">
        <f>SUM(EC31:EC35)</f>
        <v>3812</v>
      </c>
    </row>
    <row r="37" spans="1:133" s="51" customFormat="1" x14ac:dyDescent="0.3">
      <c r="A37" s="138">
        <f>+A30+1</f>
        <v>5</v>
      </c>
      <c r="B37" s="78" t="s">
        <v>148</v>
      </c>
      <c r="C37" s="79"/>
      <c r="D37" s="80"/>
      <c r="E37" s="80"/>
      <c r="F37" s="80"/>
      <c r="G37" s="80"/>
      <c r="H37" s="80"/>
      <c r="I37" s="80"/>
      <c r="J37" s="80"/>
      <c r="K37" s="80"/>
      <c r="L37" s="81"/>
      <c r="M37" s="80"/>
      <c r="N37" s="80"/>
      <c r="O37" s="80"/>
      <c r="P37" s="80"/>
      <c r="Q37" s="80"/>
      <c r="R37" s="80"/>
      <c r="S37" s="80"/>
      <c r="T37" s="80"/>
      <c r="U37" s="185"/>
      <c r="V37" s="185"/>
      <c r="W37" s="185"/>
      <c r="X37" s="81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81"/>
      <c r="AK37" s="274"/>
      <c r="AL37" s="274"/>
      <c r="AM37" s="274"/>
      <c r="AN37" s="274"/>
      <c r="AO37" s="274"/>
      <c r="AP37" s="274"/>
      <c r="AQ37" s="82"/>
      <c r="AR37" s="274"/>
      <c r="AS37" s="274"/>
      <c r="AT37" s="274"/>
      <c r="AU37" s="274"/>
      <c r="AV37" s="290"/>
      <c r="AW37" s="274"/>
      <c r="AX37" s="274"/>
      <c r="AY37" s="274"/>
      <c r="AZ37" s="82"/>
      <c r="BA37" s="274"/>
      <c r="BB37" s="274"/>
      <c r="BC37" s="82"/>
      <c r="BD37" s="274"/>
      <c r="BE37" s="274"/>
      <c r="BF37" s="274"/>
      <c r="BG37" s="274"/>
      <c r="BH37" s="290"/>
      <c r="BI37" s="474"/>
      <c r="BJ37" s="539"/>
      <c r="BK37" s="563"/>
      <c r="BL37" s="82"/>
      <c r="BM37" s="274"/>
      <c r="BN37" s="274"/>
      <c r="BO37" s="82"/>
      <c r="BP37" s="82"/>
      <c r="BQ37" s="274"/>
      <c r="BR37" s="274"/>
      <c r="BS37" s="274"/>
      <c r="BT37" s="274"/>
      <c r="BU37" s="79"/>
      <c r="BV37" s="83"/>
      <c r="BW37" s="83"/>
      <c r="BX37" s="83"/>
      <c r="BY37" s="83"/>
      <c r="BZ37" s="83"/>
      <c r="CA37" s="83"/>
      <c r="CB37" s="83"/>
      <c r="CC37" s="83"/>
      <c r="CD37" s="384"/>
      <c r="CE37" s="407"/>
      <c r="CF37" s="83"/>
      <c r="CG37" s="83"/>
      <c r="CH37" s="83"/>
      <c r="CI37" s="83"/>
      <c r="CJ37" s="225"/>
      <c r="CK37" s="225"/>
      <c r="CL37" s="225"/>
      <c r="CM37" s="225"/>
      <c r="CN37" s="225"/>
      <c r="CO37" s="225"/>
      <c r="CP37" s="384"/>
      <c r="CQ37" s="346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384"/>
      <c r="DC37" s="384"/>
      <c r="DD37" s="384"/>
      <c r="DE37" s="384"/>
      <c r="DF37" s="384"/>
      <c r="DG37" s="384"/>
      <c r="DH37" s="384"/>
      <c r="DI37" s="384"/>
      <c r="DJ37" s="384"/>
      <c r="DK37" s="384"/>
      <c r="DL37" s="384"/>
      <c r="DM37" s="384"/>
      <c r="DN37" s="384"/>
      <c r="DO37" s="384"/>
      <c r="DP37" s="384"/>
      <c r="DQ37" s="384"/>
      <c r="DR37" s="384"/>
      <c r="DS37" s="384"/>
      <c r="DT37" s="384"/>
      <c r="DU37" s="384"/>
      <c r="DV37" s="384"/>
      <c r="DW37" s="384"/>
      <c r="DX37" s="384"/>
      <c r="DY37" s="384"/>
      <c r="DZ37" s="384"/>
      <c r="EA37" s="384"/>
      <c r="EB37" s="261"/>
      <c r="EC37" s="82"/>
    </row>
    <row r="38" spans="1:133" s="51" customFormat="1" x14ac:dyDescent="0.3">
      <c r="A38" s="138"/>
      <c r="B38" s="52" t="s">
        <v>139</v>
      </c>
      <c r="C38" s="72">
        <v>9254</v>
      </c>
      <c r="D38" s="73">
        <v>9742</v>
      </c>
      <c r="E38" s="73">
        <v>10235</v>
      </c>
      <c r="F38" s="73">
        <v>11043</v>
      </c>
      <c r="G38" s="73">
        <v>11456</v>
      </c>
      <c r="H38" s="73">
        <v>11464</v>
      </c>
      <c r="I38" s="73">
        <v>11210</v>
      </c>
      <c r="J38" s="73">
        <v>10614</v>
      </c>
      <c r="K38" s="73">
        <v>10004</v>
      </c>
      <c r="L38" s="74">
        <v>10217</v>
      </c>
      <c r="M38" s="73">
        <v>9183</v>
      </c>
      <c r="N38" s="73">
        <v>8745</v>
      </c>
      <c r="O38" s="73">
        <v>9452</v>
      </c>
      <c r="P38" s="73">
        <v>10995</v>
      </c>
      <c r="Q38" s="73">
        <v>12352</v>
      </c>
      <c r="R38" s="73">
        <v>12983</v>
      </c>
      <c r="S38" s="73">
        <v>13285</v>
      </c>
      <c r="T38" s="73">
        <v>13769</v>
      </c>
      <c r="U38" s="183">
        <v>13520</v>
      </c>
      <c r="V38" s="183">
        <v>13117</v>
      </c>
      <c r="W38" s="183">
        <v>12716</v>
      </c>
      <c r="X38" s="74">
        <v>12597</v>
      </c>
      <c r="Y38" s="183">
        <v>11398</v>
      </c>
      <c r="Z38" s="183">
        <v>10749</v>
      </c>
      <c r="AA38" s="183">
        <v>10491</v>
      </c>
      <c r="AB38" s="183">
        <v>10734</v>
      </c>
      <c r="AC38" s="183">
        <v>11367</v>
      </c>
      <c r="AD38" s="183">
        <v>11495</v>
      </c>
      <c r="AE38" s="183">
        <v>10639</v>
      </c>
      <c r="AF38" s="183">
        <v>10510</v>
      </c>
      <c r="AG38" s="183">
        <v>10312</v>
      </c>
      <c r="AH38" s="183">
        <v>10399</v>
      </c>
      <c r="AI38" s="183">
        <v>10029</v>
      </c>
      <c r="AJ38" s="74">
        <v>9786</v>
      </c>
      <c r="AK38" s="272">
        <v>9106</v>
      </c>
      <c r="AL38" s="272">
        <v>8832</v>
      </c>
      <c r="AM38" s="272">
        <v>8905</v>
      </c>
      <c r="AN38" s="272">
        <v>9518</v>
      </c>
      <c r="AO38" s="272">
        <v>9864</v>
      </c>
      <c r="AP38" s="272">
        <v>10276</v>
      </c>
      <c r="AQ38" s="56">
        <v>10444</v>
      </c>
      <c r="AR38" s="272">
        <v>10251</v>
      </c>
      <c r="AS38" s="272">
        <v>10333</v>
      </c>
      <c r="AT38" s="272">
        <v>9708</v>
      </c>
      <c r="AU38" s="272">
        <v>9493</v>
      </c>
      <c r="AV38" s="288">
        <v>9470</v>
      </c>
      <c r="AW38" s="272">
        <v>9067</v>
      </c>
      <c r="AX38" s="272">
        <v>8481</v>
      </c>
      <c r="AY38" s="272">
        <v>8992</v>
      </c>
      <c r="AZ38" s="56">
        <v>9641</v>
      </c>
      <c r="BA38" s="272">
        <v>9839</v>
      </c>
      <c r="BB38" s="272">
        <v>10474</v>
      </c>
      <c r="BC38" s="56">
        <v>10692</v>
      </c>
      <c r="BD38" s="272">
        <v>10574</v>
      </c>
      <c r="BE38" s="272">
        <v>9991</v>
      </c>
      <c r="BF38" s="272">
        <v>9727</v>
      </c>
      <c r="BG38" s="272">
        <v>9568</v>
      </c>
      <c r="BH38" s="288">
        <v>9312</v>
      </c>
      <c r="BI38" s="472">
        <v>8709</v>
      </c>
      <c r="BJ38" s="537">
        <v>8437</v>
      </c>
      <c r="BK38" s="561">
        <v>8848</v>
      </c>
      <c r="BL38" s="56">
        <v>9546</v>
      </c>
      <c r="BM38" s="272">
        <v>10330</v>
      </c>
      <c r="BN38" s="272">
        <v>10776</v>
      </c>
      <c r="BO38" s="56">
        <v>10628</v>
      </c>
      <c r="BP38" s="56">
        <v>9704</v>
      </c>
      <c r="BQ38" s="272">
        <v>9077</v>
      </c>
      <c r="BR38" s="272">
        <v>9150</v>
      </c>
      <c r="BS38" s="272"/>
      <c r="BT38" s="272"/>
      <c r="BU38" s="72">
        <f t="shared" ref="BU38:CD42" si="152">O38-C38</f>
        <v>198</v>
      </c>
      <c r="BV38" s="76">
        <f t="shared" si="152"/>
        <v>1253</v>
      </c>
      <c r="BW38" s="76">
        <f t="shared" si="152"/>
        <v>2117</v>
      </c>
      <c r="BX38" s="76">
        <f t="shared" si="152"/>
        <v>1940</v>
      </c>
      <c r="BY38" s="76">
        <f t="shared" si="152"/>
        <v>1829</v>
      </c>
      <c r="BZ38" s="76">
        <f t="shared" si="152"/>
        <v>2305</v>
      </c>
      <c r="CA38" s="76">
        <f t="shared" si="152"/>
        <v>2310</v>
      </c>
      <c r="CB38" s="76">
        <f t="shared" si="152"/>
        <v>2503</v>
      </c>
      <c r="CC38" s="76">
        <f t="shared" si="152"/>
        <v>2712</v>
      </c>
      <c r="CD38" s="382">
        <f t="shared" si="152"/>
        <v>2380</v>
      </c>
      <c r="CE38" s="405">
        <f t="shared" ref="CE38:CN42" si="153">Y38-M38</f>
        <v>2215</v>
      </c>
      <c r="CF38" s="76">
        <f t="shared" si="153"/>
        <v>2004</v>
      </c>
      <c r="CG38" s="76">
        <f t="shared" si="153"/>
        <v>1039</v>
      </c>
      <c r="CH38" s="76">
        <f t="shared" si="153"/>
        <v>-261</v>
      </c>
      <c r="CI38" s="76">
        <f t="shared" si="153"/>
        <v>-985</v>
      </c>
      <c r="CJ38" s="223">
        <f t="shared" si="153"/>
        <v>-1488</v>
      </c>
      <c r="CK38" s="223">
        <f t="shared" si="153"/>
        <v>-2646</v>
      </c>
      <c r="CL38" s="223">
        <f t="shared" si="153"/>
        <v>-3259</v>
      </c>
      <c r="CM38" s="223">
        <f t="shared" si="153"/>
        <v>-3208</v>
      </c>
      <c r="CN38" s="223">
        <f t="shared" si="153"/>
        <v>-2718</v>
      </c>
      <c r="CO38" s="223">
        <f t="shared" ref="CO38:CX42" si="154">AI38-W38</f>
        <v>-2687</v>
      </c>
      <c r="CP38" s="382">
        <f t="shared" si="154"/>
        <v>-2811</v>
      </c>
      <c r="CQ38" s="344">
        <f t="shared" si="154"/>
        <v>-2292</v>
      </c>
      <c r="CR38" s="223">
        <f t="shared" si="154"/>
        <v>-1917</v>
      </c>
      <c r="CS38" s="223">
        <f t="shared" si="154"/>
        <v>-1586</v>
      </c>
      <c r="CT38" s="223">
        <f t="shared" si="154"/>
        <v>-1216</v>
      </c>
      <c r="CU38" s="223">
        <f t="shared" si="154"/>
        <v>-1503</v>
      </c>
      <c r="CV38" s="223">
        <f t="shared" si="154"/>
        <v>-1219</v>
      </c>
      <c r="CW38" s="223">
        <f t="shared" si="154"/>
        <v>-195</v>
      </c>
      <c r="CX38" s="223">
        <f t="shared" si="154"/>
        <v>-259</v>
      </c>
      <c r="CY38" s="223">
        <f t="shared" ref="CY38:DH42" si="155">AS38-AG38</f>
        <v>21</v>
      </c>
      <c r="CZ38" s="223">
        <f t="shared" si="155"/>
        <v>-691</v>
      </c>
      <c r="DA38" s="223">
        <f t="shared" si="155"/>
        <v>-536</v>
      </c>
      <c r="DB38" s="382">
        <f t="shared" si="155"/>
        <v>-316</v>
      </c>
      <c r="DC38" s="382">
        <f t="shared" si="155"/>
        <v>-39</v>
      </c>
      <c r="DD38" s="382">
        <f t="shared" si="155"/>
        <v>-351</v>
      </c>
      <c r="DE38" s="382">
        <f t="shared" si="155"/>
        <v>87</v>
      </c>
      <c r="DF38" s="382">
        <f t="shared" si="155"/>
        <v>123</v>
      </c>
      <c r="DG38" s="382">
        <f t="shared" si="155"/>
        <v>-25</v>
      </c>
      <c r="DH38" s="382">
        <f t="shared" si="155"/>
        <v>198</v>
      </c>
      <c r="DI38" s="382">
        <f t="shared" ref="DI38:DX42" si="156">BC38-AQ38</f>
        <v>248</v>
      </c>
      <c r="DJ38" s="382">
        <f t="shared" si="156"/>
        <v>323</v>
      </c>
      <c r="DK38" s="382">
        <f t="shared" si="156"/>
        <v>-342</v>
      </c>
      <c r="DL38" s="382">
        <f t="shared" si="156"/>
        <v>19</v>
      </c>
      <c r="DM38" s="382">
        <f t="shared" si="156"/>
        <v>75</v>
      </c>
      <c r="DN38" s="382">
        <f t="shared" si="156"/>
        <v>-158</v>
      </c>
      <c r="DO38" s="382">
        <f t="shared" si="156"/>
        <v>-358</v>
      </c>
      <c r="DP38" s="382">
        <f t="shared" si="156"/>
        <v>-44</v>
      </c>
      <c r="DQ38" s="382">
        <f t="shared" si="156"/>
        <v>-144</v>
      </c>
      <c r="DR38" s="382">
        <f t="shared" si="156"/>
        <v>-95</v>
      </c>
      <c r="DS38" s="382">
        <f t="shared" si="156"/>
        <v>491</v>
      </c>
      <c r="DT38" s="382">
        <f t="shared" si="156"/>
        <v>302</v>
      </c>
      <c r="DU38" s="382">
        <f t="shared" si="156"/>
        <v>-64</v>
      </c>
      <c r="DV38" s="382">
        <f t="shared" si="156"/>
        <v>-870</v>
      </c>
      <c r="DW38" s="382">
        <f t="shared" si="156"/>
        <v>-914</v>
      </c>
      <c r="DX38" s="382">
        <f t="shared" si="156"/>
        <v>-577</v>
      </c>
      <c r="DY38" s="382"/>
      <c r="DZ38" s="382"/>
      <c r="EA38" s="382"/>
      <c r="EB38" s="261"/>
      <c r="EC38" s="56">
        <f>IF(ISERROR(GETPIVOTDATA("VALUE",'CRS WK pvt'!$I$2,"DT_FILE",EC$8,"CD_CO",EC$6,"TRIM_CAT",TRIM(B38),"TRIM_LINE",A37))=TRUE,0,GETPIVOTDATA("VALUE",'CRS WK pvt'!$I$2,"DT_FILE",EC$8,"CD_CO",EC$6,"TRIM_CAT",TRIM(B38),"TRIM_LINE",A37))</f>
        <v>9150</v>
      </c>
    </row>
    <row r="39" spans="1:133" s="51" customFormat="1" x14ac:dyDescent="0.3">
      <c r="A39" s="138"/>
      <c r="B39" s="52" t="s">
        <v>140</v>
      </c>
      <c r="C39" s="72">
        <v>2809</v>
      </c>
      <c r="D39" s="73">
        <v>2784</v>
      </c>
      <c r="E39" s="73">
        <v>2840</v>
      </c>
      <c r="F39" s="73">
        <v>2952</v>
      </c>
      <c r="G39" s="73">
        <v>3112</v>
      </c>
      <c r="H39" s="73">
        <v>3654</v>
      </c>
      <c r="I39" s="73">
        <v>3685</v>
      </c>
      <c r="J39" s="73">
        <v>3606</v>
      </c>
      <c r="K39" s="73">
        <v>3614</v>
      </c>
      <c r="L39" s="74">
        <v>3575</v>
      </c>
      <c r="M39" s="73">
        <v>3028</v>
      </c>
      <c r="N39" s="73">
        <v>2867</v>
      </c>
      <c r="O39" s="73">
        <v>2914</v>
      </c>
      <c r="P39" s="73">
        <v>3017</v>
      </c>
      <c r="Q39" s="73">
        <v>3109</v>
      </c>
      <c r="R39" s="73">
        <v>3180</v>
      </c>
      <c r="S39" s="73">
        <v>3501</v>
      </c>
      <c r="T39" s="73">
        <v>3910</v>
      </c>
      <c r="U39" s="183">
        <v>4095</v>
      </c>
      <c r="V39" s="183">
        <v>4089</v>
      </c>
      <c r="W39" s="183">
        <v>4411</v>
      </c>
      <c r="X39" s="74">
        <v>4426</v>
      </c>
      <c r="Y39" s="183">
        <v>3835</v>
      </c>
      <c r="Z39" s="183">
        <v>3657</v>
      </c>
      <c r="AA39" s="183">
        <v>3582</v>
      </c>
      <c r="AB39" s="183">
        <v>3559</v>
      </c>
      <c r="AC39" s="183">
        <v>3665</v>
      </c>
      <c r="AD39" s="183">
        <v>3741</v>
      </c>
      <c r="AE39" s="183">
        <v>3546</v>
      </c>
      <c r="AF39" s="183">
        <v>3942</v>
      </c>
      <c r="AG39" s="183">
        <v>3985</v>
      </c>
      <c r="AH39" s="183">
        <v>4021</v>
      </c>
      <c r="AI39" s="183">
        <v>3260</v>
      </c>
      <c r="AJ39" s="74">
        <v>3319</v>
      </c>
      <c r="AK39" s="272">
        <v>3261</v>
      </c>
      <c r="AL39" s="272">
        <v>3283</v>
      </c>
      <c r="AM39" s="272">
        <v>3398</v>
      </c>
      <c r="AN39" s="272">
        <v>3468</v>
      </c>
      <c r="AO39" s="272">
        <v>3612</v>
      </c>
      <c r="AP39" s="272">
        <v>3730</v>
      </c>
      <c r="AQ39" s="56">
        <v>3764</v>
      </c>
      <c r="AR39" s="272">
        <v>3890</v>
      </c>
      <c r="AS39" s="272">
        <v>3921</v>
      </c>
      <c r="AT39" s="272">
        <v>3852</v>
      </c>
      <c r="AU39" s="272">
        <v>3998</v>
      </c>
      <c r="AV39" s="288">
        <v>4088</v>
      </c>
      <c r="AW39" s="272">
        <v>4047</v>
      </c>
      <c r="AX39" s="272">
        <v>3954</v>
      </c>
      <c r="AY39" s="272">
        <v>4121</v>
      </c>
      <c r="AZ39" s="56">
        <v>4089</v>
      </c>
      <c r="BA39" s="272">
        <v>4169</v>
      </c>
      <c r="BB39" s="272">
        <v>4346</v>
      </c>
      <c r="BC39" s="56">
        <v>4387</v>
      </c>
      <c r="BD39" s="272">
        <v>4425</v>
      </c>
      <c r="BE39" s="272">
        <v>4423</v>
      </c>
      <c r="BF39" s="272">
        <v>4368</v>
      </c>
      <c r="BG39" s="272">
        <v>4405</v>
      </c>
      <c r="BH39" s="288">
        <v>4485</v>
      </c>
      <c r="BI39" s="472">
        <v>4328</v>
      </c>
      <c r="BJ39" s="537">
        <v>4374</v>
      </c>
      <c r="BK39" s="561">
        <v>4406</v>
      </c>
      <c r="BL39" s="56">
        <v>4448</v>
      </c>
      <c r="BM39" s="272">
        <v>4595</v>
      </c>
      <c r="BN39" s="272">
        <v>5144</v>
      </c>
      <c r="BO39" s="56">
        <v>5507</v>
      </c>
      <c r="BP39" s="56">
        <v>6014</v>
      </c>
      <c r="BQ39" s="272">
        <v>5995</v>
      </c>
      <c r="BR39" s="272">
        <v>5909</v>
      </c>
      <c r="BS39" s="272"/>
      <c r="BT39" s="272"/>
      <c r="BU39" s="72">
        <f t="shared" si="152"/>
        <v>105</v>
      </c>
      <c r="BV39" s="76">
        <f t="shared" si="152"/>
        <v>233</v>
      </c>
      <c r="BW39" s="76">
        <f t="shared" si="152"/>
        <v>269</v>
      </c>
      <c r="BX39" s="76">
        <f t="shared" si="152"/>
        <v>228</v>
      </c>
      <c r="BY39" s="76">
        <f t="shared" si="152"/>
        <v>389</v>
      </c>
      <c r="BZ39" s="76">
        <f t="shared" si="152"/>
        <v>256</v>
      </c>
      <c r="CA39" s="76">
        <f t="shared" si="152"/>
        <v>410</v>
      </c>
      <c r="CB39" s="76">
        <f t="shared" si="152"/>
        <v>483</v>
      </c>
      <c r="CC39" s="76">
        <f t="shared" si="152"/>
        <v>797</v>
      </c>
      <c r="CD39" s="382">
        <f t="shared" si="152"/>
        <v>851</v>
      </c>
      <c r="CE39" s="405">
        <f t="shared" si="153"/>
        <v>807</v>
      </c>
      <c r="CF39" s="76">
        <f t="shared" si="153"/>
        <v>790</v>
      </c>
      <c r="CG39" s="76">
        <f t="shared" si="153"/>
        <v>668</v>
      </c>
      <c r="CH39" s="76">
        <f t="shared" si="153"/>
        <v>542</v>
      </c>
      <c r="CI39" s="76">
        <f t="shared" si="153"/>
        <v>556</v>
      </c>
      <c r="CJ39" s="223">
        <f t="shared" si="153"/>
        <v>561</v>
      </c>
      <c r="CK39" s="223">
        <f t="shared" si="153"/>
        <v>45</v>
      </c>
      <c r="CL39" s="223">
        <f t="shared" si="153"/>
        <v>32</v>
      </c>
      <c r="CM39" s="223">
        <f t="shared" si="153"/>
        <v>-110</v>
      </c>
      <c r="CN39" s="223">
        <f t="shared" si="153"/>
        <v>-68</v>
      </c>
      <c r="CO39" s="223">
        <f t="shared" si="154"/>
        <v>-1151</v>
      </c>
      <c r="CP39" s="382">
        <f t="shared" si="154"/>
        <v>-1107</v>
      </c>
      <c r="CQ39" s="344">
        <f t="shared" si="154"/>
        <v>-574</v>
      </c>
      <c r="CR39" s="223">
        <f t="shared" si="154"/>
        <v>-374</v>
      </c>
      <c r="CS39" s="223">
        <f t="shared" si="154"/>
        <v>-184</v>
      </c>
      <c r="CT39" s="223">
        <f t="shared" si="154"/>
        <v>-91</v>
      </c>
      <c r="CU39" s="223">
        <f t="shared" si="154"/>
        <v>-53</v>
      </c>
      <c r="CV39" s="223">
        <f t="shared" si="154"/>
        <v>-11</v>
      </c>
      <c r="CW39" s="223">
        <f t="shared" si="154"/>
        <v>218</v>
      </c>
      <c r="CX39" s="223">
        <f t="shared" si="154"/>
        <v>-52</v>
      </c>
      <c r="CY39" s="223">
        <f t="shared" si="155"/>
        <v>-64</v>
      </c>
      <c r="CZ39" s="223">
        <f t="shared" si="155"/>
        <v>-169</v>
      </c>
      <c r="DA39" s="223">
        <f t="shared" si="155"/>
        <v>738</v>
      </c>
      <c r="DB39" s="382">
        <f t="shared" si="155"/>
        <v>769</v>
      </c>
      <c r="DC39" s="382">
        <f t="shared" si="155"/>
        <v>786</v>
      </c>
      <c r="DD39" s="382">
        <f t="shared" si="155"/>
        <v>671</v>
      </c>
      <c r="DE39" s="382">
        <f t="shared" si="155"/>
        <v>723</v>
      </c>
      <c r="DF39" s="382">
        <f t="shared" si="155"/>
        <v>621</v>
      </c>
      <c r="DG39" s="382">
        <f t="shared" si="155"/>
        <v>557</v>
      </c>
      <c r="DH39" s="382">
        <f t="shared" si="155"/>
        <v>616</v>
      </c>
      <c r="DI39" s="382">
        <f t="shared" si="156"/>
        <v>623</v>
      </c>
      <c r="DJ39" s="382">
        <f t="shared" si="156"/>
        <v>535</v>
      </c>
      <c r="DK39" s="382">
        <f t="shared" si="156"/>
        <v>502</v>
      </c>
      <c r="DL39" s="382">
        <f t="shared" si="156"/>
        <v>516</v>
      </c>
      <c r="DM39" s="382">
        <f t="shared" si="156"/>
        <v>407</v>
      </c>
      <c r="DN39" s="382">
        <f t="shared" si="156"/>
        <v>397</v>
      </c>
      <c r="DO39" s="382">
        <f t="shared" si="156"/>
        <v>281</v>
      </c>
      <c r="DP39" s="382">
        <f t="shared" si="156"/>
        <v>420</v>
      </c>
      <c r="DQ39" s="382">
        <f t="shared" si="156"/>
        <v>285</v>
      </c>
      <c r="DR39" s="382">
        <f t="shared" si="156"/>
        <v>359</v>
      </c>
      <c r="DS39" s="382">
        <f t="shared" si="156"/>
        <v>426</v>
      </c>
      <c r="DT39" s="382">
        <f t="shared" si="156"/>
        <v>798</v>
      </c>
      <c r="DU39" s="382">
        <f t="shared" si="156"/>
        <v>1120</v>
      </c>
      <c r="DV39" s="382">
        <f t="shared" si="156"/>
        <v>1589</v>
      </c>
      <c r="DW39" s="382">
        <f t="shared" si="156"/>
        <v>1572</v>
      </c>
      <c r="DX39" s="382">
        <f t="shared" si="156"/>
        <v>1541</v>
      </c>
      <c r="DY39" s="382"/>
      <c r="DZ39" s="382"/>
      <c r="EA39" s="382"/>
      <c r="EB39" s="261"/>
      <c r="EC39" s="56">
        <f>IF(ISERROR(GETPIVOTDATA("VALUE",'CRS WK pvt'!$I$2,"DT_FILE",EC$8,"CD_CO",EC$6,"TRIM_CAT",TRIM(B39),"TRIM_LINE",A37))=TRUE,0,GETPIVOTDATA("VALUE",'CRS WK pvt'!$I$2,"DT_FILE",EC$8,"CD_CO",EC$6,"TRIM_CAT",TRIM(B39),"TRIM_LINE",A37))</f>
        <v>5909</v>
      </c>
    </row>
    <row r="40" spans="1:133" s="51" customFormat="1" x14ac:dyDescent="0.3">
      <c r="A40" s="138"/>
      <c r="B40" s="52" t="s">
        <v>141</v>
      </c>
      <c r="C40" s="72">
        <v>645</v>
      </c>
      <c r="D40" s="73">
        <v>675</v>
      </c>
      <c r="E40" s="73">
        <v>745</v>
      </c>
      <c r="F40" s="73">
        <v>848</v>
      </c>
      <c r="G40" s="73">
        <v>827</v>
      </c>
      <c r="H40" s="73">
        <v>794</v>
      </c>
      <c r="I40" s="73">
        <v>846</v>
      </c>
      <c r="J40" s="73">
        <v>791</v>
      </c>
      <c r="K40" s="73">
        <v>769</v>
      </c>
      <c r="L40" s="74">
        <v>753</v>
      </c>
      <c r="M40" s="73">
        <v>683</v>
      </c>
      <c r="N40" s="73">
        <v>611</v>
      </c>
      <c r="O40" s="73">
        <v>705</v>
      </c>
      <c r="P40" s="73">
        <v>1105</v>
      </c>
      <c r="Q40" s="73">
        <v>1365</v>
      </c>
      <c r="R40" s="73">
        <v>1477</v>
      </c>
      <c r="S40" s="73">
        <v>1401</v>
      </c>
      <c r="T40" s="73">
        <v>1371</v>
      </c>
      <c r="U40" s="183">
        <v>1306</v>
      </c>
      <c r="V40" s="183">
        <v>1238</v>
      </c>
      <c r="W40" s="183">
        <v>1191</v>
      </c>
      <c r="X40" s="74">
        <v>1102</v>
      </c>
      <c r="Y40" s="183">
        <v>1011</v>
      </c>
      <c r="Z40" s="183">
        <v>894</v>
      </c>
      <c r="AA40" s="183">
        <v>842</v>
      </c>
      <c r="AB40" s="183">
        <v>831</v>
      </c>
      <c r="AC40" s="183">
        <v>876</v>
      </c>
      <c r="AD40" s="183">
        <v>1010</v>
      </c>
      <c r="AE40" s="183">
        <v>1060</v>
      </c>
      <c r="AF40" s="183">
        <v>1041</v>
      </c>
      <c r="AG40" s="183">
        <v>983</v>
      </c>
      <c r="AH40" s="183">
        <v>1028</v>
      </c>
      <c r="AI40" s="183">
        <v>1032</v>
      </c>
      <c r="AJ40" s="74">
        <v>1006</v>
      </c>
      <c r="AK40" s="272">
        <v>983</v>
      </c>
      <c r="AL40" s="272">
        <v>923</v>
      </c>
      <c r="AM40" s="272">
        <v>926</v>
      </c>
      <c r="AN40" s="272">
        <v>885</v>
      </c>
      <c r="AO40" s="272">
        <v>924</v>
      </c>
      <c r="AP40" s="272">
        <v>1007</v>
      </c>
      <c r="AQ40" s="56">
        <v>1063</v>
      </c>
      <c r="AR40" s="272">
        <v>1068</v>
      </c>
      <c r="AS40" s="272">
        <v>1088</v>
      </c>
      <c r="AT40" s="272">
        <v>1043</v>
      </c>
      <c r="AU40" s="272">
        <v>978</v>
      </c>
      <c r="AV40" s="288">
        <v>994</v>
      </c>
      <c r="AW40" s="272">
        <v>900</v>
      </c>
      <c r="AX40" s="272">
        <v>805</v>
      </c>
      <c r="AY40" s="272">
        <v>787</v>
      </c>
      <c r="AZ40" s="56">
        <v>769</v>
      </c>
      <c r="BA40" s="272">
        <v>848</v>
      </c>
      <c r="BB40" s="272">
        <v>931</v>
      </c>
      <c r="BC40" s="56">
        <v>950</v>
      </c>
      <c r="BD40" s="272">
        <v>944</v>
      </c>
      <c r="BE40" s="272">
        <v>948</v>
      </c>
      <c r="BF40" s="272">
        <v>886</v>
      </c>
      <c r="BG40" s="272">
        <v>915</v>
      </c>
      <c r="BH40" s="288">
        <v>844</v>
      </c>
      <c r="BI40" s="472">
        <v>771</v>
      </c>
      <c r="BJ40" s="537">
        <v>763</v>
      </c>
      <c r="BK40" s="561">
        <v>819</v>
      </c>
      <c r="BL40" s="56">
        <v>854</v>
      </c>
      <c r="BM40" s="272">
        <v>987</v>
      </c>
      <c r="BN40" s="272">
        <v>922</v>
      </c>
      <c r="BO40" s="56">
        <v>906</v>
      </c>
      <c r="BP40" s="56">
        <v>886</v>
      </c>
      <c r="BQ40" s="272">
        <v>810</v>
      </c>
      <c r="BR40" s="272">
        <v>779</v>
      </c>
      <c r="BS40" s="272"/>
      <c r="BT40" s="272"/>
      <c r="BU40" s="72">
        <f t="shared" si="152"/>
        <v>60</v>
      </c>
      <c r="BV40" s="76">
        <f t="shared" si="152"/>
        <v>430</v>
      </c>
      <c r="BW40" s="76">
        <f t="shared" si="152"/>
        <v>620</v>
      </c>
      <c r="BX40" s="76">
        <f t="shared" si="152"/>
        <v>629</v>
      </c>
      <c r="BY40" s="76">
        <f t="shared" si="152"/>
        <v>574</v>
      </c>
      <c r="BZ40" s="76">
        <f t="shared" si="152"/>
        <v>577</v>
      </c>
      <c r="CA40" s="76">
        <f t="shared" si="152"/>
        <v>460</v>
      </c>
      <c r="CB40" s="76">
        <f t="shared" si="152"/>
        <v>447</v>
      </c>
      <c r="CC40" s="76">
        <f t="shared" si="152"/>
        <v>422</v>
      </c>
      <c r="CD40" s="382">
        <f t="shared" si="152"/>
        <v>349</v>
      </c>
      <c r="CE40" s="405">
        <f t="shared" si="153"/>
        <v>328</v>
      </c>
      <c r="CF40" s="76">
        <f t="shared" si="153"/>
        <v>283</v>
      </c>
      <c r="CG40" s="76">
        <f t="shared" si="153"/>
        <v>137</v>
      </c>
      <c r="CH40" s="76">
        <f t="shared" si="153"/>
        <v>-274</v>
      </c>
      <c r="CI40" s="76">
        <f t="shared" si="153"/>
        <v>-489</v>
      </c>
      <c r="CJ40" s="223">
        <f t="shared" si="153"/>
        <v>-467</v>
      </c>
      <c r="CK40" s="223">
        <f t="shared" si="153"/>
        <v>-341</v>
      </c>
      <c r="CL40" s="223">
        <f t="shared" si="153"/>
        <v>-330</v>
      </c>
      <c r="CM40" s="223">
        <f t="shared" si="153"/>
        <v>-323</v>
      </c>
      <c r="CN40" s="223">
        <f t="shared" si="153"/>
        <v>-210</v>
      </c>
      <c r="CO40" s="223">
        <f t="shared" si="154"/>
        <v>-159</v>
      </c>
      <c r="CP40" s="382">
        <f t="shared" si="154"/>
        <v>-96</v>
      </c>
      <c r="CQ40" s="344">
        <f t="shared" si="154"/>
        <v>-28</v>
      </c>
      <c r="CR40" s="223">
        <f t="shared" si="154"/>
        <v>29</v>
      </c>
      <c r="CS40" s="223">
        <f t="shared" si="154"/>
        <v>84</v>
      </c>
      <c r="CT40" s="223">
        <f t="shared" si="154"/>
        <v>54</v>
      </c>
      <c r="CU40" s="223">
        <f t="shared" si="154"/>
        <v>48</v>
      </c>
      <c r="CV40" s="223">
        <f t="shared" si="154"/>
        <v>-3</v>
      </c>
      <c r="CW40" s="223">
        <f t="shared" si="154"/>
        <v>3</v>
      </c>
      <c r="CX40" s="223">
        <f t="shared" si="154"/>
        <v>27</v>
      </c>
      <c r="CY40" s="223">
        <f t="shared" si="155"/>
        <v>105</v>
      </c>
      <c r="CZ40" s="223">
        <f t="shared" si="155"/>
        <v>15</v>
      </c>
      <c r="DA40" s="223">
        <f t="shared" si="155"/>
        <v>-54</v>
      </c>
      <c r="DB40" s="382">
        <f t="shared" si="155"/>
        <v>-12</v>
      </c>
      <c r="DC40" s="382">
        <f t="shared" si="155"/>
        <v>-83</v>
      </c>
      <c r="DD40" s="382">
        <f t="shared" si="155"/>
        <v>-118</v>
      </c>
      <c r="DE40" s="382">
        <f t="shared" si="155"/>
        <v>-139</v>
      </c>
      <c r="DF40" s="382">
        <f t="shared" si="155"/>
        <v>-116</v>
      </c>
      <c r="DG40" s="382">
        <f t="shared" si="155"/>
        <v>-76</v>
      </c>
      <c r="DH40" s="382">
        <f t="shared" si="155"/>
        <v>-76</v>
      </c>
      <c r="DI40" s="382">
        <f t="shared" si="156"/>
        <v>-113</v>
      </c>
      <c r="DJ40" s="382">
        <f t="shared" si="156"/>
        <v>-124</v>
      </c>
      <c r="DK40" s="382">
        <f t="shared" si="156"/>
        <v>-140</v>
      </c>
      <c r="DL40" s="382">
        <f t="shared" si="156"/>
        <v>-157</v>
      </c>
      <c r="DM40" s="382">
        <f t="shared" si="156"/>
        <v>-63</v>
      </c>
      <c r="DN40" s="382">
        <f t="shared" si="156"/>
        <v>-150</v>
      </c>
      <c r="DO40" s="382">
        <f t="shared" si="156"/>
        <v>-129</v>
      </c>
      <c r="DP40" s="382">
        <f t="shared" si="156"/>
        <v>-42</v>
      </c>
      <c r="DQ40" s="382">
        <f t="shared" si="156"/>
        <v>32</v>
      </c>
      <c r="DR40" s="382">
        <f t="shared" si="156"/>
        <v>85</v>
      </c>
      <c r="DS40" s="382">
        <f t="shared" si="156"/>
        <v>139</v>
      </c>
      <c r="DT40" s="382">
        <f t="shared" si="156"/>
        <v>-9</v>
      </c>
      <c r="DU40" s="382">
        <f t="shared" si="156"/>
        <v>-44</v>
      </c>
      <c r="DV40" s="382">
        <f t="shared" si="156"/>
        <v>-58</v>
      </c>
      <c r="DW40" s="382">
        <f t="shared" si="156"/>
        <v>-138</v>
      </c>
      <c r="DX40" s="382">
        <f t="shared" si="156"/>
        <v>-107</v>
      </c>
      <c r="DY40" s="382"/>
      <c r="DZ40" s="382"/>
      <c r="EA40" s="382"/>
      <c r="EB40" s="261"/>
      <c r="EC40" s="56">
        <f>IF(ISERROR(GETPIVOTDATA("VALUE",'CRS WK pvt'!$I$2,"DT_FILE",EC$8,"CD_CO",EC$6,"TRIM_CAT",TRIM(B40),"TRIM_LINE",A37))=TRUE,0,GETPIVOTDATA("VALUE",'CRS WK pvt'!$I$2,"DT_FILE",EC$8,"CD_CO",EC$6,"TRIM_CAT",TRIM(B40),"TRIM_LINE",A37))</f>
        <v>779</v>
      </c>
    </row>
    <row r="41" spans="1:133" s="51" customFormat="1" x14ac:dyDescent="0.3">
      <c r="A41" s="138"/>
      <c r="B41" s="52" t="s">
        <v>142</v>
      </c>
      <c r="C41" s="72">
        <v>29</v>
      </c>
      <c r="D41" s="73">
        <v>16</v>
      </c>
      <c r="E41" s="73">
        <v>15</v>
      </c>
      <c r="F41" s="73">
        <v>43</v>
      </c>
      <c r="G41" s="73">
        <v>29</v>
      </c>
      <c r="H41" s="73">
        <v>32</v>
      </c>
      <c r="I41" s="73">
        <v>32</v>
      </c>
      <c r="J41" s="73">
        <v>24</v>
      </c>
      <c r="K41" s="73">
        <v>21</v>
      </c>
      <c r="L41" s="74">
        <v>21</v>
      </c>
      <c r="M41" s="73">
        <v>17</v>
      </c>
      <c r="N41" s="73">
        <v>15</v>
      </c>
      <c r="O41" s="73">
        <v>19</v>
      </c>
      <c r="P41" s="73">
        <v>29</v>
      </c>
      <c r="Q41" s="73">
        <v>37</v>
      </c>
      <c r="R41" s="73">
        <v>52</v>
      </c>
      <c r="S41" s="73">
        <v>52</v>
      </c>
      <c r="T41" s="73">
        <v>41</v>
      </c>
      <c r="U41" s="183">
        <v>49</v>
      </c>
      <c r="V41" s="183">
        <v>40</v>
      </c>
      <c r="W41" s="183">
        <v>39</v>
      </c>
      <c r="X41" s="74">
        <v>23</v>
      </c>
      <c r="Y41" s="183">
        <v>20</v>
      </c>
      <c r="Z41" s="183">
        <v>17</v>
      </c>
      <c r="AA41" s="183">
        <v>16</v>
      </c>
      <c r="AB41" s="183">
        <v>14</v>
      </c>
      <c r="AC41" s="183">
        <v>18</v>
      </c>
      <c r="AD41" s="183">
        <v>38</v>
      </c>
      <c r="AE41" s="183">
        <v>29</v>
      </c>
      <c r="AF41" s="183">
        <v>30</v>
      </c>
      <c r="AG41" s="183">
        <v>33</v>
      </c>
      <c r="AH41" s="183">
        <v>31</v>
      </c>
      <c r="AI41" s="183">
        <v>30</v>
      </c>
      <c r="AJ41" s="74">
        <v>24</v>
      </c>
      <c r="AK41" s="272">
        <v>31</v>
      </c>
      <c r="AL41" s="272">
        <v>21</v>
      </c>
      <c r="AM41" s="272">
        <v>23</v>
      </c>
      <c r="AN41" s="272">
        <v>17</v>
      </c>
      <c r="AO41" s="272">
        <v>20</v>
      </c>
      <c r="AP41" s="272">
        <v>21</v>
      </c>
      <c r="AQ41" s="56">
        <v>24</v>
      </c>
      <c r="AR41" s="272">
        <v>26</v>
      </c>
      <c r="AS41" s="272">
        <v>30</v>
      </c>
      <c r="AT41" s="272">
        <v>38</v>
      </c>
      <c r="AU41" s="272">
        <v>26</v>
      </c>
      <c r="AV41" s="288">
        <v>27</v>
      </c>
      <c r="AW41" s="272">
        <v>17</v>
      </c>
      <c r="AX41" s="272">
        <v>15</v>
      </c>
      <c r="AY41" s="272">
        <v>11</v>
      </c>
      <c r="AZ41" s="56">
        <v>16</v>
      </c>
      <c r="BA41" s="272">
        <v>11</v>
      </c>
      <c r="BB41" s="272">
        <v>18</v>
      </c>
      <c r="BC41" s="56">
        <v>27</v>
      </c>
      <c r="BD41" s="272">
        <v>24</v>
      </c>
      <c r="BE41" s="272">
        <v>32</v>
      </c>
      <c r="BF41" s="272">
        <v>41</v>
      </c>
      <c r="BG41" s="272">
        <v>31</v>
      </c>
      <c r="BH41" s="288">
        <v>30</v>
      </c>
      <c r="BI41" s="472">
        <v>15</v>
      </c>
      <c r="BJ41" s="537">
        <v>13</v>
      </c>
      <c r="BK41" s="561">
        <v>15</v>
      </c>
      <c r="BL41" s="56">
        <v>15</v>
      </c>
      <c r="BM41" s="272">
        <v>17</v>
      </c>
      <c r="BN41" s="272">
        <v>21</v>
      </c>
      <c r="BO41" s="56">
        <v>34</v>
      </c>
      <c r="BP41" s="56">
        <v>42</v>
      </c>
      <c r="BQ41" s="272">
        <v>39</v>
      </c>
      <c r="BR41" s="272">
        <v>38</v>
      </c>
      <c r="BS41" s="272"/>
      <c r="BT41" s="272"/>
      <c r="BU41" s="72">
        <f t="shared" si="152"/>
        <v>-10</v>
      </c>
      <c r="BV41" s="76">
        <f t="shared" si="152"/>
        <v>13</v>
      </c>
      <c r="BW41" s="76">
        <f t="shared" si="152"/>
        <v>22</v>
      </c>
      <c r="BX41" s="76">
        <f t="shared" si="152"/>
        <v>9</v>
      </c>
      <c r="BY41" s="76">
        <f t="shared" si="152"/>
        <v>23</v>
      </c>
      <c r="BZ41" s="76">
        <f t="shared" si="152"/>
        <v>9</v>
      </c>
      <c r="CA41" s="76">
        <f t="shared" si="152"/>
        <v>17</v>
      </c>
      <c r="CB41" s="76">
        <f t="shared" si="152"/>
        <v>16</v>
      </c>
      <c r="CC41" s="76">
        <f t="shared" si="152"/>
        <v>18</v>
      </c>
      <c r="CD41" s="382">
        <f t="shared" si="152"/>
        <v>2</v>
      </c>
      <c r="CE41" s="405">
        <f t="shared" si="153"/>
        <v>3</v>
      </c>
      <c r="CF41" s="76">
        <f t="shared" si="153"/>
        <v>2</v>
      </c>
      <c r="CG41" s="76">
        <f t="shared" si="153"/>
        <v>-3</v>
      </c>
      <c r="CH41" s="76">
        <f t="shared" si="153"/>
        <v>-15</v>
      </c>
      <c r="CI41" s="76">
        <f t="shared" si="153"/>
        <v>-19</v>
      </c>
      <c r="CJ41" s="223">
        <f t="shared" si="153"/>
        <v>-14</v>
      </c>
      <c r="CK41" s="223">
        <f t="shared" si="153"/>
        <v>-23</v>
      </c>
      <c r="CL41" s="223">
        <f t="shared" si="153"/>
        <v>-11</v>
      </c>
      <c r="CM41" s="223">
        <f t="shared" si="153"/>
        <v>-16</v>
      </c>
      <c r="CN41" s="223">
        <f t="shared" si="153"/>
        <v>-9</v>
      </c>
      <c r="CO41" s="223">
        <f t="shared" si="154"/>
        <v>-9</v>
      </c>
      <c r="CP41" s="382">
        <f t="shared" si="154"/>
        <v>1</v>
      </c>
      <c r="CQ41" s="344">
        <f t="shared" si="154"/>
        <v>11</v>
      </c>
      <c r="CR41" s="223">
        <f t="shared" si="154"/>
        <v>4</v>
      </c>
      <c r="CS41" s="223">
        <f t="shared" si="154"/>
        <v>7</v>
      </c>
      <c r="CT41" s="223">
        <f t="shared" si="154"/>
        <v>3</v>
      </c>
      <c r="CU41" s="223">
        <f t="shared" si="154"/>
        <v>2</v>
      </c>
      <c r="CV41" s="223">
        <f t="shared" si="154"/>
        <v>-17</v>
      </c>
      <c r="CW41" s="223">
        <f t="shared" si="154"/>
        <v>-5</v>
      </c>
      <c r="CX41" s="223">
        <f t="shared" si="154"/>
        <v>-4</v>
      </c>
      <c r="CY41" s="223">
        <f t="shared" si="155"/>
        <v>-3</v>
      </c>
      <c r="CZ41" s="223">
        <f t="shared" si="155"/>
        <v>7</v>
      </c>
      <c r="DA41" s="223">
        <f t="shared" si="155"/>
        <v>-4</v>
      </c>
      <c r="DB41" s="382">
        <f t="shared" si="155"/>
        <v>3</v>
      </c>
      <c r="DC41" s="382">
        <f t="shared" si="155"/>
        <v>-14</v>
      </c>
      <c r="DD41" s="382">
        <f t="shared" si="155"/>
        <v>-6</v>
      </c>
      <c r="DE41" s="382">
        <f t="shared" si="155"/>
        <v>-12</v>
      </c>
      <c r="DF41" s="382">
        <f t="shared" si="155"/>
        <v>-1</v>
      </c>
      <c r="DG41" s="382">
        <f t="shared" si="155"/>
        <v>-9</v>
      </c>
      <c r="DH41" s="382">
        <f t="shared" si="155"/>
        <v>-3</v>
      </c>
      <c r="DI41" s="382">
        <f t="shared" si="156"/>
        <v>3</v>
      </c>
      <c r="DJ41" s="382">
        <f t="shared" si="156"/>
        <v>-2</v>
      </c>
      <c r="DK41" s="382">
        <f t="shared" si="156"/>
        <v>2</v>
      </c>
      <c r="DL41" s="382">
        <f t="shared" si="156"/>
        <v>3</v>
      </c>
      <c r="DM41" s="382">
        <f t="shared" si="156"/>
        <v>5</v>
      </c>
      <c r="DN41" s="382">
        <f t="shared" si="156"/>
        <v>3</v>
      </c>
      <c r="DO41" s="382">
        <f t="shared" si="156"/>
        <v>-2</v>
      </c>
      <c r="DP41" s="382">
        <f t="shared" si="156"/>
        <v>-2</v>
      </c>
      <c r="DQ41" s="382">
        <f t="shared" si="156"/>
        <v>4</v>
      </c>
      <c r="DR41" s="382">
        <f t="shared" si="156"/>
        <v>-1</v>
      </c>
      <c r="DS41" s="382">
        <f t="shared" si="156"/>
        <v>6</v>
      </c>
      <c r="DT41" s="382">
        <f t="shared" si="156"/>
        <v>3</v>
      </c>
      <c r="DU41" s="382">
        <f t="shared" si="156"/>
        <v>7</v>
      </c>
      <c r="DV41" s="382">
        <f t="shared" si="156"/>
        <v>18</v>
      </c>
      <c r="DW41" s="382">
        <f t="shared" si="156"/>
        <v>7</v>
      </c>
      <c r="DX41" s="382">
        <f t="shared" si="156"/>
        <v>-3</v>
      </c>
      <c r="DY41" s="382"/>
      <c r="DZ41" s="382"/>
      <c r="EA41" s="382"/>
      <c r="EB41" s="261"/>
      <c r="EC41" s="56">
        <f>IF(ISERROR(GETPIVOTDATA("VALUE",'CRS WK pvt'!$I$2,"DT_FILE",EC$8,"CD_CO",EC$6,"TRIM_CAT",TRIM(B41),"TRIM_LINE",A37))=TRUE,0,GETPIVOTDATA("VALUE",'CRS WK pvt'!$I$2,"DT_FILE",EC$8,"CD_CO",EC$6,"TRIM_CAT",TRIM(B41),"TRIM_LINE",A37))</f>
        <v>38</v>
      </c>
    </row>
    <row r="42" spans="1:133" s="51" customFormat="1" x14ac:dyDescent="0.3">
      <c r="A42" s="138"/>
      <c r="B42" s="52" t="s">
        <v>143</v>
      </c>
      <c r="C42" s="72">
        <v>2</v>
      </c>
      <c r="D42" s="73">
        <v>2</v>
      </c>
      <c r="E42" s="73">
        <v>3</v>
      </c>
      <c r="F42" s="73">
        <v>3</v>
      </c>
      <c r="G42" s="73">
        <v>3</v>
      </c>
      <c r="H42" s="73">
        <v>2</v>
      </c>
      <c r="I42" s="73">
        <v>2</v>
      </c>
      <c r="J42" s="73">
        <v>2</v>
      </c>
      <c r="K42" s="73">
        <v>2</v>
      </c>
      <c r="L42" s="74">
        <v>2</v>
      </c>
      <c r="M42" s="73">
        <v>4</v>
      </c>
      <c r="N42" s="73">
        <v>4</v>
      </c>
      <c r="O42" s="73">
        <v>5</v>
      </c>
      <c r="P42" s="73">
        <v>3</v>
      </c>
      <c r="Q42" s="73">
        <v>5</v>
      </c>
      <c r="R42" s="73">
        <v>6</v>
      </c>
      <c r="S42" s="73">
        <v>5</v>
      </c>
      <c r="T42" s="73">
        <v>5</v>
      </c>
      <c r="U42" s="183">
        <v>7</v>
      </c>
      <c r="V42" s="183">
        <v>5</v>
      </c>
      <c r="W42" s="183">
        <v>6</v>
      </c>
      <c r="X42" s="74">
        <v>4</v>
      </c>
      <c r="Y42" s="183">
        <v>3</v>
      </c>
      <c r="Z42" s="183">
        <v>1</v>
      </c>
      <c r="AA42" s="183">
        <v>1</v>
      </c>
      <c r="AB42" s="183">
        <v>1</v>
      </c>
      <c r="AC42" s="183">
        <v>2</v>
      </c>
      <c r="AD42" s="183">
        <v>4</v>
      </c>
      <c r="AE42" s="183">
        <v>7</v>
      </c>
      <c r="AF42" s="183">
        <v>9</v>
      </c>
      <c r="AG42" s="183">
        <v>8</v>
      </c>
      <c r="AH42" s="183">
        <v>8</v>
      </c>
      <c r="AI42" s="183">
        <v>9</v>
      </c>
      <c r="AJ42" s="74">
        <v>7</v>
      </c>
      <c r="AK42" s="272">
        <v>6</v>
      </c>
      <c r="AL42" s="272">
        <v>6</v>
      </c>
      <c r="AM42" s="272">
        <v>6</v>
      </c>
      <c r="AN42" s="272">
        <v>3</v>
      </c>
      <c r="AO42" s="272">
        <v>3</v>
      </c>
      <c r="AP42" s="272">
        <v>5</v>
      </c>
      <c r="AQ42" s="56">
        <v>3</v>
      </c>
      <c r="AR42" s="272">
        <v>6</v>
      </c>
      <c r="AS42" s="272">
        <v>5</v>
      </c>
      <c r="AT42" s="272">
        <v>6</v>
      </c>
      <c r="AU42" s="272">
        <v>4</v>
      </c>
      <c r="AV42" s="288">
        <v>5</v>
      </c>
      <c r="AW42" s="272">
        <v>5</v>
      </c>
      <c r="AX42" s="272">
        <v>3</v>
      </c>
      <c r="AY42" s="272">
        <v>3</v>
      </c>
      <c r="AZ42" s="56">
        <v>2</v>
      </c>
      <c r="BA42" s="272">
        <v>2</v>
      </c>
      <c r="BB42" s="272">
        <v>3</v>
      </c>
      <c r="BC42" s="56">
        <v>5</v>
      </c>
      <c r="BD42" s="272">
        <v>5</v>
      </c>
      <c r="BE42" s="272">
        <v>6</v>
      </c>
      <c r="BF42" s="272">
        <v>5</v>
      </c>
      <c r="BG42" s="272">
        <v>4</v>
      </c>
      <c r="BH42" s="288">
        <v>3</v>
      </c>
      <c r="BI42" s="472">
        <v>3</v>
      </c>
      <c r="BJ42" s="537">
        <v>5</v>
      </c>
      <c r="BK42" s="561">
        <v>3</v>
      </c>
      <c r="BL42" s="56">
        <v>1</v>
      </c>
      <c r="BM42" s="272">
        <v>5</v>
      </c>
      <c r="BN42" s="272">
        <v>1</v>
      </c>
      <c r="BO42" s="56">
        <v>1</v>
      </c>
      <c r="BP42" s="56">
        <v>3</v>
      </c>
      <c r="BQ42" s="272">
        <v>3</v>
      </c>
      <c r="BR42" s="272">
        <v>5</v>
      </c>
      <c r="BS42" s="272"/>
      <c r="BT42" s="272"/>
      <c r="BU42" s="72">
        <f t="shared" si="152"/>
        <v>3</v>
      </c>
      <c r="BV42" s="76">
        <f t="shared" si="152"/>
        <v>1</v>
      </c>
      <c r="BW42" s="76">
        <f t="shared" si="152"/>
        <v>2</v>
      </c>
      <c r="BX42" s="76">
        <f t="shared" si="152"/>
        <v>3</v>
      </c>
      <c r="BY42" s="76">
        <f t="shared" si="152"/>
        <v>2</v>
      </c>
      <c r="BZ42" s="76">
        <f t="shared" si="152"/>
        <v>3</v>
      </c>
      <c r="CA42" s="76">
        <f t="shared" si="152"/>
        <v>5</v>
      </c>
      <c r="CB42" s="76">
        <f t="shared" si="152"/>
        <v>3</v>
      </c>
      <c r="CC42" s="76">
        <f t="shared" si="152"/>
        <v>4</v>
      </c>
      <c r="CD42" s="382">
        <f t="shared" si="152"/>
        <v>2</v>
      </c>
      <c r="CE42" s="405">
        <f t="shared" si="153"/>
        <v>-1</v>
      </c>
      <c r="CF42" s="76">
        <f t="shared" si="153"/>
        <v>-3</v>
      </c>
      <c r="CG42" s="76">
        <f t="shared" si="153"/>
        <v>-4</v>
      </c>
      <c r="CH42" s="76">
        <f t="shared" si="153"/>
        <v>-2</v>
      </c>
      <c r="CI42" s="76">
        <f t="shared" si="153"/>
        <v>-3</v>
      </c>
      <c r="CJ42" s="223">
        <f t="shared" si="153"/>
        <v>-2</v>
      </c>
      <c r="CK42" s="223">
        <f t="shared" si="153"/>
        <v>2</v>
      </c>
      <c r="CL42" s="223">
        <f t="shared" si="153"/>
        <v>4</v>
      </c>
      <c r="CM42" s="223">
        <f t="shared" si="153"/>
        <v>1</v>
      </c>
      <c r="CN42" s="223">
        <f t="shared" si="153"/>
        <v>3</v>
      </c>
      <c r="CO42" s="223">
        <f t="shared" si="154"/>
        <v>3</v>
      </c>
      <c r="CP42" s="382">
        <f t="shared" si="154"/>
        <v>3</v>
      </c>
      <c r="CQ42" s="344">
        <f t="shared" si="154"/>
        <v>3</v>
      </c>
      <c r="CR42" s="223">
        <f t="shared" si="154"/>
        <v>5</v>
      </c>
      <c r="CS42" s="223">
        <f t="shared" si="154"/>
        <v>5</v>
      </c>
      <c r="CT42" s="223">
        <f t="shared" si="154"/>
        <v>2</v>
      </c>
      <c r="CU42" s="223">
        <f t="shared" si="154"/>
        <v>1</v>
      </c>
      <c r="CV42" s="223">
        <f t="shared" si="154"/>
        <v>1</v>
      </c>
      <c r="CW42" s="223">
        <f t="shared" si="154"/>
        <v>-4</v>
      </c>
      <c r="CX42" s="223">
        <f t="shared" si="154"/>
        <v>-3</v>
      </c>
      <c r="CY42" s="223">
        <f t="shared" si="155"/>
        <v>-3</v>
      </c>
      <c r="CZ42" s="223">
        <f t="shared" si="155"/>
        <v>-2</v>
      </c>
      <c r="DA42" s="223">
        <f t="shared" si="155"/>
        <v>-5</v>
      </c>
      <c r="DB42" s="382">
        <f t="shared" si="155"/>
        <v>-2</v>
      </c>
      <c r="DC42" s="382">
        <f t="shared" si="155"/>
        <v>-1</v>
      </c>
      <c r="DD42" s="382">
        <f t="shared" si="155"/>
        <v>-3</v>
      </c>
      <c r="DE42" s="382">
        <f t="shared" si="155"/>
        <v>-3</v>
      </c>
      <c r="DF42" s="382">
        <f t="shared" si="155"/>
        <v>-1</v>
      </c>
      <c r="DG42" s="382">
        <f t="shared" si="155"/>
        <v>-1</v>
      </c>
      <c r="DH42" s="382">
        <f t="shared" si="155"/>
        <v>-2</v>
      </c>
      <c r="DI42" s="382">
        <f t="shared" si="156"/>
        <v>2</v>
      </c>
      <c r="DJ42" s="382">
        <f t="shared" si="156"/>
        <v>-1</v>
      </c>
      <c r="DK42" s="382">
        <f t="shared" si="156"/>
        <v>1</v>
      </c>
      <c r="DL42" s="382">
        <f t="shared" si="156"/>
        <v>-1</v>
      </c>
      <c r="DM42" s="382">
        <f t="shared" si="156"/>
        <v>0</v>
      </c>
      <c r="DN42" s="382">
        <f t="shared" si="156"/>
        <v>-2</v>
      </c>
      <c r="DO42" s="382">
        <f t="shared" si="156"/>
        <v>-2</v>
      </c>
      <c r="DP42" s="382">
        <f t="shared" si="156"/>
        <v>2</v>
      </c>
      <c r="DQ42" s="382">
        <f t="shared" si="156"/>
        <v>0</v>
      </c>
      <c r="DR42" s="382">
        <f t="shared" si="156"/>
        <v>-1</v>
      </c>
      <c r="DS42" s="382">
        <f t="shared" si="156"/>
        <v>3</v>
      </c>
      <c r="DT42" s="382">
        <f t="shared" si="156"/>
        <v>-2</v>
      </c>
      <c r="DU42" s="382">
        <f t="shared" si="156"/>
        <v>-4</v>
      </c>
      <c r="DV42" s="382">
        <f t="shared" si="156"/>
        <v>-2</v>
      </c>
      <c r="DW42" s="382">
        <f t="shared" si="156"/>
        <v>-3</v>
      </c>
      <c r="DX42" s="382">
        <f t="shared" si="156"/>
        <v>0</v>
      </c>
      <c r="DY42" s="382"/>
      <c r="DZ42" s="382"/>
      <c r="EA42" s="382"/>
      <c r="EB42" s="261"/>
      <c r="EC42" s="56">
        <f>IF(ISERROR(GETPIVOTDATA("VALUE",'CRS WK pvt'!$I$2,"DT_FILE",EC$8,"CD_CO",EC$6,"TRIM_CAT",TRIM(B42),"TRIM_LINE",A37))=TRUE,0,GETPIVOTDATA("VALUE",'CRS WK pvt'!$I$2,"DT_FILE",EC$8,"CD_CO",EC$6,"TRIM_CAT",TRIM(B42),"TRIM_LINE",A37))</f>
        <v>5</v>
      </c>
    </row>
    <row r="43" spans="1:133" s="65" customFormat="1" ht="15" thickBot="1" x14ac:dyDescent="0.35">
      <c r="A43" s="139"/>
      <c r="B43" s="59" t="s">
        <v>144</v>
      </c>
      <c r="C43" s="60">
        <f t="shared" ref="C43:V43" si="157">SUM(C38:C42)</f>
        <v>12739</v>
      </c>
      <c r="D43" s="61">
        <f t="shared" si="157"/>
        <v>13219</v>
      </c>
      <c r="E43" s="61">
        <f t="shared" si="157"/>
        <v>13838</v>
      </c>
      <c r="F43" s="61">
        <f t="shared" si="157"/>
        <v>14889</v>
      </c>
      <c r="G43" s="61">
        <f t="shared" si="157"/>
        <v>15427</v>
      </c>
      <c r="H43" s="61">
        <f t="shared" si="157"/>
        <v>15946</v>
      </c>
      <c r="I43" s="61">
        <f t="shared" si="157"/>
        <v>15775</v>
      </c>
      <c r="J43" s="61">
        <f t="shared" si="157"/>
        <v>15037</v>
      </c>
      <c r="K43" s="61">
        <f t="shared" si="157"/>
        <v>14410</v>
      </c>
      <c r="L43" s="62">
        <f t="shared" si="157"/>
        <v>14568</v>
      </c>
      <c r="M43" s="61">
        <f t="shared" si="157"/>
        <v>12915</v>
      </c>
      <c r="N43" s="61">
        <f t="shared" si="157"/>
        <v>12242</v>
      </c>
      <c r="O43" s="61">
        <f t="shared" si="157"/>
        <v>13095</v>
      </c>
      <c r="P43" s="61">
        <f t="shared" si="157"/>
        <v>15149</v>
      </c>
      <c r="Q43" s="61">
        <f t="shared" si="157"/>
        <v>16868</v>
      </c>
      <c r="R43" s="61">
        <f t="shared" si="157"/>
        <v>17698</v>
      </c>
      <c r="S43" s="61">
        <f t="shared" si="157"/>
        <v>18244</v>
      </c>
      <c r="T43" s="61">
        <f t="shared" si="157"/>
        <v>19096</v>
      </c>
      <c r="U43" s="61">
        <f t="shared" si="157"/>
        <v>18977</v>
      </c>
      <c r="V43" s="61">
        <f t="shared" si="157"/>
        <v>18489</v>
      </c>
      <c r="W43" s="61">
        <f>SUM(W38+W39+W40+W41+W42)</f>
        <v>18363</v>
      </c>
      <c r="X43" s="62">
        <f>SUM(X38+X39+X40+X41+X42)</f>
        <v>18152</v>
      </c>
      <c r="Y43" s="181">
        <v>16267</v>
      </c>
      <c r="Z43" s="181">
        <v>15318</v>
      </c>
      <c r="AA43" s="181">
        <v>14932</v>
      </c>
      <c r="AB43" s="181">
        <v>15139</v>
      </c>
      <c r="AC43" s="181">
        <v>15928</v>
      </c>
      <c r="AD43" s="181">
        <v>16288</v>
      </c>
      <c r="AE43" s="181">
        <v>15281</v>
      </c>
      <c r="AF43" s="181">
        <v>15532</v>
      </c>
      <c r="AG43" s="181">
        <v>15321</v>
      </c>
      <c r="AH43" s="181">
        <v>15487</v>
      </c>
      <c r="AI43" s="181">
        <v>14360</v>
      </c>
      <c r="AJ43" s="62">
        <v>14142</v>
      </c>
      <c r="AK43" s="270">
        <v>13387</v>
      </c>
      <c r="AL43" s="270">
        <v>13065</v>
      </c>
      <c r="AM43" s="270">
        <v>13258</v>
      </c>
      <c r="AN43" s="270">
        <v>13891</v>
      </c>
      <c r="AO43" s="270">
        <v>14423</v>
      </c>
      <c r="AP43" s="270">
        <v>15039</v>
      </c>
      <c r="AQ43" s="63">
        <v>15298</v>
      </c>
      <c r="AR43" s="270">
        <v>15241</v>
      </c>
      <c r="AS43" s="270">
        <v>15377</v>
      </c>
      <c r="AT43" s="270">
        <v>14647</v>
      </c>
      <c r="AU43" s="270">
        <v>14499</v>
      </c>
      <c r="AV43" s="286">
        <v>14584</v>
      </c>
      <c r="AW43" s="270">
        <v>14036</v>
      </c>
      <c r="AX43" s="270">
        <v>13258</v>
      </c>
      <c r="AY43" s="270">
        <v>13914</v>
      </c>
      <c r="AZ43" s="63">
        <v>14517</v>
      </c>
      <c r="BA43" s="270">
        <v>14869</v>
      </c>
      <c r="BB43" s="270">
        <v>15772</v>
      </c>
      <c r="BC43" s="63">
        <v>16061</v>
      </c>
      <c r="BD43" s="270">
        <v>15972</v>
      </c>
      <c r="BE43" s="270">
        <v>15400</v>
      </c>
      <c r="BF43" s="270">
        <v>15027</v>
      </c>
      <c r="BG43" s="270">
        <v>14923</v>
      </c>
      <c r="BH43" s="286">
        <v>14674</v>
      </c>
      <c r="BI43" s="471">
        <v>13826</v>
      </c>
      <c r="BJ43" s="535">
        <v>13592</v>
      </c>
      <c r="BK43" s="560">
        <v>14091</v>
      </c>
      <c r="BL43" s="63">
        <v>14864</v>
      </c>
      <c r="BM43" s="270">
        <v>15934</v>
      </c>
      <c r="BN43" s="270">
        <v>16864</v>
      </c>
      <c r="BO43" s="63">
        <v>17076</v>
      </c>
      <c r="BP43" s="63">
        <v>16649</v>
      </c>
      <c r="BQ43" s="270">
        <v>15924</v>
      </c>
      <c r="BR43" s="270">
        <v>15881</v>
      </c>
      <c r="BS43" s="270"/>
      <c r="BT43" s="270"/>
      <c r="BU43" s="60">
        <f t="shared" ref="BU43:BY43" si="158">SUM(BU38:BU42)</f>
        <v>356</v>
      </c>
      <c r="BV43" s="64">
        <f t="shared" si="158"/>
        <v>1930</v>
      </c>
      <c r="BW43" s="64">
        <f t="shared" si="158"/>
        <v>3030</v>
      </c>
      <c r="BX43" s="64">
        <f t="shared" si="158"/>
        <v>2809</v>
      </c>
      <c r="BY43" s="64">
        <f t="shared" si="158"/>
        <v>2817</v>
      </c>
      <c r="BZ43" s="64">
        <f t="shared" ref="BZ43:CH43" si="159">SUM(BZ38:BZ42)</f>
        <v>3150</v>
      </c>
      <c r="CA43" s="64">
        <f t="shared" si="159"/>
        <v>3202</v>
      </c>
      <c r="CB43" s="64">
        <f t="shared" si="159"/>
        <v>3452</v>
      </c>
      <c r="CC43" s="64">
        <f t="shared" si="159"/>
        <v>3953</v>
      </c>
      <c r="CD43" s="380">
        <f t="shared" si="159"/>
        <v>3584</v>
      </c>
      <c r="CE43" s="403">
        <f t="shared" si="159"/>
        <v>3352</v>
      </c>
      <c r="CF43" s="64">
        <f t="shared" si="159"/>
        <v>3076</v>
      </c>
      <c r="CG43" s="64">
        <f t="shared" si="159"/>
        <v>1837</v>
      </c>
      <c r="CH43" s="64">
        <f t="shared" si="159"/>
        <v>-10</v>
      </c>
      <c r="CI43" s="64">
        <f t="shared" ref="CI43:CJ43" si="160">SUM(CI38:CI42)</f>
        <v>-940</v>
      </c>
      <c r="CJ43" s="221">
        <f t="shared" si="160"/>
        <v>-1410</v>
      </c>
      <c r="CK43" s="221">
        <f t="shared" ref="CK43:CL43" si="161">SUM(CK38:CK42)</f>
        <v>-2963</v>
      </c>
      <c r="CL43" s="221">
        <f t="shared" si="161"/>
        <v>-3564</v>
      </c>
      <c r="CM43" s="221">
        <f t="shared" ref="CM43" si="162">SUM(CM38:CM42)</f>
        <v>-3656</v>
      </c>
      <c r="CN43" s="221">
        <f t="shared" ref="CN43:CO43" si="163">SUM(CN38:CN42)</f>
        <v>-3002</v>
      </c>
      <c r="CO43" s="221">
        <f t="shared" si="163"/>
        <v>-4003</v>
      </c>
      <c r="CP43" s="380">
        <f t="shared" ref="CP43:CQ43" si="164">SUM(CP38:CP42)</f>
        <v>-4010</v>
      </c>
      <c r="CQ43" s="342">
        <f t="shared" si="164"/>
        <v>-2880</v>
      </c>
      <c r="CR43" s="221">
        <f t="shared" ref="CR43" si="165">SUM(CR38:CR42)</f>
        <v>-2253</v>
      </c>
      <c r="CS43" s="221">
        <f t="shared" ref="CS43" si="166">SUM(CS38:CS42)</f>
        <v>-1674</v>
      </c>
      <c r="CT43" s="221">
        <f t="shared" ref="CT43" si="167">SUM(CT38:CT42)</f>
        <v>-1248</v>
      </c>
      <c r="CU43" s="221">
        <f t="shared" ref="CU43" si="168">SUM(CU38:CU42)</f>
        <v>-1505</v>
      </c>
      <c r="CV43" s="221">
        <f t="shared" ref="CV43" si="169">SUM(CV38:CV42)</f>
        <v>-1249</v>
      </c>
      <c r="CW43" s="221">
        <f t="shared" ref="CW43" si="170">SUM(CW38:CW42)</f>
        <v>17</v>
      </c>
      <c r="CX43" s="221">
        <f t="shared" ref="CX43" si="171">SUM(CX38:CX42)</f>
        <v>-291</v>
      </c>
      <c r="CY43" s="221">
        <f t="shared" ref="CY43" si="172">SUM(CY38:CY42)</f>
        <v>56</v>
      </c>
      <c r="CZ43" s="221">
        <f t="shared" ref="CZ43" si="173">SUM(CZ38:CZ42)</f>
        <v>-840</v>
      </c>
      <c r="DA43" s="221">
        <f t="shared" ref="DA43" si="174">SUM(DA38:DA42)</f>
        <v>139</v>
      </c>
      <c r="DB43" s="380">
        <f t="shared" ref="DB43" si="175">SUM(DB38:DB42)</f>
        <v>442</v>
      </c>
      <c r="DC43" s="380">
        <f t="shared" ref="DC43" si="176">SUM(DC38:DC42)</f>
        <v>649</v>
      </c>
      <c r="DD43" s="380">
        <f t="shared" ref="DD43" si="177">SUM(DD38:DD42)</f>
        <v>193</v>
      </c>
      <c r="DE43" s="380">
        <f t="shared" ref="DE43" si="178">SUM(DE38:DE42)</f>
        <v>656</v>
      </c>
      <c r="DF43" s="380">
        <f t="shared" ref="DF43:DG43" si="179">SUM(DF38:DF42)</f>
        <v>626</v>
      </c>
      <c r="DG43" s="380">
        <f t="shared" si="179"/>
        <v>446</v>
      </c>
      <c r="DH43" s="380">
        <f t="shared" ref="DH43" si="180">SUM(DH38:DH42)</f>
        <v>733</v>
      </c>
      <c r="DI43" s="380">
        <f t="shared" ref="DI43" si="181">SUM(DI38:DI42)</f>
        <v>763</v>
      </c>
      <c r="DJ43" s="380">
        <f t="shared" ref="DJ43:DK43" si="182">SUM(DJ38:DJ42)</f>
        <v>731</v>
      </c>
      <c r="DK43" s="380">
        <f t="shared" si="182"/>
        <v>23</v>
      </c>
      <c r="DL43" s="380">
        <f t="shared" ref="DL43:DM43" si="183">SUM(DL38:DL42)</f>
        <v>380</v>
      </c>
      <c r="DM43" s="380">
        <f t="shared" si="183"/>
        <v>424</v>
      </c>
      <c r="DN43" s="380">
        <f t="shared" ref="DN43:DO43" si="184">SUM(DN38:DN42)</f>
        <v>90</v>
      </c>
      <c r="DO43" s="380">
        <f t="shared" si="184"/>
        <v>-210</v>
      </c>
      <c r="DP43" s="380">
        <f t="shared" ref="DP43" si="185">SUM(DP38:DP42)</f>
        <v>334</v>
      </c>
      <c r="DQ43" s="380">
        <f t="shared" ref="DQ43:DR43" si="186">SUM(DQ38:DQ42)</f>
        <v>177</v>
      </c>
      <c r="DR43" s="380">
        <f t="shared" si="186"/>
        <v>347</v>
      </c>
      <c r="DS43" s="380">
        <f t="shared" ref="DS43:DT43" si="187">SUM(DS38:DS42)</f>
        <v>1065</v>
      </c>
      <c r="DT43" s="380">
        <f t="shared" si="187"/>
        <v>1092</v>
      </c>
      <c r="DU43" s="380">
        <f t="shared" ref="DU43:DV43" si="188">SUM(DU38:DU42)</f>
        <v>1015</v>
      </c>
      <c r="DV43" s="380">
        <f t="shared" si="188"/>
        <v>677</v>
      </c>
      <c r="DW43" s="380">
        <f t="shared" ref="DW43:DX43" si="189">SUM(DW38:DW42)</f>
        <v>524</v>
      </c>
      <c r="DX43" s="380">
        <f t="shared" si="189"/>
        <v>854</v>
      </c>
      <c r="DY43" s="380"/>
      <c r="DZ43" s="380"/>
      <c r="EA43" s="380"/>
      <c r="EB43" s="262"/>
      <c r="EC43" s="63">
        <f>SUM(EC38:EC42)</f>
        <v>15881</v>
      </c>
    </row>
    <row r="44" spans="1:133" s="31" customFormat="1" x14ac:dyDescent="0.3">
      <c r="A44" s="138">
        <f>+A37+1</f>
        <v>6</v>
      </c>
      <c r="B44" s="30" t="s">
        <v>149</v>
      </c>
      <c r="C44" s="84"/>
      <c r="D44" s="85"/>
      <c r="E44" s="85"/>
      <c r="F44" s="85"/>
      <c r="G44" s="85"/>
      <c r="H44" s="85"/>
      <c r="I44" s="85"/>
      <c r="J44" s="85"/>
      <c r="K44" s="85"/>
      <c r="L44" s="86"/>
      <c r="M44" s="85"/>
      <c r="N44" s="85"/>
      <c r="O44" s="85"/>
      <c r="P44" s="85"/>
      <c r="Q44" s="85"/>
      <c r="R44" s="85"/>
      <c r="S44" s="85"/>
      <c r="T44" s="85"/>
      <c r="U44" s="186"/>
      <c r="V44" s="186"/>
      <c r="W44" s="186"/>
      <c r="X44" s="86"/>
      <c r="Y44" s="186"/>
      <c r="Z44" s="186"/>
      <c r="AA44" s="186"/>
      <c r="AB44" s="186"/>
      <c r="AC44" s="186"/>
      <c r="AD44" s="186"/>
      <c r="AE44" s="186"/>
      <c r="AF44" s="186"/>
      <c r="AG44" s="186"/>
      <c r="AH44" s="186"/>
      <c r="AI44" s="186"/>
      <c r="AJ44" s="86"/>
      <c r="AK44" s="275"/>
      <c r="AL44" s="275"/>
      <c r="AM44" s="275"/>
      <c r="AN44" s="275"/>
      <c r="AO44" s="275"/>
      <c r="AP44" s="275"/>
      <c r="AQ44" s="87"/>
      <c r="AR44" s="275"/>
      <c r="AS44" s="275"/>
      <c r="AT44" s="275"/>
      <c r="AU44" s="275"/>
      <c r="AV44" s="291"/>
      <c r="AW44" s="275"/>
      <c r="AX44" s="275"/>
      <c r="AY44" s="275"/>
      <c r="AZ44" s="87"/>
      <c r="BA44" s="275"/>
      <c r="BB44" s="275"/>
      <c r="BC44" s="87"/>
      <c r="BD44" s="275"/>
      <c r="BE44" s="275"/>
      <c r="BF44" s="275"/>
      <c r="BG44" s="275"/>
      <c r="BH44" s="291"/>
      <c r="BI44" s="475"/>
      <c r="BJ44" s="540"/>
      <c r="BK44" s="564"/>
      <c r="BL44" s="87"/>
      <c r="BM44" s="275"/>
      <c r="BN44" s="275"/>
      <c r="BO44" s="87"/>
      <c r="BP44" s="87"/>
      <c r="BQ44" s="275"/>
      <c r="BR44" s="275"/>
      <c r="BS44" s="275"/>
      <c r="BT44" s="275"/>
      <c r="BU44" s="84"/>
      <c r="BV44" s="88"/>
      <c r="BW44" s="88"/>
      <c r="BX44" s="88"/>
      <c r="BY44" s="88"/>
      <c r="BZ44" s="88"/>
      <c r="CA44" s="88"/>
      <c r="CB44" s="88"/>
      <c r="CC44" s="88"/>
      <c r="CD44" s="385"/>
      <c r="CE44" s="408"/>
      <c r="CF44" s="88"/>
      <c r="CG44" s="88"/>
      <c r="CH44" s="88"/>
      <c r="CI44" s="88"/>
      <c r="CJ44" s="226"/>
      <c r="CK44" s="226"/>
      <c r="CL44" s="226"/>
      <c r="CM44" s="226"/>
      <c r="CN44" s="226"/>
      <c r="CO44" s="226"/>
      <c r="CP44" s="385"/>
      <c r="CQ44" s="347"/>
      <c r="CR44" s="226"/>
      <c r="CS44" s="226"/>
      <c r="CT44" s="226"/>
      <c r="CU44" s="226"/>
      <c r="CV44" s="226"/>
      <c r="CW44" s="226"/>
      <c r="CX44" s="226"/>
      <c r="CY44" s="226"/>
      <c r="CZ44" s="226"/>
      <c r="DA44" s="226"/>
      <c r="DB44" s="385"/>
      <c r="DC44" s="385"/>
      <c r="DD44" s="385"/>
      <c r="DE44" s="385"/>
      <c r="DF44" s="385"/>
      <c r="DG44" s="385"/>
      <c r="DH44" s="385"/>
      <c r="DI44" s="385"/>
      <c r="DJ44" s="385"/>
      <c r="DK44" s="385"/>
      <c r="DL44" s="385"/>
      <c r="DM44" s="385"/>
      <c r="DN44" s="385"/>
      <c r="DO44" s="385"/>
      <c r="DP44" s="385"/>
      <c r="DQ44" s="385"/>
      <c r="DR44" s="385"/>
      <c r="DS44" s="385"/>
      <c r="DT44" s="385"/>
      <c r="DU44" s="385"/>
      <c r="DV44" s="385"/>
      <c r="DW44" s="385"/>
      <c r="DX44" s="385"/>
      <c r="DY44" s="385"/>
      <c r="DZ44" s="385"/>
      <c r="EA44" s="385"/>
      <c r="EB44" s="326"/>
      <c r="EC44" s="87"/>
    </row>
    <row r="45" spans="1:133" s="31" customFormat="1" x14ac:dyDescent="0.3">
      <c r="A45" s="138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7">
        <v>801771</v>
      </c>
      <c r="V45" s="187">
        <v>868576</v>
      </c>
      <c r="W45" s="187">
        <v>907634</v>
      </c>
      <c r="X45" s="35">
        <v>1537622</v>
      </c>
      <c r="Y45" s="187">
        <v>2540970</v>
      </c>
      <c r="Z45" s="187">
        <v>3638315</v>
      </c>
      <c r="AA45" s="187">
        <v>4118109</v>
      </c>
      <c r="AB45" s="187">
        <v>3570714</v>
      </c>
      <c r="AC45" s="187">
        <v>2579388</v>
      </c>
      <c r="AD45" s="187">
        <v>1639403</v>
      </c>
      <c r="AE45" s="187">
        <v>952874</v>
      </c>
      <c r="AF45" s="187">
        <v>744441</v>
      </c>
      <c r="AG45" s="187">
        <v>731335</v>
      </c>
      <c r="AH45" s="187">
        <v>769462</v>
      </c>
      <c r="AI45" s="187">
        <v>795565</v>
      </c>
      <c r="AJ45" s="35">
        <v>1375996</v>
      </c>
      <c r="AK45" s="276">
        <v>3161066</v>
      </c>
      <c r="AL45" s="276">
        <v>4102716</v>
      </c>
      <c r="AM45" s="276">
        <v>4966396</v>
      </c>
      <c r="AN45" s="276">
        <v>4228345</v>
      </c>
      <c r="AO45" s="276">
        <v>3398828</v>
      </c>
      <c r="AP45" s="276">
        <v>2238623</v>
      </c>
      <c r="AQ45" s="56">
        <v>1375454</v>
      </c>
      <c r="AR45" s="276">
        <v>1117158</v>
      </c>
      <c r="AS45" s="276">
        <v>1156536</v>
      </c>
      <c r="AT45" s="276">
        <v>964243</v>
      </c>
      <c r="AU45" s="276">
        <v>1356535</v>
      </c>
      <c r="AV45" s="292">
        <v>2714649</v>
      </c>
      <c r="AW45" s="276">
        <v>3992909</v>
      </c>
      <c r="AX45" s="276">
        <v>4979672</v>
      </c>
      <c r="AY45" s="276">
        <v>5291666</v>
      </c>
      <c r="AZ45" s="56">
        <v>4627190</v>
      </c>
      <c r="BA45" s="276">
        <v>3316752</v>
      </c>
      <c r="BB45" s="276">
        <v>1907446</v>
      </c>
      <c r="BC45" s="56">
        <v>1138915</v>
      </c>
      <c r="BD45" s="276">
        <v>861254</v>
      </c>
      <c r="BE45" s="276">
        <v>757981</v>
      </c>
      <c r="BF45" s="276">
        <v>740951</v>
      </c>
      <c r="BG45" s="276">
        <v>892275</v>
      </c>
      <c r="BH45" s="292">
        <v>1767098</v>
      </c>
      <c r="BI45" s="476">
        <v>3741371</v>
      </c>
      <c r="BJ45" s="541">
        <v>5225489</v>
      </c>
      <c r="BK45" s="565">
        <v>5378507</v>
      </c>
      <c r="BL45" s="56">
        <v>4888133</v>
      </c>
      <c r="BM45" s="276">
        <v>4185426</v>
      </c>
      <c r="BN45" s="276">
        <v>2151412</v>
      </c>
      <c r="BO45" s="56">
        <v>1030186</v>
      </c>
      <c r="BP45" s="56">
        <v>998509</v>
      </c>
      <c r="BQ45" s="276">
        <v>802260</v>
      </c>
      <c r="BR45" s="276">
        <v>714782</v>
      </c>
      <c r="BS45" s="276"/>
      <c r="BT45" s="276"/>
      <c r="BU45" s="33">
        <f t="shared" ref="BU45:CD49" si="190">O45-C45</f>
        <v>-535076.38000000035</v>
      </c>
      <c r="BV45" s="36">
        <f t="shared" si="190"/>
        <v>-923719.03000000026</v>
      </c>
      <c r="BW45" s="36">
        <f t="shared" si="190"/>
        <v>-1841.3999999999069</v>
      </c>
      <c r="BX45" s="36">
        <f t="shared" si="190"/>
        <v>386134.12000000011</v>
      </c>
      <c r="BY45" s="36">
        <f t="shared" si="190"/>
        <v>-321387.26</v>
      </c>
      <c r="BZ45" s="36">
        <f t="shared" si="190"/>
        <v>-38623.930000000051</v>
      </c>
      <c r="CA45" s="36">
        <f t="shared" si="190"/>
        <v>-48477.920000000042</v>
      </c>
      <c r="CB45" s="36">
        <f t="shared" si="190"/>
        <v>69874.859999999986</v>
      </c>
      <c r="CC45" s="36">
        <f t="shared" si="190"/>
        <v>-45954.599999999977</v>
      </c>
      <c r="CD45" s="386">
        <f t="shared" si="190"/>
        <v>-21608.679999999935</v>
      </c>
      <c r="CE45" s="409">
        <f t="shared" ref="CE45:CN49" si="191">Y45-M45</f>
        <v>-88764.450000000186</v>
      </c>
      <c r="CF45" s="36">
        <f t="shared" si="191"/>
        <v>137714.74000000022</v>
      </c>
      <c r="CG45" s="36">
        <f t="shared" si="191"/>
        <v>244818.68000000017</v>
      </c>
      <c r="CH45" s="36">
        <f t="shared" si="191"/>
        <v>85127</v>
      </c>
      <c r="CI45" s="36">
        <f t="shared" si="191"/>
        <v>-368520</v>
      </c>
      <c r="CJ45" s="227">
        <f t="shared" si="191"/>
        <v>-548352</v>
      </c>
      <c r="CK45" s="227">
        <f t="shared" si="191"/>
        <v>-53318</v>
      </c>
      <c r="CL45" s="227">
        <f t="shared" si="191"/>
        <v>-109026</v>
      </c>
      <c r="CM45" s="227">
        <f t="shared" si="191"/>
        <v>-70436</v>
      </c>
      <c r="CN45" s="227">
        <f t="shared" si="191"/>
        <v>-99114</v>
      </c>
      <c r="CO45" s="227">
        <f t="shared" ref="CO45:CX49" si="192">AI45-W45</f>
        <v>-112069</v>
      </c>
      <c r="CP45" s="386">
        <f t="shared" si="192"/>
        <v>-161626</v>
      </c>
      <c r="CQ45" s="348">
        <f t="shared" si="192"/>
        <v>620096</v>
      </c>
      <c r="CR45" s="227">
        <f t="shared" si="192"/>
        <v>464401</v>
      </c>
      <c r="CS45" s="227">
        <f t="shared" si="192"/>
        <v>848287</v>
      </c>
      <c r="CT45" s="227">
        <f t="shared" si="192"/>
        <v>657631</v>
      </c>
      <c r="CU45" s="227">
        <f t="shared" si="192"/>
        <v>819440</v>
      </c>
      <c r="CV45" s="227">
        <f t="shared" si="192"/>
        <v>599220</v>
      </c>
      <c r="CW45" s="227">
        <f t="shared" si="192"/>
        <v>422580</v>
      </c>
      <c r="CX45" s="227">
        <f t="shared" si="192"/>
        <v>372717</v>
      </c>
      <c r="CY45" s="227">
        <f t="shared" ref="CY45:DH49" si="193">AS45-AG45</f>
        <v>425201</v>
      </c>
      <c r="CZ45" s="227">
        <f t="shared" si="193"/>
        <v>194781</v>
      </c>
      <c r="DA45" s="227">
        <f t="shared" si="193"/>
        <v>560970</v>
      </c>
      <c r="DB45" s="386">
        <f t="shared" si="193"/>
        <v>1338653</v>
      </c>
      <c r="DC45" s="386">
        <f t="shared" si="193"/>
        <v>831843</v>
      </c>
      <c r="DD45" s="386">
        <f t="shared" si="193"/>
        <v>876956</v>
      </c>
      <c r="DE45" s="386">
        <f t="shared" si="193"/>
        <v>325270</v>
      </c>
      <c r="DF45" s="386">
        <f t="shared" si="193"/>
        <v>398845</v>
      </c>
      <c r="DG45" s="386">
        <f t="shared" si="193"/>
        <v>-82076</v>
      </c>
      <c r="DH45" s="386">
        <f t="shared" si="193"/>
        <v>-331177</v>
      </c>
      <c r="DI45" s="386">
        <f t="shared" ref="DI45:DX49" si="194">BC45-AQ45</f>
        <v>-236539</v>
      </c>
      <c r="DJ45" s="386">
        <f t="shared" si="194"/>
        <v>-255904</v>
      </c>
      <c r="DK45" s="386">
        <f t="shared" si="194"/>
        <v>-398555</v>
      </c>
      <c r="DL45" s="386">
        <f t="shared" si="194"/>
        <v>-223292</v>
      </c>
      <c r="DM45" s="386">
        <f t="shared" si="194"/>
        <v>-464260</v>
      </c>
      <c r="DN45" s="386">
        <f t="shared" si="194"/>
        <v>-947551</v>
      </c>
      <c r="DO45" s="386">
        <f t="shared" si="194"/>
        <v>-251538</v>
      </c>
      <c r="DP45" s="386">
        <f t="shared" si="194"/>
        <v>245817</v>
      </c>
      <c r="DQ45" s="386">
        <f t="shared" si="194"/>
        <v>86841</v>
      </c>
      <c r="DR45" s="386">
        <f t="shared" si="194"/>
        <v>260943</v>
      </c>
      <c r="DS45" s="386">
        <f t="shared" si="194"/>
        <v>868674</v>
      </c>
      <c r="DT45" s="386">
        <f t="shared" si="194"/>
        <v>243966</v>
      </c>
      <c r="DU45" s="386">
        <f t="shared" si="194"/>
        <v>-108729</v>
      </c>
      <c r="DV45" s="386">
        <f t="shared" si="194"/>
        <v>137255</v>
      </c>
      <c r="DW45" s="386">
        <f t="shared" si="194"/>
        <v>44279</v>
      </c>
      <c r="DX45" s="386">
        <f t="shared" si="194"/>
        <v>-26169</v>
      </c>
      <c r="DY45" s="386"/>
      <c r="DZ45" s="386"/>
      <c r="EA45" s="386"/>
      <c r="EB45" s="326"/>
      <c r="EC45" s="56">
        <f>IF(ISERROR(GETPIVOTDATA("VALUE",'CRS WK pvt'!$I$2,"DT_FILE",EC$8,"CD_CO",EC$6,"TRIM_CAT",TRIM(B45),"TRIM_LINE",A44))=TRUE,0,GETPIVOTDATA("VALUE",'CRS WK pvt'!$I$2,"DT_FILE",EC$8,"CD_CO",EC$6,"TRIM_CAT",TRIM(B45),"TRIM_LINE",A44))</f>
        <v>714782</v>
      </c>
    </row>
    <row r="46" spans="1:133" s="31" customFormat="1" x14ac:dyDescent="0.3">
      <c r="A46" s="138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7">
        <v>138679</v>
      </c>
      <c r="V46" s="187">
        <v>128439</v>
      </c>
      <c r="W46" s="187">
        <v>158978</v>
      </c>
      <c r="X46" s="35">
        <v>256027</v>
      </c>
      <c r="Y46" s="187">
        <v>471727</v>
      </c>
      <c r="Z46" s="187">
        <v>643420</v>
      </c>
      <c r="AA46" s="187">
        <v>759766</v>
      </c>
      <c r="AB46" s="187">
        <v>730239</v>
      </c>
      <c r="AC46" s="187">
        <v>546361</v>
      </c>
      <c r="AD46" s="187">
        <v>378324</v>
      </c>
      <c r="AE46" s="187">
        <v>245342</v>
      </c>
      <c r="AF46" s="187">
        <v>175171</v>
      </c>
      <c r="AG46" s="187">
        <v>147308</v>
      </c>
      <c r="AH46" s="187">
        <v>167758</v>
      </c>
      <c r="AI46" s="187">
        <v>154541</v>
      </c>
      <c r="AJ46" s="35">
        <v>288239</v>
      </c>
      <c r="AK46" s="276">
        <v>627488</v>
      </c>
      <c r="AL46" s="276">
        <v>867405</v>
      </c>
      <c r="AM46" s="276">
        <v>1003501</v>
      </c>
      <c r="AN46" s="276">
        <v>848704</v>
      </c>
      <c r="AO46" s="276">
        <v>767639</v>
      </c>
      <c r="AP46" s="276">
        <v>521043</v>
      </c>
      <c r="AQ46" s="56">
        <v>313454</v>
      </c>
      <c r="AR46" s="276">
        <v>266355</v>
      </c>
      <c r="AS46" s="276">
        <v>254171</v>
      </c>
      <c r="AT46" s="276">
        <v>225013</v>
      </c>
      <c r="AU46" s="276">
        <v>322724</v>
      </c>
      <c r="AV46" s="292">
        <v>589019</v>
      </c>
      <c r="AW46" s="276">
        <v>965506</v>
      </c>
      <c r="AX46" s="276">
        <v>1169689</v>
      </c>
      <c r="AY46" s="276">
        <v>1200716</v>
      </c>
      <c r="AZ46" s="56">
        <v>1071803</v>
      </c>
      <c r="BA46" s="276">
        <v>867606</v>
      </c>
      <c r="BB46" s="276">
        <v>500899</v>
      </c>
      <c r="BC46" s="56">
        <v>317494</v>
      </c>
      <c r="BD46" s="276">
        <v>234012</v>
      </c>
      <c r="BE46" s="276">
        <v>245484</v>
      </c>
      <c r="BF46" s="276">
        <v>204731</v>
      </c>
      <c r="BG46" s="276">
        <v>267530</v>
      </c>
      <c r="BH46" s="292">
        <v>515560</v>
      </c>
      <c r="BI46" s="476">
        <v>1019853</v>
      </c>
      <c r="BJ46" s="541">
        <v>1380726</v>
      </c>
      <c r="BK46" s="565">
        <v>1370093</v>
      </c>
      <c r="BL46" s="56">
        <v>1177816</v>
      </c>
      <c r="BM46" s="276">
        <v>1069795</v>
      </c>
      <c r="BN46" s="276">
        <v>1130176</v>
      </c>
      <c r="BO46" s="56">
        <v>289925</v>
      </c>
      <c r="BP46" s="56">
        <v>252264</v>
      </c>
      <c r="BQ46" s="276">
        <v>241806</v>
      </c>
      <c r="BR46" s="276">
        <v>220821</v>
      </c>
      <c r="BS46" s="276"/>
      <c r="BT46" s="276"/>
      <c r="BU46" s="33">
        <f t="shared" si="190"/>
        <v>-120702.33999999997</v>
      </c>
      <c r="BV46" s="36">
        <f t="shared" si="190"/>
        <v>-151082.84999999998</v>
      </c>
      <c r="BW46" s="36">
        <f t="shared" si="190"/>
        <v>-110645.53000000003</v>
      </c>
      <c r="BX46" s="36">
        <f t="shared" si="190"/>
        <v>5551.5300000000279</v>
      </c>
      <c r="BY46" s="36">
        <f t="shared" si="190"/>
        <v>-61323.380000000005</v>
      </c>
      <c r="BZ46" s="36">
        <f t="shared" si="190"/>
        <v>-13631.51999999999</v>
      </c>
      <c r="CA46" s="36">
        <f t="shared" si="190"/>
        <v>-5142.5199999999895</v>
      </c>
      <c r="CB46" s="36">
        <f t="shared" si="190"/>
        <v>-20588.859999999986</v>
      </c>
      <c r="CC46" s="36">
        <f t="shared" si="190"/>
        <v>-8502.140000000014</v>
      </c>
      <c r="CD46" s="386">
        <f t="shared" si="190"/>
        <v>8380.8999999999942</v>
      </c>
      <c r="CE46" s="409">
        <f t="shared" si="191"/>
        <v>-11712.440000000002</v>
      </c>
      <c r="CF46" s="36">
        <f t="shared" si="191"/>
        <v>86482.969999999972</v>
      </c>
      <c r="CG46" s="36">
        <f t="shared" si="191"/>
        <v>165256.57999999996</v>
      </c>
      <c r="CH46" s="36">
        <f t="shared" si="191"/>
        <v>216834</v>
      </c>
      <c r="CI46" s="36">
        <f t="shared" si="191"/>
        <v>75419</v>
      </c>
      <c r="CJ46" s="227">
        <f t="shared" si="191"/>
        <v>61013</v>
      </c>
      <c r="CK46" s="227">
        <f t="shared" si="191"/>
        <v>72647</v>
      </c>
      <c r="CL46" s="227">
        <f t="shared" si="191"/>
        <v>45513</v>
      </c>
      <c r="CM46" s="227">
        <f t="shared" si="191"/>
        <v>8629</v>
      </c>
      <c r="CN46" s="227">
        <f t="shared" si="191"/>
        <v>39319</v>
      </c>
      <c r="CO46" s="227">
        <f t="shared" si="192"/>
        <v>-4437</v>
      </c>
      <c r="CP46" s="386">
        <f t="shared" si="192"/>
        <v>32212</v>
      </c>
      <c r="CQ46" s="348">
        <f t="shared" si="192"/>
        <v>155761</v>
      </c>
      <c r="CR46" s="227">
        <f t="shared" si="192"/>
        <v>223985</v>
      </c>
      <c r="CS46" s="227">
        <f t="shared" si="192"/>
        <v>243735</v>
      </c>
      <c r="CT46" s="227">
        <f t="shared" si="192"/>
        <v>118465</v>
      </c>
      <c r="CU46" s="227">
        <f t="shared" si="192"/>
        <v>221278</v>
      </c>
      <c r="CV46" s="227">
        <f t="shared" si="192"/>
        <v>142719</v>
      </c>
      <c r="CW46" s="227">
        <f t="shared" si="192"/>
        <v>68112</v>
      </c>
      <c r="CX46" s="227">
        <f t="shared" si="192"/>
        <v>91184</v>
      </c>
      <c r="CY46" s="227">
        <f t="shared" si="193"/>
        <v>106863</v>
      </c>
      <c r="CZ46" s="227">
        <f t="shared" si="193"/>
        <v>57255</v>
      </c>
      <c r="DA46" s="227">
        <f t="shared" si="193"/>
        <v>168183</v>
      </c>
      <c r="DB46" s="386">
        <f t="shared" si="193"/>
        <v>300780</v>
      </c>
      <c r="DC46" s="386">
        <f t="shared" si="193"/>
        <v>338018</v>
      </c>
      <c r="DD46" s="386">
        <f t="shared" si="193"/>
        <v>302284</v>
      </c>
      <c r="DE46" s="386">
        <f t="shared" si="193"/>
        <v>197215</v>
      </c>
      <c r="DF46" s="386">
        <f t="shared" si="193"/>
        <v>223099</v>
      </c>
      <c r="DG46" s="386">
        <f t="shared" si="193"/>
        <v>99967</v>
      </c>
      <c r="DH46" s="386">
        <f t="shared" si="193"/>
        <v>-20144</v>
      </c>
      <c r="DI46" s="386">
        <f t="shared" si="194"/>
        <v>4040</v>
      </c>
      <c r="DJ46" s="386">
        <f t="shared" si="194"/>
        <v>-32343</v>
      </c>
      <c r="DK46" s="386">
        <f t="shared" si="194"/>
        <v>-8687</v>
      </c>
      <c r="DL46" s="386">
        <f t="shared" si="194"/>
        <v>-20282</v>
      </c>
      <c r="DM46" s="386">
        <f t="shared" si="194"/>
        <v>-55194</v>
      </c>
      <c r="DN46" s="386">
        <f t="shared" si="194"/>
        <v>-73459</v>
      </c>
      <c r="DO46" s="386">
        <f t="shared" si="194"/>
        <v>54347</v>
      </c>
      <c r="DP46" s="386">
        <f t="shared" si="194"/>
        <v>211037</v>
      </c>
      <c r="DQ46" s="386">
        <f t="shared" si="194"/>
        <v>169377</v>
      </c>
      <c r="DR46" s="386">
        <f t="shared" si="194"/>
        <v>106013</v>
      </c>
      <c r="DS46" s="386">
        <f t="shared" si="194"/>
        <v>202189</v>
      </c>
      <c r="DT46" s="386">
        <f t="shared" si="194"/>
        <v>629277</v>
      </c>
      <c r="DU46" s="386">
        <f t="shared" si="194"/>
        <v>-27569</v>
      </c>
      <c r="DV46" s="386">
        <f t="shared" si="194"/>
        <v>18252</v>
      </c>
      <c r="DW46" s="386">
        <f t="shared" si="194"/>
        <v>-3678</v>
      </c>
      <c r="DX46" s="386">
        <f t="shared" si="194"/>
        <v>16090</v>
      </c>
      <c r="DY46" s="386"/>
      <c r="DZ46" s="386"/>
      <c r="EA46" s="386"/>
      <c r="EB46" s="326"/>
      <c r="EC46" s="56">
        <f>IF(ISERROR(GETPIVOTDATA("VALUE",'CRS WK pvt'!$I$2,"DT_FILE",EC$8,"CD_CO",EC$6,"TRIM_CAT",TRIM(B46),"TRIM_LINE",A44))=TRUE,0,GETPIVOTDATA("VALUE",'CRS WK pvt'!$I$2,"DT_FILE",EC$8,"CD_CO",EC$6,"TRIM_CAT",TRIM(B46),"TRIM_LINE",A44))</f>
        <v>220821</v>
      </c>
    </row>
    <row r="47" spans="1:133" s="31" customFormat="1" x14ac:dyDescent="0.3">
      <c r="A47" s="138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7">
        <v>138876</v>
      </c>
      <c r="V47" s="187">
        <v>154864</v>
      </c>
      <c r="W47" s="187">
        <v>186354</v>
      </c>
      <c r="X47" s="35">
        <v>351596</v>
      </c>
      <c r="Y47" s="187">
        <v>745313</v>
      </c>
      <c r="Z47" s="187">
        <v>938332</v>
      </c>
      <c r="AA47" s="187">
        <v>830312</v>
      </c>
      <c r="AB47" s="187">
        <v>712392</v>
      </c>
      <c r="AC47" s="187">
        <v>475669</v>
      </c>
      <c r="AD47" s="187">
        <v>320632</v>
      </c>
      <c r="AE47" s="187">
        <v>169645</v>
      </c>
      <c r="AF47" s="187">
        <v>163204</v>
      </c>
      <c r="AG47" s="187">
        <v>170230</v>
      </c>
      <c r="AH47" s="187">
        <v>239340</v>
      </c>
      <c r="AI47" s="187">
        <v>316805</v>
      </c>
      <c r="AJ47" s="35">
        <v>477152</v>
      </c>
      <c r="AK47" s="276">
        <v>1523057</v>
      </c>
      <c r="AL47" s="276">
        <v>1631662</v>
      </c>
      <c r="AM47" s="276">
        <v>1644699</v>
      </c>
      <c r="AN47" s="276">
        <v>1139195</v>
      </c>
      <c r="AO47" s="276">
        <v>890721</v>
      </c>
      <c r="AP47" s="276">
        <v>614984</v>
      </c>
      <c r="AQ47" s="56">
        <v>385561</v>
      </c>
      <c r="AR47" s="276">
        <v>290084</v>
      </c>
      <c r="AS47" s="276">
        <v>298517</v>
      </c>
      <c r="AT47" s="276">
        <v>267542</v>
      </c>
      <c r="AU47" s="276">
        <v>336135</v>
      </c>
      <c r="AV47" s="292">
        <v>734538</v>
      </c>
      <c r="AW47" s="276">
        <v>979833</v>
      </c>
      <c r="AX47" s="276">
        <v>1068439</v>
      </c>
      <c r="AY47" s="276">
        <v>1292670</v>
      </c>
      <c r="AZ47" s="56">
        <v>1080777</v>
      </c>
      <c r="BA47" s="276">
        <v>708201</v>
      </c>
      <c r="BB47" s="276">
        <v>446268</v>
      </c>
      <c r="BC47" s="56">
        <v>280468</v>
      </c>
      <c r="BD47" s="276">
        <v>187249</v>
      </c>
      <c r="BE47" s="276">
        <v>181839</v>
      </c>
      <c r="BF47" s="276">
        <v>224531</v>
      </c>
      <c r="BG47" s="276">
        <v>218295</v>
      </c>
      <c r="BH47" s="292">
        <v>584115</v>
      </c>
      <c r="BI47" s="476">
        <v>978762</v>
      </c>
      <c r="BJ47" s="541">
        <v>1259710</v>
      </c>
      <c r="BK47" s="565">
        <v>1404506</v>
      </c>
      <c r="BL47" s="56">
        <v>1172393</v>
      </c>
      <c r="BM47" s="276">
        <v>926902</v>
      </c>
      <c r="BN47" s="276">
        <v>367454</v>
      </c>
      <c r="BO47" s="56">
        <v>163121</v>
      </c>
      <c r="BP47" s="56">
        <v>132594</v>
      </c>
      <c r="BQ47" s="276">
        <v>102598</v>
      </c>
      <c r="BR47" s="276">
        <v>100346</v>
      </c>
      <c r="BS47" s="276"/>
      <c r="BT47" s="276"/>
      <c r="BU47" s="33">
        <f t="shared" si="190"/>
        <v>-179910.08999999997</v>
      </c>
      <c r="BV47" s="36">
        <f t="shared" si="190"/>
        <v>140771.09999999998</v>
      </c>
      <c r="BW47" s="36">
        <f t="shared" si="190"/>
        <v>141132.40000000002</v>
      </c>
      <c r="BX47" s="36">
        <f t="shared" si="190"/>
        <v>107808.84000000003</v>
      </c>
      <c r="BY47" s="36">
        <f t="shared" si="190"/>
        <v>4697.6600000000035</v>
      </c>
      <c r="BZ47" s="36">
        <f t="shared" si="190"/>
        <v>-25932.130000000005</v>
      </c>
      <c r="CA47" s="36">
        <f t="shared" si="190"/>
        <v>-9053.1700000000128</v>
      </c>
      <c r="CB47" s="36">
        <f t="shared" si="190"/>
        <v>5157.6000000000058</v>
      </c>
      <c r="CC47" s="36">
        <f t="shared" si="190"/>
        <v>-14018.790000000008</v>
      </c>
      <c r="CD47" s="386">
        <f t="shared" si="190"/>
        <v>-79230.260000000009</v>
      </c>
      <c r="CE47" s="409">
        <f t="shared" si="191"/>
        <v>159736.47999999998</v>
      </c>
      <c r="CF47" s="36">
        <f t="shared" si="191"/>
        <v>-96836.979999999981</v>
      </c>
      <c r="CG47" s="36">
        <f t="shared" si="191"/>
        <v>-50075.180000000051</v>
      </c>
      <c r="CH47" s="36">
        <f t="shared" si="191"/>
        <v>-474340</v>
      </c>
      <c r="CI47" s="36">
        <f t="shared" si="191"/>
        <v>-243376</v>
      </c>
      <c r="CJ47" s="227">
        <f t="shared" si="191"/>
        <v>-132497</v>
      </c>
      <c r="CK47" s="227">
        <f t="shared" si="191"/>
        <v>-71056</v>
      </c>
      <c r="CL47" s="227">
        <f t="shared" si="191"/>
        <v>14445</v>
      </c>
      <c r="CM47" s="227">
        <f t="shared" si="191"/>
        <v>31354</v>
      </c>
      <c r="CN47" s="227">
        <f t="shared" si="191"/>
        <v>84476</v>
      </c>
      <c r="CO47" s="227">
        <f t="shared" si="192"/>
        <v>130451</v>
      </c>
      <c r="CP47" s="386">
        <f t="shared" si="192"/>
        <v>125556</v>
      </c>
      <c r="CQ47" s="348">
        <f t="shared" si="192"/>
        <v>777744</v>
      </c>
      <c r="CR47" s="227">
        <f t="shared" si="192"/>
        <v>693330</v>
      </c>
      <c r="CS47" s="227">
        <f t="shared" si="192"/>
        <v>814387</v>
      </c>
      <c r="CT47" s="227">
        <f t="shared" si="192"/>
        <v>426803</v>
      </c>
      <c r="CU47" s="227">
        <f t="shared" si="192"/>
        <v>415052</v>
      </c>
      <c r="CV47" s="227">
        <f t="shared" si="192"/>
        <v>294352</v>
      </c>
      <c r="CW47" s="227">
        <f t="shared" si="192"/>
        <v>215916</v>
      </c>
      <c r="CX47" s="227">
        <f t="shared" si="192"/>
        <v>126880</v>
      </c>
      <c r="CY47" s="227">
        <f t="shared" si="193"/>
        <v>128287</v>
      </c>
      <c r="CZ47" s="227">
        <f t="shared" si="193"/>
        <v>28202</v>
      </c>
      <c r="DA47" s="227">
        <f t="shared" si="193"/>
        <v>19330</v>
      </c>
      <c r="DB47" s="386">
        <f t="shared" si="193"/>
        <v>257386</v>
      </c>
      <c r="DC47" s="386">
        <f t="shared" si="193"/>
        <v>-543224</v>
      </c>
      <c r="DD47" s="386">
        <f t="shared" si="193"/>
        <v>-563223</v>
      </c>
      <c r="DE47" s="386">
        <f t="shared" si="193"/>
        <v>-352029</v>
      </c>
      <c r="DF47" s="386">
        <f t="shared" si="193"/>
        <v>-58418</v>
      </c>
      <c r="DG47" s="386">
        <f t="shared" si="193"/>
        <v>-182520</v>
      </c>
      <c r="DH47" s="386">
        <f t="shared" si="193"/>
        <v>-168716</v>
      </c>
      <c r="DI47" s="386">
        <f t="shared" si="194"/>
        <v>-105093</v>
      </c>
      <c r="DJ47" s="386">
        <f t="shared" si="194"/>
        <v>-102835</v>
      </c>
      <c r="DK47" s="386">
        <f t="shared" si="194"/>
        <v>-116678</v>
      </c>
      <c r="DL47" s="386">
        <f t="shared" si="194"/>
        <v>-43011</v>
      </c>
      <c r="DM47" s="386">
        <f t="shared" si="194"/>
        <v>-117840</v>
      </c>
      <c r="DN47" s="386">
        <f t="shared" si="194"/>
        <v>-150423</v>
      </c>
      <c r="DO47" s="386">
        <f t="shared" si="194"/>
        <v>-1071</v>
      </c>
      <c r="DP47" s="386">
        <f t="shared" si="194"/>
        <v>191271</v>
      </c>
      <c r="DQ47" s="386">
        <f t="shared" si="194"/>
        <v>111836</v>
      </c>
      <c r="DR47" s="386">
        <f t="shared" si="194"/>
        <v>91616</v>
      </c>
      <c r="DS47" s="386">
        <f t="shared" si="194"/>
        <v>218701</v>
      </c>
      <c r="DT47" s="386">
        <f t="shared" si="194"/>
        <v>-78814</v>
      </c>
      <c r="DU47" s="386">
        <f t="shared" si="194"/>
        <v>-117347</v>
      </c>
      <c r="DV47" s="386">
        <f t="shared" si="194"/>
        <v>-54655</v>
      </c>
      <c r="DW47" s="386">
        <f t="shared" si="194"/>
        <v>-79241</v>
      </c>
      <c r="DX47" s="386">
        <f t="shared" si="194"/>
        <v>-124185</v>
      </c>
      <c r="DY47" s="386"/>
      <c r="DZ47" s="386"/>
      <c r="EA47" s="386"/>
      <c r="EB47" s="326"/>
      <c r="EC47" s="56">
        <f>IF(ISERROR(GETPIVOTDATA("VALUE",'CRS WK pvt'!$I$2,"DT_FILE",EC$8,"CD_CO",EC$6,"TRIM_CAT",TRIM(B47),"TRIM_LINE",A44))=TRUE,0,GETPIVOTDATA("VALUE",'CRS WK pvt'!$I$2,"DT_FILE",EC$8,"CD_CO",EC$6,"TRIM_CAT",TRIM(B47),"TRIM_LINE",A44))</f>
        <v>100346</v>
      </c>
    </row>
    <row r="48" spans="1:133" s="31" customFormat="1" x14ac:dyDescent="0.3">
      <c r="A48" s="138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7">
        <v>33644</v>
      </c>
      <c r="V48" s="187">
        <v>38987</v>
      </c>
      <c r="W48" s="187">
        <v>181188</v>
      </c>
      <c r="X48" s="35">
        <v>157456</v>
      </c>
      <c r="Y48" s="187">
        <v>378287</v>
      </c>
      <c r="Z48" s="187">
        <v>500660</v>
      </c>
      <c r="AA48" s="187">
        <v>393559</v>
      </c>
      <c r="AB48" s="187">
        <v>266922</v>
      </c>
      <c r="AC48" s="187">
        <v>190726</v>
      </c>
      <c r="AD48" s="187">
        <v>169391</v>
      </c>
      <c r="AE48" s="187">
        <v>57340</v>
      </c>
      <c r="AF48" s="187">
        <v>32326</v>
      </c>
      <c r="AG48" s="187">
        <v>49765</v>
      </c>
      <c r="AH48" s="187">
        <v>81435</v>
      </c>
      <c r="AI48" s="187">
        <v>109070</v>
      </c>
      <c r="AJ48" s="35">
        <v>333723</v>
      </c>
      <c r="AK48" s="276">
        <v>732453</v>
      </c>
      <c r="AL48" s="276">
        <v>711637</v>
      </c>
      <c r="AM48" s="276">
        <v>622640</v>
      </c>
      <c r="AN48" s="276">
        <v>407434</v>
      </c>
      <c r="AO48" s="276">
        <v>385805</v>
      </c>
      <c r="AP48" s="276">
        <v>305285</v>
      </c>
      <c r="AQ48" s="56">
        <v>110033</v>
      </c>
      <c r="AR48" s="276">
        <v>115798</v>
      </c>
      <c r="AS48" s="276">
        <v>114443</v>
      </c>
      <c r="AT48" s="276">
        <v>109761</v>
      </c>
      <c r="AU48" s="276">
        <v>194193</v>
      </c>
      <c r="AV48" s="292">
        <v>358691</v>
      </c>
      <c r="AW48" s="276">
        <v>502892</v>
      </c>
      <c r="AX48" s="276">
        <v>348695</v>
      </c>
      <c r="AY48" s="276">
        <v>469234</v>
      </c>
      <c r="AZ48" s="56">
        <v>452233</v>
      </c>
      <c r="BA48" s="276">
        <v>365457</v>
      </c>
      <c r="BB48" s="276">
        <v>214971</v>
      </c>
      <c r="BC48" s="56">
        <v>90431</v>
      </c>
      <c r="BD48" s="276">
        <v>61674</v>
      </c>
      <c r="BE48" s="276">
        <v>54952</v>
      </c>
      <c r="BF48" s="276">
        <v>79226</v>
      </c>
      <c r="BG48" s="276">
        <v>151328</v>
      </c>
      <c r="BH48" s="292">
        <v>386580</v>
      </c>
      <c r="BI48" s="476">
        <v>561823</v>
      </c>
      <c r="BJ48" s="541">
        <v>573362</v>
      </c>
      <c r="BK48" s="565">
        <v>608178</v>
      </c>
      <c r="BL48" s="56">
        <v>512283</v>
      </c>
      <c r="BM48" s="276">
        <v>433016</v>
      </c>
      <c r="BN48" s="276">
        <v>245641</v>
      </c>
      <c r="BO48" s="56">
        <v>83734</v>
      </c>
      <c r="BP48" s="56">
        <v>65236</v>
      </c>
      <c r="BQ48" s="276">
        <v>43714</v>
      </c>
      <c r="BR48" s="276">
        <v>54974</v>
      </c>
      <c r="BS48" s="276"/>
      <c r="BT48" s="276"/>
      <c r="BU48" s="33">
        <f t="shared" si="190"/>
        <v>-405910.25999999995</v>
      </c>
      <c r="BV48" s="36">
        <f t="shared" si="190"/>
        <v>-246878.29000000004</v>
      </c>
      <c r="BW48" s="36">
        <f t="shared" si="190"/>
        <v>48192.729999999981</v>
      </c>
      <c r="BX48" s="36">
        <f t="shared" si="190"/>
        <v>21618.47</v>
      </c>
      <c r="BY48" s="36">
        <f t="shared" si="190"/>
        <v>-38776</v>
      </c>
      <c r="BZ48" s="36">
        <f t="shared" si="190"/>
        <v>-97189.790000000008</v>
      </c>
      <c r="CA48" s="36">
        <f t="shared" si="190"/>
        <v>-63471.97</v>
      </c>
      <c r="CB48" s="36">
        <f t="shared" si="190"/>
        <v>-2927.7799999999988</v>
      </c>
      <c r="CC48" s="36">
        <f t="shared" si="190"/>
        <v>103668.94</v>
      </c>
      <c r="CD48" s="386">
        <f t="shared" si="190"/>
        <v>-157406.31</v>
      </c>
      <c r="CE48" s="409">
        <f t="shared" si="191"/>
        <v>66828.37</v>
      </c>
      <c r="CF48" s="36">
        <f t="shared" si="191"/>
        <v>53840.020000000019</v>
      </c>
      <c r="CG48" s="36">
        <f t="shared" si="191"/>
        <v>-11008.309999999998</v>
      </c>
      <c r="CH48" s="36">
        <f t="shared" si="191"/>
        <v>-185705</v>
      </c>
      <c r="CI48" s="36">
        <f t="shared" si="191"/>
        <v>-146079</v>
      </c>
      <c r="CJ48" s="227">
        <f t="shared" si="191"/>
        <v>-15760</v>
      </c>
      <c r="CK48" s="227">
        <f t="shared" si="191"/>
        <v>-3329</v>
      </c>
      <c r="CL48" s="227">
        <f t="shared" si="191"/>
        <v>-28591</v>
      </c>
      <c r="CM48" s="227">
        <f t="shared" si="191"/>
        <v>16121</v>
      </c>
      <c r="CN48" s="227">
        <f t="shared" si="191"/>
        <v>42448</v>
      </c>
      <c r="CO48" s="227">
        <f t="shared" si="192"/>
        <v>-72118</v>
      </c>
      <c r="CP48" s="386">
        <f t="shared" si="192"/>
        <v>176267</v>
      </c>
      <c r="CQ48" s="348">
        <f t="shared" si="192"/>
        <v>354166</v>
      </c>
      <c r="CR48" s="227">
        <f t="shared" si="192"/>
        <v>210977</v>
      </c>
      <c r="CS48" s="227">
        <f t="shared" si="192"/>
        <v>229081</v>
      </c>
      <c r="CT48" s="227">
        <f t="shared" si="192"/>
        <v>140512</v>
      </c>
      <c r="CU48" s="227">
        <f t="shared" si="192"/>
        <v>195079</v>
      </c>
      <c r="CV48" s="227">
        <f t="shared" si="192"/>
        <v>135894</v>
      </c>
      <c r="CW48" s="227">
        <f t="shared" si="192"/>
        <v>52693</v>
      </c>
      <c r="CX48" s="227">
        <f t="shared" si="192"/>
        <v>83472</v>
      </c>
      <c r="CY48" s="227">
        <f t="shared" si="193"/>
        <v>64678</v>
      </c>
      <c r="CZ48" s="227">
        <f t="shared" si="193"/>
        <v>28326</v>
      </c>
      <c r="DA48" s="227">
        <f t="shared" si="193"/>
        <v>85123</v>
      </c>
      <c r="DB48" s="386">
        <f t="shared" si="193"/>
        <v>24968</v>
      </c>
      <c r="DC48" s="386">
        <f t="shared" si="193"/>
        <v>-229561</v>
      </c>
      <c r="DD48" s="386">
        <f t="shared" si="193"/>
        <v>-362942</v>
      </c>
      <c r="DE48" s="386">
        <f t="shared" si="193"/>
        <v>-153406</v>
      </c>
      <c r="DF48" s="386">
        <f t="shared" si="193"/>
        <v>44799</v>
      </c>
      <c r="DG48" s="386">
        <f t="shared" si="193"/>
        <v>-20348</v>
      </c>
      <c r="DH48" s="386">
        <f t="shared" si="193"/>
        <v>-90314</v>
      </c>
      <c r="DI48" s="386">
        <f t="shared" si="194"/>
        <v>-19602</v>
      </c>
      <c r="DJ48" s="386">
        <f t="shared" si="194"/>
        <v>-54124</v>
      </c>
      <c r="DK48" s="386">
        <f t="shared" si="194"/>
        <v>-59491</v>
      </c>
      <c r="DL48" s="386">
        <f t="shared" si="194"/>
        <v>-30535</v>
      </c>
      <c r="DM48" s="386">
        <f t="shared" si="194"/>
        <v>-42865</v>
      </c>
      <c r="DN48" s="386">
        <f t="shared" si="194"/>
        <v>27889</v>
      </c>
      <c r="DO48" s="386">
        <f t="shared" si="194"/>
        <v>58931</v>
      </c>
      <c r="DP48" s="386">
        <f t="shared" si="194"/>
        <v>224667</v>
      </c>
      <c r="DQ48" s="386">
        <f t="shared" si="194"/>
        <v>138944</v>
      </c>
      <c r="DR48" s="386">
        <f t="shared" si="194"/>
        <v>60050</v>
      </c>
      <c r="DS48" s="386">
        <f t="shared" si="194"/>
        <v>67559</v>
      </c>
      <c r="DT48" s="386">
        <f t="shared" si="194"/>
        <v>30670</v>
      </c>
      <c r="DU48" s="386">
        <f t="shared" si="194"/>
        <v>-6697</v>
      </c>
      <c r="DV48" s="386">
        <f t="shared" si="194"/>
        <v>3562</v>
      </c>
      <c r="DW48" s="386">
        <f t="shared" si="194"/>
        <v>-11238</v>
      </c>
      <c r="DX48" s="386">
        <f t="shared" si="194"/>
        <v>-24252</v>
      </c>
      <c r="DY48" s="386"/>
      <c r="DZ48" s="386"/>
      <c r="EA48" s="386"/>
      <c r="EB48" s="326"/>
      <c r="EC48" s="56">
        <f>IF(ISERROR(GETPIVOTDATA("VALUE",'CRS WK pvt'!$I$2,"DT_FILE",EC$8,"CD_CO",EC$6,"TRIM_CAT",TRIM(B48),"TRIM_LINE",A44))=TRUE,0,GETPIVOTDATA("VALUE",'CRS WK pvt'!$I$2,"DT_FILE",EC$8,"CD_CO",EC$6,"TRIM_CAT",TRIM(B48),"TRIM_LINE",A44))</f>
        <v>54974</v>
      </c>
    </row>
    <row r="49" spans="1:133" s="31" customFormat="1" x14ac:dyDescent="0.3">
      <c r="A49" s="138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7">
        <v>83283</v>
      </c>
      <c r="V49" s="187">
        <v>107603</v>
      </c>
      <c r="W49" s="187">
        <v>72548</v>
      </c>
      <c r="X49" s="35">
        <v>134831</v>
      </c>
      <c r="Y49" s="187">
        <v>149412</v>
      </c>
      <c r="Z49" s="187">
        <v>190821</v>
      </c>
      <c r="AA49" s="187">
        <v>141823</v>
      </c>
      <c r="AB49" s="187">
        <v>106227</v>
      </c>
      <c r="AC49" s="187">
        <v>170331</v>
      </c>
      <c r="AD49" s="187">
        <v>226316</v>
      </c>
      <c r="AE49" s="187">
        <v>131999</v>
      </c>
      <c r="AF49" s="187">
        <v>118070</v>
      </c>
      <c r="AG49" s="187">
        <v>152226</v>
      </c>
      <c r="AH49" s="187">
        <v>157625</v>
      </c>
      <c r="AI49" s="187">
        <v>79385</v>
      </c>
      <c r="AJ49" s="35">
        <v>91514</v>
      </c>
      <c r="AK49" s="276">
        <v>335746</v>
      </c>
      <c r="AL49" s="276">
        <v>178353</v>
      </c>
      <c r="AM49" s="276">
        <v>463296</v>
      </c>
      <c r="AN49" s="276">
        <v>329139</v>
      </c>
      <c r="AO49" s="276">
        <v>364683</v>
      </c>
      <c r="AP49" s="276">
        <v>354772</v>
      </c>
      <c r="AQ49" s="56">
        <v>154044</v>
      </c>
      <c r="AR49" s="276">
        <v>154352</v>
      </c>
      <c r="AS49" s="276">
        <v>158451</v>
      </c>
      <c r="AT49" s="276">
        <v>88430</v>
      </c>
      <c r="AU49" s="276">
        <v>288551</v>
      </c>
      <c r="AV49" s="292">
        <v>591445</v>
      </c>
      <c r="AW49" s="276">
        <v>480823</v>
      </c>
      <c r="AX49" s="276">
        <v>411119</v>
      </c>
      <c r="AY49" s="276">
        <v>263405</v>
      </c>
      <c r="AZ49" s="56">
        <v>176347</v>
      </c>
      <c r="BA49" s="276">
        <v>173741</v>
      </c>
      <c r="BB49" s="276">
        <v>63318</v>
      </c>
      <c r="BC49" s="56">
        <v>189828</v>
      </c>
      <c r="BD49" s="276">
        <v>303641</v>
      </c>
      <c r="BE49" s="276">
        <v>11322</v>
      </c>
      <c r="BF49" s="276">
        <v>34802</v>
      </c>
      <c r="BG49" s="276">
        <v>11269</v>
      </c>
      <c r="BH49" s="292">
        <v>72664</v>
      </c>
      <c r="BI49" s="476">
        <v>178614</v>
      </c>
      <c r="BJ49" s="541">
        <v>287466</v>
      </c>
      <c r="BK49" s="565">
        <v>257613</v>
      </c>
      <c r="BL49" s="56">
        <v>222250</v>
      </c>
      <c r="BM49" s="276">
        <v>279429</v>
      </c>
      <c r="BN49" s="276">
        <v>105495</v>
      </c>
      <c r="BO49" s="56">
        <v>44301</v>
      </c>
      <c r="BP49" s="56">
        <v>59563</v>
      </c>
      <c r="BQ49" s="276">
        <v>6680</v>
      </c>
      <c r="BR49" s="276">
        <v>20920</v>
      </c>
      <c r="BS49" s="276"/>
      <c r="BT49" s="276"/>
      <c r="BU49" s="33">
        <f t="shared" si="190"/>
        <v>48077.41</v>
      </c>
      <c r="BV49" s="36">
        <f t="shared" si="190"/>
        <v>95063.01999999999</v>
      </c>
      <c r="BW49" s="36">
        <f t="shared" si="190"/>
        <v>-146077.59999999998</v>
      </c>
      <c r="BX49" s="36">
        <f t="shared" si="190"/>
        <v>92239.46</v>
      </c>
      <c r="BY49" s="36">
        <f t="shared" si="190"/>
        <v>39292.589999999997</v>
      </c>
      <c r="BZ49" s="36">
        <f t="shared" si="190"/>
        <v>69933.42</v>
      </c>
      <c r="CA49" s="36">
        <f t="shared" si="190"/>
        <v>41234.019999999997</v>
      </c>
      <c r="CB49" s="36">
        <f t="shared" si="190"/>
        <v>97083.24</v>
      </c>
      <c r="CC49" s="36">
        <f t="shared" si="190"/>
        <v>-55385.34</v>
      </c>
      <c r="CD49" s="386">
        <f t="shared" si="190"/>
        <v>62112.97</v>
      </c>
      <c r="CE49" s="409">
        <f t="shared" si="191"/>
        <v>104230.72</v>
      </c>
      <c r="CF49" s="36">
        <f t="shared" si="191"/>
        <v>69500.56</v>
      </c>
      <c r="CG49" s="36">
        <f t="shared" si="191"/>
        <v>-71140.63</v>
      </c>
      <c r="CH49" s="36">
        <f t="shared" si="191"/>
        <v>-175074</v>
      </c>
      <c r="CI49" s="36">
        <f t="shared" si="191"/>
        <v>-3176</v>
      </c>
      <c r="CJ49" s="227">
        <f t="shared" si="191"/>
        <v>67111</v>
      </c>
      <c r="CK49" s="227">
        <f t="shared" si="191"/>
        <v>-37071</v>
      </c>
      <c r="CL49" s="227">
        <f t="shared" si="191"/>
        <v>29428</v>
      </c>
      <c r="CM49" s="227">
        <f t="shared" si="191"/>
        <v>68943</v>
      </c>
      <c r="CN49" s="227">
        <f t="shared" si="191"/>
        <v>50022</v>
      </c>
      <c r="CO49" s="227">
        <f t="shared" si="192"/>
        <v>6837</v>
      </c>
      <c r="CP49" s="386">
        <f t="shared" si="192"/>
        <v>-43317</v>
      </c>
      <c r="CQ49" s="348">
        <f t="shared" si="192"/>
        <v>186334</v>
      </c>
      <c r="CR49" s="227">
        <f t="shared" si="192"/>
        <v>-12468</v>
      </c>
      <c r="CS49" s="227">
        <f t="shared" si="192"/>
        <v>321473</v>
      </c>
      <c r="CT49" s="227">
        <f t="shared" si="192"/>
        <v>222912</v>
      </c>
      <c r="CU49" s="227">
        <f t="shared" si="192"/>
        <v>194352</v>
      </c>
      <c r="CV49" s="227">
        <f t="shared" si="192"/>
        <v>128456</v>
      </c>
      <c r="CW49" s="227">
        <f t="shared" si="192"/>
        <v>22045</v>
      </c>
      <c r="CX49" s="227">
        <f t="shared" si="192"/>
        <v>36282</v>
      </c>
      <c r="CY49" s="227">
        <f t="shared" si="193"/>
        <v>6225</v>
      </c>
      <c r="CZ49" s="227">
        <f t="shared" si="193"/>
        <v>-69195</v>
      </c>
      <c r="DA49" s="227">
        <f t="shared" si="193"/>
        <v>209166</v>
      </c>
      <c r="DB49" s="386">
        <f t="shared" si="193"/>
        <v>499931</v>
      </c>
      <c r="DC49" s="386">
        <f t="shared" si="193"/>
        <v>145077</v>
      </c>
      <c r="DD49" s="386">
        <f t="shared" si="193"/>
        <v>232766</v>
      </c>
      <c r="DE49" s="386">
        <f t="shared" si="193"/>
        <v>-199891</v>
      </c>
      <c r="DF49" s="386">
        <f t="shared" si="193"/>
        <v>-152792</v>
      </c>
      <c r="DG49" s="386">
        <f t="shared" si="193"/>
        <v>-190942</v>
      </c>
      <c r="DH49" s="386">
        <f t="shared" si="193"/>
        <v>-291454</v>
      </c>
      <c r="DI49" s="386">
        <f t="shared" si="194"/>
        <v>35784</v>
      </c>
      <c r="DJ49" s="386">
        <f t="shared" si="194"/>
        <v>149289</v>
      </c>
      <c r="DK49" s="386">
        <f t="shared" si="194"/>
        <v>-147129</v>
      </c>
      <c r="DL49" s="386">
        <f t="shared" si="194"/>
        <v>-53628</v>
      </c>
      <c r="DM49" s="386">
        <f t="shared" si="194"/>
        <v>-277282</v>
      </c>
      <c r="DN49" s="386">
        <f t="shared" si="194"/>
        <v>-518781</v>
      </c>
      <c r="DO49" s="386">
        <f t="shared" si="194"/>
        <v>-302209</v>
      </c>
      <c r="DP49" s="386">
        <f t="shared" si="194"/>
        <v>-123653</v>
      </c>
      <c r="DQ49" s="386">
        <f t="shared" si="194"/>
        <v>-5792</v>
      </c>
      <c r="DR49" s="386">
        <f t="shared" si="194"/>
        <v>45903</v>
      </c>
      <c r="DS49" s="386">
        <f t="shared" si="194"/>
        <v>105688</v>
      </c>
      <c r="DT49" s="386">
        <f t="shared" si="194"/>
        <v>42177</v>
      </c>
      <c r="DU49" s="386">
        <f t="shared" si="194"/>
        <v>-145527</v>
      </c>
      <c r="DV49" s="386">
        <f t="shared" si="194"/>
        <v>-244078</v>
      </c>
      <c r="DW49" s="386">
        <f t="shared" si="194"/>
        <v>-4642</v>
      </c>
      <c r="DX49" s="386">
        <f t="shared" si="194"/>
        <v>-13882</v>
      </c>
      <c r="DY49" s="386"/>
      <c r="DZ49" s="386"/>
      <c r="EA49" s="386"/>
      <c r="EB49" s="326"/>
      <c r="EC49" s="56">
        <f>IF(ISERROR(GETPIVOTDATA("VALUE",'CRS WK pvt'!$I$2,"DT_FILE",EC$8,"CD_CO",EC$6,"TRIM_CAT",TRIM(B49),"TRIM_LINE",A44))=TRUE,0,GETPIVOTDATA("VALUE",'CRS WK pvt'!$I$2,"DT_FILE",EC$8,"CD_CO",EC$6,"TRIM_CAT",TRIM(B49),"TRIM_LINE",A44))</f>
        <v>20920</v>
      </c>
    </row>
    <row r="50" spans="1:133" s="122" customFormat="1" x14ac:dyDescent="0.3">
      <c r="A50" s="139"/>
      <c r="B50" s="32" t="s">
        <v>144</v>
      </c>
      <c r="C50" s="132">
        <f t="shared" ref="C50:V50" si="195">SUM(C45:C49)</f>
        <v>7159239.5200000005</v>
      </c>
      <c r="D50" s="133">
        <f t="shared" si="195"/>
        <v>7005498.0500000007</v>
      </c>
      <c r="E50" s="133">
        <f t="shared" si="195"/>
        <v>4717446.3999999994</v>
      </c>
      <c r="F50" s="133">
        <f t="shared" si="195"/>
        <v>2689198.5799999996</v>
      </c>
      <c r="G50" s="133">
        <f t="shared" si="195"/>
        <v>2026823.3900000001</v>
      </c>
      <c r="H50" s="133">
        <f t="shared" si="195"/>
        <v>1386886.9500000002</v>
      </c>
      <c r="I50" s="133">
        <f t="shared" si="195"/>
        <v>1281164.56</v>
      </c>
      <c r="J50" s="133">
        <f t="shared" si="195"/>
        <v>1149869.94</v>
      </c>
      <c r="K50" s="133">
        <f t="shared" si="195"/>
        <v>1526893.9300000002</v>
      </c>
      <c r="L50" s="134">
        <f t="shared" si="195"/>
        <v>2625283.38</v>
      </c>
      <c r="M50" s="133">
        <f t="shared" si="195"/>
        <v>4055390.32</v>
      </c>
      <c r="N50" s="133">
        <f t="shared" si="195"/>
        <v>5660846.6900000004</v>
      </c>
      <c r="O50" s="133">
        <f t="shared" si="195"/>
        <v>5965717.8599999994</v>
      </c>
      <c r="P50" s="133">
        <f t="shared" si="195"/>
        <v>5919652</v>
      </c>
      <c r="Q50" s="133">
        <f t="shared" si="195"/>
        <v>4648207</v>
      </c>
      <c r="R50" s="133">
        <f t="shared" si="195"/>
        <v>3302551</v>
      </c>
      <c r="S50" s="133">
        <f t="shared" si="195"/>
        <v>1649327</v>
      </c>
      <c r="T50" s="133">
        <f t="shared" si="195"/>
        <v>1281443</v>
      </c>
      <c r="U50" s="133">
        <f t="shared" si="195"/>
        <v>1196253</v>
      </c>
      <c r="V50" s="133">
        <f t="shared" si="195"/>
        <v>1298469</v>
      </c>
      <c r="W50" s="133">
        <f>SUM(W45+W46+W47+W48+W49)</f>
        <v>1506702</v>
      </c>
      <c r="X50" s="134">
        <f>SUM(X45+X46+X47+X48+X49)</f>
        <v>2437532</v>
      </c>
      <c r="Y50" s="188">
        <v>4285709</v>
      </c>
      <c r="Z50" s="188">
        <v>5911548</v>
      </c>
      <c r="AA50" s="188">
        <v>6243569</v>
      </c>
      <c r="AB50" s="188">
        <v>5386494</v>
      </c>
      <c r="AC50" s="188">
        <v>3962475</v>
      </c>
      <c r="AD50" s="188">
        <v>2734066</v>
      </c>
      <c r="AE50" s="188">
        <v>1557200</v>
      </c>
      <c r="AF50" s="188">
        <v>1233212</v>
      </c>
      <c r="AG50" s="188">
        <v>1250864</v>
      </c>
      <c r="AH50" s="188">
        <v>1415620</v>
      </c>
      <c r="AI50" s="188">
        <v>1455366</v>
      </c>
      <c r="AJ50" s="134">
        <v>2566624</v>
      </c>
      <c r="AK50" s="277">
        <v>6379810</v>
      </c>
      <c r="AL50" s="277">
        <v>7491773</v>
      </c>
      <c r="AM50" s="277">
        <v>8700532</v>
      </c>
      <c r="AN50" s="277">
        <v>6952817</v>
      </c>
      <c r="AO50" s="277">
        <v>5807676</v>
      </c>
      <c r="AP50" s="277">
        <v>4034707</v>
      </c>
      <c r="AQ50" s="37">
        <v>2338546</v>
      </c>
      <c r="AR50" s="277">
        <v>1943747</v>
      </c>
      <c r="AS50" s="277">
        <v>1982118</v>
      </c>
      <c r="AT50" s="277">
        <v>1654989</v>
      </c>
      <c r="AU50" s="277">
        <v>2498138</v>
      </c>
      <c r="AV50" s="293">
        <v>4988342</v>
      </c>
      <c r="AW50" s="277">
        <v>6921963</v>
      </c>
      <c r="AX50" s="277">
        <v>7977614</v>
      </c>
      <c r="AY50" s="277">
        <v>8517691</v>
      </c>
      <c r="AZ50" s="37">
        <v>7408350</v>
      </c>
      <c r="BA50" s="277">
        <v>5431757</v>
      </c>
      <c r="BB50" s="277">
        <v>3132902</v>
      </c>
      <c r="BC50" s="37">
        <v>2017136</v>
      </c>
      <c r="BD50" s="277">
        <v>1647830</v>
      </c>
      <c r="BE50" s="277">
        <v>1251578</v>
      </c>
      <c r="BF50" s="277">
        <v>1284241</v>
      </c>
      <c r="BG50" s="277">
        <v>1540697</v>
      </c>
      <c r="BH50" s="293">
        <v>3326017</v>
      </c>
      <c r="BI50" s="477">
        <v>6480423</v>
      </c>
      <c r="BJ50" s="542">
        <v>8726753</v>
      </c>
      <c r="BK50" s="566">
        <v>9018897</v>
      </c>
      <c r="BL50" s="37">
        <v>7972875</v>
      </c>
      <c r="BM50" s="277">
        <v>6894568</v>
      </c>
      <c r="BN50" s="277">
        <v>4000178</v>
      </c>
      <c r="BO50" s="37">
        <v>1611267</v>
      </c>
      <c r="BP50" s="37">
        <v>1508166</v>
      </c>
      <c r="BQ50" s="277">
        <v>1197058</v>
      </c>
      <c r="BR50" s="277">
        <v>1111843</v>
      </c>
      <c r="BS50" s="277"/>
      <c r="BT50" s="277"/>
      <c r="BU50" s="132">
        <f t="shared" ref="BU50:BY50" si="196">SUM(BU45:BU49)</f>
        <v>-1193521.6600000004</v>
      </c>
      <c r="BV50" s="135">
        <f t="shared" si="196"/>
        <v>-1085846.0500000003</v>
      </c>
      <c r="BW50" s="135">
        <f t="shared" si="196"/>
        <v>-69239.399999999907</v>
      </c>
      <c r="BX50" s="135">
        <f t="shared" si="196"/>
        <v>613352.42000000016</v>
      </c>
      <c r="BY50" s="135">
        <f t="shared" si="196"/>
        <v>-377496.39</v>
      </c>
      <c r="BZ50" s="135">
        <f t="shared" ref="BZ50:CH50" si="197">SUM(BZ45:BZ49)</f>
        <v>-105443.95000000006</v>
      </c>
      <c r="CA50" s="135">
        <f t="shared" si="197"/>
        <v>-84911.560000000056</v>
      </c>
      <c r="CB50" s="135">
        <f t="shared" si="197"/>
        <v>148599.06</v>
      </c>
      <c r="CC50" s="135">
        <f t="shared" si="197"/>
        <v>-20191.929999999993</v>
      </c>
      <c r="CD50" s="387">
        <f t="shared" si="197"/>
        <v>-187751.37999999995</v>
      </c>
      <c r="CE50" s="410">
        <f t="shared" si="197"/>
        <v>230318.67999999979</v>
      </c>
      <c r="CF50" s="135">
        <f t="shared" si="197"/>
        <v>250701.31000000023</v>
      </c>
      <c r="CG50" s="135">
        <f t="shared" si="197"/>
        <v>277851.14000000007</v>
      </c>
      <c r="CH50" s="135">
        <f t="shared" si="197"/>
        <v>-533158</v>
      </c>
      <c r="CI50" s="135">
        <f t="shared" ref="CI50:CJ50" si="198">SUM(CI45:CI49)</f>
        <v>-685732</v>
      </c>
      <c r="CJ50" s="228">
        <f t="shared" si="198"/>
        <v>-568485</v>
      </c>
      <c r="CK50" s="228">
        <f t="shared" ref="CK50:CL50" si="199">SUM(CK45:CK49)</f>
        <v>-92127</v>
      </c>
      <c r="CL50" s="228">
        <f t="shared" si="199"/>
        <v>-48231</v>
      </c>
      <c r="CM50" s="228">
        <f t="shared" ref="CM50" si="200">SUM(CM45:CM49)</f>
        <v>54611</v>
      </c>
      <c r="CN50" s="228">
        <f t="shared" ref="CN50:CO50" si="201">SUM(CN45:CN49)</f>
        <v>117151</v>
      </c>
      <c r="CO50" s="228">
        <f t="shared" si="201"/>
        <v>-51336</v>
      </c>
      <c r="CP50" s="387">
        <f t="shared" ref="CP50:CQ50" si="202">SUM(CP45:CP49)</f>
        <v>129092</v>
      </c>
      <c r="CQ50" s="349">
        <f t="shared" si="202"/>
        <v>2094101</v>
      </c>
      <c r="CR50" s="228">
        <f t="shared" ref="CR50" si="203">SUM(CR45:CR49)</f>
        <v>1580225</v>
      </c>
      <c r="CS50" s="228">
        <f t="shared" ref="CS50" si="204">SUM(CS45:CS49)</f>
        <v>2456963</v>
      </c>
      <c r="CT50" s="228">
        <f t="shared" ref="CT50" si="205">SUM(CT45:CT49)</f>
        <v>1566323</v>
      </c>
      <c r="CU50" s="228">
        <f t="shared" ref="CU50" si="206">SUM(CU45:CU49)</f>
        <v>1845201</v>
      </c>
      <c r="CV50" s="228">
        <f t="shared" ref="CV50" si="207">SUM(CV45:CV49)</f>
        <v>1300641</v>
      </c>
      <c r="CW50" s="228">
        <f t="shared" ref="CW50" si="208">SUM(CW45:CW49)</f>
        <v>781346</v>
      </c>
      <c r="CX50" s="228">
        <f t="shared" ref="CX50" si="209">SUM(CX45:CX49)</f>
        <v>710535</v>
      </c>
      <c r="CY50" s="228">
        <f t="shared" ref="CY50" si="210">SUM(CY45:CY49)</f>
        <v>731254</v>
      </c>
      <c r="CZ50" s="228">
        <f t="shared" ref="CZ50" si="211">SUM(CZ45:CZ49)</f>
        <v>239369</v>
      </c>
      <c r="DA50" s="228">
        <f t="shared" ref="DA50" si="212">SUM(DA45:DA49)</f>
        <v>1042772</v>
      </c>
      <c r="DB50" s="387">
        <f t="shared" ref="DB50" si="213">SUM(DB45:DB49)</f>
        <v>2421718</v>
      </c>
      <c r="DC50" s="387">
        <f t="shared" ref="DC50" si="214">SUM(DC45:DC49)</f>
        <v>542153</v>
      </c>
      <c r="DD50" s="387">
        <f t="shared" ref="DD50" si="215">SUM(DD45:DD49)</f>
        <v>485841</v>
      </c>
      <c r="DE50" s="387">
        <f t="shared" ref="DE50" si="216">SUM(DE45:DE49)</f>
        <v>-182841</v>
      </c>
      <c r="DF50" s="387">
        <f t="shared" ref="DF50:DG50" si="217">SUM(DF45:DF49)</f>
        <v>455533</v>
      </c>
      <c r="DG50" s="387">
        <f t="shared" si="217"/>
        <v>-375919</v>
      </c>
      <c r="DH50" s="387">
        <f t="shared" ref="DH50" si="218">SUM(DH45:DH49)</f>
        <v>-901805</v>
      </c>
      <c r="DI50" s="387">
        <f t="shared" ref="DI50" si="219">SUM(DI45:DI49)</f>
        <v>-321410</v>
      </c>
      <c r="DJ50" s="387">
        <f t="shared" ref="DJ50:DK50" si="220">SUM(DJ45:DJ49)</f>
        <v>-295917</v>
      </c>
      <c r="DK50" s="387">
        <f t="shared" si="220"/>
        <v>-730540</v>
      </c>
      <c r="DL50" s="387">
        <f t="shared" ref="DL50:DM50" si="221">SUM(DL45:DL49)</f>
        <v>-370748</v>
      </c>
      <c r="DM50" s="387">
        <f t="shared" si="221"/>
        <v>-957441</v>
      </c>
      <c r="DN50" s="387">
        <f t="shared" ref="DN50:DO50" si="222">SUM(DN45:DN49)</f>
        <v>-1662325</v>
      </c>
      <c r="DO50" s="387">
        <f t="shared" si="222"/>
        <v>-441540</v>
      </c>
      <c r="DP50" s="387">
        <f t="shared" ref="DP50" si="223">SUM(DP45:DP49)</f>
        <v>749139</v>
      </c>
      <c r="DQ50" s="387">
        <f t="shared" ref="DQ50:DR50" si="224">SUM(DQ45:DQ49)</f>
        <v>501206</v>
      </c>
      <c r="DR50" s="387">
        <f t="shared" si="224"/>
        <v>564525</v>
      </c>
      <c r="DS50" s="387">
        <f t="shared" ref="DS50:DT50" si="225">SUM(DS45:DS49)</f>
        <v>1462811</v>
      </c>
      <c r="DT50" s="387">
        <f t="shared" si="225"/>
        <v>867276</v>
      </c>
      <c r="DU50" s="387">
        <f t="shared" ref="DU50:DV50" si="226">SUM(DU45:DU49)</f>
        <v>-405869</v>
      </c>
      <c r="DV50" s="387">
        <f t="shared" si="226"/>
        <v>-139664</v>
      </c>
      <c r="DW50" s="387">
        <f t="shared" ref="DW50:DX50" si="227">SUM(DW45:DW49)</f>
        <v>-54520</v>
      </c>
      <c r="DX50" s="387">
        <f t="shared" si="227"/>
        <v>-172398</v>
      </c>
      <c r="DY50" s="387"/>
      <c r="DZ50" s="387"/>
      <c r="EA50" s="387"/>
      <c r="EB50" s="327"/>
      <c r="EC50" s="37">
        <f>SUM(EC45:EC49)</f>
        <v>1111843</v>
      </c>
    </row>
    <row r="51" spans="1:133" s="31" customFormat="1" x14ac:dyDescent="0.3">
      <c r="A51" s="138">
        <f>+A44+1</f>
        <v>7</v>
      </c>
      <c r="B51" s="38" t="s">
        <v>150</v>
      </c>
      <c r="C51" s="39"/>
      <c r="D51" s="40"/>
      <c r="E51" s="40"/>
      <c r="F51" s="40"/>
      <c r="G51" s="40"/>
      <c r="H51" s="40"/>
      <c r="I51" s="40"/>
      <c r="J51" s="40"/>
      <c r="K51" s="40"/>
      <c r="L51" s="41"/>
      <c r="M51" s="40"/>
      <c r="N51" s="40"/>
      <c r="O51" s="40"/>
      <c r="P51" s="40"/>
      <c r="Q51" s="40"/>
      <c r="R51" s="40"/>
      <c r="S51" s="40"/>
      <c r="T51" s="40"/>
      <c r="U51" s="189"/>
      <c r="V51" s="189"/>
      <c r="W51" s="189"/>
      <c r="X51" s="41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41"/>
      <c r="AK51" s="278"/>
      <c r="AL51" s="278"/>
      <c r="AM51" s="278"/>
      <c r="AN51" s="278"/>
      <c r="AO51" s="278"/>
      <c r="AP51" s="278"/>
      <c r="AQ51" s="42"/>
      <c r="AR51" s="278"/>
      <c r="AS51" s="278"/>
      <c r="AT51" s="278"/>
      <c r="AU51" s="278"/>
      <c r="AV51" s="294"/>
      <c r="AW51" s="278"/>
      <c r="AX51" s="278"/>
      <c r="AY51" s="278"/>
      <c r="AZ51" s="42"/>
      <c r="BA51" s="278"/>
      <c r="BB51" s="278"/>
      <c r="BC51" s="42"/>
      <c r="BD51" s="278"/>
      <c r="BE51" s="278"/>
      <c r="BF51" s="278"/>
      <c r="BG51" s="278"/>
      <c r="BH51" s="294"/>
      <c r="BI51" s="478"/>
      <c r="BJ51" s="543"/>
      <c r="BK51" s="567"/>
      <c r="BL51" s="42"/>
      <c r="BM51" s="278"/>
      <c r="BN51" s="278"/>
      <c r="BO51" s="42"/>
      <c r="BP51" s="42"/>
      <c r="BQ51" s="278"/>
      <c r="BR51" s="278"/>
      <c r="BS51" s="278"/>
      <c r="BT51" s="278"/>
      <c r="BU51" s="39"/>
      <c r="BV51" s="43"/>
      <c r="BW51" s="43"/>
      <c r="BX51" s="43"/>
      <c r="BY51" s="43"/>
      <c r="BZ51" s="43"/>
      <c r="CA51" s="43"/>
      <c r="CB51" s="43"/>
      <c r="CC51" s="43"/>
      <c r="CD51" s="388"/>
      <c r="CE51" s="411"/>
      <c r="CF51" s="43"/>
      <c r="CG51" s="43"/>
      <c r="CH51" s="43"/>
      <c r="CI51" s="43"/>
      <c r="CJ51" s="229"/>
      <c r="CK51" s="229"/>
      <c r="CL51" s="229"/>
      <c r="CM51" s="229"/>
      <c r="CN51" s="229"/>
      <c r="CO51" s="229"/>
      <c r="CP51" s="388"/>
      <c r="CQ51" s="350"/>
      <c r="CR51" s="229"/>
      <c r="CS51" s="229"/>
      <c r="CT51" s="229"/>
      <c r="CU51" s="229"/>
      <c r="CV51" s="229"/>
      <c r="CW51" s="229"/>
      <c r="CX51" s="229"/>
      <c r="CY51" s="229"/>
      <c r="CZ51" s="229"/>
      <c r="DA51" s="229"/>
      <c r="DB51" s="388"/>
      <c r="DC51" s="388"/>
      <c r="DD51" s="388"/>
      <c r="DE51" s="388"/>
      <c r="DF51" s="388"/>
      <c r="DG51" s="388"/>
      <c r="DH51" s="388"/>
      <c r="DI51" s="388"/>
      <c r="DJ51" s="388"/>
      <c r="DK51" s="388"/>
      <c r="DL51" s="388"/>
      <c r="DM51" s="388"/>
      <c r="DN51" s="388"/>
      <c r="DO51" s="388"/>
      <c r="DP51" s="388"/>
      <c r="DQ51" s="388"/>
      <c r="DR51" s="388"/>
      <c r="DS51" s="388"/>
      <c r="DT51" s="388"/>
      <c r="DU51" s="388"/>
      <c r="DV51" s="388"/>
      <c r="DW51" s="388"/>
      <c r="DX51" s="388"/>
      <c r="DY51" s="388"/>
      <c r="DZ51" s="388"/>
      <c r="EA51" s="388"/>
      <c r="EB51" s="326"/>
      <c r="EC51" s="42"/>
    </row>
    <row r="52" spans="1:133" s="31" customFormat="1" x14ac:dyDescent="0.3">
      <c r="A52" s="138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7">
        <v>570653</v>
      </c>
      <c r="V52" s="187">
        <v>507079</v>
      </c>
      <c r="W52" s="187">
        <v>513880</v>
      </c>
      <c r="X52" s="35">
        <v>570281</v>
      </c>
      <c r="Y52" s="187">
        <v>885704</v>
      </c>
      <c r="Z52" s="187">
        <v>1622896</v>
      </c>
      <c r="AA52" s="187">
        <v>2299124</v>
      </c>
      <c r="AB52" s="187">
        <v>2575990</v>
      </c>
      <c r="AC52" s="187">
        <v>2293929</v>
      </c>
      <c r="AD52" s="187">
        <v>1714687</v>
      </c>
      <c r="AE52" s="187">
        <v>931275</v>
      </c>
      <c r="AF52" s="187">
        <v>584436</v>
      </c>
      <c r="AG52" s="187">
        <v>448073</v>
      </c>
      <c r="AH52" s="187">
        <v>403848</v>
      </c>
      <c r="AI52" s="187">
        <v>424218</v>
      </c>
      <c r="AJ52" s="35">
        <v>397267</v>
      </c>
      <c r="AK52" s="276">
        <v>734115</v>
      </c>
      <c r="AL52" s="276">
        <v>1711670</v>
      </c>
      <c r="AM52" s="276">
        <v>2363577</v>
      </c>
      <c r="AN52" s="276">
        <v>2919132</v>
      </c>
      <c r="AO52" s="276">
        <v>2598149</v>
      </c>
      <c r="AP52" s="276">
        <v>2127239</v>
      </c>
      <c r="AQ52" s="56">
        <v>1223618</v>
      </c>
      <c r="AR52" s="276">
        <v>787739</v>
      </c>
      <c r="AS52" s="276">
        <v>716625</v>
      </c>
      <c r="AT52" s="276">
        <v>507989</v>
      </c>
      <c r="AU52" s="276">
        <v>560887</v>
      </c>
      <c r="AV52" s="292">
        <v>817942</v>
      </c>
      <c r="AW52" s="276">
        <v>1098037</v>
      </c>
      <c r="AX52" s="276">
        <v>2159403</v>
      </c>
      <c r="AY52" s="276">
        <v>2697362</v>
      </c>
      <c r="AZ52" s="56">
        <v>3015499</v>
      </c>
      <c r="BA52" s="276">
        <v>2844670</v>
      </c>
      <c r="BB52" s="276">
        <v>2165273</v>
      </c>
      <c r="BC52" s="56">
        <v>1090461</v>
      </c>
      <c r="BD52" s="276">
        <v>674769</v>
      </c>
      <c r="BE52" s="276">
        <v>460054</v>
      </c>
      <c r="BF52" s="276">
        <v>429527</v>
      </c>
      <c r="BG52" s="276">
        <v>412517</v>
      </c>
      <c r="BH52" s="292">
        <v>447331</v>
      </c>
      <c r="BI52" s="476">
        <v>819933</v>
      </c>
      <c r="BJ52" s="541">
        <v>1880228</v>
      </c>
      <c r="BK52" s="565">
        <v>2764296</v>
      </c>
      <c r="BL52" s="56">
        <v>3320845</v>
      </c>
      <c r="BM52" s="276">
        <v>3083307</v>
      </c>
      <c r="BN52" s="276">
        <v>2870473</v>
      </c>
      <c r="BO52" s="56">
        <v>1369665</v>
      </c>
      <c r="BP52" s="56">
        <v>560735</v>
      </c>
      <c r="BQ52" s="276">
        <v>557774</v>
      </c>
      <c r="BR52" s="276">
        <v>419670</v>
      </c>
      <c r="BS52" s="276"/>
      <c r="BT52" s="276"/>
      <c r="BU52" s="33">
        <f t="shared" ref="BU52:CD56" si="228">O52-C52</f>
        <v>-40811.610000000335</v>
      </c>
      <c r="BV52" s="36">
        <f t="shared" si="228"/>
        <v>-110667.08000000007</v>
      </c>
      <c r="BW52" s="36">
        <f t="shared" si="228"/>
        <v>-461425.23</v>
      </c>
      <c r="BX52" s="36">
        <f t="shared" si="228"/>
        <v>152045.71999999997</v>
      </c>
      <c r="BY52" s="36">
        <f t="shared" si="228"/>
        <v>248402.6399999999</v>
      </c>
      <c r="BZ52" s="36">
        <f t="shared" si="228"/>
        <v>-25271.900000000023</v>
      </c>
      <c r="CA52" s="36">
        <f t="shared" si="228"/>
        <v>61243.390000000014</v>
      </c>
      <c r="CB52" s="36">
        <f t="shared" si="228"/>
        <v>53301.570000000007</v>
      </c>
      <c r="CC52" s="36">
        <f t="shared" si="228"/>
        <v>90818.31</v>
      </c>
      <c r="CD52" s="386">
        <f t="shared" si="228"/>
        <v>61828.94</v>
      </c>
      <c r="CE52" s="409">
        <f t="shared" ref="CE52:CN56" si="229">Y52-M52</f>
        <v>-30840.920000000042</v>
      </c>
      <c r="CF52" s="36">
        <f t="shared" si="229"/>
        <v>-9438.2399999999907</v>
      </c>
      <c r="CG52" s="36">
        <f t="shared" si="229"/>
        <v>121861.93000000017</v>
      </c>
      <c r="CH52" s="36">
        <f t="shared" si="229"/>
        <v>-15451</v>
      </c>
      <c r="CI52" s="36">
        <f t="shared" si="229"/>
        <v>116022</v>
      </c>
      <c r="CJ52" s="227">
        <f t="shared" si="229"/>
        <v>-286019</v>
      </c>
      <c r="CK52" s="227">
        <f t="shared" si="229"/>
        <v>-472027</v>
      </c>
      <c r="CL52" s="227">
        <f t="shared" si="229"/>
        <v>-122860</v>
      </c>
      <c r="CM52" s="227">
        <f t="shared" si="229"/>
        <v>-122580</v>
      </c>
      <c r="CN52" s="227">
        <f t="shared" si="229"/>
        <v>-103231</v>
      </c>
      <c r="CO52" s="227">
        <f t="shared" ref="CO52:CX56" si="230">AI52-W52</f>
        <v>-89662</v>
      </c>
      <c r="CP52" s="386">
        <f t="shared" si="230"/>
        <v>-173014</v>
      </c>
      <c r="CQ52" s="348">
        <f t="shared" si="230"/>
        <v>-151589</v>
      </c>
      <c r="CR52" s="227">
        <f t="shared" si="230"/>
        <v>88774</v>
      </c>
      <c r="CS52" s="227">
        <f t="shared" si="230"/>
        <v>64453</v>
      </c>
      <c r="CT52" s="227">
        <f t="shared" si="230"/>
        <v>343142</v>
      </c>
      <c r="CU52" s="227">
        <f t="shared" si="230"/>
        <v>304220</v>
      </c>
      <c r="CV52" s="227">
        <f t="shared" si="230"/>
        <v>412552</v>
      </c>
      <c r="CW52" s="227">
        <f t="shared" si="230"/>
        <v>292343</v>
      </c>
      <c r="CX52" s="227">
        <f t="shared" si="230"/>
        <v>203303</v>
      </c>
      <c r="CY52" s="227">
        <f t="shared" ref="CY52:DH56" si="231">AS52-AG52</f>
        <v>268552</v>
      </c>
      <c r="CZ52" s="227">
        <f t="shared" si="231"/>
        <v>104141</v>
      </c>
      <c r="DA52" s="227">
        <f t="shared" si="231"/>
        <v>136669</v>
      </c>
      <c r="DB52" s="386">
        <f t="shared" si="231"/>
        <v>420675</v>
      </c>
      <c r="DC52" s="386">
        <f t="shared" si="231"/>
        <v>363922</v>
      </c>
      <c r="DD52" s="386">
        <f t="shared" si="231"/>
        <v>447733</v>
      </c>
      <c r="DE52" s="386">
        <f t="shared" si="231"/>
        <v>333785</v>
      </c>
      <c r="DF52" s="386">
        <f t="shared" si="231"/>
        <v>96367</v>
      </c>
      <c r="DG52" s="386">
        <f t="shared" si="231"/>
        <v>246521</v>
      </c>
      <c r="DH52" s="386">
        <f t="shared" si="231"/>
        <v>38034</v>
      </c>
      <c r="DI52" s="386">
        <f t="shared" ref="DI52:DX56" si="232">BC52-AQ52</f>
        <v>-133157</v>
      </c>
      <c r="DJ52" s="386">
        <f t="shared" si="232"/>
        <v>-112970</v>
      </c>
      <c r="DK52" s="386">
        <f t="shared" si="232"/>
        <v>-256571</v>
      </c>
      <c r="DL52" s="386">
        <f t="shared" si="232"/>
        <v>-78462</v>
      </c>
      <c r="DM52" s="386">
        <f t="shared" si="232"/>
        <v>-148370</v>
      </c>
      <c r="DN52" s="386">
        <f t="shared" si="232"/>
        <v>-370611</v>
      </c>
      <c r="DO52" s="386">
        <f t="shared" si="232"/>
        <v>-278104</v>
      </c>
      <c r="DP52" s="386">
        <f t="shared" si="232"/>
        <v>-279175</v>
      </c>
      <c r="DQ52" s="386">
        <f t="shared" si="232"/>
        <v>66934</v>
      </c>
      <c r="DR52" s="386">
        <f t="shared" si="232"/>
        <v>305346</v>
      </c>
      <c r="DS52" s="386">
        <f t="shared" si="232"/>
        <v>238637</v>
      </c>
      <c r="DT52" s="386">
        <f t="shared" si="232"/>
        <v>705200</v>
      </c>
      <c r="DU52" s="386">
        <f t="shared" si="232"/>
        <v>279204</v>
      </c>
      <c r="DV52" s="386">
        <f t="shared" si="232"/>
        <v>-114034</v>
      </c>
      <c r="DW52" s="386">
        <f t="shared" si="232"/>
        <v>97720</v>
      </c>
      <c r="DX52" s="386">
        <f t="shared" si="232"/>
        <v>-9857</v>
      </c>
      <c r="DY52" s="386"/>
      <c r="DZ52" s="386"/>
      <c r="EA52" s="386"/>
      <c r="EB52" s="326"/>
      <c r="EC52" s="56">
        <f>IF(ISERROR(GETPIVOTDATA("VALUE",'CRS WK pvt'!$I$2,"DT_FILE",EC$8,"CD_CO",EC$6,"TRIM_CAT",TRIM(B52),"TRIM_LINE",A51))=TRUE,0,GETPIVOTDATA("VALUE",'CRS WK pvt'!$I$2,"DT_FILE",EC$8,"CD_CO",EC$6,"TRIM_CAT",TRIM(B52),"TRIM_LINE",A51))</f>
        <v>419670</v>
      </c>
    </row>
    <row r="53" spans="1:133" s="31" customFormat="1" x14ac:dyDescent="0.3">
      <c r="A53" s="138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7">
        <v>115392</v>
      </c>
      <c r="V53" s="187">
        <v>120055</v>
      </c>
      <c r="W53" s="187">
        <v>117455</v>
      </c>
      <c r="X53" s="35">
        <v>138839</v>
      </c>
      <c r="Y53" s="187">
        <v>206245</v>
      </c>
      <c r="Z53" s="187">
        <v>400733</v>
      </c>
      <c r="AA53" s="187">
        <v>550677</v>
      </c>
      <c r="AB53" s="187">
        <v>621518</v>
      </c>
      <c r="AC53" s="187">
        <v>559309</v>
      </c>
      <c r="AD53" s="187">
        <v>466903</v>
      </c>
      <c r="AE53" s="187">
        <v>273175</v>
      </c>
      <c r="AF53" s="187">
        <v>193960</v>
      </c>
      <c r="AG53" s="187">
        <v>147372</v>
      </c>
      <c r="AH53" s="187">
        <v>120661</v>
      </c>
      <c r="AI53" s="187">
        <v>116148</v>
      </c>
      <c r="AJ53" s="35">
        <v>119655</v>
      </c>
      <c r="AK53" s="276">
        <v>247795</v>
      </c>
      <c r="AL53" s="276">
        <v>503799</v>
      </c>
      <c r="AM53" s="276">
        <v>727334</v>
      </c>
      <c r="AN53" s="276">
        <v>800562</v>
      </c>
      <c r="AO53" s="276">
        <v>712383</v>
      </c>
      <c r="AP53" s="276">
        <v>634388</v>
      </c>
      <c r="AQ53" s="56">
        <v>389741</v>
      </c>
      <c r="AR53" s="276">
        <v>262746</v>
      </c>
      <c r="AS53" s="276">
        <v>236213</v>
      </c>
      <c r="AT53" s="276">
        <v>187914</v>
      </c>
      <c r="AU53" s="276">
        <v>212441</v>
      </c>
      <c r="AV53" s="292">
        <v>306488</v>
      </c>
      <c r="AW53" s="276">
        <v>410117</v>
      </c>
      <c r="AX53" s="276">
        <v>739647</v>
      </c>
      <c r="AY53" s="276">
        <v>883488</v>
      </c>
      <c r="AZ53" s="56">
        <v>944974</v>
      </c>
      <c r="BA53" s="276">
        <v>889629</v>
      </c>
      <c r="BB53" s="276">
        <v>749646</v>
      </c>
      <c r="BC53" s="56">
        <v>391699</v>
      </c>
      <c r="BD53" s="276">
        <v>256686</v>
      </c>
      <c r="BE53" s="276">
        <v>187152</v>
      </c>
      <c r="BF53" s="276">
        <v>206396</v>
      </c>
      <c r="BG53" s="276">
        <v>175151</v>
      </c>
      <c r="BH53" s="292">
        <v>229314</v>
      </c>
      <c r="BI53" s="476">
        <v>375209</v>
      </c>
      <c r="BJ53" s="541">
        <v>716538</v>
      </c>
      <c r="BK53" s="565">
        <v>992337</v>
      </c>
      <c r="BL53" s="56">
        <v>1097256</v>
      </c>
      <c r="BM53" s="276">
        <v>979865</v>
      </c>
      <c r="BN53" s="276">
        <v>1126920</v>
      </c>
      <c r="BO53" s="56">
        <v>1137301</v>
      </c>
      <c r="BP53" s="56">
        <v>235318</v>
      </c>
      <c r="BQ53" s="276">
        <v>218196</v>
      </c>
      <c r="BR53" s="276">
        <v>195960</v>
      </c>
      <c r="BS53" s="276"/>
      <c r="BT53" s="276"/>
      <c r="BU53" s="33">
        <f t="shared" si="228"/>
        <v>-14655.830000000016</v>
      </c>
      <c r="BV53" s="36">
        <f t="shared" si="228"/>
        <v>-65093.130000000005</v>
      </c>
      <c r="BW53" s="36">
        <f t="shared" si="228"/>
        <v>-127468.51000000001</v>
      </c>
      <c r="BX53" s="36">
        <f t="shared" si="228"/>
        <v>-73070.349999999977</v>
      </c>
      <c r="BY53" s="36">
        <f t="shared" si="228"/>
        <v>-25322.979999999981</v>
      </c>
      <c r="BZ53" s="36">
        <f t="shared" si="228"/>
        <v>-32567.630000000005</v>
      </c>
      <c r="CA53" s="36">
        <f t="shared" si="228"/>
        <v>3252.2200000000012</v>
      </c>
      <c r="CB53" s="36">
        <f t="shared" si="228"/>
        <v>6152.9900000000052</v>
      </c>
      <c r="CC53" s="36">
        <f t="shared" si="228"/>
        <v>3522.2899999999936</v>
      </c>
      <c r="CD53" s="386">
        <f t="shared" si="228"/>
        <v>9946.5299999999988</v>
      </c>
      <c r="CE53" s="409">
        <f t="shared" si="229"/>
        <v>7583.0599999999977</v>
      </c>
      <c r="CF53" s="36">
        <f t="shared" si="229"/>
        <v>-8102.390000000014</v>
      </c>
      <c r="CG53" s="36">
        <f t="shared" si="229"/>
        <v>98973.650000000023</v>
      </c>
      <c r="CH53" s="36">
        <f t="shared" si="229"/>
        <v>119412</v>
      </c>
      <c r="CI53" s="36">
        <f t="shared" si="229"/>
        <v>155958</v>
      </c>
      <c r="CJ53" s="227">
        <f t="shared" si="229"/>
        <v>98306</v>
      </c>
      <c r="CK53" s="227">
        <f t="shared" si="229"/>
        <v>2451</v>
      </c>
      <c r="CL53" s="227">
        <f t="shared" si="229"/>
        <v>40372</v>
      </c>
      <c r="CM53" s="227">
        <f t="shared" si="229"/>
        <v>31980</v>
      </c>
      <c r="CN53" s="227">
        <f t="shared" si="229"/>
        <v>606</v>
      </c>
      <c r="CO53" s="227">
        <f t="shared" si="230"/>
        <v>-1307</v>
      </c>
      <c r="CP53" s="386">
        <f t="shared" si="230"/>
        <v>-19184</v>
      </c>
      <c r="CQ53" s="348">
        <f t="shared" si="230"/>
        <v>41550</v>
      </c>
      <c r="CR53" s="227">
        <f t="shared" si="230"/>
        <v>103066</v>
      </c>
      <c r="CS53" s="227">
        <f t="shared" si="230"/>
        <v>176657</v>
      </c>
      <c r="CT53" s="227">
        <f t="shared" si="230"/>
        <v>179044</v>
      </c>
      <c r="CU53" s="227">
        <f t="shared" si="230"/>
        <v>153074</v>
      </c>
      <c r="CV53" s="227">
        <f t="shared" si="230"/>
        <v>167485</v>
      </c>
      <c r="CW53" s="227">
        <f t="shared" si="230"/>
        <v>116566</v>
      </c>
      <c r="CX53" s="227">
        <f t="shared" si="230"/>
        <v>68786</v>
      </c>
      <c r="CY53" s="227">
        <f t="shared" si="231"/>
        <v>88841</v>
      </c>
      <c r="CZ53" s="227">
        <f t="shared" si="231"/>
        <v>67253</v>
      </c>
      <c r="DA53" s="227">
        <f t="shared" si="231"/>
        <v>96293</v>
      </c>
      <c r="DB53" s="386">
        <f t="shared" si="231"/>
        <v>186833</v>
      </c>
      <c r="DC53" s="386">
        <f t="shared" si="231"/>
        <v>162322</v>
      </c>
      <c r="DD53" s="386">
        <f t="shared" si="231"/>
        <v>235848</v>
      </c>
      <c r="DE53" s="386">
        <f t="shared" si="231"/>
        <v>156154</v>
      </c>
      <c r="DF53" s="386">
        <f t="shared" si="231"/>
        <v>144412</v>
      </c>
      <c r="DG53" s="386">
        <f t="shared" si="231"/>
        <v>177246</v>
      </c>
      <c r="DH53" s="386">
        <f t="shared" si="231"/>
        <v>115258</v>
      </c>
      <c r="DI53" s="386">
        <f t="shared" si="232"/>
        <v>1958</v>
      </c>
      <c r="DJ53" s="386">
        <f t="shared" si="232"/>
        <v>-6060</v>
      </c>
      <c r="DK53" s="386">
        <f t="shared" si="232"/>
        <v>-49061</v>
      </c>
      <c r="DL53" s="386">
        <f t="shared" si="232"/>
        <v>18482</v>
      </c>
      <c r="DM53" s="386">
        <f t="shared" si="232"/>
        <v>-37290</v>
      </c>
      <c r="DN53" s="386">
        <f t="shared" si="232"/>
        <v>-77174</v>
      </c>
      <c r="DO53" s="386">
        <f t="shared" si="232"/>
        <v>-34908</v>
      </c>
      <c r="DP53" s="386">
        <f t="shared" si="232"/>
        <v>-23109</v>
      </c>
      <c r="DQ53" s="386">
        <f t="shared" si="232"/>
        <v>108849</v>
      </c>
      <c r="DR53" s="386">
        <f t="shared" si="232"/>
        <v>152282</v>
      </c>
      <c r="DS53" s="386">
        <f t="shared" si="232"/>
        <v>90236</v>
      </c>
      <c r="DT53" s="386">
        <f t="shared" si="232"/>
        <v>377274</v>
      </c>
      <c r="DU53" s="386">
        <f t="shared" si="232"/>
        <v>745602</v>
      </c>
      <c r="DV53" s="386">
        <f t="shared" si="232"/>
        <v>-21368</v>
      </c>
      <c r="DW53" s="386">
        <f t="shared" si="232"/>
        <v>31044</v>
      </c>
      <c r="DX53" s="386">
        <f t="shared" si="232"/>
        <v>-10436</v>
      </c>
      <c r="DY53" s="386"/>
      <c r="DZ53" s="386"/>
      <c r="EA53" s="386"/>
      <c r="EB53" s="326"/>
      <c r="EC53" s="56">
        <f>IF(ISERROR(GETPIVOTDATA("VALUE",'CRS WK pvt'!$I$2,"DT_FILE",EC$8,"CD_CO",EC$6,"TRIM_CAT",TRIM(B53),"TRIM_LINE",A51))=TRUE,0,GETPIVOTDATA("VALUE",'CRS WK pvt'!$I$2,"DT_FILE",EC$8,"CD_CO",EC$6,"TRIM_CAT",TRIM(B53),"TRIM_LINE",A51))</f>
        <v>195960</v>
      </c>
    </row>
    <row r="54" spans="1:133" s="31" customFormat="1" x14ac:dyDescent="0.3">
      <c r="A54" s="138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7">
        <v>79638</v>
      </c>
      <c r="V54" s="187">
        <v>75343</v>
      </c>
      <c r="W54" s="187">
        <v>80890</v>
      </c>
      <c r="X54" s="35">
        <v>81105</v>
      </c>
      <c r="Y54" s="187">
        <v>151295</v>
      </c>
      <c r="Z54" s="187">
        <v>251349</v>
      </c>
      <c r="AA54" s="187">
        <v>306234</v>
      </c>
      <c r="AB54" s="187">
        <v>346352</v>
      </c>
      <c r="AC54" s="187">
        <v>358001</v>
      </c>
      <c r="AD54" s="187">
        <v>272920</v>
      </c>
      <c r="AE54" s="187">
        <v>134361</v>
      </c>
      <c r="AF54" s="187">
        <v>72862</v>
      </c>
      <c r="AG54" s="187">
        <v>65426</v>
      </c>
      <c r="AH54" s="187">
        <v>69360</v>
      </c>
      <c r="AI54" s="187">
        <v>102944</v>
      </c>
      <c r="AJ54" s="35">
        <v>115466</v>
      </c>
      <c r="AK54" s="276">
        <v>232286</v>
      </c>
      <c r="AL54" s="276">
        <v>433066</v>
      </c>
      <c r="AM54" s="276">
        <v>637386</v>
      </c>
      <c r="AN54" s="276">
        <v>538088</v>
      </c>
      <c r="AO54" s="276">
        <v>551876</v>
      </c>
      <c r="AP54" s="276">
        <v>434083</v>
      </c>
      <c r="AQ54" s="56">
        <v>238359</v>
      </c>
      <c r="AR54" s="276">
        <v>154136</v>
      </c>
      <c r="AS54" s="276">
        <v>143852</v>
      </c>
      <c r="AT54" s="276">
        <v>127459</v>
      </c>
      <c r="AU54" s="276">
        <v>120224</v>
      </c>
      <c r="AV54" s="292">
        <v>176258</v>
      </c>
      <c r="AW54" s="276">
        <v>201117</v>
      </c>
      <c r="AX54" s="276">
        <v>359618</v>
      </c>
      <c r="AY54" s="276">
        <v>471278</v>
      </c>
      <c r="AZ54" s="56">
        <v>535741</v>
      </c>
      <c r="BA54" s="276">
        <v>598394</v>
      </c>
      <c r="BB54" s="276">
        <v>364504</v>
      </c>
      <c r="BC54" s="56">
        <v>172838</v>
      </c>
      <c r="BD54" s="276">
        <v>153000</v>
      </c>
      <c r="BE54" s="276">
        <v>101135</v>
      </c>
      <c r="BF54" s="276">
        <v>89358</v>
      </c>
      <c r="BG54" s="276">
        <v>119385</v>
      </c>
      <c r="BH54" s="292">
        <v>107838</v>
      </c>
      <c r="BI54" s="476">
        <v>185491</v>
      </c>
      <c r="BJ54" s="541">
        <v>354106</v>
      </c>
      <c r="BK54" s="565">
        <v>525388</v>
      </c>
      <c r="BL54" s="56">
        <v>645448</v>
      </c>
      <c r="BM54" s="276">
        <v>570777</v>
      </c>
      <c r="BN54" s="276">
        <v>437086</v>
      </c>
      <c r="BO54" s="56">
        <v>202780</v>
      </c>
      <c r="BP54" s="56">
        <v>73668</v>
      </c>
      <c r="BQ54" s="276">
        <v>69151</v>
      </c>
      <c r="BR54" s="276">
        <v>49391</v>
      </c>
      <c r="BS54" s="276"/>
      <c r="BT54" s="276"/>
      <c r="BU54" s="33">
        <f t="shared" si="228"/>
        <v>174070.2</v>
      </c>
      <c r="BV54" s="36">
        <f t="shared" si="228"/>
        <v>151498.59999999998</v>
      </c>
      <c r="BW54" s="36">
        <f t="shared" si="228"/>
        <v>75406.659999999974</v>
      </c>
      <c r="BX54" s="36">
        <f t="shared" si="228"/>
        <v>113992.85999999999</v>
      </c>
      <c r="BY54" s="36">
        <f t="shared" si="228"/>
        <v>39253.450000000012</v>
      </c>
      <c r="BZ54" s="36">
        <f t="shared" si="228"/>
        <v>76770.929999999993</v>
      </c>
      <c r="CA54" s="36">
        <f t="shared" si="228"/>
        <v>-10381.070000000007</v>
      </c>
      <c r="CB54" s="36">
        <f t="shared" si="228"/>
        <v>8784.25</v>
      </c>
      <c r="CC54" s="36">
        <f t="shared" si="228"/>
        <v>8465.1199999999953</v>
      </c>
      <c r="CD54" s="386">
        <f t="shared" si="228"/>
        <v>-7933.4600000000064</v>
      </c>
      <c r="CE54" s="409">
        <f t="shared" si="229"/>
        <v>21458.850000000006</v>
      </c>
      <c r="CF54" s="36">
        <f t="shared" si="229"/>
        <v>-2280.679999999993</v>
      </c>
      <c r="CG54" s="36">
        <f t="shared" si="229"/>
        <v>-183048.86</v>
      </c>
      <c r="CH54" s="36">
        <f t="shared" si="229"/>
        <v>-212047</v>
      </c>
      <c r="CI54" s="36">
        <f t="shared" si="229"/>
        <v>-136499</v>
      </c>
      <c r="CJ54" s="227">
        <f t="shared" si="229"/>
        <v>-119078</v>
      </c>
      <c r="CK54" s="227">
        <f t="shared" si="229"/>
        <v>-72558</v>
      </c>
      <c r="CL54" s="227">
        <f t="shared" si="229"/>
        <v>-105949</v>
      </c>
      <c r="CM54" s="227">
        <f t="shared" si="229"/>
        <v>-14212</v>
      </c>
      <c r="CN54" s="227">
        <f t="shared" si="229"/>
        <v>-5983</v>
      </c>
      <c r="CO54" s="227">
        <f t="shared" si="230"/>
        <v>22054</v>
      </c>
      <c r="CP54" s="386">
        <f t="shared" si="230"/>
        <v>34361</v>
      </c>
      <c r="CQ54" s="348">
        <f t="shared" si="230"/>
        <v>80991</v>
      </c>
      <c r="CR54" s="227">
        <f t="shared" si="230"/>
        <v>181717</v>
      </c>
      <c r="CS54" s="227">
        <f t="shared" si="230"/>
        <v>331152</v>
      </c>
      <c r="CT54" s="227">
        <f t="shared" si="230"/>
        <v>191736</v>
      </c>
      <c r="CU54" s="227">
        <f t="shared" si="230"/>
        <v>193875</v>
      </c>
      <c r="CV54" s="227">
        <f t="shared" si="230"/>
        <v>161163</v>
      </c>
      <c r="CW54" s="227">
        <f t="shared" si="230"/>
        <v>103998</v>
      </c>
      <c r="CX54" s="227">
        <f t="shared" si="230"/>
        <v>81274</v>
      </c>
      <c r="CY54" s="227">
        <f t="shared" si="231"/>
        <v>78426</v>
      </c>
      <c r="CZ54" s="227">
        <f t="shared" si="231"/>
        <v>58099</v>
      </c>
      <c r="DA54" s="227">
        <f t="shared" si="231"/>
        <v>17280</v>
      </c>
      <c r="DB54" s="386">
        <f t="shared" si="231"/>
        <v>60792</v>
      </c>
      <c r="DC54" s="386">
        <f t="shared" si="231"/>
        <v>-31169</v>
      </c>
      <c r="DD54" s="386">
        <f t="shared" si="231"/>
        <v>-73448</v>
      </c>
      <c r="DE54" s="386">
        <f t="shared" si="231"/>
        <v>-166108</v>
      </c>
      <c r="DF54" s="386">
        <f t="shared" si="231"/>
        <v>-2347</v>
      </c>
      <c r="DG54" s="386">
        <f t="shared" si="231"/>
        <v>46518</v>
      </c>
      <c r="DH54" s="386">
        <f t="shared" si="231"/>
        <v>-69579</v>
      </c>
      <c r="DI54" s="386">
        <f t="shared" si="232"/>
        <v>-65521</v>
      </c>
      <c r="DJ54" s="386">
        <f t="shared" si="232"/>
        <v>-1136</v>
      </c>
      <c r="DK54" s="386">
        <f t="shared" si="232"/>
        <v>-42717</v>
      </c>
      <c r="DL54" s="386">
        <f t="shared" si="232"/>
        <v>-38101</v>
      </c>
      <c r="DM54" s="386">
        <f t="shared" si="232"/>
        <v>-839</v>
      </c>
      <c r="DN54" s="386">
        <f t="shared" si="232"/>
        <v>-68420</v>
      </c>
      <c r="DO54" s="386">
        <f t="shared" si="232"/>
        <v>-15626</v>
      </c>
      <c r="DP54" s="386">
        <f t="shared" si="232"/>
        <v>-5512</v>
      </c>
      <c r="DQ54" s="386">
        <f t="shared" si="232"/>
        <v>54110</v>
      </c>
      <c r="DR54" s="386">
        <f t="shared" si="232"/>
        <v>109707</v>
      </c>
      <c r="DS54" s="386">
        <f t="shared" si="232"/>
        <v>-27617</v>
      </c>
      <c r="DT54" s="386">
        <f t="shared" si="232"/>
        <v>72582</v>
      </c>
      <c r="DU54" s="386">
        <f t="shared" si="232"/>
        <v>29942</v>
      </c>
      <c r="DV54" s="386">
        <f t="shared" si="232"/>
        <v>-79332</v>
      </c>
      <c r="DW54" s="386">
        <f t="shared" si="232"/>
        <v>-31984</v>
      </c>
      <c r="DX54" s="386">
        <f t="shared" si="232"/>
        <v>-39967</v>
      </c>
      <c r="DY54" s="386"/>
      <c r="DZ54" s="386"/>
      <c r="EA54" s="386"/>
      <c r="EB54" s="326"/>
      <c r="EC54" s="56">
        <f>IF(ISERROR(GETPIVOTDATA("VALUE",'CRS WK pvt'!$I$2,"DT_FILE",EC$8,"CD_CO",EC$6,"TRIM_CAT",TRIM(B54),"TRIM_LINE",A51))=TRUE,0,GETPIVOTDATA("VALUE",'CRS WK pvt'!$I$2,"DT_FILE",EC$8,"CD_CO",EC$6,"TRIM_CAT",TRIM(B54),"TRIM_LINE",A51))</f>
        <v>49391</v>
      </c>
    </row>
    <row r="55" spans="1:133" s="31" customFormat="1" x14ac:dyDescent="0.3">
      <c r="A55" s="138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7">
        <v>30084</v>
      </c>
      <c r="V55" s="187">
        <v>16506</v>
      </c>
      <c r="W55" s="187">
        <v>16260</v>
      </c>
      <c r="X55" s="35">
        <v>116585</v>
      </c>
      <c r="Y55" s="187">
        <v>39313</v>
      </c>
      <c r="Z55" s="187">
        <v>100451</v>
      </c>
      <c r="AA55" s="187">
        <v>99626</v>
      </c>
      <c r="AB55" s="187">
        <v>80945</v>
      </c>
      <c r="AC55" s="187">
        <v>130019</v>
      </c>
      <c r="AD55" s="187">
        <v>142179</v>
      </c>
      <c r="AE55" s="187">
        <v>50251</v>
      </c>
      <c r="AF55" s="187">
        <v>28136</v>
      </c>
      <c r="AG55" s="187">
        <v>22124</v>
      </c>
      <c r="AH55" s="187">
        <v>19428</v>
      </c>
      <c r="AI55" s="187">
        <v>31524</v>
      </c>
      <c r="AJ55" s="35">
        <v>28952</v>
      </c>
      <c r="AK55" s="276">
        <v>155057</v>
      </c>
      <c r="AL55" s="276">
        <v>237095</v>
      </c>
      <c r="AM55" s="276">
        <v>195481</v>
      </c>
      <c r="AN55" s="276">
        <v>131761</v>
      </c>
      <c r="AO55" s="276">
        <v>198720</v>
      </c>
      <c r="AP55" s="276">
        <v>140380</v>
      </c>
      <c r="AQ55" s="56">
        <v>78720</v>
      </c>
      <c r="AR55" s="276">
        <v>51078</v>
      </c>
      <c r="AS55" s="276">
        <v>53469</v>
      </c>
      <c r="AT55" s="276">
        <v>71735</v>
      </c>
      <c r="AU55" s="276">
        <v>62244</v>
      </c>
      <c r="AV55" s="292">
        <v>102307</v>
      </c>
      <c r="AW55" s="276">
        <v>97278</v>
      </c>
      <c r="AX55" s="276">
        <v>123534</v>
      </c>
      <c r="AY55" s="276">
        <v>146854</v>
      </c>
      <c r="AZ55" s="56">
        <v>171443</v>
      </c>
      <c r="BA55" s="276">
        <v>150542</v>
      </c>
      <c r="BB55" s="276">
        <v>173248</v>
      </c>
      <c r="BC55" s="56">
        <v>93465</v>
      </c>
      <c r="BD55" s="276">
        <v>53269</v>
      </c>
      <c r="BE55" s="276">
        <v>37703</v>
      </c>
      <c r="BF55" s="276">
        <v>33012</v>
      </c>
      <c r="BG55" s="276">
        <v>42105</v>
      </c>
      <c r="BH55" s="292">
        <v>127364</v>
      </c>
      <c r="BI55" s="476">
        <v>117186</v>
      </c>
      <c r="BJ55" s="541">
        <v>148710</v>
      </c>
      <c r="BK55" s="565">
        <v>167390</v>
      </c>
      <c r="BL55" s="56">
        <v>179506</v>
      </c>
      <c r="BM55" s="276">
        <v>175885</v>
      </c>
      <c r="BN55" s="276">
        <v>159226</v>
      </c>
      <c r="BO55" s="56">
        <v>114263</v>
      </c>
      <c r="BP55" s="56">
        <v>45260</v>
      </c>
      <c r="BQ55" s="276">
        <v>32467</v>
      </c>
      <c r="BR55" s="276">
        <v>26860</v>
      </c>
      <c r="BS55" s="276"/>
      <c r="BT55" s="276"/>
      <c r="BU55" s="33">
        <f t="shared" si="228"/>
        <v>2640.5200000000186</v>
      </c>
      <c r="BV55" s="36">
        <f t="shared" si="228"/>
        <v>-2095.1499999999942</v>
      </c>
      <c r="BW55" s="36">
        <f t="shared" si="228"/>
        <v>-155057.34999999998</v>
      </c>
      <c r="BX55" s="36">
        <f t="shared" si="228"/>
        <v>-25015.440000000002</v>
      </c>
      <c r="BY55" s="36">
        <f t="shared" si="228"/>
        <v>-14370.229999999996</v>
      </c>
      <c r="BZ55" s="36">
        <f t="shared" si="228"/>
        <v>-10844.599999999999</v>
      </c>
      <c r="CA55" s="36">
        <f t="shared" si="228"/>
        <v>-111401.06</v>
      </c>
      <c r="CB55" s="36">
        <f t="shared" si="228"/>
        <v>-2208.2700000000004</v>
      </c>
      <c r="CC55" s="36">
        <f t="shared" si="228"/>
        <v>-1254.0400000000009</v>
      </c>
      <c r="CD55" s="386">
        <f t="shared" si="228"/>
        <v>92356.36</v>
      </c>
      <c r="CE55" s="409">
        <f t="shared" si="229"/>
        <v>-103785.92000000001</v>
      </c>
      <c r="CF55" s="36">
        <f t="shared" si="229"/>
        <v>6444.6399999999994</v>
      </c>
      <c r="CG55" s="36">
        <f t="shared" si="229"/>
        <v>-116307.23000000001</v>
      </c>
      <c r="CH55" s="36">
        <f t="shared" si="229"/>
        <v>-113559</v>
      </c>
      <c r="CI55" s="36">
        <f t="shared" si="229"/>
        <v>-50289</v>
      </c>
      <c r="CJ55" s="227">
        <f t="shared" si="229"/>
        <v>-3294</v>
      </c>
      <c r="CK55" s="227">
        <f t="shared" si="229"/>
        <v>-21389</v>
      </c>
      <c r="CL55" s="227">
        <f t="shared" si="229"/>
        <v>-2878</v>
      </c>
      <c r="CM55" s="227">
        <f t="shared" si="229"/>
        <v>-7960</v>
      </c>
      <c r="CN55" s="227">
        <f t="shared" si="229"/>
        <v>2922</v>
      </c>
      <c r="CO55" s="227">
        <f t="shared" si="230"/>
        <v>15264</v>
      </c>
      <c r="CP55" s="386">
        <f t="shared" si="230"/>
        <v>-87633</v>
      </c>
      <c r="CQ55" s="348">
        <f t="shared" si="230"/>
        <v>115744</v>
      </c>
      <c r="CR55" s="227">
        <f t="shared" si="230"/>
        <v>136644</v>
      </c>
      <c r="CS55" s="227">
        <f t="shared" si="230"/>
        <v>95855</v>
      </c>
      <c r="CT55" s="227">
        <f t="shared" si="230"/>
        <v>50816</v>
      </c>
      <c r="CU55" s="227">
        <f t="shared" si="230"/>
        <v>68701</v>
      </c>
      <c r="CV55" s="227">
        <f t="shared" si="230"/>
        <v>-1799</v>
      </c>
      <c r="CW55" s="227">
        <f t="shared" si="230"/>
        <v>28469</v>
      </c>
      <c r="CX55" s="227">
        <f t="shared" si="230"/>
        <v>22942</v>
      </c>
      <c r="CY55" s="227">
        <f t="shared" si="231"/>
        <v>31345</v>
      </c>
      <c r="CZ55" s="227">
        <f t="shared" si="231"/>
        <v>52307</v>
      </c>
      <c r="DA55" s="227">
        <f t="shared" si="231"/>
        <v>30720</v>
      </c>
      <c r="DB55" s="386">
        <f t="shared" si="231"/>
        <v>73355</v>
      </c>
      <c r="DC55" s="386">
        <f t="shared" si="231"/>
        <v>-57779</v>
      </c>
      <c r="DD55" s="386">
        <f t="shared" si="231"/>
        <v>-113561</v>
      </c>
      <c r="DE55" s="386">
        <f t="shared" si="231"/>
        <v>-48627</v>
      </c>
      <c r="DF55" s="386">
        <f t="shared" si="231"/>
        <v>39682</v>
      </c>
      <c r="DG55" s="386">
        <f t="shared" si="231"/>
        <v>-48178</v>
      </c>
      <c r="DH55" s="386">
        <f t="shared" si="231"/>
        <v>32868</v>
      </c>
      <c r="DI55" s="386">
        <f t="shared" si="232"/>
        <v>14745</v>
      </c>
      <c r="DJ55" s="386">
        <f t="shared" si="232"/>
        <v>2191</v>
      </c>
      <c r="DK55" s="386">
        <f t="shared" si="232"/>
        <v>-15766</v>
      </c>
      <c r="DL55" s="386">
        <f t="shared" si="232"/>
        <v>-38723</v>
      </c>
      <c r="DM55" s="386">
        <f t="shared" si="232"/>
        <v>-20139</v>
      </c>
      <c r="DN55" s="386">
        <f t="shared" si="232"/>
        <v>25057</v>
      </c>
      <c r="DO55" s="386">
        <f t="shared" si="232"/>
        <v>19908</v>
      </c>
      <c r="DP55" s="386">
        <f t="shared" si="232"/>
        <v>25176</v>
      </c>
      <c r="DQ55" s="386">
        <f t="shared" si="232"/>
        <v>20536</v>
      </c>
      <c r="DR55" s="386">
        <f t="shared" si="232"/>
        <v>8063</v>
      </c>
      <c r="DS55" s="386">
        <f t="shared" si="232"/>
        <v>25343</v>
      </c>
      <c r="DT55" s="386">
        <f t="shared" si="232"/>
        <v>-14022</v>
      </c>
      <c r="DU55" s="386">
        <f t="shared" si="232"/>
        <v>20798</v>
      </c>
      <c r="DV55" s="386">
        <f t="shared" si="232"/>
        <v>-8009</v>
      </c>
      <c r="DW55" s="386">
        <f t="shared" si="232"/>
        <v>-5236</v>
      </c>
      <c r="DX55" s="386">
        <f t="shared" si="232"/>
        <v>-6152</v>
      </c>
      <c r="DY55" s="386"/>
      <c r="DZ55" s="386"/>
      <c r="EA55" s="386"/>
      <c r="EB55" s="326"/>
      <c r="EC55" s="56">
        <f>IF(ISERROR(GETPIVOTDATA("VALUE",'CRS WK pvt'!$I$2,"DT_FILE",EC$8,"CD_CO",EC$6,"TRIM_CAT",TRIM(B55),"TRIM_LINE",A51))=TRUE,0,GETPIVOTDATA("VALUE",'CRS WK pvt'!$I$2,"DT_FILE",EC$8,"CD_CO",EC$6,"TRIM_CAT",TRIM(B55),"TRIM_LINE",A51))</f>
        <v>26860</v>
      </c>
    </row>
    <row r="56" spans="1:133" s="31" customFormat="1" x14ac:dyDescent="0.3">
      <c r="A56" s="138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7">
        <v>10759</v>
      </c>
      <c r="V56" s="187">
        <v>38733</v>
      </c>
      <c r="W56" s="187">
        <v>30496</v>
      </c>
      <c r="X56" s="35">
        <v>14296</v>
      </c>
      <c r="Y56" s="187">
        <v>44523</v>
      </c>
      <c r="Z56" s="187">
        <v>67308</v>
      </c>
      <c r="AA56" s="187">
        <v>68484</v>
      </c>
      <c r="AB56" s="187">
        <v>29099</v>
      </c>
      <c r="AC56" s="187">
        <v>35158</v>
      </c>
      <c r="AD56" s="187">
        <v>72263</v>
      </c>
      <c r="AE56" s="187">
        <v>99477</v>
      </c>
      <c r="AF56" s="187">
        <v>67825</v>
      </c>
      <c r="AG56" s="187">
        <v>50681</v>
      </c>
      <c r="AH56" s="187">
        <v>57243</v>
      </c>
      <c r="AI56" s="187">
        <v>19698</v>
      </c>
      <c r="AJ56" s="35">
        <v>22634</v>
      </c>
      <c r="AK56" s="276">
        <v>48711</v>
      </c>
      <c r="AL56" s="276">
        <v>71190</v>
      </c>
      <c r="AM56" s="276">
        <v>103422</v>
      </c>
      <c r="AN56" s="276">
        <v>113999</v>
      </c>
      <c r="AO56" s="276">
        <v>132875</v>
      </c>
      <c r="AP56" s="276">
        <v>309105</v>
      </c>
      <c r="AQ56" s="56">
        <v>112953</v>
      </c>
      <c r="AR56" s="276">
        <v>104142</v>
      </c>
      <c r="AS56" s="276">
        <v>121864</v>
      </c>
      <c r="AT56" s="276">
        <v>16901</v>
      </c>
      <c r="AU56" s="276">
        <v>52228</v>
      </c>
      <c r="AV56" s="292">
        <v>192346</v>
      </c>
      <c r="AW56" s="276">
        <v>155254</v>
      </c>
      <c r="AX56" s="276">
        <v>66915</v>
      </c>
      <c r="AY56" s="276">
        <v>112031</v>
      </c>
      <c r="AZ56" s="56">
        <v>104069</v>
      </c>
      <c r="BA56" s="276">
        <v>90358</v>
      </c>
      <c r="BB56" s="276">
        <v>50667</v>
      </c>
      <c r="BC56" s="56">
        <v>32582</v>
      </c>
      <c r="BD56" s="276">
        <v>167983</v>
      </c>
      <c r="BE56" s="276">
        <v>7289</v>
      </c>
      <c r="BF56" s="276">
        <v>7911</v>
      </c>
      <c r="BG56" s="276">
        <v>9089</v>
      </c>
      <c r="BH56" s="292">
        <v>7569</v>
      </c>
      <c r="BI56" s="476">
        <v>55210</v>
      </c>
      <c r="BJ56" s="541">
        <v>82265</v>
      </c>
      <c r="BK56" s="565">
        <v>78675</v>
      </c>
      <c r="BL56" s="56">
        <v>115192</v>
      </c>
      <c r="BM56" s="276">
        <v>125136</v>
      </c>
      <c r="BN56" s="276">
        <v>127421</v>
      </c>
      <c r="BO56" s="56">
        <v>34018</v>
      </c>
      <c r="BP56" s="56">
        <v>6613</v>
      </c>
      <c r="BQ56" s="276">
        <v>6898</v>
      </c>
      <c r="BR56" s="276">
        <v>5440</v>
      </c>
      <c r="BS56" s="276"/>
      <c r="BT56" s="276"/>
      <c r="BU56" s="33">
        <f t="shared" si="228"/>
        <v>323.52999999999884</v>
      </c>
      <c r="BV56" s="36">
        <f t="shared" si="228"/>
        <v>-50467.759999999995</v>
      </c>
      <c r="BW56" s="36">
        <f t="shared" si="228"/>
        <v>-34622.01</v>
      </c>
      <c r="BX56" s="36">
        <f t="shared" si="228"/>
        <v>-42924.51</v>
      </c>
      <c r="BY56" s="36">
        <f t="shared" si="228"/>
        <v>-106.0099999999984</v>
      </c>
      <c r="BZ56" s="36">
        <f t="shared" si="228"/>
        <v>12366.220000000001</v>
      </c>
      <c r="CA56" s="36">
        <f t="shared" si="228"/>
        <v>2630.42</v>
      </c>
      <c r="CB56" s="36">
        <f t="shared" si="228"/>
        <v>37909.54</v>
      </c>
      <c r="CC56" s="36">
        <f t="shared" si="228"/>
        <v>30496</v>
      </c>
      <c r="CD56" s="386">
        <f t="shared" si="228"/>
        <v>-42428.89</v>
      </c>
      <c r="CE56" s="409">
        <f t="shared" si="229"/>
        <v>34425.17</v>
      </c>
      <c r="CF56" s="36">
        <f t="shared" si="229"/>
        <v>55888.85</v>
      </c>
      <c r="CG56" s="36">
        <f t="shared" si="229"/>
        <v>13255</v>
      </c>
      <c r="CH56" s="36">
        <f t="shared" si="229"/>
        <v>6381</v>
      </c>
      <c r="CI56" s="36">
        <f t="shared" si="229"/>
        <v>14137</v>
      </c>
      <c r="CJ56" s="227">
        <f t="shared" si="229"/>
        <v>51890</v>
      </c>
      <c r="CK56" s="227">
        <f t="shared" si="229"/>
        <v>70484</v>
      </c>
      <c r="CL56" s="227">
        <f t="shared" si="229"/>
        <v>7411</v>
      </c>
      <c r="CM56" s="227">
        <f t="shared" si="229"/>
        <v>39922</v>
      </c>
      <c r="CN56" s="227">
        <f t="shared" si="229"/>
        <v>18510</v>
      </c>
      <c r="CO56" s="227">
        <f t="shared" si="230"/>
        <v>-10798</v>
      </c>
      <c r="CP56" s="386">
        <f t="shared" si="230"/>
        <v>8338</v>
      </c>
      <c r="CQ56" s="348">
        <f t="shared" si="230"/>
        <v>4188</v>
      </c>
      <c r="CR56" s="227">
        <f t="shared" si="230"/>
        <v>3882</v>
      </c>
      <c r="CS56" s="227">
        <f t="shared" si="230"/>
        <v>34938</v>
      </c>
      <c r="CT56" s="227">
        <f t="shared" si="230"/>
        <v>84900</v>
      </c>
      <c r="CU56" s="227">
        <f t="shared" si="230"/>
        <v>97717</v>
      </c>
      <c r="CV56" s="227">
        <f t="shared" si="230"/>
        <v>236842</v>
      </c>
      <c r="CW56" s="227">
        <f t="shared" si="230"/>
        <v>13476</v>
      </c>
      <c r="CX56" s="227">
        <f t="shared" si="230"/>
        <v>36317</v>
      </c>
      <c r="CY56" s="227">
        <f t="shared" si="231"/>
        <v>71183</v>
      </c>
      <c r="CZ56" s="227">
        <f t="shared" si="231"/>
        <v>-40342</v>
      </c>
      <c r="DA56" s="227">
        <f t="shared" si="231"/>
        <v>32530</v>
      </c>
      <c r="DB56" s="386">
        <f t="shared" si="231"/>
        <v>169712</v>
      </c>
      <c r="DC56" s="386">
        <f t="shared" si="231"/>
        <v>106543</v>
      </c>
      <c r="DD56" s="386">
        <f t="shared" si="231"/>
        <v>-4275</v>
      </c>
      <c r="DE56" s="386">
        <f t="shared" si="231"/>
        <v>8609</v>
      </c>
      <c r="DF56" s="386">
        <f t="shared" si="231"/>
        <v>-9930</v>
      </c>
      <c r="DG56" s="386">
        <f t="shared" si="231"/>
        <v>-42517</v>
      </c>
      <c r="DH56" s="386">
        <f t="shared" si="231"/>
        <v>-258438</v>
      </c>
      <c r="DI56" s="386">
        <f t="shared" si="232"/>
        <v>-80371</v>
      </c>
      <c r="DJ56" s="386">
        <f t="shared" si="232"/>
        <v>63841</v>
      </c>
      <c r="DK56" s="386">
        <f t="shared" si="232"/>
        <v>-114575</v>
      </c>
      <c r="DL56" s="386">
        <f t="shared" si="232"/>
        <v>-8990</v>
      </c>
      <c r="DM56" s="386">
        <f t="shared" si="232"/>
        <v>-43139</v>
      </c>
      <c r="DN56" s="386">
        <f t="shared" si="232"/>
        <v>-184777</v>
      </c>
      <c r="DO56" s="386">
        <f t="shared" si="232"/>
        <v>-100044</v>
      </c>
      <c r="DP56" s="386">
        <f t="shared" si="232"/>
        <v>15350</v>
      </c>
      <c r="DQ56" s="386">
        <f t="shared" si="232"/>
        <v>-33356</v>
      </c>
      <c r="DR56" s="386">
        <f t="shared" si="232"/>
        <v>11123</v>
      </c>
      <c r="DS56" s="386">
        <f t="shared" si="232"/>
        <v>34778</v>
      </c>
      <c r="DT56" s="386">
        <f t="shared" si="232"/>
        <v>76754</v>
      </c>
      <c r="DU56" s="386">
        <f t="shared" si="232"/>
        <v>1436</v>
      </c>
      <c r="DV56" s="386">
        <f t="shared" si="232"/>
        <v>-161370</v>
      </c>
      <c r="DW56" s="386">
        <f t="shared" si="232"/>
        <v>-391</v>
      </c>
      <c r="DX56" s="386">
        <f t="shared" si="232"/>
        <v>-2471</v>
      </c>
      <c r="DY56" s="386"/>
      <c r="DZ56" s="386"/>
      <c r="EA56" s="386"/>
      <c r="EB56" s="326"/>
      <c r="EC56" s="56">
        <f>IF(ISERROR(GETPIVOTDATA("VALUE",'CRS WK pvt'!$I$2,"DT_FILE",EC$8,"CD_CO",EC$6,"TRIM_CAT",TRIM(B56),"TRIM_LINE",A51))=TRUE,0,GETPIVOTDATA("VALUE",'CRS WK pvt'!$I$2,"DT_FILE",EC$8,"CD_CO",EC$6,"TRIM_CAT",TRIM(B56),"TRIM_LINE",A51))</f>
        <v>5440</v>
      </c>
    </row>
    <row r="57" spans="1:133" s="122" customFormat="1" x14ac:dyDescent="0.3">
      <c r="A57" s="139"/>
      <c r="B57" s="32" t="s">
        <v>144</v>
      </c>
      <c r="C57" s="132">
        <f t="shared" ref="C57:V57" si="233">SUM(C52:C56)</f>
        <v>3267843.7000000007</v>
      </c>
      <c r="D57" s="133">
        <f t="shared" si="233"/>
        <v>3945992.5199999996</v>
      </c>
      <c r="E57" s="133">
        <f t="shared" si="233"/>
        <v>3980253.44</v>
      </c>
      <c r="F57" s="133">
        <f t="shared" si="233"/>
        <v>2802118.7199999997</v>
      </c>
      <c r="G57" s="133">
        <f t="shared" si="233"/>
        <v>1733721.1300000001</v>
      </c>
      <c r="H57" s="133">
        <f t="shared" si="233"/>
        <v>1110669.9800000002</v>
      </c>
      <c r="I57" s="133">
        <f t="shared" si="233"/>
        <v>861182.1</v>
      </c>
      <c r="J57" s="133">
        <f t="shared" si="233"/>
        <v>653775.91999999993</v>
      </c>
      <c r="K57" s="133">
        <f t="shared" si="233"/>
        <v>626933.32000000007</v>
      </c>
      <c r="L57" s="134">
        <f t="shared" si="233"/>
        <v>807336.52</v>
      </c>
      <c r="M57" s="133">
        <f t="shared" si="233"/>
        <v>1398239.76</v>
      </c>
      <c r="N57" s="133">
        <f t="shared" si="233"/>
        <v>2400224.8199999998</v>
      </c>
      <c r="O57" s="133">
        <f t="shared" si="233"/>
        <v>3389410.51</v>
      </c>
      <c r="P57" s="133">
        <f t="shared" si="233"/>
        <v>3869168</v>
      </c>
      <c r="Q57" s="133">
        <f t="shared" si="233"/>
        <v>3277087</v>
      </c>
      <c r="R57" s="133">
        <f t="shared" si="233"/>
        <v>2927147</v>
      </c>
      <c r="S57" s="133">
        <f t="shared" si="233"/>
        <v>1981578</v>
      </c>
      <c r="T57" s="133">
        <f t="shared" si="233"/>
        <v>1131123</v>
      </c>
      <c r="U57" s="133">
        <f t="shared" si="233"/>
        <v>806526</v>
      </c>
      <c r="V57" s="133">
        <f t="shared" si="233"/>
        <v>757716</v>
      </c>
      <c r="W57" s="133">
        <f>SUM(W52+W53+W54+W55+W56)</f>
        <v>758981</v>
      </c>
      <c r="X57" s="134">
        <f>SUM(X52+X53+X54+X55+X56)</f>
        <v>921106</v>
      </c>
      <c r="Y57" s="188">
        <v>1327080</v>
      </c>
      <c r="Z57" s="188">
        <v>2442737</v>
      </c>
      <c r="AA57" s="188">
        <v>3324145</v>
      </c>
      <c r="AB57" s="188">
        <v>3653904</v>
      </c>
      <c r="AC57" s="188">
        <v>3376416</v>
      </c>
      <c r="AD57" s="188">
        <v>2668952</v>
      </c>
      <c r="AE57" s="188">
        <v>1488539</v>
      </c>
      <c r="AF57" s="188">
        <v>947219</v>
      </c>
      <c r="AG57" s="188">
        <v>733676</v>
      </c>
      <c r="AH57" s="188">
        <v>670540</v>
      </c>
      <c r="AI57" s="188">
        <v>694532</v>
      </c>
      <c r="AJ57" s="134">
        <v>683974</v>
      </c>
      <c r="AK57" s="277">
        <v>1417964</v>
      </c>
      <c r="AL57" s="277">
        <v>2956820</v>
      </c>
      <c r="AM57" s="277">
        <v>4027200</v>
      </c>
      <c r="AN57" s="277">
        <v>4503542</v>
      </c>
      <c r="AO57" s="277">
        <v>4194003</v>
      </c>
      <c r="AP57" s="277">
        <v>3645195</v>
      </c>
      <c r="AQ57" s="37">
        <v>2043391</v>
      </c>
      <c r="AR57" s="277">
        <v>1359841</v>
      </c>
      <c r="AS57" s="277">
        <v>1272023</v>
      </c>
      <c r="AT57" s="277">
        <v>911998</v>
      </c>
      <c r="AU57" s="277">
        <v>1008024</v>
      </c>
      <c r="AV57" s="293">
        <v>1595341</v>
      </c>
      <c r="AW57" s="277">
        <v>1961803</v>
      </c>
      <c r="AX57" s="277">
        <v>3449117</v>
      </c>
      <c r="AY57" s="277">
        <v>4311013</v>
      </c>
      <c r="AZ57" s="37">
        <v>4771726</v>
      </c>
      <c r="BA57" s="277">
        <v>4573593</v>
      </c>
      <c r="BB57" s="277">
        <v>3503338</v>
      </c>
      <c r="BC57" s="37">
        <v>1781045</v>
      </c>
      <c r="BD57" s="277">
        <v>1305707</v>
      </c>
      <c r="BE57" s="277">
        <v>793333</v>
      </c>
      <c r="BF57" s="277">
        <v>766204</v>
      </c>
      <c r="BG57" s="277">
        <v>758247</v>
      </c>
      <c r="BH57" s="293">
        <v>919416</v>
      </c>
      <c r="BI57" s="477">
        <v>1553029</v>
      </c>
      <c r="BJ57" s="542">
        <v>3181847</v>
      </c>
      <c r="BK57" s="566">
        <v>4528086</v>
      </c>
      <c r="BL57" s="37">
        <v>5358247</v>
      </c>
      <c r="BM57" s="277">
        <v>4934970</v>
      </c>
      <c r="BN57" s="277">
        <v>4721126</v>
      </c>
      <c r="BO57" s="37">
        <v>2858027</v>
      </c>
      <c r="BP57" s="37">
        <v>921594</v>
      </c>
      <c r="BQ57" s="277">
        <v>884486</v>
      </c>
      <c r="BR57" s="277">
        <v>697321</v>
      </c>
      <c r="BS57" s="277"/>
      <c r="BT57" s="277"/>
      <c r="BU57" s="132">
        <f t="shared" ref="BU57:BY57" si="234">SUM(BU52:BU56)</f>
        <v>121566.80999999968</v>
      </c>
      <c r="BV57" s="135">
        <f t="shared" si="234"/>
        <v>-76824.520000000091</v>
      </c>
      <c r="BW57" s="135">
        <f t="shared" si="234"/>
        <v>-703166.44</v>
      </c>
      <c r="BX57" s="135">
        <f t="shared" si="234"/>
        <v>125028.27999999997</v>
      </c>
      <c r="BY57" s="135">
        <f t="shared" si="234"/>
        <v>247856.86999999994</v>
      </c>
      <c r="BZ57" s="135">
        <f t="shared" ref="BZ57:CH57" si="235">SUM(BZ52:BZ56)</f>
        <v>20453.019999999968</v>
      </c>
      <c r="CA57" s="135">
        <f t="shared" si="235"/>
        <v>-54656.099999999991</v>
      </c>
      <c r="CB57" s="135">
        <f t="shared" si="235"/>
        <v>103940.08000000002</v>
      </c>
      <c r="CC57" s="135">
        <f t="shared" si="235"/>
        <v>132047.67999999999</v>
      </c>
      <c r="CD57" s="387">
        <f t="shared" si="235"/>
        <v>113769.48</v>
      </c>
      <c r="CE57" s="410">
        <f t="shared" si="235"/>
        <v>-71159.760000000053</v>
      </c>
      <c r="CF57" s="135">
        <f t="shared" si="235"/>
        <v>42512.18</v>
      </c>
      <c r="CG57" s="135">
        <f t="shared" si="235"/>
        <v>-65265.509999999806</v>
      </c>
      <c r="CH57" s="135">
        <f t="shared" si="235"/>
        <v>-215264</v>
      </c>
      <c r="CI57" s="135">
        <f t="shared" ref="CI57:CJ57" si="236">SUM(CI52:CI56)</f>
        <v>99329</v>
      </c>
      <c r="CJ57" s="228">
        <f t="shared" si="236"/>
        <v>-258195</v>
      </c>
      <c r="CK57" s="228">
        <f t="shared" ref="CK57:CL57" si="237">SUM(CK52:CK56)</f>
        <v>-493039</v>
      </c>
      <c r="CL57" s="228">
        <f t="shared" si="237"/>
        <v>-183904</v>
      </c>
      <c r="CM57" s="228">
        <f t="shared" ref="CM57" si="238">SUM(CM52:CM56)</f>
        <v>-72850</v>
      </c>
      <c r="CN57" s="228">
        <f t="shared" ref="CN57:CO57" si="239">SUM(CN52:CN56)</f>
        <v>-87176</v>
      </c>
      <c r="CO57" s="228">
        <f t="shared" si="239"/>
        <v>-64449</v>
      </c>
      <c r="CP57" s="387">
        <f t="shared" ref="CP57:CQ57" si="240">SUM(CP52:CP56)</f>
        <v>-237132</v>
      </c>
      <c r="CQ57" s="349">
        <f t="shared" si="240"/>
        <v>90884</v>
      </c>
      <c r="CR57" s="228">
        <f t="shared" ref="CR57" si="241">SUM(CR52:CR56)</f>
        <v>514083</v>
      </c>
      <c r="CS57" s="228">
        <f t="shared" ref="CS57" si="242">SUM(CS52:CS56)</f>
        <v>703055</v>
      </c>
      <c r="CT57" s="228">
        <f t="shared" ref="CT57" si="243">SUM(CT52:CT56)</f>
        <v>849638</v>
      </c>
      <c r="CU57" s="228">
        <f t="shared" ref="CU57" si="244">SUM(CU52:CU56)</f>
        <v>817587</v>
      </c>
      <c r="CV57" s="228">
        <f t="shared" ref="CV57" si="245">SUM(CV52:CV56)</f>
        <v>976243</v>
      </c>
      <c r="CW57" s="228">
        <f t="shared" ref="CW57" si="246">SUM(CW52:CW56)</f>
        <v>554852</v>
      </c>
      <c r="CX57" s="228">
        <f t="shared" ref="CX57" si="247">SUM(CX52:CX56)</f>
        <v>412622</v>
      </c>
      <c r="CY57" s="228">
        <f t="shared" ref="CY57" si="248">SUM(CY52:CY56)</f>
        <v>538347</v>
      </c>
      <c r="CZ57" s="228">
        <f t="shared" ref="CZ57" si="249">SUM(CZ52:CZ56)</f>
        <v>241458</v>
      </c>
      <c r="DA57" s="228">
        <f t="shared" ref="DA57" si="250">SUM(DA52:DA56)</f>
        <v>313492</v>
      </c>
      <c r="DB57" s="387">
        <f t="shared" ref="DB57" si="251">SUM(DB52:DB56)</f>
        <v>911367</v>
      </c>
      <c r="DC57" s="387">
        <f t="shared" ref="DC57" si="252">SUM(DC52:DC56)</f>
        <v>543839</v>
      </c>
      <c r="DD57" s="387">
        <f t="shared" ref="DD57" si="253">SUM(DD52:DD56)</f>
        <v>492297</v>
      </c>
      <c r="DE57" s="387">
        <f t="shared" ref="DE57" si="254">SUM(DE52:DE56)</f>
        <v>283813</v>
      </c>
      <c r="DF57" s="387">
        <f t="shared" ref="DF57:DG57" si="255">SUM(DF52:DF56)</f>
        <v>268184</v>
      </c>
      <c r="DG57" s="387">
        <f t="shared" si="255"/>
        <v>379590</v>
      </c>
      <c r="DH57" s="387">
        <f t="shared" ref="DH57" si="256">SUM(DH52:DH56)</f>
        <v>-141857</v>
      </c>
      <c r="DI57" s="387">
        <f t="shared" ref="DI57" si="257">SUM(DI52:DI56)</f>
        <v>-262346</v>
      </c>
      <c r="DJ57" s="387">
        <f t="shared" ref="DJ57:DK57" si="258">SUM(DJ52:DJ56)</f>
        <v>-54134</v>
      </c>
      <c r="DK57" s="387">
        <f t="shared" si="258"/>
        <v>-478690</v>
      </c>
      <c r="DL57" s="387">
        <f t="shared" ref="DL57:DM57" si="259">SUM(DL52:DL56)</f>
        <v>-145794</v>
      </c>
      <c r="DM57" s="387">
        <f t="shared" si="259"/>
        <v>-249777</v>
      </c>
      <c r="DN57" s="387">
        <f t="shared" ref="DN57:DO57" si="260">SUM(DN52:DN56)</f>
        <v>-675925</v>
      </c>
      <c r="DO57" s="387">
        <f t="shared" si="260"/>
        <v>-408774</v>
      </c>
      <c r="DP57" s="387">
        <f t="shared" ref="DP57" si="261">SUM(DP52:DP56)</f>
        <v>-267270</v>
      </c>
      <c r="DQ57" s="387">
        <f t="shared" ref="DQ57:DR57" si="262">SUM(DQ52:DQ56)</f>
        <v>217073</v>
      </c>
      <c r="DR57" s="387">
        <f t="shared" si="262"/>
        <v>586521</v>
      </c>
      <c r="DS57" s="387">
        <f t="shared" ref="DS57:DT57" si="263">SUM(DS52:DS56)</f>
        <v>361377</v>
      </c>
      <c r="DT57" s="387">
        <f t="shared" si="263"/>
        <v>1217788</v>
      </c>
      <c r="DU57" s="387">
        <f t="shared" ref="DU57:DV57" si="264">SUM(DU52:DU56)</f>
        <v>1076982</v>
      </c>
      <c r="DV57" s="387">
        <f t="shared" si="264"/>
        <v>-384113</v>
      </c>
      <c r="DW57" s="387">
        <f t="shared" ref="DW57:DX57" si="265">SUM(DW52:DW56)</f>
        <v>91153</v>
      </c>
      <c r="DX57" s="387">
        <f t="shared" si="265"/>
        <v>-68883</v>
      </c>
      <c r="DY57" s="387"/>
      <c r="DZ57" s="387"/>
      <c r="EA57" s="387"/>
      <c r="EB57" s="327"/>
      <c r="EC57" s="37">
        <f>SUM(EC52:EC56)</f>
        <v>697321</v>
      </c>
    </row>
    <row r="58" spans="1:133" s="31" customFormat="1" x14ac:dyDescent="0.3">
      <c r="A58" s="138">
        <f>+A51+1</f>
        <v>8</v>
      </c>
      <c r="B58" s="38" t="s">
        <v>151</v>
      </c>
      <c r="C58" s="39"/>
      <c r="D58" s="40"/>
      <c r="E58" s="40"/>
      <c r="F58" s="40"/>
      <c r="G58" s="40"/>
      <c r="H58" s="40"/>
      <c r="I58" s="40"/>
      <c r="J58" s="40"/>
      <c r="K58" s="40"/>
      <c r="L58" s="41"/>
      <c r="M58" s="40"/>
      <c r="N58" s="40"/>
      <c r="O58" s="40"/>
      <c r="P58" s="40"/>
      <c r="Q58" s="40"/>
      <c r="R58" s="40"/>
      <c r="S58" s="40"/>
      <c r="T58" s="40"/>
      <c r="U58" s="189"/>
      <c r="V58" s="189"/>
      <c r="W58" s="189"/>
      <c r="X58" s="41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41"/>
      <c r="AK58" s="278"/>
      <c r="AL58" s="278"/>
      <c r="AM58" s="278"/>
      <c r="AN58" s="278"/>
      <c r="AO58" s="278"/>
      <c r="AP58" s="278"/>
      <c r="AQ58" s="42"/>
      <c r="AR58" s="278"/>
      <c r="AS58" s="278"/>
      <c r="AT58" s="278"/>
      <c r="AU58" s="278"/>
      <c r="AV58" s="294"/>
      <c r="AW58" s="278"/>
      <c r="AX58" s="278"/>
      <c r="AY58" s="278"/>
      <c r="AZ58" s="42"/>
      <c r="BA58" s="278"/>
      <c r="BB58" s="278"/>
      <c r="BC58" s="42"/>
      <c r="BD58" s="278"/>
      <c r="BE58" s="278"/>
      <c r="BF58" s="278"/>
      <c r="BG58" s="278"/>
      <c r="BH58" s="294"/>
      <c r="BI58" s="478"/>
      <c r="BJ58" s="543"/>
      <c r="BK58" s="567"/>
      <c r="BL58" s="42"/>
      <c r="BM58" s="278"/>
      <c r="BN58" s="278"/>
      <c r="BO58" s="42"/>
      <c r="BP58" s="42"/>
      <c r="BQ58" s="278"/>
      <c r="BR58" s="278"/>
      <c r="BS58" s="278"/>
      <c r="BT58" s="278"/>
      <c r="BU58" s="39"/>
      <c r="BV58" s="43"/>
      <c r="BW58" s="43"/>
      <c r="BX58" s="43"/>
      <c r="BY58" s="43"/>
      <c r="BZ58" s="43"/>
      <c r="CA58" s="43"/>
      <c r="CB58" s="43"/>
      <c r="CC58" s="43"/>
      <c r="CD58" s="388"/>
      <c r="CE58" s="411"/>
      <c r="CF58" s="43"/>
      <c r="CG58" s="43"/>
      <c r="CH58" s="43"/>
      <c r="CI58" s="43"/>
      <c r="CJ58" s="229"/>
      <c r="CK58" s="229"/>
      <c r="CL58" s="229"/>
      <c r="CM58" s="229"/>
      <c r="CN58" s="229"/>
      <c r="CO58" s="229"/>
      <c r="CP58" s="388"/>
      <c r="CQ58" s="350"/>
      <c r="CR58" s="229"/>
      <c r="CS58" s="229"/>
      <c r="CT58" s="229"/>
      <c r="CU58" s="229"/>
      <c r="CV58" s="229"/>
      <c r="CW58" s="229"/>
      <c r="CX58" s="229"/>
      <c r="CY58" s="229"/>
      <c r="CZ58" s="229"/>
      <c r="DA58" s="229"/>
      <c r="DB58" s="388"/>
      <c r="DC58" s="388"/>
      <c r="DD58" s="388"/>
      <c r="DE58" s="388"/>
      <c r="DF58" s="388"/>
      <c r="DG58" s="388"/>
      <c r="DH58" s="388"/>
      <c r="DI58" s="388"/>
      <c r="DJ58" s="388"/>
      <c r="DK58" s="388"/>
      <c r="DL58" s="388"/>
      <c r="DM58" s="388"/>
      <c r="DN58" s="388"/>
      <c r="DO58" s="388"/>
      <c r="DP58" s="388"/>
      <c r="DQ58" s="388"/>
      <c r="DR58" s="388"/>
      <c r="DS58" s="388"/>
      <c r="DT58" s="388"/>
      <c r="DU58" s="388"/>
      <c r="DV58" s="388"/>
      <c r="DW58" s="388"/>
      <c r="DX58" s="388"/>
      <c r="DY58" s="388"/>
      <c r="DZ58" s="388"/>
      <c r="EA58" s="388"/>
      <c r="EB58" s="326"/>
      <c r="EC58" s="42"/>
    </row>
    <row r="59" spans="1:133" s="31" customFormat="1" x14ac:dyDescent="0.3">
      <c r="A59" s="138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7">
        <v>11725621</v>
      </c>
      <c r="V59" s="187">
        <v>11364221</v>
      </c>
      <c r="W59" s="187">
        <v>11044513</v>
      </c>
      <c r="X59" s="35">
        <v>10881210</v>
      </c>
      <c r="Y59" s="187">
        <v>10564449</v>
      </c>
      <c r="Z59" s="187">
        <v>10592479</v>
      </c>
      <c r="AA59" s="187">
        <v>11029299</v>
      </c>
      <c r="AB59" s="187">
        <v>12107623</v>
      </c>
      <c r="AC59" s="187">
        <v>13284313</v>
      </c>
      <c r="AD59" s="187">
        <v>13895284</v>
      </c>
      <c r="AE59" s="187">
        <v>13014851</v>
      </c>
      <c r="AF59" s="187">
        <v>12192098</v>
      </c>
      <c r="AG59" s="187">
        <v>11497522</v>
      </c>
      <c r="AH59" s="187">
        <v>10626671</v>
      </c>
      <c r="AI59" s="187">
        <v>10075972</v>
      </c>
      <c r="AJ59" s="35">
        <v>9835693</v>
      </c>
      <c r="AK59" s="276">
        <v>9601061</v>
      </c>
      <c r="AL59" s="276">
        <v>9644109</v>
      </c>
      <c r="AM59" s="276">
        <v>10170423</v>
      </c>
      <c r="AN59" s="276">
        <v>11230162</v>
      </c>
      <c r="AO59" s="276">
        <v>11822684</v>
      </c>
      <c r="AP59" s="276">
        <v>12469077</v>
      </c>
      <c r="AQ59" s="56">
        <v>12619271</v>
      </c>
      <c r="AR59" s="276">
        <v>12294985</v>
      </c>
      <c r="AS59" s="276">
        <v>11942250</v>
      </c>
      <c r="AT59" s="276">
        <v>11016773</v>
      </c>
      <c r="AU59" s="276">
        <v>10289943</v>
      </c>
      <c r="AV59" s="292">
        <v>10168694</v>
      </c>
      <c r="AW59" s="276">
        <v>10139063</v>
      </c>
      <c r="AX59" s="276">
        <v>10135382</v>
      </c>
      <c r="AY59" s="276">
        <v>10992036</v>
      </c>
      <c r="AZ59" s="56">
        <v>12126832</v>
      </c>
      <c r="BA59" s="276">
        <v>12919796</v>
      </c>
      <c r="BB59" s="276">
        <v>13685574</v>
      </c>
      <c r="BC59" s="56">
        <v>13717971</v>
      </c>
      <c r="BD59" s="276">
        <v>13079898</v>
      </c>
      <c r="BE59" s="276">
        <v>11895627</v>
      </c>
      <c r="BF59" s="276">
        <v>11038523</v>
      </c>
      <c r="BG59" s="276">
        <v>10569624</v>
      </c>
      <c r="BH59" s="292">
        <v>10137727</v>
      </c>
      <c r="BI59" s="476">
        <v>9957878</v>
      </c>
      <c r="BJ59" s="541">
        <v>10016246</v>
      </c>
      <c r="BK59" s="565">
        <v>10947235</v>
      </c>
      <c r="BL59" s="56">
        <v>12164654</v>
      </c>
      <c r="BM59" s="276">
        <v>13404708</v>
      </c>
      <c r="BN59" s="276">
        <v>14095811</v>
      </c>
      <c r="BO59" s="56">
        <v>14525956</v>
      </c>
      <c r="BP59" s="56">
        <v>13867927</v>
      </c>
      <c r="BQ59" s="276">
        <v>12269415</v>
      </c>
      <c r="BR59" s="276">
        <v>11520059</v>
      </c>
      <c r="BS59" s="276"/>
      <c r="BT59" s="276"/>
      <c r="BU59" s="33">
        <f t="shared" ref="BU59:CD63" si="266">O59-C59</f>
        <v>115449.58999999985</v>
      </c>
      <c r="BV59" s="36">
        <f t="shared" si="266"/>
        <v>479481.6799999997</v>
      </c>
      <c r="BW59" s="36">
        <f t="shared" si="266"/>
        <v>1237864.7799999993</v>
      </c>
      <c r="BX59" s="36">
        <f t="shared" si="266"/>
        <v>1514408.0899999999</v>
      </c>
      <c r="BY59" s="36">
        <f t="shared" si="266"/>
        <v>1993400.9700000007</v>
      </c>
      <c r="BZ59" s="36">
        <f t="shared" si="266"/>
        <v>2951801.6400000006</v>
      </c>
      <c r="CA59" s="36">
        <f t="shared" si="266"/>
        <v>3357407.62</v>
      </c>
      <c r="CB59" s="36">
        <f t="shared" si="266"/>
        <v>3695921.6799999997</v>
      </c>
      <c r="CC59" s="36">
        <f t="shared" si="266"/>
        <v>3831542.33</v>
      </c>
      <c r="CD59" s="386">
        <f t="shared" si="266"/>
        <v>3735421.66</v>
      </c>
      <c r="CE59" s="409">
        <f t="shared" ref="CE59:CN63" si="267">Y59-M59</f>
        <v>3698632.4000000004</v>
      </c>
      <c r="CF59" s="36">
        <f t="shared" si="267"/>
        <v>3611074.2</v>
      </c>
      <c r="CG59" s="36">
        <f t="shared" si="267"/>
        <v>3309628.49</v>
      </c>
      <c r="CH59" s="36">
        <f t="shared" si="267"/>
        <v>3265486</v>
      </c>
      <c r="CI59" s="36">
        <f t="shared" si="267"/>
        <v>3176552</v>
      </c>
      <c r="CJ59" s="227">
        <f t="shared" si="267"/>
        <v>2880246</v>
      </c>
      <c r="CK59" s="227">
        <f t="shared" si="267"/>
        <v>1357747</v>
      </c>
      <c r="CL59" s="227">
        <f t="shared" si="267"/>
        <v>190035</v>
      </c>
      <c r="CM59" s="227">
        <f t="shared" si="267"/>
        <v>-228099</v>
      </c>
      <c r="CN59" s="227">
        <f t="shared" si="267"/>
        <v>-737550</v>
      </c>
      <c r="CO59" s="227">
        <f t="shared" ref="CO59:CX63" si="268">AI59-W59</f>
        <v>-968541</v>
      </c>
      <c r="CP59" s="386">
        <f t="shared" si="268"/>
        <v>-1045517</v>
      </c>
      <c r="CQ59" s="348">
        <f t="shared" si="268"/>
        <v>-963388</v>
      </c>
      <c r="CR59" s="227">
        <f t="shared" si="268"/>
        <v>-948370</v>
      </c>
      <c r="CS59" s="227">
        <f t="shared" si="268"/>
        <v>-858876</v>
      </c>
      <c r="CT59" s="227">
        <f t="shared" si="268"/>
        <v>-877461</v>
      </c>
      <c r="CU59" s="227">
        <f t="shared" si="268"/>
        <v>-1461629</v>
      </c>
      <c r="CV59" s="227">
        <f t="shared" si="268"/>
        <v>-1426207</v>
      </c>
      <c r="CW59" s="227">
        <f t="shared" si="268"/>
        <v>-395580</v>
      </c>
      <c r="CX59" s="227">
        <f t="shared" si="268"/>
        <v>102887</v>
      </c>
      <c r="CY59" s="227">
        <f t="shared" ref="CY59:DH63" si="269">AS59-AG59</f>
        <v>444728</v>
      </c>
      <c r="CZ59" s="227">
        <f t="shared" si="269"/>
        <v>390102</v>
      </c>
      <c r="DA59" s="227">
        <f t="shared" si="269"/>
        <v>213971</v>
      </c>
      <c r="DB59" s="386">
        <f t="shared" si="269"/>
        <v>333001</v>
      </c>
      <c r="DC59" s="386">
        <f t="shared" si="269"/>
        <v>538002</v>
      </c>
      <c r="DD59" s="386">
        <f t="shared" si="269"/>
        <v>491273</v>
      </c>
      <c r="DE59" s="386">
        <f t="shared" si="269"/>
        <v>821613</v>
      </c>
      <c r="DF59" s="386">
        <f t="shared" si="269"/>
        <v>896670</v>
      </c>
      <c r="DG59" s="386">
        <f t="shared" si="269"/>
        <v>1097112</v>
      </c>
      <c r="DH59" s="386">
        <f t="shared" si="269"/>
        <v>1216497</v>
      </c>
      <c r="DI59" s="386">
        <f t="shared" ref="DI59:DX63" si="270">BC59-AQ59</f>
        <v>1098700</v>
      </c>
      <c r="DJ59" s="386">
        <f t="shared" si="270"/>
        <v>784913</v>
      </c>
      <c r="DK59" s="386">
        <f t="shared" si="270"/>
        <v>-46623</v>
      </c>
      <c r="DL59" s="386">
        <f t="shared" si="270"/>
        <v>21750</v>
      </c>
      <c r="DM59" s="386">
        <f t="shared" si="270"/>
        <v>279681</v>
      </c>
      <c r="DN59" s="386">
        <f t="shared" si="270"/>
        <v>-30967</v>
      </c>
      <c r="DO59" s="386">
        <f t="shared" si="270"/>
        <v>-181185</v>
      </c>
      <c r="DP59" s="386">
        <f t="shared" si="270"/>
        <v>-119136</v>
      </c>
      <c r="DQ59" s="386">
        <f t="shared" si="270"/>
        <v>-44801</v>
      </c>
      <c r="DR59" s="386">
        <f t="shared" si="270"/>
        <v>37822</v>
      </c>
      <c r="DS59" s="386">
        <f t="shared" si="270"/>
        <v>484912</v>
      </c>
      <c r="DT59" s="386">
        <f t="shared" si="270"/>
        <v>410237</v>
      </c>
      <c r="DU59" s="386">
        <f t="shared" si="270"/>
        <v>807985</v>
      </c>
      <c r="DV59" s="386">
        <f t="shared" si="270"/>
        <v>788029</v>
      </c>
      <c r="DW59" s="386">
        <f t="shared" si="270"/>
        <v>373788</v>
      </c>
      <c r="DX59" s="386">
        <f t="shared" si="270"/>
        <v>481536</v>
      </c>
      <c r="DY59" s="386"/>
      <c r="DZ59" s="386"/>
      <c r="EA59" s="386"/>
      <c r="EB59" s="326"/>
      <c r="EC59" s="56">
        <f>IF(ISERROR(GETPIVOTDATA("VALUE",'CRS WK pvt'!$I$2,"DT_FILE",EC$8,"CD_CO",EC$6,"TRIM_CAT",TRIM(B59),"TRIM_LINE",A58))=TRUE,0,GETPIVOTDATA("VALUE",'CRS WK pvt'!$I$2,"DT_FILE",EC$8,"CD_CO",EC$6,"TRIM_CAT",TRIM(B59),"TRIM_LINE",A58))</f>
        <v>11520059</v>
      </c>
    </row>
    <row r="60" spans="1:133" s="31" customFormat="1" x14ac:dyDescent="0.3">
      <c r="A60" s="138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7">
        <v>5310205</v>
      </c>
      <c r="V60" s="187">
        <v>5248361</v>
      </c>
      <c r="W60" s="187">
        <v>5337153</v>
      </c>
      <c r="X60" s="35">
        <v>5278678</v>
      </c>
      <c r="Y60" s="187">
        <v>5152956</v>
      </c>
      <c r="Z60" s="187">
        <v>5178485</v>
      </c>
      <c r="AA60" s="187">
        <v>5305689</v>
      </c>
      <c r="AB60" s="187">
        <v>5570176</v>
      </c>
      <c r="AC60" s="187">
        <v>5872760</v>
      </c>
      <c r="AD60" s="187">
        <v>6155295</v>
      </c>
      <c r="AE60" s="187">
        <v>6057106</v>
      </c>
      <c r="AF60" s="187">
        <v>5927143</v>
      </c>
      <c r="AG60" s="187">
        <v>5766929</v>
      </c>
      <c r="AH60" s="187">
        <v>5453690</v>
      </c>
      <c r="AI60" s="187">
        <v>5253809</v>
      </c>
      <c r="AJ60" s="35">
        <v>5234867</v>
      </c>
      <c r="AK60" s="276">
        <v>5103715</v>
      </c>
      <c r="AL60" s="276">
        <v>5157018</v>
      </c>
      <c r="AM60" s="276">
        <v>5396778</v>
      </c>
      <c r="AN60" s="276">
        <v>5772083</v>
      </c>
      <c r="AO60" s="276">
        <v>6059598</v>
      </c>
      <c r="AP60" s="276">
        <v>6244884</v>
      </c>
      <c r="AQ60" s="56">
        <v>6261359</v>
      </c>
      <c r="AR60" s="276">
        <v>6328323</v>
      </c>
      <c r="AS60" s="276">
        <v>6274556</v>
      </c>
      <c r="AT60" s="276">
        <v>5976868</v>
      </c>
      <c r="AU60" s="276">
        <v>6045729</v>
      </c>
      <c r="AV60" s="292">
        <v>6012721</v>
      </c>
      <c r="AW60" s="276">
        <v>6027441</v>
      </c>
      <c r="AX60" s="276">
        <v>6040729</v>
      </c>
      <c r="AY60" s="276">
        <v>6443620</v>
      </c>
      <c r="AZ60" s="56">
        <v>6802469</v>
      </c>
      <c r="BA60" s="276">
        <v>7210837</v>
      </c>
      <c r="BB60" s="276">
        <v>7613602</v>
      </c>
      <c r="BC60" s="56">
        <v>7751388</v>
      </c>
      <c r="BD60" s="276">
        <v>7556380</v>
      </c>
      <c r="BE60" s="276">
        <v>7279598</v>
      </c>
      <c r="BF60" s="276">
        <v>6906046</v>
      </c>
      <c r="BG60" s="276">
        <v>6785620</v>
      </c>
      <c r="BH60" s="292">
        <v>6729368</v>
      </c>
      <c r="BI60" s="476">
        <v>6699479</v>
      </c>
      <c r="BJ60" s="541">
        <v>6773086</v>
      </c>
      <c r="BK60" s="565">
        <v>7106757</v>
      </c>
      <c r="BL60" s="56">
        <v>7534753</v>
      </c>
      <c r="BM60" s="276">
        <v>8102225</v>
      </c>
      <c r="BN60" s="276">
        <v>9173161</v>
      </c>
      <c r="BO60" s="56">
        <v>9591708</v>
      </c>
      <c r="BP60" s="56">
        <v>9928444</v>
      </c>
      <c r="BQ60" s="276">
        <v>9628758</v>
      </c>
      <c r="BR60" s="276">
        <v>9085205</v>
      </c>
      <c r="BS60" s="276"/>
      <c r="BT60" s="276"/>
      <c r="BU60" s="33">
        <f t="shared" si="266"/>
        <v>382264.25</v>
      </c>
      <c r="BV60" s="36">
        <f t="shared" si="266"/>
        <v>494012.56000000006</v>
      </c>
      <c r="BW60" s="36">
        <f t="shared" si="266"/>
        <v>598891</v>
      </c>
      <c r="BX60" s="36">
        <f t="shared" si="266"/>
        <v>626888.74000000022</v>
      </c>
      <c r="BY60" s="36">
        <f t="shared" si="266"/>
        <v>917463.75</v>
      </c>
      <c r="BZ60" s="36">
        <f t="shared" si="266"/>
        <v>1073719.2200000002</v>
      </c>
      <c r="CA60" s="36">
        <f t="shared" si="266"/>
        <v>1194757.8799999999</v>
      </c>
      <c r="CB60" s="36">
        <f t="shared" si="266"/>
        <v>1220237.1000000001</v>
      </c>
      <c r="CC60" s="36">
        <f t="shared" si="266"/>
        <v>1339534.8999999999</v>
      </c>
      <c r="CD60" s="386">
        <f t="shared" si="266"/>
        <v>1273406.9700000002</v>
      </c>
      <c r="CE60" s="409">
        <f t="shared" si="267"/>
        <v>1292291.1200000001</v>
      </c>
      <c r="CF60" s="36">
        <f t="shared" si="267"/>
        <v>1304466.67</v>
      </c>
      <c r="CG60" s="36">
        <f t="shared" si="267"/>
        <v>1234614.8199999998</v>
      </c>
      <c r="CH60" s="36">
        <f t="shared" si="267"/>
        <v>1256562</v>
      </c>
      <c r="CI60" s="36">
        <f t="shared" si="267"/>
        <v>1324008</v>
      </c>
      <c r="CJ60" s="227">
        <f t="shared" si="267"/>
        <v>1450151</v>
      </c>
      <c r="CK60" s="227">
        <f t="shared" si="267"/>
        <v>939444</v>
      </c>
      <c r="CL60" s="227">
        <f t="shared" si="267"/>
        <v>697259</v>
      </c>
      <c r="CM60" s="227">
        <f t="shared" si="267"/>
        <v>456724</v>
      </c>
      <c r="CN60" s="227">
        <f t="shared" si="267"/>
        <v>205329</v>
      </c>
      <c r="CO60" s="227">
        <f t="shared" si="268"/>
        <v>-83344</v>
      </c>
      <c r="CP60" s="386">
        <f t="shared" si="268"/>
        <v>-43811</v>
      </c>
      <c r="CQ60" s="348">
        <f t="shared" si="268"/>
        <v>-49241</v>
      </c>
      <c r="CR60" s="227">
        <f t="shared" si="268"/>
        <v>-21467</v>
      </c>
      <c r="CS60" s="227">
        <f t="shared" si="268"/>
        <v>91089</v>
      </c>
      <c r="CT60" s="227">
        <f t="shared" si="268"/>
        <v>201907</v>
      </c>
      <c r="CU60" s="227">
        <f t="shared" si="268"/>
        <v>186838</v>
      </c>
      <c r="CV60" s="227">
        <f t="shared" si="268"/>
        <v>89589</v>
      </c>
      <c r="CW60" s="227">
        <f t="shared" si="268"/>
        <v>204253</v>
      </c>
      <c r="CX60" s="227">
        <f t="shared" si="268"/>
        <v>401180</v>
      </c>
      <c r="CY60" s="227">
        <f t="shared" si="269"/>
        <v>507627</v>
      </c>
      <c r="CZ60" s="227">
        <f t="shared" si="269"/>
        <v>523178</v>
      </c>
      <c r="DA60" s="227">
        <f t="shared" si="269"/>
        <v>791920</v>
      </c>
      <c r="DB60" s="386">
        <f t="shared" si="269"/>
        <v>777854</v>
      </c>
      <c r="DC60" s="386">
        <f t="shared" si="269"/>
        <v>923726</v>
      </c>
      <c r="DD60" s="386">
        <f t="shared" si="269"/>
        <v>883711</v>
      </c>
      <c r="DE60" s="386">
        <f t="shared" si="269"/>
        <v>1046842</v>
      </c>
      <c r="DF60" s="386">
        <f t="shared" si="269"/>
        <v>1030386</v>
      </c>
      <c r="DG60" s="386">
        <f t="shared" si="269"/>
        <v>1151239</v>
      </c>
      <c r="DH60" s="386">
        <f t="shared" si="269"/>
        <v>1368718</v>
      </c>
      <c r="DI60" s="386">
        <f t="shared" si="270"/>
        <v>1490029</v>
      </c>
      <c r="DJ60" s="386">
        <f t="shared" si="270"/>
        <v>1228057</v>
      </c>
      <c r="DK60" s="386">
        <f t="shared" si="270"/>
        <v>1005042</v>
      </c>
      <c r="DL60" s="386">
        <f t="shared" si="270"/>
        <v>929178</v>
      </c>
      <c r="DM60" s="386">
        <f t="shared" si="270"/>
        <v>739891</v>
      </c>
      <c r="DN60" s="386">
        <f t="shared" si="270"/>
        <v>716647</v>
      </c>
      <c r="DO60" s="386">
        <f t="shared" si="270"/>
        <v>672038</v>
      </c>
      <c r="DP60" s="386">
        <f t="shared" si="270"/>
        <v>732357</v>
      </c>
      <c r="DQ60" s="386">
        <f t="shared" si="270"/>
        <v>663137</v>
      </c>
      <c r="DR60" s="386">
        <f t="shared" si="270"/>
        <v>732284</v>
      </c>
      <c r="DS60" s="386">
        <f t="shared" si="270"/>
        <v>891388</v>
      </c>
      <c r="DT60" s="386">
        <f t="shared" si="270"/>
        <v>1559559</v>
      </c>
      <c r="DU60" s="386">
        <f t="shared" si="270"/>
        <v>1840320</v>
      </c>
      <c r="DV60" s="386">
        <f t="shared" si="270"/>
        <v>2372064</v>
      </c>
      <c r="DW60" s="386">
        <f t="shared" si="270"/>
        <v>2349160</v>
      </c>
      <c r="DX60" s="386">
        <f t="shared" si="270"/>
        <v>2179159</v>
      </c>
      <c r="DY60" s="386"/>
      <c r="DZ60" s="386"/>
      <c r="EA60" s="386"/>
      <c r="EB60" s="326"/>
      <c r="EC60" s="56">
        <f>IF(ISERROR(GETPIVOTDATA("VALUE",'CRS WK pvt'!$I$2,"DT_FILE",EC$8,"CD_CO",EC$6,"TRIM_CAT",TRIM(B60),"TRIM_LINE",A58))=TRUE,0,GETPIVOTDATA("VALUE",'CRS WK pvt'!$I$2,"DT_FILE",EC$8,"CD_CO",EC$6,"TRIM_CAT",TRIM(B60),"TRIM_LINE",A58))</f>
        <v>9085205</v>
      </c>
    </row>
    <row r="61" spans="1:133" s="31" customFormat="1" x14ac:dyDescent="0.3">
      <c r="A61" s="138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7">
        <v>1020669</v>
      </c>
      <c r="V61" s="187">
        <v>931005</v>
      </c>
      <c r="W61" s="187">
        <v>805008</v>
      </c>
      <c r="X61" s="35">
        <v>740409</v>
      </c>
      <c r="Y61" s="187">
        <v>679434</v>
      </c>
      <c r="Z61" s="187">
        <v>683661</v>
      </c>
      <c r="AA61" s="187">
        <v>733768</v>
      </c>
      <c r="AB61" s="187">
        <v>808803</v>
      </c>
      <c r="AC61" s="187">
        <v>904465</v>
      </c>
      <c r="AD61" s="187">
        <v>1049073</v>
      </c>
      <c r="AE61" s="187">
        <v>1080081</v>
      </c>
      <c r="AF61" s="187">
        <v>1005332</v>
      </c>
      <c r="AG61" s="187">
        <v>795433</v>
      </c>
      <c r="AH61" s="187">
        <v>698958</v>
      </c>
      <c r="AI61" s="187">
        <v>648134</v>
      </c>
      <c r="AJ61" s="35">
        <v>585957</v>
      </c>
      <c r="AK61" s="276">
        <v>586305</v>
      </c>
      <c r="AL61" s="276">
        <v>609944</v>
      </c>
      <c r="AM61" s="276">
        <v>700326</v>
      </c>
      <c r="AN61" s="276">
        <v>752044</v>
      </c>
      <c r="AO61" s="276">
        <v>868428</v>
      </c>
      <c r="AP61" s="276">
        <v>1018936</v>
      </c>
      <c r="AQ61" s="56">
        <v>1050294</v>
      </c>
      <c r="AR61" s="276">
        <v>915108</v>
      </c>
      <c r="AS61" s="276">
        <v>874562</v>
      </c>
      <c r="AT61" s="276">
        <v>771831</v>
      </c>
      <c r="AU61" s="276">
        <v>681971</v>
      </c>
      <c r="AV61" s="292">
        <v>652602</v>
      </c>
      <c r="AW61" s="276">
        <v>640005</v>
      </c>
      <c r="AX61" s="276">
        <v>622996</v>
      </c>
      <c r="AY61" s="276">
        <v>685540</v>
      </c>
      <c r="AZ61" s="56">
        <v>753167</v>
      </c>
      <c r="BA61" s="276">
        <v>944413</v>
      </c>
      <c r="BB61" s="276">
        <v>1197865</v>
      </c>
      <c r="BC61" s="56">
        <v>1192705</v>
      </c>
      <c r="BD61" s="276">
        <v>1105273</v>
      </c>
      <c r="BE61" s="276">
        <v>983107</v>
      </c>
      <c r="BF61" s="276">
        <v>879286</v>
      </c>
      <c r="BG61" s="276">
        <v>839995</v>
      </c>
      <c r="BH61" s="292">
        <v>787698</v>
      </c>
      <c r="BI61" s="476">
        <v>756459</v>
      </c>
      <c r="BJ61" s="541">
        <v>723355</v>
      </c>
      <c r="BK61" s="565">
        <v>892459</v>
      </c>
      <c r="BL61" s="56">
        <v>1063581</v>
      </c>
      <c r="BM61" s="276">
        <v>1370562</v>
      </c>
      <c r="BN61" s="276">
        <v>1287432</v>
      </c>
      <c r="BO61" s="56">
        <v>1166165</v>
      </c>
      <c r="BP61" s="56">
        <v>1038699</v>
      </c>
      <c r="BQ61" s="276">
        <v>922637</v>
      </c>
      <c r="BR61" s="276">
        <v>861366</v>
      </c>
      <c r="BS61" s="276"/>
      <c r="BT61" s="276"/>
      <c r="BU61" s="33">
        <f t="shared" si="266"/>
        <v>13079.679999999993</v>
      </c>
      <c r="BV61" s="36">
        <f t="shared" si="266"/>
        <v>309089.83999999997</v>
      </c>
      <c r="BW61" s="36">
        <f t="shared" si="266"/>
        <v>551872.17999999993</v>
      </c>
      <c r="BX61" s="36">
        <f t="shared" si="266"/>
        <v>645953.66999999993</v>
      </c>
      <c r="BY61" s="36">
        <f t="shared" si="266"/>
        <v>732209.62</v>
      </c>
      <c r="BZ61" s="36">
        <f t="shared" si="266"/>
        <v>740202.26</v>
      </c>
      <c r="CA61" s="36">
        <f t="shared" si="266"/>
        <v>786602.94</v>
      </c>
      <c r="CB61" s="36">
        <f t="shared" si="266"/>
        <v>733534.46</v>
      </c>
      <c r="CC61" s="36">
        <f t="shared" si="266"/>
        <v>620270.30000000005</v>
      </c>
      <c r="CD61" s="386">
        <f t="shared" si="266"/>
        <v>558163.19999999995</v>
      </c>
      <c r="CE61" s="409">
        <f t="shared" si="267"/>
        <v>513955.08999999997</v>
      </c>
      <c r="CF61" s="36">
        <f t="shared" si="267"/>
        <v>508508.44</v>
      </c>
      <c r="CG61" s="36">
        <f t="shared" si="267"/>
        <v>503946.28</v>
      </c>
      <c r="CH61" s="36">
        <f t="shared" si="267"/>
        <v>254472</v>
      </c>
      <c r="CI61" s="36">
        <f t="shared" si="267"/>
        <v>45295</v>
      </c>
      <c r="CJ61" s="227">
        <f t="shared" si="267"/>
        <v>13471</v>
      </c>
      <c r="CK61" s="227">
        <f t="shared" si="267"/>
        <v>3531</v>
      </c>
      <c r="CL61" s="227">
        <f t="shared" si="267"/>
        <v>-9297</v>
      </c>
      <c r="CM61" s="227">
        <f t="shared" si="267"/>
        <v>-225236</v>
      </c>
      <c r="CN61" s="227">
        <f t="shared" si="267"/>
        <v>-232047</v>
      </c>
      <c r="CO61" s="227">
        <f t="shared" si="268"/>
        <v>-156874</v>
      </c>
      <c r="CP61" s="386">
        <f t="shared" si="268"/>
        <v>-154452</v>
      </c>
      <c r="CQ61" s="348">
        <f t="shared" si="268"/>
        <v>-93129</v>
      </c>
      <c r="CR61" s="227">
        <f t="shared" si="268"/>
        <v>-73717</v>
      </c>
      <c r="CS61" s="227">
        <f t="shared" si="268"/>
        <v>-33442</v>
      </c>
      <c r="CT61" s="227">
        <f t="shared" si="268"/>
        <v>-56759</v>
      </c>
      <c r="CU61" s="227">
        <f t="shared" si="268"/>
        <v>-36037</v>
      </c>
      <c r="CV61" s="227">
        <f t="shared" si="268"/>
        <v>-30137</v>
      </c>
      <c r="CW61" s="227">
        <f t="shared" si="268"/>
        <v>-29787</v>
      </c>
      <c r="CX61" s="227">
        <f t="shared" si="268"/>
        <v>-90224</v>
      </c>
      <c r="CY61" s="227">
        <f t="shared" si="269"/>
        <v>79129</v>
      </c>
      <c r="CZ61" s="227">
        <f t="shared" si="269"/>
        <v>72873</v>
      </c>
      <c r="DA61" s="227">
        <f t="shared" si="269"/>
        <v>33837</v>
      </c>
      <c r="DB61" s="386">
        <f t="shared" si="269"/>
        <v>66645</v>
      </c>
      <c r="DC61" s="386">
        <f t="shared" si="269"/>
        <v>53700</v>
      </c>
      <c r="DD61" s="386">
        <f t="shared" si="269"/>
        <v>13052</v>
      </c>
      <c r="DE61" s="386">
        <f t="shared" si="269"/>
        <v>-14786</v>
      </c>
      <c r="DF61" s="386">
        <f t="shared" si="269"/>
        <v>1123</v>
      </c>
      <c r="DG61" s="386">
        <f t="shared" si="269"/>
        <v>75985</v>
      </c>
      <c r="DH61" s="386">
        <f t="shared" si="269"/>
        <v>178929</v>
      </c>
      <c r="DI61" s="386">
        <f t="shared" si="270"/>
        <v>142411</v>
      </c>
      <c r="DJ61" s="386">
        <f t="shared" si="270"/>
        <v>190165</v>
      </c>
      <c r="DK61" s="386">
        <f t="shared" si="270"/>
        <v>108545</v>
      </c>
      <c r="DL61" s="386">
        <f t="shared" si="270"/>
        <v>107455</v>
      </c>
      <c r="DM61" s="386">
        <f t="shared" si="270"/>
        <v>158024</v>
      </c>
      <c r="DN61" s="386">
        <f t="shared" si="270"/>
        <v>135096</v>
      </c>
      <c r="DO61" s="386">
        <f t="shared" si="270"/>
        <v>116454</v>
      </c>
      <c r="DP61" s="386">
        <f t="shared" si="270"/>
        <v>100359</v>
      </c>
      <c r="DQ61" s="386">
        <f t="shared" si="270"/>
        <v>206919</v>
      </c>
      <c r="DR61" s="386">
        <f t="shared" si="270"/>
        <v>310414</v>
      </c>
      <c r="DS61" s="386">
        <f t="shared" si="270"/>
        <v>426149</v>
      </c>
      <c r="DT61" s="386">
        <f t="shared" si="270"/>
        <v>89567</v>
      </c>
      <c r="DU61" s="386">
        <f t="shared" si="270"/>
        <v>-26540</v>
      </c>
      <c r="DV61" s="386">
        <f t="shared" si="270"/>
        <v>-66574</v>
      </c>
      <c r="DW61" s="386">
        <f t="shared" si="270"/>
        <v>-60470</v>
      </c>
      <c r="DX61" s="386">
        <f t="shared" si="270"/>
        <v>-17920</v>
      </c>
      <c r="DY61" s="386"/>
      <c r="DZ61" s="386"/>
      <c r="EA61" s="386"/>
      <c r="EB61" s="326"/>
      <c r="EC61" s="56">
        <f>IF(ISERROR(GETPIVOTDATA("VALUE",'CRS WK pvt'!$I$2,"DT_FILE",EC$8,"CD_CO",EC$6,"TRIM_CAT",TRIM(B61),"TRIM_LINE",A58))=TRUE,0,GETPIVOTDATA("VALUE",'CRS WK pvt'!$I$2,"DT_FILE",EC$8,"CD_CO",EC$6,"TRIM_CAT",TRIM(B61),"TRIM_LINE",A58))</f>
        <v>861366</v>
      </c>
    </row>
    <row r="62" spans="1:133" s="31" customFormat="1" x14ac:dyDescent="0.3">
      <c r="A62" s="138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7">
        <v>330542</v>
      </c>
      <c r="V62" s="187">
        <v>204445</v>
      </c>
      <c r="W62" s="187">
        <v>199620</v>
      </c>
      <c r="X62" s="35">
        <v>166217</v>
      </c>
      <c r="Y62" s="187">
        <v>239687</v>
      </c>
      <c r="Z62" s="187">
        <v>215602</v>
      </c>
      <c r="AA62" s="187">
        <v>225856</v>
      </c>
      <c r="AB62" s="187">
        <v>246687</v>
      </c>
      <c r="AC62" s="187">
        <v>270686</v>
      </c>
      <c r="AD62" s="187">
        <v>372617</v>
      </c>
      <c r="AE62" s="187">
        <v>351987</v>
      </c>
      <c r="AF62" s="187">
        <v>348973</v>
      </c>
      <c r="AG62" s="187">
        <v>330451</v>
      </c>
      <c r="AH62" s="187">
        <v>227163</v>
      </c>
      <c r="AI62" s="187">
        <v>230639</v>
      </c>
      <c r="AJ62" s="35">
        <v>219032</v>
      </c>
      <c r="AK62" s="276">
        <v>225557</v>
      </c>
      <c r="AL62" s="276">
        <v>246505</v>
      </c>
      <c r="AM62" s="276">
        <v>300353</v>
      </c>
      <c r="AN62" s="276">
        <v>337760</v>
      </c>
      <c r="AO62" s="276">
        <v>305477</v>
      </c>
      <c r="AP62" s="276">
        <v>245968</v>
      </c>
      <c r="AQ62" s="56">
        <v>263066</v>
      </c>
      <c r="AR62" s="276">
        <v>268348</v>
      </c>
      <c r="AS62" s="276">
        <v>275652</v>
      </c>
      <c r="AT62" s="276">
        <v>270639</v>
      </c>
      <c r="AU62" s="276">
        <v>271424</v>
      </c>
      <c r="AV62" s="292">
        <v>272984</v>
      </c>
      <c r="AW62" s="276">
        <v>262514</v>
      </c>
      <c r="AX62" s="276">
        <v>273589</v>
      </c>
      <c r="AY62" s="276">
        <v>307019</v>
      </c>
      <c r="AZ62" s="56">
        <v>285627</v>
      </c>
      <c r="BA62" s="276">
        <v>308202</v>
      </c>
      <c r="BB62" s="276">
        <v>367021</v>
      </c>
      <c r="BC62" s="56">
        <v>395929</v>
      </c>
      <c r="BD62" s="276">
        <v>443475</v>
      </c>
      <c r="BE62" s="276">
        <v>448731</v>
      </c>
      <c r="BF62" s="276">
        <v>459297</v>
      </c>
      <c r="BG62" s="276">
        <v>442308</v>
      </c>
      <c r="BH62" s="292">
        <v>448326</v>
      </c>
      <c r="BI62" s="476">
        <v>442501</v>
      </c>
      <c r="BJ62" s="541">
        <v>416819</v>
      </c>
      <c r="BK62" s="565">
        <v>465984</v>
      </c>
      <c r="BL62" s="56">
        <v>521084</v>
      </c>
      <c r="BM62" s="276">
        <v>510606</v>
      </c>
      <c r="BN62" s="276">
        <v>555945</v>
      </c>
      <c r="BO62" s="56">
        <v>583157</v>
      </c>
      <c r="BP62" s="56">
        <v>590339</v>
      </c>
      <c r="BQ62" s="276">
        <v>547413</v>
      </c>
      <c r="BR62" s="276">
        <v>531284</v>
      </c>
      <c r="BS62" s="276"/>
      <c r="BT62" s="276"/>
      <c r="BU62" s="33">
        <f t="shared" si="266"/>
        <v>-103496.98999999999</v>
      </c>
      <c r="BV62" s="36">
        <f t="shared" si="266"/>
        <v>148741.22</v>
      </c>
      <c r="BW62" s="36">
        <f t="shared" si="266"/>
        <v>200935.05</v>
      </c>
      <c r="BX62" s="36">
        <f t="shared" si="266"/>
        <v>82770.020000000019</v>
      </c>
      <c r="BY62" s="36">
        <f t="shared" si="266"/>
        <v>12005.179999999993</v>
      </c>
      <c r="BZ62" s="36">
        <f t="shared" si="266"/>
        <v>-31893.409999999974</v>
      </c>
      <c r="CA62" s="36">
        <f t="shared" si="266"/>
        <v>12198.820000000007</v>
      </c>
      <c r="CB62" s="36">
        <f t="shared" si="266"/>
        <v>-186314.99</v>
      </c>
      <c r="CC62" s="36">
        <f t="shared" si="266"/>
        <v>-146491.90000000002</v>
      </c>
      <c r="CD62" s="386">
        <f t="shared" si="266"/>
        <v>-176986.65000000002</v>
      </c>
      <c r="CE62" s="409">
        <f t="shared" si="267"/>
        <v>56092.94</v>
      </c>
      <c r="CF62" s="36">
        <f t="shared" si="267"/>
        <v>37699.510000000009</v>
      </c>
      <c r="CG62" s="36">
        <f t="shared" si="267"/>
        <v>45613.489999999991</v>
      </c>
      <c r="CH62" s="36">
        <f t="shared" si="267"/>
        <v>-60851</v>
      </c>
      <c r="CI62" s="36">
        <f t="shared" si="267"/>
        <v>-120423</v>
      </c>
      <c r="CJ62" s="227">
        <f t="shared" si="267"/>
        <v>-111027</v>
      </c>
      <c r="CK62" s="227">
        <f t="shared" si="267"/>
        <v>-60869</v>
      </c>
      <c r="CL62" s="227">
        <f t="shared" si="267"/>
        <v>-8915</v>
      </c>
      <c r="CM62" s="227">
        <f t="shared" si="267"/>
        <v>-91</v>
      </c>
      <c r="CN62" s="227">
        <f t="shared" si="267"/>
        <v>22718</v>
      </c>
      <c r="CO62" s="227">
        <f t="shared" si="268"/>
        <v>31019</v>
      </c>
      <c r="CP62" s="386">
        <f t="shared" si="268"/>
        <v>52815</v>
      </c>
      <c r="CQ62" s="348">
        <f t="shared" si="268"/>
        <v>-14130</v>
      </c>
      <c r="CR62" s="227">
        <f t="shared" si="268"/>
        <v>30903</v>
      </c>
      <c r="CS62" s="227">
        <f t="shared" si="268"/>
        <v>74497</v>
      </c>
      <c r="CT62" s="227">
        <f t="shared" si="268"/>
        <v>91073</v>
      </c>
      <c r="CU62" s="227">
        <f t="shared" si="268"/>
        <v>34791</v>
      </c>
      <c r="CV62" s="227">
        <f t="shared" si="268"/>
        <v>-126649</v>
      </c>
      <c r="CW62" s="227">
        <f t="shared" si="268"/>
        <v>-88921</v>
      </c>
      <c r="CX62" s="227">
        <f t="shared" si="268"/>
        <v>-80625</v>
      </c>
      <c r="CY62" s="227">
        <f t="shared" si="269"/>
        <v>-54799</v>
      </c>
      <c r="CZ62" s="227">
        <f t="shared" si="269"/>
        <v>43476</v>
      </c>
      <c r="DA62" s="227">
        <f t="shared" si="269"/>
        <v>40785</v>
      </c>
      <c r="DB62" s="386">
        <f t="shared" si="269"/>
        <v>53952</v>
      </c>
      <c r="DC62" s="386">
        <f t="shared" si="269"/>
        <v>36957</v>
      </c>
      <c r="DD62" s="386">
        <f t="shared" si="269"/>
        <v>27084</v>
      </c>
      <c r="DE62" s="386">
        <f t="shared" si="269"/>
        <v>6666</v>
      </c>
      <c r="DF62" s="386">
        <f t="shared" si="269"/>
        <v>-52133</v>
      </c>
      <c r="DG62" s="386">
        <f t="shared" si="269"/>
        <v>2725</v>
      </c>
      <c r="DH62" s="386">
        <f t="shared" si="269"/>
        <v>121053</v>
      </c>
      <c r="DI62" s="386">
        <f t="shared" si="270"/>
        <v>132863</v>
      </c>
      <c r="DJ62" s="386">
        <f t="shared" si="270"/>
        <v>175127</v>
      </c>
      <c r="DK62" s="386">
        <f t="shared" si="270"/>
        <v>173079</v>
      </c>
      <c r="DL62" s="386">
        <f t="shared" si="270"/>
        <v>188658</v>
      </c>
      <c r="DM62" s="386">
        <f t="shared" si="270"/>
        <v>170884</v>
      </c>
      <c r="DN62" s="386">
        <f t="shared" si="270"/>
        <v>175342</v>
      </c>
      <c r="DO62" s="386">
        <f t="shared" si="270"/>
        <v>179987</v>
      </c>
      <c r="DP62" s="386">
        <f t="shared" si="270"/>
        <v>143230</v>
      </c>
      <c r="DQ62" s="386">
        <f t="shared" si="270"/>
        <v>158965</v>
      </c>
      <c r="DR62" s="386">
        <f t="shared" si="270"/>
        <v>235457</v>
      </c>
      <c r="DS62" s="386">
        <f t="shared" si="270"/>
        <v>202404</v>
      </c>
      <c r="DT62" s="386">
        <f t="shared" si="270"/>
        <v>188924</v>
      </c>
      <c r="DU62" s="386">
        <f t="shared" si="270"/>
        <v>187228</v>
      </c>
      <c r="DV62" s="386">
        <f t="shared" si="270"/>
        <v>146864</v>
      </c>
      <c r="DW62" s="386">
        <f t="shared" si="270"/>
        <v>98682</v>
      </c>
      <c r="DX62" s="386">
        <f t="shared" si="270"/>
        <v>71987</v>
      </c>
      <c r="DY62" s="386"/>
      <c r="DZ62" s="386"/>
      <c r="EA62" s="386"/>
      <c r="EB62" s="326"/>
      <c r="EC62" s="56">
        <f>IF(ISERROR(GETPIVOTDATA("VALUE",'CRS WK pvt'!$I$2,"DT_FILE",EC$8,"CD_CO",EC$6,"TRIM_CAT",TRIM(B62),"TRIM_LINE",A58))=TRUE,0,GETPIVOTDATA("VALUE",'CRS WK pvt'!$I$2,"DT_FILE",EC$8,"CD_CO",EC$6,"TRIM_CAT",TRIM(B62),"TRIM_LINE",A58))</f>
        <v>531284</v>
      </c>
    </row>
    <row r="63" spans="1:133" s="31" customFormat="1" x14ac:dyDescent="0.3">
      <c r="A63" s="138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7">
        <v>179109</v>
      </c>
      <c r="V63" s="187">
        <v>175527</v>
      </c>
      <c r="W63" s="187">
        <v>189318</v>
      </c>
      <c r="X63" s="35">
        <v>168129</v>
      </c>
      <c r="Y63" s="187">
        <v>169083</v>
      </c>
      <c r="Z63" s="187">
        <v>203438</v>
      </c>
      <c r="AA63" s="187">
        <v>231129</v>
      </c>
      <c r="AB63" s="187">
        <v>266499</v>
      </c>
      <c r="AC63" s="187">
        <v>281972</v>
      </c>
      <c r="AD63" s="187">
        <v>312782</v>
      </c>
      <c r="AE63" s="187">
        <v>345499</v>
      </c>
      <c r="AF63" s="187">
        <v>365786</v>
      </c>
      <c r="AG63" s="187">
        <v>376628</v>
      </c>
      <c r="AH63" s="187">
        <v>393079</v>
      </c>
      <c r="AI63" s="187">
        <v>405120</v>
      </c>
      <c r="AJ63" s="35">
        <v>413803</v>
      </c>
      <c r="AK63" s="276">
        <v>430118</v>
      </c>
      <c r="AL63" s="276">
        <v>441531</v>
      </c>
      <c r="AM63" s="276">
        <v>470297</v>
      </c>
      <c r="AN63" s="276">
        <v>294943</v>
      </c>
      <c r="AO63" s="276">
        <v>276344</v>
      </c>
      <c r="AP63" s="276">
        <v>283558</v>
      </c>
      <c r="AQ63" s="56">
        <v>389802</v>
      </c>
      <c r="AR63" s="276">
        <v>414212</v>
      </c>
      <c r="AS63" s="276">
        <v>231431</v>
      </c>
      <c r="AT63" s="276">
        <v>117737</v>
      </c>
      <c r="AU63" s="276">
        <v>97387</v>
      </c>
      <c r="AV63" s="292">
        <v>59578</v>
      </c>
      <c r="AW63" s="276">
        <v>68254</v>
      </c>
      <c r="AX63" s="276">
        <v>72606</v>
      </c>
      <c r="AY63" s="276">
        <v>85066</v>
      </c>
      <c r="AZ63" s="56">
        <v>40862</v>
      </c>
      <c r="BA63" s="276">
        <v>40040</v>
      </c>
      <c r="BB63" s="276">
        <v>50848</v>
      </c>
      <c r="BC63" s="56">
        <v>52934</v>
      </c>
      <c r="BD63" s="276">
        <v>36859</v>
      </c>
      <c r="BE63" s="276">
        <v>16582</v>
      </c>
      <c r="BF63" s="276">
        <v>15467</v>
      </c>
      <c r="BG63" s="276">
        <v>20396</v>
      </c>
      <c r="BH63" s="292">
        <v>1966</v>
      </c>
      <c r="BI63" s="476">
        <v>9315</v>
      </c>
      <c r="BJ63" s="541">
        <v>47751</v>
      </c>
      <c r="BK63" s="565">
        <v>42722</v>
      </c>
      <c r="BL63" s="56">
        <v>60698</v>
      </c>
      <c r="BM63" s="276">
        <v>150860</v>
      </c>
      <c r="BN63" s="276">
        <v>23496</v>
      </c>
      <c r="BO63" s="56">
        <v>1600</v>
      </c>
      <c r="BP63" s="56">
        <v>11751</v>
      </c>
      <c r="BQ63" s="276">
        <v>10727</v>
      </c>
      <c r="BR63" s="276">
        <v>91726</v>
      </c>
      <c r="BS63" s="276"/>
      <c r="BT63" s="276"/>
      <c r="BU63" s="33">
        <f t="shared" si="266"/>
        <v>73928.42</v>
      </c>
      <c r="BV63" s="36">
        <f t="shared" si="266"/>
        <v>21314.28</v>
      </c>
      <c r="BW63" s="36">
        <f t="shared" si="266"/>
        <v>-37560.31</v>
      </c>
      <c r="BX63" s="36">
        <f t="shared" si="266"/>
        <v>-39913.17</v>
      </c>
      <c r="BY63" s="36">
        <f t="shared" si="266"/>
        <v>-72458.64</v>
      </c>
      <c r="BZ63" s="36">
        <f t="shared" si="266"/>
        <v>133861.78</v>
      </c>
      <c r="CA63" s="36">
        <f t="shared" si="266"/>
        <v>131332.78</v>
      </c>
      <c r="CB63" s="36">
        <f t="shared" si="266"/>
        <v>122752.01000000001</v>
      </c>
      <c r="CC63" s="36">
        <f t="shared" si="266"/>
        <v>143637.08000000002</v>
      </c>
      <c r="CD63" s="386">
        <f t="shared" si="266"/>
        <v>127685.42</v>
      </c>
      <c r="CE63" s="409">
        <f t="shared" si="267"/>
        <v>85694.5</v>
      </c>
      <c r="CF63" s="36">
        <f t="shared" si="267"/>
        <v>123325.34</v>
      </c>
      <c r="CG63" s="36">
        <f t="shared" si="267"/>
        <v>156808.33000000002</v>
      </c>
      <c r="CH63" s="36">
        <f t="shared" si="267"/>
        <v>219887</v>
      </c>
      <c r="CI63" s="36">
        <f t="shared" si="267"/>
        <v>235653</v>
      </c>
      <c r="CJ63" s="227">
        <f t="shared" si="267"/>
        <v>265120</v>
      </c>
      <c r="CK63" s="227">
        <f t="shared" si="267"/>
        <v>301707</v>
      </c>
      <c r="CL63" s="227">
        <f t="shared" si="267"/>
        <v>186588</v>
      </c>
      <c r="CM63" s="227">
        <f t="shared" si="267"/>
        <v>197519</v>
      </c>
      <c r="CN63" s="227">
        <f t="shared" si="267"/>
        <v>217552</v>
      </c>
      <c r="CO63" s="227">
        <f t="shared" si="268"/>
        <v>215802</v>
      </c>
      <c r="CP63" s="386">
        <f t="shared" si="268"/>
        <v>245674</v>
      </c>
      <c r="CQ63" s="348">
        <f t="shared" si="268"/>
        <v>261035</v>
      </c>
      <c r="CR63" s="227">
        <f t="shared" si="268"/>
        <v>238093</v>
      </c>
      <c r="CS63" s="227">
        <f t="shared" si="268"/>
        <v>239168</v>
      </c>
      <c r="CT63" s="227">
        <f t="shared" si="268"/>
        <v>28444</v>
      </c>
      <c r="CU63" s="227">
        <f t="shared" si="268"/>
        <v>-5628</v>
      </c>
      <c r="CV63" s="227">
        <f t="shared" si="268"/>
        <v>-29224</v>
      </c>
      <c r="CW63" s="227">
        <f t="shared" si="268"/>
        <v>44303</v>
      </c>
      <c r="CX63" s="227">
        <f t="shared" si="268"/>
        <v>48426</v>
      </c>
      <c r="CY63" s="227">
        <f t="shared" si="269"/>
        <v>-145197</v>
      </c>
      <c r="CZ63" s="227">
        <f t="shared" si="269"/>
        <v>-275342</v>
      </c>
      <c r="DA63" s="227">
        <f t="shared" si="269"/>
        <v>-307733</v>
      </c>
      <c r="DB63" s="386">
        <f t="shared" si="269"/>
        <v>-354225</v>
      </c>
      <c r="DC63" s="386">
        <f t="shared" si="269"/>
        <v>-361864</v>
      </c>
      <c r="DD63" s="386">
        <f t="shared" si="269"/>
        <v>-368925</v>
      </c>
      <c r="DE63" s="386">
        <f t="shared" si="269"/>
        <v>-385231</v>
      </c>
      <c r="DF63" s="386">
        <f t="shared" si="269"/>
        <v>-254081</v>
      </c>
      <c r="DG63" s="386">
        <f t="shared" si="269"/>
        <v>-236304</v>
      </c>
      <c r="DH63" s="386">
        <f t="shared" si="269"/>
        <v>-232710</v>
      </c>
      <c r="DI63" s="386">
        <f t="shared" si="270"/>
        <v>-336868</v>
      </c>
      <c r="DJ63" s="386">
        <f t="shared" si="270"/>
        <v>-377353</v>
      </c>
      <c r="DK63" s="386">
        <f t="shared" si="270"/>
        <v>-214849</v>
      </c>
      <c r="DL63" s="386">
        <f t="shared" si="270"/>
        <v>-102270</v>
      </c>
      <c r="DM63" s="386">
        <f t="shared" si="270"/>
        <v>-76991</v>
      </c>
      <c r="DN63" s="386">
        <f t="shared" si="270"/>
        <v>-57612</v>
      </c>
      <c r="DO63" s="386">
        <f t="shared" si="270"/>
        <v>-58939</v>
      </c>
      <c r="DP63" s="386">
        <f t="shared" si="270"/>
        <v>-24855</v>
      </c>
      <c r="DQ63" s="386">
        <f t="shared" si="270"/>
        <v>-42344</v>
      </c>
      <c r="DR63" s="386">
        <f t="shared" si="270"/>
        <v>19836</v>
      </c>
      <c r="DS63" s="386">
        <f t="shared" si="270"/>
        <v>110820</v>
      </c>
      <c r="DT63" s="386">
        <f t="shared" si="270"/>
        <v>-27352</v>
      </c>
      <c r="DU63" s="386">
        <f t="shared" si="270"/>
        <v>-51334</v>
      </c>
      <c r="DV63" s="386">
        <f t="shared" si="270"/>
        <v>-25108</v>
      </c>
      <c r="DW63" s="386">
        <f t="shared" si="270"/>
        <v>-5855</v>
      </c>
      <c r="DX63" s="386">
        <f t="shared" si="270"/>
        <v>76259</v>
      </c>
      <c r="DY63" s="386"/>
      <c r="DZ63" s="386"/>
      <c r="EA63" s="386"/>
      <c r="EB63" s="326"/>
      <c r="EC63" s="56">
        <f>IF(ISERROR(GETPIVOTDATA("VALUE",'CRS WK pvt'!$I$2,"DT_FILE",EC$8,"CD_CO",EC$6,"TRIM_CAT",TRIM(B63),"TRIM_LINE",A58))=TRUE,0,GETPIVOTDATA("VALUE",'CRS WK pvt'!$I$2,"DT_FILE",EC$8,"CD_CO",EC$6,"TRIM_CAT",TRIM(B63),"TRIM_LINE",A58))</f>
        <v>91726</v>
      </c>
    </row>
    <row r="64" spans="1:133" s="122" customFormat="1" x14ac:dyDescent="0.3">
      <c r="A64" s="139"/>
      <c r="B64" s="32" t="s">
        <v>144</v>
      </c>
      <c r="C64" s="132">
        <f t="shared" ref="C64:V64" si="271">SUM(C59:C63)</f>
        <v>11793904.639999999</v>
      </c>
      <c r="D64" s="133">
        <f t="shared" si="271"/>
        <v>12611592.42</v>
      </c>
      <c r="E64" s="133">
        <f t="shared" si="271"/>
        <v>13401108.300000001</v>
      </c>
      <c r="F64" s="133">
        <f t="shared" si="271"/>
        <v>14456982.65</v>
      </c>
      <c r="G64" s="133">
        <f t="shared" si="271"/>
        <v>14725343.120000001</v>
      </c>
      <c r="H64" s="133">
        <f t="shared" si="271"/>
        <v>13915970.51</v>
      </c>
      <c r="I64" s="133">
        <f t="shared" si="271"/>
        <v>13083845.960000001</v>
      </c>
      <c r="J64" s="133">
        <f t="shared" si="271"/>
        <v>12337428.74</v>
      </c>
      <c r="K64" s="133">
        <f t="shared" si="271"/>
        <v>11787119.289999999</v>
      </c>
      <c r="L64" s="134">
        <f t="shared" si="271"/>
        <v>11716952.4</v>
      </c>
      <c r="M64" s="133">
        <f t="shared" si="271"/>
        <v>11158942.950000001</v>
      </c>
      <c r="N64" s="133">
        <f t="shared" si="271"/>
        <v>11288590.84</v>
      </c>
      <c r="O64" s="133">
        <f t="shared" si="271"/>
        <v>12275129.59</v>
      </c>
      <c r="P64" s="133">
        <f t="shared" si="271"/>
        <v>14064232</v>
      </c>
      <c r="Q64" s="133">
        <f t="shared" si="271"/>
        <v>15953111</v>
      </c>
      <c r="R64" s="133">
        <f t="shared" si="271"/>
        <v>17287090</v>
      </c>
      <c r="S64" s="133">
        <f t="shared" si="271"/>
        <v>18307964</v>
      </c>
      <c r="T64" s="133">
        <f t="shared" si="271"/>
        <v>18783662</v>
      </c>
      <c r="U64" s="133">
        <f t="shared" si="271"/>
        <v>18566146</v>
      </c>
      <c r="V64" s="133">
        <f t="shared" si="271"/>
        <v>17923559</v>
      </c>
      <c r="W64" s="133">
        <f>SUM(W59+W60+W61+W62+W63)</f>
        <v>17575612</v>
      </c>
      <c r="X64" s="134">
        <f>SUM(X59+X60+X61+X62+X63)</f>
        <v>17234643</v>
      </c>
      <c r="Y64" s="188">
        <v>16805609</v>
      </c>
      <c r="Z64" s="188">
        <v>16873665</v>
      </c>
      <c r="AA64" s="188">
        <v>17525741</v>
      </c>
      <c r="AB64" s="188">
        <v>18999788</v>
      </c>
      <c r="AC64" s="188">
        <v>20614196</v>
      </c>
      <c r="AD64" s="188">
        <v>21785051</v>
      </c>
      <c r="AE64" s="188">
        <v>20849524</v>
      </c>
      <c r="AF64" s="188">
        <v>19839332</v>
      </c>
      <c r="AG64" s="188">
        <v>18766963</v>
      </c>
      <c r="AH64" s="188">
        <v>17399561</v>
      </c>
      <c r="AI64" s="188">
        <v>16613674</v>
      </c>
      <c r="AJ64" s="134">
        <v>16289352</v>
      </c>
      <c r="AK64" s="277">
        <v>15946756</v>
      </c>
      <c r="AL64" s="277">
        <v>16099107</v>
      </c>
      <c r="AM64" s="277">
        <v>17038177</v>
      </c>
      <c r="AN64" s="277">
        <v>18386992</v>
      </c>
      <c r="AO64" s="277">
        <v>19332531</v>
      </c>
      <c r="AP64" s="277">
        <v>20262423</v>
      </c>
      <c r="AQ64" s="37">
        <v>20583792</v>
      </c>
      <c r="AR64" s="277">
        <v>20220976</v>
      </c>
      <c r="AS64" s="277">
        <v>19598451</v>
      </c>
      <c r="AT64" s="277">
        <v>18153848</v>
      </c>
      <c r="AU64" s="277">
        <v>17386454</v>
      </c>
      <c r="AV64" s="293">
        <v>17166579</v>
      </c>
      <c r="AW64" s="277">
        <v>17137277</v>
      </c>
      <c r="AX64" s="277">
        <v>17145302</v>
      </c>
      <c r="AY64" s="277">
        <v>18513281</v>
      </c>
      <c r="AZ64" s="37">
        <v>20008957</v>
      </c>
      <c r="BA64" s="277">
        <v>21423288</v>
      </c>
      <c r="BB64" s="277">
        <v>22914910</v>
      </c>
      <c r="BC64" s="37">
        <v>23110927</v>
      </c>
      <c r="BD64" s="277">
        <v>22221885</v>
      </c>
      <c r="BE64" s="277">
        <v>20623645</v>
      </c>
      <c r="BF64" s="277">
        <v>19298619</v>
      </c>
      <c r="BG64" s="277">
        <v>18657943</v>
      </c>
      <c r="BH64" s="293">
        <v>18105085</v>
      </c>
      <c r="BI64" s="477">
        <v>17865632</v>
      </c>
      <c r="BJ64" s="542">
        <v>17977257</v>
      </c>
      <c r="BK64" s="566">
        <v>19455157</v>
      </c>
      <c r="BL64" s="37">
        <v>21344770</v>
      </c>
      <c r="BM64" s="277">
        <v>23538961</v>
      </c>
      <c r="BN64" s="277">
        <v>25135845</v>
      </c>
      <c r="BO64" s="37">
        <v>25868586</v>
      </c>
      <c r="BP64" s="37">
        <v>25437160</v>
      </c>
      <c r="BQ64" s="277">
        <v>23378950</v>
      </c>
      <c r="BR64" s="277">
        <v>22089640</v>
      </c>
      <c r="BS64" s="277"/>
      <c r="BT64" s="277"/>
      <c r="BU64" s="132">
        <f t="shared" ref="BU64:BY64" si="272">SUM(BU59:BU63)</f>
        <v>481224.94999999984</v>
      </c>
      <c r="BV64" s="135">
        <f t="shared" si="272"/>
        <v>1452639.5799999996</v>
      </c>
      <c r="BW64" s="135">
        <f t="shared" si="272"/>
        <v>2552002.6999999988</v>
      </c>
      <c r="BX64" s="135">
        <f t="shared" si="272"/>
        <v>2830107.35</v>
      </c>
      <c r="BY64" s="135">
        <f t="shared" si="272"/>
        <v>3582620.8800000008</v>
      </c>
      <c r="BZ64" s="135">
        <f t="shared" ref="BZ64:CH64" si="273">SUM(BZ59:BZ63)</f>
        <v>4867691.4900000012</v>
      </c>
      <c r="CA64" s="135">
        <f t="shared" si="273"/>
        <v>5482300.04</v>
      </c>
      <c r="CB64" s="135">
        <f t="shared" si="273"/>
        <v>5586130.2599999988</v>
      </c>
      <c r="CC64" s="135">
        <f t="shared" si="273"/>
        <v>5788492.71</v>
      </c>
      <c r="CD64" s="387">
        <f t="shared" si="273"/>
        <v>5517690.6000000006</v>
      </c>
      <c r="CE64" s="410">
        <f t="shared" si="273"/>
        <v>5646666.0500000007</v>
      </c>
      <c r="CF64" s="135">
        <f t="shared" si="273"/>
        <v>5585074.1600000001</v>
      </c>
      <c r="CG64" s="135">
        <f t="shared" si="273"/>
        <v>5250611.4100000011</v>
      </c>
      <c r="CH64" s="135">
        <f t="shared" si="273"/>
        <v>4935556</v>
      </c>
      <c r="CI64" s="135">
        <f t="shared" ref="CI64:CJ64" si="274">SUM(CI59:CI63)</f>
        <v>4661085</v>
      </c>
      <c r="CJ64" s="228">
        <f t="shared" si="274"/>
        <v>4497961</v>
      </c>
      <c r="CK64" s="228">
        <f t="shared" ref="CK64:CL64" si="275">SUM(CK59:CK63)</f>
        <v>2541560</v>
      </c>
      <c r="CL64" s="228">
        <f t="shared" si="275"/>
        <v>1055670</v>
      </c>
      <c r="CM64" s="228">
        <f t="shared" ref="CM64" si="276">SUM(CM59:CM63)</f>
        <v>200817</v>
      </c>
      <c r="CN64" s="228">
        <f t="shared" ref="CN64:CO64" si="277">SUM(CN59:CN63)</f>
        <v>-523998</v>
      </c>
      <c r="CO64" s="228">
        <f t="shared" si="277"/>
        <v>-961938</v>
      </c>
      <c r="CP64" s="387">
        <f t="shared" ref="CP64:CQ64" si="278">SUM(CP59:CP63)</f>
        <v>-945291</v>
      </c>
      <c r="CQ64" s="349">
        <f t="shared" si="278"/>
        <v>-858853</v>
      </c>
      <c r="CR64" s="228">
        <f t="shared" ref="CR64" si="279">SUM(CR59:CR63)</f>
        <v>-774558</v>
      </c>
      <c r="CS64" s="228">
        <f t="shared" ref="CS64" si="280">SUM(CS59:CS63)</f>
        <v>-487564</v>
      </c>
      <c r="CT64" s="228">
        <f t="shared" ref="CT64" si="281">SUM(CT59:CT63)</f>
        <v>-612796</v>
      </c>
      <c r="CU64" s="228">
        <f t="shared" ref="CU64" si="282">SUM(CU59:CU63)</f>
        <v>-1281665</v>
      </c>
      <c r="CV64" s="228">
        <f t="shared" ref="CV64" si="283">SUM(CV59:CV63)</f>
        <v>-1522628</v>
      </c>
      <c r="CW64" s="228">
        <f t="shared" ref="CW64" si="284">SUM(CW59:CW63)</f>
        <v>-265732</v>
      </c>
      <c r="CX64" s="228">
        <f t="shared" ref="CX64" si="285">SUM(CX59:CX63)</f>
        <v>381644</v>
      </c>
      <c r="CY64" s="228">
        <f t="shared" ref="CY64" si="286">SUM(CY59:CY63)</f>
        <v>831488</v>
      </c>
      <c r="CZ64" s="228">
        <f t="shared" ref="CZ64" si="287">SUM(CZ59:CZ63)</f>
        <v>754287</v>
      </c>
      <c r="DA64" s="228">
        <f t="shared" ref="DA64" si="288">SUM(DA59:DA63)</f>
        <v>772780</v>
      </c>
      <c r="DB64" s="387">
        <f t="shared" ref="DB64" si="289">SUM(DB59:DB63)</f>
        <v>877227</v>
      </c>
      <c r="DC64" s="387">
        <f t="shared" ref="DC64" si="290">SUM(DC59:DC63)</f>
        <v>1190521</v>
      </c>
      <c r="DD64" s="387">
        <f t="shared" ref="DD64" si="291">SUM(DD59:DD63)</f>
        <v>1046195</v>
      </c>
      <c r="DE64" s="387">
        <f t="shared" ref="DE64" si="292">SUM(DE59:DE63)</f>
        <v>1475104</v>
      </c>
      <c r="DF64" s="387">
        <f t="shared" ref="DF64:DG64" si="293">SUM(DF59:DF63)</f>
        <v>1621965</v>
      </c>
      <c r="DG64" s="387">
        <f t="shared" si="293"/>
        <v>2090757</v>
      </c>
      <c r="DH64" s="387">
        <f t="shared" ref="DH64" si="294">SUM(DH59:DH63)</f>
        <v>2652487</v>
      </c>
      <c r="DI64" s="387">
        <f t="shared" ref="DI64" si="295">SUM(DI59:DI63)</f>
        <v>2527135</v>
      </c>
      <c r="DJ64" s="387">
        <f t="shared" ref="DJ64:DK64" si="296">SUM(DJ59:DJ63)</f>
        <v>2000909</v>
      </c>
      <c r="DK64" s="387">
        <f t="shared" si="296"/>
        <v>1025194</v>
      </c>
      <c r="DL64" s="387">
        <f t="shared" ref="DL64:DM64" si="297">SUM(DL59:DL63)</f>
        <v>1144771</v>
      </c>
      <c r="DM64" s="387">
        <f t="shared" si="297"/>
        <v>1271489</v>
      </c>
      <c r="DN64" s="387">
        <f t="shared" ref="DN64:DO64" si="298">SUM(DN59:DN63)</f>
        <v>938506</v>
      </c>
      <c r="DO64" s="387">
        <f t="shared" si="298"/>
        <v>728355</v>
      </c>
      <c r="DP64" s="387">
        <f t="shared" ref="DP64" si="299">SUM(DP59:DP63)</f>
        <v>831955</v>
      </c>
      <c r="DQ64" s="387">
        <f t="shared" ref="DQ64:DR64" si="300">SUM(DQ59:DQ63)</f>
        <v>941876</v>
      </c>
      <c r="DR64" s="387">
        <f t="shared" si="300"/>
        <v>1335813</v>
      </c>
      <c r="DS64" s="387">
        <f t="shared" ref="DS64:DT64" si="301">SUM(DS59:DS63)</f>
        <v>2115673</v>
      </c>
      <c r="DT64" s="387">
        <f t="shared" si="301"/>
        <v>2220935</v>
      </c>
      <c r="DU64" s="387">
        <f t="shared" ref="DU64:DV64" si="302">SUM(DU59:DU63)</f>
        <v>2757659</v>
      </c>
      <c r="DV64" s="387">
        <f t="shared" si="302"/>
        <v>3215275</v>
      </c>
      <c r="DW64" s="387">
        <f t="shared" ref="DW64:DX64" si="303">SUM(DW59:DW63)</f>
        <v>2755305</v>
      </c>
      <c r="DX64" s="387">
        <f t="shared" si="303"/>
        <v>2791021</v>
      </c>
      <c r="DY64" s="387"/>
      <c r="DZ64" s="387"/>
      <c r="EA64" s="387"/>
      <c r="EB64" s="327"/>
      <c r="EC64" s="37">
        <f>SUM(EC59:EC63)</f>
        <v>22089640</v>
      </c>
    </row>
    <row r="65" spans="1:133" s="31" customFormat="1" x14ac:dyDescent="0.3">
      <c r="A65" s="138">
        <f>+A58+1</f>
        <v>9</v>
      </c>
      <c r="B65" s="38" t="s">
        <v>152</v>
      </c>
      <c r="C65" s="39"/>
      <c r="D65" s="40"/>
      <c r="E65" s="40"/>
      <c r="F65" s="40"/>
      <c r="G65" s="40"/>
      <c r="H65" s="40"/>
      <c r="I65" s="40"/>
      <c r="J65" s="40"/>
      <c r="K65" s="40"/>
      <c r="L65" s="41"/>
      <c r="M65" s="40"/>
      <c r="N65" s="40"/>
      <c r="O65" s="40"/>
      <c r="P65" s="40"/>
      <c r="Q65" s="40"/>
      <c r="R65" s="40"/>
      <c r="S65" s="40"/>
      <c r="T65" s="40"/>
      <c r="U65" s="189"/>
      <c r="V65" s="189"/>
      <c r="W65" s="189"/>
      <c r="X65" s="41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41"/>
      <c r="AK65" s="278"/>
      <c r="AL65" s="278"/>
      <c r="AM65" s="278"/>
      <c r="AN65" s="278"/>
      <c r="AO65" s="278"/>
      <c r="AP65" s="278"/>
      <c r="AQ65" s="42"/>
      <c r="AR65" s="278"/>
      <c r="AS65" s="278"/>
      <c r="AT65" s="278"/>
      <c r="AU65" s="278"/>
      <c r="AV65" s="294"/>
      <c r="AW65" s="278"/>
      <c r="AX65" s="278"/>
      <c r="AY65" s="278"/>
      <c r="AZ65" s="42"/>
      <c r="BA65" s="278"/>
      <c r="BB65" s="278"/>
      <c r="BC65" s="42"/>
      <c r="BD65" s="278"/>
      <c r="BE65" s="278"/>
      <c r="BF65" s="278"/>
      <c r="BG65" s="278"/>
      <c r="BH65" s="294"/>
      <c r="BI65" s="478"/>
      <c r="BJ65" s="543"/>
      <c r="BK65" s="567"/>
      <c r="BL65" s="42"/>
      <c r="BM65" s="278"/>
      <c r="BN65" s="278"/>
      <c r="BO65" s="42"/>
      <c r="BP65" s="42"/>
      <c r="BQ65" s="278"/>
      <c r="BR65" s="278"/>
      <c r="BS65" s="278"/>
      <c r="BT65" s="278"/>
      <c r="BU65" s="39"/>
      <c r="BV65" s="43"/>
      <c r="BW65" s="43"/>
      <c r="BX65" s="43"/>
      <c r="BY65" s="43"/>
      <c r="BZ65" s="43"/>
      <c r="CA65" s="43"/>
      <c r="CB65" s="43"/>
      <c r="CC65" s="43"/>
      <c r="CD65" s="388"/>
      <c r="CE65" s="411"/>
      <c r="CF65" s="43"/>
      <c r="CG65" s="43"/>
      <c r="CH65" s="43"/>
      <c r="CI65" s="43"/>
      <c r="CJ65" s="229"/>
      <c r="CK65" s="229"/>
      <c r="CL65" s="229"/>
      <c r="CM65" s="229"/>
      <c r="CN65" s="229"/>
      <c r="CO65" s="229"/>
      <c r="CP65" s="388"/>
      <c r="CQ65" s="350"/>
      <c r="CR65" s="229"/>
      <c r="CS65" s="229"/>
      <c r="CT65" s="229"/>
      <c r="CU65" s="229"/>
      <c r="CV65" s="229"/>
      <c r="CW65" s="229"/>
      <c r="CX65" s="229"/>
      <c r="CY65" s="229"/>
      <c r="CZ65" s="229"/>
      <c r="DA65" s="229"/>
      <c r="DB65" s="388"/>
      <c r="DC65" s="388"/>
      <c r="DD65" s="388"/>
      <c r="DE65" s="388"/>
      <c r="DF65" s="388"/>
      <c r="DG65" s="388"/>
      <c r="DH65" s="388"/>
      <c r="DI65" s="388"/>
      <c r="DJ65" s="388"/>
      <c r="DK65" s="388"/>
      <c r="DL65" s="388"/>
      <c r="DM65" s="388"/>
      <c r="DN65" s="388"/>
      <c r="DO65" s="388"/>
      <c r="DP65" s="388"/>
      <c r="DQ65" s="388"/>
      <c r="DR65" s="388"/>
      <c r="DS65" s="388"/>
      <c r="DT65" s="388"/>
      <c r="DU65" s="388"/>
      <c r="DV65" s="388"/>
      <c r="DW65" s="388"/>
      <c r="DX65" s="388"/>
      <c r="DY65" s="388"/>
      <c r="DZ65" s="388"/>
      <c r="EA65" s="388"/>
      <c r="EB65" s="326"/>
      <c r="EC65" s="42"/>
    </row>
    <row r="66" spans="1:133" s="31" customFormat="1" x14ac:dyDescent="0.3">
      <c r="A66" s="138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7">
        <v>13098045</v>
      </c>
      <c r="V66" s="187">
        <v>12739876</v>
      </c>
      <c r="W66" s="187">
        <v>12466027</v>
      </c>
      <c r="X66" s="35">
        <v>12989113</v>
      </c>
      <c r="Y66" s="187">
        <v>13991123</v>
      </c>
      <c r="Z66" s="187">
        <v>15853690</v>
      </c>
      <c r="AA66" s="187">
        <v>17446532</v>
      </c>
      <c r="AB66" s="187">
        <v>18254327</v>
      </c>
      <c r="AC66" s="187">
        <v>18157630</v>
      </c>
      <c r="AD66" s="187">
        <v>17249374</v>
      </c>
      <c r="AE66" s="187">
        <v>14899000</v>
      </c>
      <c r="AF66" s="187">
        <v>13520975</v>
      </c>
      <c r="AG66" s="187">
        <v>12676931</v>
      </c>
      <c r="AH66" s="187">
        <v>11799982</v>
      </c>
      <c r="AI66" s="187">
        <v>11295756</v>
      </c>
      <c r="AJ66" s="35">
        <v>11608956</v>
      </c>
      <c r="AK66" s="276">
        <v>13496243</v>
      </c>
      <c r="AL66" s="276">
        <v>15458496</v>
      </c>
      <c r="AM66" s="276">
        <v>17500398</v>
      </c>
      <c r="AN66" s="276">
        <v>18377640</v>
      </c>
      <c r="AO66" s="276">
        <v>17819662</v>
      </c>
      <c r="AP66" s="276">
        <v>16834941</v>
      </c>
      <c r="AQ66" s="56">
        <v>15218344</v>
      </c>
      <c r="AR66" s="276">
        <v>14199883</v>
      </c>
      <c r="AS66" s="276">
        <v>13815412</v>
      </c>
      <c r="AT66" s="276">
        <v>12489005</v>
      </c>
      <c r="AU66" s="276">
        <v>12207366</v>
      </c>
      <c r="AV66" s="292">
        <v>13701287</v>
      </c>
      <c r="AW66" s="276">
        <v>15230011</v>
      </c>
      <c r="AX66" s="276">
        <v>17274459</v>
      </c>
      <c r="AY66" s="276">
        <v>18981066</v>
      </c>
      <c r="AZ66" s="56">
        <v>19769522</v>
      </c>
      <c r="BA66" s="276">
        <v>19081219</v>
      </c>
      <c r="BB66" s="276">
        <v>17758294</v>
      </c>
      <c r="BC66" s="56">
        <v>15947349</v>
      </c>
      <c r="BD66" s="276">
        <v>14615922</v>
      </c>
      <c r="BE66" s="276">
        <v>13113664</v>
      </c>
      <c r="BF66" s="276">
        <v>12209002</v>
      </c>
      <c r="BG66" s="276">
        <v>11874416</v>
      </c>
      <c r="BH66" s="292">
        <v>12352156</v>
      </c>
      <c r="BI66" s="476">
        <v>14519183</v>
      </c>
      <c r="BJ66" s="541">
        <v>17121964</v>
      </c>
      <c r="BK66" s="565">
        <v>19090039</v>
      </c>
      <c r="BL66" s="56">
        <v>20373633</v>
      </c>
      <c r="BM66" s="276">
        <v>20673442</v>
      </c>
      <c r="BN66" s="276">
        <v>19117696</v>
      </c>
      <c r="BO66" s="56">
        <v>16925807</v>
      </c>
      <c r="BP66" s="56">
        <v>15427170</v>
      </c>
      <c r="BQ66" s="276">
        <v>13629449</v>
      </c>
      <c r="BR66" s="276">
        <v>12654511</v>
      </c>
      <c r="BS66" s="276"/>
      <c r="BT66" s="276"/>
      <c r="BU66" s="33">
        <f t="shared" ref="BU66:CD70" si="304">O66-C66</f>
        <v>-460438.40000000037</v>
      </c>
      <c r="BV66" s="36">
        <f t="shared" si="304"/>
        <v>-554904.4299999997</v>
      </c>
      <c r="BW66" s="36">
        <f t="shared" si="304"/>
        <v>774598.15000000037</v>
      </c>
      <c r="BX66" s="36">
        <f t="shared" si="304"/>
        <v>2052587.9299999997</v>
      </c>
      <c r="BY66" s="36">
        <f t="shared" si="304"/>
        <v>1920416.3499999996</v>
      </c>
      <c r="BZ66" s="36">
        <f t="shared" si="304"/>
        <v>2887905.8100000005</v>
      </c>
      <c r="CA66" s="36">
        <f t="shared" si="304"/>
        <v>3370173.09</v>
      </c>
      <c r="CB66" s="36">
        <f t="shared" si="304"/>
        <v>3819098.1099999994</v>
      </c>
      <c r="CC66" s="36">
        <f t="shared" si="304"/>
        <v>3876406.0399999991</v>
      </c>
      <c r="CD66" s="386">
        <f t="shared" si="304"/>
        <v>3775641.92</v>
      </c>
      <c r="CE66" s="409">
        <f t="shared" ref="CE66:CN70" si="305">Y66-M66</f>
        <v>3579027.0299999993</v>
      </c>
      <c r="CF66" s="36">
        <f t="shared" si="305"/>
        <v>3739350.6999999993</v>
      </c>
      <c r="CG66" s="36">
        <f t="shared" si="305"/>
        <v>3676309.0999999996</v>
      </c>
      <c r="CH66" s="36">
        <f t="shared" si="305"/>
        <v>3335162</v>
      </c>
      <c r="CI66" s="36">
        <f t="shared" si="305"/>
        <v>2924054</v>
      </c>
      <c r="CJ66" s="227">
        <f t="shared" si="305"/>
        <v>2045875</v>
      </c>
      <c r="CK66" s="227">
        <f t="shared" si="305"/>
        <v>832402</v>
      </c>
      <c r="CL66" s="227">
        <f t="shared" si="305"/>
        <v>-41851</v>
      </c>
      <c r="CM66" s="227">
        <f t="shared" si="305"/>
        <v>-421114</v>
      </c>
      <c r="CN66" s="227">
        <f t="shared" si="305"/>
        <v>-939894</v>
      </c>
      <c r="CO66" s="227">
        <f t="shared" ref="CO66:CX70" si="306">AI66-W66</f>
        <v>-1170271</v>
      </c>
      <c r="CP66" s="386">
        <f t="shared" si="306"/>
        <v>-1380157</v>
      </c>
      <c r="CQ66" s="348">
        <f t="shared" si="306"/>
        <v>-494880</v>
      </c>
      <c r="CR66" s="227">
        <f t="shared" si="306"/>
        <v>-395194</v>
      </c>
      <c r="CS66" s="227">
        <f t="shared" si="306"/>
        <v>53866</v>
      </c>
      <c r="CT66" s="227">
        <f t="shared" si="306"/>
        <v>123313</v>
      </c>
      <c r="CU66" s="227">
        <f t="shared" si="306"/>
        <v>-337968</v>
      </c>
      <c r="CV66" s="227">
        <f t="shared" si="306"/>
        <v>-414433</v>
      </c>
      <c r="CW66" s="227">
        <f t="shared" si="306"/>
        <v>319344</v>
      </c>
      <c r="CX66" s="227">
        <f t="shared" si="306"/>
        <v>678908</v>
      </c>
      <c r="CY66" s="227">
        <f t="shared" ref="CY66:DH70" si="307">AS66-AG66</f>
        <v>1138481</v>
      </c>
      <c r="CZ66" s="227">
        <f t="shared" si="307"/>
        <v>689023</v>
      </c>
      <c r="DA66" s="227">
        <f t="shared" si="307"/>
        <v>911610</v>
      </c>
      <c r="DB66" s="386">
        <f t="shared" si="307"/>
        <v>2092331</v>
      </c>
      <c r="DC66" s="386">
        <f t="shared" si="307"/>
        <v>1733768</v>
      </c>
      <c r="DD66" s="386">
        <f t="shared" si="307"/>
        <v>1815963</v>
      </c>
      <c r="DE66" s="386">
        <f t="shared" si="307"/>
        <v>1480668</v>
      </c>
      <c r="DF66" s="386">
        <f t="shared" si="307"/>
        <v>1391882</v>
      </c>
      <c r="DG66" s="386">
        <f t="shared" si="307"/>
        <v>1261557</v>
      </c>
      <c r="DH66" s="386">
        <f t="shared" si="307"/>
        <v>923353</v>
      </c>
      <c r="DI66" s="386">
        <f t="shared" ref="DI66:DX70" si="308">BC66-AQ66</f>
        <v>729005</v>
      </c>
      <c r="DJ66" s="386">
        <f t="shared" si="308"/>
        <v>416039</v>
      </c>
      <c r="DK66" s="386">
        <f t="shared" si="308"/>
        <v>-701748</v>
      </c>
      <c r="DL66" s="386">
        <f t="shared" si="308"/>
        <v>-280003</v>
      </c>
      <c r="DM66" s="386">
        <f t="shared" si="308"/>
        <v>-332950</v>
      </c>
      <c r="DN66" s="386">
        <f t="shared" si="308"/>
        <v>-1349131</v>
      </c>
      <c r="DO66" s="386">
        <f t="shared" si="308"/>
        <v>-710828</v>
      </c>
      <c r="DP66" s="386">
        <f t="shared" si="308"/>
        <v>-152495</v>
      </c>
      <c r="DQ66" s="386">
        <f t="shared" si="308"/>
        <v>108973</v>
      </c>
      <c r="DR66" s="386">
        <f t="shared" si="308"/>
        <v>604111</v>
      </c>
      <c r="DS66" s="386">
        <f t="shared" si="308"/>
        <v>1592223</v>
      </c>
      <c r="DT66" s="386">
        <f t="shared" si="308"/>
        <v>1359402</v>
      </c>
      <c r="DU66" s="386">
        <f t="shared" si="308"/>
        <v>978458</v>
      </c>
      <c r="DV66" s="386">
        <f t="shared" si="308"/>
        <v>811248</v>
      </c>
      <c r="DW66" s="386">
        <f t="shared" si="308"/>
        <v>515785</v>
      </c>
      <c r="DX66" s="386">
        <f t="shared" si="308"/>
        <v>445509</v>
      </c>
      <c r="DY66" s="386"/>
      <c r="DZ66" s="386"/>
      <c r="EA66" s="386"/>
      <c r="EB66" s="326"/>
      <c r="EC66" s="56">
        <f>IF(ISERROR(GETPIVOTDATA("VALUE",'CRS WK pvt'!$I$2,"DT_FILE",EC$8,"CD_CO",EC$6,"TRIM_CAT",TRIM(B66),"TRIM_LINE",A65))=TRUE,0,GETPIVOTDATA("VALUE",'CRS WK pvt'!$I$2,"DT_FILE",EC$8,"CD_CO",EC$6,"TRIM_CAT",TRIM(B66),"TRIM_LINE",A65))</f>
        <v>12654511</v>
      </c>
    </row>
    <row r="67" spans="1:133" s="31" customFormat="1" x14ac:dyDescent="0.3">
      <c r="A67" s="138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7">
        <v>5564276</v>
      </c>
      <c r="V67" s="187">
        <v>5496855</v>
      </c>
      <c r="W67" s="187">
        <v>5613586</v>
      </c>
      <c r="X67" s="35">
        <v>5673544</v>
      </c>
      <c r="Y67" s="187">
        <v>5830928</v>
      </c>
      <c r="Z67" s="187">
        <v>6222638</v>
      </c>
      <c r="AA67" s="187">
        <v>6616133</v>
      </c>
      <c r="AB67" s="187">
        <v>6921932</v>
      </c>
      <c r="AC67" s="187">
        <v>6978431</v>
      </c>
      <c r="AD67" s="187">
        <v>7000523</v>
      </c>
      <c r="AE67" s="187">
        <v>6575623</v>
      </c>
      <c r="AF67" s="187">
        <v>6296274</v>
      </c>
      <c r="AG67" s="187">
        <v>6061610</v>
      </c>
      <c r="AH67" s="187">
        <v>5742110</v>
      </c>
      <c r="AI67" s="187">
        <v>5524499</v>
      </c>
      <c r="AJ67" s="35">
        <v>5642761</v>
      </c>
      <c r="AK67" s="276">
        <v>5978999</v>
      </c>
      <c r="AL67" s="276">
        <v>6528223</v>
      </c>
      <c r="AM67" s="276">
        <v>7127614</v>
      </c>
      <c r="AN67" s="276">
        <v>7421350</v>
      </c>
      <c r="AO67" s="276">
        <v>7539621</v>
      </c>
      <c r="AP67" s="276">
        <v>7400316</v>
      </c>
      <c r="AQ67" s="56">
        <v>6964555</v>
      </c>
      <c r="AR67" s="276">
        <v>6857425</v>
      </c>
      <c r="AS67" s="276">
        <v>6764941</v>
      </c>
      <c r="AT67" s="276">
        <v>6389796</v>
      </c>
      <c r="AU67" s="276">
        <v>6580894</v>
      </c>
      <c r="AV67" s="292">
        <v>6908229</v>
      </c>
      <c r="AW67" s="276">
        <v>7403065</v>
      </c>
      <c r="AX67" s="276">
        <v>7950066</v>
      </c>
      <c r="AY67" s="276">
        <v>8527824</v>
      </c>
      <c r="AZ67" s="56">
        <v>8819246</v>
      </c>
      <c r="BA67" s="276">
        <v>8968073</v>
      </c>
      <c r="BB67" s="276">
        <v>8864148</v>
      </c>
      <c r="BC67" s="56">
        <v>8460582</v>
      </c>
      <c r="BD67" s="276">
        <v>8047079</v>
      </c>
      <c r="BE67" s="276">
        <v>7712235</v>
      </c>
      <c r="BF67" s="276">
        <v>7317174</v>
      </c>
      <c r="BG67" s="276">
        <v>7228302</v>
      </c>
      <c r="BH67" s="292">
        <v>7474243</v>
      </c>
      <c r="BI67" s="476">
        <v>8094542</v>
      </c>
      <c r="BJ67" s="541">
        <v>8870351</v>
      </c>
      <c r="BK67" s="565">
        <v>9469187</v>
      </c>
      <c r="BL67" s="56">
        <v>9809826</v>
      </c>
      <c r="BM67" s="276">
        <v>10151886</v>
      </c>
      <c r="BN67" s="276">
        <v>11430256</v>
      </c>
      <c r="BO67" s="56">
        <v>11018934</v>
      </c>
      <c r="BP67" s="56">
        <v>10416026</v>
      </c>
      <c r="BQ67" s="276">
        <v>10088760</v>
      </c>
      <c r="BR67" s="276">
        <v>9501986</v>
      </c>
      <c r="BS67" s="276"/>
      <c r="BT67" s="276"/>
      <c r="BU67" s="33">
        <f t="shared" si="304"/>
        <v>246906.08000000007</v>
      </c>
      <c r="BV67" s="36">
        <f t="shared" si="304"/>
        <v>277837.58000000007</v>
      </c>
      <c r="BW67" s="36">
        <f t="shared" si="304"/>
        <v>360776.95999999996</v>
      </c>
      <c r="BX67" s="36">
        <f t="shared" si="304"/>
        <v>559369.91999999993</v>
      </c>
      <c r="BY67" s="36">
        <f t="shared" si="304"/>
        <v>830816.38999999966</v>
      </c>
      <c r="BZ67" s="36">
        <f t="shared" si="304"/>
        <v>1027519.0700000003</v>
      </c>
      <c r="CA67" s="36">
        <f t="shared" si="304"/>
        <v>1192867.58</v>
      </c>
      <c r="CB67" s="36">
        <f t="shared" si="304"/>
        <v>1205801.2300000004</v>
      </c>
      <c r="CC67" s="36">
        <f t="shared" si="304"/>
        <v>1334555.0499999998</v>
      </c>
      <c r="CD67" s="386">
        <f t="shared" si="304"/>
        <v>1291734.4000000004</v>
      </c>
      <c r="CE67" s="409">
        <f t="shared" si="305"/>
        <v>1288161.7400000002</v>
      </c>
      <c r="CF67" s="36">
        <f t="shared" si="305"/>
        <v>1382847.25</v>
      </c>
      <c r="CG67" s="36">
        <f t="shared" si="305"/>
        <v>1498846.0499999998</v>
      </c>
      <c r="CH67" s="36">
        <f t="shared" si="305"/>
        <v>1592806</v>
      </c>
      <c r="CI67" s="36">
        <f t="shared" si="305"/>
        <v>1555386</v>
      </c>
      <c r="CJ67" s="227">
        <f t="shared" si="305"/>
        <v>1609471</v>
      </c>
      <c r="CK67" s="227">
        <f t="shared" si="305"/>
        <v>1014543</v>
      </c>
      <c r="CL67" s="227">
        <f t="shared" si="305"/>
        <v>783145</v>
      </c>
      <c r="CM67" s="227">
        <f t="shared" si="305"/>
        <v>497334</v>
      </c>
      <c r="CN67" s="227">
        <f t="shared" si="305"/>
        <v>245255</v>
      </c>
      <c r="CO67" s="227">
        <f t="shared" si="306"/>
        <v>-89087</v>
      </c>
      <c r="CP67" s="386">
        <f t="shared" si="306"/>
        <v>-30783</v>
      </c>
      <c r="CQ67" s="348">
        <f t="shared" si="306"/>
        <v>148071</v>
      </c>
      <c r="CR67" s="227">
        <f t="shared" si="306"/>
        <v>305585</v>
      </c>
      <c r="CS67" s="227">
        <f t="shared" si="306"/>
        <v>511481</v>
      </c>
      <c r="CT67" s="227">
        <f t="shared" si="306"/>
        <v>499418</v>
      </c>
      <c r="CU67" s="227">
        <f t="shared" si="306"/>
        <v>561190</v>
      </c>
      <c r="CV67" s="227">
        <f t="shared" si="306"/>
        <v>399793</v>
      </c>
      <c r="CW67" s="227">
        <f t="shared" si="306"/>
        <v>388932</v>
      </c>
      <c r="CX67" s="227">
        <f t="shared" si="306"/>
        <v>561151</v>
      </c>
      <c r="CY67" s="227">
        <f t="shared" si="307"/>
        <v>703331</v>
      </c>
      <c r="CZ67" s="227">
        <f t="shared" si="307"/>
        <v>647686</v>
      </c>
      <c r="DA67" s="227">
        <f t="shared" si="307"/>
        <v>1056395</v>
      </c>
      <c r="DB67" s="386">
        <f t="shared" si="307"/>
        <v>1265468</v>
      </c>
      <c r="DC67" s="386">
        <f t="shared" si="307"/>
        <v>1424066</v>
      </c>
      <c r="DD67" s="386">
        <f t="shared" si="307"/>
        <v>1421843</v>
      </c>
      <c r="DE67" s="386">
        <f t="shared" si="307"/>
        <v>1400210</v>
      </c>
      <c r="DF67" s="386">
        <f t="shared" si="307"/>
        <v>1397896</v>
      </c>
      <c r="DG67" s="386">
        <f t="shared" si="307"/>
        <v>1428452</v>
      </c>
      <c r="DH67" s="386">
        <f t="shared" si="307"/>
        <v>1463832</v>
      </c>
      <c r="DI67" s="386">
        <f t="shared" si="308"/>
        <v>1496027</v>
      </c>
      <c r="DJ67" s="386">
        <f t="shared" si="308"/>
        <v>1189654</v>
      </c>
      <c r="DK67" s="386">
        <f t="shared" si="308"/>
        <v>947294</v>
      </c>
      <c r="DL67" s="386">
        <f t="shared" si="308"/>
        <v>927378</v>
      </c>
      <c r="DM67" s="386">
        <f t="shared" si="308"/>
        <v>647408</v>
      </c>
      <c r="DN67" s="386">
        <f t="shared" si="308"/>
        <v>566014</v>
      </c>
      <c r="DO67" s="386">
        <f t="shared" si="308"/>
        <v>691477</v>
      </c>
      <c r="DP67" s="386">
        <f t="shared" si="308"/>
        <v>920285</v>
      </c>
      <c r="DQ67" s="386">
        <f t="shared" si="308"/>
        <v>941363</v>
      </c>
      <c r="DR67" s="386">
        <f t="shared" si="308"/>
        <v>990580</v>
      </c>
      <c r="DS67" s="386">
        <f t="shared" si="308"/>
        <v>1183813</v>
      </c>
      <c r="DT67" s="386">
        <f t="shared" si="308"/>
        <v>2566108</v>
      </c>
      <c r="DU67" s="386">
        <f t="shared" si="308"/>
        <v>2558352</v>
      </c>
      <c r="DV67" s="386">
        <f t="shared" si="308"/>
        <v>2368947</v>
      </c>
      <c r="DW67" s="386">
        <f t="shared" si="308"/>
        <v>2376525</v>
      </c>
      <c r="DX67" s="386">
        <f t="shared" si="308"/>
        <v>2184812</v>
      </c>
      <c r="DY67" s="386"/>
      <c r="DZ67" s="386"/>
      <c r="EA67" s="386"/>
      <c r="EB67" s="326"/>
      <c r="EC67" s="56">
        <f>IF(ISERROR(GETPIVOTDATA("VALUE",'CRS WK pvt'!$I$2,"DT_FILE",EC$8,"CD_CO",EC$6,"TRIM_CAT",TRIM(B67),"TRIM_LINE",A65))=TRUE,0,GETPIVOTDATA("VALUE",'CRS WK pvt'!$I$2,"DT_FILE",EC$8,"CD_CO",EC$6,"TRIM_CAT",TRIM(B67),"TRIM_LINE",A65))</f>
        <v>9501986</v>
      </c>
    </row>
    <row r="68" spans="1:133" s="31" customFormat="1" x14ac:dyDescent="0.3">
      <c r="A68" s="138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7">
        <v>1239184</v>
      </c>
      <c r="V68" s="187">
        <v>1161212</v>
      </c>
      <c r="W68" s="187">
        <v>1072251</v>
      </c>
      <c r="X68" s="35">
        <v>1173109</v>
      </c>
      <c r="Y68" s="187">
        <v>1576041</v>
      </c>
      <c r="Z68" s="187">
        <v>1873342</v>
      </c>
      <c r="AA68" s="187">
        <v>1870314</v>
      </c>
      <c r="AB68" s="187">
        <v>1867547</v>
      </c>
      <c r="AC68" s="187">
        <v>1738135</v>
      </c>
      <c r="AD68" s="187">
        <v>1642625</v>
      </c>
      <c r="AE68" s="187">
        <v>1384087</v>
      </c>
      <c r="AF68" s="187">
        <v>1241399</v>
      </c>
      <c r="AG68" s="187">
        <v>1031089</v>
      </c>
      <c r="AH68" s="187">
        <v>1007658</v>
      </c>
      <c r="AI68" s="187">
        <v>1067883</v>
      </c>
      <c r="AJ68" s="35">
        <v>1178575</v>
      </c>
      <c r="AK68" s="276">
        <v>2341649</v>
      </c>
      <c r="AL68" s="276">
        <v>2674673</v>
      </c>
      <c r="AM68" s="276">
        <v>2982412</v>
      </c>
      <c r="AN68" s="276">
        <v>2429328</v>
      </c>
      <c r="AO68" s="276">
        <v>2311026</v>
      </c>
      <c r="AP68" s="276">
        <v>2068003</v>
      </c>
      <c r="AQ68" s="56">
        <v>1674215</v>
      </c>
      <c r="AR68" s="276">
        <v>1359330</v>
      </c>
      <c r="AS68" s="276">
        <v>1316932</v>
      </c>
      <c r="AT68" s="276">
        <v>1166832</v>
      </c>
      <c r="AU68" s="276">
        <v>1138331</v>
      </c>
      <c r="AV68" s="292">
        <v>1563399</v>
      </c>
      <c r="AW68" s="276">
        <v>1820956</v>
      </c>
      <c r="AX68" s="276">
        <v>2051054</v>
      </c>
      <c r="AY68" s="276">
        <v>2449488</v>
      </c>
      <c r="AZ68" s="56">
        <v>2369687</v>
      </c>
      <c r="BA68" s="276">
        <v>2251009</v>
      </c>
      <c r="BB68" s="276">
        <v>2008638</v>
      </c>
      <c r="BC68" s="56">
        <v>1646013</v>
      </c>
      <c r="BD68" s="276">
        <v>1445522</v>
      </c>
      <c r="BE68" s="276">
        <v>1266083</v>
      </c>
      <c r="BF68" s="276">
        <v>1193176</v>
      </c>
      <c r="BG68" s="276">
        <v>1177675</v>
      </c>
      <c r="BH68" s="292">
        <v>1479652</v>
      </c>
      <c r="BI68" s="476">
        <v>1920713</v>
      </c>
      <c r="BJ68" s="541">
        <v>2337172</v>
      </c>
      <c r="BK68" s="565">
        <v>2822355</v>
      </c>
      <c r="BL68" s="56">
        <v>2881423</v>
      </c>
      <c r="BM68" s="276">
        <v>2868241</v>
      </c>
      <c r="BN68" s="276">
        <v>2091973</v>
      </c>
      <c r="BO68" s="56">
        <v>1532065</v>
      </c>
      <c r="BP68" s="56">
        <v>1244962</v>
      </c>
      <c r="BQ68" s="276">
        <v>1094386</v>
      </c>
      <c r="BR68" s="276">
        <v>1011104</v>
      </c>
      <c r="BS68" s="276"/>
      <c r="BT68" s="276"/>
      <c r="BU68" s="33">
        <f t="shared" si="304"/>
        <v>7239.7900000000373</v>
      </c>
      <c r="BV68" s="36">
        <f t="shared" si="304"/>
        <v>601360.54</v>
      </c>
      <c r="BW68" s="36">
        <f t="shared" si="304"/>
        <v>768410.24</v>
      </c>
      <c r="BX68" s="36">
        <f t="shared" si="304"/>
        <v>867755.37</v>
      </c>
      <c r="BY68" s="36">
        <f t="shared" si="304"/>
        <v>776160.73</v>
      </c>
      <c r="BZ68" s="36">
        <f t="shared" si="304"/>
        <v>791041.06</v>
      </c>
      <c r="CA68" s="36">
        <f t="shared" si="304"/>
        <v>767169.7</v>
      </c>
      <c r="CB68" s="36">
        <f t="shared" si="304"/>
        <v>747476.31</v>
      </c>
      <c r="CC68" s="36">
        <f t="shared" si="304"/>
        <v>614715.63</v>
      </c>
      <c r="CD68" s="386">
        <f t="shared" si="304"/>
        <v>470998.48</v>
      </c>
      <c r="CE68" s="409">
        <f t="shared" si="305"/>
        <v>695149.42</v>
      </c>
      <c r="CF68" s="36">
        <f t="shared" si="305"/>
        <v>409390.78</v>
      </c>
      <c r="CG68" s="36">
        <f t="shared" si="305"/>
        <v>270822.24</v>
      </c>
      <c r="CH68" s="36">
        <f t="shared" si="305"/>
        <v>-431916</v>
      </c>
      <c r="CI68" s="36">
        <f t="shared" si="305"/>
        <v>-334579</v>
      </c>
      <c r="CJ68" s="227">
        <f t="shared" si="305"/>
        <v>-238104</v>
      </c>
      <c r="CK68" s="227">
        <f t="shared" si="305"/>
        <v>-140083</v>
      </c>
      <c r="CL68" s="227">
        <f t="shared" si="305"/>
        <v>-100800</v>
      </c>
      <c r="CM68" s="227">
        <f t="shared" si="305"/>
        <v>-208095</v>
      </c>
      <c r="CN68" s="227">
        <f t="shared" si="305"/>
        <v>-153554</v>
      </c>
      <c r="CO68" s="227">
        <f t="shared" si="306"/>
        <v>-4368</v>
      </c>
      <c r="CP68" s="386">
        <f t="shared" si="306"/>
        <v>5466</v>
      </c>
      <c r="CQ68" s="348">
        <f t="shared" si="306"/>
        <v>765608</v>
      </c>
      <c r="CR68" s="227">
        <f t="shared" si="306"/>
        <v>801331</v>
      </c>
      <c r="CS68" s="227">
        <f t="shared" si="306"/>
        <v>1112098</v>
      </c>
      <c r="CT68" s="227">
        <f t="shared" si="306"/>
        <v>561781</v>
      </c>
      <c r="CU68" s="227">
        <f t="shared" si="306"/>
        <v>572891</v>
      </c>
      <c r="CV68" s="227">
        <f t="shared" si="306"/>
        <v>425378</v>
      </c>
      <c r="CW68" s="227">
        <f t="shared" si="306"/>
        <v>290128</v>
      </c>
      <c r="CX68" s="227">
        <f t="shared" si="306"/>
        <v>117931</v>
      </c>
      <c r="CY68" s="227">
        <f t="shared" si="307"/>
        <v>285843</v>
      </c>
      <c r="CZ68" s="227">
        <f t="shared" si="307"/>
        <v>159174</v>
      </c>
      <c r="DA68" s="227">
        <f t="shared" si="307"/>
        <v>70448</v>
      </c>
      <c r="DB68" s="386">
        <f t="shared" si="307"/>
        <v>384824</v>
      </c>
      <c r="DC68" s="386">
        <f t="shared" si="307"/>
        <v>-520693</v>
      </c>
      <c r="DD68" s="386">
        <f t="shared" si="307"/>
        <v>-623619</v>
      </c>
      <c r="DE68" s="386">
        <f t="shared" si="307"/>
        <v>-532924</v>
      </c>
      <c r="DF68" s="386">
        <f t="shared" si="307"/>
        <v>-59641</v>
      </c>
      <c r="DG68" s="386">
        <f t="shared" si="307"/>
        <v>-60017</v>
      </c>
      <c r="DH68" s="386">
        <f t="shared" si="307"/>
        <v>-59365</v>
      </c>
      <c r="DI68" s="386">
        <f t="shared" si="308"/>
        <v>-28202</v>
      </c>
      <c r="DJ68" s="386">
        <f t="shared" si="308"/>
        <v>86192</v>
      </c>
      <c r="DK68" s="386">
        <f t="shared" si="308"/>
        <v>-50849</v>
      </c>
      <c r="DL68" s="386">
        <f t="shared" si="308"/>
        <v>26344</v>
      </c>
      <c r="DM68" s="386">
        <f t="shared" si="308"/>
        <v>39344</v>
      </c>
      <c r="DN68" s="386">
        <f t="shared" si="308"/>
        <v>-83747</v>
      </c>
      <c r="DO68" s="386">
        <f t="shared" si="308"/>
        <v>99757</v>
      </c>
      <c r="DP68" s="386">
        <f t="shared" si="308"/>
        <v>286118</v>
      </c>
      <c r="DQ68" s="386">
        <f t="shared" si="308"/>
        <v>372867</v>
      </c>
      <c r="DR68" s="386">
        <f t="shared" si="308"/>
        <v>511736</v>
      </c>
      <c r="DS68" s="386">
        <f t="shared" si="308"/>
        <v>617232</v>
      </c>
      <c r="DT68" s="386">
        <f t="shared" si="308"/>
        <v>83335</v>
      </c>
      <c r="DU68" s="386">
        <f t="shared" si="308"/>
        <v>-113948</v>
      </c>
      <c r="DV68" s="386">
        <f t="shared" si="308"/>
        <v>-200560</v>
      </c>
      <c r="DW68" s="386">
        <f t="shared" si="308"/>
        <v>-171697</v>
      </c>
      <c r="DX68" s="386">
        <f t="shared" si="308"/>
        <v>-182072</v>
      </c>
      <c r="DY68" s="386"/>
      <c r="DZ68" s="386"/>
      <c r="EA68" s="386"/>
      <c r="EB68" s="326"/>
      <c r="EC68" s="56">
        <f>IF(ISERROR(GETPIVOTDATA("VALUE",'CRS WK pvt'!$I$2,"DT_FILE",EC$8,"CD_CO",EC$6,"TRIM_CAT",TRIM(B68),"TRIM_LINE",A65))=TRUE,0,GETPIVOTDATA("VALUE",'CRS WK pvt'!$I$2,"DT_FILE",EC$8,"CD_CO",EC$6,"TRIM_CAT",TRIM(B68),"TRIM_LINE",A65))</f>
        <v>1011104</v>
      </c>
    </row>
    <row r="69" spans="1:133" s="31" customFormat="1" x14ac:dyDescent="0.3">
      <c r="A69" s="138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7">
        <v>394271</v>
      </c>
      <c r="V69" s="187">
        <v>259938</v>
      </c>
      <c r="W69" s="187">
        <v>397068</v>
      </c>
      <c r="X69" s="35">
        <v>440258</v>
      </c>
      <c r="Y69" s="187">
        <v>657287</v>
      </c>
      <c r="Z69" s="187">
        <v>816713</v>
      </c>
      <c r="AA69" s="187">
        <v>719040</v>
      </c>
      <c r="AB69" s="187">
        <v>594554</v>
      </c>
      <c r="AC69" s="187">
        <v>591431</v>
      </c>
      <c r="AD69" s="187">
        <v>684187</v>
      </c>
      <c r="AE69" s="187">
        <v>459578</v>
      </c>
      <c r="AF69" s="187">
        <v>409435</v>
      </c>
      <c r="AG69" s="187">
        <v>402342</v>
      </c>
      <c r="AH69" s="187">
        <v>328026</v>
      </c>
      <c r="AI69" s="187">
        <v>371234</v>
      </c>
      <c r="AJ69" s="35">
        <v>581709</v>
      </c>
      <c r="AK69" s="276">
        <v>1113068</v>
      </c>
      <c r="AL69" s="276">
        <v>1195239</v>
      </c>
      <c r="AM69" s="276">
        <v>1118475</v>
      </c>
      <c r="AN69" s="276">
        <v>876956</v>
      </c>
      <c r="AO69" s="276">
        <v>890003</v>
      </c>
      <c r="AP69" s="276">
        <v>691633</v>
      </c>
      <c r="AQ69" s="56">
        <v>451820</v>
      </c>
      <c r="AR69" s="276">
        <v>435225</v>
      </c>
      <c r="AS69" s="276">
        <v>443565</v>
      </c>
      <c r="AT69" s="276">
        <v>452135</v>
      </c>
      <c r="AU69" s="276">
        <v>527862</v>
      </c>
      <c r="AV69" s="292">
        <v>733984</v>
      </c>
      <c r="AW69" s="276">
        <v>862685</v>
      </c>
      <c r="AX69" s="276">
        <v>745818</v>
      </c>
      <c r="AY69" s="276">
        <v>923108</v>
      </c>
      <c r="AZ69" s="56">
        <v>909304</v>
      </c>
      <c r="BA69" s="276">
        <v>824202</v>
      </c>
      <c r="BB69" s="276">
        <v>755241</v>
      </c>
      <c r="BC69" s="56">
        <v>579826</v>
      </c>
      <c r="BD69" s="276">
        <v>558419</v>
      </c>
      <c r="BE69" s="276">
        <v>541387</v>
      </c>
      <c r="BF69" s="276">
        <v>571537</v>
      </c>
      <c r="BG69" s="276">
        <v>635743</v>
      </c>
      <c r="BH69" s="292">
        <v>962271</v>
      </c>
      <c r="BI69" s="476">
        <v>1121511</v>
      </c>
      <c r="BJ69" s="541">
        <v>1138892</v>
      </c>
      <c r="BK69" s="565">
        <v>1241553</v>
      </c>
      <c r="BL69" s="56">
        <v>1212874</v>
      </c>
      <c r="BM69" s="276">
        <v>1119508</v>
      </c>
      <c r="BN69" s="276">
        <v>960812</v>
      </c>
      <c r="BO69" s="56">
        <v>781155</v>
      </c>
      <c r="BP69" s="56">
        <v>700834</v>
      </c>
      <c r="BQ69" s="276">
        <v>623594</v>
      </c>
      <c r="BR69" s="276">
        <v>613117</v>
      </c>
      <c r="BS69" s="276"/>
      <c r="BT69" s="276"/>
      <c r="BU69" s="33">
        <f t="shared" si="304"/>
        <v>-506766.73</v>
      </c>
      <c r="BV69" s="36">
        <f t="shared" si="304"/>
        <v>-100231.21999999997</v>
      </c>
      <c r="BW69" s="36">
        <f t="shared" si="304"/>
        <v>94070.430000000051</v>
      </c>
      <c r="BX69" s="36">
        <f t="shared" si="304"/>
        <v>79372.050000000047</v>
      </c>
      <c r="BY69" s="36">
        <f t="shared" si="304"/>
        <v>-41141.050000000047</v>
      </c>
      <c r="BZ69" s="36">
        <f t="shared" si="304"/>
        <v>-139927.80000000005</v>
      </c>
      <c r="CA69" s="36">
        <f t="shared" si="304"/>
        <v>-162673.20999999996</v>
      </c>
      <c r="CB69" s="36">
        <f t="shared" si="304"/>
        <v>-191451.03999999998</v>
      </c>
      <c r="CC69" s="36">
        <f t="shared" si="304"/>
        <v>-44077</v>
      </c>
      <c r="CD69" s="386">
        <f t="shared" si="304"/>
        <v>-242036.59999999998</v>
      </c>
      <c r="CE69" s="409">
        <f t="shared" si="305"/>
        <v>19135.390000000014</v>
      </c>
      <c r="CF69" s="36">
        <f t="shared" si="305"/>
        <v>97984.170000000042</v>
      </c>
      <c r="CG69" s="36">
        <f t="shared" si="305"/>
        <v>-81703.050000000047</v>
      </c>
      <c r="CH69" s="36">
        <f t="shared" si="305"/>
        <v>-360116</v>
      </c>
      <c r="CI69" s="36">
        <f t="shared" si="305"/>
        <v>-316791</v>
      </c>
      <c r="CJ69" s="227">
        <f t="shared" si="305"/>
        <v>-130080</v>
      </c>
      <c r="CK69" s="227">
        <f t="shared" si="305"/>
        <v>-85587</v>
      </c>
      <c r="CL69" s="227">
        <f t="shared" si="305"/>
        <v>-40384</v>
      </c>
      <c r="CM69" s="227">
        <f t="shared" si="305"/>
        <v>8071</v>
      </c>
      <c r="CN69" s="227">
        <f t="shared" si="305"/>
        <v>68088</v>
      </c>
      <c r="CO69" s="227">
        <f t="shared" si="306"/>
        <v>-25834</v>
      </c>
      <c r="CP69" s="386">
        <f t="shared" si="306"/>
        <v>141451</v>
      </c>
      <c r="CQ69" s="348">
        <f t="shared" si="306"/>
        <v>455781</v>
      </c>
      <c r="CR69" s="227">
        <f t="shared" si="306"/>
        <v>378526</v>
      </c>
      <c r="CS69" s="227">
        <f t="shared" si="306"/>
        <v>399435</v>
      </c>
      <c r="CT69" s="227">
        <f t="shared" si="306"/>
        <v>282402</v>
      </c>
      <c r="CU69" s="227">
        <f t="shared" si="306"/>
        <v>298572</v>
      </c>
      <c r="CV69" s="227">
        <f t="shared" si="306"/>
        <v>7446</v>
      </c>
      <c r="CW69" s="227">
        <f t="shared" si="306"/>
        <v>-7758</v>
      </c>
      <c r="CX69" s="227">
        <f t="shared" si="306"/>
        <v>25790</v>
      </c>
      <c r="CY69" s="227">
        <f t="shared" si="307"/>
        <v>41223</v>
      </c>
      <c r="CZ69" s="227">
        <f t="shared" si="307"/>
        <v>124109</v>
      </c>
      <c r="DA69" s="227">
        <f t="shared" si="307"/>
        <v>156628</v>
      </c>
      <c r="DB69" s="386">
        <f t="shared" si="307"/>
        <v>152275</v>
      </c>
      <c r="DC69" s="386">
        <f t="shared" si="307"/>
        <v>-250383</v>
      </c>
      <c r="DD69" s="386">
        <f t="shared" si="307"/>
        <v>-449421</v>
      </c>
      <c r="DE69" s="386">
        <f t="shared" si="307"/>
        <v>-195367</v>
      </c>
      <c r="DF69" s="386">
        <f t="shared" si="307"/>
        <v>32348</v>
      </c>
      <c r="DG69" s="386">
        <f t="shared" si="307"/>
        <v>-65801</v>
      </c>
      <c r="DH69" s="386">
        <f t="shared" si="307"/>
        <v>63608</v>
      </c>
      <c r="DI69" s="386">
        <f t="shared" si="308"/>
        <v>128006</v>
      </c>
      <c r="DJ69" s="386">
        <f t="shared" si="308"/>
        <v>123194</v>
      </c>
      <c r="DK69" s="386">
        <f t="shared" si="308"/>
        <v>97822</v>
      </c>
      <c r="DL69" s="386">
        <f t="shared" si="308"/>
        <v>119402</v>
      </c>
      <c r="DM69" s="386">
        <f t="shared" si="308"/>
        <v>107881</v>
      </c>
      <c r="DN69" s="386">
        <f t="shared" si="308"/>
        <v>228287</v>
      </c>
      <c r="DO69" s="386">
        <f t="shared" si="308"/>
        <v>258826</v>
      </c>
      <c r="DP69" s="386">
        <f t="shared" si="308"/>
        <v>393074</v>
      </c>
      <c r="DQ69" s="386">
        <f t="shared" si="308"/>
        <v>318445</v>
      </c>
      <c r="DR69" s="386">
        <f t="shared" si="308"/>
        <v>303570</v>
      </c>
      <c r="DS69" s="386">
        <f t="shared" si="308"/>
        <v>295306</v>
      </c>
      <c r="DT69" s="386">
        <f t="shared" si="308"/>
        <v>205571</v>
      </c>
      <c r="DU69" s="386">
        <f t="shared" si="308"/>
        <v>201329</v>
      </c>
      <c r="DV69" s="386">
        <f t="shared" si="308"/>
        <v>142415</v>
      </c>
      <c r="DW69" s="386">
        <f t="shared" si="308"/>
        <v>82207</v>
      </c>
      <c r="DX69" s="386">
        <f t="shared" si="308"/>
        <v>41580</v>
      </c>
      <c r="DY69" s="386"/>
      <c r="DZ69" s="386"/>
      <c r="EA69" s="386"/>
      <c r="EB69" s="326"/>
      <c r="EC69" s="56">
        <f>IF(ISERROR(GETPIVOTDATA("VALUE",'CRS WK pvt'!$I$2,"DT_FILE",EC$8,"CD_CO",EC$6,"TRIM_CAT",TRIM(B69),"TRIM_LINE",A65))=TRUE,0,GETPIVOTDATA("VALUE",'CRS WK pvt'!$I$2,"DT_FILE",EC$8,"CD_CO",EC$6,"TRIM_CAT",TRIM(B69),"TRIM_LINE",A65))</f>
        <v>613117</v>
      </c>
    </row>
    <row r="70" spans="1:133" s="31" customFormat="1" x14ac:dyDescent="0.3">
      <c r="A70" s="138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7">
        <v>273151</v>
      </c>
      <c r="V70" s="187">
        <v>321862</v>
      </c>
      <c r="W70" s="187">
        <v>292362</v>
      </c>
      <c r="X70" s="35">
        <v>317255</v>
      </c>
      <c r="Y70" s="187">
        <v>363019</v>
      </c>
      <c r="Z70" s="187">
        <v>461567</v>
      </c>
      <c r="AA70" s="187">
        <v>441436</v>
      </c>
      <c r="AB70" s="187">
        <v>401825</v>
      </c>
      <c r="AC70" s="187">
        <v>487461</v>
      </c>
      <c r="AD70" s="187">
        <v>611361</v>
      </c>
      <c r="AE70" s="187">
        <v>576975</v>
      </c>
      <c r="AF70" s="187">
        <v>551682</v>
      </c>
      <c r="AG70" s="187">
        <v>579536</v>
      </c>
      <c r="AH70" s="187">
        <v>607949</v>
      </c>
      <c r="AI70" s="187">
        <v>504204</v>
      </c>
      <c r="AJ70" s="35">
        <v>527952</v>
      </c>
      <c r="AK70" s="276">
        <v>814576</v>
      </c>
      <c r="AL70" s="276">
        <v>691076</v>
      </c>
      <c r="AM70" s="276">
        <v>1037016</v>
      </c>
      <c r="AN70" s="276">
        <v>738083</v>
      </c>
      <c r="AO70" s="276">
        <v>773904</v>
      </c>
      <c r="AP70" s="276">
        <v>947436</v>
      </c>
      <c r="AQ70" s="56">
        <v>656800</v>
      </c>
      <c r="AR70" s="276">
        <v>672707</v>
      </c>
      <c r="AS70" s="276">
        <v>511747</v>
      </c>
      <c r="AT70" s="276">
        <v>223069</v>
      </c>
      <c r="AU70" s="276">
        <v>438166</v>
      </c>
      <c r="AV70" s="292">
        <v>843370</v>
      </c>
      <c r="AW70" s="276">
        <v>704332</v>
      </c>
      <c r="AX70" s="276">
        <v>550641</v>
      </c>
      <c r="AY70" s="276">
        <v>460503</v>
      </c>
      <c r="AZ70" s="56">
        <v>321278</v>
      </c>
      <c r="BA70" s="276">
        <v>304139</v>
      </c>
      <c r="BB70" s="276">
        <v>164834</v>
      </c>
      <c r="BC70" s="56">
        <v>275345</v>
      </c>
      <c r="BD70" s="276">
        <v>508485</v>
      </c>
      <c r="BE70" s="276">
        <v>35195</v>
      </c>
      <c r="BF70" s="276">
        <v>58182</v>
      </c>
      <c r="BG70" s="276">
        <v>40755</v>
      </c>
      <c r="BH70" s="292">
        <v>82201</v>
      </c>
      <c r="BI70" s="476">
        <v>243141</v>
      </c>
      <c r="BJ70" s="541">
        <v>417484</v>
      </c>
      <c r="BK70" s="565">
        <v>379011</v>
      </c>
      <c r="BL70" s="56">
        <v>398141</v>
      </c>
      <c r="BM70" s="276">
        <v>555426</v>
      </c>
      <c r="BN70" s="276">
        <v>256412</v>
      </c>
      <c r="BO70" s="56">
        <v>79919</v>
      </c>
      <c r="BP70" s="56">
        <v>77927</v>
      </c>
      <c r="BQ70" s="276">
        <v>24305</v>
      </c>
      <c r="BR70" s="276">
        <v>118086</v>
      </c>
      <c r="BS70" s="276"/>
      <c r="BT70" s="276"/>
      <c r="BU70" s="33">
        <f t="shared" si="304"/>
        <v>122329.35999999999</v>
      </c>
      <c r="BV70" s="36">
        <f t="shared" si="304"/>
        <v>65911.539999999979</v>
      </c>
      <c r="BW70" s="36">
        <f t="shared" si="304"/>
        <v>-218259.91999999998</v>
      </c>
      <c r="BX70" s="36">
        <f t="shared" si="304"/>
        <v>9401.7799999999988</v>
      </c>
      <c r="BY70" s="36">
        <f t="shared" si="304"/>
        <v>-33273.06</v>
      </c>
      <c r="BZ70" s="36">
        <f t="shared" si="304"/>
        <v>216161.41999999998</v>
      </c>
      <c r="CA70" s="36">
        <f t="shared" si="304"/>
        <v>175197.22</v>
      </c>
      <c r="CB70" s="36">
        <f t="shared" si="304"/>
        <v>257743.79</v>
      </c>
      <c r="CC70" s="36">
        <f t="shared" si="304"/>
        <v>118747.73999999999</v>
      </c>
      <c r="CD70" s="386">
        <f t="shared" si="304"/>
        <v>147368.5</v>
      </c>
      <c r="CE70" s="409">
        <f t="shared" si="305"/>
        <v>224351.39</v>
      </c>
      <c r="CF70" s="36">
        <f t="shared" si="305"/>
        <v>248714.75</v>
      </c>
      <c r="CG70" s="36">
        <f t="shared" si="305"/>
        <v>98922.700000000012</v>
      </c>
      <c r="CH70" s="36">
        <f t="shared" si="305"/>
        <v>51192</v>
      </c>
      <c r="CI70" s="36">
        <f t="shared" si="305"/>
        <v>246614</v>
      </c>
      <c r="CJ70" s="227">
        <f t="shared" si="305"/>
        <v>384121</v>
      </c>
      <c r="CK70" s="227">
        <f t="shared" si="305"/>
        <v>335121</v>
      </c>
      <c r="CL70" s="227">
        <f t="shared" si="305"/>
        <v>223428</v>
      </c>
      <c r="CM70" s="227">
        <f t="shared" si="305"/>
        <v>306385</v>
      </c>
      <c r="CN70" s="227">
        <f t="shared" si="305"/>
        <v>286087</v>
      </c>
      <c r="CO70" s="227">
        <f t="shared" si="306"/>
        <v>211842</v>
      </c>
      <c r="CP70" s="386">
        <f t="shared" si="306"/>
        <v>210697</v>
      </c>
      <c r="CQ70" s="348">
        <f t="shared" si="306"/>
        <v>451557</v>
      </c>
      <c r="CR70" s="227">
        <f t="shared" si="306"/>
        <v>229509</v>
      </c>
      <c r="CS70" s="227">
        <f t="shared" si="306"/>
        <v>595580</v>
      </c>
      <c r="CT70" s="227">
        <f t="shared" si="306"/>
        <v>336258</v>
      </c>
      <c r="CU70" s="227">
        <f t="shared" si="306"/>
        <v>286443</v>
      </c>
      <c r="CV70" s="227">
        <f t="shared" si="306"/>
        <v>336075</v>
      </c>
      <c r="CW70" s="227">
        <f t="shared" si="306"/>
        <v>79825</v>
      </c>
      <c r="CX70" s="227">
        <f t="shared" si="306"/>
        <v>121025</v>
      </c>
      <c r="CY70" s="227">
        <f t="shared" si="307"/>
        <v>-67789</v>
      </c>
      <c r="CZ70" s="227">
        <f t="shared" si="307"/>
        <v>-384880</v>
      </c>
      <c r="DA70" s="227">
        <f t="shared" si="307"/>
        <v>-66038</v>
      </c>
      <c r="DB70" s="386">
        <f t="shared" si="307"/>
        <v>315418</v>
      </c>
      <c r="DC70" s="386">
        <f t="shared" si="307"/>
        <v>-110244</v>
      </c>
      <c r="DD70" s="386">
        <f t="shared" si="307"/>
        <v>-140435</v>
      </c>
      <c r="DE70" s="386">
        <f t="shared" si="307"/>
        <v>-576513</v>
      </c>
      <c r="DF70" s="386">
        <f t="shared" si="307"/>
        <v>-416805</v>
      </c>
      <c r="DG70" s="386">
        <f t="shared" si="307"/>
        <v>-469765</v>
      </c>
      <c r="DH70" s="386">
        <f t="shared" si="307"/>
        <v>-782602</v>
      </c>
      <c r="DI70" s="386">
        <f t="shared" si="308"/>
        <v>-381455</v>
      </c>
      <c r="DJ70" s="386">
        <f t="shared" si="308"/>
        <v>-164222</v>
      </c>
      <c r="DK70" s="386">
        <f t="shared" si="308"/>
        <v>-476552</v>
      </c>
      <c r="DL70" s="386">
        <f t="shared" si="308"/>
        <v>-164887</v>
      </c>
      <c r="DM70" s="386">
        <f t="shared" si="308"/>
        <v>-397411</v>
      </c>
      <c r="DN70" s="386">
        <f t="shared" si="308"/>
        <v>-761169</v>
      </c>
      <c r="DO70" s="386">
        <f t="shared" si="308"/>
        <v>-461191</v>
      </c>
      <c r="DP70" s="386">
        <f t="shared" si="308"/>
        <v>-133157</v>
      </c>
      <c r="DQ70" s="386">
        <f t="shared" si="308"/>
        <v>-81492</v>
      </c>
      <c r="DR70" s="386">
        <f t="shared" si="308"/>
        <v>76863</v>
      </c>
      <c r="DS70" s="386">
        <f t="shared" si="308"/>
        <v>251287</v>
      </c>
      <c r="DT70" s="386">
        <f t="shared" si="308"/>
        <v>91578</v>
      </c>
      <c r="DU70" s="386">
        <f t="shared" si="308"/>
        <v>-195426</v>
      </c>
      <c r="DV70" s="386">
        <f t="shared" si="308"/>
        <v>-430558</v>
      </c>
      <c r="DW70" s="386">
        <f t="shared" si="308"/>
        <v>-10890</v>
      </c>
      <c r="DX70" s="386">
        <f t="shared" si="308"/>
        <v>59904</v>
      </c>
      <c r="DY70" s="386"/>
      <c r="DZ70" s="386"/>
      <c r="EA70" s="386"/>
      <c r="EB70" s="326"/>
      <c r="EC70" s="56">
        <f>IF(ISERROR(GETPIVOTDATA("VALUE",'CRS WK pvt'!$I$2,"DT_FILE",EC$8,"CD_CO",EC$6,"TRIM_CAT",TRIM(B70),"TRIM_LINE",A65))=TRUE,0,GETPIVOTDATA("VALUE",'CRS WK pvt'!$I$2,"DT_FILE",EC$8,"CD_CO",EC$6,"TRIM_CAT",TRIM(B70),"TRIM_LINE",A65))</f>
        <v>118086</v>
      </c>
    </row>
    <row r="71" spans="1:133" s="122" customFormat="1" ht="15" thickBot="1" x14ac:dyDescent="0.35">
      <c r="A71" s="139"/>
      <c r="B71" s="44" t="s">
        <v>144</v>
      </c>
      <c r="C71" s="118">
        <f t="shared" ref="C71:V71" si="309">SUM(C66:C70)</f>
        <v>22220987.860000003</v>
      </c>
      <c r="D71" s="119">
        <f t="shared" si="309"/>
        <v>23563082.990000002</v>
      </c>
      <c r="E71" s="119">
        <f t="shared" si="309"/>
        <v>22098808.140000004</v>
      </c>
      <c r="F71" s="119">
        <f t="shared" si="309"/>
        <v>19948299.949999996</v>
      </c>
      <c r="G71" s="119">
        <f t="shared" si="309"/>
        <v>18485887.640000001</v>
      </c>
      <c r="H71" s="119">
        <f t="shared" si="309"/>
        <v>16413527.439999999</v>
      </c>
      <c r="I71" s="119">
        <f t="shared" si="309"/>
        <v>15226192.619999999</v>
      </c>
      <c r="J71" s="119">
        <f t="shared" si="309"/>
        <v>14141074.6</v>
      </c>
      <c r="K71" s="119">
        <f t="shared" si="309"/>
        <v>13940946.539999999</v>
      </c>
      <c r="L71" s="120">
        <f t="shared" si="309"/>
        <v>15149572.299999999</v>
      </c>
      <c r="M71" s="119">
        <f t="shared" si="309"/>
        <v>16612573.029999999</v>
      </c>
      <c r="N71" s="119">
        <f t="shared" si="309"/>
        <v>19349662.349999998</v>
      </c>
      <c r="O71" s="119">
        <f t="shared" si="309"/>
        <v>21630257.960000005</v>
      </c>
      <c r="P71" s="119">
        <f t="shared" si="309"/>
        <v>23853057</v>
      </c>
      <c r="Q71" s="119">
        <f t="shared" si="309"/>
        <v>23878404</v>
      </c>
      <c r="R71" s="119">
        <f t="shared" si="309"/>
        <v>23516787</v>
      </c>
      <c r="S71" s="119">
        <f t="shared" si="309"/>
        <v>21938867</v>
      </c>
      <c r="T71" s="119">
        <f t="shared" si="309"/>
        <v>21196227</v>
      </c>
      <c r="U71" s="119">
        <f t="shared" si="309"/>
        <v>20568927</v>
      </c>
      <c r="V71" s="119">
        <f t="shared" si="309"/>
        <v>19979743</v>
      </c>
      <c r="W71" s="119">
        <f>SUM(W66+W67+W68+W69+W70)</f>
        <v>19841294</v>
      </c>
      <c r="X71" s="120">
        <f>SUM(X66+X67+X68+X69+X70)</f>
        <v>20593279</v>
      </c>
      <c r="Y71" s="190">
        <v>22418398</v>
      </c>
      <c r="Z71" s="190">
        <v>25227950</v>
      </c>
      <c r="AA71" s="190">
        <v>27093455</v>
      </c>
      <c r="AB71" s="190">
        <v>28040185</v>
      </c>
      <c r="AC71" s="190">
        <v>27953088</v>
      </c>
      <c r="AD71" s="190">
        <v>27188070</v>
      </c>
      <c r="AE71" s="190">
        <v>23895263</v>
      </c>
      <c r="AF71" s="190">
        <v>22019765</v>
      </c>
      <c r="AG71" s="190">
        <v>20751508</v>
      </c>
      <c r="AH71" s="190">
        <v>19485725</v>
      </c>
      <c r="AI71" s="190">
        <v>18763576</v>
      </c>
      <c r="AJ71" s="120">
        <v>19539953</v>
      </c>
      <c r="AK71" s="201">
        <v>23744535</v>
      </c>
      <c r="AL71" s="201">
        <v>26547707</v>
      </c>
      <c r="AM71" s="201">
        <v>29765915</v>
      </c>
      <c r="AN71" s="201">
        <v>29843357</v>
      </c>
      <c r="AO71" s="201">
        <v>29334216</v>
      </c>
      <c r="AP71" s="201">
        <v>27942329</v>
      </c>
      <c r="AQ71" s="29">
        <v>24965734</v>
      </c>
      <c r="AR71" s="201">
        <v>23524570</v>
      </c>
      <c r="AS71" s="201">
        <v>22852597</v>
      </c>
      <c r="AT71" s="201">
        <v>20720837</v>
      </c>
      <c r="AU71" s="201">
        <v>20892619</v>
      </c>
      <c r="AV71" s="295">
        <v>23750269</v>
      </c>
      <c r="AW71" s="201">
        <v>26021049</v>
      </c>
      <c r="AX71" s="201">
        <v>28572038</v>
      </c>
      <c r="AY71" s="201">
        <v>31341989</v>
      </c>
      <c r="AZ71" s="29">
        <v>32189037</v>
      </c>
      <c r="BA71" s="201">
        <v>31428642</v>
      </c>
      <c r="BB71" s="201">
        <v>29551155</v>
      </c>
      <c r="BC71" s="29">
        <v>26909115</v>
      </c>
      <c r="BD71" s="201">
        <v>25175427</v>
      </c>
      <c r="BE71" s="201">
        <v>22668564</v>
      </c>
      <c r="BF71" s="201">
        <v>21349071</v>
      </c>
      <c r="BG71" s="201">
        <v>20956891</v>
      </c>
      <c r="BH71" s="295">
        <v>22350523</v>
      </c>
      <c r="BI71" s="479">
        <v>25899090</v>
      </c>
      <c r="BJ71" s="544">
        <v>29885863</v>
      </c>
      <c r="BK71" s="568">
        <v>33002145</v>
      </c>
      <c r="BL71" s="29">
        <v>34675897</v>
      </c>
      <c r="BM71" s="201">
        <v>35368503</v>
      </c>
      <c r="BN71" s="201">
        <v>33857149</v>
      </c>
      <c r="BO71" s="29">
        <v>30337880</v>
      </c>
      <c r="BP71" s="29">
        <v>27866919</v>
      </c>
      <c r="BQ71" s="201">
        <v>25460494</v>
      </c>
      <c r="BR71" s="201">
        <v>23898804</v>
      </c>
      <c r="BS71" s="201"/>
      <c r="BT71" s="201"/>
      <c r="BU71" s="118">
        <f t="shared" ref="BU71:BY71" si="310">SUM(BU66:BU70)</f>
        <v>-590729.90000000026</v>
      </c>
      <c r="BV71" s="121">
        <f t="shared" si="310"/>
        <v>289974.01000000042</v>
      </c>
      <c r="BW71" s="121">
        <f t="shared" si="310"/>
        <v>1779595.8600000003</v>
      </c>
      <c r="BX71" s="121">
        <f t="shared" si="310"/>
        <v>3568487.0499999993</v>
      </c>
      <c r="BY71" s="121">
        <f t="shared" si="310"/>
        <v>3452979.3599999989</v>
      </c>
      <c r="BZ71" s="121">
        <f t="shared" ref="BZ71:CH71" si="311">SUM(BZ66:BZ70)</f>
        <v>4782699.5600000015</v>
      </c>
      <c r="CA71" s="121">
        <f t="shared" si="311"/>
        <v>5342734.38</v>
      </c>
      <c r="CB71" s="121">
        <f t="shared" si="311"/>
        <v>5838668.4000000004</v>
      </c>
      <c r="CC71" s="121">
        <f t="shared" si="311"/>
        <v>5900347.459999999</v>
      </c>
      <c r="CD71" s="389">
        <f t="shared" si="311"/>
        <v>5443706.7000000011</v>
      </c>
      <c r="CE71" s="412">
        <f t="shared" si="311"/>
        <v>5805824.9699999988</v>
      </c>
      <c r="CF71" s="121">
        <f t="shared" si="311"/>
        <v>5878287.6499999994</v>
      </c>
      <c r="CG71" s="121">
        <f t="shared" si="311"/>
        <v>5463197.04</v>
      </c>
      <c r="CH71" s="121">
        <f t="shared" si="311"/>
        <v>4187128</v>
      </c>
      <c r="CI71" s="121">
        <f t="shared" ref="CI71:CJ71" si="312">SUM(CI66:CI70)</f>
        <v>4074684</v>
      </c>
      <c r="CJ71" s="230">
        <f t="shared" si="312"/>
        <v>3671283</v>
      </c>
      <c r="CK71" s="230">
        <f t="shared" ref="CK71:CL71" si="313">SUM(CK66:CK70)</f>
        <v>1956396</v>
      </c>
      <c r="CL71" s="230">
        <f t="shared" si="313"/>
        <v>823538</v>
      </c>
      <c r="CM71" s="230">
        <f t="shared" ref="CM71" si="314">SUM(CM66:CM70)</f>
        <v>182581</v>
      </c>
      <c r="CN71" s="230">
        <f t="shared" ref="CN71:CO71" si="315">SUM(CN66:CN70)</f>
        <v>-494018</v>
      </c>
      <c r="CO71" s="230">
        <f t="shared" si="315"/>
        <v>-1077718</v>
      </c>
      <c r="CP71" s="389">
        <f t="shared" ref="CP71:CQ71" si="316">SUM(CP66:CP70)</f>
        <v>-1053326</v>
      </c>
      <c r="CQ71" s="351">
        <f t="shared" si="316"/>
        <v>1326137</v>
      </c>
      <c r="CR71" s="230">
        <f t="shared" ref="CR71" si="317">SUM(CR66:CR70)</f>
        <v>1319757</v>
      </c>
      <c r="CS71" s="230">
        <f t="shared" ref="CS71" si="318">SUM(CS66:CS70)</f>
        <v>2672460</v>
      </c>
      <c r="CT71" s="230">
        <f t="shared" ref="CT71" si="319">SUM(CT66:CT70)</f>
        <v>1803172</v>
      </c>
      <c r="CU71" s="230">
        <f t="shared" ref="CU71" si="320">SUM(CU66:CU70)</f>
        <v>1381128</v>
      </c>
      <c r="CV71" s="230">
        <f t="shared" ref="CV71" si="321">SUM(CV66:CV70)</f>
        <v>754259</v>
      </c>
      <c r="CW71" s="230">
        <f t="shared" ref="CW71" si="322">SUM(CW66:CW70)</f>
        <v>1070471</v>
      </c>
      <c r="CX71" s="230">
        <f t="shared" ref="CX71" si="323">SUM(CX66:CX70)</f>
        <v>1504805</v>
      </c>
      <c r="CY71" s="230">
        <f t="shared" ref="CY71" si="324">SUM(CY66:CY70)</f>
        <v>2101089</v>
      </c>
      <c r="CZ71" s="230">
        <f t="shared" ref="CZ71" si="325">SUM(CZ66:CZ70)</f>
        <v>1235112</v>
      </c>
      <c r="DA71" s="230">
        <f t="shared" ref="DA71" si="326">SUM(DA66:DA70)</f>
        <v>2129043</v>
      </c>
      <c r="DB71" s="389">
        <f t="shared" ref="DB71" si="327">SUM(DB66:DB70)</f>
        <v>4210316</v>
      </c>
      <c r="DC71" s="389">
        <f t="shared" ref="DC71" si="328">SUM(DC66:DC70)</f>
        <v>2276514</v>
      </c>
      <c r="DD71" s="389">
        <f t="shared" ref="DD71" si="329">SUM(DD66:DD70)</f>
        <v>2024331</v>
      </c>
      <c r="DE71" s="389">
        <f t="shared" ref="DE71" si="330">SUM(DE66:DE70)</f>
        <v>1576074</v>
      </c>
      <c r="DF71" s="389">
        <f t="shared" ref="DF71:DG71" si="331">SUM(DF66:DF70)</f>
        <v>2345680</v>
      </c>
      <c r="DG71" s="389">
        <f t="shared" si="331"/>
        <v>2094426</v>
      </c>
      <c r="DH71" s="389">
        <f t="shared" ref="DH71" si="332">SUM(DH66:DH70)</f>
        <v>1608826</v>
      </c>
      <c r="DI71" s="389">
        <f t="shared" ref="DI71" si="333">SUM(DI66:DI70)</f>
        <v>1943381</v>
      </c>
      <c r="DJ71" s="389">
        <f t="shared" ref="DJ71:DK71" si="334">SUM(DJ66:DJ70)</f>
        <v>1650857</v>
      </c>
      <c r="DK71" s="389">
        <f t="shared" si="334"/>
        <v>-184033</v>
      </c>
      <c r="DL71" s="389">
        <f t="shared" ref="DL71:DM71" si="335">SUM(DL66:DL70)</f>
        <v>628234</v>
      </c>
      <c r="DM71" s="389">
        <f t="shared" si="335"/>
        <v>64272</v>
      </c>
      <c r="DN71" s="389">
        <f t="shared" ref="DN71:DO71" si="336">SUM(DN66:DN70)</f>
        <v>-1399746</v>
      </c>
      <c r="DO71" s="389">
        <f t="shared" si="336"/>
        <v>-121959</v>
      </c>
      <c r="DP71" s="389">
        <f t="shared" ref="DP71" si="337">SUM(DP66:DP70)</f>
        <v>1313825</v>
      </c>
      <c r="DQ71" s="389">
        <f t="shared" ref="DQ71:DR71" si="338">SUM(DQ66:DQ70)</f>
        <v>1660156</v>
      </c>
      <c r="DR71" s="389">
        <f t="shared" si="338"/>
        <v>2486860</v>
      </c>
      <c r="DS71" s="389">
        <f t="shared" ref="DS71:DT71" si="339">SUM(DS66:DS70)</f>
        <v>3939861</v>
      </c>
      <c r="DT71" s="389">
        <f t="shared" si="339"/>
        <v>4305994</v>
      </c>
      <c r="DU71" s="389">
        <f t="shared" ref="DU71:DV71" si="340">SUM(DU66:DU70)</f>
        <v>3428765</v>
      </c>
      <c r="DV71" s="389">
        <f t="shared" si="340"/>
        <v>2691492</v>
      </c>
      <c r="DW71" s="389">
        <f t="shared" ref="DW71:DX71" si="341">SUM(DW66:DW70)</f>
        <v>2791930</v>
      </c>
      <c r="DX71" s="389">
        <f t="shared" si="341"/>
        <v>2549733</v>
      </c>
      <c r="DY71" s="389"/>
      <c r="DZ71" s="389"/>
      <c r="EA71" s="389"/>
      <c r="EB71" s="327"/>
      <c r="EC71" s="29">
        <f>SUM(EC66:EC70)</f>
        <v>23898804</v>
      </c>
    </row>
    <row r="72" spans="1:133" s="51" customFormat="1" x14ac:dyDescent="0.3">
      <c r="A72" s="138">
        <f>+A65+1</f>
        <v>10</v>
      </c>
      <c r="B72" s="66" t="s">
        <v>153</v>
      </c>
      <c r="C72" s="67"/>
      <c r="D72" s="68"/>
      <c r="E72" s="68"/>
      <c r="F72" s="68"/>
      <c r="G72" s="68"/>
      <c r="H72" s="68"/>
      <c r="I72" s="68"/>
      <c r="J72" s="68"/>
      <c r="K72" s="68"/>
      <c r="L72" s="69"/>
      <c r="M72" s="68"/>
      <c r="N72" s="68"/>
      <c r="O72" s="68"/>
      <c r="P72" s="68"/>
      <c r="Q72" s="68"/>
      <c r="R72" s="68"/>
      <c r="S72" s="68"/>
      <c r="T72" s="68"/>
      <c r="U72" s="182"/>
      <c r="V72" s="182"/>
      <c r="W72" s="182"/>
      <c r="X72" s="69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69"/>
      <c r="AK72" s="271"/>
      <c r="AL72" s="271"/>
      <c r="AM72" s="271"/>
      <c r="AN72" s="271"/>
      <c r="AO72" s="271"/>
      <c r="AP72" s="271"/>
      <c r="AQ72" s="70"/>
      <c r="AR72" s="271"/>
      <c r="AS72" s="271"/>
      <c r="AT72" s="271"/>
      <c r="AU72" s="271"/>
      <c r="AV72" s="287"/>
      <c r="AW72" s="271"/>
      <c r="AX72" s="271"/>
      <c r="AY72" s="271"/>
      <c r="AZ72" s="70"/>
      <c r="BA72" s="271"/>
      <c r="BB72" s="271"/>
      <c r="BC72" s="70"/>
      <c r="BD72" s="271"/>
      <c r="BE72" s="271"/>
      <c r="BF72" s="271"/>
      <c r="BG72" s="271"/>
      <c r="BH72" s="287"/>
      <c r="BI72" s="480"/>
      <c r="BJ72" s="536"/>
      <c r="BK72" s="569"/>
      <c r="BL72" s="70"/>
      <c r="BM72" s="271"/>
      <c r="BN72" s="271"/>
      <c r="BO72" s="70"/>
      <c r="BP72" s="70"/>
      <c r="BQ72" s="271"/>
      <c r="BR72" s="271"/>
      <c r="BS72" s="271"/>
      <c r="BT72" s="271"/>
      <c r="BU72" s="67"/>
      <c r="BV72" s="71"/>
      <c r="BW72" s="71"/>
      <c r="BX72" s="71"/>
      <c r="BY72" s="71"/>
      <c r="BZ72" s="71"/>
      <c r="CA72" s="71"/>
      <c r="CB72" s="71"/>
      <c r="CC72" s="71"/>
      <c r="CD72" s="381"/>
      <c r="CE72" s="404"/>
      <c r="CF72" s="71"/>
      <c r="CG72" s="71"/>
      <c r="CH72" s="71"/>
      <c r="CI72" s="71"/>
      <c r="CJ72" s="222"/>
      <c r="CK72" s="222"/>
      <c r="CL72" s="222"/>
      <c r="CM72" s="222"/>
      <c r="CN72" s="222"/>
      <c r="CO72" s="222"/>
      <c r="CP72" s="381"/>
      <c r="CQ72" s="343"/>
      <c r="CR72" s="222"/>
      <c r="CS72" s="222"/>
      <c r="CT72" s="222"/>
      <c r="CU72" s="222"/>
      <c r="CV72" s="222"/>
      <c r="CW72" s="222"/>
      <c r="CX72" s="222"/>
      <c r="CY72" s="222"/>
      <c r="CZ72" s="222"/>
      <c r="DA72" s="222"/>
      <c r="DB72" s="381"/>
      <c r="DC72" s="381"/>
      <c r="DD72" s="381"/>
      <c r="DE72" s="381"/>
      <c r="DF72" s="381"/>
      <c r="DG72" s="381"/>
      <c r="DH72" s="381"/>
      <c r="DI72" s="381"/>
      <c r="DJ72" s="381"/>
      <c r="DK72" s="381"/>
      <c r="DL72" s="381"/>
      <c r="DM72" s="381"/>
      <c r="DN72" s="381"/>
      <c r="DO72" s="381"/>
      <c r="DP72" s="381"/>
      <c r="DQ72" s="381"/>
      <c r="DR72" s="381"/>
      <c r="DS72" s="381"/>
      <c r="DT72" s="381"/>
      <c r="DU72" s="381"/>
      <c r="DV72" s="381"/>
      <c r="DW72" s="381"/>
      <c r="DX72" s="381"/>
      <c r="DY72" s="381"/>
      <c r="DZ72" s="381"/>
      <c r="EA72" s="381"/>
      <c r="EB72" s="261"/>
      <c r="EC72" s="70"/>
    </row>
    <row r="73" spans="1:133" s="51" customFormat="1" x14ac:dyDescent="0.3">
      <c r="A73" s="138"/>
      <c r="B73" s="52" t="s">
        <v>139</v>
      </c>
      <c r="C73" s="72">
        <v>22112155</v>
      </c>
      <c r="D73" s="73">
        <v>14657923</v>
      </c>
      <c r="E73" s="73">
        <v>9052086</v>
      </c>
      <c r="F73" s="73">
        <v>5063435</v>
      </c>
      <c r="G73" s="73">
        <v>3525288</v>
      </c>
      <c r="H73" s="73">
        <v>3046548</v>
      </c>
      <c r="I73" s="73">
        <v>3223241</v>
      </c>
      <c r="J73" s="73">
        <v>4922550</v>
      </c>
      <c r="K73" s="73">
        <v>8910355</v>
      </c>
      <c r="L73" s="74">
        <v>20409593</v>
      </c>
      <c r="M73" s="73">
        <v>24414341</v>
      </c>
      <c r="N73" s="73">
        <v>21667070</v>
      </c>
      <c r="O73" s="73">
        <v>19287257</v>
      </c>
      <c r="P73" s="73">
        <v>16696011</v>
      </c>
      <c r="Q73" s="73">
        <v>12025517</v>
      </c>
      <c r="R73" s="73">
        <v>5754386</v>
      </c>
      <c r="S73" s="73">
        <v>3956706</v>
      </c>
      <c r="T73" s="73">
        <v>3093160</v>
      </c>
      <c r="U73" s="183">
        <v>3708871</v>
      </c>
      <c r="V73" s="183">
        <v>4772063</v>
      </c>
      <c r="W73" s="183">
        <v>8580190</v>
      </c>
      <c r="X73" s="74">
        <v>16660754</v>
      </c>
      <c r="Y73" s="183">
        <v>24303938</v>
      </c>
      <c r="Z73" s="183">
        <v>25888443</v>
      </c>
      <c r="AA73" s="183">
        <v>23581709</v>
      </c>
      <c r="AB73" s="183">
        <v>14822187</v>
      </c>
      <c r="AC73" s="183">
        <v>8463156</v>
      </c>
      <c r="AD73" s="183">
        <v>5126105</v>
      </c>
      <c r="AE73" s="183">
        <v>3676091</v>
      </c>
      <c r="AF73" s="183">
        <v>3339539</v>
      </c>
      <c r="AG73" s="183">
        <v>3363571</v>
      </c>
      <c r="AH73" s="183">
        <v>3598605</v>
      </c>
      <c r="AI73" s="183">
        <v>8210867</v>
      </c>
      <c r="AJ73" s="74">
        <v>17945878</v>
      </c>
      <c r="AK73" s="272">
        <v>22697935</v>
      </c>
      <c r="AL73" s="272">
        <v>26257839</v>
      </c>
      <c r="AM73" s="272">
        <v>22358967</v>
      </c>
      <c r="AN73" s="272">
        <v>14466906</v>
      </c>
      <c r="AO73" s="272">
        <v>8975425</v>
      </c>
      <c r="AP73" s="272">
        <v>4728961</v>
      </c>
      <c r="AQ73" s="75">
        <v>3502494</v>
      </c>
      <c r="AR73" s="272">
        <v>3056170</v>
      </c>
      <c r="AS73" s="272">
        <v>3464865</v>
      </c>
      <c r="AT73" s="272">
        <v>4133994</v>
      </c>
      <c r="AU73" s="272">
        <v>6879660</v>
      </c>
      <c r="AV73" s="288">
        <v>16290638</v>
      </c>
      <c r="AW73" s="272">
        <v>21471893</v>
      </c>
      <c r="AX73" s="272">
        <v>20468114</v>
      </c>
      <c r="AY73" s="272">
        <v>21111286</v>
      </c>
      <c r="AZ73" s="75">
        <v>13937468</v>
      </c>
      <c r="BA73" s="272">
        <v>7719705</v>
      </c>
      <c r="BB73" s="272">
        <v>4986812</v>
      </c>
      <c r="BC73" s="75">
        <v>3513262</v>
      </c>
      <c r="BD73" s="272">
        <v>3248692</v>
      </c>
      <c r="BE73" s="272">
        <v>3304158</v>
      </c>
      <c r="BF73" s="272">
        <v>4041842</v>
      </c>
      <c r="BG73" s="272">
        <v>8395596</v>
      </c>
      <c r="BH73" s="288">
        <v>17315708</v>
      </c>
      <c r="BI73" s="472">
        <v>21348662</v>
      </c>
      <c r="BJ73" s="537">
        <v>22586013</v>
      </c>
      <c r="BK73" s="561">
        <v>19028413</v>
      </c>
      <c r="BL73" s="75">
        <v>15704375</v>
      </c>
      <c r="BM73" s="272">
        <v>7847181</v>
      </c>
      <c r="BN73" s="640">
        <v>4210429</v>
      </c>
      <c r="BO73" s="75">
        <v>3308633</v>
      </c>
      <c r="BP73" s="75">
        <v>2923901</v>
      </c>
      <c r="BQ73" s="642" t="s">
        <v>935</v>
      </c>
      <c r="BR73" s="642" t="s">
        <v>935</v>
      </c>
      <c r="BS73" s="642" t="s">
        <v>935</v>
      </c>
      <c r="BT73" s="642" t="s">
        <v>935</v>
      </c>
      <c r="BU73" s="72">
        <f t="shared" ref="BU73:CD77" si="342">O73-C73</f>
        <v>-2824898</v>
      </c>
      <c r="BV73" s="76">
        <f t="shared" si="342"/>
        <v>2038088</v>
      </c>
      <c r="BW73" s="76">
        <f t="shared" si="342"/>
        <v>2973431</v>
      </c>
      <c r="BX73" s="76">
        <f t="shared" si="342"/>
        <v>690951</v>
      </c>
      <c r="BY73" s="76">
        <f t="shared" si="342"/>
        <v>431418</v>
      </c>
      <c r="BZ73" s="76">
        <f t="shared" si="342"/>
        <v>46612</v>
      </c>
      <c r="CA73" s="76">
        <f t="shared" si="342"/>
        <v>485630</v>
      </c>
      <c r="CB73" s="76">
        <f t="shared" si="342"/>
        <v>-150487</v>
      </c>
      <c r="CC73" s="76">
        <f t="shared" si="342"/>
        <v>-330165</v>
      </c>
      <c r="CD73" s="382">
        <f t="shared" si="342"/>
        <v>-3748839</v>
      </c>
      <c r="CE73" s="405">
        <f t="shared" ref="CE73:CN77" si="343">Y73-M73</f>
        <v>-110403</v>
      </c>
      <c r="CF73" s="76">
        <f t="shared" si="343"/>
        <v>4221373</v>
      </c>
      <c r="CG73" s="76">
        <f t="shared" si="343"/>
        <v>4294452</v>
      </c>
      <c r="CH73" s="76">
        <f t="shared" si="343"/>
        <v>-1873824</v>
      </c>
      <c r="CI73" s="76">
        <f t="shared" si="343"/>
        <v>-3562361</v>
      </c>
      <c r="CJ73" s="223">
        <f t="shared" si="343"/>
        <v>-628281</v>
      </c>
      <c r="CK73" s="223">
        <f t="shared" si="343"/>
        <v>-280615</v>
      </c>
      <c r="CL73" s="223">
        <f t="shared" si="343"/>
        <v>246379</v>
      </c>
      <c r="CM73" s="223">
        <f t="shared" si="343"/>
        <v>-345300</v>
      </c>
      <c r="CN73" s="223">
        <f t="shared" si="343"/>
        <v>-1173458</v>
      </c>
      <c r="CO73" s="223">
        <f t="shared" ref="CO73:CX77" si="344">AI73-W73</f>
        <v>-369323</v>
      </c>
      <c r="CP73" s="382">
        <f t="shared" si="344"/>
        <v>1285124</v>
      </c>
      <c r="CQ73" s="344">
        <f t="shared" si="344"/>
        <v>-1606003</v>
      </c>
      <c r="CR73" s="223">
        <f t="shared" si="344"/>
        <v>369396</v>
      </c>
      <c r="CS73" s="223">
        <f t="shared" si="344"/>
        <v>-1222742</v>
      </c>
      <c r="CT73" s="223">
        <f t="shared" si="344"/>
        <v>-355281</v>
      </c>
      <c r="CU73" s="223">
        <f t="shared" si="344"/>
        <v>512269</v>
      </c>
      <c r="CV73" s="223">
        <f t="shared" si="344"/>
        <v>-397144</v>
      </c>
      <c r="CW73" s="223">
        <f t="shared" si="344"/>
        <v>-173597</v>
      </c>
      <c r="CX73" s="223">
        <f t="shared" si="344"/>
        <v>-283369</v>
      </c>
      <c r="CY73" s="223">
        <f t="shared" ref="CY73:DH77" si="345">AS73-AG73</f>
        <v>101294</v>
      </c>
      <c r="CZ73" s="223">
        <f t="shared" si="345"/>
        <v>535389</v>
      </c>
      <c r="DA73" s="223">
        <f t="shared" si="345"/>
        <v>-1331207</v>
      </c>
      <c r="DB73" s="382">
        <f t="shared" si="345"/>
        <v>-1655240</v>
      </c>
      <c r="DC73" s="382">
        <f t="shared" si="345"/>
        <v>-1226042</v>
      </c>
      <c r="DD73" s="382">
        <f t="shared" si="345"/>
        <v>-5789725</v>
      </c>
      <c r="DE73" s="382">
        <f t="shared" si="345"/>
        <v>-1247681</v>
      </c>
      <c r="DF73" s="382">
        <f t="shared" si="345"/>
        <v>-529438</v>
      </c>
      <c r="DG73" s="382">
        <f t="shared" si="345"/>
        <v>-1255720</v>
      </c>
      <c r="DH73" s="382">
        <f t="shared" si="345"/>
        <v>257851</v>
      </c>
      <c r="DI73" s="382">
        <f t="shared" ref="DI73:DX77" si="346">BC73-AQ73</f>
        <v>10768</v>
      </c>
      <c r="DJ73" s="382">
        <f t="shared" si="346"/>
        <v>192522</v>
      </c>
      <c r="DK73" s="382">
        <f t="shared" si="346"/>
        <v>-160707</v>
      </c>
      <c r="DL73" s="382">
        <f t="shared" si="346"/>
        <v>-92152</v>
      </c>
      <c r="DM73" s="382">
        <f t="shared" si="346"/>
        <v>1515936</v>
      </c>
      <c r="DN73" s="382">
        <f t="shared" si="346"/>
        <v>1025070</v>
      </c>
      <c r="DO73" s="382">
        <f t="shared" si="346"/>
        <v>-123231</v>
      </c>
      <c r="DP73" s="382">
        <f t="shared" si="346"/>
        <v>2117899</v>
      </c>
      <c r="DQ73" s="382">
        <f t="shared" si="346"/>
        <v>-2082873</v>
      </c>
      <c r="DR73" s="382">
        <f t="shared" si="346"/>
        <v>1766907</v>
      </c>
      <c r="DS73" s="382">
        <f t="shared" si="346"/>
        <v>127476</v>
      </c>
      <c r="DT73" s="382">
        <f t="shared" si="346"/>
        <v>-776383</v>
      </c>
      <c r="DU73" s="382">
        <f t="shared" si="346"/>
        <v>-204629</v>
      </c>
      <c r="DV73" s="382">
        <f t="shared" si="346"/>
        <v>-324791</v>
      </c>
      <c r="DW73" s="382" t="e">
        <f t="shared" si="346"/>
        <v>#VALUE!</v>
      </c>
      <c r="DX73" s="382" t="e">
        <f t="shared" si="346"/>
        <v>#VALUE!</v>
      </c>
      <c r="DY73" s="382"/>
      <c r="DZ73" s="382"/>
      <c r="EA73" s="382"/>
      <c r="EB73" s="261"/>
      <c r="EC73" s="75">
        <f>IF(ISERROR(GETPIVOTDATA("VALUE",'CRS WK pvt'!$I$2,"DT_FILE",EC$8,"CD_CO",EC$6,"TRIM_CAT",TRIM(B73),"TRIM_LINE",A72))=TRUE,0,GETPIVOTDATA("VALUE",'CRS WK pvt'!$I$2,"DT_FILE",EC$8,"CD_CO",EC$6,"TRIM_CAT",TRIM(B73),"TRIM_LINE",A72))</f>
        <v>0</v>
      </c>
    </row>
    <row r="74" spans="1:133" s="51" customFormat="1" x14ac:dyDescent="0.3">
      <c r="A74" s="138"/>
      <c r="B74" s="52" t="s">
        <v>140</v>
      </c>
      <c r="C74" s="72">
        <v>1506282</v>
      </c>
      <c r="D74" s="73">
        <v>1196996</v>
      </c>
      <c r="E74" s="73">
        <v>603602</v>
      </c>
      <c r="F74" s="73">
        <v>373151</v>
      </c>
      <c r="G74" s="73">
        <v>219842</v>
      </c>
      <c r="H74" s="73">
        <v>176776</v>
      </c>
      <c r="I74" s="73">
        <v>189984</v>
      </c>
      <c r="J74" s="73">
        <v>296935</v>
      </c>
      <c r="K74" s="73">
        <v>565396</v>
      </c>
      <c r="L74" s="74">
        <v>1501179</v>
      </c>
      <c r="M74" s="73">
        <v>1593477</v>
      </c>
      <c r="N74" s="73">
        <v>1457461</v>
      </c>
      <c r="O74" s="73">
        <v>1259335</v>
      </c>
      <c r="P74" s="73">
        <v>1214922</v>
      </c>
      <c r="Q74" s="73">
        <v>723771</v>
      </c>
      <c r="R74" s="73">
        <v>386870</v>
      </c>
      <c r="S74" s="73">
        <v>265206</v>
      </c>
      <c r="T74" s="73">
        <v>185111</v>
      </c>
      <c r="U74" s="183">
        <v>214146</v>
      </c>
      <c r="V74" s="183">
        <v>296295</v>
      </c>
      <c r="W74" s="183">
        <v>628827</v>
      </c>
      <c r="X74" s="74">
        <v>1336530</v>
      </c>
      <c r="Y74" s="183">
        <v>1819916</v>
      </c>
      <c r="Z74" s="183">
        <v>1931879</v>
      </c>
      <c r="AA74" s="183">
        <v>1800497</v>
      </c>
      <c r="AB74" s="183">
        <v>1324628</v>
      </c>
      <c r="AC74" s="183">
        <v>651980</v>
      </c>
      <c r="AD74" s="183">
        <v>489627</v>
      </c>
      <c r="AE74" s="183">
        <v>313118</v>
      </c>
      <c r="AF74" s="183">
        <v>229582</v>
      </c>
      <c r="AG74" s="183">
        <v>238684</v>
      </c>
      <c r="AH74" s="183">
        <v>267577</v>
      </c>
      <c r="AI74" s="183">
        <v>716482</v>
      </c>
      <c r="AJ74" s="74">
        <v>1402667</v>
      </c>
      <c r="AK74" s="272">
        <v>1807381</v>
      </c>
      <c r="AL74" s="272">
        <v>2104496</v>
      </c>
      <c r="AM74" s="272">
        <v>1865010</v>
      </c>
      <c r="AN74" s="272">
        <v>1359660</v>
      </c>
      <c r="AO74" s="272">
        <v>860941</v>
      </c>
      <c r="AP74" s="272">
        <v>467755</v>
      </c>
      <c r="AQ74" s="75">
        <v>284977</v>
      </c>
      <c r="AR74" s="272">
        <v>223380</v>
      </c>
      <c r="AS74" s="272">
        <v>260584</v>
      </c>
      <c r="AT74" s="272">
        <v>345312</v>
      </c>
      <c r="AU74" s="272">
        <v>668844</v>
      </c>
      <c r="AV74" s="288">
        <v>1621699</v>
      </c>
      <c r="AW74" s="272">
        <v>1937758</v>
      </c>
      <c r="AX74" s="272">
        <v>1985556</v>
      </c>
      <c r="AY74" s="272">
        <v>2095763</v>
      </c>
      <c r="AZ74" s="75">
        <v>1513233</v>
      </c>
      <c r="BA74" s="272">
        <v>931444</v>
      </c>
      <c r="BB74" s="272">
        <v>569695</v>
      </c>
      <c r="BC74" s="75">
        <v>314318</v>
      </c>
      <c r="BD74" s="272">
        <v>296162</v>
      </c>
      <c r="BE74" s="272">
        <v>287404</v>
      </c>
      <c r="BF74" s="272">
        <v>368994</v>
      </c>
      <c r="BG74" s="272">
        <v>874066</v>
      </c>
      <c r="BH74" s="288">
        <v>1615776</v>
      </c>
      <c r="BI74" s="472">
        <v>2026978</v>
      </c>
      <c r="BJ74" s="537">
        <v>2198664</v>
      </c>
      <c r="BK74" s="561">
        <v>1909004</v>
      </c>
      <c r="BL74" s="75">
        <v>1813623</v>
      </c>
      <c r="BM74" s="272">
        <v>787702</v>
      </c>
      <c r="BN74" s="640">
        <v>514021</v>
      </c>
      <c r="BO74" s="75">
        <v>399063</v>
      </c>
      <c r="BP74" s="75">
        <v>350665</v>
      </c>
      <c r="BQ74" s="642" t="s">
        <v>935</v>
      </c>
      <c r="BR74" s="642" t="s">
        <v>935</v>
      </c>
      <c r="BS74" s="642" t="s">
        <v>935</v>
      </c>
      <c r="BT74" s="642" t="s">
        <v>935</v>
      </c>
      <c r="BU74" s="72">
        <f t="shared" si="342"/>
        <v>-246947</v>
      </c>
      <c r="BV74" s="76">
        <f t="shared" si="342"/>
        <v>17926</v>
      </c>
      <c r="BW74" s="76">
        <f t="shared" si="342"/>
        <v>120169</v>
      </c>
      <c r="BX74" s="76">
        <f t="shared" si="342"/>
        <v>13719</v>
      </c>
      <c r="BY74" s="76">
        <f t="shared" si="342"/>
        <v>45364</v>
      </c>
      <c r="BZ74" s="76">
        <f t="shared" si="342"/>
        <v>8335</v>
      </c>
      <c r="CA74" s="76">
        <f t="shared" si="342"/>
        <v>24162</v>
      </c>
      <c r="CB74" s="76">
        <f t="shared" si="342"/>
        <v>-640</v>
      </c>
      <c r="CC74" s="76">
        <f t="shared" si="342"/>
        <v>63431</v>
      </c>
      <c r="CD74" s="382">
        <f t="shared" si="342"/>
        <v>-164649</v>
      </c>
      <c r="CE74" s="405">
        <f t="shared" si="343"/>
        <v>226439</v>
      </c>
      <c r="CF74" s="76">
        <f t="shared" si="343"/>
        <v>474418</v>
      </c>
      <c r="CG74" s="76">
        <f t="shared" si="343"/>
        <v>541162</v>
      </c>
      <c r="CH74" s="76">
        <f t="shared" si="343"/>
        <v>109706</v>
      </c>
      <c r="CI74" s="76">
        <f t="shared" si="343"/>
        <v>-71791</v>
      </c>
      <c r="CJ74" s="223">
        <f t="shared" si="343"/>
        <v>102757</v>
      </c>
      <c r="CK74" s="223">
        <f t="shared" si="343"/>
        <v>47912</v>
      </c>
      <c r="CL74" s="223">
        <f t="shared" si="343"/>
        <v>44471</v>
      </c>
      <c r="CM74" s="223">
        <f t="shared" si="343"/>
        <v>24538</v>
      </c>
      <c r="CN74" s="223">
        <f t="shared" si="343"/>
        <v>-28718</v>
      </c>
      <c r="CO74" s="223">
        <f t="shared" si="344"/>
        <v>87655</v>
      </c>
      <c r="CP74" s="382">
        <f t="shared" si="344"/>
        <v>66137</v>
      </c>
      <c r="CQ74" s="344">
        <f t="shared" si="344"/>
        <v>-12535</v>
      </c>
      <c r="CR74" s="223">
        <f t="shared" si="344"/>
        <v>172617</v>
      </c>
      <c r="CS74" s="223">
        <f t="shared" si="344"/>
        <v>64513</v>
      </c>
      <c r="CT74" s="223">
        <f t="shared" si="344"/>
        <v>35032</v>
      </c>
      <c r="CU74" s="223">
        <f t="shared" si="344"/>
        <v>208961</v>
      </c>
      <c r="CV74" s="223">
        <f t="shared" si="344"/>
        <v>-21872</v>
      </c>
      <c r="CW74" s="223">
        <f t="shared" si="344"/>
        <v>-28141</v>
      </c>
      <c r="CX74" s="223">
        <f t="shared" si="344"/>
        <v>-6202</v>
      </c>
      <c r="CY74" s="223">
        <f t="shared" si="345"/>
        <v>21900</v>
      </c>
      <c r="CZ74" s="223">
        <f t="shared" si="345"/>
        <v>77735</v>
      </c>
      <c r="DA74" s="223">
        <f t="shared" si="345"/>
        <v>-47638</v>
      </c>
      <c r="DB74" s="382">
        <f t="shared" si="345"/>
        <v>219032</v>
      </c>
      <c r="DC74" s="382">
        <f t="shared" si="345"/>
        <v>130377</v>
      </c>
      <c r="DD74" s="382">
        <f t="shared" si="345"/>
        <v>-118940</v>
      </c>
      <c r="DE74" s="382">
        <f t="shared" si="345"/>
        <v>230753</v>
      </c>
      <c r="DF74" s="382">
        <f t="shared" si="345"/>
        <v>153573</v>
      </c>
      <c r="DG74" s="382">
        <f t="shared" si="345"/>
        <v>70503</v>
      </c>
      <c r="DH74" s="382">
        <f t="shared" si="345"/>
        <v>101940</v>
      </c>
      <c r="DI74" s="382">
        <f t="shared" si="346"/>
        <v>29341</v>
      </c>
      <c r="DJ74" s="382">
        <f t="shared" si="346"/>
        <v>72782</v>
      </c>
      <c r="DK74" s="382">
        <f t="shared" si="346"/>
        <v>26820</v>
      </c>
      <c r="DL74" s="382">
        <f t="shared" si="346"/>
        <v>23682</v>
      </c>
      <c r="DM74" s="382">
        <f t="shared" si="346"/>
        <v>205222</v>
      </c>
      <c r="DN74" s="382">
        <f t="shared" si="346"/>
        <v>-5923</v>
      </c>
      <c r="DO74" s="382">
        <f t="shared" si="346"/>
        <v>89220</v>
      </c>
      <c r="DP74" s="382">
        <f t="shared" si="346"/>
        <v>213108</v>
      </c>
      <c r="DQ74" s="382">
        <f t="shared" si="346"/>
        <v>-186759</v>
      </c>
      <c r="DR74" s="382">
        <f t="shared" si="346"/>
        <v>300390</v>
      </c>
      <c r="DS74" s="382">
        <f t="shared" si="346"/>
        <v>-143742</v>
      </c>
      <c r="DT74" s="382">
        <f t="shared" si="346"/>
        <v>-55674</v>
      </c>
      <c r="DU74" s="382">
        <f t="shared" si="346"/>
        <v>84745</v>
      </c>
      <c r="DV74" s="382">
        <f t="shared" si="346"/>
        <v>54503</v>
      </c>
      <c r="DW74" s="382" t="e">
        <f t="shared" si="346"/>
        <v>#VALUE!</v>
      </c>
      <c r="DX74" s="382" t="e">
        <f t="shared" si="346"/>
        <v>#VALUE!</v>
      </c>
      <c r="DY74" s="382"/>
      <c r="DZ74" s="382"/>
      <c r="EA74" s="382"/>
      <c r="EB74" s="261"/>
      <c r="EC74" s="75">
        <f>IF(ISERROR(GETPIVOTDATA("VALUE",'CRS WK pvt'!$I$2,"DT_FILE",EC$8,"CD_CO",EC$6,"TRIM_CAT",TRIM(B74),"TRIM_LINE",A72))=TRUE,0,GETPIVOTDATA("VALUE",'CRS WK pvt'!$I$2,"DT_FILE",EC$8,"CD_CO",EC$6,"TRIM_CAT",TRIM(B74),"TRIM_LINE",A72))</f>
        <v>0</v>
      </c>
    </row>
    <row r="75" spans="1:133" s="51" customFormat="1" x14ac:dyDescent="0.3">
      <c r="A75" s="138"/>
      <c r="B75" s="52" t="s">
        <v>141</v>
      </c>
      <c r="C75" s="72">
        <v>6757319</v>
      </c>
      <c r="D75" s="73">
        <v>4219968</v>
      </c>
      <c r="E75" s="73">
        <v>2822502</v>
      </c>
      <c r="F75" s="73">
        <v>1657327</v>
      </c>
      <c r="G75" s="73">
        <v>1316723</v>
      </c>
      <c r="H75" s="73">
        <v>1277065</v>
      </c>
      <c r="I75" s="73">
        <v>1181558</v>
      </c>
      <c r="J75" s="73">
        <v>1870709</v>
      </c>
      <c r="K75" s="73">
        <v>2585365</v>
      </c>
      <c r="L75" s="74">
        <v>9405758</v>
      </c>
      <c r="M75" s="73">
        <v>7011240</v>
      </c>
      <c r="N75" s="73">
        <v>6347688</v>
      </c>
      <c r="O75" s="73">
        <v>5252285</v>
      </c>
      <c r="P75" s="73">
        <v>4342733</v>
      </c>
      <c r="Q75" s="73">
        <v>3121649</v>
      </c>
      <c r="R75" s="73">
        <v>1403670</v>
      </c>
      <c r="S75" s="73">
        <v>1159580</v>
      </c>
      <c r="T75" s="73">
        <v>1016270</v>
      </c>
      <c r="U75" s="183">
        <v>1211909</v>
      </c>
      <c r="V75" s="183">
        <v>1499688</v>
      </c>
      <c r="W75" s="183">
        <v>2509867</v>
      </c>
      <c r="X75" s="74">
        <v>4821212</v>
      </c>
      <c r="Y75" s="183">
        <v>7282842</v>
      </c>
      <c r="Z75" s="183">
        <v>7433936</v>
      </c>
      <c r="AA75" s="183">
        <v>7743404</v>
      </c>
      <c r="AB75" s="183">
        <v>4245689</v>
      </c>
      <c r="AC75" s="183">
        <v>2670084</v>
      </c>
      <c r="AD75" s="183">
        <v>1568256</v>
      </c>
      <c r="AE75" s="183">
        <v>1273733</v>
      </c>
      <c r="AF75" s="183">
        <v>1296729</v>
      </c>
      <c r="AG75" s="183">
        <v>1221142</v>
      </c>
      <c r="AH75" s="183">
        <v>1263760</v>
      </c>
      <c r="AI75" s="183">
        <v>2450189</v>
      </c>
      <c r="AJ75" s="74">
        <v>5080117</v>
      </c>
      <c r="AK75" s="272">
        <v>6752531</v>
      </c>
      <c r="AL75" s="272">
        <v>8110601</v>
      </c>
      <c r="AM75" s="272">
        <v>6824290</v>
      </c>
      <c r="AN75" s="272">
        <v>4523275</v>
      </c>
      <c r="AO75" s="272">
        <v>2546202</v>
      </c>
      <c r="AP75" s="272">
        <v>1578989</v>
      </c>
      <c r="AQ75" s="75">
        <v>1318725</v>
      </c>
      <c r="AR75" s="272">
        <v>1224322</v>
      </c>
      <c r="AS75" s="272">
        <v>1255252</v>
      </c>
      <c r="AT75" s="272">
        <v>1439031</v>
      </c>
      <c r="AU75" s="272">
        <v>2204270</v>
      </c>
      <c r="AV75" s="288">
        <v>4980410</v>
      </c>
      <c r="AW75" s="272">
        <v>6340814</v>
      </c>
      <c r="AX75" s="272">
        <v>6588568</v>
      </c>
      <c r="AY75" s="272">
        <v>6360058</v>
      </c>
      <c r="AZ75" s="75">
        <v>4164278</v>
      </c>
      <c r="BA75" s="272">
        <v>2599598</v>
      </c>
      <c r="BB75" s="272">
        <v>1592970</v>
      </c>
      <c r="BC75" s="75">
        <v>1154406</v>
      </c>
      <c r="BD75" s="272">
        <v>1225207</v>
      </c>
      <c r="BE75" s="272">
        <v>1188531</v>
      </c>
      <c r="BF75" s="272">
        <v>1399412</v>
      </c>
      <c r="BG75" s="272">
        <v>2689463</v>
      </c>
      <c r="BH75" s="288">
        <v>4932967</v>
      </c>
      <c r="BI75" s="472">
        <v>6913938</v>
      </c>
      <c r="BJ75" s="537">
        <v>7278804</v>
      </c>
      <c r="BK75" s="561">
        <v>5596861</v>
      </c>
      <c r="BL75" s="75">
        <v>5243844</v>
      </c>
      <c r="BM75" s="272">
        <v>2332234</v>
      </c>
      <c r="BN75" s="640">
        <v>1456877</v>
      </c>
      <c r="BO75" s="75">
        <v>1272707</v>
      </c>
      <c r="BP75" s="75">
        <v>1097388</v>
      </c>
      <c r="BQ75" s="642" t="s">
        <v>935</v>
      </c>
      <c r="BR75" s="642" t="s">
        <v>935</v>
      </c>
      <c r="BS75" s="642" t="s">
        <v>935</v>
      </c>
      <c r="BT75" s="642" t="s">
        <v>935</v>
      </c>
      <c r="BU75" s="72">
        <f t="shared" si="342"/>
        <v>-1505034</v>
      </c>
      <c r="BV75" s="76">
        <f t="shared" si="342"/>
        <v>122765</v>
      </c>
      <c r="BW75" s="76">
        <f t="shared" si="342"/>
        <v>299147</v>
      </c>
      <c r="BX75" s="76">
        <f t="shared" si="342"/>
        <v>-253657</v>
      </c>
      <c r="BY75" s="76">
        <f t="shared" si="342"/>
        <v>-157143</v>
      </c>
      <c r="BZ75" s="76">
        <f t="shared" si="342"/>
        <v>-260795</v>
      </c>
      <c r="CA75" s="76">
        <f t="shared" si="342"/>
        <v>30351</v>
      </c>
      <c r="CB75" s="76">
        <f t="shared" si="342"/>
        <v>-371021</v>
      </c>
      <c r="CC75" s="76">
        <f t="shared" si="342"/>
        <v>-75498</v>
      </c>
      <c r="CD75" s="382">
        <f t="shared" si="342"/>
        <v>-4584546</v>
      </c>
      <c r="CE75" s="405">
        <f t="shared" si="343"/>
        <v>271602</v>
      </c>
      <c r="CF75" s="76">
        <f t="shared" si="343"/>
        <v>1086248</v>
      </c>
      <c r="CG75" s="76">
        <f t="shared" si="343"/>
        <v>2491119</v>
      </c>
      <c r="CH75" s="76">
        <f t="shared" si="343"/>
        <v>-97044</v>
      </c>
      <c r="CI75" s="76">
        <f t="shared" si="343"/>
        <v>-451565</v>
      </c>
      <c r="CJ75" s="223">
        <f t="shared" si="343"/>
        <v>164586</v>
      </c>
      <c r="CK75" s="223">
        <f t="shared" si="343"/>
        <v>114153</v>
      </c>
      <c r="CL75" s="223">
        <f t="shared" si="343"/>
        <v>280459</v>
      </c>
      <c r="CM75" s="223">
        <f t="shared" si="343"/>
        <v>9233</v>
      </c>
      <c r="CN75" s="223">
        <f t="shared" si="343"/>
        <v>-235928</v>
      </c>
      <c r="CO75" s="223">
        <f t="shared" si="344"/>
        <v>-59678</v>
      </c>
      <c r="CP75" s="382">
        <f t="shared" si="344"/>
        <v>258905</v>
      </c>
      <c r="CQ75" s="344">
        <f t="shared" si="344"/>
        <v>-530311</v>
      </c>
      <c r="CR75" s="223">
        <f t="shared" si="344"/>
        <v>676665</v>
      </c>
      <c r="CS75" s="223">
        <f t="shared" si="344"/>
        <v>-919114</v>
      </c>
      <c r="CT75" s="223">
        <f t="shared" si="344"/>
        <v>277586</v>
      </c>
      <c r="CU75" s="223">
        <f t="shared" si="344"/>
        <v>-123882</v>
      </c>
      <c r="CV75" s="223">
        <f t="shared" si="344"/>
        <v>10733</v>
      </c>
      <c r="CW75" s="223">
        <f t="shared" si="344"/>
        <v>44992</v>
      </c>
      <c r="CX75" s="223">
        <f t="shared" si="344"/>
        <v>-72407</v>
      </c>
      <c r="CY75" s="223">
        <f t="shared" si="345"/>
        <v>34110</v>
      </c>
      <c r="CZ75" s="223">
        <f t="shared" si="345"/>
        <v>175271</v>
      </c>
      <c r="DA75" s="223">
        <f t="shared" si="345"/>
        <v>-245919</v>
      </c>
      <c r="DB75" s="382">
        <f t="shared" si="345"/>
        <v>-99707</v>
      </c>
      <c r="DC75" s="382">
        <f t="shared" si="345"/>
        <v>-411717</v>
      </c>
      <c r="DD75" s="382">
        <f t="shared" si="345"/>
        <v>-1522033</v>
      </c>
      <c r="DE75" s="382">
        <f t="shared" si="345"/>
        <v>-464232</v>
      </c>
      <c r="DF75" s="382">
        <f t="shared" si="345"/>
        <v>-358997</v>
      </c>
      <c r="DG75" s="382">
        <f t="shared" si="345"/>
        <v>53396</v>
      </c>
      <c r="DH75" s="382">
        <f t="shared" si="345"/>
        <v>13981</v>
      </c>
      <c r="DI75" s="382">
        <f t="shared" si="346"/>
        <v>-164319</v>
      </c>
      <c r="DJ75" s="382">
        <f t="shared" si="346"/>
        <v>885</v>
      </c>
      <c r="DK75" s="382">
        <f t="shared" si="346"/>
        <v>-66721</v>
      </c>
      <c r="DL75" s="382">
        <f t="shared" si="346"/>
        <v>-39619</v>
      </c>
      <c r="DM75" s="382">
        <f t="shared" si="346"/>
        <v>485193</v>
      </c>
      <c r="DN75" s="382">
        <f t="shared" si="346"/>
        <v>-47443</v>
      </c>
      <c r="DO75" s="382">
        <f t="shared" si="346"/>
        <v>573124</v>
      </c>
      <c r="DP75" s="382">
        <f t="shared" si="346"/>
        <v>690236</v>
      </c>
      <c r="DQ75" s="382">
        <f t="shared" si="346"/>
        <v>-763197</v>
      </c>
      <c r="DR75" s="382">
        <f t="shared" si="346"/>
        <v>1079566</v>
      </c>
      <c r="DS75" s="382">
        <f t="shared" si="346"/>
        <v>-267364</v>
      </c>
      <c r="DT75" s="382">
        <f t="shared" si="346"/>
        <v>-136093</v>
      </c>
      <c r="DU75" s="382">
        <f t="shared" si="346"/>
        <v>118301</v>
      </c>
      <c r="DV75" s="382">
        <f t="shared" si="346"/>
        <v>-127819</v>
      </c>
      <c r="DW75" s="382" t="e">
        <f t="shared" si="346"/>
        <v>#VALUE!</v>
      </c>
      <c r="DX75" s="382" t="e">
        <f t="shared" si="346"/>
        <v>#VALUE!</v>
      </c>
      <c r="DY75" s="382"/>
      <c r="DZ75" s="382"/>
      <c r="EA75" s="382"/>
      <c r="EB75" s="261"/>
      <c r="EC75" s="75">
        <f>IF(ISERROR(GETPIVOTDATA("VALUE",'CRS WK pvt'!$I$2,"DT_FILE",EC$8,"CD_CO",EC$6,"TRIM_CAT",TRIM(B75),"TRIM_LINE",A72))=TRUE,0,GETPIVOTDATA("VALUE",'CRS WK pvt'!$I$2,"DT_FILE",EC$8,"CD_CO",EC$6,"TRIM_CAT",TRIM(B75),"TRIM_LINE",A72))</f>
        <v>0</v>
      </c>
    </row>
    <row r="76" spans="1:133" s="51" customFormat="1" x14ac:dyDescent="0.3">
      <c r="A76" s="138"/>
      <c r="B76" s="52" t="s">
        <v>142</v>
      </c>
      <c r="C76" s="72">
        <v>12394212</v>
      </c>
      <c r="D76" s="73">
        <v>2978694</v>
      </c>
      <c r="E76" s="73">
        <v>2016243</v>
      </c>
      <c r="F76" s="73">
        <v>2579717</v>
      </c>
      <c r="G76" s="73">
        <v>910956</v>
      </c>
      <c r="H76" s="73">
        <v>762246</v>
      </c>
      <c r="I76" s="73">
        <v>780546</v>
      </c>
      <c r="J76" s="73">
        <v>1188681</v>
      </c>
      <c r="K76" s="73">
        <v>1952898</v>
      </c>
      <c r="L76" s="74">
        <v>3742572</v>
      </c>
      <c r="M76" s="73">
        <v>4696866</v>
      </c>
      <c r="N76" s="73">
        <v>3914615</v>
      </c>
      <c r="O76" s="73">
        <v>3518703</v>
      </c>
      <c r="P76" s="73">
        <v>2868480</v>
      </c>
      <c r="Q76" s="73">
        <v>2186930</v>
      </c>
      <c r="R76" s="73">
        <v>1009392</v>
      </c>
      <c r="S76" s="73">
        <v>664786</v>
      </c>
      <c r="T76" s="73">
        <v>515601</v>
      </c>
      <c r="U76" s="183">
        <v>680201</v>
      </c>
      <c r="V76" s="183">
        <v>1358662</v>
      </c>
      <c r="W76" s="183">
        <v>1734667</v>
      </c>
      <c r="X76" s="74">
        <v>3008199</v>
      </c>
      <c r="Y76" s="183">
        <v>4053060</v>
      </c>
      <c r="Z76" s="183">
        <v>4163411</v>
      </c>
      <c r="AA76" s="183">
        <v>4244619</v>
      </c>
      <c r="AB76" s="183">
        <v>2704336</v>
      </c>
      <c r="AC76" s="183">
        <v>1786556</v>
      </c>
      <c r="AD76" s="183">
        <v>939555</v>
      </c>
      <c r="AE76" s="183">
        <v>732486</v>
      </c>
      <c r="AF76" s="183">
        <v>708307</v>
      </c>
      <c r="AG76" s="183">
        <v>730020</v>
      </c>
      <c r="AH76" s="183">
        <v>792758</v>
      </c>
      <c r="AI76" s="183">
        <v>1583986</v>
      </c>
      <c r="AJ76" s="74">
        <v>3050864</v>
      </c>
      <c r="AK76" s="272">
        <v>3900358</v>
      </c>
      <c r="AL76" s="272">
        <v>4269849</v>
      </c>
      <c r="AM76" s="272">
        <v>3793821</v>
      </c>
      <c r="AN76" s="272">
        <v>2780219</v>
      </c>
      <c r="AO76" s="272">
        <v>1702599</v>
      </c>
      <c r="AP76" s="272">
        <v>927737</v>
      </c>
      <c r="AQ76" s="75">
        <v>782562</v>
      </c>
      <c r="AR76" s="272">
        <v>661154</v>
      </c>
      <c r="AS76" s="272">
        <v>754723</v>
      </c>
      <c r="AT76" s="272">
        <v>1024700</v>
      </c>
      <c r="AU76" s="272">
        <v>1607087</v>
      </c>
      <c r="AV76" s="288">
        <v>3062606</v>
      </c>
      <c r="AW76" s="272">
        <v>3584910</v>
      </c>
      <c r="AX76" s="272">
        <v>3619273</v>
      </c>
      <c r="AY76" s="272">
        <v>3566128</v>
      </c>
      <c r="AZ76" s="75">
        <v>2511562</v>
      </c>
      <c r="BA76" s="272">
        <v>1668487</v>
      </c>
      <c r="BB76" s="272">
        <v>1110080</v>
      </c>
      <c r="BC76" s="75">
        <v>671856</v>
      </c>
      <c r="BD76" s="272">
        <v>703015</v>
      </c>
      <c r="BE76" s="272">
        <v>733710</v>
      </c>
      <c r="BF76" s="272">
        <v>1097504</v>
      </c>
      <c r="BG76" s="272">
        <v>1695328</v>
      </c>
      <c r="BH76" s="288">
        <v>3012922</v>
      </c>
      <c r="BI76" s="472">
        <v>3626560</v>
      </c>
      <c r="BJ76" s="537">
        <v>3882000</v>
      </c>
      <c r="BK76" s="561">
        <v>3228549</v>
      </c>
      <c r="BL76" s="75">
        <v>2929781</v>
      </c>
      <c r="BM76" s="272">
        <v>2082908</v>
      </c>
      <c r="BN76" s="640">
        <v>902566</v>
      </c>
      <c r="BO76" s="75">
        <v>745512</v>
      </c>
      <c r="BP76" s="75">
        <v>464806</v>
      </c>
      <c r="BQ76" s="642" t="s">
        <v>935</v>
      </c>
      <c r="BR76" s="642" t="s">
        <v>935</v>
      </c>
      <c r="BS76" s="642" t="s">
        <v>935</v>
      </c>
      <c r="BT76" s="642" t="s">
        <v>935</v>
      </c>
      <c r="BU76" s="72">
        <f t="shared" si="342"/>
        <v>-8875509</v>
      </c>
      <c r="BV76" s="76">
        <f t="shared" si="342"/>
        <v>-110214</v>
      </c>
      <c r="BW76" s="76">
        <f t="shared" si="342"/>
        <v>170687</v>
      </c>
      <c r="BX76" s="76">
        <f t="shared" si="342"/>
        <v>-1570325</v>
      </c>
      <c r="BY76" s="76">
        <f t="shared" si="342"/>
        <v>-246170</v>
      </c>
      <c r="BZ76" s="76">
        <f t="shared" si="342"/>
        <v>-246645</v>
      </c>
      <c r="CA76" s="76">
        <f t="shared" si="342"/>
        <v>-100345</v>
      </c>
      <c r="CB76" s="76">
        <f t="shared" si="342"/>
        <v>169981</v>
      </c>
      <c r="CC76" s="76">
        <f t="shared" si="342"/>
        <v>-218231</v>
      </c>
      <c r="CD76" s="382">
        <f t="shared" si="342"/>
        <v>-734373</v>
      </c>
      <c r="CE76" s="405">
        <f t="shared" si="343"/>
        <v>-643806</v>
      </c>
      <c r="CF76" s="76">
        <f t="shared" si="343"/>
        <v>248796</v>
      </c>
      <c r="CG76" s="76">
        <f t="shared" si="343"/>
        <v>725916</v>
      </c>
      <c r="CH76" s="76">
        <f t="shared" si="343"/>
        <v>-164144</v>
      </c>
      <c r="CI76" s="76">
        <f t="shared" si="343"/>
        <v>-400374</v>
      </c>
      <c r="CJ76" s="223">
        <f t="shared" si="343"/>
        <v>-69837</v>
      </c>
      <c r="CK76" s="223">
        <f t="shared" si="343"/>
        <v>67700</v>
      </c>
      <c r="CL76" s="223">
        <f t="shared" si="343"/>
        <v>192706</v>
      </c>
      <c r="CM76" s="223">
        <f t="shared" si="343"/>
        <v>49819</v>
      </c>
      <c r="CN76" s="223">
        <f t="shared" si="343"/>
        <v>-565904</v>
      </c>
      <c r="CO76" s="223">
        <f t="shared" si="344"/>
        <v>-150681</v>
      </c>
      <c r="CP76" s="382">
        <f t="shared" si="344"/>
        <v>42665</v>
      </c>
      <c r="CQ76" s="344">
        <f t="shared" si="344"/>
        <v>-152702</v>
      </c>
      <c r="CR76" s="223">
        <f t="shared" si="344"/>
        <v>106438</v>
      </c>
      <c r="CS76" s="223">
        <f t="shared" si="344"/>
        <v>-450798</v>
      </c>
      <c r="CT76" s="223">
        <f t="shared" si="344"/>
        <v>75883</v>
      </c>
      <c r="CU76" s="223">
        <f t="shared" si="344"/>
        <v>-83957</v>
      </c>
      <c r="CV76" s="223">
        <f t="shared" si="344"/>
        <v>-11818</v>
      </c>
      <c r="CW76" s="223">
        <f t="shared" si="344"/>
        <v>50076</v>
      </c>
      <c r="CX76" s="223">
        <f t="shared" si="344"/>
        <v>-47153</v>
      </c>
      <c r="CY76" s="223">
        <f t="shared" si="345"/>
        <v>24703</v>
      </c>
      <c r="CZ76" s="223">
        <f t="shared" si="345"/>
        <v>231942</v>
      </c>
      <c r="DA76" s="223">
        <f t="shared" si="345"/>
        <v>23101</v>
      </c>
      <c r="DB76" s="382">
        <f t="shared" si="345"/>
        <v>11742</v>
      </c>
      <c r="DC76" s="382">
        <f t="shared" si="345"/>
        <v>-315448</v>
      </c>
      <c r="DD76" s="382">
        <f t="shared" si="345"/>
        <v>-650576</v>
      </c>
      <c r="DE76" s="382">
        <f t="shared" si="345"/>
        <v>-227693</v>
      </c>
      <c r="DF76" s="382">
        <f t="shared" si="345"/>
        <v>-268657</v>
      </c>
      <c r="DG76" s="382">
        <f t="shared" si="345"/>
        <v>-34112</v>
      </c>
      <c r="DH76" s="382">
        <f t="shared" si="345"/>
        <v>182343</v>
      </c>
      <c r="DI76" s="382">
        <f t="shared" si="346"/>
        <v>-110706</v>
      </c>
      <c r="DJ76" s="382">
        <f t="shared" si="346"/>
        <v>41861</v>
      </c>
      <c r="DK76" s="382">
        <f t="shared" si="346"/>
        <v>-21013</v>
      </c>
      <c r="DL76" s="382">
        <f t="shared" si="346"/>
        <v>72804</v>
      </c>
      <c r="DM76" s="382">
        <f t="shared" si="346"/>
        <v>88241</v>
      </c>
      <c r="DN76" s="382">
        <f t="shared" si="346"/>
        <v>-49684</v>
      </c>
      <c r="DO76" s="382">
        <f t="shared" si="346"/>
        <v>41650</v>
      </c>
      <c r="DP76" s="382">
        <f t="shared" si="346"/>
        <v>262727</v>
      </c>
      <c r="DQ76" s="382">
        <f t="shared" si="346"/>
        <v>-337579</v>
      </c>
      <c r="DR76" s="382">
        <f t="shared" si="346"/>
        <v>418219</v>
      </c>
      <c r="DS76" s="382">
        <f t="shared" si="346"/>
        <v>414421</v>
      </c>
      <c r="DT76" s="382">
        <f t="shared" si="346"/>
        <v>-207514</v>
      </c>
      <c r="DU76" s="382">
        <f t="shared" si="346"/>
        <v>73656</v>
      </c>
      <c r="DV76" s="382">
        <f t="shared" si="346"/>
        <v>-238209</v>
      </c>
      <c r="DW76" s="382" t="e">
        <f t="shared" si="346"/>
        <v>#VALUE!</v>
      </c>
      <c r="DX76" s="382" t="e">
        <f t="shared" si="346"/>
        <v>#VALUE!</v>
      </c>
      <c r="DY76" s="382"/>
      <c r="DZ76" s="382"/>
      <c r="EA76" s="382"/>
      <c r="EB76" s="261"/>
      <c r="EC76" s="75">
        <f>IF(ISERROR(GETPIVOTDATA("VALUE",'CRS WK pvt'!$I$2,"DT_FILE",EC$8,"CD_CO",EC$6,"TRIM_CAT",TRIM(B76),"TRIM_LINE",A72))=TRUE,0,GETPIVOTDATA("VALUE",'CRS WK pvt'!$I$2,"DT_FILE",EC$8,"CD_CO",EC$6,"TRIM_CAT",TRIM(B76),"TRIM_LINE",A72))</f>
        <v>0</v>
      </c>
    </row>
    <row r="77" spans="1:133" s="51" customFormat="1" x14ac:dyDescent="0.3">
      <c r="A77" s="138"/>
      <c r="B77" s="52" t="s">
        <v>143</v>
      </c>
      <c r="C77" s="72">
        <v>5883306</v>
      </c>
      <c r="D77" s="73">
        <v>3490149</v>
      </c>
      <c r="E77" s="73">
        <v>2881384</v>
      </c>
      <c r="F77" s="73">
        <v>2848123</v>
      </c>
      <c r="G77" s="73">
        <v>2248611</v>
      </c>
      <c r="H77" s="73">
        <v>3243627</v>
      </c>
      <c r="I77" s="73">
        <v>2563234</v>
      </c>
      <c r="J77" s="73">
        <v>2851864</v>
      </c>
      <c r="K77" s="73">
        <v>2975602</v>
      </c>
      <c r="L77" s="74">
        <v>4496047</v>
      </c>
      <c r="M77" s="73">
        <v>4026959</v>
      </c>
      <c r="N77" s="73">
        <v>3842162</v>
      </c>
      <c r="O77" s="73">
        <v>3854248</v>
      </c>
      <c r="P77" s="73">
        <v>3082088</v>
      </c>
      <c r="Q77" s="73">
        <v>3046935</v>
      </c>
      <c r="R77" s="73">
        <v>2570561</v>
      </c>
      <c r="S77" s="73">
        <v>2329569</v>
      </c>
      <c r="T77" s="73">
        <v>2571052</v>
      </c>
      <c r="U77" s="183">
        <v>2904284</v>
      </c>
      <c r="V77" s="183">
        <v>2602248</v>
      </c>
      <c r="W77" s="183">
        <v>3131540</v>
      </c>
      <c r="X77" s="74">
        <v>3560082</v>
      </c>
      <c r="Y77" s="183">
        <v>4072030</v>
      </c>
      <c r="Z77" s="183">
        <v>4162947</v>
      </c>
      <c r="AA77" s="183">
        <v>4301511</v>
      </c>
      <c r="AB77" s="183">
        <v>3389723</v>
      </c>
      <c r="AC77" s="183">
        <v>3110569</v>
      </c>
      <c r="AD77" s="183">
        <v>2587633</v>
      </c>
      <c r="AE77" s="183">
        <v>2693526</v>
      </c>
      <c r="AF77" s="183">
        <v>2411742</v>
      </c>
      <c r="AG77" s="183">
        <v>3076240</v>
      </c>
      <c r="AH77" s="183">
        <v>2496687</v>
      </c>
      <c r="AI77" s="183">
        <v>3062717</v>
      </c>
      <c r="AJ77" s="74">
        <v>3707301</v>
      </c>
      <c r="AK77" s="272">
        <v>3979514</v>
      </c>
      <c r="AL77" s="272">
        <v>4177598</v>
      </c>
      <c r="AM77" s="272">
        <v>3619580</v>
      </c>
      <c r="AN77" s="272">
        <v>3666722</v>
      </c>
      <c r="AO77" s="272">
        <v>3101692</v>
      </c>
      <c r="AP77" s="272">
        <v>2866683</v>
      </c>
      <c r="AQ77" s="75">
        <v>2710297</v>
      </c>
      <c r="AR77" s="272">
        <v>3534815</v>
      </c>
      <c r="AS77" s="272">
        <v>3907419</v>
      </c>
      <c r="AT77" s="272">
        <v>2420330</v>
      </c>
      <c r="AU77" s="272">
        <v>2936466</v>
      </c>
      <c r="AV77" s="288">
        <v>3573385</v>
      </c>
      <c r="AW77" s="272">
        <v>4469562</v>
      </c>
      <c r="AX77" s="272">
        <v>4119871</v>
      </c>
      <c r="AY77" s="272">
        <v>3926699</v>
      </c>
      <c r="AZ77" s="75">
        <v>3418162</v>
      </c>
      <c r="BA77" s="272">
        <v>3751796</v>
      </c>
      <c r="BB77" s="272">
        <v>3225728</v>
      </c>
      <c r="BC77" s="75">
        <v>3068061</v>
      </c>
      <c r="BD77" s="272">
        <v>2792997</v>
      </c>
      <c r="BE77" s="272">
        <v>2672998</v>
      </c>
      <c r="BF77" s="272">
        <v>2515925</v>
      </c>
      <c r="BG77" s="272">
        <v>3035261</v>
      </c>
      <c r="BH77" s="288">
        <v>3820515</v>
      </c>
      <c r="BI77" s="472">
        <v>3628812</v>
      </c>
      <c r="BJ77" s="537">
        <v>3864670</v>
      </c>
      <c r="BK77" s="561">
        <v>3712095</v>
      </c>
      <c r="BL77" s="75">
        <v>3634555</v>
      </c>
      <c r="BM77" s="272">
        <v>2979578</v>
      </c>
      <c r="BN77" s="640">
        <v>2282009</v>
      </c>
      <c r="BO77" s="75">
        <v>1817578</v>
      </c>
      <c r="BP77" s="75">
        <v>1672927</v>
      </c>
      <c r="BQ77" s="642" t="s">
        <v>935</v>
      </c>
      <c r="BR77" s="642" t="s">
        <v>935</v>
      </c>
      <c r="BS77" s="642" t="s">
        <v>935</v>
      </c>
      <c r="BT77" s="642" t="s">
        <v>935</v>
      </c>
      <c r="BU77" s="72">
        <f t="shared" si="342"/>
        <v>-2029058</v>
      </c>
      <c r="BV77" s="76">
        <f t="shared" si="342"/>
        <v>-408061</v>
      </c>
      <c r="BW77" s="76">
        <f t="shared" si="342"/>
        <v>165551</v>
      </c>
      <c r="BX77" s="76">
        <f t="shared" si="342"/>
        <v>-277562</v>
      </c>
      <c r="BY77" s="76">
        <f t="shared" si="342"/>
        <v>80958</v>
      </c>
      <c r="BZ77" s="76">
        <f t="shared" si="342"/>
        <v>-672575</v>
      </c>
      <c r="CA77" s="76">
        <f t="shared" si="342"/>
        <v>341050</v>
      </c>
      <c r="CB77" s="76">
        <f t="shared" si="342"/>
        <v>-249616</v>
      </c>
      <c r="CC77" s="76">
        <f t="shared" si="342"/>
        <v>155938</v>
      </c>
      <c r="CD77" s="382">
        <f t="shared" si="342"/>
        <v>-935965</v>
      </c>
      <c r="CE77" s="405">
        <f t="shared" si="343"/>
        <v>45071</v>
      </c>
      <c r="CF77" s="76">
        <f t="shared" si="343"/>
        <v>320785</v>
      </c>
      <c r="CG77" s="76">
        <f t="shared" si="343"/>
        <v>447263</v>
      </c>
      <c r="CH77" s="76">
        <f t="shared" si="343"/>
        <v>307635</v>
      </c>
      <c r="CI77" s="76">
        <f t="shared" si="343"/>
        <v>63634</v>
      </c>
      <c r="CJ77" s="223">
        <f t="shared" si="343"/>
        <v>17072</v>
      </c>
      <c r="CK77" s="223">
        <f t="shared" si="343"/>
        <v>363957</v>
      </c>
      <c r="CL77" s="223">
        <f t="shared" si="343"/>
        <v>-159310</v>
      </c>
      <c r="CM77" s="223">
        <f t="shared" si="343"/>
        <v>171956</v>
      </c>
      <c r="CN77" s="223">
        <f t="shared" si="343"/>
        <v>-105561</v>
      </c>
      <c r="CO77" s="223">
        <f t="shared" si="344"/>
        <v>-68823</v>
      </c>
      <c r="CP77" s="382">
        <f t="shared" si="344"/>
        <v>147219</v>
      </c>
      <c r="CQ77" s="344">
        <f t="shared" si="344"/>
        <v>-92516</v>
      </c>
      <c r="CR77" s="223">
        <f t="shared" si="344"/>
        <v>14651</v>
      </c>
      <c r="CS77" s="223">
        <f t="shared" si="344"/>
        <v>-681931</v>
      </c>
      <c r="CT77" s="223">
        <f t="shared" si="344"/>
        <v>276999</v>
      </c>
      <c r="CU77" s="223">
        <f t="shared" si="344"/>
        <v>-8877</v>
      </c>
      <c r="CV77" s="223">
        <f t="shared" si="344"/>
        <v>279050</v>
      </c>
      <c r="CW77" s="223">
        <f t="shared" si="344"/>
        <v>16771</v>
      </c>
      <c r="CX77" s="223">
        <f t="shared" si="344"/>
        <v>1123073</v>
      </c>
      <c r="CY77" s="223">
        <f t="shared" si="345"/>
        <v>831179</v>
      </c>
      <c r="CZ77" s="223">
        <f t="shared" si="345"/>
        <v>-76357</v>
      </c>
      <c r="DA77" s="223">
        <f t="shared" si="345"/>
        <v>-126251</v>
      </c>
      <c r="DB77" s="382">
        <f t="shared" si="345"/>
        <v>-133916</v>
      </c>
      <c r="DC77" s="382">
        <f t="shared" si="345"/>
        <v>490048</v>
      </c>
      <c r="DD77" s="382">
        <f t="shared" si="345"/>
        <v>-57727</v>
      </c>
      <c r="DE77" s="382">
        <f t="shared" si="345"/>
        <v>307119</v>
      </c>
      <c r="DF77" s="382">
        <f t="shared" si="345"/>
        <v>-248560</v>
      </c>
      <c r="DG77" s="382">
        <f t="shared" si="345"/>
        <v>650104</v>
      </c>
      <c r="DH77" s="382">
        <f t="shared" si="345"/>
        <v>359045</v>
      </c>
      <c r="DI77" s="382">
        <f t="shared" si="346"/>
        <v>357764</v>
      </c>
      <c r="DJ77" s="382">
        <f t="shared" si="346"/>
        <v>-741818</v>
      </c>
      <c r="DK77" s="382">
        <f t="shared" si="346"/>
        <v>-1234421</v>
      </c>
      <c r="DL77" s="382">
        <f t="shared" si="346"/>
        <v>95595</v>
      </c>
      <c r="DM77" s="382">
        <f t="shared" si="346"/>
        <v>98795</v>
      </c>
      <c r="DN77" s="382">
        <f t="shared" si="346"/>
        <v>247130</v>
      </c>
      <c r="DO77" s="382">
        <f t="shared" si="346"/>
        <v>-840750</v>
      </c>
      <c r="DP77" s="382">
        <f t="shared" si="346"/>
        <v>-255201</v>
      </c>
      <c r="DQ77" s="382">
        <f t="shared" si="346"/>
        <v>-214604</v>
      </c>
      <c r="DR77" s="382">
        <f t="shared" si="346"/>
        <v>216393</v>
      </c>
      <c r="DS77" s="382">
        <f t="shared" si="346"/>
        <v>-772218</v>
      </c>
      <c r="DT77" s="382">
        <f t="shared" si="346"/>
        <v>-943719</v>
      </c>
      <c r="DU77" s="382">
        <f t="shared" si="346"/>
        <v>-1250483</v>
      </c>
      <c r="DV77" s="382">
        <f t="shared" si="346"/>
        <v>-1120070</v>
      </c>
      <c r="DW77" s="382" t="e">
        <f t="shared" si="346"/>
        <v>#VALUE!</v>
      </c>
      <c r="DX77" s="382" t="e">
        <f t="shared" si="346"/>
        <v>#VALUE!</v>
      </c>
      <c r="DY77" s="382"/>
      <c r="DZ77" s="382"/>
      <c r="EA77" s="382"/>
      <c r="EB77" s="261"/>
      <c r="EC77" s="75">
        <f>IF(ISERROR(GETPIVOTDATA("VALUE",'CRS WK pvt'!$I$2,"DT_FILE",EC$8,"CD_CO",EC$6,"TRIM_CAT",TRIM(B77),"TRIM_LINE",A72))=TRUE,0,GETPIVOTDATA("VALUE",'CRS WK pvt'!$I$2,"DT_FILE",EC$8,"CD_CO",EC$6,"TRIM_CAT",TRIM(B77),"TRIM_LINE",A72))</f>
        <v>0</v>
      </c>
    </row>
    <row r="78" spans="1:133" s="65" customFormat="1" x14ac:dyDescent="0.3">
      <c r="A78" s="139"/>
      <c r="B78" s="52" t="s">
        <v>144</v>
      </c>
      <c r="C78" s="128">
        <f>SUM(C73:C77)</f>
        <v>48653274</v>
      </c>
      <c r="D78" s="129">
        <f t="shared" ref="D78:AF78" si="347">SUM(D73:D77)</f>
        <v>26543730</v>
      </c>
      <c r="E78" s="129">
        <f t="shared" si="347"/>
        <v>17375817</v>
      </c>
      <c r="F78" s="129">
        <f t="shared" si="347"/>
        <v>12521753</v>
      </c>
      <c r="G78" s="129">
        <f t="shared" si="347"/>
        <v>8221420</v>
      </c>
      <c r="H78" s="129">
        <f t="shared" si="347"/>
        <v>8506262</v>
      </c>
      <c r="I78" s="129">
        <f t="shared" si="347"/>
        <v>7938563</v>
      </c>
      <c r="J78" s="129">
        <f t="shared" si="347"/>
        <v>11130739</v>
      </c>
      <c r="K78" s="129">
        <f t="shared" si="347"/>
        <v>16989616</v>
      </c>
      <c r="L78" s="130">
        <f t="shared" si="347"/>
        <v>39555149</v>
      </c>
      <c r="M78" s="129">
        <f t="shared" si="347"/>
        <v>41742883</v>
      </c>
      <c r="N78" s="129">
        <f t="shared" si="347"/>
        <v>37228996</v>
      </c>
      <c r="O78" s="129">
        <f t="shared" si="347"/>
        <v>33171828</v>
      </c>
      <c r="P78" s="129">
        <f t="shared" si="347"/>
        <v>28204234</v>
      </c>
      <c r="Q78" s="129">
        <f t="shared" si="347"/>
        <v>21104802</v>
      </c>
      <c r="R78" s="129">
        <f t="shared" si="347"/>
        <v>11124879</v>
      </c>
      <c r="S78" s="129">
        <f t="shared" si="347"/>
        <v>8375847</v>
      </c>
      <c r="T78" s="129">
        <f t="shared" si="347"/>
        <v>7381194</v>
      </c>
      <c r="U78" s="129">
        <f t="shared" si="347"/>
        <v>8719411</v>
      </c>
      <c r="V78" s="129">
        <f t="shared" si="347"/>
        <v>10528956</v>
      </c>
      <c r="W78" s="129">
        <f t="shared" si="347"/>
        <v>16585091</v>
      </c>
      <c r="X78" s="130">
        <f t="shared" si="347"/>
        <v>29386777</v>
      </c>
      <c r="Y78" s="129">
        <f t="shared" si="347"/>
        <v>41531786</v>
      </c>
      <c r="Z78" s="129">
        <f t="shared" si="347"/>
        <v>43580616</v>
      </c>
      <c r="AA78" s="129">
        <f t="shared" si="347"/>
        <v>41671740</v>
      </c>
      <c r="AB78" s="129">
        <f t="shared" si="347"/>
        <v>26486563</v>
      </c>
      <c r="AC78" s="129">
        <f t="shared" si="347"/>
        <v>16682345</v>
      </c>
      <c r="AD78" s="129">
        <f t="shared" si="347"/>
        <v>10711176</v>
      </c>
      <c r="AE78" s="129">
        <f t="shared" si="347"/>
        <v>8688954</v>
      </c>
      <c r="AF78" s="129">
        <f t="shared" si="347"/>
        <v>7985899</v>
      </c>
      <c r="AG78" s="184">
        <v>8629657</v>
      </c>
      <c r="AH78" s="184">
        <v>8419387</v>
      </c>
      <c r="AI78" s="184">
        <v>16024241</v>
      </c>
      <c r="AJ78" s="130">
        <v>31186827</v>
      </c>
      <c r="AK78" s="273">
        <v>39137719</v>
      </c>
      <c r="AL78" s="273">
        <v>44920383</v>
      </c>
      <c r="AM78" s="273">
        <v>38461668</v>
      </c>
      <c r="AN78" s="273">
        <v>26796782</v>
      </c>
      <c r="AO78" s="273">
        <v>17186859</v>
      </c>
      <c r="AP78" s="273">
        <v>10570125</v>
      </c>
      <c r="AQ78" s="77">
        <v>8599055</v>
      </c>
      <c r="AR78" s="273">
        <v>8699841</v>
      </c>
      <c r="AS78" s="273">
        <v>9642843</v>
      </c>
      <c r="AT78" s="273">
        <v>9363367</v>
      </c>
      <c r="AU78" s="273">
        <v>14296327</v>
      </c>
      <c r="AV78" s="289">
        <v>29528738</v>
      </c>
      <c r="AW78" s="273">
        <v>37804937</v>
      </c>
      <c r="AX78" s="273">
        <v>36781382</v>
      </c>
      <c r="AY78" s="273">
        <v>37059934</v>
      </c>
      <c r="AZ78" s="77">
        <v>25544703</v>
      </c>
      <c r="BA78" s="273">
        <v>16671030</v>
      </c>
      <c r="BB78" s="273">
        <v>11485285</v>
      </c>
      <c r="BC78" s="77">
        <v>8721903</v>
      </c>
      <c r="BD78" s="273">
        <v>8266073</v>
      </c>
      <c r="BE78" s="273">
        <v>8186801</v>
      </c>
      <c r="BF78" s="273">
        <v>9423677</v>
      </c>
      <c r="BG78" s="273">
        <v>16689714</v>
      </c>
      <c r="BH78" s="289">
        <v>30697888</v>
      </c>
      <c r="BI78" s="473">
        <v>37544950</v>
      </c>
      <c r="BJ78" s="538">
        <v>39810151</v>
      </c>
      <c r="BK78" s="562">
        <v>33474922</v>
      </c>
      <c r="BL78" s="77">
        <v>29326178</v>
      </c>
      <c r="BM78" s="273">
        <v>16029603</v>
      </c>
      <c r="BN78" s="641">
        <f>SUM(BN73:BN77)</f>
        <v>9365902</v>
      </c>
      <c r="BO78" s="641">
        <f>SUM(BO73:BO77)</f>
        <v>7543493</v>
      </c>
      <c r="BP78" s="641">
        <f>SUM(BP73:BP77)</f>
        <v>6509687</v>
      </c>
      <c r="BQ78" s="642" t="s">
        <v>935</v>
      </c>
      <c r="BR78" s="642" t="s">
        <v>935</v>
      </c>
      <c r="BS78" s="642" t="s">
        <v>935</v>
      </c>
      <c r="BT78" s="642" t="s">
        <v>935</v>
      </c>
      <c r="BU78" s="128">
        <f t="shared" ref="BU78:BU85" si="348">SUM(BU73:BU77)</f>
        <v>-15481446</v>
      </c>
      <c r="BV78" s="131">
        <f t="shared" ref="BV78:BX78" si="349">SUM(BV73:BV77)</f>
        <v>1660504</v>
      </c>
      <c r="BW78" s="131">
        <f t="shared" si="349"/>
        <v>3728985</v>
      </c>
      <c r="BX78" s="131">
        <f t="shared" si="349"/>
        <v>-1396874</v>
      </c>
      <c r="BY78" s="131">
        <f t="shared" ref="BY78" si="350">SUM(BY73:BY77)</f>
        <v>154427</v>
      </c>
      <c r="BZ78" s="131">
        <f t="shared" ref="BZ78:CH78" si="351">SUM(BZ73:BZ77)</f>
        <v>-1125068</v>
      </c>
      <c r="CA78" s="131">
        <f t="shared" si="351"/>
        <v>780848</v>
      </c>
      <c r="CB78" s="131">
        <f t="shared" si="351"/>
        <v>-601783</v>
      </c>
      <c r="CC78" s="131">
        <f t="shared" si="351"/>
        <v>-404525</v>
      </c>
      <c r="CD78" s="383">
        <f t="shared" si="351"/>
        <v>-10168372</v>
      </c>
      <c r="CE78" s="406">
        <f t="shared" si="351"/>
        <v>-211097</v>
      </c>
      <c r="CF78" s="131">
        <f t="shared" si="351"/>
        <v>6351620</v>
      </c>
      <c r="CG78" s="131">
        <f t="shared" si="351"/>
        <v>8499912</v>
      </c>
      <c r="CH78" s="131">
        <f t="shared" si="351"/>
        <v>-1717671</v>
      </c>
      <c r="CI78" s="131">
        <f t="shared" ref="CI78:CJ78" si="352">SUM(CI73:CI77)</f>
        <v>-4422457</v>
      </c>
      <c r="CJ78" s="224">
        <f t="shared" si="352"/>
        <v>-413703</v>
      </c>
      <c r="CK78" s="224">
        <f t="shared" ref="CK78:CL78" si="353">SUM(CK73:CK77)</f>
        <v>313107</v>
      </c>
      <c r="CL78" s="224">
        <f t="shared" si="353"/>
        <v>604705</v>
      </c>
      <c r="CM78" s="224">
        <f t="shared" ref="CM78" si="354">SUM(CM73:CM77)</f>
        <v>-89754</v>
      </c>
      <c r="CN78" s="224">
        <f t="shared" ref="CN78:CO78" si="355">SUM(CN73:CN77)</f>
        <v>-2109569</v>
      </c>
      <c r="CO78" s="224">
        <f t="shared" si="355"/>
        <v>-560850</v>
      </c>
      <c r="CP78" s="383">
        <f t="shared" ref="CP78:CQ78" si="356">SUM(CP73:CP77)</f>
        <v>1800050</v>
      </c>
      <c r="CQ78" s="345">
        <f t="shared" si="356"/>
        <v>-2394067</v>
      </c>
      <c r="CR78" s="224">
        <f t="shared" ref="CR78" si="357">SUM(CR73:CR77)</f>
        <v>1339767</v>
      </c>
      <c r="CS78" s="224">
        <f t="shared" ref="CS78" si="358">SUM(CS73:CS77)</f>
        <v>-3210072</v>
      </c>
      <c r="CT78" s="224">
        <f t="shared" ref="CT78" si="359">SUM(CT73:CT77)</f>
        <v>310219</v>
      </c>
      <c r="CU78" s="224">
        <f t="shared" ref="CU78" si="360">SUM(CU73:CU77)</f>
        <v>504514</v>
      </c>
      <c r="CV78" s="224">
        <f t="shared" ref="CV78" si="361">SUM(CV73:CV77)</f>
        <v>-141051</v>
      </c>
      <c r="CW78" s="224">
        <f t="shared" ref="CW78" si="362">SUM(CW73:CW77)</f>
        <v>-89899</v>
      </c>
      <c r="CX78" s="224">
        <f t="shared" ref="CX78" si="363">SUM(CX73:CX77)</f>
        <v>713942</v>
      </c>
      <c r="CY78" s="224">
        <f t="shared" ref="CY78" si="364">SUM(CY73:CY77)</f>
        <v>1013186</v>
      </c>
      <c r="CZ78" s="224">
        <f t="shared" ref="CZ78" si="365">SUM(CZ73:CZ77)</f>
        <v>943980</v>
      </c>
      <c r="DA78" s="224">
        <f t="shared" ref="DA78" si="366">SUM(DA73:DA77)</f>
        <v>-1727914</v>
      </c>
      <c r="DB78" s="383">
        <f t="shared" ref="DB78" si="367">SUM(DB73:DB77)</f>
        <v>-1658089</v>
      </c>
      <c r="DC78" s="383">
        <f t="shared" ref="DC78" si="368">SUM(DC73:DC77)</f>
        <v>-1332782</v>
      </c>
      <c r="DD78" s="383">
        <f t="shared" ref="DD78" si="369">SUM(DD73:DD77)</f>
        <v>-8139001</v>
      </c>
      <c r="DE78" s="383">
        <f t="shared" ref="DE78" si="370">SUM(DE73:DE77)</f>
        <v>-1401734</v>
      </c>
      <c r="DF78" s="383">
        <f t="shared" ref="DF78:DG78" si="371">SUM(DF73:DF77)</f>
        <v>-1252079</v>
      </c>
      <c r="DG78" s="383">
        <f t="shared" si="371"/>
        <v>-515829</v>
      </c>
      <c r="DH78" s="383">
        <f t="shared" ref="DH78" si="372">SUM(DH73:DH77)</f>
        <v>915160</v>
      </c>
      <c r="DI78" s="383">
        <f t="shared" ref="DI78" si="373">SUM(DI73:DI77)</f>
        <v>122848</v>
      </c>
      <c r="DJ78" s="383">
        <f t="shared" ref="DJ78:DK78" si="374">SUM(DJ73:DJ77)</f>
        <v>-433768</v>
      </c>
      <c r="DK78" s="383">
        <f t="shared" si="374"/>
        <v>-1456042</v>
      </c>
      <c r="DL78" s="383">
        <f t="shared" ref="DL78:DM78" si="375">SUM(DL73:DL77)</f>
        <v>60310</v>
      </c>
      <c r="DM78" s="383">
        <f t="shared" si="375"/>
        <v>2393387</v>
      </c>
      <c r="DN78" s="383">
        <f t="shared" ref="DN78:DO78" si="376">SUM(DN73:DN77)</f>
        <v>1169150</v>
      </c>
      <c r="DO78" s="383">
        <f t="shared" si="376"/>
        <v>-259987</v>
      </c>
      <c r="DP78" s="383">
        <f t="shared" ref="DP78" si="377">SUM(DP73:DP77)</f>
        <v>3028769</v>
      </c>
      <c r="DQ78" s="383">
        <f t="shared" ref="DQ78:DR78" si="378">SUM(DQ73:DQ77)</f>
        <v>-3585012</v>
      </c>
      <c r="DR78" s="383">
        <f t="shared" si="378"/>
        <v>3781475</v>
      </c>
      <c r="DS78" s="383">
        <f t="shared" ref="DS78:DT78" si="379">SUM(DS73:DS77)</f>
        <v>-641427</v>
      </c>
      <c r="DT78" s="383">
        <f t="shared" si="379"/>
        <v>-2119383</v>
      </c>
      <c r="DU78" s="383">
        <f t="shared" ref="DU78:DV78" si="380">SUM(DU73:DU77)</f>
        <v>-1178410</v>
      </c>
      <c r="DV78" s="383">
        <f t="shared" si="380"/>
        <v>-1756386</v>
      </c>
      <c r="DW78" s="383" t="e">
        <f t="shared" ref="DW78:DX78" si="381">SUM(DW73:DW77)</f>
        <v>#VALUE!</v>
      </c>
      <c r="DX78" s="383" t="e">
        <f t="shared" si="381"/>
        <v>#VALUE!</v>
      </c>
      <c r="DY78" s="383"/>
      <c r="DZ78" s="383"/>
      <c r="EA78" s="383"/>
      <c r="EB78" s="262"/>
      <c r="EC78" s="77">
        <f t="shared" ref="EC78" si="382">SUM(EC73:EC77)</f>
        <v>0</v>
      </c>
    </row>
    <row r="79" spans="1:133" s="31" customFormat="1" x14ac:dyDescent="0.3">
      <c r="A79" s="138">
        <f>+A72+1</f>
        <v>11</v>
      </c>
      <c r="B79" s="38" t="s">
        <v>155</v>
      </c>
      <c r="C79" s="39"/>
      <c r="D79" s="40"/>
      <c r="E79" s="40"/>
      <c r="F79" s="40"/>
      <c r="G79" s="40"/>
      <c r="H79" s="40"/>
      <c r="I79" s="40"/>
      <c r="J79" s="40"/>
      <c r="K79" s="40"/>
      <c r="L79" s="41"/>
      <c r="M79" s="40"/>
      <c r="N79" s="40"/>
      <c r="O79" s="40"/>
      <c r="P79" s="40"/>
      <c r="Q79" s="40"/>
      <c r="R79" s="40"/>
      <c r="S79" s="40"/>
      <c r="T79" s="40"/>
      <c r="U79" s="189"/>
      <c r="V79" s="189"/>
      <c r="W79" s="189"/>
      <c r="X79" s="41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41"/>
      <c r="AK79" s="278"/>
      <c r="AL79" s="278"/>
      <c r="AM79" s="278"/>
      <c r="AN79" s="278"/>
      <c r="AO79" s="278"/>
      <c r="AP79" s="278"/>
      <c r="AQ79" s="42"/>
      <c r="AR79" s="278"/>
      <c r="AS79" s="278"/>
      <c r="AT79" s="278"/>
      <c r="AU79" s="278"/>
      <c r="AV79" s="294"/>
      <c r="AW79" s="278"/>
      <c r="AX79" s="278"/>
      <c r="AY79" s="278"/>
      <c r="AZ79" s="42"/>
      <c r="BA79" s="278"/>
      <c r="BB79" s="278"/>
      <c r="BC79" s="42"/>
      <c r="BD79" s="278"/>
      <c r="BE79" s="278"/>
      <c r="BF79" s="278"/>
      <c r="BG79" s="278"/>
      <c r="BH79" s="294"/>
      <c r="BI79" s="478"/>
      <c r="BJ79" s="543"/>
      <c r="BK79" s="567"/>
      <c r="BL79" s="42"/>
      <c r="BM79" s="278"/>
      <c r="BN79" s="278"/>
      <c r="BO79" s="42"/>
      <c r="BP79" s="42"/>
      <c r="BQ79" s="278"/>
      <c r="BR79" s="278"/>
      <c r="BS79" s="278"/>
      <c r="BT79" s="278"/>
      <c r="BU79" s="39"/>
      <c r="BV79" s="43"/>
      <c r="BW79" s="43"/>
      <c r="BX79" s="43"/>
      <c r="BY79" s="43"/>
      <c r="BZ79" s="43"/>
      <c r="CA79" s="43"/>
      <c r="CB79" s="43"/>
      <c r="CC79" s="43"/>
      <c r="CD79" s="388"/>
      <c r="CE79" s="411"/>
      <c r="CF79" s="43"/>
      <c r="CG79" s="43"/>
      <c r="CH79" s="43"/>
      <c r="CI79" s="43"/>
      <c r="CJ79" s="229"/>
      <c r="CK79" s="229"/>
      <c r="CL79" s="229"/>
      <c r="CM79" s="229"/>
      <c r="CN79" s="229"/>
      <c r="CO79" s="229"/>
      <c r="CP79" s="388"/>
      <c r="CQ79" s="350"/>
      <c r="CR79" s="229"/>
      <c r="CS79" s="229"/>
      <c r="CT79" s="229"/>
      <c r="CU79" s="229"/>
      <c r="CV79" s="229"/>
      <c r="CW79" s="229"/>
      <c r="CX79" s="229"/>
      <c r="CY79" s="229"/>
      <c r="CZ79" s="229"/>
      <c r="DA79" s="229"/>
      <c r="DB79" s="388"/>
      <c r="DC79" s="388"/>
      <c r="DD79" s="388"/>
      <c r="DE79" s="388"/>
      <c r="DF79" s="388"/>
      <c r="DG79" s="388"/>
      <c r="DH79" s="388"/>
      <c r="DI79" s="388"/>
      <c r="DJ79" s="388"/>
      <c r="DK79" s="388"/>
      <c r="DL79" s="388"/>
      <c r="DM79" s="388"/>
      <c r="DN79" s="388"/>
      <c r="DO79" s="388"/>
      <c r="DP79" s="388"/>
      <c r="DQ79" s="388"/>
      <c r="DR79" s="388"/>
      <c r="DS79" s="388"/>
      <c r="DT79" s="388"/>
      <c r="DU79" s="388"/>
      <c r="DV79" s="388"/>
      <c r="DW79" s="388"/>
      <c r="DX79" s="388"/>
      <c r="DY79" s="388"/>
      <c r="DZ79" s="388"/>
      <c r="EA79" s="388"/>
      <c r="EB79" s="326"/>
      <c r="EC79" s="42"/>
    </row>
    <row r="80" spans="1:133" s="31" customFormat="1" x14ac:dyDescent="0.3">
      <c r="A80" s="138"/>
      <c r="B80" s="32" t="s">
        <v>139</v>
      </c>
      <c r="C80" s="89">
        <v>30702981.98</v>
      </c>
      <c r="D80" s="90">
        <v>20915102.18</v>
      </c>
      <c r="E80" s="90">
        <v>12818009.539999999</v>
      </c>
      <c r="F80" s="90">
        <v>7182974.4400000004</v>
      </c>
      <c r="G80" s="90">
        <v>5413449.71</v>
      </c>
      <c r="H80" s="90">
        <v>4804286.76</v>
      </c>
      <c r="I80" s="90">
        <v>4994305.29</v>
      </c>
      <c r="J80" s="90">
        <v>6758875.46</v>
      </c>
      <c r="K80" s="90">
        <v>11653674.58</v>
      </c>
      <c r="L80" s="91">
        <v>27095398.449999999</v>
      </c>
      <c r="M80" s="90">
        <v>32186590.370000001</v>
      </c>
      <c r="N80" s="90">
        <v>28527865.84</v>
      </c>
      <c r="O80" s="90">
        <v>25638380.550000001</v>
      </c>
      <c r="P80" s="90">
        <v>22595622.219999999</v>
      </c>
      <c r="Q80" s="90">
        <v>15314798.789999999</v>
      </c>
      <c r="R80" s="90">
        <v>7118118.1900000004</v>
      </c>
      <c r="S80" s="90">
        <v>5471669.6699999999</v>
      </c>
      <c r="T80" s="90">
        <v>4349038.0999999996</v>
      </c>
      <c r="U80" s="191">
        <v>5030251.59</v>
      </c>
      <c r="V80" s="191">
        <v>5796204</v>
      </c>
      <c r="W80" s="191">
        <v>10759591.65</v>
      </c>
      <c r="X80" s="91">
        <v>23831588.510000002</v>
      </c>
      <c r="Y80" s="191">
        <v>33959488</v>
      </c>
      <c r="Z80" s="214">
        <v>35852915</v>
      </c>
      <c r="AA80" s="214">
        <v>32902467.34</v>
      </c>
      <c r="AB80" s="214">
        <v>21420336.789999999</v>
      </c>
      <c r="AC80" s="214">
        <v>11886151.67</v>
      </c>
      <c r="AD80" s="214">
        <v>7064919.2699999996</v>
      </c>
      <c r="AE80" s="214">
        <v>5578109</v>
      </c>
      <c r="AF80" s="214">
        <v>5179111.7699999996</v>
      </c>
      <c r="AG80" s="214">
        <v>5438030</v>
      </c>
      <c r="AH80" s="214">
        <v>5677140</v>
      </c>
      <c r="AI80" s="214">
        <v>12983040</v>
      </c>
      <c r="AJ80" s="91">
        <v>31883789</v>
      </c>
      <c r="AK80" s="279">
        <v>39919924</v>
      </c>
      <c r="AL80" s="279">
        <v>44561791</v>
      </c>
      <c r="AM80" s="279">
        <v>40272509</v>
      </c>
      <c r="AN80" s="279">
        <v>28602246</v>
      </c>
      <c r="AO80" s="279">
        <v>17666876</v>
      </c>
      <c r="AP80" s="279">
        <v>10167084</v>
      </c>
      <c r="AQ80" s="28">
        <v>8587060</v>
      </c>
      <c r="AR80" s="279">
        <v>7288374</v>
      </c>
      <c r="AS80" s="279">
        <v>8084958</v>
      </c>
      <c r="AT80" s="279">
        <v>9234601</v>
      </c>
      <c r="AU80" s="279">
        <v>15088042</v>
      </c>
      <c r="AV80" s="296">
        <v>36489785</v>
      </c>
      <c r="AW80" s="279">
        <v>46703729</v>
      </c>
      <c r="AX80" s="279">
        <v>43614636</v>
      </c>
      <c r="AY80" s="279">
        <v>42140998</v>
      </c>
      <c r="AZ80" s="28">
        <v>26956827</v>
      </c>
      <c r="BA80" s="279">
        <v>14399894</v>
      </c>
      <c r="BB80" s="279">
        <v>7991575</v>
      </c>
      <c r="BC80" s="28">
        <v>5829797</v>
      </c>
      <c r="BD80" s="279">
        <v>5532734</v>
      </c>
      <c r="BE80" s="279">
        <v>5466647</v>
      </c>
      <c r="BF80" s="279">
        <v>6071784</v>
      </c>
      <c r="BG80" s="279">
        <v>15805592</v>
      </c>
      <c r="BH80" s="296">
        <v>38486902</v>
      </c>
      <c r="BI80" s="481">
        <v>47026607</v>
      </c>
      <c r="BJ80" s="545">
        <v>49402026</v>
      </c>
      <c r="BK80" s="570">
        <v>41990526</v>
      </c>
      <c r="BL80" s="28">
        <v>34975982</v>
      </c>
      <c r="BM80" s="279">
        <v>15848162</v>
      </c>
      <c r="BN80" s="642" t="s">
        <v>935</v>
      </c>
      <c r="BO80" s="642" t="s">
        <v>935</v>
      </c>
      <c r="BP80" s="642" t="s">
        <v>935</v>
      </c>
      <c r="BQ80" s="642" t="s">
        <v>935</v>
      </c>
      <c r="BR80" s="642" t="s">
        <v>935</v>
      </c>
      <c r="BS80" s="642" t="s">
        <v>935</v>
      </c>
      <c r="BT80" s="642" t="s">
        <v>935</v>
      </c>
      <c r="BU80" s="89">
        <f t="shared" ref="BU80:CD84" si="383">O80-C80</f>
        <v>-5064601.43</v>
      </c>
      <c r="BV80" s="92">
        <f t="shared" si="383"/>
        <v>1680520.0399999991</v>
      </c>
      <c r="BW80" s="92">
        <f t="shared" si="383"/>
        <v>2496789.25</v>
      </c>
      <c r="BX80" s="92">
        <f t="shared" si="383"/>
        <v>-64856.25</v>
      </c>
      <c r="BY80" s="92">
        <f t="shared" si="383"/>
        <v>58219.959999999963</v>
      </c>
      <c r="BZ80" s="92">
        <f t="shared" si="383"/>
        <v>-455248.66000000015</v>
      </c>
      <c r="CA80" s="92">
        <f t="shared" si="383"/>
        <v>35946.299999999814</v>
      </c>
      <c r="CB80" s="92">
        <f t="shared" si="383"/>
        <v>-962671.46</v>
      </c>
      <c r="CC80" s="92">
        <f t="shared" si="383"/>
        <v>-894082.9299999997</v>
      </c>
      <c r="CD80" s="390">
        <f t="shared" si="383"/>
        <v>-3263809.9399999976</v>
      </c>
      <c r="CE80" s="413">
        <f t="shared" ref="CE80:CN84" si="384">Y80-M80</f>
        <v>1772897.629999999</v>
      </c>
      <c r="CF80" s="92">
        <f t="shared" si="384"/>
        <v>7325049.1600000001</v>
      </c>
      <c r="CG80" s="92">
        <f t="shared" si="384"/>
        <v>7264086.7899999991</v>
      </c>
      <c r="CH80" s="92">
        <f t="shared" si="384"/>
        <v>-1175285.4299999997</v>
      </c>
      <c r="CI80" s="92">
        <f t="shared" si="384"/>
        <v>-3428647.1199999992</v>
      </c>
      <c r="CJ80" s="231">
        <f t="shared" si="384"/>
        <v>-53198.920000000857</v>
      </c>
      <c r="CK80" s="231">
        <f t="shared" si="384"/>
        <v>106439.33000000007</v>
      </c>
      <c r="CL80" s="231">
        <f t="shared" si="384"/>
        <v>830073.66999999993</v>
      </c>
      <c r="CM80" s="231">
        <f t="shared" si="384"/>
        <v>407778.41000000015</v>
      </c>
      <c r="CN80" s="231">
        <f t="shared" si="384"/>
        <v>-119064</v>
      </c>
      <c r="CO80" s="231">
        <f t="shared" ref="CO80:CX84" si="385">AI80-W80</f>
        <v>2223448.3499999996</v>
      </c>
      <c r="CP80" s="390">
        <f t="shared" si="385"/>
        <v>8052200.4899999984</v>
      </c>
      <c r="CQ80" s="352">
        <f t="shared" si="385"/>
        <v>5960436</v>
      </c>
      <c r="CR80" s="231">
        <f t="shared" si="385"/>
        <v>8708876</v>
      </c>
      <c r="CS80" s="231">
        <f t="shared" si="385"/>
        <v>7370041.6600000001</v>
      </c>
      <c r="CT80" s="231">
        <f t="shared" si="385"/>
        <v>7181909.2100000009</v>
      </c>
      <c r="CU80" s="231">
        <f t="shared" si="385"/>
        <v>5780724.3300000001</v>
      </c>
      <c r="CV80" s="231">
        <f t="shared" si="385"/>
        <v>3102164.7300000004</v>
      </c>
      <c r="CW80" s="231">
        <f t="shared" si="385"/>
        <v>3008951</v>
      </c>
      <c r="CX80" s="231">
        <f t="shared" si="385"/>
        <v>2109262.2300000004</v>
      </c>
      <c r="CY80" s="231">
        <f t="shared" ref="CY80:DH84" si="386">AS80-AG80</f>
        <v>2646928</v>
      </c>
      <c r="CZ80" s="231">
        <f t="shared" si="386"/>
        <v>3557461</v>
      </c>
      <c r="DA80" s="231">
        <f t="shared" si="386"/>
        <v>2105002</v>
      </c>
      <c r="DB80" s="390">
        <f t="shared" si="386"/>
        <v>4605996</v>
      </c>
      <c r="DC80" s="390">
        <f t="shared" si="386"/>
        <v>6783805</v>
      </c>
      <c r="DD80" s="390">
        <f t="shared" si="386"/>
        <v>-947155</v>
      </c>
      <c r="DE80" s="390">
        <f t="shared" si="386"/>
        <v>1868489</v>
      </c>
      <c r="DF80" s="390">
        <f t="shared" si="386"/>
        <v>-1645419</v>
      </c>
      <c r="DG80" s="390">
        <f t="shared" si="386"/>
        <v>-3266982</v>
      </c>
      <c r="DH80" s="390">
        <f t="shared" si="386"/>
        <v>-2175509</v>
      </c>
      <c r="DI80" s="390">
        <f t="shared" ref="DI80:DS84" si="387">BC80-AQ80</f>
        <v>-2757263</v>
      </c>
      <c r="DJ80" s="390">
        <f t="shared" si="387"/>
        <v>-1755640</v>
      </c>
      <c r="DK80" s="390">
        <f t="shared" si="387"/>
        <v>-2618311</v>
      </c>
      <c r="DL80" s="390">
        <f t="shared" si="387"/>
        <v>-3162817</v>
      </c>
      <c r="DM80" s="390">
        <f t="shared" si="387"/>
        <v>717550</v>
      </c>
      <c r="DN80" s="390">
        <f t="shared" si="387"/>
        <v>1997117</v>
      </c>
      <c r="DO80" s="390">
        <f t="shared" si="387"/>
        <v>322878</v>
      </c>
      <c r="DP80" s="390">
        <f t="shared" si="387"/>
        <v>5787390</v>
      </c>
      <c r="DQ80" s="390">
        <f t="shared" si="387"/>
        <v>-150472</v>
      </c>
      <c r="DR80" s="390">
        <f t="shared" si="387"/>
        <v>8019155</v>
      </c>
      <c r="DS80" s="390">
        <f t="shared" si="387"/>
        <v>1448268</v>
      </c>
      <c r="DT80" s="390" t="s">
        <v>935</v>
      </c>
      <c r="DU80" s="390" t="s">
        <v>935</v>
      </c>
      <c r="DV80" s="390" t="s">
        <v>935</v>
      </c>
      <c r="DW80" s="390" t="s">
        <v>935</v>
      </c>
      <c r="DX80" s="390" t="s">
        <v>935</v>
      </c>
      <c r="DY80" s="390" t="s">
        <v>935</v>
      </c>
      <c r="DZ80" s="390" t="s">
        <v>935</v>
      </c>
      <c r="EA80" s="390" t="s">
        <v>935</v>
      </c>
      <c r="EB80" s="326"/>
      <c r="EC80" s="28">
        <f>IF(ISERROR(GETPIVOTDATA("VALUE",'CRS WK pvt'!$I$2,"DT_FILE",EC$8,"CD_CO",EC$6,"TRIM_CAT",TRIM(B80),"TRIM_LINE",A79))=TRUE,0,GETPIVOTDATA("VALUE",'CRS WK pvt'!$I$2,"DT_FILE",EC$8,"CD_CO",EC$6,"TRIM_CAT",TRIM(B80),"TRIM_LINE",A79))</f>
        <v>0</v>
      </c>
    </row>
    <row r="81" spans="1:133" s="31" customFormat="1" x14ac:dyDescent="0.3">
      <c r="A81" s="138"/>
      <c r="B81" s="32" t="s">
        <v>140</v>
      </c>
      <c r="C81" s="89">
        <v>2063227.4</v>
      </c>
      <c r="D81" s="90">
        <v>1680233.87</v>
      </c>
      <c r="E81" s="90">
        <v>840222.9</v>
      </c>
      <c r="F81" s="90">
        <v>524021.85</v>
      </c>
      <c r="G81" s="90">
        <v>339485.13</v>
      </c>
      <c r="H81" s="90">
        <v>285280.13</v>
      </c>
      <c r="I81" s="90">
        <v>298560.64000000001</v>
      </c>
      <c r="J81" s="90">
        <v>407794.43</v>
      </c>
      <c r="K81" s="90">
        <v>729741.89</v>
      </c>
      <c r="L81" s="91">
        <v>1966991.48</v>
      </c>
      <c r="M81" s="90">
        <v>2080994.7</v>
      </c>
      <c r="N81" s="90">
        <v>1902099.4</v>
      </c>
      <c r="O81" s="90">
        <v>1661249.13</v>
      </c>
      <c r="P81" s="90">
        <v>1631758.86</v>
      </c>
      <c r="Q81" s="90">
        <v>921631.55</v>
      </c>
      <c r="R81" s="90">
        <v>482182.73</v>
      </c>
      <c r="S81" s="90">
        <v>369160.32</v>
      </c>
      <c r="T81" s="90">
        <v>268606.28000000003</v>
      </c>
      <c r="U81" s="191">
        <v>301465.18</v>
      </c>
      <c r="V81" s="191">
        <v>364201</v>
      </c>
      <c r="W81" s="191">
        <v>778776.55</v>
      </c>
      <c r="X81" s="91">
        <v>1889760.94</v>
      </c>
      <c r="Y81" s="191">
        <v>2531634</v>
      </c>
      <c r="Z81" s="214">
        <v>2663847</v>
      </c>
      <c r="AA81" s="214">
        <v>2501918.71</v>
      </c>
      <c r="AB81" s="214">
        <v>1901946.02</v>
      </c>
      <c r="AC81" s="214">
        <v>907643.83</v>
      </c>
      <c r="AD81" s="214">
        <v>681788.66</v>
      </c>
      <c r="AE81" s="214">
        <v>477300</v>
      </c>
      <c r="AF81" s="214">
        <v>367295.57</v>
      </c>
      <c r="AG81" s="214">
        <v>393329</v>
      </c>
      <c r="AH81" s="214">
        <v>422161</v>
      </c>
      <c r="AI81" s="214">
        <v>1126013</v>
      </c>
      <c r="AJ81" s="91">
        <v>2481720</v>
      </c>
      <c r="AK81" s="279">
        <v>3171986</v>
      </c>
      <c r="AL81" s="279">
        <v>3565206</v>
      </c>
      <c r="AM81" s="279">
        <v>3334719</v>
      </c>
      <c r="AN81" s="279">
        <v>2643665</v>
      </c>
      <c r="AO81" s="279">
        <v>1672325</v>
      </c>
      <c r="AP81" s="279">
        <v>968294</v>
      </c>
      <c r="AQ81" s="28">
        <v>696966</v>
      </c>
      <c r="AR81" s="279">
        <v>547296</v>
      </c>
      <c r="AS81" s="279">
        <v>618763</v>
      </c>
      <c r="AT81" s="279">
        <v>768282</v>
      </c>
      <c r="AU81" s="279">
        <v>1445518</v>
      </c>
      <c r="AV81" s="296">
        <v>3614676</v>
      </c>
      <c r="AW81" s="279">
        <v>4205280</v>
      </c>
      <c r="AX81" s="279">
        <v>4228864</v>
      </c>
      <c r="AY81" s="279">
        <v>4216543</v>
      </c>
      <c r="AZ81" s="28">
        <v>2945710</v>
      </c>
      <c r="BA81" s="279">
        <v>1760719</v>
      </c>
      <c r="BB81" s="279">
        <v>969934</v>
      </c>
      <c r="BC81" s="28">
        <v>529715</v>
      </c>
      <c r="BD81" s="279">
        <v>529413</v>
      </c>
      <c r="BE81" s="279">
        <v>482761</v>
      </c>
      <c r="BF81" s="279">
        <v>551762</v>
      </c>
      <c r="BG81" s="279">
        <v>1603761</v>
      </c>
      <c r="BH81" s="296">
        <v>3581883</v>
      </c>
      <c r="BI81" s="481">
        <v>4454371</v>
      </c>
      <c r="BJ81" s="545">
        <v>4798362</v>
      </c>
      <c r="BK81" s="570">
        <v>4201182</v>
      </c>
      <c r="BL81" s="28">
        <v>4021352</v>
      </c>
      <c r="BM81" s="279">
        <v>1592289</v>
      </c>
      <c r="BN81" s="642" t="s">
        <v>935</v>
      </c>
      <c r="BO81" s="642" t="s">
        <v>935</v>
      </c>
      <c r="BP81" s="642" t="s">
        <v>935</v>
      </c>
      <c r="BQ81" s="642" t="s">
        <v>935</v>
      </c>
      <c r="BR81" s="642" t="s">
        <v>935</v>
      </c>
      <c r="BS81" s="642" t="s">
        <v>935</v>
      </c>
      <c r="BT81" s="642" t="s">
        <v>935</v>
      </c>
      <c r="BU81" s="89">
        <f t="shared" si="383"/>
        <v>-401978.27</v>
      </c>
      <c r="BV81" s="92">
        <f t="shared" si="383"/>
        <v>-48475.010000000009</v>
      </c>
      <c r="BW81" s="92">
        <f t="shared" si="383"/>
        <v>81408.650000000023</v>
      </c>
      <c r="BX81" s="92">
        <f t="shared" si="383"/>
        <v>-41839.119999999995</v>
      </c>
      <c r="BY81" s="92">
        <f t="shared" si="383"/>
        <v>29675.190000000002</v>
      </c>
      <c r="BZ81" s="92">
        <f t="shared" si="383"/>
        <v>-16673.849999999977</v>
      </c>
      <c r="CA81" s="92">
        <f t="shared" si="383"/>
        <v>2904.539999999979</v>
      </c>
      <c r="CB81" s="92">
        <f t="shared" si="383"/>
        <v>-43593.429999999993</v>
      </c>
      <c r="CC81" s="92">
        <f t="shared" si="383"/>
        <v>49034.660000000033</v>
      </c>
      <c r="CD81" s="390">
        <f t="shared" si="383"/>
        <v>-77230.540000000037</v>
      </c>
      <c r="CE81" s="413">
        <f t="shared" si="384"/>
        <v>450639.30000000005</v>
      </c>
      <c r="CF81" s="92">
        <f t="shared" si="384"/>
        <v>761747.60000000009</v>
      </c>
      <c r="CG81" s="92">
        <f t="shared" si="384"/>
        <v>840669.58000000007</v>
      </c>
      <c r="CH81" s="92">
        <f t="shared" si="384"/>
        <v>270187.15999999992</v>
      </c>
      <c r="CI81" s="92">
        <f t="shared" si="384"/>
        <v>-13987.720000000088</v>
      </c>
      <c r="CJ81" s="231">
        <f t="shared" si="384"/>
        <v>199605.93000000005</v>
      </c>
      <c r="CK81" s="231">
        <f t="shared" si="384"/>
        <v>108139.68</v>
      </c>
      <c r="CL81" s="231">
        <f t="shared" si="384"/>
        <v>98689.289999999979</v>
      </c>
      <c r="CM81" s="231">
        <f t="shared" si="384"/>
        <v>91863.82</v>
      </c>
      <c r="CN81" s="231">
        <f t="shared" si="384"/>
        <v>57960</v>
      </c>
      <c r="CO81" s="231">
        <f t="shared" si="385"/>
        <v>347236.44999999995</v>
      </c>
      <c r="CP81" s="390">
        <f t="shared" si="385"/>
        <v>591959.06000000006</v>
      </c>
      <c r="CQ81" s="352">
        <f t="shared" si="385"/>
        <v>640352</v>
      </c>
      <c r="CR81" s="231">
        <f t="shared" si="385"/>
        <v>901359</v>
      </c>
      <c r="CS81" s="231">
        <f t="shared" si="385"/>
        <v>832800.29</v>
      </c>
      <c r="CT81" s="231">
        <f t="shared" si="385"/>
        <v>741718.98</v>
      </c>
      <c r="CU81" s="231">
        <f t="shared" si="385"/>
        <v>764681.17</v>
      </c>
      <c r="CV81" s="231">
        <f t="shared" si="385"/>
        <v>286505.33999999997</v>
      </c>
      <c r="CW81" s="231">
        <f t="shared" si="385"/>
        <v>219666</v>
      </c>
      <c r="CX81" s="231">
        <f t="shared" si="385"/>
        <v>180000.43</v>
      </c>
      <c r="CY81" s="231">
        <f t="shared" si="386"/>
        <v>225434</v>
      </c>
      <c r="CZ81" s="231">
        <f t="shared" si="386"/>
        <v>346121</v>
      </c>
      <c r="DA81" s="231">
        <f t="shared" si="386"/>
        <v>319505</v>
      </c>
      <c r="DB81" s="390">
        <f t="shared" si="386"/>
        <v>1132956</v>
      </c>
      <c r="DC81" s="390">
        <f t="shared" si="386"/>
        <v>1033294</v>
      </c>
      <c r="DD81" s="390">
        <f t="shared" si="386"/>
        <v>663658</v>
      </c>
      <c r="DE81" s="390">
        <f t="shared" si="386"/>
        <v>881824</v>
      </c>
      <c r="DF81" s="390">
        <f t="shared" si="386"/>
        <v>302045</v>
      </c>
      <c r="DG81" s="390">
        <f t="shared" si="386"/>
        <v>88394</v>
      </c>
      <c r="DH81" s="390">
        <f t="shared" si="386"/>
        <v>1640</v>
      </c>
      <c r="DI81" s="390">
        <f t="shared" si="387"/>
        <v>-167251</v>
      </c>
      <c r="DJ81" s="390">
        <f t="shared" si="387"/>
        <v>-17883</v>
      </c>
      <c r="DK81" s="390">
        <f t="shared" si="387"/>
        <v>-136002</v>
      </c>
      <c r="DL81" s="390">
        <f t="shared" si="387"/>
        <v>-216520</v>
      </c>
      <c r="DM81" s="390">
        <f t="shared" si="387"/>
        <v>158243</v>
      </c>
      <c r="DN81" s="390">
        <f t="shared" si="387"/>
        <v>-32793</v>
      </c>
      <c r="DO81" s="390">
        <f t="shared" si="387"/>
        <v>249091</v>
      </c>
      <c r="DP81" s="390">
        <f t="shared" si="387"/>
        <v>569498</v>
      </c>
      <c r="DQ81" s="390">
        <f t="shared" si="387"/>
        <v>-15361</v>
      </c>
      <c r="DR81" s="390">
        <f t="shared" si="387"/>
        <v>1075642</v>
      </c>
      <c r="DS81" s="390">
        <f t="shared" si="387"/>
        <v>-168430</v>
      </c>
      <c r="DT81" s="390" t="s">
        <v>935</v>
      </c>
      <c r="DU81" s="390" t="s">
        <v>935</v>
      </c>
      <c r="DV81" s="390" t="s">
        <v>935</v>
      </c>
      <c r="DW81" s="390" t="s">
        <v>935</v>
      </c>
      <c r="DX81" s="390" t="s">
        <v>935</v>
      </c>
      <c r="DY81" s="390"/>
      <c r="DZ81" s="390"/>
      <c r="EA81" s="390"/>
      <c r="EB81" s="326"/>
      <c r="EC81" s="28">
        <f>IF(ISERROR(GETPIVOTDATA("VALUE",'CRS WK pvt'!$I$2,"DT_FILE",EC$8,"CD_CO",EC$6,"TRIM_CAT",TRIM(B81),"TRIM_LINE",A79))=TRUE,0,GETPIVOTDATA("VALUE",'CRS WK pvt'!$I$2,"DT_FILE",EC$8,"CD_CO",EC$6,"TRIM_CAT",TRIM(B81),"TRIM_LINE",A79))</f>
        <v>0</v>
      </c>
    </row>
    <row r="82" spans="1:133" s="31" customFormat="1" x14ac:dyDescent="0.3">
      <c r="A82" s="138"/>
      <c r="B82" s="32" t="s">
        <v>141</v>
      </c>
      <c r="C82" s="89">
        <v>7157800.0499999998</v>
      </c>
      <c r="D82" s="90">
        <v>4502206.74</v>
      </c>
      <c r="E82" s="90">
        <v>2800113.03</v>
      </c>
      <c r="F82" s="90">
        <v>1544427.1</v>
      </c>
      <c r="G82" s="90">
        <v>1250294.2</v>
      </c>
      <c r="H82" s="90">
        <v>1186598.77</v>
      </c>
      <c r="I82" s="90">
        <v>1096944.79</v>
      </c>
      <c r="J82" s="90">
        <v>1538216.44</v>
      </c>
      <c r="K82" s="90">
        <v>2425302.92</v>
      </c>
      <c r="L82" s="91">
        <v>9486047.3200000003</v>
      </c>
      <c r="M82" s="90">
        <v>7065931.4800000004</v>
      </c>
      <c r="N82" s="90">
        <v>6392978.4800000004</v>
      </c>
      <c r="O82" s="90">
        <v>5309321.67</v>
      </c>
      <c r="P82" s="90">
        <v>4430606.01</v>
      </c>
      <c r="Q82" s="90">
        <v>2974905.77</v>
      </c>
      <c r="R82" s="90">
        <v>1214032.42</v>
      </c>
      <c r="S82" s="90">
        <v>1025827.79</v>
      </c>
      <c r="T82" s="90">
        <v>861584.6</v>
      </c>
      <c r="U82" s="191">
        <v>998694.73</v>
      </c>
      <c r="V82" s="191">
        <v>1179950</v>
      </c>
      <c r="W82" s="191">
        <v>2200174.94</v>
      </c>
      <c r="X82" s="91">
        <v>4882409.12</v>
      </c>
      <c r="Y82" s="191">
        <v>7315155</v>
      </c>
      <c r="Z82" s="214">
        <v>7431960</v>
      </c>
      <c r="AA82" s="214">
        <v>7825180.3799999999</v>
      </c>
      <c r="AB82" s="214">
        <v>4336551.1900000004</v>
      </c>
      <c r="AC82" s="214">
        <v>2536072.59</v>
      </c>
      <c r="AD82" s="214">
        <v>1344951.08</v>
      </c>
      <c r="AE82" s="214">
        <v>1128024</v>
      </c>
      <c r="AF82" s="214">
        <v>1118647.27</v>
      </c>
      <c r="AG82" s="214">
        <v>1123033</v>
      </c>
      <c r="AH82" s="214">
        <v>1172063</v>
      </c>
      <c r="AI82" s="214">
        <v>2627886</v>
      </c>
      <c r="AJ82" s="91">
        <v>6417541</v>
      </c>
      <c r="AK82" s="279">
        <v>8541777</v>
      </c>
      <c r="AL82" s="279">
        <v>9989546</v>
      </c>
      <c r="AM82" s="279">
        <v>8877308</v>
      </c>
      <c r="AN82" s="279">
        <v>6278999</v>
      </c>
      <c r="AO82" s="279">
        <v>3429380</v>
      </c>
      <c r="AP82" s="279">
        <v>2190190</v>
      </c>
      <c r="AQ82" s="28">
        <v>1997279</v>
      </c>
      <c r="AR82" s="279">
        <v>1716341</v>
      </c>
      <c r="AS82" s="279">
        <v>1812845</v>
      </c>
      <c r="AT82" s="279">
        <v>2173699</v>
      </c>
      <c r="AU82" s="279">
        <v>3503009</v>
      </c>
      <c r="AV82" s="296">
        <v>7960971</v>
      </c>
      <c r="AW82" s="279">
        <v>10015683</v>
      </c>
      <c r="AX82" s="279">
        <v>10186302</v>
      </c>
      <c r="AY82" s="279">
        <v>9052168</v>
      </c>
      <c r="AZ82" s="28">
        <v>5632723</v>
      </c>
      <c r="BA82" s="279">
        <v>3313104</v>
      </c>
      <c r="BB82" s="279">
        <v>1801985</v>
      </c>
      <c r="BC82" s="28">
        <v>1288310</v>
      </c>
      <c r="BD82" s="279">
        <v>1349003</v>
      </c>
      <c r="BE82" s="279">
        <v>1282089</v>
      </c>
      <c r="BF82" s="279">
        <v>1453696</v>
      </c>
      <c r="BG82" s="279">
        <v>3586915</v>
      </c>
      <c r="BH82" s="296">
        <v>7709283</v>
      </c>
      <c r="BI82" s="481">
        <v>10733475</v>
      </c>
      <c r="BJ82" s="545">
        <v>11260550</v>
      </c>
      <c r="BK82" s="570">
        <v>8692350</v>
      </c>
      <c r="BL82" s="28">
        <v>8091510</v>
      </c>
      <c r="BM82" s="279">
        <v>3240262</v>
      </c>
      <c r="BN82" s="642" t="s">
        <v>935</v>
      </c>
      <c r="BO82" s="642" t="s">
        <v>935</v>
      </c>
      <c r="BP82" s="642" t="s">
        <v>935</v>
      </c>
      <c r="BQ82" s="642" t="s">
        <v>935</v>
      </c>
      <c r="BR82" s="642" t="s">
        <v>935</v>
      </c>
      <c r="BS82" s="642" t="s">
        <v>935</v>
      </c>
      <c r="BT82" s="642" t="s">
        <v>935</v>
      </c>
      <c r="BU82" s="89">
        <f t="shared" si="383"/>
        <v>-1848478.38</v>
      </c>
      <c r="BV82" s="92">
        <f t="shared" si="383"/>
        <v>-71600.730000000447</v>
      </c>
      <c r="BW82" s="92">
        <f t="shared" si="383"/>
        <v>174792.74000000022</v>
      </c>
      <c r="BX82" s="92">
        <f t="shared" si="383"/>
        <v>-330394.68000000017</v>
      </c>
      <c r="BY82" s="92">
        <f t="shared" si="383"/>
        <v>-224466.40999999992</v>
      </c>
      <c r="BZ82" s="92">
        <f t="shared" si="383"/>
        <v>-325014.17000000004</v>
      </c>
      <c r="CA82" s="92">
        <f t="shared" si="383"/>
        <v>-98250.060000000056</v>
      </c>
      <c r="CB82" s="92">
        <f t="shared" si="383"/>
        <v>-358266.43999999994</v>
      </c>
      <c r="CC82" s="92">
        <f t="shared" si="383"/>
        <v>-225127.97999999998</v>
      </c>
      <c r="CD82" s="390">
        <f t="shared" si="383"/>
        <v>-4603638.2</v>
      </c>
      <c r="CE82" s="413">
        <f t="shared" si="384"/>
        <v>249223.51999999955</v>
      </c>
      <c r="CF82" s="92">
        <f t="shared" si="384"/>
        <v>1038981.5199999996</v>
      </c>
      <c r="CG82" s="92">
        <f t="shared" si="384"/>
        <v>2515858.71</v>
      </c>
      <c r="CH82" s="92">
        <f t="shared" si="384"/>
        <v>-94054.819999999367</v>
      </c>
      <c r="CI82" s="92">
        <f t="shared" si="384"/>
        <v>-438833.18000000017</v>
      </c>
      <c r="CJ82" s="231">
        <f t="shared" si="384"/>
        <v>130918.66000000015</v>
      </c>
      <c r="CK82" s="231">
        <f t="shared" si="384"/>
        <v>102196.20999999996</v>
      </c>
      <c r="CL82" s="231">
        <f t="shared" si="384"/>
        <v>257062.67000000004</v>
      </c>
      <c r="CM82" s="231">
        <f t="shared" si="384"/>
        <v>124338.27000000002</v>
      </c>
      <c r="CN82" s="231">
        <f t="shared" si="384"/>
        <v>-7887</v>
      </c>
      <c r="CO82" s="231">
        <f t="shared" si="385"/>
        <v>427711.06000000006</v>
      </c>
      <c r="CP82" s="390">
        <f t="shared" si="385"/>
        <v>1535131.88</v>
      </c>
      <c r="CQ82" s="352">
        <f t="shared" si="385"/>
        <v>1226622</v>
      </c>
      <c r="CR82" s="231">
        <f t="shared" si="385"/>
        <v>2557586</v>
      </c>
      <c r="CS82" s="231">
        <f t="shared" si="385"/>
        <v>1052127.6200000001</v>
      </c>
      <c r="CT82" s="231">
        <f t="shared" si="385"/>
        <v>1942447.8099999996</v>
      </c>
      <c r="CU82" s="231">
        <f t="shared" si="385"/>
        <v>893307.41000000015</v>
      </c>
      <c r="CV82" s="231">
        <f t="shared" si="385"/>
        <v>845238.91999999993</v>
      </c>
      <c r="CW82" s="231">
        <f t="shared" si="385"/>
        <v>869255</v>
      </c>
      <c r="CX82" s="231">
        <f t="shared" si="385"/>
        <v>597693.73</v>
      </c>
      <c r="CY82" s="231">
        <f t="shared" si="386"/>
        <v>689812</v>
      </c>
      <c r="CZ82" s="231">
        <f t="shared" si="386"/>
        <v>1001636</v>
      </c>
      <c r="DA82" s="231">
        <f t="shared" si="386"/>
        <v>875123</v>
      </c>
      <c r="DB82" s="390">
        <f t="shared" si="386"/>
        <v>1543430</v>
      </c>
      <c r="DC82" s="390">
        <f t="shared" si="386"/>
        <v>1473906</v>
      </c>
      <c r="DD82" s="390">
        <f t="shared" si="386"/>
        <v>196756</v>
      </c>
      <c r="DE82" s="390">
        <f t="shared" si="386"/>
        <v>174860</v>
      </c>
      <c r="DF82" s="390">
        <f t="shared" si="386"/>
        <v>-646276</v>
      </c>
      <c r="DG82" s="390">
        <f t="shared" si="386"/>
        <v>-116276</v>
      </c>
      <c r="DH82" s="390">
        <f t="shared" si="386"/>
        <v>-388205</v>
      </c>
      <c r="DI82" s="390">
        <f t="shared" si="387"/>
        <v>-708969</v>
      </c>
      <c r="DJ82" s="390">
        <f t="shared" si="387"/>
        <v>-367338</v>
      </c>
      <c r="DK82" s="390">
        <f t="shared" si="387"/>
        <v>-530756</v>
      </c>
      <c r="DL82" s="390">
        <f t="shared" si="387"/>
        <v>-720003</v>
      </c>
      <c r="DM82" s="390">
        <f t="shared" si="387"/>
        <v>83906</v>
      </c>
      <c r="DN82" s="390">
        <f t="shared" si="387"/>
        <v>-251688</v>
      </c>
      <c r="DO82" s="390">
        <f t="shared" si="387"/>
        <v>717792</v>
      </c>
      <c r="DP82" s="390">
        <f t="shared" si="387"/>
        <v>1074248</v>
      </c>
      <c r="DQ82" s="390">
        <f t="shared" si="387"/>
        <v>-359818</v>
      </c>
      <c r="DR82" s="390">
        <f t="shared" si="387"/>
        <v>2458787</v>
      </c>
      <c r="DS82" s="390">
        <f t="shared" si="387"/>
        <v>-72842</v>
      </c>
      <c r="DT82" s="390" t="s">
        <v>935</v>
      </c>
      <c r="DU82" s="390" t="s">
        <v>935</v>
      </c>
      <c r="DV82" s="390" t="s">
        <v>935</v>
      </c>
      <c r="DW82" s="390" t="s">
        <v>935</v>
      </c>
      <c r="DX82" s="390" t="s">
        <v>935</v>
      </c>
      <c r="DY82" s="390"/>
      <c r="DZ82" s="390"/>
      <c r="EA82" s="390"/>
      <c r="EB82" s="326"/>
      <c r="EC82" s="28">
        <f>IF(ISERROR(GETPIVOTDATA("VALUE",'CRS WK pvt'!$I$2,"DT_FILE",EC$8,"CD_CO",EC$6,"TRIM_CAT",TRIM(B82),"TRIM_LINE",A79))=TRUE,0,GETPIVOTDATA("VALUE",'CRS WK pvt'!$I$2,"DT_FILE",EC$8,"CD_CO",EC$6,"TRIM_CAT",TRIM(B82),"TRIM_LINE",A79))</f>
        <v>0</v>
      </c>
    </row>
    <row r="83" spans="1:133" s="31" customFormat="1" x14ac:dyDescent="0.3">
      <c r="A83" s="138"/>
      <c r="B83" s="32" t="s">
        <v>142</v>
      </c>
      <c r="C83" s="89">
        <v>6838850.2800000003</v>
      </c>
      <c r="D83" s="90">
        <v>2078460.05</v>
      </c>
      <c r="E83" s="90">
        <v>1327294.81</v>
      </c>
      <c r="F83" s="90">
        <v>1350865.6</v>
      </c>
      <c r="G83" s="90">
        <v>566217.87</v>
      </c>
      <c r="H83" s="90">
        <v>453421.5</v>
      </c>
      <c r="I83" s="90">
        <v>426919.2</v>
      </c>
      <c r="J83" s="90">
        <v>658308.48</v>
      </c>
      <c r="K83" s="90">
        <v>1164826.24</v>
      </c>
      <c r="L83" s="91">
        <v>2360744.09</v>
      </c>
      <c r="M83" s="90">
        <v>2864321</v>
      </c>
      <c r="N83" s="90">
        <v>2512291.59</v>
      </c>
      <c r="O83" s="90">
        <v>2302968.17</v>
      </c>
      <c r="P83" s="90">
        <v>1788675.73</v>
      </c>
      <c r="Q83" s="90">
        <v>1307482.96</v>
      </c>
      <c r="R83" s="90">
        <v>533062.31999999995</v>
      </c>
      <c r="S83" s="90">
        <v>331663.77</v>
      </c>
      <c r="T83" s="90">
        <v>257608.6</v>
      </c>
      <c r="U83" s="191">
        <v>345240.34</v>
      </c>
      <c r="V83" s="191">
        <v>647328</v>
      </c>
      <c r="W83" s="191">
        <v>968623.66</v>
      </c>
      <c r="X83" s="91">
        <v>1925070.62</v>
      </c>
      <c r="Y83" s="191">
        <v>2708941</v>
      </c>
      <c r="Z83" s="214">
        <v>2747492</v>
      </c>
      <c r="AA83" s="214">
        <v>2761157.95</v>
      </c>
      <c r="AB83" s="214">
        <v>1771332.41</v>
      </c>
      <c r="AC83" s="214">
        <v>1069890.3799999999</v>
      </c>
      <c r="AD83" s="214">
        <v>503214.56</v>
      </c>
      <c r="AE83" s="214">
        <v>398162</v>
      </c>
      <c r="AF83" s="214">
        <v>415044.12</v>
      </c>
      <c r="AG83" s="214">
        <v>429867</v>
      </c>
      <c r="AH83" s="214">
        <v>453219</v>
      </c>
      <c r="AI83" s="214">
        <v>1108621</v>
      </c>
      <c r="AJ83" s="91">
        <v>2553836</v>
      </c>
      <c r="AK83" s="279">
        <v>3266940</v>
      </c>
      <c r="AL83" s="279">
        <v>3543318</v>
      </c>
      <c r="AM83" s="279">
        <v>3232588</v>
      </c>
      <c r="AN83" s="279">
        <v>2606755</v>
      </c>
      <c r="AO83" s="279">
        <v>1523215</v>
      </c>
      <c r="AP83" s="279">
        <v>785432</v>
      </c>
      <c r="AQ83" s="28">
        <v>783564</v>
      </c>
      <c r="AR83" s="279">
        <v>564354</v>
      </c>
      <c r="AS83" s="279">
        <v>645962</v>
      </c>
      <c r="AT83" s="279">
        <v>971082</v>
      </c>
      <c r="AU83" s="279">
        <v>1598794</v>
      </c>
      <c r="AV83" s="296">
        <v>3323119</v>
      </c>
      <c r="AW83" s="279">
        <v>3784604</v>
      </c>
      <c r="AX83" s="279">
        <v>3824681</v>
      </c>
      <c r="AY83" s="279">
        <v>3562095</v>
      </c>
      <c r="AZ83" s="28">
        <v>2409680</v>
      </c>
      <c r="BA83" s="279">
        <v>1459301</v>
      </c>
      <c r="BB83" s="279">
        <v>834770</v>
      </c>
      <c r="BC83" s="28">
        <v>493043</v>
      </c>
      <c r="BD83" s="279">
        <v>524840</v>
      </c>
      <c r="BE83" s="279">
        <v>507345</v>
      </c>
      <c r="BF83" s="279">
        <v>774464</v>
      </c>
      <c r="BG83" s="279">
        <v>1546308</v>
      </c>
      <c r="BH83" s="296">
        <v>3298074</v>
      </c>
      <c r="BI83" s="481">
        <v>3962283</v>
      </c>
      <c r="BJ83" s="545">
        <v>4365976</v>
      </c>
      <c r="BK83" s="570">
        <v>3539060</v>
      </c>
      <c r="BL83" s="28">
        <v>3179052</v>
      </c>
      <c r="BM83" s="279">
        <v>1904420</v>
      </c>
      <c r="BN83" s="642" t="s">
        <v>935</v>
      </c>
      <c r="BO83" s="642" t="s">
        <v>935</v>
      </c>
      <c r="BP83" s="642" t="s">
        <v>935</v>
      </c>
      <c r="BQ83" s="642" t="s">
        <v>935</v>
      </c>
      <c r="BR83" s="642" t="s">
        <v>935</v>
      </c>
      <c r="BS83" s="642" t="s">
        <v>935</v>
      </c>
      <c r="BT83" s="642" t="s">
        <v>935</v>
      </c>
      <c r="BU83" s="89">
        <f t="shared" si="383"/>
        <v>-4535882.1100000003</v>
      </c>
      <c r="BV83" s="92">
        <f t="shared" si="383"/>
        <v>-289784.32000000007</v>
      </c>
      <c r="BW83" s="92">
        <f t="shared" si="383"/>
        <v>-19811.850000000093</v>
      </c>
      <c r="BX83" s="92">
        <f t="shared" si="383"/>
        <v>-817803.28000000014</v>
      </c>
      <c r="BY83" s="92">
        <f t="shared" si="383"/>
        <v>-234554.09999999998</v>
      </c>
      <c r="BZ83" s="92">
        <f t="shared" si="383"/>
        <v>-195812.9</v>
      </c>
      <c r="CA83" s="92">
        <f t="shared" si="383"/>
        <v>-81678.859999999986</v>
      </c>
      <c r="CB83" s="92">
        <f t="shared" si="383"/>
        <v>-10980.479999999981</v>
      </c>
      <c r="CC83" s="92">
        <f t="shared" si="383"/>
        <v>-196202.57999999996</v>
      </c>
      <c r="CD83" s="390">
        <f t="shared" si="383"/>
        <v>-435673.46999999974</v>
      </c>
      <c r="CE83" s="413">
        <f t="shared" si="384"/>
        <v>-155380</v>
      </c>
      <c r="CF83" s="92">
        <f t="shared" si="384"/>
        <v>235200.41000000015</v>
      </c>
      <c r="CG83" s="92">
        <f t="shared" si="384"/>
        <v>458189.78000000026</v>
      </c>
      <c r="CH83" s="92">
        <f t="shared" si="384"/>
        <v>-17343.320000000065</v>
      </c>
      <c r="CI83" s="92">
        <f t="shared" si="384"/>
        <v>-237592.58000000007</v>
      </c>
      <c r="CJ83" s="231">
        <f t="shared" si="384"/>
        <v>-29847.759999999951</v>
      </c>
      <c r="CK83" s="231">
        <f t="shared" si="384"/>
        <v>66498.229999999981</v>
      </c>
      <c r="CL83" s="231">
        <f t="shared" si="384"/>
        <v>157435.51999999999</v>
      </c>
      <c r="CM83" s="231">
        <f t="shared" si="384"/>
        <v>84626.659999999974</v>
      </c>
      <c r="CN83" s="231">
        <f t="shared" si="384"/>
        <v>-194109</v>
      </c>
      <c r="CO83" s="231">
        <f t="shared" si="385"/>
        <v>139997.33999999997</v>
      </c>
      <c r="CP83" s="390">
        <f t="shared" si="385"/>
        <v>628765.37999999989</v>
      </c>
      <c r="CQ83" s="352">
        <f t="shared" si="385"/>
        <v>557999</v>
      </c>
      <c r="CR83" s="231">
        <f t="shared" si="385"/>
        <v>795826</v>
      </c>
      <c r="CS83" s="231">
        <f t="shared" si="385"/>
        <v>471430.04999999981</v>
      </c>
      <c r="CT83" s="231">
        <f t="shared" si="385"/>
        <v>835422.59000000008</v>
      </c>
      <c r="CU83" s="231">
        <f t="shared" si="385"/>
        <v>453324.62000000011</v>
      </c>
      <c r="CV83" s="231">
        <f t="shared" si="385"/>
        <v>282217.44</v>
      </c>
      <c r="CW83" s="231">
        <f t="shared" si="385"/>
        <v>385402</v>
      </c>
      <c r="CX83" s="231">
        <f t="shared" si="385"/>
        <v>149309.88</v>
      </c>
      <c r="CY83" s="231">
        <f t="shared" si="386"/>
        <v>216095</v>
      </c>
      <c r="CZ83" s="231">
        <f t="shared" si="386"/>
        <v>517863</v>
      </c>
      <c r="DA83" s="231">
        <f t="shared" si="386"/>
        <v>490173</v>
      </c>
      <c r="DB83" s="390">
        <f t="shared" si="386"/>
        <v>769283</v>
      </c>
      <c r="DC83" s="390">
        <f t="shared" si="386"/>
        <v>517664</v>
      </c>
      <c r="DD83" s="390">
        <f t="shared" si="386"/>
        <v>281363</v>
      </c>
      <c r="DE83" s="390">
        <f t="shared" si="386"/>
        <v>329507</v>
      </c>
      <c r="DF83" s="390">
        <f t="shared" si="386"/>
        <v>-197075</v>
      </c>
      <c r="DG83" s="390">
        <f t="shared" si="386"/>
        <v>-63914</v>
      </c>
      <c r="DH83" s="390">
        <f t="shared" si="386"/>
        <v>49338</v>
      </c>
      <c r="DI83" s="390">
        <f t="shared" si="387"/>
        <v>-290521</v>
      </c>
      <c r="DJ83" s="390">
        <f t="shared" si="387"/>
        <v>-39514</v>
      </c>
      <c r="DK83" s="390">
        <f t="shared" si="387"/>
        <v>-138617</v>
      </c>
      <c r="DL83" s="390">
        <f t="shared" si="387"/>
        <v>-196618</v>
      </c>
      <c r="DM83" s="390">
        <f t="shared" si="387"/>
        <v>-52486</v>
      </c>
      <c r="DN83" s="390">
        <f t="shared" si="387"/>
        <v>-25045</v>
      </c>
      <c r="DO83" s="390">
        <f t="shared" si="387"/>
        <v>177679</v>
      </c>
      <c r="DP83" s="390">
        <f t="shared" si="387"/>
        <v>541295</v>
      </c>
      <c r="DQ83" s="390">
        <f t="shared" si="387"/>
        <v>-23035</v>
      </c>
      <c r="DR83" s="390">
        <f t="shared" si="387"/>
        <v>769372</v>
      </c>
      <c r="DS83" s="390">
        <f t="shared" si="387"/>
        <v>445119</v>
      </c>
      <c r="DT83" s="390" t="s">
        <v>935</v>
      </c>
      <c r="DU83" s="390" t="s">
        <v>935</v>
      </c>
      <c r="DV83" s="390" t="s">
        <v>935</v>
      </c>
      <c r="DW83" s="390" t="s">
        <v>935</v>
      </c>
      <c r="DX83" s="390" t="s">
        <v>935</v>
      </c>
      <c r="DY83" s="390"/>
      <c r="DZ83" s="390"/>
      <c r="EA83" s="390"/>
      <c r="EB83" s="326"/>
      <c r="EC83" s="28">
        <f>IF(ISERROR(GETPIVOTDATA("VALUE",'CRS WK pvt'!$I$2,"DT_FILE",EC$8,"CD_CO",EC$6,"TRIM_CAT",TRIM(B83),"TRIM_LINE",A79))=TRUE,0,GETPIVOTDATA("VALUE",'CRS WK pvt'!$I$2,"DT_FILE",EC$8,"CD_CO",EC$6,"TRIM_CAT",TRIM(B83),"TRIM_LINE",A79))</f>
        <v>0</v>
      </c>
    </row>
    <row r="84" spans="1:133" s="31" customFormat="1" x14ac:dyDescent="0.3">
      <c r="A84" s="138"/>
      <c r="B84" s="32" t="s">
        <v>143</v>
      </c>
      <c r="C84" s="89">
        <v>3762025.66</v>
      </c>
      <c r="D84" s="90">
        <v>1653639.88</v>
      </c>
      <c r="E84" s="90">
        <v>1209935.4099999999</v>
      </c>
      <c r="F84" s="90">
        <v>1081284.02</v>
      </c>
      <c r="G84" s="90">
        <v>782809.59</v>
      </c>
      <c r="H84" s="90">
        <v>904426.95</v>
      </c>
      <c r="I84" s="90">
        <v>823881.53</v>
      </c>
      <c r="J84" s="90">
        <v>1054995</v>
      </c>
      <c r="K84" s="90">
        <v>1025378.5</v>
      </c>
      <c r="L84" s="91">
        <v>1696099.28</v>
      </c>
      <c r="M84" s="90">
        <v>1796338.55</v>
      </c>
      <c r="N84" s="90">
        <v>1633914.02</v>
      </c>
      <c r="O84" s="90">
        <v>1552071.46</v>
      </c>
      <c r="P84" s="90">
        <v>1203522.1499999999</v>
      </c>
      <c r="Q84" s="90">
        <v>1216447.52</v>
      </c>
      <c r="R84" s="90">
        <v>823192</v>
      </c>
      <c r="S84" s="90">
        <v>732108.01</v>
      </c>
      <c r="T84" s="90">
        <v>703601.06</v>
      </c>
      <c r="U84" s="191">
        <v>794968.94</v>
      </c>
      <c r="V84" s="191">
        <v>770364</v>
      </c>
      <c r="W84" s="191">
        <v>992178.47</v>
      </c>
      <c r="X84" s="91">
        <v>1381955.49</v>
      </c>
      <c r="Y84" s="191">
        <v>1816583</v>
      </c>
      <c r="Z84" s="214">
        <v>1765967</v>
      </c>
      <c r="AA84" s="214">
        <v>1785714.85</v>
      </c>
      <c r="AB84" s="214">
        <v>1416050.19</v>
      </c>
      <c r="AC84" s="214">
        <v>1189426.82</v>
      </c>
      <c r="AD84" s="214">
        <v>873689.44</v>
      </c>
      <c r="AE84" s="214">
        <v>786408</v>
      </c>
      <c r="AF84" s="214">
        <v>702202.18</v>
      </c>
      <c r="AG84" s="214">
        <v>819340</v>
      </c>
      <c r="AH84" s="214">
        <v>848464</v>
      </c>
      <c r="AI84" s="214">
        <v>1019391</v>
      </c>
      <c r="AJ84" s="91">
        <v>1699814</v>
      </c>
      <c r="AK84" s="279">
        <v>2052957</v>
      </c>
      <c r="AL84" s="279">
        <v>2169943</v>
      </c>
      <c r="AM84" s="279">
        <v>1940347</v>
      </c>
      <c r="AN84" s="279">
        <v>2134019</v>
      </c>
      <c r="AO84" s="279">
        <v>1501250</v>
      </c>
      <c r="AP84" s="279">
        <v>1312747</v>
      </c>
      <c r="AQ84" s="28">
        <v>1163447</v>
      </c>
      <c r="AR84" s="279">
        <v>1915412</v>
      </c>
      <c r="AS84" s="279">
        <v>1425812</v>
      </c>
      <c r="AT84" s="279">
        <v>1146471</v>
      </c>
      <c r="AU84" s="279">
        <v>1707027</v>
      </c>
      <c r="AV84" s="296">
        <v>2234751</v>
      </c>
      <c r="AW84" s="279">
        <v>3298057</v>
      </c>
      <c r="AX84" s="279">
        <v>3073265</v>
      </c>
      <c r="AY84" s="279">
        <v>2857328</v>
      </c>
      <c r="AZ84" s="28">
        <v>2013777</v>
      </c>
      <c r="BA84" s="279">
        <v>2486262</v>
      </c>
      <c r="BB84" s="279">
        <v>1503210</v>
      </c>
      <c r="BC84" s="28">
        <v>1519930</v>
      </c>
      <c r="BD84" s="279">
        <v>1352008</v>
      </c>
      <c r="BE84" s="279">
        <v>1043895</v>
      </c>
      <c r="BF84" s="279">
        <v>970028</v>
      </c>
      <c r="BG84" s="279">
        <v>1387368</v>
      </c>
      <c r="BH84" s="296">
        <v>2475681</v>
      </c>
      <c r="BI84" s="481">
        <v>2454356</v>
      </c>
      <c r="BJ84" s="545">
        <v>2569781</v>
      </c>
      <c r="BK84" s="570">
        <v>2528155</v>
      </c>
      <c r="BL84" s="28">
        <v>2661811</v>
      </c>
      <c r="BM84" s="279">
        <v>1739664</v>
      </c>
      <c r="BN84" s="642" t="s">
        <v>935</v>
      </c>
      <c r="BO84" s="642" t="s">
        <v>935</v>
      </c>
      <c r="BP84" s="642" t="s">
        <v>935</v>
      </c>
      <c r="BQ84" s="642" t="s">
        <v>935</v>
      </c>
      <c r="BR84" s="642" t="s">
        <v>935</v>
      </c>
      <c r="BS84" s="642" t="s">
        <v>935</v>
      </c>
      <c r="BT84" s="642" t="s">
        <v>935</v>
      </c>
      <c r="BU84" s="89">
        <f t="shared" si="383"/>
        <v>-2209954.2000000002</v>
      </c>
      <c r="BV84" s="92">
        <f t="shared" si="383"/>
        <v>-450117.73</v>
      </c>
      <c r="BW84" s="92">
        <f t="shared" si="383"/>
        <v>6512.1100000001024</v>
      </c>
      <c r="BX84" s="92">
        <f t="shared" si="383"/>
        <v>-258092.02000000002</v>
      </c>
      <c r="BY84" s="92">
        <f t="shared" si="383"/>
        <v>-50701.579999999958</v>
      </c>
      <c r="BZ84" s="92">
        <f t="shared" si="383"/>
        <v>-200825.8899999999</v>
      </c>
      <c r="CA84" s="92">
        <f t="shared" si="383"/>
        <v>-28912.590000000084</v>
      </c>
      <c r="CB84" s="92">
        <f t="shared" si="383"/>
        <v>-284631</v>
      </c>
      <c r="CC84" s="92">
        <f t="shared" si="383"/>
        <v>-33200.030000000028</v>
      </c>
      <c r="CD84" s="390">
        <f t="shared" si="383"/>
        <v>-314143.79000000004</v>
      </c>
      <c r="CE84" s="413">
        <f t="shared" si="384"/>
        <v>20244.449999999953</v>
      </c>
      <c r="CF84" s="92">
        <f t="shared" si="384"/>
        <v>132052.97999999998</v>
      </c>
      <c r="CG84" s="92">
        <f t="shared" si="384"/>
        <v>233643.39000000013</v>
      </c>
      <c r="CH84" s="92">
        <f t="shared" si="384"/>
        <v>212528.04000000004</v>
      </c>
      <c r="CI84" s="92">
        <f t="shared" si="384"/>
        <v>-27020.699999999953</v>
      </c>
      <c r="CJ84" s="231">
        <f t="shared" si="384"/>
        <v>50497.439999999944</v>
      </c>
      <c r="CK84" s="231">
        <f t="shared" si="384"/>
        <v>54299.989999999991</v>
      </c>
      <c r="CL84" s="231">
        <f t="shared" si="384"/>
        <v>-1398.8800000000047</v>
      </c>
      <c r="CM84" s="231">
        <f t="shared" si="384"/>
        <v>24371.060000000056</v>
      </c>
      <c r="CN84" s="231">
        <f t="shared" si="384"/>
        <v>78100</v>
      </c>
      <c r="CO84" s="231">
        <f t="shared" si="385"/>
        <v>27212.530000000028</v>
      </c>
      <c r="CP84" s="390">
        <f t="shared" si="385"/>
        <v>317858.51</v>
      </c>
      <c r="CQ84" s="352">
        <f t="shared" si="385"/>
        <v>236374</v>
      </c>
      <c r="CR84" s="231">
        <f t="shared" si="385"/>
        <v>403976</v>
      </c>
      <c r="CS84" s="231">
        <f t="shared" si="385"/>
        <v>154632.14999999991</v>
      </c>
      <c r="CT84" s="231">
        <f t="shared" si="385"/>
        <v>717968.81</v>
      </c>
      <c r="CU84" s="231">
        <f t="shared" si="385"/>
        <v>311823.17999999993</v>
      </c>
      <c r="CV84" s="231">
        <f t="shared" si="385"/>
        <v>439057.56000000006</v>
      </c>
      <c r="CW84" s="231">
        <f t="shared" si="385"/>
        <v>377039</v>
      </c>
      <c r="CX84" s="231">
        <f t="shared" si="385"/>
        <v>1213209.8199999998</v>
      </c>
      <c r="CY84" s="231">
        <f t="shared" si="386"/>
        <v>606472</v>
      </c>
      <c r="CZ84" s="231">
        <f t="shared" si="386"/>
        <v>298007</v>
      </c>
      <c r="DA84" s="231">
        <f t="shared" si="386"/>
        <v>687636</v>
      </c>
      <c r="DB84" s="390">
        <f t="shared" si="386"/>
        <v>534937</v>
      </c>
      <c r="DC84" s="390">
        <f t="shared" si="386"/>
        <v>1245100</v>
      </c>
      <c r="DD84" s="390">
        <f t="shared" si="386"/>
        <v>903322</v>
      </c>
      <c r="DE84" s="390">
        <f t="shared" si="386"/>
        <v>916981</v>
      </c>
      <c r="DF84" s="390">
        <f t="shared" si="386"/>
        <v>-120242</v>
      </c>
      <c r="DG84" s="390">
        <f t="shared" si="386"/>
        <v>985012</v>
      </c>
      <c r="DH84" s="390">
        <f t="shared" si="386"/>
        <v>190463</v>
      </c>
      <c r="DI84" s="390">
        <f t="shared" si="387"/>
        <v>356483</v>
      </c>
      <c r="DJ84" s="390">
        <f t="shared" si="387"/>
        <v>-563404</v>
      </c>
      <c r="DK84" s="390">
        <f t="shared" si="387"/>
        <v>-381917</v>
      </c>
      <c r="DL84" s="390">
        <f t="shared" si="387"/>
        <v>-176443</v>
      </c>
      <c r="DM84" s="390">
        <f t="shared" si="387"/>
        <v>-319659</v>
      </c>
      <c r="DN84" s="390">
        <f t="shared" si="387"/>
        <v>240930</v>
      </c>
      <c r="DO84" s="390">
        <f t="shared" si="387"/>
        <v>-843701</v>
      </c>
      <c r="DP84" s="390">
        <f t="shared" si="387"/>
        <v>-503484</v>
      </c>
      <c r="DQ84" s="390">
        <f t="shared" si="387"/>
        <v>-329173</v>
      </c>
      <c r="DR84" s="390">
        <f t="shared" si="387"/>
        <v>648034</v>
      </c>
      <c r="DS84" s="390">
        <f t="shared" si="387"/>
        <v>-746598</v>
      </c>
      <c r="DT84" s="390" t="s">
        <v>935</v>
      </c>
      <c r="DU84" s="390" t="s">
        <v>935</v>
      </c>
      <c r="DV84" s="390" t="s">
        <v>935</v>
      </c>
      <c r="DW84" s="390" t="s">
        <v>935</v>
      </c>
      <c r="DX84" s="390" t="s">
        <v>935</v>
      </c>
      <c r="DY84" s="390"/>
      <c r="DZ84" s="390"/>
      <c r="EA84" s="390"/>
      <c r="EB84" s="326"/>
      <c r="EC84" s="28">
        <f>IF(ISERROR(GETPIVOTDATA("VALUE",'CRS WK pvt'!$I$2,"DT_FILE",EC$8,"CD_CO",EC$6,"TRIM_CAT",TRIM(B84),"TRIM_LINE",A79))=TRUE,0,GETPIVOTDATA("VALUE",'CRS WK pvt'!$I$2,"DT_FILE",EC$8,"CD_CO",EC$6,"TRIM_CAT",TRIM(B84),"TRIM_LINE",A79))</f>
        <v>0</v>
      </c>
    </row>
    <row r="85" spans="1:133" s="122" customFormat="1" x14ac:dyDescent="0.3">
      <c r="A85" s="139"/>
      <c r="B85" s="32" t="s">
        <v>144</v>
      </c>
      <c r="C85" s="123">
        <f>SUM(C80:C84)</f>
        <v>50524885.370000005</v>
      </c>
      <c r="D85" s="124">
        <f t="shared" ref="D85:EC92" si="388">SUM(D80:D84)</f>
        <v>30829642.719999999</v>
      </c>
      <c r="E85" s="124">
        <f t="shared" si="388"/>
        <v>18995575.689999998</v>
      </c>
      <c r="F85" s="124">
        <f t="shared" si="388"/>
        <v>11683573.01</v>
      </c>
      <c r="G85" s="124">
        <f t="shared" si="388"/>
        <v>8352256.5</v>
      </c>
      <c r="H85" s="124">
        <f t="shared" si="388"/>
        <v>7634014.1100000003</v>
      </c>
      <c r="I85" s="124">
        <f t="shared" si="388"/>
        <v>7640611.4500000002</v>
      </c>
      <c r="J85" s="124">
        <f t="shared" si="388"/>
        <v>10418189.810000001</v>
      </c>
      <c r="K85" s="124">
        <f t="shared" si="388"/>
        <v>16998924.130000003</v>
      </c>
      <c r="L85" s="126">
        <f t="shared" si="388"/>
        <v>42605280.620000005</v>
      </c>
      <c r="M85" s="124">
        <f t="shared" si="388"/>
        <v>45994176.099999994</v>
      </c>
      <c r="N85" s="124">
        <f t="shared" si="388"/>
        <v>40969149.330000006</v>
      </c>
      <c r="O85" s="133">
        <f t="shared" si="388"/>
        <v>36463990.980000004</v>
      </c>
      <c r="P85" s="124">
        <f t="shared" si="388"/>
        <v>31650184.969999995</v>
      </c>
      <c r="Q85" s="133">
        <f t="shared" si="388"/>
        <v>21735266.59</v>
      </c>
      <c r="R85" s="133">
        <f t="shared" si="388"/>
        <v>10170587.66</v>
      </c>
      <c r="S85" s="133">
        <f t="shared" si="388"/>
        <v>7930429.5600000005</v>
      </c>
      <c r="T85" s="133">
        <f t="shared" si="388"/>
        <v>6440438.6399999987</v>
      </c>
      <c r="U85" s="133">
        <f t="shared" si="388"/>
        <v>7470620.7799999993</v>
      </c>
      <c r="V85" s="133">
        <f t="shared" si="388"/>
        <v>8758047</v>
      </c>
      <c r="W85" s="133">
        <f t="shared" si="388"/>
        <v>15699345.270000001</v>
      </c>
      <c r="X85" s="126">
        <f t="shared" si="388"/>
        <v>33910784.680000007</v>
      </c>
      <c r="Y85" s="133">
        <f t="shared" si="388"/>
        <v>48331801</v>
      </c>
      <c r="Z85" s="133">
        <f t="shared" si="388"/>
        <v>50462181</v>
      </c>
      <c r="AA85" s="133">
        <f t="shared" si="388"/>
        <v>47776439.230000004</v>
      </c>
      <c r="AB85" s="133">
        <f t="shared" si="388"/>
        <v>30846216.600000001</v>
      </c>
      <c r="AC85" s="133">
        <f t="shared" si="388"/>
        <v>17589185.289999999</v>
      </c>
      <c r="AD85" s="133">
        <f t="shared" si="388"/>
        <v>10468563.01</v>
      </c>
      <c r="AE85" s="133">
        <f t="shared" si="388"/>
        <v>8368003</v>
      </c>
      <c r="AF85" s="133">
        <f t="shared" si="388"/>
        <v>7782300.9099999992</v>
      </c>
      <c r="AG85" s="263">
        <v>8203599</v>
      </c>
      <c r="AH85" s="263">
        <v>8573047</v>
      </c>
      <c r="AI85" s="263">
        <v>18864951</v>
      </c>
      <c r="AJ85" s="126">
        <v>45036700</v>
      </c>
      <c r="AK85" s="280">
        <v>56953584</v>
      </c>
      <c r="AL85" s="280">
        <v>63829804</v>
      </c>
      <c r="AM85" s="280">
        <v>57657471</v>
      </c>
      <c r="AN85" s="280">
        <v>42265684</v>
      </c>
      <c r="AO85" s="280">
        <v>25793046</v>
      </c>
      <c r="AP85" s="280">
        <v>15423747</v>
      </c>
      <c r="AQ85" s="125">
        <v>13228316</v>
      </c>
      <c r="AR85" s="280">
        <v>12031777</v>
      </c>
      <c r="AS85" s="280">
        <v>12588340</v>
      </c>
      <c r="AT85" s="280">
        <v>14294135</v>
      </c>
      <c r="AU85" s="280">
        <v>23342390</v>
      </c>
      <c r="AV85" s="297">
        <v>53623302</v>
      </c>
      <c r="AW85" s="280">
        <v>68007353</v>
      </c>
      <c r="AX85" s="280">
        <v>64927748</v>
      </c>
      <c r="AY85" s="280">
        <v>61829132</v>
      </c>
      <c r="AZ85" s="125">
        <v>39958717</v>
      </c>
      <c r="BA85" s="280">
        <v>23419280</v>
      </c>
      <c r="BB85" s="280">
        <v>13101474</v>
      </c>
      <c r="BC85" s="125">
        <v>9660795</v>
      </c>
      <c r="BD85" s="280">
        <v>9287998</v>
      </c>
      <c r="BE85" s="280">
        <v>8782737</v>
      </c>
      <c r="BF85" s="280">
        <v>9821734</v>
      </c>
      <c r="BG85" s="280">
        <v>23929944</v>
      </c>
      <c r="BH85" s="297">
        <v>55551823</v>
      </c>
      <c r="BI85" s="482">
        <v>68631092</v>
      </c>
      <c r="BJ85" s="546">
        <v>72396695</v>
      </c>
      <c r="BK85" s="571">
        <v>60951273</v>
      </c>
      <c r="BL85" s="125">
        <v>52929707</v>
      </c>
      <c r="BM85" s="280">
        <v>24324797</v>
      </c>
      <c r="BN85" s="642" t="s">
        <v>935</v>
      </c>
      <c r="BO85" s="642" t="s">
        <v>935</v>
      </c>
      <c r="BP85" s="642" t="s">
        <v>935</v>
      </c>
      <c r="BQ85" s="642" t="s">
        <v>935</v>
      </c>
      <c r="BR85" s="642" t="s">
        <v>935</v>
      </c>
      <c r="BS85" s="642" t="s">
        <v>935</v>
      </c>
      <c r="BT85" s="642" t="s">
        <v>935</v>
      </c>
      <c r="BU85" s="123">
        <f t="shared" si="348"/>
        <v>-14060894.390000001</v>
      </c>
      <c r="BV85" s="127">
        <f t="shared" ref="BV85:BX85" si="389">SUM(BV80:BV84)</f>
        <v>820542.2499999986</v>
      </c>
      <c r="BW85" s="127">
        <f t="shared" si="389"/>
        <v>2739690.9000000004</v>
      </c>
      <c r="BX85" s="127">
        <f t="shared" si="389"/>
        <v>-1512985.3500000003</v>
      </c>
      <c r="BY85" s="127">
        <f t="shared" ref="BY85" si="390">SUM(BY80:BY84)</f>
        <v>-421826.93999999989</v>
      </c>
      <c r="BZ85" s="127">
        <f t="shared" ref="BZ85:CH85" si="391">SUM(BZ80:BZ84)</f>
        <v>-1193575.4700000002</v>
      </c>
      <c r="CA85" s="127">
        <f t="shared" si="391"/>
        <v>-169990.67000000033</v>
      </c>
      <c r="CB85" s="127">
        <f t="shared" si="391"/>
        <v>-1660142.8099999998</v>
      </c>
      <c r="CC85" s="127">
        <f t="shared" si="391"/>
        <v>-1299578.8599999996</v>
      </c>
      <c r="CD85" s="391">
        <f t="shared" si="391"/>
        <v>-8694495.9399999976</v>
      </c>
      <c r="CE85" s="414">
        <f t="shared" si="391"/>
        <v>2337624.8999999985</v>
      </c>
      <c r="CF85" s="127">
        <f t="shared" si="391"/>
        <v>9493031.6699999999</v>
      </c>
      <c r="CG85" s="127">
        <f t="shared" si="391"/>
        <v>11312448.25</v>
      </c>
      <c r="CH85" s="127">
        <f t="shared" si="391"/>
        <v>-803968.36999999918</v>
      </c>
      <c r="CI85" s="127">
        <f t="shared" ref="CI85:CJ85" si="392">SUM(CI80:CI84)</f>
        <v>-4146081.3</v>
      </c>
      <c r="CJ85" s="232">
        <f t="shared" si="392"/>
        <v>297975.34999999934</v>
      </c>
      <c r="CK85" s="232">
        <f t="shared" ref="CK85:CL85" si="393">SUM(CK80:CK84)</f>
        <v>437573.44</v>
      </c>
      <c r="CL85" s="232">
        <f t="shared" si="393"/>
        <v>1341862.27</v>
      </c>
      <c r="CM85" s="232">
        <f t="shared" ref="CM85" si="394">SUM(CM80:CM84)</f>
        <v>732978.2200000002</v>
      </c>
      <c r="CN85" s="232">
        <f t="shared" ref="CN85:CO85" si="395">SUM(CN80:CN84)</f>
        <v>-185000</v>
      </c>
      <c r="CO85" s="232">
        <f t="shared" si="395"/>
        <v>3165605.7299999995</v>
      </c>
      <c r="CP85" s="391">
        <f t="shared" ref="CP85:CQ85" si="396">SUM(CP80:CP84)</f>
        <v>11125915.319999998</v>
      </c>
      <c r="CQ85" s="353">
        <f t="shared" si="396"/>
        <v>8621783</v>
      </c>
      <c r="CR85" s="232">
        <f t="shared" ref="CR85" si="397">SUM(CR80:CR84)</f>
        <v>13367623</v>
      </c>
      <c r="CS85" s="232">
        <f t="shared" ref="CS85" si="398">SUM(CS80:CS84)</f>
        <v>9881031.7700000014</v>
      </c>
      <c r="CT85" s="232">
        <f t="shared" ref="CT85" si="399">SUM(CT80:CT84)</f>
        <v>11419467.4</v>
      </c>
      <c r="CU85" s="232">
        <f t="shared" ref="CU85" si="400">SUM(CU80:CU84)</f>
        <v>8203860.71</v>
      </c>
      <c r="CV85" s="232">
        <f t="shared" ref="CV85" si="401">SUM(CV80:CV84)</f>
        <v>4955183.99</v>
      </c>
      <c r="CW85" s="232">
        <f t="shared" ref="CW85" si="402">SUM(CW80:CW84)</f>
        <v>4860313</v>
      </c>
      <c r="CX85" s="232">
        <f t="shared" ref="CX85" si="403">SUM(CX80:CX84)</f>
        <v>4249476.09</v>
      </c>
      <c r="CY85" s="232">
        <f t="shared" ref="CY85" si="404">SUM(CY80:CY84)</f>
        <v>4384741</v>
      </c>
      <c r="CZ85" s="232">
        <f t="shared" ref="CZ85" si="405">SUM(CZ80:CZ84)</f>
        <v>5721088</v>
      </c>
      <c r="DA85" s="232">
        <f t="shared" ref="DA85" si="406">SUM(DA80:DA84)</f>
        <v>4477439</v>
      </c>
      <c r="DB85" s="391">
        <f t="shared" ref="DB85" si="407">SUM(DB80:DB84)</f>
        <v>8586602</v>
      </c>
      <c r="DC85" s="391">
        <f t="shared" ref="DC85" si="408">SUM(DC80:DC84)</f>
        <v>11053769</v>
      </c>
      <c r="DD85" s="391">
        <f t="shared" ref="DD85" si="409">SUM(DD80:DD84)</f>
        <v>1097944</v>
      </c>
      <c r="DE85" s="391">
        <f t="shared" ref="DE85" si="410">SUM(DE80:DE84)</f>
        <v>4171661</v>
      </c>
      <c r="DF85" s="391">
        <f t="shared" ref="DF85:DG85" si="411">SUM(DF80:DF84)</f>
        <v>-2306967</v>
      </c>
      <c r="DG85" s="391">
        <f t="shared" si="411"/>
        <v>-2373766</v>
      </c>
      <c r="DH85" s="391">
        <f t="shared" ref="DH85" si="412">SUM(DH80:DH84)</f>
        <v>-2322273</v>
      </c>
      <c r="DI85" s="391">
        <f t="shared" ref="DI85" si="413">SUM(DI80:DI84)</f>
        <v>-3567521</v>
      </c>
      <c r="DJ85" s="391">
        <f t="shared" ref="DJ85:DK85" si="414">SUM(DJ80:DJ84)</f>
        <v>-2743779</v>
      </c>
      <c r="DK85" s="391">
        <f t="shared" si="414"/>
        <v>-3805603</v>
      </c>
      <c r="DL85" s="391">
        <f t="shared" ref="DL85:DM85" si="415">SUM(DL80:DL84)</f>
        <v>-4472401</v>
      </c>
      <c r="DM85" s="391">
        <f t="shared" si="415"/>
        <v>587554</v>
      </c>
      <c r="DN85" s="391">
        <f t="shared" ref="DN85:DO85" si="416">SUM(DN80:DN84)</f>
        <v>1928521</v>
      </c>
      <c r="DO85" s="391">
        <f t="shared" si="416"/>
        <v>623739</v>
      </c>
      <c r="DP85" s="391">
        <f t="shared" ref="DP85" si="417">SUM(DP80:DP84)</f>
        <v>7468947</v>
      </c>
      <c r="DQ85" s="391">
        <f t="shared" ref="DQ85:DR85" si="418">SUM(DQ80:DQ84)</f>
        <v>-877859</v>
      </c>
      <c r="DR85" s="391">
        <f t="shared" si="418"/>
        <v>12970990</v>
      </c>
      <c r="DS85" s="391">
        <f t="shared" ref="DS85" si="419">SUM(DS80:DS84)</f>
        <v>905517</v>
      </c>
      <c r="DT85" s="390" t="s">
        <v>935</v>
      </c>
      <c r="DU85" s="390" t="s">
        <v>935</v>
      </c>
      <c r="DV85" s="390" t="s">
        <v>935</v>
      </c>
      <c r="DW85" s="390" t="s">
        <v>935</v>
      </c>
      <c r="DX85" s="390" t="s">
        <v>935</v>
      </c>
      <c r="DY85" s="391"/>
      <c r="DZ85" s="391"/>
      <c r="EA85" s="391"/>
      <c r="EB85" s="327"/>
      <c r="EC85" s="125">
        <f t="shared" si="388"/>
        <v>0</v>
      </c>
    </row>
    <row r="86" spans="1:133" s="31" customFormat="1" x14ac:dyDescent="0.3">
      <c r="A86" s="138">
        <f>+A79+1</f>
        <v>12</v>
      </c>
      <c r="B86" s="38" t="s">
        <v>182</v>
      </c>
      <c r="C86" s="39"/>
      <c r="D86" s="40"/>
      <c r="E86" s="40"/>
      <c r="F86" s="40"/>
      <c r="G86" s="40"/>
      <c r="H86" s="40"/>
      <c r="I86" s="40"/>
      <c r="J86" s="40"/>
      <c r="K86" s="40"/>
      <c r="L86" s="41"/>
      <c r="M86" s="40"/>
      <c r="N86" s="40"/>
      <c r="O86" s="40"/>
      <c r="P86" s="40"/>
      <c r="Q86" s="40"/>
      <c r="R86" s="40"/>
      <c r="S86" s="40"/>
      <c r="T86" s="40"/>
      <c r="U86" s="189"/>
      <c r="V86" s="189"/>
      <c r="W86" s="189"/>
      <c r="X86" s="41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41"/>
      <c r="AK86" s="278"/>
      <c r="AL86" s="278"/>
      <c r="AM86" s="278"/>
      <c r="AN86" s="278"/>
      <c r="AO86" s="278"/>
      <c r="AP86" s="278"/>
      <c r="AQ86" s="42"/>
      <c r="AR86" s="278"/>
      <c r="AS86" s="278"/>
      <c r="AT86" s="278"/>
      <c r="AU86" s="278"/>
      <c r="AV86" s="294"/>
      <c r="AW86" s="278"/>
      <c r="AX86" s="278"/>
      <c r="AY86" s="278"/>
      <c r="AZ86" s="42"/>
      <c r="BA86" s="278"/>
      <c r="BB86" s="278"/>
      <c r="BC86" s="42"/>
      <c r="BD86" s="278"/>
      <c r="BE86" s="278"/>
      <c r="BF86" s="278"/>
      <c r="BG86" s="278"/>
      <c r="BH86" s="294"/>
      <c r="BI86" s="478"/>
      <c r="BJ86" s="543"/>
      <c r="BK86" s="567"/>
      <c r="BL86" s="42"/>
      <c r="BM86" s="278"/>
      <c r="BN86" s="278"/>
      <c r="BO86" s="42"/>
      <c r="BP86" s="42"/>
      <c r="BQ86" s="278"/>
      <c r="BR86" s="278"/>
      <c r="BS86" s="278"/>
      <c r="BT86" s="278"/>
      <c r="BU86" s="39"/>
      <c r="BV86" s="43"/>
      <c r="BW86" s="43"/>
      <c r="BX86" s="43"/>
      <c r="BY86" s="43"/>
      <c r="BZ86" s="43"/>
      <c r="CA86" s="43"/>
      <c r="CB86" s="43"/>
      <c r="CC86" s="43"/>
      <c r="CD86" s="388"/>
      <c r="CE86" s="411"/>
      <c r="CF86" s="43"/>
      <c r="CG86" s="43"/>
      <c r="CH86" s="43"/>
      <c r="CI86" s="43"/>
      <c r="CJ86" s="229"/>
      <c r="CK86" s="229"/>
      <c r="CL86" s="229"/>
      <c r="CM86" s="229"/>
      <c r="CN86" s="229"/>
      <c r="CO86" s="229"/>
      <c r="CP86" s="388"/>
      <c r="CQ86" s="350"/>
      <c r="CR86" s="229"/>
      <c r="CS86" s="229"/>
      <c r="CT86" s="229"/>
      <c r="CU86" s="229"/>
      <c r="CV86" s="229"/>
      <c r="CW86" s="229"/>
      <c r="CX86" s="229"/>
      <c r="CY86" s="229"/>
      <c r="CZ86" s="229"/>
      <c r="DA86" s="229"/>
      <c r="DB86" s="38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26"/>
      <c r="EC86" s="42"/>
    </row>
    <row r="87" spans="1:133" s="31" customFormat="1" x14ac:dyDescent="0.3">
      <c r="A87" s="138"/>
      <c r="B87" s="32" t="s">
        <v>139</v>
      </c>
      <c r="C87" s="152">
        <v>4062.28</v>
      </c>
      <c r="D87" s="153">
        <v>3667.44</v>
      </c>
      <c r="E87" s="153">
        <v>2551.04</v>
      </c>
      <c r="F87" s="153">
        <v>1671.94</v>
      </c>
      <c r="G87" s="153">
        <v>1010.62</v>
      </c>
      <c r="H87" s="153">
        <v>990.47</v>
      </c>
      <c r="I87" s="153">
        <v>1151.82</v>
      </c>
      <c r="J87" s="153">
        <v>1877.68</v>
      </c>
      <c r="K87" s="153">
        <v>5654.75</v>
      </c>
      <c r="L87" s="154">
        <v>21323.33</v>
      </c>
      <c r="M87" s="153">
        <v>38320.699999999997</v>
      </c>
      <c r="N87" s="153">
        <v>84949.41</v>
      </c>
      <c r="O87" s="90">
        <v>274471.37</v>
      </c>
      <c r="P87" s="153">
        <v>242724.66</v>
      </c>
      <c r="Q87" s="90">
        <v>160858.01</v>
      </c>
      <c r="R87" s="90">
        <v>69699.98</v>
      </c>
      <c r="S87" s="90">
        <v>44539.5</v>
      </c>
      <c r="T87" s="90">
        <v>33883.93</v>
      </c>
      <c r="U87" s="191">
        <v>36182.31</v>
      </c>
      <c r="V87" s="191">
        <v>52375</v>
      </c>
      <c r="W87" s="191">
        <v>107163.38</v>
      </c>
      <c r="X87" s="154">
        <v>188765.05</v>
      </c>
      <c r="Y87" s="191">
        <v>291502</v>
      </c>
      <c r="Z87" s="191">
        <v>299297</v>
      </c>
      <c r="AA87" s="191">
        <v>281625.46000000002</v>
      </c>
      <c r="AB87" s="191">
        <v>177955.22</v>
      </c>
      <c r="AC87" s="191">
        <v>98050.22</v>
      </c>
      <c r="AD87" s="191">
        <v>54897.05</v>
      </c>
      <c r="AE87" s="191">
        <v>36620</v>
      </c>
      <c r="AF87" s="191">
        <v>32669.19</v>
      </c>
      <c r="AG87" s="191">
        <v>33631</v>
      </c>
      <c r="AH87" s="191">
        <v>39762</v>
      </c>
      <c r="AI87" s="191">
        <v>99641</v>
      </c>
      <c r="AJ87" s="91">
        <v>221984</v>
      </c>
      <c r="AK87" s="191">
        <v>298440</v>
      </c>
      <c r="AL87" s="191">
        <v>356301</v>
      </c>
      <c r="AM87" s="191">
        <v>305132</v>
      </c>
      <c r="AN87" s="191">
        <v>196880</v>
      </c>
      <c r="AO87" s="191">
        <v>108483</v>
      </c>
      <c r="AP87" s="191">
        <v>54833</v>
      </c>
      <c r="AQ87" s="28">
        <v>41580</v>
      </c>
      <c r="AR87" s="191">
        <v>34162</v>
      </c>
      <c r="AS87" s="191">
        <v>48720</v>
      </c>
      <c r="AT87" s="191">
        <v>65049</v>
      </c>
      <c r="AU87" s="191">
        <v>2688</v>
      </c>
      <c r="AV87" s="91">
        <v>12467</v>
      </c>
      <c r="AW87" s="191">
        <v>92217</v>
      </c>
      <c r="AX87" s="191">
        <v>334943</v>
      </c>
      <c r="AY87" s="191">
        <v>338133</v>
      </c>
      <c r="AZ87" s="28">
        <v>215334</v>
      </c>
      <c r="BA87" s="191">
        <v>110182</v>
      </c>
      <c r="BB87" s="191">
        <v>57914</v>
      </c>
      <c r="BC87" s="28">
        <v>39264</v>
      </c>
      <c r="BD87" s="191">
        <v>36489</v>
      </c>
      <c r="BE87" s="191">
        <v>38464</v>
      </c>
      <c r="BF87" s="191">
        <v>51948</v>
      </c>
      <c r="BG87" s="191">
        <v>109973</v>
      </c>
      <c r="BH87" s="91">
        <v>215408</v>
      </c>
      <c r="BI87" s="481">
        <v>271338</v>
      </c>
      <c r="BJ87" s="545">
        <v>290839</v>
      </c>
      <c r="BK87" s="570">
        <v>238286</v>
      </c>
      <c r="BL87" s="28">
        <v>194988</v>
      </c>
      <c r="BM87" s="191">
        <v>85964</v>
      </c>
      <c r="BN87" s="643" t="s">
        <v>935</v>
      </c>
      <c r="BO87" s="643" t="s">
        <v>935</v>
      </c>
      <c r="BP87" s="643" t="s">
        <v>935</v>
      </c>
      <c r="BQ87" s="643" t="s">
        <v>935</v>
      </c>
      <c r="BR87" s="642" t="s">
        <v>935</v>
      </c>
      <c r="BS87" s="642" t="s">
        <v>935</v>
      </c>
      <c r="BT87" s="642" t="s">
        <v>935</v>
      </c>
      <c r="BU87" s="152">
        <f t="shared" ref="BU87:CD91" si="420">O87-C87</f>
        <v>270409.08999999997</v>
      </c>
      <c r="BV87" s="92">
        <f t="shared" si="420"/>
        <v>239057.22</v>
      </c>
      <c r="BW87" s="92">
        <f t="shared" si="420"/>
        <v>158306.97</v>
      </c>
      <c r="BX87" s="92">
        <f t="shared" si="420"/>
        <v>68028.039999999994</v>
      </c>
      <c r="BY87" s="92">
        <f t="shared" si="420"/>
        <v>43528.88</v>
      </c>
      <c r="BZ87" s="92">
        <f t="shared" si="420"/>
        <v>32893.46</v>
      </c>
      <c r="CA87" s="92">
        <f t="shared" si="420"/>
        <v>35030.49</v>
      </c>
      <c r="CB87" s="92">
        <f t="shared" si="420"/>
        <v>50497.32</v>
      </c>
      <c r="CC87" s="92">
        <f t="shared" si="420"/>
        <v>101508.63</v>
      </c>
      <c r="CD87" s="390">
        <f t="shared" si="420"/>
        <v>167441.71999999997</v>
      </c>
      <c r="CE87" s="413">
        <f t="shared" ref="CE87:CN91" si="421">Y87-M87</f>
        <v>253181.3</v>
      </c>
      <c r="CF87" s="92">
        <f t="shared" si="421"/>
        <v>214347.59</v>
      </c>
      <c r="CG87" s="92">
        <f t="shared" si="421"/>
        <v>7154.0900000000256</v>
      </c>
      <c r="CH87" s="92">
        <f t="shared" si="421"/>
        <v>-64769.440000000002</v>
      </c>
      <c r="CI87" s="92">
        <f t="shared" si="421"/>
        <v>-62807.790000000008</v>
      </c>
      <c r="CJ87" s="231">
        <f t="shared" si="421"/>
        <v>-14802.929999999993</v>
      </c>
      <c r="CK87" s="231">
        <f t="shared" si="421"/>
        <v>-7919.5</v>
      </c>
      <c r="CL87" s="231">
        <f t="shared" si="421"/>
        <v>-1214.7400000000016</v>
      </c>
      <c r="CM87" s="231">
        <f t="shared" si="421"/>
        <v>-2551.3099999999977</v>
      </c>
      <c r="CN87" s="231">
        <f t="shared" si="421"/>
        <v>-12613</v>
      </c>
      <c r="CO87" s="231">
        <f t="shared" ref="CO87:CX91" si="422">AI87-W87</f>
        <v>-7522.3800000000047</v>
      </c>
      <c r="CP87" s="390">
        <f t="shared" si="422"/>
        <v>33218.950000000012</v>
      </c>
      <c r="CQ87" s="352">
        <f t="shared" si="422"/>
        <v>6938</v>
      </c>
      <c r="CR87" s="231">
        <f t="shared" si="422"/>
        <v>57004</v>
      </c>
      <c r="CS87" s="231">
        <f t="shared" si="422"/>
        <v>23506.539999999979</v>
      </c>
      <c r="CT87" s="231">
        <f t="shared" si="422"/>
        <v>18924.78</v>
      </c>
      <c r="CU87" s="231">
        <f t="shared" si="422"/>
        <v>10432.779999999999</v>
      </c>
      <c r="CV87" s="231">
        <f t="shared" si="422"/>
        <v>-64.05000000000291</v>
      </c>
      <c r="CW87" s="231">
        <f t="shared" si="422"/>
        <v>4960</v>
      </c>
      <c r="CX87" s="231">
        <f t="shared" si="422"/>
        <v>1492.8100000000013</v>
      </c>
      <c r="CY87" s="231">
        <f t="shared" ref="CY87:DH91" si="423">AS87-AG87</f>
        <v>15089</v>
      </c>
      <c r="CZ87" s="231">
        <f t="shared" si="423"/>
        <v>25287</v>
      </c>
      <c r="DA87" s="231">
        <f t="shared" si="423"/>
        <v>-96953</v>
      </c>
      <c r="DB87" s="390">
        <f t="shared" si="423"/>
        <v>-209517</v>
      </c>
      <c r="DC87" s="390">
        <f t="shared" si="423"/>
        <v>-206223</v>
      </c>
      <c r="DD87" s="390">
        <f t="shared" si="423"/>
        <v>-21358</v>
      </c>
      <c r="DE87" s="390">
        <f t="shared" si="423"/>
        <v>33001</v>
      </c>
      <c r="DF87" s="390">
        <f t="shared" si="423"/>
        <v>18454</v>
      </c>
      <c r="DG87" s="390">
        <f t="shared" si="423"/>
        <v>1699</v>
      </c>
      <c r="DH87" s="390">
        <f t="shared" si="423"/>
        <v>3081</v>
      </c>
      <c r="DI87" s="390">
        <f t="shared" ref="DI87:DS91" si="424">BC87-AQ87</f>
        <v>-2316</v>
      </c>
      <c r="DJ87" s="390">
        <f t="shared" si="424"/>
        <v>2327</v>
      </c>
      <c r="DK87" s="390">
        <f t="shared" si="424"/>
        <v>-10256</v>
      </c>
      <c r="DL87" s="390">
        <f t="shared" si="424"/>
        <v>-13101</v>
      </c>
      <c r="DM87" s="390">
        <f t="shared" si="424"/>
        <v>107285</v>
      </c>
      <c r="DN87" s="390">
        <f t="shared" si="424"/>
        <v>202941</v>
      </c>
      <c r="DO87" s="390">
        <f t="shared" si="424"/>
        <v>179121</v>
      </c>
      <c r="DP87" s="390">
        <f t="shared" si="424"/>
        <v>-44104</v>
      </c>
      <c r="DQ87" s="390">
        <f t="shared" si="424"/>
        <v>-99847</v>
      </c>
      <c r="DR87" s="390">
        <f t="shared" si="424"/>
        <v>-20346</v>
      </c>
      <c r="DS87" s="390">
        <f t="shared" si="424"/>
        <v>-24218</v>
      </c>
      <c r="DT87" s="390" t="s">
        <v>935</v>
      </c>
      <c r="DU87" s="390" t="s">
        <v>935</v>
      </c>
      <c r="DV87" s="390" t="s">
        <v>935</v>
      </c>
      <c r="DW87" s="390" t="s">
        <v>935</v>
      </c>
      <c r="DX87" s="390" t="s">
        <v>935</v>
      </c>
      <c r="DY87" s="390"/>
      <c r="DZ87" s="390"/>
      <c r="EA87" s="390"/>
      <c r="EB87" s="326"/>
      <c r="EC87" s="28">
        <f>IF(ISERROR(GETPIVOTDATA("VALUE",'CRS WK pvt'!$I$2,"DT_FILE",EC$8,"CD_CO",EC$6,"TRIM_CAT",TRIM(B87),"TRIM_LINE",A86))=TRUE,0,GETPIVOTDATA("VALUE",'CRS WK pvt'!$I$2,"DT_FILE",EC$8,"CD_CO",EC$6,"TRIM_CAT",TRIM(B87),"TRIM_LINE",A86))</f>
        <v>0</v>
      </c>
    </row>
    <row r="88" spans="1:133" s="31" customFormat="1" x14ac:dyDescent="0.3">
      <c r="A88" s="138"/>
      <c r="B88" s="32" t="s">
        <v>140</v>
      </c>
      <c r="C88" s="152">
        <v>1570.7</v>
      </c>
      <c r="D88" s="153">
        <v>1485.33</v>
      </c>
      <c r="E88" s="153">
        <v>868.77</v>
      </c>
      <c r="F88" s="153">
        <v>939.98</v>
      </c>
      <c r="G88" s="153">
        <v>412.71</v>
      </c>
      <c r="H88" s="153">
        <v>358.16</v>
      </c>
      <c r="I88" s="153">
        <v>906.35</v>
      </c>
      <c r="J88" s="153">
        <v>701.48</v>
      </c>
      <c r="K88" s="153">
        <v>2265.6999999999998</v>
      </c>
      <c r="L88" s="154">
        <v>7681.58</v>
      </c>
      <c r="M88" s="153">
        <v>11184.32</v>
      </c>
      <c r="N88" s="153">
        <v>20656.560000000001</v>
      </c>
      <c r="O88" s="90">
        <v>34191.769999999997</v>
      </c>
      <c r="P88" s="153">
        <v>33035.24</v>
      </c>
      <c r="Q88" s="90">
        <v>14589.53</v>
      </c>
      <c r="R88" s="90">
        <v>8268.41</v>
      </c>
      <c r="S88" s="90">
        <v>5614.72</v>
      </c>
      <c r="T88" s="90">
        <v>4216.8100000000004</v>
      </c>
      <c r="U88" s="191">
        <v>4291.6099999999997</v>
      </c>
      <c r="V88" s="191">
        <v>6083</v>
      </c>
      <c r="W88" s="191">
        <v>14118.13</v>
      </c>
      <c r="X88" s="154">
        <v>23617.88</v>
      </c>
      <c r="Y88" s="191">
        <v>37984</v>
      </c>
      <c r="Z88" s="191">
        <v>38306</v>
      </c>
      <c r="AA88" s="191">
        <v>35609.78</v>
      </c>
      <c r="AB88" s="191">
        <v>25350.240000000002</v>
      </c>
      <c r="AC88" s="191">
        <v>10044</v>
      </c>
      <c r="AD88" s="191">
        <v>6808.39</v>
      </c>
      <c r="AE88" s="191">
        <v>4608</v>
      </c>
      <c r="AF88" s="191">
        <v>4199.92</v>
      </c>
      <c r="AG88" s="191">
        <v>4306</v>
      </c>
      <c r="AH88" s="191">
        <v>4955</v>
      </c>
      <c r="AI88" s="191">
        <v>11805</v>
      </c>
      <c r="AJ88" s="91">
        <v>28248</v>
      </c>
      <c r="AK88" s="191">
        <v>39111</v>
      </c>
      <c r="AL88" s="191">
        <v>47010</v>
      </c>
      <c r="AM88" s="191">
        <v>38863</v>
      </c>
      <c r="AN88" s="191">
        <v>27456</v>
      </c>
      <c r="AO88" s="191">
        <v>14515</v>
      </c>
      <c r="AP88" s="191">
        <v>7436</v>
      </c>
      <c r="AQ88" s="28">
        <v>5670</v>
      </c>
      <c r="AR88" s="191">
        <v>4541</v>
      </c>
      <c r="AS88" s="191">
        <v>5625</v>
      </c>
      <c r="AT88" s="191">
        <v>7141</v>
      </c>
      <c r="AU88" s="191">
        <v>1082</v>
      </c>
      <c r="AV88" s="91">
        <v>4251</v>
      </c>
      <c r="AW88" s="191">
        <v>15997</v>
      </c>
      <c r="AX88" s="191">
        <v>45137</v>
      </c>
      <c r="AY88" s="191">
        <v>46093</v>
      </c>
      <c r="AZ88" s="28">
        <v>30013</v>
      </c>
      <c r="BA88" s="191">
        <v>14931</v>
      </c>
      <c r="BB88" s="191">
        <v>7329</v>
      </c>
      <c r="BC88" s="28">
        <v>5112</v>
      </c>
      <c r="BD88" s="191">
        <v>4585</v>
      </c>
      <c r="BE88" s="191">
        <v>5538</v>
      </c>
      <c r="BF88" s="191">
        <v>6785</v>
      </c>
      <c r="BG88" s="191">
        <v>13901</v>
      </c>
      <c r="BH88" s="91">
        <v>29849</v>
      </c>
      <c r="BI88" s="481">
        <v>35094</v>
      </c>
      <c r="BJ88" s="545">
        <v>39607</v>
      </c>
      <c r="BK88" s="570">
        <v>31088</v>
      </c>
      <c r="BL88" s="28">
        <v>27589</v>
      </c>
      <c r="BM88" s="191">
        <v>8326</v>
      </c>
      <c r="BN88" s="643" t="s">
        <v>935</v>
      </c>
      <c r="BO88" s="643" t="s">
        <v>935</v>
      </c>
      <c r="BP88" s="643" t="s">
        <v>935</v>
      </c>
      <c r="BQ88" s="643" t="s">
        <v>935</v>
      </c>
      <c r="BR88" s="642" t="s">
        <v>935</v>
      </c>
      <c r="BS88" s="642" t="s">
        <v>935</v>
      </c>
      <c r="BT88" s="642" t="s">
        <v>935</v>
      </c>
      <c r="BU88" s="152">
        <f t="shared" si="420"/>
        <v>32621.069999999996</v>
      </c>
      <c r="BV88" s="92">
        <f t="shared" si="420"/>
        <v>31549.909999999996</v>
      </c>
      <c r="BW88" s="92">
        <f t="shared" si="420"/>
        <v>13720.76</v>
      </c>
      <c r="BX88" s="92">
        <f t="shared" si="420"/>
        <v>7328.43</v>
      </c>
      <c r="BY88" s="92">
        <f t="shared" si="420"/>
        <v>5202.01</v>
      </c>
      <c r="BZ88" s="92">
        <f t="shared" si="420"/>
        <v>3858.6500000000005</v>
      </c>
      <c r="CA88" s="92">
        <f t="shared" si="420"/>
        <v>3385.2599999999998</v>
      </c>
      <c r="CB88" s="92">
        <f t="shared" si="420"/>
        <v>5381.52</v>
      </c>
      <c r="CC88" s="92">
        <f t="shared" si="420"/>
        <v>11852.43</v>
      </c>
      <c r="CD88" s="390">
        <f t="shared" si="420"/>
        <v>15936.300000000001</v>
      </c>
      <c r="CE88" s="413">
        <f t="shared" si="421"/>
        <v>26799.68</v>
      </c>
      <c r="CF88" s="92">
        <f t="shared" si="421"/>
        <v>17649.439999999999</v>
      </c>
      <c r="CG88" s="92">
        <f t="shared" si="421"/>
        <v>1418.010000000002</v>
      </c>
      <c r="CH88" s="92">
        <f t="shared" si="421"/>
        <v>-7684.9999999999964</v>
      </c>
      <c r="CI88" s="92">
        <f t="shared" si="421"/>
        <v>-4545.5300000000007</v>
      </c>
      <c r="CJ88" s="231">
        <f t="shared" si="421"/>
        <v>-1460.0199999999995</v>
      </c>
      <c r="CK88" s="231">
        <f t="shared" si="421"/>
        <v>-1006.7200000000003</v>
      </c>
      <c r="CL88" s="231">
        <f t="shared" si="421"/>
        <v>-16.890000000000327</v>
      </c>
      <c r="CM88" s="231">
        <f t="shared" si="421"/>
        <v>14.390000000000327</v>
      </c>
      <c r="CN88" s="231">
        <f t="shared" si="421"/>
        <v>-1128</v>
      </c>
      <c r="CO88" s="231">
        <f t="shared" si="422"/>
        <v>-2313.1299999999992</v>
      </c>
      <c r="CP88" s="390">
        <f t="shared" si="422"/>
        <v>4630.119999999999</v>
      </c>
      <c r="CQ88" s="352">
        <f t="shared" si="422"/>
        <v>1127</v>
      </c>
      <c r="CR88" s="231">
        <f t="shared" si="422"/>
        <v>8704</v>
      </c>
      <c r="CS88" s="231">
        <f t="shared" si="422"/>
        <v>3253.2200000000012</v>
      </c>
      <c r="CT88" s="231">
        <f t="shared" si="422"/>
        <v>2105.7599999999984</v>
      </c>
      <c r="CU88" s="231">
        <f t="shared" si="422"/>
        <v>4471</v>
      </c>
      <c r="CV88" s="231">
        <f t="shared" si="422"/>
        <v>627.60999999999967</v>
      </c>
      <c r="CW88" s="231">
        <f t="shared" si="422"/>
        <v>1062</v>
      </c>
      <c r="CX88" s="231">
        <f t="shared" si="422"/>
        <v>341.07999999999993</v>
      </c>
      <c r="CY88" s="231">
        <f t="shared" si="423"/>
        <v>1319</v>
      </c>
      <c r="CZ88" s="231">
        <f t="shared" si="423"/>
        <v>2186</v>
      </c>
      <c r="DA88" s="231">
        <f t="shared" si="423"/>
        <v>-10723</v>
      </c>
      <c r="DB88" s="390">
        <f t="shared" si="423"/>
        <v>-23997</v>
      </c>
      <c r="DC88" s="390">
        <f t="shared" si="423"/>
        <v>-23114</v>
      </c>
      <c r="DD88" s="390">
        <f t="shared" si="423"/>
        <v>-1873</v>
      </c>
      <c r="DE88" s="390">
        <f t="shared" si="423"/>
        <v>7230</v>
      </c>
      <c r="DF88" s="390">
        <f t="shared" si="423"/>
        <v>2557</v>
      </c>
      <c r="DG88" s="390">
        <f t="shared" si="423"/>
        <v>416</v>
      </c>
      <c r="DH88" s="390">
        <f t="shared" si="423"/>
        <v>-107</v>
      </c>
      <c r="DI88" s="390">
        <f t="shared" si="424"/>
        <v>-558</v>
      </c>
      <c r="DJ88" s="390">
        <f t="shared" si="424"/>
        <v>44</v>
      </c>
      <c r="DK88" s="390">
        <f t="shared" si="424"/>
        <v>-87</v>
      </c>
      <c r="DL88" s="390">
        <f t="shared" si="424"/>
        <v>-356</v>
      </c>
      <c r="DM88" s="390">
        <f t="shared" si="424"/>
        <v>12819</v>
      </c>
      <c r="DN88" s="390">
        <f t="shared" si="424"/>
        <v>25598</v>
      </c>
      <c r="DO88" s="390">
        <f t="shared" si="424"/>
        <v>19097</v>
      </c>
      <c r="DP88" s="390">
        <f t="shared" si="424"/>
        <v>-5530</v>
      </c>
      <c r="DQ88" s="390">
        <f t="shared" si="424"/>
        <v>-15005</v>
      </c>
      <c r="DR88" s="390">
        <f t="shared" si="424"/>
        <v>-2424</v>
      </c>
      <c r="DS88" s="390">
        <f t="shared" si="424"/>
        <v>-6605</v>
      </c>
      <c r="DT88" s="390" t="s">
        <v>935</v>
      </c>
      <c r="DU88" s="390" t="s">
        <v>935</v>
      </c>
      <c r="DV88" s="390" t="s">
        <v>935</v>
      </c>
      <c r="DW88" s="390" t="s">
        <v>935</v>
      </c>
      <c r="DX88" s="390" t="s">
        <v>935</v>
      </c>
      <c r="DY88" s="390"/>
      <c r="DZ88" s="390"/>
      <c r="EA88" s="390"/>
      <c r="EB88" s="326"/>
      <c r="EC88" s="28">
        <f>IF(ISERROR(GETPIVOTDATA("VALUE",'CRS WK pvt'!$I$2,"DT_FILE",EC$8,"CD_CO",EC$6,"TRIM_CAT",TRIM(B88),"TRIM_LINE",A86))=TRUE,0,GETPIVOTDATA("VALUE",'CRS WK pvt'!$I$2,"DT_FILE",EC$8,"CD_CO",EC$6,"TRIM_CAT",TRIM(B88),"TRIM_LINE",A86))</f>
        <v>0</v>
      </c>
    </row>
    <row r="89" spans="1:133" s="31" customFormat="1" x14ac:dyDescent="0.3">
      <c r="A89" s="138"/>
      <c r="B89" s="32" t="s">
        <v>141</v>
      </c>
      <c r="C89" s="152">
        <v>814.78</v>
      </c>
      <c r="D89" s="153">
        <v>391.25</v>
      </c>
      <c r="E89" s="153">
        <v>121.8</v>
      </c>
      <c r="F89" s="153">
        <v>16.920000000000002</v>
      </c>
      <c r="G89" s="153">
        <v>3.4</v>
      </c>
      <c r="H89" s="153">
        <v>2.72</v>
      </c>
      <c r="I89" s="153">
        <v>543.83000000000004</v>
      </c>
      <c r="J89" s="153">
        <v>534.94000000000005</v>
      </c>
      <c r="K89" s="153">
        <v>1498.74</v>
      </c>
      <c r="L89" s="154">
        <v>3556.77</v>
      </c>
      <c r="M89" s="153">
        <v>17894.599999999999</v>
      </c>
      <c r="N89" s="153">
        <v>42180.74</v>
      </c>
      <c r="O89" s="90">
        <v>120845.96</v>
      </c>
      <c r="P89" s="153">
        <v>99105.19</v>
      </c>
      <c r="Q89" s="90">
        <v>71509.98</v>
      </c>
      <c r="R89" s="90">
        <v>38468.910000000003</v>
      </c>
      <c r="S89" s="90">
        <v>38130.29</v>
      </c>
      <c r="T89" s="90">
        <v>35725.86</v>
      </c>
      <c r="U89" s="191">
        <v>40073.89</v>
      </c>
      <c r="V89" s="191">
        <v>49142</v>
      </c>
      <c r="W89" s="191">
        <v>75613.55</v>
      </c>
      <c r="X89" s="154">
        <v>130195.86</v>
      </c>
      <c r="Y89" s="191">
        <v>180911</v>
      </c>
      <c r="Z89" s="191">
        <v>184438</v>
      </c>
      <c r="AA89" s="191">
        <v>176880</v>
      </c>
      <c r="AB89" s="191">
        <v>124997.24</v>
      </c>
      <c r="AC89" s="191">
        <v>76795.95</v>
      </c>
      <c r="AD89" s="191">
        <v>62413.25</v>
      </c>
      <c r="AE89" s="191">
        <v>56873</v>
      </c>
      <c r="AF89" s="191">
        <v>53351.9</v>
      </c>
      <c r="AG89" s="191">
        <v>57571</v>
      </c>
      <c r="AH89" s="191">
        <v>58731</v>
      </c>
      <c r="AI89" s="191">
        <v>92703</v>
      </c>
      <c r="AJ89" s="91">
        <v>158292</v>
      </c>
      <c r="AK89" s="191">
        <v>208603</v>
      </c>
      <c r="AL89" s="191">
        <v>252844</v>
      </c>
      <c r="AM89" s="191">
        <v>220801</v>
      </c>
      <c r="AN89" s="191">
        <v>161577</v>
      </c>
      <c r="AO89" s="191">
        <v>107679</v>
      </c>
      <c r="AP89" s="191">
        <v>74439</v>
      </c>
      <c r="AQ89" s="28">
        <v>81515</v>
      </c>
      <c r="AR89" s="191">
        <v>74241</v>
      </c>
      <c r="AS89" s="191">
        <v>67954</v>
      </c>
      <c r="AT89" s="191">
        <v>79918</v>
      </c>
      <c r="AU89" s="191">
        <v>9151</v>
      </c>
      <c r="AV89" s="91">
        <v>25265</v>
      </c>
      <c r="AW89" s="191">
        <v>106259</v>
      </c>
      <c r="AX89" s="191">
        <v>256562</v>
      </c>
      <c r="AY89" s="191">
        <v>269544</v>
      </c>
      <c r="AZ89" s="28">
        <v>179185</v>
      </c>
      <c r="BA89" s="191">
        <v>126520</v>
      </c>
      <c r="BB89" s="191">
        <v>72767</v>
      </c>
      <c r="BC89" s="28">
        <v>53652</v>
      </c>
      <c r="BD89" s="191">
        <v>58600</v>
      </c>
      <c r="BE89" s="191">
        <v>63021</v>
      </c>
      <c r="BF89" s="191">
        <v>64429</v>
      </c>
      <c r="BG89" s="191">
        <v>107730</v>
      </c>
      <c r="BH89" s="91">
        <v>194878</v>
      </c>
      <c r="BI89" s="481">
        <v>253244</v>
      </c>
      <c r="BJ89" s="545">
        <v>273674</v>
      </c>
      <c r="BK89" s="570">
        <v>205202</v>
      </c>
      <c r="BL89" s="28">
        <v>197988</v>
      </c>
      <c r="BM89" s="191">
        <v>91295</v>
      </c>
      <c r="BN89" s="643" t="s">
        <v>935</v>
      </c>
      <c r="BO89" s="643" t="s">
        <v>935</v>
      </c>
      <c r="BP89" s="643" t="s">
        <v>935</v>
      </c>
      <c r="BQ89" s="643" t="s">
        <v>935</v>
      </c>
      <c r="BR89" s="642" t="s">
        <v>935</v>
      </c>
      <c r="BS89" s="642" t="s">
        <v>935</v>
      </c>
      <c r="BT89" s="642" t="s">
        <v>935</v>
      </c>
      <c r="BU89" s="152">
        <f t="shared" si="420"/>
        <v>120031.18000000001</v>
      </c>
      <c r="BV89" s="92">
        <f t="shared" si="420"/>
        <v>98713.94</v>
      </c>
      <c r="BW89" s="92">
        <f t="shared" si="420"/>
        <v>71388.179999999993</v>
      </c>
      <c r="BX89" s="92">
        <f t="shared" si="420"/>
        <v>38451.990000000005</v>
      </c>
      <c r="BY89" s="92">
        <f t="shared" si="420"/>
        <v>38126.89</v>
      </c>
      <c r="BZ89" s="92">
        <f t="shared" si="420"/>
        <v>35723.14</v>
      </c>
      <c r="CA89" s="92">
        <f t="shared" si="420"/>
        <v>39530.06</v>
      </c>
      <c r="CB89" s="92">
        <f t="shared" si="420"/>
        <v>48607.06</v>
      </c>
      <c r="CC89" s="92">
        <f t="shared" si="420"/>
        <v>74114.81</v>
      </c>
      <c r="CD89" s="390">
        <f t="shared" si="420"/>
        <v>126639.09</v>
      </c>
      <c r="CE89" s="413">
        <f t="shared" si="421"/>
        <v>163016.4</v>
      </c>
      <c r="CF89" s="92">
        <f t="shared" si="421"/>
        <v>142257.26</v>
      </c>
      <c r="CG89" s="92">
        <f t="shared" si="421"/>
        <v>56034.039999999994</v>
      </c>
      <c r="CH89" s="92">
        <f t="shared" si="421"/>
        <v>25892.050000000003</v>
      </c>
      <c r="CI89" s="92">
        <f t="shared" si="421"/>
        <v>5285.9700000000012</v>
      </c>
      <c r="CJ89" s="231">
        <f t="shared" si="421"/>
        <v>23944.339999999997</v>
      </c>
      <c r="CK89" s="231">
        <f t="shared" si="421"/>
        <v>18742.71</v>
      </c>
      <c r="CL89" s="231">
        <f t="shared" si="421"/>
        <v>17626.04</v>
      </c>
      <c r="CM89" s="231">
        <f t="shared" si="421"/>
        <v>17497.11</v>
      </c>
      <c r="CN89" s="231">
        <f t="shared" si="421"/>
        <v>9589</v>
      </c>
      <c r="CO89" s="231">
        <f t="shared" si="422"/>
        <v>17089.449999999997</v>
      </c>
      <c r="CP89" s="390">
        <f t="shared" si="422"/>
        <v>28096.14</v>
      </c>
      <c r="CQ89" s="352">
        <f t="shared" si="422"/>
        <v>27692</v>
      </c>
      <c r="CR89" s="231">
        <f t="shared" si="422"/>
        <v>68406</v>
      </c>
      <c r="CS89" s="231">
        <f t="shared" si="422"/>
        <v>43921</v>
      </c>
      <c r="CT89" s="231">
        <f t="shared" si="422"/>
        <v>36579.759999999995</v>
      </c>
      <c r="CU89" s="231">
        <f t="shared" si="422"/>
        <v>30883.050000000003</v>
      </c>
      <c r="CV89" s="231">
        <f t="shared" si="422"/>
        <v>12025.75</v>
      </c>
      <c r="CW89" s="231">
        <f t="shared" si="422"/>
        <v>24642</v>
      </c>
      <c r="CX89" s="231">
        <f t="shared" si="422"/>
        <v>20889.099999999999</v>
      </c>
      <c r="CY89" s="231">
        <f t="shared" si="423"/>
        <v>10383</v>
      </c>
      <c r="CZ89" s="231">
        <f t="shared" si="423"/>
        <v>21187</v>
      </c>
      <c r="DA89" s="231">
        <f t="shared" si="423"/>
        <v>-83552</v>
      </c>
      <c r="DB89" s="390">
        <f t="shared" si="423"/>
        <v>-133027</v>
      </c>
      <c r="DC89" s="390">
        <f t="shared" si="423"/>
        <v>-102344</v>
      </c>
      <c r="DD89" s="390">
        <f t="shared" si="423"/>
        <v>3718</v>
      </c>
      <c r="DE89" s="390">
        <f t="shared" si="423"/>
        <v>48743</v>
      </c>
      <c r="DF89" s="390">
        <f t="shared" si="423"/>
        <v>17608</v>
      </c>
      <c r="DG89" s="390">
        <f t="shared" si="423"/>
        <v>18841</v>
      </c>
      <c r="DH89" s="390">
        <f t="shared" si="423"/>
        <v>-1672</v>
      </c>
      <c r="DI89" s="390">
        <f t="shared" si="424"/>
        <v>-27863</v>
      </c>
      <c r="DJ89" s="390">
        <f t="shared" si="424"/>
        <v>-15641</v>
      </c>
      <c r="DK89" s="390">
        <f t="shared" si="424"/>
        <v>-4933</v>
      </c>
      <c r="DL89" s="390">
        <f t="shared" si="424"/>
        <v>-15489</v>
      </c>
      <c r="DM89" s="390">
        <f t="shared" si="424"/>
        <v>98579</v>
      </c>
      <c r="DN89" s="390">
        <f t="shared" si="424"/>
        <v>169613</v>
      </c>
      <c r="DO89" s="390">
        <f t="shared" si="424"/>
        <v>146985</v>
      </c>
      <c r="DP89" s="390">
        <f t="shared" si="424"/>
        <v>17112</v>
      </c>
      <c r="DQ89" s="390">
        <f t="shared" si="424"/>
        <v>-64342</v>
      </c>
      <c r="DR89" s="390">
        <f t="shared" si="424"/>
        <v>18803</v>
      </c>
      <c r="DS89" s="390">
        <f t="shared" si="424"/>
        <v>-35225</v>
      </c>
      <c r="DT89" s="390" t="s">
        <v>935</v>
      </c>
      <c r="DU89" s="390" t="s">
        <v>935</v>
      </c>
      <c r="DV89" s="390" t="s">
        <v>935</v>
      </c>
      <c r="DW89" s="390" t="s">
        <v>935</v>
      </c>
      <c r="DX89" s="390" t="s">
        <v>935</v>
      </c>
      <c r="DY89" s="390"/>
      <c r="DZ89" s="390"/>
      <c r="EA89" s="390"/>
      <c r="EB89" s="326"/>
      <c r="EC89" s="28">
        <f>IF(ISERROR(GETPIVOTDATA("VALUE",'CRS WK pvt'!$I$2,"DT_FILE",EC$8,"CD_CO",EC$6,"TRIM_CAT",TRIM(B89),"TRIM_LINE",A86))=TRUE,0,GETPIVOTDATA("VALUE",'CRS WK pvt'!$I$2,"DT_FILE",EC$8,"CD_CO",EC$6,"TRIM_CAT",TRIM(B89),"TRIM_LINE",A86))</f>
        <v>0</v>
      </c>
    </row>
    <row r="90" spans="1:133" s="31" customFormat="1" x14ac:dyDescent="0.3">
      <c r="A90" s="138"/>
      <c r="B90" s="32" t="s">
        <v>142</v>
      </c>
      <c r="C90" s="152"/>
      <c r="D90" s="153"/>
      <c r="E90" s="153"/>
      <c r="F90" s="153"/>
      <c r="G90" s="153"/>
      <c r="H90" s="153"/>
      <c r="I90" s="153"/>
      <c r="J90" s="153"/>
      <c r="K90" s="153"/>
      <c r="L90" s="154"/>
      <c r="M90" s="153">
        <v>1386.05</v>
      </c>
      <c r="N90" s="153">
        <v>5783.94</v>
      </c>
      <c r="O90" s="90">
        <v>29221.05</v>
      </c>
      <c r="P90" s="153">
        <v>19844.400000000001</v>
      </c>
      <c r="Q90" s="90">
        <v>20247.05</v>
      </c>
      <c r="R90" s="90">
        <v>6481.69</v>
      </c>
      <c r="S90" s="90">
        <v>9477.19</v>
      </c>
      <c r="T90" s="90">
        <v>6791.9</v>
      </c>
      <c r="U90" s="191">
        <v>11704.4</v>
      </c>
      <c r="V90" s="191">
        <v>8020</v>
      </c>
      <c r="W90" s="191">
        <v>25966.11</v>
      </c>
      <c r="X90" s="154">
        <v>45509.57</v>
      </c>
      <c r="Y90" s="191">
        <v>53520</v>
      </c>
      <c r="Z90" s="191">
        <v>98198</v>
      </c>
      <c r="AA90" s="191">
        <v>87143.57</v>
      </c>
      <c r="AB90" s="191">
        <v>54093.68</v>
      </c>
      <c r="AC90" s="191">
        <v>31940</v>
      </c>
      <c r="AD90" s="191">
        <v>21438.41</v>
      </c>
      <c r="AE90" s="191">
        <v>14989</v>
      </c>
      <c r="AF90" s="191">
        <v>13894.85</v>
      </c>
      <c r="AG90" s="191">
        <v>15504</v>
      </c>
      <c r="AH90" s="191">
        <v>18795</v>
      </c>
      <c r="AI90" s="191">
        <v>44650</v>
      </c>
      <c r="AJ90" s="91">
        <v>80338</v>
      </c>
      <c r="AK90" s="191">
        <v>106417</v>
      </c>
      <c r="AL90" s="191">
        <v>104418</v>
      </c>
      <c r="AM90" s="191">
        <v>92793</v>
      </c>
      <c r="AN90" s="191">
        <v>70582</v>
      </c>
      <c r="AO90" s="191">
        <v>45617</v>
      </c>
      <c r="AP90" s="191">
        <v>22104</v>
      </c>
      <c r="AQ90" s="28">
        <v>17639</v>
      </c>
      <c r="AR90" s="191">
        <v>15380</v>
      </c>
      <c r="AS90" s="191">
        <v>20611</v>
      </c>
      <c r="AT90" s="191">
        <v>29909</v>
      </c>
      <c r="AU90" s="191">
        <v>8664</v>
      </c>
      <c r="AV90" s="91">
        <v>34075</v>
      </c>
      <c r="AW90" s="191">
        <v>52137</v>
      </c>
      <c r="AX90" s="191">
        <v>110733</v>
      </c>
      <c r="AY90" s="191">
        <v>131385</v>
      </c>
      <c r="AZ90" s="28">
        <v>83229</v>
      </c>
      <c r="BA90" s="191">
        <v>54290</v>
      </c>
      <c r="BB90" s="191">
        <v>30478</v>
      </c>
      <c r="BC90" s="28">
        <v>20632</v>
      </c>
      <c r="BD90" s="191">
        <v>18931</v>
      </c>
      <c r="BE90" s="191">
        <v>18912</v>
      </c>
      <c r="BF90" s="191">
        <v>21915</v>
      </c>
      <c r="BG90" s="191">
        <v>62504</v>
      </c>
      <c r="BH90" s="91">
        <v>113429</v>
      </c>
      <c r="BI90" s="481">
        <v>121939</v>
      </c>
      <c r="BJ90" s="545">
        <v>87738</v>
      </c>
      <c r="BK90" s="570">
        <v>73843</v>
      </c>
      <c r="BL90" s="28">
        <v>57944</v>
      </c>
      <c r="BM90" s="191">
        <v>28402</v>
      </c>
      <c r="BN90" s="643" t="s">
        <v>935</v>
      </c>
      <c r="BO90" s="643" t="s">
        <v>935</v>
      </c>
      <c r="BP90" s="643" t="s">
        <v>935</v>
      </c>
      <c r="BQ90" s="643" t="s">
        <v>935</v>
      </c>
      <c r="BR90" s="642" t="s">
        <v>935</v>
      </c>
      <c r="BS90" s="642" t="s">
        <v>935</v>
      </c>
      <c r="BT90" s="642" t="s">
        <v>935</v>
      </c>
      <c r="BU90" s="152">
        <f t="shared" si="420"/>
        <v>29221.05</v>
      </c>
      <c r="BV90" s="92">
        <f t="shared" si="420"/>
        <v>19844.400000000001</v>
      </c>
      <c r="BW90" s="92">
        <f t="shared" si="420"/>
        <v>20247.05</v>
      </c>
      <c r="BX90" s="92">
        <f t="shared" si="420"/>
        <v>6481.69</v>
      </c>
      <c r="BY90" s="92">
        <f t="shared" si="420"/>
        <v>9477.19</v>
      </c>
      <c r="BZ90" s="92">
        <f t="shared" si="420"/>
        <v>6791.9</v>
      </c>
      <c r="CA90" s="92">
        <f t="shared" si="420"/>
        <v>11704.4</v>
      </c>
      <c r="CB90" s="92">
        <f t="shared" si="420"/>
        <v>8020</v>
      </c>
      <c r="CC90" s="92">
        <f t="shared" si="420"/>
        <v>25966.11</v>
      </c>
      <c r="CD90" s="390">
        <f t="shared" si="420"/>
        <v>45509.57</v>
      </c>
      <c r="CE90" s="413">
        <f t="shared" si="421"/>
        <v>52133.95</v>
      </c>
      <c r="CF90" s="92">
        <f t="shared" si="421"/>
        <v>92414.06</v>
      </c>
      <c r="CG90" s="92">
        <f t="shared" si="421"/>
        <v>57922.520000000004</v>
      </c>
      <c r="CH90" s="92">
        <f t="shared" si="421"/>
        <v>34249.279999999999</v>
      </c>
      <c r="CI90" s="92">
        <f t="shared" si="421"/>
        <v>11692.95</v>
      </c>
      <c r="CJ90" s="231">
        <f t="shared" si="421"/>
        <v>14956.720000000001</v>
      </c>
      <c r="CK90" s="231">
        <f t="shared" si="421"/>
        <v>5511.8099999999995</v>
      </c>
      <c r="CL90" s="231">
        <f t="shared" si="421"/>
        <v>7102.9500000000007</v>
      </c>
      <c r="CM90" s="231">
        <f t="shared" si="421"/>
        <v>3799.6000000000004</v>
      </c>
      <c r="CN90" s="231">
        <f t="shared" si="421"/>
        <v>10775</v>
      </c>
      <c r="CO90" s="231">
        <f t="shared" si="422"/>
        <v>18683.89</v>
      </c>
      <c r="CP90" s="390">
        <f t="shared" si="422"/>
        <v>34828.43</v>
      </c>
      <c r="CQ90" s="352">
        <f t="shared" si="422"/>
        <v>52897</v>
      </c>
      <c r="CR90" s="231">
        <f t="shared" si="422"/>
        <v>6220</v>
      </c>
      <c r="CS90" s="231">
        <f t="shared" si="422"/>
        <v>5649.429999999993</v>
      </c>
      <c r="CT90" s="231">
        <f t="shared" si="422"/>
        <v>16488.32</v>
      </c>
      <c r="CU90" s="231">
        <f t="shared" si="422"/>
        <v>13677</v>
      </c>
      <c r="CV90" s="231">
        <f t="shared" si="422"/>
        <v>665.59000000000015</v>
      </c>
      <c r="CW90" s="231">
        <f t="shared" si="422"/>
        <v>2650</v>
      </c>
      <c r="CX90" s="231">
        <f t="shared" si="422"/>
        <v>1485.1499999999996</v>
      </c>
      <c r="CY90" s="231">
        <f t="shared" si="423"/>
        <v>5107</v>
      </c>
      <c r="CZ90" s="231">
        <f t="shared" si="423"/>
        <v>11114</v>
      </c>
      <c r="DA90" s="231">
        <f t="shared" si="423"/>
        <v>-35986</v>
      </c>
      <c r="DB90" s="390">
        <f t="shared" si="423"/>
        <v>-46263</v>
      </c>
      <c r="DC90" s="390">
        <f t="shared" si="423"/>
        <v>-54280</v>
      </c>
      <c r="DD90" s="390">
        <f t="shared" si="423"/>
        <v>6315</v>
      </c>
      <c r="DE90" s="390">
        <f t="shared" si="423"/>
        <v>38592</v>
      </c>
      <c r="DF90" s="390">
        <f t="shared" si="423"/>
        <v>12647</v>
      </c>
      <c r="DG90" s="390">
        <f t="shared" si="423"/>
        <v>8673</v>
      </c>
      <c r="DH90" s="390">
        <f t="shared" si="423"/>
        <v>8374</v>
      </c>
      <c r="DI90" s="390">
        <f t="shared" si="424"/>
        <v>2993</v>
      </c>
      <c r="DJ90" s="390">
        <f t="shared" si="424"/>
        <v>3551</v>
      </c>
      <c r="DK90" s="390">
        <f t="shared" si="424"/>
        <v>-1699</v>
      </c>
      <c r="DL90" s="390">
        <f t="shared" si="424"/>
        <v>-7994</v>
      </c>
      <c r="DM90" s="390">
        <f t="shared" si="424"/>
        <v>53840</v>
      </c>
      <c r="DN90" s="390">
        <f t="shared" si="424"/>
        <v>79354</v>
      </c>
      <c r="DO90" s="390">
        <f t="shared" si="424"/>
        <v>69802</v>
      </c>
      <c r="DP90" s="390">
        <f t="shared" si="424"/>
        <v>-22995</v>
      </c>
      <c r="DQ90" s="390">
        <f t="shared" si="424"/>
        <v>-57542</v>
      </c>
      <c r="DR90" s="390">
        <f t="shared" si="424"/>
        <v>-25285</v>
      </c>
      <c r="DS90" s="390">
        <f t="shared" si="424"/>
        <v>-25888</v>
      </c>
      <c r="DT90" s="390" t="s">
        <v>935</v>
      </c>
      <c r="DU90" s="390" t="s">
        <v>935</v>
      </c>
      <c r="DV90" s="390" t="s">
        <v>935</v>
      </c>
      <c r="DW90" s="390" t="s">
        <v>935</v>
      </c>
      <c r="DX90" s="390" t="s">
        <v>935</v>
      </c>
      <c r="DY90" s="390"/>
      <c r="DZ90" s="390"/>
      <c r="EA90" s="390"/>
      <c r="EB90" s="326"/>
      <c r="EC90" s="28">
        <f>IF(ISERROR(GETPIVOTDATA("VALUE",'CRS WK pvt'!$I$2,"DT_FILE",EC$8,"CD_CO",EC$6,"TRIM_CAT",TRIM(B90),"TRIM_LINE",A86))=TRUE,0,GETPIVOTDATA("VALUE",'CRS WK pvt'!$I$2,"DT_FILE",EC$8,"CD_CO",EC$6,"TRIM_CAT",TRIM(B90),"TRIM_LINE",A86))</f>
        <v>0</v>
      </c>
    </row>
    <row r="91" spans="1:133" s="31" customFormat="1" x14ac:dyDescent="0.3">
      <c r="A91" s="138"/>
      <c r="B91" s="32" t="s">
        <v>143</v>
      </c>
      <c r="C91" s="152"/>
      <c r="D91" s="153"/>
      <c r="E91" s="153"/>
      <c r="F91" s="153"/>
      <c r="G91" s="153"/>
      <c r="H91" s="153"/>
      <c r="I91" s="153"/>
      <c r="J91" s="153"/>
      <c r="K91" s="153"/>
      <c r="L91" s="154"/>
      <c r="M91" s="153"/>
      <c r="N91" s="153"/>
      <c r="O91" s="90">
        <v>0</v>
      </c>
      <c r="P91" s="153">
        <v>0</v>
      </c>
      <c r="Q91" s="90">
        <v>0</v>
      </c>
      <c r="R91" s="90">
        <v>0</v>
      </c>
      <c r="S91" s="90">
        <v>0</v>
      </c>
      <c r="T91" s="90">
        <v>54.64</v>
      </c>
      <c r="U91" s="191">
        <v>545.88</v>
      </c>
      <c r="V91" s="191">
        <v>1366</v>
      </c>
      <c r="W91" s="191">
        <v>6611.62</v>
      </c>
      <c r="X91" s="154">
        <v>11932.54</v>
      </c>
      <c r="Y91" s="191">
        <v>21871</v>
      </c>
      <c r="Z91" s="191">
        <v>23592</v>
      </c>
      <c r="AA91" s="191">
        <v>19777</v>
      </c>
      <c r="AB91" s="191">
        <v>13863.73</v>
      </c>
      <c r="AC91" s="191">
        <v>8709.9599999999991</v>
      </c>
      <c r="AD91" s="191">
        <v>6370.24</v>
      </c>
      <c r="AE91" s="191">
        <v>5285</v>
      </c>
      <c r="AF91" s="191">
        <v>3723.07</v>
      </c>
      <c r="AG91" s="191">
        <v>4969</v>
      </c>
      <c r="AH91" s="191">
        <v>7715</v>
      </c>
      <c r="AI91" s="191">
        <v>10822</v>
      </c>
      <c r="AJ91" s="91">
        <v>23547</v>
      </c>
      <c r="AK91" s="191">
        <v>31712</v>
      </c>
      <c r="AL91" s="191">
        <v>38221</v>
      </c>
      <c r="AM91" s="191">
        <v>81390</v>
      </c>
      <c r="AN91" s="191">
        <v>70480</v>
      </c>
      <c r="AO91" s="191">
        <v>58077</v>
      </c>
      <c r="AP91" s="191">
        <v>48610</v>
      </c>
      <c r="AQ91" s="28">
        <v>47145</v>
      </c>
      <c r="AR91" s="191">
        <v>51188</v>
      </c>
      <c r="AS91" s="191">
        <v>50359</v>
      </c>
      <c r="AT91" s="191">
        <v>45668</v>
      </c>
      <c r="AU91" s="191">
        <v>0</v>
      </c>
      <c r="AV91" s="91">
        <v>6980</v>
      </c>
      <c r="AW91" s="191">
        <v>25391</v>
      </c>
      <c r="AX91" s="191">
        <v>76293</v>
      </c>
      <c r="AY91" s="191">
        <v>72035</v>
      </c>
      <c r="AZ91" s="28">
        <v>70623</v>
      </c>
      <c r="BA91" s="191">
        <v>49765</v>
      </c>
      <c r="BB91" s="191">
        <v>41213</v>
      </c>
      <c r="BC91" s="28">
        <v>39149</v>
      </c>
      <c r="BD91" s="191">
        <v>45655</v>
      </c>
      <c r="BE91" s="191">
        <v>47245</v>
      </c>
      <c r="BF91" s="191">
        <v>41026</v>
      </c>
      <c r="BG91" s="191">
        <v>44764</v>
      </c>
      <c r="BH91" s="91">
        <v>58000</v>
      </c>
      <c r="BI91" s="481">
        <v>111273</v>
      </c>
      <c r="BJ91" s="545">
        <v>82247</v>
      </c>
      <c r="BK91" s="570">
        <v>33169</v>
      </c>
      <c r="BL91" s="28">
        <v>33544</v>
      </c>
      <c r="BM91" s="191">
        <v>22796</v>
      </c>
      <c r="BN91" s="643" t="s">
        <v>935</v>
      </c>
      <c r="BO91" s="643" t="s">
        <v>935</v>
      </c>
      <c r="BP91" s="643" t="s">
        <v>935</v>
      </c>
      <c r="BQ91" s="643" t="s">
        <v>935</v>
      </c>
      <c r="BR91" s="642" t="s">
        <v>935</v>
      </c>
      <c r="BS91" s="642" t="s">
        <v>935</v>
      </c>
      <c r="BT91" s="642" t="s">
        <v>935</v>
      </c>
      <c r="BU91" s="152">
        <f t="shared" si="420"/>
        <v>0</v>
      </c>
      <c r="BV91" s="92">
        <f t="shared" si="420"/>
        <v>0</v>
      </c>
      <c r="BW91" s="92">
        <f t="shared" si="420"/>
        <v>0</v>
      </c>
      <c r="BX91" s="92">
        <f t="shared" si="420"/>
        <v>0</v>
      </c>
      <c r="BY91" s="92">
        <f t="shared" si="420"/>
        <v>0</v>
      </c>
      <c r="BZ91" s="92">
        <f t="shared" si="420"/>
        <v>54.64</v>
      </c>
      <c r="CA91" s="92">
        <f t="shared" si="420"/>
        <v>545.88</v>
      </c>
      <c r="CB91" s="92">
        <f t="shared" si="420"/>
        <v>1366</v>
      </c>
      <c r="CC91" s="92">
        <f t="shared" si="420"/>
        <v>6611.62</v>
      </c>
      <c r="CD91" s="390">
        <f t="shared" si="420"/>
        <v>11932.54</v>
      </c>
      <c r="CE91" s="413">
        <f t="shared" si="421"/>
        <v>21871</v>
      </c>
      <c r="CF91" s="92">
        <f t="shared" si="421"/>
        <v>23592</v>
      </c>
      <c r="CG91" s="92">
        <f t="shared" si="421"/>
        <v>19777</v>
      </c>
      <c r="CH91" s="92">
        <f t="shared" si="421"/>
        <v>13863.73</v>
      </c>
      <c r="CI91" s="92">
        <f t="shared" si="421"/>
        <v>8709.9599999999991</v>
      </c>
      <c r="CJ91" s="231">
        <f t="shared" si="421"/>
        <v>6370.24</v>
      </c>
      <c r="CK91" s="231">
        <f t="shared" si="421"/>
        <v>5285</v>
      </c>
      <c r="CL91" s="231">
        <f t="shared" si="421"/>
        <v>3668.4300000000003</v>
      </c>
      <c r="CM91" s="231">
        <f t="shared" si="421"/>
        <v>4423.12</v>
      </c>
      <c r="CN91" s="231">
        <f t="shared" si="421"/>
        <v>6349</v>
      </c>
      <c r="CO91" s="231">
        <f t="shared" si="422"/>
        <v>4210.38</v>
      </c>
      <c r="CP91" s="390">
        <f t="shared" si="422"/>
        <v>11614.46</v>
      </c>
      <c r="CQ91" s="352">
        <f t="shared" si="422"/>
        <v>9841</v>
      </c>
      <c r="CR91" s="231">
        <f t="shared" si="422"/>
        <v>14629</v>
      </c>
      <c r="CS91" s="231">
        <f t="shared" si="422"/>
        <v>61613</v>
      </c>
      <c r="CT91" s="231">
        <f t="shared" si="422"/>
        <v>56616.270000000004</v>
      </c>
      <c r="CU91" s="231">
        <f t="shared" si="422"/>
        <v>49367.040000000001</v>
      </c>
      <c r="CV91" s="231">
        <f t="shared" si="422"/>
        <v>42239.76</v>
      </c>
      <c r="CW91" s="231">
        <f t="shared" si="422"/>
        <v>41860</v>
      </c>
      <c r="CX91" s="231">
        <f t="shared" si="422"/>
        <v>47464.93</v>
      </c>
      <c r="CY91" s="231">
        <f t="shared" si="423"/>
        <v>45390</v>
      </c>
      <c r="CZ91" s="231">
        <f t="shared" si="423"/>
        <v>37953</v>
      </c>
      <c r="DA91" s="231">
        <f t="shared" si="423"/>
        <v>-10822</v>
      </c>
      <c r="DB91" s="390">
        <f t="shared" si="423"/>
        <v>-16567</v>
      </c>
      <c r="DC91" s="390">
        <f t="shared" si="423"/>
        <v>-6321</v>
      </c>
      <c r="DD91" s="390">
        <f t="shared" si="423"/>
        <v>38072</v>
      </c>
      <c r="DE91" s="390">
        <f t="shared" si="423"/>
        <v>-9355</v>
      </c>
      <c r="DF91" s="390">
        <f t="shared" si="423"/>
        <v>143</v>
      </c>
      <c r="DG91" s="390">
        <f t="shared" si="423"/>
        <v>-8312</v>
      </c>
      <c r="DH91" s="390">
        <f t="shared" si="423"/>
        <v>-7397</v>
      </c>
      <c r="DI91" s="390">
        <f t="shared" si="424"/>
        <v>-7996</v>
      </c>
      <c r="DJ91" s="390">
        <f t="shared" si="424"/>
        <v>-5533</v>
      </c>
      <c r="DK91" s="390">
        <f t="shared" si="424"/>
        <v>-3114</v>
      </c>
      <c r="DL91" s="390">
        <f t="shared" si="424"/>
        <v>-4642</v>
      </c>
      <c r="DM91" s="390">
        <f t="shared" si="424"/>
        <v>44764</v>
      </c>
      <c r="DN91" s="390">
        <f t="shared" si="424"/>
        <v>51020</v>
      </c>
      <c r="DO91" s="390">
        <f t="shared" si="424"/>
        <v>85882</v>
      </c>
      <c r="DP91" s="390">
        <f t="shared" si="424"/>
        <v>5954</v>
      </c>
      <c r="DQ91" s="390">
        <f t="shared" si="424"/>
        <v>-38866</v>
      </c>
      <c r="DR91" s="390">
        <f t="shared" si="424"/>
        <v>-37079</v>
      </c>
      <c r="DS91" s="390">
        <f t="shared" si="424"/>
        <v>-26969</v>
      </c>
      <c r="DT91" s="390" t="s">
        <v>935</v>
      </c>
      <c r="DU91" s="390" t="s">
        <v>935</v>
      </c>
      <c r="DV91" s="390" t="s">
        <v>935</v>
      </c>
      <c r="DW91" s="390" t="s">
        <v>935</v>
      </c>
      <c r="DX91" s="390" t="s">
        <v>935</v>
      </c>
      <c r="DY91" s="390"/>
      <c r="DZ91" s="390"/>
      <c r="EA91" s="390"/>
      <c r="EB91" s="326"/>
      <c r="EC91" s="28">
        <f>IF(ISERROR(GETPIVOTDATA("VALUE",'CRS WK pvt'!$I$2,"DT_FILE",EC$8,"CD_CO",EC$6,"TRIM_CAT",TRIM(B91),"TRIM_LINE",A86))=TRUE,0,GETPIVOTDATA("VALUE",'CRS WK pvt'!$I$2,"DT_FILE",EC$8,"CD_CO",EC$6,"TRIM_CAT",TRIM(B91),"TRIM_LINE",A86))</f>
        <v>0</v>
      </c>
    </row>
    <row r="92" spans="1:133" s="122" customFormat="1" x14ac:dyDescent="0.3">
      <c r="A92" s="139"/>
      <c r="B92" s="32" t="s">
        <v>144</v>
      </c>
      <c r="C92" s="123">
        <f>SUM(C87:C91)</f>
        <v>6447.76</v>
      </c>
      <c r="D92" s="124">
        <f t="shared" ref="D92:AF92" si="425">SUM(D87:D91)</f>
        <v>5544.02</v>
      </c>
      <c r="E92" s="124">
        <f t="shared" si="425"/>
        <v>3541.61</v>
      </c>
      <c r="F92" s="124">
        <f t="shared" si="425"/>
        <v>2628.84</v>
      </c>
      <c r="G92" s="124">
        <f t="shared" si="425"/>
        <v>1426.73</v>
      </c>
      <c r="H92" s="124">
        <f t="shared" si="425"/>
        <v>1351.3500000000001</v>
      </c>
      <c r="I92" s="124">
        <f t="shared" si="425"/>
        <v>2602</v>
      </c>
      <c r="J92" s="124">
        <f t="shared" si="425"/>
        <v>3114.1</v>
      </c>
      <c r="K92" s="124">
        <f t="shared" si="425"/>
        <v>9419.19</v>
      </c>
      <c r="L92" s="126">
        <f t="shared" si="425"/>
        <v>32561.680000000004</v>
      </c>
      <c r="M92" s="124">
        <f t="shared" si="425"/>
        <v>68785.67</v>
      </c>
      <c r="N92" s="124">
        <f t="shared" si="425"/>
        <v>153570.65</v>
      </c>
      <c r="O92" s="133">
        <f t="shared" si="425"/>
        <v>458730.15</v>
      </c>
      <c r="P92" s="124">
        <f t="shared" si="425"/>
        <v>394709.49000000005</v>
      </c>
      <c r="Q92" s="133">
        <f t="shared" si="425"/>
        <v>267204.57</v>
      </c>
      <c r="R92" s="133">
        <f t="shared" si="425"/>
        <v>122918.99</v>
      </c>
      <c r="S92" s="133">
        <f t="shared" si="425"/>
        <v>97761.700000000012</v>
      </c>
      <c r="T92" s="133">
        <f t="shared" si="425"/>
        <v>80673.14</v>
      </c>
      <c r="U92" s="133">
        <f t="shared" si="425"/>
        <v>92798.09</v>
      </c>
      <c r="V92" s="133">
        <f t="shared" si="425"/>
        <v>116986</v>
      </c>
      <c r="W92" s="133">
        <f t="shared" si="425"/>
        <v>229472.78999999998</v>
      </c>
      <c r="X92" s="126">
        <f t="shared" si="425"/>
        <v>400020.89999999997</v>
      </c>
      <c r="Y92" s="133">
        <f t="shared" si="425"/>
        <v>585788</v>
      </c>
      <c r="Z92" s="133">
        <f t="shared" si="425"/>
        <v>643831</v>
      </c>
      <c r="AA92" s="133">
        <f t="shared" si="425"/>
        <v>601035.81000000006</v>
      </c>
      <c r="AB92" s="133">
        <f t="shared" si="425"/>
        <v>396260.11</v>
      </c>
      <c r="AC92" s="133">
        <f t="shared" si="425"/>
        <v>225540.12999999998</v>
      </c>
      <c r="AD92" s="133">
        <f t="shared" si="425"/>
        <v>151927.34</v>
      </c>
      <c r="AE92" s="133">
        <f t="shared" si="425"/>
        <v>118375</v>
      </c>
      <c r="AF92" s="133">
        <f t="shared" si="425"/>
        <v>107838.93000000002</v>
      </c>
      <c r="AG92" s="263">
        <v>115981</v>
      </c>
      <c r="AH92" s="263">
        <v>129958</v>
      </c>
      <c r="AI92" s="263">
        <v>259621</v>
      </c>
      <c r="AJ92" s="303">
        <v>512409</v>
      </c>
      <c r="AK92" s="280">
        <v>684283</v>
      </c>
      <c r="AL92" s="280">
        <v>798794</v>
      </c>
      <c r="AM92" s="280">
        <v>738979</v>
      </c>
      <c r="AN92" s="280">
        <v>526975</v>
      </c>
      <c r="AO92" s="280">
        <v>334371</v>
      </c>
      <c r="AP92" s="280">
        <v>207422</v>
      </c>
      <c r="AQ92" s="125">
        <v>193549</v>
      </c>
      <c r="AR92" s="280">
        <v>179512</v>
      </c>
      <c r="AS92" s="280">
        <v>193269</v>
      </c>
      <c r="AT92" s="280">
        <v>227685</v>
      </c>
      <c r="AU92" s="280">
        <v>21585</v>
      </c>
      <c r="AV92" s="297">
        <v>83038</v>
      </c>
      <c r="AW92" s="280">
        <v>292001</v>
      </c>
      <c r="AX92" s="280">
        <v>823668</v>
      </c>
      <c r="AY92" s="280">
        <v>857190</v>
      </c>
      <c r="AZ92" s="125">
        <v>578384</v>
      </c>
      <c r="BA92" s="280">
        <v>355688</v>
      </c>
      <c r="BB92" s="280">
        <v>209701</v>
      </c>
      <c r="BC92" s="125">
        <v>157809</v>
      </c>
      <c r="BD92" s="280">
        <v>164260</v>
      </c>
      <c r="BE92" s="280">
        <v>173180</v>
      </c>
      <c r="BF92" s="280">
        <v>186103</v>
      </c>
      <c r="BG92" s="280">
        <v>338872</v>
      </c>
      <c r="BH92" s="297">
        <v>611564</v>
      </c>
      <c r="BI92" s="482">
        <v>792888</v>
      </c>
      <c r="BJ92" s="546">
        <v>774105</v>
      </c>
      <c r="BK92" s="571">
        <v>581588</v>
      </c>
      <c r="BL92" s="125">
        <v>512053</v>
      </c>
      <c r="BM92" s="280">
        <v>236783</v>
      </c>
      <c r="BN92" s="643" t="s">
        <v>935</v>
      </c>
      <c r="BO92" s="643" t="s">
        <v>935</v>
      </c>
      <c r="BP92" s="643" t="s">
        <v>935</v>
      </c>
      <c r="BQ92" s="643" t="s">
        <v>935</v>
      </c>
      <c r="BR92" s="642" t="s">
        <v>935</v>
      </c>
      <c r="BS92" s="642" t="s">
        <v>935</v>
      </c>
      <c r="BT92" s="642" t="s">
        <v>935</v>
      </c>
      <c r="BU92" s="123">
        <f t="shared" ref="BU92:BU106" si="426">SUM(BU87:BU91)</f>
        <v>452282.38999999996</v>
      </c>
      <c r="BV92" s="127">
        <f t="shared" ref="BV92:BX92" si="427">SUM(BV87:BV91)</f>
        <v>389165.47000000003</v>
      </c>
      <c r="BW92" s="127">
        <f t="shared" si="427"/>
        <v>263662.96000000002</v>
      </c>
      <c r="BX92" s="127">
        <f t="shared" si="427"/>
        <v>120290.15000000001</v>
      </c>
      <c r="BY92" s="127">
        <f t="shared" ref="BY92" si="428">SUM(BY87:BY91)</f>
        <v>96334.97</v>
      </c>
      <c r="BZ92" s="127">
        <f t="shared" ref="BZ92:CH92" si="429">SUM(BZ87:BZ91)</f>
        <v>79321.789999999994</v>
      </c>
      <c r="CA92" s="127">
        <f t="shared" si="429"/>
        <v>90196.09</v>
      </c>
      <c r="CB92" s="127">
        <f t="shared" si="429"/>
        <v>113871.9</v>
      </c>
      <c r="CC92" s="127">
        <f t="shared" si="429"/>
        <v>220053.59999999998</v>
      </c>
      <c r="CD92" s="391">
        <f t="shared" si="429"/>
        <v>367459.22</v>
      </c>
      <c r="CE92" s="414">
        <f t="shared" si="429"/>
        <v>517002.33</v>
      </c>
      <c r="CF92" s="127">
        <f t="shared" si="429"/>
        <v>490260.35000000003</v>
      </c>
      <c r="CG92" s="127">
        <f t="shared" si="429"/>
        <v>142305.66000000003</v>
      </c>
      <c r="CH92" s="127">
        <f t="shared" si="429"/>
        <v>1550.619999999999</v>
      </c>
      <c r="CI92" s="127">
        <f t="shared" ref="CI92:CJ92" si="430">SUM(CI87:CI91)</f>
        <v>-41664.44000000001</v>
      </c>
      <c r="CJ92" s="232">
        <f t="shared" si="430"/>
        <v>29008.350000000006</v>
      </c>
      <c r="CK92" s="232">
        <f t="shared" ref="CK92:CL92" si="431">SUM(CK87:CK91)</f>
        <v>20613.299999999996</v>
      </c>
      <c r="CL92" s="232">
        <f t="shared" si="431"/>
        <v>27165.79</v>
      </c>
      <c r="CM92" s="232">
        <f t="shared" ref="CM92" si="432">SUM(CM87:CM91)</f>
        <v>23182.91</v>
      </c>
      <c r="CN92" s="232">
        <f t="shared" ref="CN92:CO92" si="433">SUM(CN87:CN91)</f>
        <v>12972</v>
      </c>
      <c r="CO92" s="232">
        <f t="shared" si="433"/>
        <v>30148.209999999995</v>
      </c>
      <c r="CP92" s="391">
        <f t="shared" ref="CP92:CQ92" si="434">SUM(CP87:CP91)</f>
        <v>112388.1</v>
      </c>
      <c r="CQ92" s="353">
        <f t="shared" si="434"/>
        <v>98495</v>
      </c>
      <c r="CR92" s="232">
        <f t="shared" ref="CR92" si="435">SUM(CR87:CR91)</f>
        <v>154963</v>
      </c>
      <c r="CS92" s="232">
        <f t="shared" ref="CS92" si="436">SUM(CS87:CS91)</f>
        <v>137943.18999999997</v>
      </c>
      <c r="CT92" s="232">
        <f t="shared" ref="CT92" si="437">SUM(CT87:CT91)</f>
        <v>130714.89</v>
      </c>
      <c r="CU92" s="232">
        <f t="shared" ref="CU92" si="438">SUM(CU87:CU91)</f>
        <v>108830.87</v>
      </c>
      <c r="CV92" s="232">
        <f t="shared" ref="CV92" si="439">SUM(CV87:CV91)</f>
        <v>55494.66</v>
      </c>
      <c r="CW92" s="232">
        <f t="shared" ref="CW92" si="440">SUM(CW87:CW91)</f>
        <v>75174</v>
      </c>
      <c r="CX92" s="232">
        <f t="shared" ref="CX92" si="441">SUM(CX87:CX91)</f>
        <v>71673.070000000007</v>
      </c>
      <c r="CY92" s="232">
        <f t="shared" ref="CY92" si="442">SUM(CY87:CY91)</f>
        <v>77288</v>
      </c>
      <c r="CZ92" s="232">
        <f t="shared" ref="CZ92" si="443">SUM(CZ87:CZ91)</f>
        <v>97727</v>
      </c>
      <c r="DA92" s="232">
        <f t="shared" ref="DA92" si="444">SUM(DA87:DA91)</f>
        <v>-238036</v>
      </c>
      <c r="DB92" s="391">
        <f t="shared" ref="DB92" si="445">SUM(DB87:DB91)</f>
        <v>-429371</v>
      </c>
      <c r="DC92" s="391">
        <f t="shared" ref="DC92" si="446">SUM(DC87:DC91)</f>
        <v>-392282</v>
      </c>
      <c r="DD92" s="391">
        <f t="shared" ref="DD92" si="447">SUM(DD87:DD91)</f>
        <v>24874</v>
      </c>
      <c r="DE92" s="391">
        <f t="shared" ref="DE92" si="448">SUM(DE87:DE91)</f>
        <v>118211</v>
      </c>
      <c r="DF92" s="391">
        <f t="shared" ref="DF92:DG92" si="449">SUM(DF87:DF91)</f>
        <v>51409</v>
      </c>
      <c r="DG92" s="391">
        <f t="shared" si="449"/>
        <v>21317</v>
      </c>
      <c r="DH92" s="391">
        <f t="shared" ref="DH92" si="450">SUM(DH87:DH91)</f>
        <v>2279</v>
      </c>
      <c r="DI92" s="391">
        <f t="shared" ref="DI92" si="451">SUM(DI87:DI91)</f>
        <v>-35740</v>
      </c>
      <c r="DJ92" s="391">
        <f t="shared" ref="DJ92:DK92" si="452">SUM(DJ87:DJ91)</f>
        <v>-15252</v>
      </c>
      <c r="DK92" s="391">
        <f t="shared" si="452"/>
        <v>-20089</v>
      </c>
      <c r="DL92" s="391">
        <f t="shared" ref="DL92:DM92" si="453">SUM(DL87:DL91)</f>
        <v>-41582</v>
      </c>
      <c r="DM92" s="391">
        <f t="shared" si="453"/>
        <v>317287</v>
      </c>
      <c r="DN92" s="391">
        <f t="shared" ref="DN92:DO92" si="454">SUM(DN87:DN91)</f>
        <v>528526</v>
      </c>
      <c r="DO92" s="391">
        <f t="shared" si="454"/>
        <v>500887</v>
      </c>
      <c r="DP92" s="391">
        <f t="shared" ref="DP92" si="455">SUM(DP87:DP91)</f>
        <v>-49563</v>
      </c>
      <c r="DQ92" s="391">
        <f t="shared" ref="DQ92:DR92" si="456">SUM(DQ87:DQ91)</f>
        <v>-275602</v>
      </c>
      <c r="DR92" s="391">
        <f t="shared" si="456"/>
        <v>-66331</v>
      </c>
      <c r="DS92" s="391">
        <f t="shared" ref="DS92" si="457">SUM(DS87:DS91)</f>
        <v>-118905</v>
      </c>
      <c r="DT92" s="390" t="s">
        <v>935</v>
      </c>
      <c r="DU92" s="390" t="s">
        <v>935</v>
      </c>
      <c r="DV92" s="390" t="s">
        <v>935</v>
      </c>
      <c r="DW92" s="390" t="s">
        <v>935</v>
      </c>
      <c r="DX92" s="390" t="s">
        <v>935</v>
      </c>
      <c r="DY92" s="391"/>
      <c r="DZ92" s="391"/>
      <c r="EA92" s="391"/>
      <c r="EB92" s="327"/>
      <c r="EC92" s="125">
        <f t="shared" si="388"/>
        <v>0</v>
      </c>
    </row>
    <row r="93" spans="1:133" s="31" customFormat="1" x14ac:dyDescent="0.3">
      <c r="A93" s="138">
        <f>+A86+1</f>
        <v>13</v>
      </c>
      <c r="B93" s="38" t="s">
        <v>157</v>
      </c>
      <c r="C93" s="39"/>
      <c r="D93" s="40"/>
      <c r="E93" s="40"/>
      <c r="F93" s="40"/>
      <c r="G93" s="40"/>
      <c r="H93" s="40"/>
      <c r="I93" s="40"/>
      <c r="J93" s="40"/>
      <c r="K93" s="40"/>
      <c r="L93" s="41"/>
      <c r="M93" s="40"/>
      <c r="N93" s="40"/>
      <c r="O93" s="40"/>
      <c r="P93" s="40"/>
      <c r="Q93" s="40"/>
      <c r="R93" s="40"/>
      <c r="S93" s="40"/>
      <c r="T93" s="40"/>
      <c r="U93" s="189"/>
      <c r="V93" s="189"/>
      <c r="W93" s="189"/>
      <c r="X93" s="41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41"/>
      <c r="AK93" s="278"/>
      <c r="AL93" s="278"/>
      <c r="AM93" s="278"/>
      <c r="AN93" s="278"/>
      <c r="AO93" s="278"/>
      <c r="AP93" s="278"/>
      <c r="AQ93" s="42"/>
      <c r="AR93" s="278"/>
      <c r="AS93" s="278"/>
      <c r="AT93" s="278"/>
      <c r="AU93" s="278"/>
      <c r="AV93" s="294"/>
      <c r="AW93" s="278"/>
      <c r="AX93" s="278"/>
      <c r="AY93" s="278"/>
      <c r="AZ93" s="42"/>
      <c r="BA93" s="278"/>
      <c r="BB93" s="278"/>
      <c r="BC93" s="42"/>
      <c r="BD93" s="278"/>
      <c r="BE93" s="278"/>
      <c r="BF93" s="278"/>
      <c r="BG93" s="278"/>
      <c r="BH93" s="294"/>
      <c r="BI93" s="478"/>
      <c r="BJ93" s="543"/>
      <c r="BK93" s="567"/>
      <c r="BL93" s="42"/>
      <c r="BM93" s="278"/>
      <c r="BN93" s="278"/>
      <c r="BO93" s="42"/>
      <c r="BP93" s="42"/>
      <c r="BQ93" s="278"/>
      <c r="BR93" s="278"/>
      <c r="BS93" s="278"/>
      <c r="BT93" s="278"/>
      <c r="BU93" s="39"/>
      <c r="BV93" s="43"/>
      <c r="BW93" s="43"/>
      <c r="BX93" s="43"/>
      <c r="BY93" s="43"/>
      <c r="BZ93" s="43"/>
      <c r="CA93" s="43"/>
      <c r="CB93" s="43"/>
      <c r="CC93" s="43"/>
      <c r="CD93" s="388"/>
      <c r="CE93" s="411"/>
      <c r="CF93" s="43"/>
      <c r="CG93" s="43"/>
      <c r="CH93" s="43"/>
      <c r="CI93" s="43"/>
      <c r="CJ93" s="229"/>
      <c r="CK93" s="229"/>
      <c r="CL93" s="229"/>
      <c r="CM93" s="229"/>
      <c r="CN93" s="229"/>
      <c r="CO93" s="229"/>
      <c r="CP93" s="388"/>
      <c r="CQ93" s="350"/>
      <c r="CR93" s="229"/>
      <c r="CS93" s="229"/>
      <c r="CT93" s="229"/>
      <c r="CU93" s="229"/>
      <c r="CV93" s="229"/>
      <c r="CW93" s="229"/>
      <c r="CX93" s="229"/>
      <c r="CY93" s="229"/>
      <c r="CZ93" s="229"/>
      <c r="DA93" s="229"/>
      <c r="DB93" s="388"/>
      <c r="DC93" s="388"/>
      <c r="DD93" s="388"/>
      <c r="DE93" s="388"/>
      <c r="DF93" s="388"/>
      <c r="DG93" s="388"/>
      <c r="DH93" s="388"/>
      <c r="DI93" s="388"/>
      <c r="DJ93" s="388"/>
      <c r="DK93" s="388"/>
      <c r="DL93" s="388"/>
      <c r="DM93" s="388"/>
      <c r="DN93" s="388"/>
      <c r="DO93" s="388"/>
      <c r="DP93" s="388"/>
      <c r="DQ93" s="388"/>
      <c r="DR93" s="388"/>
      <c r="DS93" s="388"/>
      <c r="DT93" s="388"/>
      <c r="DU93" s="388"/>
      <c r="DV93" s="388"/>
      <c r="DW93" s="388"/>
      <c r="DX93" s="388"/>
      <c r="DY93" s="388"/>
      <c r="DZ93" s="388"/>
      <c r="EA93" s="388"/>
      <c r="EB93" s="326"/>
      <c r="EC93" s="42"/>
    </row>
    <row r="94" spans="1:133" s="31" customFormat="1" x14ac:dyDescent="0.3">
      <c r="A94" s="138"/>
      <c r="B94" s="32" t="s">
        <v>139</v>
      </c>
      <c r="C94" s="89">
        <f>C80+C87</f>
        <v>30707044.260000002</v>
      </c>
      <c r="D94" s="90">
        <f t="shared" ref="D94:Q94" si="458">D80+D87</f>
        <v>20918769.620000001</v>
      </c>
      <c r="E94" s="90">
        <f t="shared" si="458"/>
        <v>12820560.579999998</v>
      </c>
      <c r="F94" s="90">
        <f t="shared" si="458"/>
        <v>7184646.3800000008</v>
      </c>
      <c r="G94" s="90">
        <f t="shared" si="458"/>
        <v>5414460.3300000001</v>
      </c>
      <c r="H94" s="90">
        <f t="shared" si="458"/>
        <v>4805277.2299999995</v>
      </c>
      <c r="I94" s="90">
        <f t="shared" si="458"/>
        <v>4995457.1100000003</v>
      </c>
      <c r="J94" s="90">
        <f t="shared" si="458"/>
        <v>6760753.1399999997</v>
      </c>
      <c r="K94" s="90">
        <f t="shared" si="458"/>
        <v>11659329.33</v>
      </c>
      <c r="L94" s="91">
        <f t="shared" si="458"/>
        <v>27116721.779999997</v>
      </c>
      <c r="M94" s="90">
        <f t="shared" si="458"/>
        <v>32224911.07</v>
      </c>
      <c r="N94" s="90">
        <f t="shared" si="458"/>
        <v>28612815.25</v>
      </c>
      <c r="O94" s="90">
        <f t="shared" si="458"/>
        <v>25912851.920000002</v>
      </c>
      <c r="P94" s="90">
        <f t="shared" si="458"/>
        <v>22838346.879999999</v>
      </c>
      <c r="Q94" s="90">
        <f t="shared" si="458"/>
        <v>15475656.799999999</v>
      </c>
      <c r="R94" s="90">
        <f t="shared" ref="R94:S94" si="459">R80+R87</f>
        <v>7187818.1700000009</v>
      </c>
      <c r="S94" s="90">
        <f t="shared" si="459"/>
        <v>5516209.1699999999</v>
      </c>
      <c r="T94" s="90">
        <f t="shared" ref="T94:U94" si="460">T80+T87</f>
        <v>4382922.0299999993</v>
      </c>
      <c r="U94" s="90">
        <f t="shared" si="460"/>
        <v>5066433.8999999994</v>
      </c>
      <c r="V94" s="90">
        <f t="shared" ref="V94:W94" si="461">V80+V87</f>
        <v>5848579</v>
      </c>
      <c r="W94" s="90">
        <f t="shared" si="461"/>
        <v>10866755.030000001</v>
      </c>
      <c r="X94" s="91">
        <f t="shared" ref="X94:AA94" si="462">X80+X87</f>
        <v>24020353.560000002</v>
      </c>
      <c r="Y94" s="90">
        <f t="shared" si="462"/>
        <v>34250990</v>
      </c>
      <c r="Z94" s="90">
        <f t="shared" si="462"/>
        <v>36152212</v>
      </c>
      <c r="AA94" s="90">
        <f t="shared" si="462"/>
        <v>33184092.800000001</v>
      </c>
      <c r="AB94" s="90">
        <f t="shared" ref="AB94:AC94" si="463">AB80+AB87</f>
        <v>21598292.009999998</v>
      </c>
      <c r="AC94" s="90">
        <f t="shared" si="463"/>
        <v>11984201.890000001</v>
      </c>
      <c r="AD94" s="90">
        <f t="shared" ref="AD94:AF94" si="464">AD80+AD87</f>
        <v>7119816.3199999994</v>
      </c>
      <c r="AE94" s="90">
        <f t="shared" si="464"/>
        <v>5614729</v>
      </c>
      <c r="AF94" s="90">
        <f t="shared" si="464"/>
        <v>5211780.96</v>
      </c>
      <c r="AG94" s="191">
        <v>5471661</v>
      </c>
      <c r="AH94" s="191">
        <v>5716902</v>
      </c>
      <c r="AI94" s="191">
        <v>13082681</v>
      </c>
      <c r="AJ94" s="91">
        <v>32105773</v>
      </c>
      <c r="AK94" s="279">
        <v>40218364</v>
      </c>
      <c r="AL94" s="279">
        <v>44918092</v>
      </c>
      <c r="AM94" s="279">
        <v>40577641</v>
      </c>
      <c r="AN94" s="279">
        <v>28799126</v>
      </c>
      <c r="AO94" s="279">
        <v>17775359</v>
      </c>
      <c r="AP94" s="279">
        <v>10221917</v>
      </c>
      <c r="AQ94" s="56">
        <v>8628640</v>
      </c>
      <c r="AR94" s="279">
        <v>7322536</v>
      </c>
      <c r="AS94" s="279">
        <v>8133678</v>
      </c>
      <c r="AT94" s="279">
        <v>9299650</v>
      </c>
      <c r="AU94" s="279">
        <v>15090730</v>
      </c>
      <c r="AV94" s="296">
        <v>36502252</v>
      </c>
      <c r="AW94" s="279">
        <v>46795946</v>
      </c>
      <c r="AX94" s="279">
        <v>43949579</v>
      </c>
      <c r="AY94" s="279">
        <v>42479131</v>
      </c>
      <c r="AZ94" s="56">
        <v>27172161</v>
      </c>
      <c r="BA94" s="279">
        <v>14510076</v>
      </c>
      <c r="BB94" s="279">
        <v>8049489</v>
      </c>
      <c r="BC94" s="56">
        <v>5869061</v>
      </c>
      <c r="BD94" s="279">
        <v>5569223</v>
      </c>
      <c r="BE94" s="279">
        <v>5505111</v>
      </c>
      <c r="BF94" s="279">
        <v>6123732</v>
      </c>
      <c r="BG94" s="279">
        <v>15915565</v>
      </c>
      <c r="BH94" s="296">
        <v>38702310</v>
      </c>
      <c r="BI94" s="481">
        <v>47297945</v>
      </c>
      <c r="BJ94" s="545">
        <v>49692865</v>
      </c>
      <c r="BK94" s="570">
        <v>42228812</v>
      </c>
      <c r="BL94" s="56">
        <v>35170970</v>
      </c>
      <c r="BM94" s="279">
        <v>15934126</v>
      </c>
      <c r="BN94" s="642">
        <v>9786327</v>
      </c>
      <c r="BO94" s="56">
        <v>9803002</v>
      </c>
      <c r="BP94" s="56">
        <v>8822525</v>
      </c>
      <c r="BQ94" s="279">
        <v>8845515</v>
      </c>
      <c r="BR94" s="279">
        <v>10745418</v>
      </c>
      <c r="BS94" s="279"/>
      <c r="BT94" s="279"/>
      <c r="BU94" s="89">
        <f t="shared" ref="BU94:CD98" si="465">O94-C94</f>
        <v>-4794192.34</v>
      </c>
      <c r="BV94" s="92">
        <f t="shared" si="465"/>
        <v>1919577.2599999979</v>
      </c>
      <c r="BW94" s="92">
        <f t="shared" si="465"/>
        <v>2655096.2200000007</v>
      </c>
      <c r="BX94" s="92">
        <f t="shared" si="465"/>
        <v>3171.7900000000373</v>
      </c>
      <c r="BY94" s="92">
        <f t="shared" si="465"/>
        <v>101748.83999999985</v>
      </c>
      <c r="BZ94" s="92">
        <f t="shared" si="465"/>
        <v>-422355.20000000019</v>
      </c>
      <c r="CA94" s="92">
        <f t="shared" si="465"/>
        <v>70976.789999999106</v>
      </c>
      <c r="CB94" s="92">
        <f t="shared" si="465"/>
        <v>-912174.13999999966</v>
      </c>
      <c r="CC94" s="92">
        <f t="shared" si="465"/>
        <v>-792574.29999999888</v>
      </c>
      <c r="CD94" s="390">
        <f t="shared" si="465"/>
        <v>-3096368.2199999951</v>
      </c>
      <c r="CE94" s="413">
        <f t="shared" ref="CE94:CN98" si="466">Y94-M94</f>
        <v>2026078.9299999997</v>
      </c>
      <c r="CF94" s="92">
        <f t="shared" si="466"/>
        <v>7539396.75</v>
      </c>
      <c r="CG94" s="92">
        <f t="shared" si="466"/>
        <v>7271240.879999999</v>
      </c>
      <c r="CH94" s="92">
        <f t="shared" si="466"/>
        <v>-1240054.870000001</v>
      </c>
      <c r="CI94" s="92">
        <f t="shared" si="466"/>
        <v>-3491454.9099999983</v>
      </c>
      <c r="CJ94" s="231">
        <f t="shared" si="466"/>
        <v>-68001.85000000149</v>
      </c>
      <c r="CK94" s="231">
        <f t="shared" si="466"/>
        <v>98519.830000000075</v>
      </c>
      <c r="CL94" s="231">
        <f t="shared" si="466"/>
        <v>828858.93000000063</v>
      </c>
      <c r="CM94" s="231">
        <f t="shared" si="466"/>
        <v>405227.10000000056</v>
      </c>
      <c r="CN94" s="231">
        <f t="shared" si="466"/>
        <v>-131677</v>
      </c>
      <c r="CO94" s="231">
        <f t="shared" ref="CO94:CX98" si="467">AI94-W94</f>
        <v>2215925.9699999988</v>
      </c>
      <c r="CP94" s="390">
        <f t="shared" si="467"/>
        <v>8085419.4399999976</v>
      </c>
      <c r="CQ94" s="352">
        <f t="shared" si="467"/>
        <v>5967374</v>
      </c>
      <c r="CR94" s="231">
        <f t="shared" si="467"/>
        <v>8765880</v>
      </c>
      <c r="CS94" s="231">
        <f t="shared" si="467"/>
        <v>7393548.1999999993</v>
      </c>
      <c r="CT94" s="231">
        <f t="shared" si="467"/>
        <v>7200833.9900000021</v>
      </c>
      <c r="CU94" s="231">
        <f t="shared" si="467"/>
        <v>5791157.1099999994</v>
      </c>
      <c r="CV94" s="231">
        <f t="shared" si="467"/>
        <v>3102100.6800000006</v>
      </c>
      <c r="CW94" s="231">
        <f t="shared" si="467"/>
        <v>3013911</v>
      </c>
      <c r="CX94" s="231">
        <f t="shared" si="467"/>
        <v>2110755.04</v>
      </c>
      <c r="CY94" s="231">
        <f t="shared" ref="CY94:DH98" si="468">AS94-AG94</f>
        <v>2662017</v>
      </c>
      <c r="CZ94" s="231">
        <f t="shared" si="468"/>
        <v>3582748</v>
      </c>
      <c r="DA94" s="231">
        <f t="shared" si="468"/>
        <v>2008049</v>
      </c>
      <c r="DB94" s="390">
        <f t="shared" si="468"/>
        <v>4396479</v>
      </c>
      <c r="DC94" s="390">
        <f t="shared" si="468"/>
        <v>6577582</v>
      </c>
      <c r="DD94" s="390">
        <f t="shared" si="468"/>
        <v>-968513</v>
      </c>
      <c r="DE94" s="390">
        <f t="shared" si="468"/>
        <v>1901490</v>
      </c>
      <c r="DF94" s="390">
        <f t="shared" si="468"/>
        <v>-1626965</v>
      </c>
      <c r="DG94" s="390">
        <f t="shared" si="468"/>
        <v>-3265283</v>
      </c>
      <c r="DH94" s="390">
        <f t="shared" si="468"/>
        <v>-2172428</v>
      </c>
      <c r="DI94" s="390">
        <f t="shared" ref="DI94:DX98" si="469">BC94-AQ94</f>
        <v>-2759579</v>
      </c>
      <c r="DJ94" s="390">
        <f t="shared" si="469"/>
        <v>-1753313</v>
      </c>
      <c r="DK94" s="390">
        <f t="shared" si="469"/>
        <v>-2628567</v>
      </c>
      <c r="DL94" s="390">
        <f t="shared" si="469"/>
        <v>-3175918</v>
      </c>
      <c r="DM94" s="390">
        <f t="shared" si="469"/>
        <v>824835</v>
      </c>
      <c r="DN94" s="390">
        <f t="shared" si="469"/>
        <v>2200058</v>
      </c>
      <c r="DO94" s="390">
        <f t="shared" si="469"/>
        <v>501999</v>
      </c>
      <c r="DP94" s="390">
        <f t="shared" si="469"/>
        <v>5743286</v>
      </c>
      <c r="DQ94" s="390">
        <f t="shared" si="469"/>
        <v>-250319</v>
      </c>
      <c r="DR94" s="390">
        <f t="shared" si="469"/>
        <v>7998809</v>
      </c>
      <c r="DS94" s="390">
        <f t="shared" si="469"/>
        <v>1424050</v>
      </c>
      <c r="DT94" s="390">
        <f t="shared" si="469"/>
        <v>1736838</v>
      </c>
      <c r="DU94" s="390">
        <f t="shared" si="469"/>
        <v>3933941</v>
      </c>
      <c r="DV94" s="390">
        <f t="shared" si="469"/>
        <v>3253302</v>
      </c>
      <c r="DW94" s="390">
        <f t="shared" si="469"/>
        <v>3340404</v>
      </c>
      <c r="DX94" s="390">
        <f t="shared" si="469"/>
        <v>4621686</v>
      </c>
      <c r="DY94" s="390"/>
      <c r="DZ94" s="390"/>
      <c r="EA94" s="390"/>
      <c r="EB94" s="326"/>
      <c r="EC94" s="56">
        <f>IF(ISERROR(GETPIVOTDATA("VALUE",'CRS WK pvt'!$I$2,"DT_FILE",EC$8,"CD_CO",EC$6,"TRIM_CAT",TRIM(B94),"TRIM_LINE",A93))=TRUE,0,GETPIVOTDATA("VALUE",'CRS WK pvt'!$I$2,"DT_FILE",EC$8,"CD_CO",EC$6,"TRIM_CAT",TRIM(B94),"TRIM_LINE",A93))</f>
        <v>10745418</v>
      </c>
    </row>
    <row r="95" spans="1:133" s="31" customFormat="1" x14ac:dyDescent="0.3">
      <c r="A95" s="138"/>
      <c r="B95" s="32" t="s">
        <v>140</v>
      </c>
      <c r="C95" s="89">
        <f>C81+C88</f>
        <v>2064798.0999999999</v>
      </c>
      <c r="D95" s="90">
        <f t="shared" ref="D95:X95" si="470">D81+D88</f>
        <v>1681719.2000000002</v>
      </c>
      <c r="E95" s="90">
        <f t="shared" si="470"/>
        <v>841091.67</v>
      </c>
      <c r="F95" s="90">
        <f t="shared" si="470"/>
        <v>524961.82999999996</v>
      </c>
      <c r="G95" s="90">
        <f t="shared" si="470"/>
        <v>339897.84</v>
      </c>
      <c r="H95" s="90">
        <f t="shared" si="470"/>
        <v>285638.28999999998</v>
      </c>
      <c r="I95" s="90">
        <f t="shared" si="470"/>
        <v>299466.99</v>
      </c>
      <c r="J95" s="90">
        <f t="shared" si="470"/>
        <v>408495.91</v>
      </c>
      <c r="K95" s="90">
        <f t="shared" si="470"/>
        <v>732007.59</v>
      </c>
      <c r="L95" s="91">
        <f t="shared" si="470"/>
        <v>1974673.06</v>
      </c>
      <c r="M95" s="90">
        <f t="shared" si="470"/>
        <v>2092179.02</v>
      </c>
      <c r="N95" s="90">
        <f t="shared" si="470"/>
        <v>1922755.96</v>
      </c>
      <c r="O95" s="90">
        <f t="shared" si="470"/>
        <v>1695440.9</v>
      </c>
      <c r="P95" s="90">
        <f t="shared" si="470"/>
        <v>1664794.1</v>
      </c>
      <c r="Q95" s="90">
        <f t="shared" si="470"/>
        <v>936221.08000000007</v>
      </c>
      <c r="R95" s="90">
        <f t="shared" si="470"/>
        <v>490451.13999999996</v>
      </c>
      <c r="S95" s="90">
        <f t="shared" si="470"/>
        <v>374775.03999999998</v>
      </c>
      <c r="T95" s="90">
        <f t="shared" si="470"/>
        <v>272823.09000000003</v>
      </c>
      <c r="U95" s="90">
        <f t="shared" si="470"/>
        <v>305756.78999999998</v>
      </c>
      <c r="V95" s="90">
        <f t="shared" si="470"/>
        <v>370284</v>
      </c>
      <c r="W95" s="90">
        <f t="shared" si="470"/>
        <v>792894.68</v>
      </c>
      <c r="X95" s="91">
        <f t="shared" si="470"/>
        <v>1913378.8199999998</v>
      </c>
      <c r="Y95" s="90">
        <f t="shared" ref="Y95:AA95" si="471">Y81+Y88</f>
        <v>2569618</v>
      </c>
      <c r="Z95" s="90">
        <f t="shared" si="471"/>
        <v>2702153</v>
      </c>
      <c r="AA95" s="90">
        <f t="shared" si="471"/>
        <v>2537528.4899999998</v>
      </c>
      <c r="AB95" s="90">
        <f t="shared" ref="AB95:AC95" si="472">AB81+AB88</f>
        <v>1927296.26</v>
      </c>
      <c r="AC95" s="90">
        <f t="shared" si="472"/>
        <v>917687.83</v>
      </c>
      <c r="AD95" s="90">
        <f t="shared" ref="AD95:AF95" si="473">AD81+AD88</f>
        <v>688597.05</v>
      </c>
      <c r="AE95" s="90">
        <f t="shared" si="473"/>
        <v>481908</v>
      </c>
      <c r="AF95" s="90">
        <f t="shared" si="473"/>
        <v>371495.49</v>
      </c>
      <c r="AG95" s="191">
        <v>397635</v>
      </c>
      <c r="AH95" s="191">
        <v>427116</v>
      </c>
      <c r="AI95" s="191">
        <v>1137818</v>
      </c>
      <c r="AJ95" s="91">
        <v>2509968</v>
      </c>
      <c r="AK95" s="279">
        <v>3211097</v>
      </c>
      <c r="AL95" s="279">
        <v>3612216</v>
      </c>
      <c r="AM95" s="279">
        <v>3373582</v>
      </c>
      <c r="AN95" s="279">
        <v>2671121</v>
      </c>
      <c r="AO95" s="279">
        <v>1686840</v>
      </c>
      <c r="AP95" s="279">
        <v>975730</v>
      </c>
      <c r="AQ95" s="56">
        <v>702636</v>
      </c>
      <c r="AR95" s="279">
        <v>551837</v>
      </c>
      <c r="AS95" s="279">
        <v>624388</v>
      </c>
      <c r="AT95" s="279">
        <v>775423</v>
      </c>
      <c r="AU95" s="279">
        <v>1446600</v>
      </c>
      <c r="AV95" s="296">
        <v>3618927</v>
      </c>
      <c r="AW95" s="279">
        <v>4221277</v>
      </c>
      <c r="AX95" s="279">
        <v>4274001</v>
      </c>
      <c r="AY95" s="279">
        <v>4262636</v>
      </c>
      <c r="AZ95" s="56">
        <v>2975723</v>
      </c>
      <c r="BA95" s="279">
        <v>1775650</v>
      </c>
      <c r="BB95" s="279">
        <v>977263</v>
      </c>
      <c r="BC95" s="56">
        <v>534827</v>
      </c>
      <c r="BD95" s="279">
        <v>533998</v>
      </c>
      <c r="BE95" s="279">
        <v>488299</v>
      </c>
      <c r="BF95" s="279">
        <v>558547</v>
      </c>
      <c r="BG95" s="279">
        <v>1617662</v>
      </c>
      <c r="BH95" s="296">
        <v>3611732</v>
      </c>
      <c r="BI95" s="481">
        <v>4489465</v>
      </c>
      <c r="BJ95" s="545">
        <v>4837969</v>
      </c>
      <c r="BK95" s="570">
        <v>4232270</v>
      </c>
      <c r="BL95" s="56">
        <v>4048941</v>
      </c>
      <c r="BM95" s="279">
        <v>1600615</v>
      </c>
      <c r="BN95" s="642">
        <v>1050248</v>
      </c>
      <c r="BO95" s="56">
        <v>613811</v>
      </c>
      <c r="BP95" s="56">
        <v>567289</v>
      </c>
      <c r="BQ95" s="279">
        <v>569376</v>
      </c>
      <c r="BR95" s="279">
        <v>698504</v>
      </c>
      <c r="BS95" s="279"/>
      <c r="BT95" s="279"/>
      <c r="BU95" s="89">
        <f t="shared" si="465"/>
        <v>-369357.19999999995</v>
      </c>
      <c r="BV95" s="92">
        <f t="shared" si="465"/>
        <v>-16925.100000000093</v>
      </c>
      <c r="BW95" s="92">
        <f t="shared" si="465"/>
        <v>95129.410000000033</v>
      </c>
      <c r="BX95" s="92">
        <f t="shared" si="465"/>
        <v>-34510.69</v>
      </c>
      <c r="BY95" s="92">
        <f t="shared" si="465"/>
        <v>34877.199999999953</v>
      </c>
      <c r="BZ95" s="92">
        <f t="shared" si="465"/>
        <v>-12815.199999999953</v>
      </c>
      <c r="CA95" s="92">
        <f t="shared" si="465"/>
        <v>6289.7999999999884</v>
      </c>
      <c r="CB95" s="92">
        <f t="shared" si="465"/>
        <v>-38211.909999999974</v>
      </c>
      <c r="CC95" s="92">
        <f t="shared" si="465"/>
        <v>60887.090000000084</v>
      </c>
      <c r="CD95" s="390">
        <f t="shared" si="465"/>
        <v>-61294.240000000224</v>
      </c>
      <c r="CE95" s="413">
        <f t="shared" si="466"/>
        <v>477438.98</v>
      </c>
      <c r="CF95" s="92">
        <f t="shared" si="466"/>
        <v>779397.04</v>
      </c>
      <c r="CG95" s="92">
        <f t="shared" si="466"/>
        <v>842087.58999999985</v>
      </c>
      <c r="CH95" s="92">
        <f t="shared" si="466"/>
        <v>262502.15999999992</v>
      </c>
      <c r="CI95" s="92">
        <f t="shared" si="466"/>
        <v>-18533.250000000116</v>
      </c>
      <c r="CJ95" s="231">
        <f t="shared" si="466"/>
        <v>198145.91000000009</v>
      </c>
      <c r="CK95" s="231">
        <f t="shared" si="466"/>
        <v>107132.96000000002</v>
      </c>
      <c r="CL95" s="231">
        <f t="shared" si="466"/>
        <v>98672.399999999965</v>
      </c>
      <c r="CM95" s="231">
        <f t="shared" si="466"/>
        <v>91878.210000000021</v>
      </c>
      <c r="CN95" s="231">
        <f t="shared" si="466"/>
        <v>56832</v>
      </c>
      <c r="CO95" s="231">
        <f t="shared" si="467"/>
        <v>344923.31999999995</v>
      </c>
      <c r="CP95" s="390">
        <f t="shared" si="467"/>
        <v>596589.18000000017</v>
      </c>
      <c r="CQ95" s="352">
        <f t="shared" si="467"/>
        <v>641479</v>
      </c>
      <c r="CR95" s="231">
        <f t="shared" si="467"/>
        <v>910063</v>
      </c>
      <c r="CS95" s="231">
        <f t="shared" si="467"/>
        <v>836053.51000000024</v>
      </c>
      <c r="CT95" s="231">
        <f t="shared" si="467"/>
        <v>743824.74</v>
      </c>
      <c r="CU95" s="231">
        <f t="shared" si="467"/>
        <v>769152.17</v>
      </c>
      <c r="CV95" s="231">
        <f t="shared" si="467"/>
        <v>287132.94999999995</v>
      </c>
      <c r="CW95" s="231">
        <f t="shared" si="467"/>
        <v>220728</v>
      </c>
      <c r="CX95" s="231">
        <f t="shared" si="467"/>
        <v>180341.51</v>
      </c>
      <c r="CY95" s="231">
        <f t="shared" si="468"/>
        <v>226753</v>
      </c>
      <c r="CZ95" s="231">
        <f t="shared" si="468"/>
        <v>348307</v>
      </c>
      <c r="DA95" s="231">
        <f t="shared" si="468"/>
        <v>308782</v>
      </c>
      <c r="DB95" s="390">
        <f t="shared" si="468"/>
        <v>1108959</v>
      </c>
      <c r="DC95" s="390">
        <f t="shared" si="468"/>
        <v>1010180</v>
      </c>
      <c r="DD95" s="390">
        <f t="shared" si="468"/>
        <v>661785</v>
      </c>
      <c r="DE95" s="390">
        <f t="shared" si="468"/>
        <v>889054</v>
      </c>
      <c r="DF95" s="390">
        <f t="shared" si="468"/>
        <v>304602</v>
      </c>
      <c r="DG95" s="390">
        <f t="shared" si="468"/>
        <v>88810</v>
      </c>
      <c r="DH95" s="390">
        <f t="shared" si="468"/>
        <v>1533</v>
      </c>
      <c r="DI95" s="390">
        <f t="shared" si="469"/>
        <v>-167809</v>
      </c>
      <c r="DJ95" s="390">
        <f t="shared" si="469"/>
        <v>-17839</v>
      </c>
      <c r="DK95" s="390">
        <f t="shared" si="469"/>
        <v>-136089</v>
      </c>
      <c r="DL95" s="390">
        <f t="shared" si="469"/>
        <v>-216876</v>
      </c>
      <c r="DM95" s="390">
        <f t="shared" si="469"/>
        <v>171062</v>
      </c>
      <c r="DN95" s="390">
        <f t="shared" si="469"/>
        <v>-7195</v>
      </c>
      <c r="DO95" s="390">
        <f t="shared" si="469"/>
        <v>268188</v>
      </c>
      <c r="DP95" s="390">
        <f t="shared" si="469"/>
        <v>563968</v>
      </c>
      <c r="DQ95" s="390">
        <f t="shared" si="469"/>
        <v>-30366</v>
      </c>
      <c r="DR95" s="390">
        <f t="shared" si="469"/>
        <v>1073218</v>
      </c>
      <c r="DS95" s="390">
        <f t="shared" si="469"/>
        <v>-175035</v>
      </c>
      <c r="DT95" s="390">
        <f t="shared" si="469"/>
        <v>72985</v>
      </c>
      <c r="DU95" s="390">
        <f t="shared" si="469"/>
        <v>78984</v>
      </c>
      <c r="DV95" s="390">
        <f t="shared" si="469"/>
        <v>33291</v>
      </c>
      <c r="DW95" s="390">
        <f t="shared" si="469"/>
        <v>81077</v>
      </c>
      <c r="DX95" s="390">
        <f t="shared" si="469"/>
        <v>139957</v>
      </c>
      <c r="DY95" s="390"/>
      <c r="DZ95" s="390"/>
      <c r="EA95" s="390"/>
      <c r="EB95" s="326"/>
      <c r="EC95" s="56">
        <f>IF(ISERROR(GETPIVOTDATA("VALUE",'CRS WK pvt'!$I$2,"DT_FILE",EC$8,"CD_CO",EC$6,"TRIM_CAT",TRIM(B95),"TRIM_LINE",A93))=TRUE,0,GETPIVOTDATA("VALUE",'CRS WK pvt'!$I$2,"DT_FILE",EC$8,"CD_CO",EC$6,"TRIM_CAT",TRIM(B95),"TRIM_LINE",A93))</f>
        <v>698504</v>
      </c>
    </row>
    <row r="96" spans="1:133" s="31" customFormat="1" x14ac:dyDescent="0.3">
      <c r="A96" s="138"/>
      <c r="B96" s="32" t="s">
        <v>141</v>
      </c>
      <c r="C96" s="89">
        <f>C82+C89</f>
        <v>7158614.8300000001</v>
      </c>
      <c r="D96" s="90">
        <f t="shared" ref="D96:X96" si="474">D82+D89</f>
        <v>4502597.99</v>
      </c>
      <c r="E96" s="90">
        <f t="shared" si="474"/>
        <v>2800234.8299999996</v>
      </c>
      <c r="F96" s="90">
        <f t="shared" si="474"/>
        <v>1544444.02</v>
      </c>
      <c r="G96" s="90">
        <f t="shared" si="474"/>
        <v>1250297.5999999999</v>
      </c>
      <c r="H96" s="90">
        <f t="shared" si="474"/>
        <v>1186601.49</v>
      </c>
      <c r="I96" s="90">
        <f t="shared" si="474"/>
        <v>1097488.6200000001</v>
      </c>
      <c r="J96" s="90">
        <f t="shared" si="474"/>
        <v>1538751.38</v>
      </c>
      <c r="K96" s="90">
        <f t="shared" si="474"/>
        <v>2426801.66</v>
      </c>
      <c r="L96" s="91">
        <f t="shared" si="474"/>
        <v>9489604.0899999999</v>
      </c>
      <c r="M96" s="90">
        <f t="shared" si="474"/>
        <v>7083826.0800000001</v>
      </c>
      <c r="N96" s="90">
        <f t="shared" si="474"/>
        <v>6435159.2200000007</v>
      </c>
      <c r="O96" s="90">
        <f t="shared" si="474"/>
        <v>5430167.6299999999</v>
      </c>
      <c r="P96" s="90">
        <f t="shared" si="474"/>
        <v>4529711.2</v>
      </c>
      <c r="Q96" s="90">
        <f t="shared" si="474"/>
        <v>3046415.75</v>
      </c>
      <c r="R96" s="90">
        <f t="shared" si="474"/>
        <v>1252501.3299999998</v>
      </c>
      <c r="S96" s="90">
        <f t="shared" si="474"/>
        <v>1063958.08</v>
      </c>
      <c r="T96" s="90">
        <f t="shared" si="474"/>
        <v>897310.46</v>
      </c>
      <c r="U96" s="90">
        <f t="shared" si="474"/>
        <v>1038768.62</v>
      </c>
      <c r="V96" s="90">
        <f t="shared" si="474"/>
        <v>1229092</v>
      </c>
      <c r="W96" s="90">
        <f t="shared" si="474"/>
        <v>2275788.4899999998</v>
      </c>
      <c r="X96" s="91">
        <f t="shared" si="474"/>
        <v>5012604.9800000004</v>
      </c>
      <c r="Y96" s="90">
        <f t="shared" ref="Y96:AA96" si="475">Y82+Y89</f>
        <v>7496066</v>
      </c>
      <c r="Z96" s="90">
        <f t="shared" si="475"/>
        <v>7616398</v>
      </c>
      <c r="AA96" s="90">
        <f t="shared" si="475"/>
        <v>8002060.3799999999</v>
      </c>
      <c r="AB96" s="90">
        <f t="shared" ref="AB96:AC96" si="476">AB82+AB89</f>
        <v>4461548.4300000006</v>
      </c>
      <c r="AC96" s="90">
        <f t="shared" si="476"/>
        <v>2612868.54</v>
      </c>
      <c r="AD96" s="90">
        <f t="shared" ref="AD96:AF96" si="477">AD82+AD89</f>
        <v>1407364.33</v>
      </c>
      <c r="AE96" s="90">
        <f t="shared" si="477"/>
        <v>1184897</v>
      </c>
      <c r="AF96" s="90">
        <f t="shared" si="477"/>
        <v>1171999.17</v>
      </c>
      <c r="AG96" s="191">
        <v>1180604</v>
      </c>
      <c r="AH96" s="191">
        <v>1230794</v>
      </c>
      <c r="AI96" s="191">
        <v>2720589</v>
      </c>
      <c r="AJ96" s="91">
        <v>6575833</v>
      </c>
      <c r="AK96" s="279">
        <v>8750380</v>
      </c>
      <c r="AL96" s="279">
        <v>10242390</v>
      </c>
      <c r="AM96" s="279">
        <v>9098109</v>
      </c>
      <c r="AN96" s="279">
        <v>6440576</v>
      </c>
      <c r="AO96" s="279">
        <v>3537059</v>
      </c>
      <c r="AP96" s="279">
        <v>2264629</v>
      </c>
      <c r="AQ96" s="56">
        <v>2078794</v>
      </c>
      <c r="AR96" s="279">
        <v>1790582</v>
      </c>
      <c r="AS96" s="279">
        <v>1880799</v>
      </c>
      <c r="AT96" s="279">
        <v>2253617</v>
      </c>
      <c r="AU96" s="279">
        <v>3512160</v>
      </c>
      <c r="AV96" s="296">
        <v>7986236</v>
      </c>
      <c r="AW96" s="279">
        <v>10121942</v>
      </c>
      <c r="AX96" s="279">
        <v>10442864</v>
      </c>
      <c r="AY96" s="279">
        <v>9321712</v>
      </c>
      <c r="AZ96" s="56">
        <v>5811908</v>
      </c>
      <c r="BA96" s="279">
        <v>3439624</v>
      </c>
      <c r="BB96" s="279">
        <v>1874752</v>
      </c>
      <c r="BC96" s="56">
        <v>1341962</v>
      </c>
      <c r="BD96" s="279">
        <v>1407603</v>
      </c>
      <c r="BE96" s="279">
        <v>1345110</v>
      </c>
      <c r="BF96" s="279">
        <v>1518125</v>
      </c>
      <c r="BG96" s="279">
        <v>3694645</v>
      </c>
      <c r="BH96" s="296">
        <v>7904161</v>
      </c>
      <c r="BI96" s="481">
        <v>10986719</v>
      </c>
      <c r="BJ96" s="545">
        <v>11534224</v>
      </c>
      <c r="BK96" s="570">
        <v>8897552</v>
      </c>
      <c r="BL96" s="56">
        <v>8289498</v>
      </c>
      <c r="BM96" s="279">
        <v>3331557</v>
      </c>
      <c r="BN96" s="642">
        <v>1051538</v>
      </c>
      <c r="BO96" s="56">
        <v>957589</v>
      </c>
      <c r="BP96" s="56">
        <v>818010</v>
      </c>
      <c r="BQ96" s="279">
        <v>809815</v>
      </c>
      <c r="BR96" s="279">
        <v>1279919</v>
      </c>
      <c r="BS96" s="279"/>
      <c r="BT96" s="279"/>
      <c r="BU96" s="89">
        <f t="shared" si="465"/>
        <v>-1728447.2000000002</v>
      </c>
      <c r="BV96" s="92">
        <f t="shared" si="465"/>
        <v>27113.209999999963</v>
      </c>
      <c r="BW96" s="92">
        <f t="shared" si="465"/>
        <v>246180.92000000039</v>
      </c>
      <c r="BX96" s="92">
        <f t="shared" si="465"/>
        <v>-291942.69000000018</v>
      </c>
      <c r="BY96" s="92">
        <f t="shared" si="465"/>
        <v>-186339.51999999979</v>
      </c>
      <c r="BZ96" s="92">
        <f t="shared" si="465"/>
        <v>-289291.03000000003</v>
      </c>
      <c r="CA96" s="92">
        <f t="shared" si="465"/>
        <v>-58720.000000000116</v>
      </c>
      <c r="CB96" s="92">
        <f t="shared" si="465"/>
        <v>-309659.37999999989</v>
      </c>
      <c r="CC96" s="92">
        <f t="shared" si="465"/>
        <v>-151013.17000000039</v>
      </c>
      <c r="CD96" s="390">
        <f t="shared" si="465"/>
        <v>-4476999.1099999994</v>
      </c>
      <c r="CE96" s="413">
        <f t="shared" si="466"/>
        <v>412239.91999999993</v>
      </c>
      <c r="CF96" s="92">
        <f t="shared" si="466"/>
        <v>1181238.7799999993</v>
      </c>
      <c r="CG96" s="92">
        <f t="shared" si="466"/>
        <v>2571892.75</v>
      </c>
      <c r="CH96" s="92">
        <f t="shared" si="466"/>
        <v>-68162.769999999553</v>
      </c>
      <c r="CI96" s="92">
        <f t="shared" si="466"/>
        <v>-433547.20999999996</v>
      </c>
      <c r="CJ96" s="231">
        <f t="shared" si="466"/>
        <v>154863.00000000023</v>
      </c>
      <c r="CK96" s="231">
        <f t="shared" si="466"/>
        <v>120938.91999999993</v>
      </c>
      <c r="CL96" s="231">
        <f t="shared" si="466"/>
        <v>274688.70999999996</v>
      </c>
      <c r="CM96" s="231">
        <f t="shared" si="466"/>
        <v>141835.38</v>
      </c>
      <c r="CN96" s="231">
        <f t="shared" si="466"/>
        <v>1702</v>
      </c>
      <c r="CO96" s="231">
        <f t="shared" si="467"/>
        <v>444800.51000000024</v>
      </c>
      <c r="CP96" s="390">
        <f t="shared" si="467"/>
        <v>1563228.0199999996</v>
      </c>
      <c r="CQ96" s="352">
        <f t="shared" si="467"/>
        <v>1254314</v>
      </c>
      <c r="CR96" s="231">
        <f t="shared" si="467"/>
        <v>2625992</v>
      </c>
      <c r="CS96" s="231">
        <f t="shared" si="467"/>
        <v>1096048.6200000001</v>
      </c>
      <c r="CT96" s="231">
        <f t="shared" si="467"/>
        <v>1979027.5699999994</v>
      </c>
      <c r="CU96" s="231">
        <f t="shared" si="467"/>
        <v>924190.46</v>
      </c>
      <c r="CV96" s="231">
        <f t="shared" si="467"/>
        <v>857264.66999999993</v>
      </c>
      <c r="CW96" s="231">
        <f t="shared" si="467"/>
        <v>893897</v>
      </c>
      <c r="CX96" s="231">
        <f t="shared" si="467"/>
        <v>618582.83000000007</v>
      </c>
      <c r="CY96" s="231">
        <f t="shared" si="468"/>
        <v>700195</v>
      </c>
      <c r="CZ96" s="231">
        <f t="shared" si="468"/>
        <v>1022823</v>
      </c>
      <c r="DA96" s="231">
        <f t="shared" si="468"/>
        <v>791571</v>
      </c>
      <c r="DB96" s="390">
        <f t="shared" si="468"/>
        <v>1410403</v>
      </c>
      <c r="DC96" s="390">
        <f t="shared" si="468"/>
        <v>1371562</v>
      </c>
      <c r="DD96" s="390">
        <f t="shared" si="468"/>
        <v>200474</v>
      </c>
      <c r="DE96" s="390">
        <f t="shared" si="468"/>
        <v>223603</v>
      </c>
      <c r="DF96" s="390">
        <f t="shared" si="468"/>
        <v>-628668</v>
      </c>
      <c r="DG96" s="390">
        <f t="shared" si="468"/>
        <v>-97435</v>
      </c>
      <c r="DH96" s="390">
        <f t="shared" si="468"/>
        <v>-389877</v>
      </c>
      <c r="DI96" s="390">
        <f t="shared" si="469"/>
        <v>-736832</v>
      </c>
      <c r="DJ96" s="390">
        <f t="shared" si="469"/>
        <v>-382979</v>
      </c>
      <c r="DK96" s="390">
        <f t="shared" si="469"/>
        <v>-535689</v>
      </c>
      <c r="DL96" s="390">
        <f t="shared" si="469"/>
        <v>-735492</v>
      </c>
      <c r="DM96" s="390">
        <f t="shared" si="469"/>
        <v>182485</v>
      </c>
      <c r="DN96" s="390">
        <f t="shared" si="469"/>
        <v>-82075</v>
      </c>
      <c r="DO96" s="390">
        <f t="shared" si="469"/>
        <v>864777</v>
      </c>
      <c r="DP96" s="390">
        <f t="shared" si="469"/>
        <v>1091360</v>
      </c>
      <c r="DQ96" s="390">
        <f t="shared" si="469"/>
        <v>-424160</v>
      </c>
      <c r="DR96" s="390">
        <f t="shared" si="469"/>
        <v>2477590</v>
      </c>
      <c r="DS96" s="390">
        <f t="shared" si="469"/>
        <v>-108067</v>
      </c>
      <c r="DT96" s="390">
        <f t="shared" si="469"/>
        <v>-823214</v>
      </c>
      <c r="DU96" s="390">
        <f t="shared" si="469"/>
        <v>-384373</v>
      </c>
      <c r="DV96" s="390">
        <f t="shared" si="469"/>
        <v>-589593</v>
      </c>
      <c r="DW96" s="390">
        <f t="shared" si="469"/>
        <v>-535295</v>
      </c>
      <c r="DX96" s="390">
        <f t="shared" si="469"/>
        <v>-238206</v>
      </c>
      <c r="DY96" s="390"/>
      <c r="DZ96" s="390"/>
      <c r="EA96" s="390"/>
      <c r="EB96" s="326"/>
      <c r="EC96" s="56">
        <f>IF(ISERROR(GETPIVOTDATA("VALUE",'CRS WK pvt'!$I$2,"DT_FILE",EC$8,"CD_CO",EC$6,"TRIM_CAT",TRIM(B96),"TRIM_LINE",A93))=TRUE,0,GETPIVOTDATA("VALUE",'CRS WK pvt'!$I$2,"DT_FILE",EC$8,"CD_CO",EC$6,"TRIM_CAT",TRIM(B96),"TRIM_LINE",A93))</f>
        <v>1279919</v>
      </c>
    </row>
    <row r="97" spans="1:133" s="31" customFormat="1" x14ac:dyDescent="0.3">
      <c r="A97" s="138"/>
      <c r="B97" s="32" t="s">
        <v>142</v>
      </c>
      <c r="C97" s="89">
        <f>C83+C90</f>
        <v>6838850.2800000003</v>
      </c>
      <c r="D97" s="90">
        <f t="shared" ref="D97:X97" si="478">D83+D90</f>
        <v>2078460.05</v>
      </c>
      <c r="E97" s="90">
        <f t="shared" si="478"/>
        <v>1327294.81</v>
      </c>
      <c r="F97" s="90">
        <f t="shared" si="478"/>
        <v>1350865.6</v>
      </c>
      <c r="G97" s="90">
        <f t="shared" si="478"/>
        <v>566217.87</v>
      </c>
      <c r="H97" s="90">
        <f t="shared" si="478"/>
        <v>453421.5</v>
      </c>
      <c r="I97" s="90">
        <f t="shared" si="478"/>
        <v>426919.2</v>
      </c>
      <c r="J97" s="90">
        <f t="shared" si="478"/>
        <v>658308.48</v>
      </c>
      <c r="K97" s="90">
        <f t="shared" si="478"/>
        <v>1164826.24</v>
      </c>
      <c r="L97" s="91">
        <f t="shared" si="478"/>
        <v>2360744.09</v>
      </c>
      <c r="M97" s="90">
        <f t="shared" si="478"/>
        <v>2865707.05</v>
      </c>
      <c r="N97" s="90">
        <f t="shared" si="478"/>
        <v>2518075.5299999998</v>
      </c>
      <c r="O97" s="90">
        <f t="shared" si="478"/>
        <v>2332189.2199999997</v>
      </c>
      <c r="P97" s="90">
        <f t="shared" si="478"/>
        <v>1808520.13</v>
      </c>
      <c r="Q97" s="90">
        <f t="shared" si="478"/>
        <v>1327730.01</v>
      </c>
      <c r="R97" s="90">
        <f t="shared" si="478"/>
        <v>539544.00999999989</v>
      </c>
      <c r="S97" s="90">
        <f t="shared" si="478"/>
        <v>341140.96</v>
      </c>
      <c r="T97" s="90">
        <f t="shared" si="478"/>
        <v>264400.5</v>
      </c>
      <c r="U97" s="90">
        <f t="shared" si="478"/>
        <v>356944.74000000005</v>
      </c>
      <c r="V97" s="90">
        <f t="shared" si="478"/>
        <v>655348</v>
      </c>
      <c r="W97" s="90">
        <f t="shared" si="478"/>
        <v>994589.77</v>
      </c>
      <c r="X97" s="91">
        <f t="shared" si="478"/>
        <v>1970580.1900000002</v>
      </c>
      <c r="Y97" s="90">
        <f t="shared" ref="Y97:AA97" si="479">Y83+Y90</f>
        <v>2762461</v>
      </c>
      <c r="Z97" s="90">
        <f t="shared" si="479"/>
        <v>2845690</v>
      </c>
      <c r="AA97" s="90">
        <f t="shared" si="479"/>
        <v>2848301.52</v>
      </c>
      <c r="AB97" s="90">
        <f t="shared" ref="AB97:AC97" si="480">AB83+AB90</f>
        <v>1825426.0899999999</v>
      </c>
      <c r="AC97" s="90">
        <f t="shared" si="480"/>
        <v>1101830.3799999999</v>
      </c>
      <c r="AD97" s="90">
        <f t="shared" ref="AD97:AF97" si="481">AD83+AD90</f>
        <v>524652.97</v>
      </c>
      <c r="AE97" s="90">
        <f t="shared" si="481"/>
        <v>413151</v>
      </c>
      <c r="AF97" s="90">
        <f t="shared" si="481"/>
        <v>428938.97</v>
      </c>
      <c r="AG97" s="191">
        <v>445371</v>
      </c>
      <c r="AH97" s="191">
        <v>472014</v>
      </c>
      <c r="AI97" s="191">
        <v>1153271</v>
      </c>
      <c r="AJ97" s="91">
        <v>2634174</v>
      </c>
      <c r="AK97" s="279">
        <v>3373357</v>
      </c>
      <c r="AL97" s="279">
        <v>3647736</v>
      </c>
      <c r="AM97" s="279">
        <v>3325381</v>
      </c>
      <c r="AN97" s="279">
        <v>2677337</v>
      </c>
      <c r="AO97" s="279">
        <v>1568832</v>
      </c>
      <c r="AP97" s="279">
        <v>807536</v>
      </c>
      <c r="AQ97" s="56">
        <v>801203</v>
      </c>
      <c r="AR97" s="279">
        <v>579734</v>
      </c>
      <c r="AS97" s="279">
        <v>666573</v>
      </c>
      <c r="AT97" s="279">
        <v>1000991</v>
      </c>
      <c r="AU97" s="279">
        <v>1607458</v>
      </c>
      <c r="AV97" s="296">
        <v>3357194</v>
      </c>
      <c r="AW97" s="279">
        <v>3836741</v>
      </c>
      <c r="AX97" s="279">
        <v>3935414</v>
      </c>
      <c r="AY97" s="279">
        <v>3693480</v>
      </c>
      <c r="AZ97" s="56">
        <v>2492909</v>
      </c>
      <c r="BA97" s="279">
        <v>1513591</v>
      </c>
      <c r="BB97" s="279">
        <v>865248</v>
      </c>
      <c r="BC97" s="56">
        <v>513675</v>
      </c>
      <c r="BD97" s="279">
        <v>543771</v>
      </c>
      <c r="BE97" s="279">
        <v>526257</v>
      </c>
      <c r="BF97" s="279">
        <v>796379</v>
      </c>
      <c r="BG97" s="279">
        <v>1608812</v>
      </c>
      <c r="BH97" s="296">
        <v>3411503</v>
      </c>
      <c r="BI97" s="481">
        <v>4084222</v>
      </c>
      <c r="BJ97" s="545">
        <v>4453714</v>
      </c>
      <c r="BK97" s="570">
        <v>3612903</v>
      </c>
      <c r="BL97" s="56">
        <v>3236996</v>
      </c>
      <c r="BM97" s="279">
        <v>1932822</v>
      </c>
      <c r="BN97" s="642">
        <v>573884</v>
      </c>
      <c r="BO97" s="56">
        <v>355868</v>
      </c>
      <c r="BP97" s="56">
        <v>293078</v>
      </c>
      <c r="BQ97" s="279">
        <v>319603</v>
      </c>
      <c r="BR97" s="279">
        <v>560893</v>
      </c>
      <c r="BS97" s="279"/>
      <c r="BT97" s="279"/>
      <c r="BU97" s="89">
        <f t="shared" si="465"/>
        <v>-4506661.0600000005</v>
      </c>
      <c r="BV97" s="92">
        <f t="shared" si="465"/>
        <v>-269939.92000000016</v>
      </c>
      <c r="BW97" s="92">
        <f t="shared" si="465"/>
        <v>435.19999999995343</v>
      </c>
      <c r="BX97" s="92">
        <f t="shared" si="465"/>
        <v>-811321.5900000002</v>
      </c>
      <c r="BY97" s="92">
        <f t="shared" si="465"/>
        <v>-225076.90999999997</v>
      </c>
      <c r="BZ97" s="92">
        <f t="shared" si="465"/>
        <v>-189021</v>
      </c>
      <c r="CA97" s="92">
        <f t="shared" si="465"/>
        <v>-69974.459999999963</v>
      </c>
      <c r="CB97" s="92">
        <f t="shared" si="465"/>
        <v>-2960.4799999999814</v>
      </c>
      <c r="CC97" s="92">
        <f t="shared" si="465"/>
        <v>-170236.46999999997</v>
      </c>
      <c r="CD97" s="390">
        <f t="shared" si="465"/>
        <v>-390163.89999999967</v>
      </c>
      <c r="CE97" s="413">
        <f t="shared" si="466"/>
        <v>-103246.04999999981</v>
      </c>
      <c r="CF97" s="92">
        <f t="shared" si="466"/>
        <v>327614.4700000002</v>
      </c>
      <c r="CG97" s="92">
        <f t="shared" si="466"/>
        <v>516112.30000000028</v>
      </c>
      <c r="CH97" s="92">
        <f t="shared" si="466"/>
        <v>16905.959999999963</v>
      </c>
      <c r="CI97" s="92">
        <f t="shared" si="466"/>
        <v>-225899.63000000012</v>
      </c>
      <c r="CJ97" s="231">
        <f t="shared" si="466"/>
        <v>-14891.039999999921</v>
      </c>
      <c r="CK97" s="231">
        <f t="shared" si="466"/>
        <v>72010.039999999979</v>
      </c>
      <c r="CL97" s="231">
        <f t="shared" si="466"/>
        <v>164538.46999999997</v>
      </c>
      <c r="CM97" s="231">
        <f t="shared" si="466"/>
        <v>88426.259999999951</v>
      </c>
      <c r="CN97" s="231">
        <f t="shared" si="466"/>
        <v>-183334</v>
      </c>
      <c r="CO97" s="231">
        <f t="shared" si="467"/>
        <v>158681.22999999998</v>
      </c>
      <c r="CP97" s="390">
        <f t="shared" si="467"/>
        <v>663593.80999999982</v>
      </c>
      <c r="CQ97" s="352">
        <f t="shared" si="467"/>
        <v>610896</v>
      </c>
      <c r="CR97" s="231">
        <f t="shared" si="467"/>
        <v>802046</v>
      </c>
      <c r="CS97" s="231">
        <f t="shared" si="467"/>
        <v>477079.48</v>
      </c>
      <c r="CT97" s="231">
        <f t="shared" si="467"/>
        <v>851910.91000000015</v>
      </c>
      <c r="CU97" s="231">
        <f t="shared" si="467"/>
        <v>467001.62000000011</v>
      </c>
      <c r="CV97" s="231">
        <f t="shared" si="467"/>
        <v>282883.03000000003</v>
      </c>
      <c r="CW97" s="231">
        <f t="shared" si="467"/>
        <v>388052</v>
      </c>
      <c r="CX97" s="231">
        <f t="shared" si="467"/>
        <v>150795.03000000003</v>
      </c>
      <c r="CY97" s="231">
        <f t="shared" si="468"/>
        <v>221202</v>
      </c>
      <c r="CZ97" s="231">
        <f t="shared" si="468"/>
        <v>528977</v>
      </c>
      <c r="DA97" s="231">
        <f t="shared" si="468"/>
        <v>454187</v>
      </c>
      <c r="DB97" s="390">
        <f t="shared" si="468"/>
        <v>723020</v>
      </c>
      <c r="DC97" s="390">
        <f t="shared" si="468"/>
        <v>463384</v>
      </c>
      <c r="DD97" s="390">
        <f t="shared" si="468"/>
        <v>287678</v>
      </c>
      <c r="DE97" s="390">
        <f t="shared" si="468"/>
        <v>368099</v>
      </c>
      <c r="DF97" s="390">
        <f t="shared" si="468"/>
        <v>-184428</v>
      </c>
      <c r="DG97" s="390">
        <f t="shared" si="468"/>
        <v>-55241</v>
      </c>
      <c r="DH97" s="390">
        <f t="shared" si="468"/>
        <v>57712</v>
      </c>
      <c r="DI97" s="390">
        <f t="shared" si="469"/>
        <v>-287528</v>
      </c>
      <c r="DJ97" s="390">
        <f t="shared" si="469"/>
        <v>-35963</v>
      </c>
      <c r="DK97" s="390">
        <f t="shared" si="469"/>
        <v>-140316</v>
      </c>
      <c r="DL97" s="390">
        <f t="shared" si="469"/>
        <v>-204612</v>
      </c>
      <c r="DM97" s="390">
        <f t="shared" si="469"/>
        <v>1354</v>
      </c>
      <c r="DN97" s="390">
        <f t="shared" si="469"/>
        <v>54309</v>
      </c>
      <c r="DO97" s="390">
        <f t="shared" si="469"/>
        <v>247481</v>
      </c>
      <c r="DP97" s="390">
        <f t="shared" si="469"/>
        <v>518300</v>
      </c>
      <c r="DQ97" s="390">
        <f t="shared" si="469"/>
        <v>-80577</v>
      </c>
      <c r="DR97" s="390">
        <f t="shared" si="469"/>
        <v>744087</v>
      </c>
      <c r="DS97" s="390">
        <f t="shared" si="469"/>
        <v>419231</v>
      </c>
      <c r="DT97" s="390">
        <f t="shared" si="469"/>
        <v>-291364</v>
      </c>
      <c r="DU97" s="390">
        <f t="shared" si="469"/>
        <v>-157807</v>
      </c>
      <c r="DV97" s="390">
        <f t="shared" si="469"/>
        <v>-250693</v>
      </c>
      <c r="DW97" s="390">
        <f t="shared" si="469"/>
        <v>-206654</v>
      </c>
      <c r="DX97" s="390">
        <f t="shared" si="469"/>
        <v>-235486</v>
      </c>
      <c r="DY97" s="390"/>
      <c r="DZ97" s="390"/>
      <c r="EA97" s="390"/>
      <c r="EB97" s="326"/>
      <c r="EC97" s="56">
        <f>IF(ISERROR(GETPIVOTDATA("VALUE",'CRS WK pvt'!$I$2,"DT_FILE",EC$8,"CD_CO",EC$6,"TRIM_CAT",TRIM(B97),"TRIM_LINE",A93))=TRUE,0,GETPIVOTDATA("VALUE",'CRS WK pvt'!$I$2,"DT_FILE",EC$8,"CD_CO",EC$6,"TRIM_CAT",TRIM(B97),"TRIM_LINE",A93))</f>
        <v>560893</v>
      </c>
    </row>
    <row r="98" spans="1:133" s="31" customFormat="1" x14ac:dyDescent="0.3">
      <c r="A98" s="138"/>
      <c r="B98" s="32" t="s">
        <v>143</v>
      </c>
      <c r="C98" s="89">
        <f>C84+C91</f>
        <v>3762025.66</v>
      </c>
      <c r="D98" s="90">
        <f t="shared" ref="D98:X98" si="482">D84+D91</f>
        <v>1653639.88</v>
      </c>
      <c r="E98" s="90">
        <f t="shared" si="482"/>
        <v>1209935.4099999999</v>
      </c>
      <c r="F98" s="90">
        <f t="shared" si="482"/>
        <v>1081284.02</v>
      </c>
      <c r="G98" s="90">
        <f t="shared" si="482"/>
        <v>782809.59</v>
      </c>
      <c r="H98" s="90">
        <f t="shared" si="482"/>
        <v>904426.95</v>
      </c>
      <c r="I98" s="90">
        <f t="shared" si="482"/>
        <v>823881.53</v>
      </c>
      <c r="J98" s="90">
        <f t="shared" si="482"/>
        <v>1054995</v>
      </c>
      <c r="K98" s="90">
        <f t="shared" si="482"/>
        <v>1025378.5</v>
      </c>
      <c r="L98" s="91">
        <f t="shared" si="482"/>
        <v>1696099.28</v>
      </c>
      <c r="M98" s="90">
        <f t="shared" si="482"/>
        <v>1796338.55</v>
      </c>
      <c r="N98" s="90">
        <f t="shared" si="482"/>
        <v>1633914.02</v>
      </c>
      <c r="O98" s="90">
        <f t="shared" si="482"/>
        <v>1552071.46</v>
      </c>
      <c r="P98" s="90">
        <f t="shared" si="482"/>
        <v>1203522.1499999999</v>
      </c>
      <c r="Q98" s="90">
        <f t="shared" si="482"/>
        <v>1216447.52</v>
      </c>
      <c r="R98" s="90">
        <f t="shared" si="482"/>
        <v>823192</v>
      </c>
      <c r="S98" s="90">
        <f t="shared" si="482"/>
        <v>732108.01</v>
      </c>
      <c r="T98" s="90">
        <f t="shared" si="482"/>
        <v>703655.70000000007</v>
      </c>
      <c r="U98" s="90">
        <f t="shared" si="482"/>
        <v>795514.82</v>
      </c>
      <c r="V98" s="90">
        <f t="shared" si="482"/>
        <v>771730</v>
      </c>
      <c r="W98" s="90">
        <f t="shared" si="482"/>
        <v>998790.09</v>
      </c>
      <c r="X98" s="91">
        <f t="shared" si="482"/>
        <v>1393888.03</v>
      </c>
      <c r="Y98" s="90">
        <f t="shared" ref="Y98:AA98" si="483">Y84+Y91</f>
        <v>1838454</v>
      </c>
      <c r="Z98" s="90">
        <f t="shared" si="483"/>
        <v>1789559</v>
      </c>
      <c r="AA98" s="90">
        <f t="shared" si="483"/>
        <v>1805491.85</v>
      </c>
      <c r="AB98" s="90">
        <f t="shared" ref="AB98:AC98" si="484">AB84+AB91</f>
        <v>1429913.92</v>
      </c>
      <c r="AC98" s="90">
        <f t="shared" si="484"/>
        <v>1198136.78</v>
      </c>
      <c r="AD98" s="90">
        <f t="shared" ref="AD98:AF98" si="485">AD84+AD91</f>
        <v>880059.67999999993</v>
      </c>
      <c r="AE98" s="90">
        <f t="shared" si="485"/>
        <v>791693</v>
      </c>
      <c r="AF98" s="90">
        <f t="shared" si="485"/>
        <v>705925.25</v>
      </c>
      <c r="AG98" s="191">
        <v>824309</v>
      </c>
      <c r="AH98" s="191">
        <v>856179</v>
      </c>
      <c r="AI98" s="191">
        <v>1030213</v>
      </c>
      <c r="AJ98" s="91">
        <v>1723361</v>
      </c>
      <c r="AK98" s="279">
        <v>2084669</v>
      </c>
      <c r="AL98" s="279">
        <v>2208164</v>
      </c>
      <c r="AM98" s="279">
        <v>2021737</v>
      </c>
      <c r="AN98" s="279">
        <v>2204499</v>
      </c>
      <c r="AO98" s="279">
        <v>1559327</v>
      </c>
      <c r="AP98" s="279">
        <v>1361357</v>
      </c>
      <c r="AQ98" s="56">
        <v>1210592</v>
      </c>
      <c r="AR98" s="279">
        <v>1966600</v>
      </c>
      <c r="AS98" s="279">
        <v>1476171</v>
      </c>
      <c r="AT98" s="279">
        <v>1192139</v>
      </c>
      <c r="AU98" s="279">
        <v>1707027</v>
      </c>
      <c r="AV98" s="296">
        <v>2241731</v>
      </c>
      <c r="AW98" s="279">
        <v>3323448</v>
      </c>
      <c r="AX98" s="279">
        <v>3149558</v>
      </c>
      <c r="AY98" s="279">
        <v>2929363</v>
      </c>
      <c r="AZ98" s="56">
        <v>2084400</v>
      </c>
      <c r="BA98" s="279">
        <v>2536027</v>
      </c>
      <c r="BB98" s="279">
        <v>1544423</v>
      </c>
      <c r="BC98" s="56">
        <v>1559079</v>
      </c>
      <c r="BD98" s="279">
        <v>1397663</v>
      </c>
      <c r="BE98" s="279">
        <v>1091140</v>
      </c>
      <c r="BF98" s="279">
        <v>1011054</v>
      </c>
      <c r="BG98" s="279">
        <v>1432132</v>
      </c>
      <c r="BH98" s="296">
        <v>2533681</v>
      </c>
      <c r="BI98" s="481">
        <v>2565629</v>
      </c>
      <c r="BJ98" s="545">
        <v>2652028</v>
      </c>
      <c r="BK98" s="570">
        <v>2561324</v>
      </c>
      <c r="BL98" s="56">
        <v>2695355</v>
      </c>
      <c r="BM98" s="279">
        <v>1762460</v>
      </c>
      <c r="BN98" s="642">
        <v>450141</v>
      </c>
      <c r="BO98" s="56">
        <v>478472</v>
      </c>
      <c r="BP98" s="56">
        <v>357108</v>
      </c>
      <c r="BQ98" s="279">
        <v>213619</v>
      </c>
      <c r="BR98" s="279">
        <v>776787</v>
      </c>
      <c r="BS98" s="279"/>
      <c r="BT98" s="279"/>
      <c r="BU98" s="89">
        <f t="shared" si="465"/>
        <v>-2209954.2000000002</v>
      </c>
      <c r="BV98" s="92">
        <f t="shared" si="465"/>
        <v>-450117.73</v>
      </c>
      <c r="BW98" s="92">
        <f t="shared" si="465"/>
        <v>6512.1100000001024</v>
      </c>
      <c r="BX98" s="92">
        <f t="shared" si="465"/>
        <v>-258092.02000000002</v>
      </c>
      <c r="BY98" s="92">
        <f t="shared" si="465"/>
        <v>-50701.579999999958</v>
      </c>
      <c r="BZ98" s="92">
        <f t="shared" si="465"/>
        <v>-200771.24999999988</v>
      </c>
      <c r="CA98" s="92">
        <f t="shared" si="465"/>
        <v>-28366.710000000079</v>
      </c>
      <c r="CB98" s="92">
        <f t="shared" si="465"/>
        <v>-283265</v>
      </c>
      <c r="CC98" s="92">
        <f t="shared" si="465"/>
        <v>-26588.410000000033</v>
      </c>
      <c r="CD98" s="390">
        <f t="shared" si="465"/>
        <v>-302211.25</v>
      </c>
      <c r="CE98" s="413">
        <f t="shared" si="466"/>
        <v>42115.449999999953</v>
      </c>
      <c r="CF98" s="92">
        <f t="shared" si="466"/>
        <v>155644.97999999998</v>
      </c>
      <c r="CG98" s="92">
        <f t="shared" si="466"/>
        <v>253420.39000000013</v>
      </c>
      <c r="CH98" s="92">
        <f t="shared" si="466"/>
        <v>226391.77000000002</v>
      </c>
      <c r="CI98" s="92">
        <f t="shared" si="466"/>
        <v>-18310.739999999991</v>
      </c>
      <c r="CJ98" s="231">
        <f t="shared" si="466"/>
        <v>56867.679999999935</v>
      </c>
      <c r="CK98" s="231">
        <f t="shared" si="466"/>
        <v>59584.989999999991</v>
      </c>
      <c r="CL98" s="231">
        <f t="shared" si="466"/>
        <v>2269.5499999999302</v>
      </c>
      <c r="CM98" s="231">
        <f t="shared" si="466"/>
        <v>28794.180000000051</v>
      </c>
      <c r="CN98" s="231">
        <f t="shared" si="466"/>
        <v>84449</v>
      </c>
      <c r="CO98" s="231">
        <f t="shared" si="467"/>
        <v>31422.910000000033</v>
      </c>
      <c r="CP98" s="390">
        <f t="shared" si="467"/>
        <v>329472.96999999997</v>
      </c>
      <c r="CQ98" s="352">
        <f t="shared" si="467"/>
        <v>246215</v>
      </c>
      <c r="CR98" s="231">
        <f t="shared" si="467"/>
        <v>418605</v>
      </c>
      <c r="CS98" s="231">
        <f t="shared" si="467"/>
        <v>216245.14999999991</v>
      </c>
      <c r="CT98" s="231">
        <f t="shared" si="467"/>
        <v>774585.08000000007</v>
      </c>
      <c r="CU98" s="231">
        <f t="shared" si="467"/>
        <v>361190.22</v>
      </c>
      <c r="CV98" s="231">
        <f t="shared" si="467"/>
        <v>481297.32000000007</v>
      </c>
      <c r="CW98" s="231">
        <f t="shared" si="467"/>
        <v>418899</v>
      </c>
      <c r="CX98" s="231">
        <f t="shared" si="467"/>
        <v>1260674.75</v>
      </c>
      <c r="CY98" s="231">
        <f t="shared" si="468"/>
        <v>651862</v>
      </c>
      <c r="CZ98" s="231">
        <f t="shared" si="468"/>
        <v>335960</v>
      </c>
      <c r="DA98" s="231">
        <f t="shared" si="468"/>
        <v>676814</v>
      </c>
      <c r="DB98" s="390">
        <f t="shared" si="468"/>
        <v>518370</v>
      </c>
      <c r="DC98" s="390">
        <f t="shared" si="468"/>
        <v>1238779</v>
      </c>
      <c r="DD98" s="390">
        <f t="shared" si="468"/>
        <v>941394</v>
      </c>
      <c r="DE98" s="390">
        <f t="shared" si="468"/>
        <v>907626</v>
      </c>
      <c r="DF98" s="390">
        <f t="shared" si="468"/>
        <v>-120099</v>
      </c>
      <c r="DG98" s="390">
        <f t="shared" si="468"/>
        <v>976700</v>
      </c>
      <c r="DH98" s="390">
        <f t="shared" si="468"/>
        <v>183066</v>
      </c>
      <c r="DI98" s="390">
        <f t="shared" si="469"/>
        <v>348487</v>
      </c>
      <c r="DJ98" s="390">
        <f t="shared" si="469"/>
        <v>-568937</v>
      </c>
      <c r="DK98" s="390">
        <f t="shared" si="469"/>
        <v>-385031</v>
      </c>
      <c r="DL98" s="390">
        <f t="shared" si="469"/>
        <v>-181085</v>
      </c>
      <c r="DM98" s="390">
        <f t="shared" si="469"/>
        <v>-274895</v>
      </c>
      <c r="DN98" s="390">
        <f t="shared" si="469"/>
        <v>291950</v>
      </c>
      <c r="DO98" s="390">
        <f t="shared" si="469"/>
        <v>-757819</v>
      </c>
      <c r="DP98" s="390">
        <f t="shared" si="469"/>
        <v>-497530</v>
      </c>
      <c r="DQ98" s="390">
        <f t="shared" si="469"/>
        <v>-368039</v>
      </c>
      <c r="DR98" s="390">
        <f t="shared" si="469"/>
        <v>610955</v>
      </c>
      <c r="DS98" s="390">
        <f t="shared" si="469"/>
        <v>-773567</v>
      </c>
      <c r="DT98" s="390">
        <f t="shared" si="469"/>
        <v>-1094282</v>
      </c>
      <c r="DU98" s="390">
        <f t="shared" si="469"/>
        <v>-1080607</v>
      </c>
      <c r="DV98" s="390">
        <f t="shared" si="469"/>
        <v>-1040555</v>
      </c>
      <c r="DW98" s="390">
        <f t="shared" si="469"/>
        <v>-877521</v>
      </c>
      <c r="DX98" s="390">
        <f t="shared" si="469"/>
        <v>-234267</v>
      </c>
      <c r="DY98" s="390"/>
      <c r="DZ98" s="390"/>
      <c r="EA98" s="390"/>
      <c r="EB98" s="326"/>
      <c r="EC98" s="56">
        <f>IF(ISERROR(GETPIVOTDATA("VALUE",'CRS WK pvt'!$I$2,"DT_FILE",EC$8,"CD_CO",EC$6,"TRIM_CAT",TRIM(B98),"TRIM_LINE",A93))=TRUE,0,GETPIVOTDATA("VALUE",'CRS WK pvt'!$I$2,"DT_FILE",EC$8,"CD_CO",EC$6,"TRIM_CAT",TRIM(B98),"TRIM_LINE",A93))</f>
        <v>776787</v>
      </c>
    </row>
    <row r="99" spans="1:133" s="122" customFormat="1" ht="15" thickBot="1" x14ac:dyDescent="0.35">
      <c r="A99" s="139"/>
      <c r="B99" s="44" t="s">
        <v>144</v>
      </c>
      <c r="C99" s="118">
        <f t="shared" ref="C99:V99" si="486">SUM(C94:C98)</f>
        <v>50531333.13000001</v>
      </c>
      <c r="D99" s="119">
        <f t="shared" si="486"/>
        <v>30835186.740000002</v>
      </c>
      <c r="E99" s="119">
        <f t="shared" si="486"/>
        <v>18999117.299999997</v>
      </c>
      <c r="F99" s="119">
        <f t="shared" si="486"/>
        <v>11686201.85</v>
      </c>
      <c r="G99" s="119">
        <f t="shared" si="486"/>
        <v>8353683.2299999995</v>
      </c>
      <c r="H99" s="119">
        <f t="shared" si="486"/>
        <v>7635365.46</v>
      </c>
      <c r="I99" s="119">
        <f t="shared" si="486"/>
        <v>7643213.4500000011</v>
      </c>
      <c r="J99" s="119">
        <f t="shared" si="486"/>
        <v>10421303.91</v>
      </c>
      <c r="K99" s="119">
        <f t="shared" si="486"/>
        <v>17008343.32</v>
      </c>
      <c r="L99" s="120">
        <f t="shared" si="486"/>
        <v>42637842.299999997</v>
      </c>
      <c r="M99" s="119">
        <f t="shared" si="486"/>
        <v>46062961.769999996</v>
      </c>
      <c r="N99" s="119">
        <f t="shared" si="486"/>
        <v>41122719.980000004</v>
      </c>
      <c r="O99" s="119">
        <f t="shared" si="486"/>
        <v>36922721.130000003</v>
      </c>
      <c r="P99" s="119">
        <f t="shared" si="486"/>
        <v>32044894.459999997</v>
      </c>
      <c r="Q99" s="119">
        <f t="shared" si="486"/>
        <v>22002471.16</v>
      </c>
      <c r="R99" s="119">
        <f t="shared" si="486"/>
        <v>10293506.65</v>
      </c>
      <c r="S99" s="119">
        <f t="shared" si="486"/>
        <v>8028191.2599999998</v>
      </c>
      <c r="T99" s="119">
        <f t="shared" si="486"/>
        <v>6521111.7799999993</v>
      </c>
      <c r="U99" s="119">
        <f t="shared" si="486"/>
        <v>7563418.8700000001</v>
      </c>
      <c r="V99" s="119">
        <f t="shared" si="486"/>
        <v>8875033</v>
      </c>
      <c r="W99" s="119">
        <f>SUM(W94+W95+W96+W97+W98)</f>
        <v>15928818.060000001</v>
      </c>
      <c r="X99" s="120">
        <f>SUM(X94+X95+X96+X97+X98)</f>
        <v>34310805.580000006</v>
      </c>
      <c r="Y99" s="119">
        <f t="shared" ref="Y99:AA99" si="487">SUM(Y94+Y95+Y96+Y97+Y98)</f>
        <v>48917589</v>
      </c>
      <c r="Z99" s="119">
        <f t="shared" si="487"/>
        <v>51106012</v>
      </c>
      <c r="AA99" s="119">
        <f t="shared" si="487"/>
        <v>48377475.040000007</v>
      </c>
      <c r="AB99" s="119">
        <f t="shared" ref="AB99:AC99" si="488">SUM(AB94+AB95+AB96+AB97+AB98)</f>
        <v>31242476.710000001</v>
      </c>
      <c r="AC99" s="119">
        <f t="shared" si="488"/>
        <v>17814725.420000002</v>
      </c>
      <c r="AD99" s="119">
        <f t="shared" ref="AD99:AF99" si="489">SUM(AD94+AD95+AD96+AD97+AD98)</f>
        <v>10620490.35</v>
      </c>
      <c r="AE99" s="119">
        <f t="shared" si="489"/>
        <v>8486378</v>
      </c>
      <c r="AF99" s="119">
        <f t="shared" si="489"/>
        <v>7890139.8399999999</v>
      </c>
      <c r="AG99" s="190">
        <v>8319580</v>
      </c>
      <c r="AH99" s="190">
        <v>8703005</v>
      </c>
      <c r="AI99" s="190">
        <v>19124572</v>
      </c>
      <c r="AJ99" s="120">
        <v>45549109</v>
      </c>
      <c r="AK99" s="201">
        <v>57637867</v>
      </c>
      <c r="AL99" s="201">
        <v>64628598</v>
      </c>
      <c r="AM99" s="201">
        <v>58396450</v>
      </c>
      <c r="AN99" s="201">
        <v>42792659</v>
      </c>
      <c r="AO99" s="201">
        <v>26127417</v>
      </c>
      <c r="AP99" s="201">
        <v>15631169</v>
      </c>
      <c r="AQ99" s="29">
        <v>13421865</v>
      </c>
      <c r="AR99" s="201">
        <v>12211289</v>
      </c>
      <c r="AS99" s="201">
        <v>12781609</v>
      </c>
      <c r="AT99" s="201">
        <v>14521820</v>
      </c>
      <c r="AU99" s="201">
        <v>23363975</v>
      </c>
      <c r="AV99" s="295">
        <v>53706340</v>
      </c>
      <c r="AW99" s="201">
        <v>68299354</v>
      </c>
      <c r="AX99" s="201">
        <v>65751416</v>
      </c>
      <c r="AY99" s="201">
        <v>62686322</v>
      </c>
      <c r="AZ99" s="29">
        <v>40537101</v>
      </c>
      <c r="BA99" s="201">
        <v>23774968</v>
      </c>
      <c r="BB99" s="201">
        <v>13311175</v>
      </c>
      <c r="BC99" s="29">
        <v>9818604</v>
      </c>
      <c r="BD99" s="201">
        <v>9452258</v>
      </c>
      <c r="BE99" s="201">
        <v>8955917</v>
      </c>
      <c r="BF99" s="201">
        <v>10007837</v>
      </c>
      <c r="BG99" s="201">
        <v>24268816</v>
      </c>
      <c r="BH99" s="295">
        <v>56163387</v>
      </c>
      <c r="BI99" s="479">
        <v>69423980</v>
      </c>
      <c r="BJ99" s="544">
        <v>73170800</v>
      </c>
      <c r="BK99" s="568">
        <v>61532861</v>
      </c>
      <c r="BL99" s="29">
        <v>53441760</v>
      </c>
      <c r="BM99" s="201">
        <v>24561580</v>
      </c>
      <c r="BN99" s="644">
        <v>12912138</v>
      </c>
      <c r="BO99" s="29">
        <v>12208742</v>
      </c>
      <c r="BP99" s="29">
        <v>10858010</v>
      </c>
      <c r="BQ99" s="201">
        <v>10757928</v>
      </c>
      <c r="BR99" s="201">
        <v>14061521</v>
      </c>
      <c r="BS99" s="201"/>
      <c r="BT99" s="201"/>
      <c r="BU99" s="118">
        <f t="shared" ref="BU99:BY99" si="490">SUM(BU94:BU98)</f>
        <v>-13608612</v>
      </c>
      <c r="BV99" s="121">
        <f t="shared" si="490"/>
        <v>1209707.7199999976</v>
      </c>
      <c r="BW99" s="121">
        <f t="shared" si="490"/>
        <v>3003353.8600000013</v>
      </c>
      <c r="BX99" s="121">
        <f t="shared" si="490"/>
        <v>-1392695.2000000004</v>
      </c>
      <c r="BY99" s="121">
        <f t="shared" si="490"/>
        <v>-325491.96999999991</v>
      </c>
      <c r="BZ99" s="121">
        <f t="shared" ref="BZ99:CH99" si="491">SUM(BZ94:BZ98)</f>
        <v>-1114253.6800000002</v>
      </c>
      <c r="CA99" s="121">
        <f t="shared" si="491"/>
        <v>-79794.580000001064</v>
      </c>
      <c r="CB99" s="121">
        <f t="shared" si="491"/>
        <v>-1546270.9099999995</v>
      </c>
      <c r="CC99" s="121">
        <f t="shared" si="491"/>
        <v>-1079525.2599999993</v>
      </c>
      <c r="CD99" s="389">
        <f t="shared" si="491"/>
        <v>-8327036.7199999942</v>
      </c>
      <c r="CE99" s="412">
        <f t="shared" si="491"/>
        <v>2854627.2299999995</v>
      </c>
      <c r="CF99" s="121">
        <f t="shared" si="491"/>
        <v>9983292.0200000014</v>
      </c>
      <c r="CG99" s="121">
        <f t="shared" si="491"/>
        <v>11454753.91</v>
      </c>
      <c r="CH99" s="121">
        <f t="shared" si="491"/>
        <v>-802417.7500000007</v>
      </c>
      <c r="CI99" s="121">
        <f t="shared" ref="CI99:CJ99" si="492">SUM(CI94:CI98)</f>
        <v>-4187745.7399999984</v>
      </c>
      <c r="CJ99" s="230">
        <f t="shared" si="492"/>
        <v>326983.69999999885</v>
      </c>
      <c r="CK99" s="230">
        <f t="shared" ref="CK99:CL99" si="493">SUM(CK94:CK98)</f>
        <v>458186.74</v>
      </c>
      <c r="CL99" s="230">
        <f t="shared" si="493"/>
        <v>1369028.0600000005</v>
      </c>
      <c r="CM99" s="230">
        <f t="shared" ref="CM99" si="494">SUM(CM94:CM98)</f>
        <v>756161.1300000007</v>
      </c>
      <c r="CN99" s="230">
        <f t="shared" ref="CN99:CO99" si="495">SUM(CN94:CN98)</f>
        <v>-172028</v>
      </c>
      <c r="CO99" s="230">
        <f t="shared" si="495"/>
        <v>3195753.939999999</v>
      </c>
      <c r="CP99" s="389">
        <f t="shared" ref="CP99:CQ99" si="496">SUM(CP94:CP98)</f>
        <v>11238303.419999998</v>
      </c>
      <c r="CQ99" s="351">
        <f t="shared" si="496"/>
        <v>8720278</v>
      </c>
      <c r="CR99" s="230">
        <f t="shared" ref="CR99" si="497">SUM(CR94:CR98)</f>
        <v>13522586</v>
      </c>
      <c r="CS99" s="230">
        <f t="shared" ref="CS99" si="498">SUM(CS94:CS98)</f>
        <v>10018974.959999999</v>
      </c>
      <c r="CT99" s="230">
        <f t="shared" ref="CT99" si="499">SUM(CT94:CT98)</f>
        <v>11550182.290000001</v>
      </c>
      <c r="CU99" s="230">
        <f t="shared" ref="CU99" si="500">SUM(CU94:CU98)</f>
        <v>8312691.5799999991</v>
      </c>
      <c r="CV99" s="230">
        <f t="shared" ref="CV99" si="501">SUM(CV94:CV98)</f>
        <v>5010678.6500000013</v>
      </c>
      <c r="CW99" s="230">
        <f t="shared" ref="CW99" si="502">SUM(CW94:CW98)</f>
        <v>4935487</v>
      </c>
      <c r="CX99" s="230">
        <f t="shared" ref="CX99" si="503">SUM(CX94:CX98)</f>
        <v>4321149.16</v>
      </c>
      <c r="CY99" s="230">
        <f t="shared" ref="CY99" si="504">SUM(CY94:CY98)</f>
        <v>4462029</v>
      </c>
      <c r="CZ99" s="230">
        <f t="shared" ref="CZ99" si="505">SUM(CZ94:CZ98)</f>
        <v>5818815</v>
      </c>
      <c r="DA99" s="230">
        <f t="shared" ref="DA99" si="506">SUM(DA94:DA98)</f>
        <v>4239403</v>
      </c>
      <c r="DB99" s="389">
        <f t="shared" ref="DB99" si="507">SUM(DB94:DB98)</f>
        <v>8157231</v>
      </c>
      <c r="DC99" s="389">
        <f t="shared" ref="DC99" si="508">SUM(DC94:DC98)</f>
        <v>10661487</v>
      </c>
      <c r="DD99" s="389">
        <f t="shared" ref="DD99" si="509">SUM(DD94:DD98)</f>
        <v>1122818</v>
      </c>
      <c r="DE99" s="389">
        <f t="shared" ref="DE99" si="510">SUM(DE94:DE98)</f>
        <v>4289872</v>
      </c>
      <c r="DF99" s="389">
        <f t="shared" ref="DF99:DG99" si="511">SUM(DF94:DF98)</f>
        <v>-2255558</v>
      </c>
      <c r="DG99" s="389">
        <f t="shared" si="511"/>
        <v>-2352449</v>
      </c>
      <c r="DH99" s="389">
        <f t="shared" ref="DH99" si="512">SUM(DH94:DH98)</f>
        <v>-2319994</v>
      </c>
      <c r="DI99" s="389">
        <f t="shared" ref="DI99" si="513">SUM(DI94:DI98)</f>
        <v>-3603261</v>
      </c>
      <c r="DJ99" s="389">
        <f t="shared" ref="DJ99:DK99" si="514">SUM(DJ94:DJ98)</f>
        <v>-2759031</v>
      </c>
      <c r="DK99" s="389">
        <f t="shared" si="514"/>
        <v>-3825692</v>
      </c>
      <c r="DL99" s="389">
        <f t="shared" ref="DL99:DM99" si="515">SUM(DL94:DL98)</f>
        <v>-4513983</v>
      </c>
      <c r="DM99" s="389">
        <f t="shared" si="515"/>
        <v>904841</v>
      </c>
      <c r="DN99" s="389">
        <f t="shared" ref="DN99:DO99" si="516">SUM(DN94:DN98)</f>
        <v>2457047</v>
      </c>
      <c r="DO99" s="389">
        <f t="shared" si="516"/>
        <v>1124626</v>
      </c>
      <c r="DP99" s="389">
        <f t="shared" ref="DP99" si="517">SUM(DP94:DP98)</f>
        <v>7419384</v>
      </c>
      <c r="DQ99" s="389">
        <f t="shared" ref="DQ99:DR99" si="518">SUM(DQ94:DQ98)</f>
        <v>-1153461</v>
      </c>
      <c r="DR99" s="389">
        <f t="shared" si="518"/>
        <v>12904659</v>
      </c>
      <c r="DS99" s="389">
        <f t="shared" ref="DS99:DT99" si="519">SUM(DS94:DS98)</f>
        <v>786612</v>
      </c>
      <c r="DT99" s="389">
        <f t="shared" si="519"/>
        <v>-399037</v>
      </c>
      <c r="DU99" s="389">
        <f t="shared" ref="DU99:DV99" si="520">SUM(DU94:DU98)</f>
        <v>2390138</v>
      </c>
      <c r="DV99" s="389">
        <f t="shared" si="520"/>
        <v>1405752</v>
      </c>
      <c r="DW99" s="389">
        <f t="shared" ref="DW99:DX99" si="521">SUM(DW94:DW98)</f>
        <v>1802011</v>
      </c>
      <c r="DX99" s="389">
        <f t="shared" si="521"/>
        <v>4053684</v>
      </c>
      <c r="DY99" s="389"/>
      <c r="DZ99" s="389"/>
      <c r="EA99" s="389"/>
      <c r="EB99" s="327"/>
      <c r="EC99" s="29">
        <f t="shared" ref="EC99" si="522">SUM(EC94:EC98)</f>
        <v>14061521</v>
      </c>
    </row>
    <row r="100" spans="1:133" s="31" customFormat="1" x14ac:dyDescent="0.3">
      <c r="A100" s="138">
        <f>+A93+1</f>
        <v>14</v>
      </c>
      <c r="B100" s="93" t="s">
        <v>179</v>
      </c>
      <c r="C100" s="84"/>
      <c r="D100" s="85"/>
      <c r="E100" s="85"/>
      <c r="F100" s="85"/>
      <c r="G100" s="85"/>
      <c r="H100" s="85"/>
      <c r="I100" s="85"/>
      <c r="J100" s="85"/>
      <c r="K100" s="85"/>
      <c r="L100" s="86"/>
      <c r="M100" s="85"/>
      <c r="N100" s="85"/>
      <c r="O100" s="85"/>
      <c r="P100" s="85"/>
      <c r="Q100" s="85"/>
      <c r="R100" s="85"/>
      <c r="S100" s="85"/>
      <c r="T100" s="85"/>
      <c r="U100" s="186"/>
      <c r="V100" s="186"/>
      <c r="W100" s="186"/>
      <c r="X100" s="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86"/>
      <c r="AK100" s="275"/>
      <c r="AL100" s="275"/>
      <c r="AM100" s="275"/>
      <c r="AN100" s="275"/>
      <c r="AO100" s="275"/>
      <c r="AP100" s="275"/>
      <c r="AQ100" s="87"/>
      <c r="AR100" s="275"/>
      <c r="AS100" s="275"/>
      <c r="AT100" s="275"/>
      <c r="AU100" s="275"/>
      <c r="AV100" s="291"/>
      <c r="AW100" s="275"/>
      <c r="AX100" s="275"/>
      <c r="AY100" s="275"/>
      <c r="AZ100" s="87"/>
      <c r="BA100" s="275"/>
      <c r="BB100" s="275"/>
      <c r="BC100" s="87"/>
      <c r="BD100" s="275"/>
      <c r="BE100" s="275"/>
      <c r="BF100" s="275"/>
      <c r="BG100" s="275"/>
      <c r="BH100" s="291"/>
      <c r="BI100" s="475"/>
      <c r="BJ100" s="540"/>
      <c r="BK100" s="564"/>
      <c r="BL100" s="87"/>
      <c r="BM100" s="275"/>
      <c r="BN100" s="275"/>
      <c r="BO100" s="87"/>
      <c r="BP100" s="87"/>
      <c r="BQ100" s="275"/>
      <c r="BR100" s="275"/>
      <c r="BS100" s="275"/>
      <c r="BT100" s="275"/>
      <c r="BU100" s="84"/>
      <c r="BV100" s="88"/>
      <c r="BW100" s="88"/>
      <c r="BX100" s="88"/>
      <c r="BY100" s="88"/>
      <c r="BZ100" s="88"/>
      <c r="CA100" s="88"/>
      <c r="CB100" s="88"/>
      <c r="CC100" s="88"/>
      <c r="CD100" s="385"/>
      <c r="CE100" s="408"/>
      <c r="CF100" s="88"/>
      <c r="CG100" s="88"/>
      <c r="CH100" s="88"/>
      <c r="CI100" s="88"/>
      <c r="CJ100" s="226"/>
      <c r="CK100" s="226"/>
      <c r="CL100" s="226"/>
      <c r="CM100" s="226"/>
      <c r="CN100" s="226"/>
      <c r="CO100" s="226"/>
      <c r="CP100" s="385"/>
      <c r="CQ100" s="347"/>
      <c r="CR100" s="226"/>
      <c r="CS100" s="226"/>
      <c r="CT100" s="226"/>
      <c r="CU100" s="226"/>
      <c r="CV100" s="226"/>
      <c r="CW100" s="226"/>
      <c r="CX100" s="226"/>
      <c r="CY100" s="226"/>
      <c r="CZ100" s="226"/>
      <c r="DA100" s="226"/>
      <c r="DB100" s="385"/>
      <c r="DC100" s="385"/>
      <c r="DD100" s="385"/>
      <c r="DE100" s="385"/>
      <c r="DF100" s="385"/>
      <c r="DG100" s="385"/>
      <c r="DH100" s="385"/>
      <c r="DI100" s="385"/>
      <c r="DJ100" s="385"/>
      <c r="DK100" s="385"/>
      <c r="DL100" s="385"/>
      <c r="DM100" s="385"/>
      <c r="DN100" s="385"/>
      <c r="DO100" s="385"/>
      <c r="DP100" s="385"/>
      <c r="DQ100" s="385"/>
      <c r="DR100" s="385"/>
      <c r="DS100" s="385"/>
      <c r="DT100" s="385"/>
      <c r="DU100" s="385"/>
      <c r="DV100" s="385"/>
      <c r="DW100" s="385"/>
      <c r="DX100" s="385"/>
      <c r="DY100" s="385"/>
      <c r="DZ100" s="385"/>
      <c r="EA100" s="385"/>
      <c r="EB100" s="326"/>
      <c r="EC100" s="87"/>
    </row>
    <row r="101" spans="1:133" s="31" customFormat="1" x14ac:dyDescent="0.3">
      <c r="A101" s="138"/>
      <c r="B101" s="32" t="s">
        <v>139</v>
      </c>
      <c r="C101" s="89">
        <v>26709287.260000002</v>
      </c>
      <c r="D101" s="90">
        <v>23353729.27</v>
      </c>
      <c r="E101" s="90">
        <v>17750565.609999999</v>
      </c>
      <c r="F101" s="28">
        <v>12205518</v>
      </c>
      <c r="G101" s="90">
        <v>10219939.470000001</v>
      </c>
      <c r="H101" s="90">
        <v>8991462.3699999992</v>
      </c>
      <c r="I101" s="90">
        <v>8011081.4900000002</v>
      </c>
      <c r="J101" s="90">
        <v>8877662.4499999993</v>
      </c>
      <c r="K101" s="90">
        <v>9757450.0199999996</v>
      </c>
      <c r="L101" s="91">
        <v>18861925.059999999</v>
      </c>
      <c r="M101" s="90">
        <v>24890809.73</v>
      </c>
      <c r="N101" s="90">
        <v>23523478.050000001</v>
      </c>
      <c r="O101" s="90">
        <v>24591579.73</v>
      </c>
      <c r="P101" s="90">
        <v>20786600.41</v>
      </c>
      <c r="Q101" s="90">
        <v>17869416.699999999</v>
      </c>
      <c r="R101" s="90">
        <v>12442045.939999999</v>
      </c>
      <c r="S101" s="90">
        <v>9198487.4000000004</v>
      </c>
      <c r="T101" s="90">
        <v>8304319.2800000003</v>
      </c>
      <c r="U101" s="191">
        <v>7858335.1600000001</v>
      </c>
      <c r="V101" s="191">
        <v>8057637</v>
      </c>
      <c r="W101" s="191">
        <v>9930780.0600000005</v>
      </c>
      <c r="X101" s="91">
        <v>17815173.890000001</v>
      </c>
      <c r="Y101" s="191">
        <v>22537607</v>
      </c>
      <c r="Z101" s="191">
        <v>26370575</v>
      </c>
      <c r="AA101" s="191">
        <v>31878693.620000001</v>
      </c>
      <c r="AB101" s="191">
        <v>22403683.579999998</v>
      </c>
      <c r="AC101" s="191">
        <v>16613544.529999999</v>
      </c>
      <c r="AD101" s="191">
        <v>12305538.98</v>
      </c>
      <c r="AE101" s="191">
        <v>9993212</v>
      </c>
      <c r="AF101" s="191">
        <v>9230896.6899999995</v>
      </c>
      <c r="AG101" s="191">
        <v>8000540</v>
      </c>
      <c r="AH101" s="191">
        <v>7935026</v>
      </c>
      <c r="AI101" s="191">
        <v>11610320</v>
      </c>
      <c r="AJ101" s="91">
        <v>20309386</v>
      </c>
      <c r="AK101" s="279">
        <v>28476018</v>
      </c>
      <c r="AL101" s="279">
        <v>36823332</v>
      </c>
      <c r="AM101" s="279">
        <v>39019251</v>
      </c>
      <c r="AN101" s="279">
        <v>27461937</v>
      </c>
      <c r="AO101" s="279">
        <v>22488085</v>
      </c>
      <c r="AP101" s="279">
        <v>16473254</v>
      </c>
      <c r="AQ101" s="56">
        <v>12930562</v>
      </c>
      <c r="AR101" s="279">
        <v>13244981</v>
      </c>
      <c r="AS101" s="279">
        <v>10889902</v>
      </c>
      <c r="AT101" s="279">
        <v>11823805</v>
      </c>
      <c r="AU101" s="279">
        <v>14554691</v>
      </c>
      <c r="AV101" s="296">
        <v>24586348</v>
      </c>
      <c r="AW101" s="279">
        <v>35161404</v>
      </c>
      <c r="AX101" s="279">
        <v>36654560</v>
      </c>
      <c r="AY101" s="279">
        <v>39136656</v>
      </c>
      <c r="AZ101" s="56">
        <v>27682978</v>
      </c>
      <c r="BA101" s="279">
        <v>22762093</v>
      </c>
      <c r="BB101" s="279">
        <v>14270893</v>
      </c>
      <c r="BC101" s="56">
        <v>9894750</v>
      </c>
      <c r="BD101" s="279">
        <v>10491819</v>
      </c>
      <c r="BE101" s="279">
        <v>9216476</v>
      </c>
      <c r="BF101" s="279">
        <v>9744391</v>
      </c>
      <c r="BG101" s="279">
        <v>12600359</v>
      </c>
      <c r="BH101" s="296">
        <v>24542013</v>
      </c>
      <c r="BI101" s="481">
        <v>36531296</v>
      </c>
      <c r="BJ101" s="545">
        <v>39694054</v>
      </c>
      <c r="BK101" s="570">
        <v>38575334</v>
      </c>
      <c r="BL101" s="56">
        <v>33812353</v>
      </c>
      <c r="BM101" s="279">
        <v>21412104</v>
      </c>
      <c r="BN101" s="279">
        <v>11736087</v>
      </c>
      <c r="BO101" s="56">
        <v>12515748</v>
      </c>
      <c r="BP101" s="56">
        <v>10328350</v>
      </c>
      <c r="BQ101" s="279">
        <v>10349685</v>
      </c>
      <c r="BR101" s="279">
        <v>10477923</v>
      </c>
      <c r="BS101" s="279"/>
      <c r="BT101" s="279"/>
      <c r="BU101" s="89">
        <f t="shared" ref="BU101:CD105" si="523">O101-C101</f>
        <v>-2117707.5300000012</v>
      </c>
      <c r="BV101" s="92">
        <f t="shared" si="523"/>
        <v>-2567128.8599999994</v>
      </c>
      <c r="BW101" s="92">
        <f t="shared" si="523"/>
        <v>118851.08999999985</v>
      </c>
      <c r="BX101" s="92">
        <f t="shared" si="523"/>
        <v>236527.93999999948</v>
      </c>
      <c r="BY101" s="92">
        <f t="shared" si="523"/>
        <v>-1021452.0700000003</v>
      </c>
      <c r="BZ101" s="92">
        <f t="shared" si="523"/>
        <v>-687143.08999999892</v>
      </c>
      <c r="CA101" s="92">
        <f t="shared" si="523"/>
        <v>-152746.33000000007</v>
      </c>
      <c r="CB101" s="92">
        <f t="shared" si="523"/>
        <v>-820025.44999999925</v>
      </c>
      <c r="CC101" s="92">
        <f t="shared" si="523"/>
        <v>173330.04000000097</v>
      </c>
      <c r="CD101" s="390">
        <f t="shared" si="523"/>
        <v>-1046751.1699999981</v>
      </c>
      <c r="CE101" s="413">
        <f t="shared" ref="CE101:CN105" si="524">Y101-M101</f>
        <v>-2353202.7300000004</v>
      </c>
      <c r="CF101" s="92">
        <f t="shared" si="524"/>
        <v>2847096.9499999993</v>
      </c>
      <c r="CG101" s="92">
        <f t="shared" si="524"/>
        <v>7287113.8900000006</v>
      </c>
      <c r="CH101" s="92">
        <f t="shared" si="524"/>
        <v>1617083.1699999981</v>
      </c>
      <c r="CI101" s="92">
        <f t="shared" si="524"/>
        <v>-1255872.17</v>
      </c>
      <c r="CJ101" s="231">
        <f t="shared" si="524"/>
        <v>-136506.95999999903</v>
      </c>
      <c r="CK101" s="231">
        <f t="shared" si="524"/>
        <v>794724.59999999963</v>
      </c>
      <c r="CL101" s="231">
        <f t="shared" si="524"/>
        <v>926577.40999999922</v>
      </c>
      <c r="CM101" s="231">
        <f t="shared" si="524"/>
        <v>142204.83999999985</v>
      </c>
      <c r="CN101" s="231">
        <f t="shared" si="524"/>
        <v>-122611</v>
      </c>
      <c r="CO101" s="231">
        <f t="shared" ref="CO101:CX105" si="525">AI101-W101</f>
        <v>1679539.9399999995</v>
      </c>
      <c r="CP101" s="390">
        <f t="shared" si="525"/>
        <v>2494212.1099999994</v>
      </c>
      <c r="CQ101" s="352">
        <f t="shared" si="525"/>
        <v>5938411</v>
      </c>
      <c r="CR101" s="231">
        <f t="shared" si="525"/>
        <v>10452757</v>
      </c>
      <c r="CS101" s="231">
        <f t="shared" si="525"/>
        <v>7140557.379999999</v>
      </c>
      <c r="CT101" s="231">
        <f t="shared" si="525"/>
        <v>5058253.4200000018</v>
      </c>
      <c r="CU101" s="231">
        <f t="shared" si="525"/>
        <v>5874540.4700000007</v>
      </c>
      <c r="CV101" s="231">
        <f t="shared" si="525"/>
        <v>4167715.0199999996</v>
      </c>
      <c r="CW101" s="231">
        <f t="shared" si="525"/>
        <v>2937350</v>
      </c>
      <c r="CX101" s="231">
        <f t="shared" si="525"/>
        <v>4014084.3100000005</v>
      </c>
      <c r="CY101" s="231">
        <f t="shared" ref="CY101:DH105" si="526">AS101-AG101</f>
        <v>2889362</v>
      </c>
      <c r="CZ101" s="231">
        <f t="shared" si="526"/>
        <v>3888779</v>
      </c>
      <c r="DA101" s="231">
        <f t="shared" si="526"/>
        <v>2944371</v>
      </c>
      <c r="DB101" s="390">
        <f t="shared" si="526"/>
        <v>4276962</v>
      </c>
      <c r="DC101" s="390">
        <f t="shared" si="526"/>
        <v>6685386</v>
      </c>
      <c r="DD101" s="390">
        <f t="shared" si="526"/>
        <v>-168772</v>
      </c>
      <c r="DE101" s="390">
        <f t="shared" si="526"/>
        <v>117405</v>
      </c>
      <c r="DF101" s="390">
        <f t="shared" si="526"/>
        <v>221041</v>
      </c>
      <c r="DG101" s="390">
        <f t="shared" si="526"/>
        <v>274008</v>
      </c>
      <c r="DH101" s="390">
        <f t="shared" si="526"/>
        <v>-2202361</v>
      </c>
      <c r="DI101" s="390">
        <f t="shared" ref="DI101:DX105" si="527">BC101-AQ101</f>
        <v>-3035812</v>
      </c>
      <c r="DJ101" s="390">
        <f t="shared" si="527"/>
        <v>-2753162</v>
      </c>
      <c r="DK101" s="390">
        <f t="shared" si="527"/>
        <v>-1673426</v>
      </c>
      <c r="DL101" s="390">
        <f t="shared" si="527"/>
        <v>-2079414</v>
      </c>
      <c r="DM101" s="390">
        <f t="shared" si="527"/>
        <v>-1954332</v>
      </c>
      <c r="DN101" s="390">
        <f t="shared" si="527"/>
        <v>-44335</v>
      </c>
      <c r="DO101" s="390">
        <f t="shared" si="527"/>
        <v>1369892</v>
      </c>
      <c r="DP101" s="390">
        <f t="shared" si="527"/>
        <v>3039494</v>
      </c>
      <c r="DQ101" s="390">
        <f t="shared" si="527"/>
        <v>-561322</v>
      </c>
      <c r="DR101" s="390">
        <f t="shared" si="527"/>
        <v>6129375</v>
      </c>
      <c r="DS101" s="390">
        <f t="shared" si="527"/>
        <v>-1349989</v>
      </c>
      <c r="DT101" s="390">
        <f t="shared" si="527"/>
        <v>-2534806</v>
      </c>
      <c r="DU101" s="390">
        <f t="shared" si="527"/>
        <v>2620998</v>
      </c>
      <c r="DV101" s="390">
        <f t="shared" si="527"/>
        <v>-163469</v>
      </c>
      <c r="DW101" s="390">
        <f t="shared" si="527"/>
        <v>1133209</v>
      </c>
      <c r="DX101" s="390">
        <f t="shared" si="527"/>
        <v>733532</v>
      </c>
      <c r="DY101" s="390"/>
      <c r="DZ101" s="390"/>
      <c r="EA101" s="390"/>
      <c r="EB101" s="326"/>
      <c r="EC101" s="56">
        <f>IF(ISERROR(GETPIVOTDATA("VALUE",'CRS WK pvt'!$I$2,"DT_FILE",EC$8,"CD_CO",EC$6,"TRIM_CAT",TRIM(B101),"TRIM_LINE",A100))=TRUE,0,GETPIVOTDATA("VALUE",'CRS WK pvt'!$I$2,"DT_FILE",EC$8,"CD_CO",EC$6,"TRIM_CAT",TRIM(B101),"TRIM_LINE",A100))</f>
        <v>10477923</v>
      </c>
    </row>
    <row r="102" spans="1:133" s="31" customFormat="1" x14ac:dyDescent="0.3">
      <c r="A102" s="138"/>
      <c r="B102" s="32" t="s">
        <v>140</v>
      </c>
      <c r="C102" s="89">
        <v>1113009.23</v>
      </c>
      <c r="D102" s="90">
        <v>1079739.75</v>
      </c>
      <c r="E102" s="90">
        <v>779053.37</v>
      </c>
      <c r="F102" s="28">
        <v>722786.06</v>
      </c>
      <c r="G102" s="90">
        <v>500686.05</v>
      </c>
      <c r="H102" s="90">
        <v>424680.06</v>
      </c>
      <c r="I102" s="90">
        <v>400897.62</v>
      </c>
      <c r="J102" s="90">
        <v>404672.98</v>
      </c>
      <c r="K102" s="90">
        <v>380488.66</v>
      </c>
      <c r="L102" s="91">
        <v>534674.61</v>
      </c>
      <c r="M102" s="90">
        <v>1364857.41</v>
      </c>
      <c r="N102" s="90">
        <v>1011564.12</v>
      </c>
      <c r="O102" s="90">
        <v>983515.14</v>
      </c>
      <c r="P102" s="90">
        <v>903007.04</v>
      </c>
      <c r="Q102" s="90">
        <v>748334.49</v>
      </c>
      <c r="R102" s="90">
        <v>581615.1</v>
      </c>
      <c r="S102" s="90">
        <v>461713.32</v>
      </c>
      <c r="T102" s="90">
        <v>355690.31</v>
      </c>
      <c r="U102" s="191">
        <v>328432.25</v>
      </c>
      <c r="V102" s="191">
        <v>321020</v>
      </c>
      <c r="W102" s="191">
        <v>361036.75</v>
      </c>
      <c r="X102" s="91">
        <v>659799.53</v>
      </c>
      <c r="Y102" s="191">
        <v>1098154</v>
      </c>
      <c r="Z102" s="191">
        <v>1286571</v>
      </c>
      <c r="AA102" s="191">
        <v>1479694.39</v>
      </c>
      <c r="AB102" s="191">
        <v>942074.32</v>
      </c>
      <c r="AC102" s="191">
        <v>968021.03</v>
      </c>
      <c r="AD102" s="191">
        <v>1022618.91</v>
      </c>
      <c r="AE102" s="191">
        <v>623953</v>
      </c>
      <c r="AF102" s="191">
        <v>535836.63</v>
      </c>
      <c r="AG102" s="191">
        <v>475390</v>
      </c>
      <c r="AH102" s="191">
        <v>428089</v>
      </c>
      <c r="AI102" s="191">
        <v>1809792</v>
      </c>
      <c r="AJ102" s="91">
        <v>692969</v>
      </c>
      <c r="AK102" s="279">
        <v>1467589</v>
      </c>
      <c r="AL102" s="279">
        <v>1576578</v>
      </c>
      <c r="AM102" s="279">
        <v>1877449</v>
      </c>
      <c r="AN102" s="279">
        <v>1721636</v>
      </c>
      <c r="AO102" s="279">
        <v>1538211</v>
      </c>
      <c r="AP102" s="279">
        <v>942259</v>
      </c>
      <c r="AQ102" s="56">
        <v>788421</v>
      </c>
      <c r="AR102" s="279">
        <v>711349</v>
      </c>
      <c r="AS102" s="279">
        <v>566138</v>
      </c>
      <c r="AT102" s="279">
        <v>655734</v>
      </c>
      <c r="AU102" s="279">
        <v>708906</v>
      </c>
      <c r="AV102" s="296">
        <v>980632</v>
      </c>
      <c r="AW102" s="279">
        <v>1956834</v>
      </c>
      <c r="AX102" s="279">
        <v>2143435</v>
      </c>
      <c r="AY102" s="279">
        <v>2216355</v>
      </c>
      <c r="AZ102" s="56">
        <v>2004133</v>
      </c>
      <c r="BA102" s="279">
        <v>1663154</v>
      </c>
      <c r="BB102" s="279">
        <v>1035786</v>
      </c>
      <c r="BC102" s="56">
        <v>801764</v>
      </c>
      <c r="BD102" s="279">
        <v>733488</v>
      </c>
      <c r="BE102" s="279">
        <v>606801</v>
      </c>
      <c r="BF102" s="279">
        <v>625163</v>
      </c>
      <c r="BG102" s="279">
        <v>664204</v>
      </c>
      <c r="BH102" s="296">
        <v>1042871</v>
      </c>
      <c r="BI102" s="481">
        <v>2101047</v>
      </c>
      <c r="BJ102" s="545">
        <v>1987701</v>
      </c>
      <c r="BK102" s="570">
        <v>2646927</v>
      </c>
      <c r="BL102" s="56">
        <v>2298565</v>
      </c>
      <c r="BM102" s="279">
        <v>1631627</v>
      </c>
      <c r="BN102" s="279">
        <v>1163814</v>
      </c>
      <c r="BO102" s="56">
        <v>907482</v>
      </c>
      <c r="BP102" s="56">
        <v>1013911</v>
      </c>
      <c r="BQ102" s="279">
        <v>710141</v>
      </c>
      <c r="BR102" s="279">
        <v>750253</v>
      </c>
      <c r="BS102" s="279"/>
      <c r="BT102" s="279"/>
      <c r="BU102" s="89">
        <f t="shared" si="523"/>
        <v>-129494.08999999997</v>
      </c>
      <c r="BV102" s="92">
        <f t="shared" si="523"/>
        <v>-176732.70999999996</v>
      </c>
      <c r="BW102" s="92">
        <f t="shared" si="523"/>
        <v>-30718.880000000005</v>
      </c>
      <c r="BX102" s="92">
        <f t="shared" si="523"/>
        <v>-141170.96000000008</v>
      </c>
      <c r="BY102" s="92">
        <f t="shared" si="523"/>
        <v>-38972.729999999981</v>
      </c>
      <c r="BZ102" s="92">
        <f t="shared" si="523"/>
        <v>-68989.75</v>
      </c>
      <c r="CA102" s="92">
        <f t="shared" si="523"/>
        <v>-72465.37</v>
      </c>
      <c r="CB102" s="92">
        <f t="shared" si="523"/>
        <v>-83652.979999999981</v>
      </c>
      <c r="CC102" s="92">
        <f t="shared" si="523"/>
        <v>-19451.909999999974</v>
      </c>
      <c r="CD102" s="390">
        <f t="shared" si="523"/>
        <v>125124.92000000004</v>
      </c>
      <c r="CE102" s="413">
        <f t="shared" si="524"/>
        <v>-266703.40999999992</v>
      </c>
      <c r="CF102" s="92">
        <f t="shared" si="524"/>
        <v>275006.88</v>
      </c>
      <c r="CG102" s="92">
        <f t="shared" si="524"/>
        <v>496179.24999999988</v>
      </c>
      <c r="CH102" s="92">
        <f t="shared" si="524"/>
        <v>39067.279999999912</v>
      </c>
      <c r="CI102" s="92">
        <f t="shared" si="524"/>
        <v>219686.54000000004</v>
      </c>
      <c r="CJ102" s="231">
        <f t="shared" si="524"/>
        <v>441003.81000000006</v>
      </c>
      <c r="CK102" s="231">
        <f t="shared" si="524"/>
        <v>162239.67999999999</v>
      </c>
      <c r="CL102" s="231">
        <f t="shared" si="524"/>
        <v>180146.32</v>
      </c>
      <c r="CM102" s="231">
        <f t="shared" si="524"/>
        <v>146957.75</v>
      </c>
      <c r="CN102" s="231">
        <f t="shared" si="524"/>
        <v>107069</v>
      </c>
      <c r="CO102" s="231">
        <f t="shared" si="525"/>
        <v>1448755.25</v>
      </c>
      <c r="CP102" s="390">
        <f t="shared" si="525"/>
        <v>33169.469999999972</v>
      </c>
      <c r="CQ102" s="352">
        <f t="shared" si="525"/>
        <v>369435</v>
      </c>
      <c r="CR102" s="231">
        <f t="shared" si="525"/>
        <v>290007</v>
      </c>
      <c r="CS102" s="231">
        <f t="shared" si="525"/>
        <v>397754.6100000001</v>
      </c>
      <c r="CT102" s="231">
        <f t="shared" si="525"/>
        <v>779561.68</v>
      </c>
      <c r="CU102" s="231">
        <f t="shared" si="525"/>
        <v>570189.97</v>
      </c>
      <c r="CV102" s="231">
        <f t="shared" si="525"/>
        <v>-80359.910000000033</v>
      </c>
      <c r="CW102" s="231">
        <f t="shared" si="525"/>
        <v>164468</v>
      </c>
      <c r="CX102" s="231">
        <f t="shared" si="525"/>
        <v>175512.37</v>
      </c>
      <c r="CY102" s="231">
        <f t="shared" si="526"/>
        <v>90748</v>
      </c>
      <c r="CZ102" s="231">
        <f t="shared" si="526"/>
        <v>227645</v>
      </c>
      <c r="DA102" s="231">
        <f t="shared" si="526"/>
        <v>-1100886</v>
      </c>
      <c r="DB102" s="390">
        <f t="shared" si="526"/>
        <v>287663</v>
      </c>
      <c r="DC102" s="390">
        <f t="shared" si="526"/>
        <v>489245</v>
      </c>
      <c r="DD102" s="390">
        <f t="shared" si="526"/>
        <v>566857</v>
      </c>
      <c r="DE102" s="390">
        <f t="shared" si="526"/>
        <v>338906</v>
      </c>
      <c r="DF102" s="390">
        <f t="shared" si="526"/>
        <v>282497</v>
      </c>
      <c r="DG102" s="390">
        <f t="shared" si="526"/>
        <v>124943</v>
      </c>
      <c r="DH102" s="390">
        <f t="shared" si="526"/>
        <v>93527</v>
      </c>
      <c r="DI102" s="390">
        <f t="shared" si="527"/>
        <v>13343</v>
      </c>
      <c r="DJ102" s="390">
        <f t="shared" si="527"/>
        <v>22139</v>
      </c>
      <c r="DK102" s="390">
        <f t="shared" si="527"/>
        <v>40663</v>
      </c>
      <c r="DL102" s="390">
        <f t="shared" si="527"/>
        <v>-30571</v>
      </c>
      <c r="DM102" s="390">
        <f t="shared" si="527"/>
        <v>-44702</v>
      </c>
      <c r="DN102" s="390">
        <f t="shared" si="527"/>
        <v>62239</v>
      </c>
      <c r="DO102" s="390">
        <f t="shared" si="527"/>
        <v>144213</v>
      </c>
      <c r="DP102" s="390">
        <f t="shared" si="527"/>
        <v>-155734</v>
      </c>
      <c r="DQ102" s="390">
        <f t="shared" si="527"/>
        <v>430572</v>
      </c>
      <c r="DR102" s="390">
        <f t="shared" si="527"/>
        <v>294432</v>
      </c>
      <c r="DS102" s="390">
        <f t="shared" si="527"/>
        <v>-31527</v>
      </c>
      <c r="DT102" s="390">
        <f t="shared" si="527"/>
        <v>128028</v>
      </c>
      <c r="DU102" s="390">
        <f t="shared" si="527"/>
        <v>105718</v>
      </c>
      <c r="DV102" s="390">
        <f t="shared" si="527"/>
        <v>280423</v>
      </c>
      <c r="DW102" s="390">
        <f t="shared" si="527"/>
        <v>103340</v>
      </c>
      <c r="DX102" s="390">
        <f t="shared" si="527"/>
        <v>125090</v>
      </c>
      <c r="DY102" s="390"/>
      <c r="DZ102" s="390"/>
      <c r="EA102" s="390"/>
      <c r="EB102" s="326"/>
      <c r="EC102" s="56">
        <f>IF(ISERROR(GETPIVOTDATA("VALUE",'CRS WK pvt'!$I$2,"DT_FILE",EC$8,"CD_CO",EC$6,"TRIM_CAT",TRIM(B102),"TRIM_LINE",A100))=TRUE,0,GETPIVOTDATA("VALUE",'CRS WK pvt'!$I$2,"DT_FILE",EC$8,"CD_CO",EC$6,"TRIM_CAT",TRIM(B102),"TRIM_LINE",A100))</f>
        <v>750253</v>
      </c>
    </row>
    <row r="103" spans="1:133" s="31" customFormat="1" x14ac:dyDescent="0.3">
      <c r="A103" s="138"/>
      <c r="B103" s="32" t="s">
        <v>141</v>
      </c>
      <c r="C103" s="89">
        <v>7262917.3700000001</v>
      </c>
      <c r="D103" s="90">
        <v>6257780.2199999997</v>
      </c>
      <c r="E103" s="90">
        <v>4749002.7699999996</v>
      </c>
      <c r="F103" s="28">
        <v>2473881.52</v>
      </c>
      <c r="G103" s="90">
        <v>1922878.6</v>
      </c>
      <c r="H103" s="90">
        <v>1532890.29</v>
      </c>
      <c r="I103" s="90">
        <v>1290683.56</v>
      </c>
      <c r="J103" s="90">
        <v>1536238.63</v>
      </c>
      <c r="K103" s="90">
        <v>1587989.51</v>
      </c>
      <c r="L103" s="91">
        <v>3408579.46</v>
      </c>
      <c r="M103" s="90">
        <v>6661560.3799999999</v>
      </c>
      <c r="N103" s="90">
        <v>5662212.7300000004</v>
      </c>
      <c r="O103" s="90">
        <v>6482498.3899999997</v>
      </c>
      <c r="P103" s="90">
        <v>4290432.8600000003</v>
      </c>
      <c r="Q103" s="90">
        <v>4049673.06</v>
      </c>
      <c r="R103" s="90">
        <v>2737715.78</v>
      </c>
      <c r="S103" s="90">
        <v>1667046.73</v>
      </c>
      <c r="T103" s="90">
        <v>1161519.45</v>
      </c>
      <c r="U103" s="191">
        <v>1131578.54</v>
      </c>
      <c r="V103" s="191">
        <v>1084537</v>
      </c>
      <c r="W103" s="191">
        <v>1517772.23</v>
      </c>
      <c r="X103" s="91">
        <v>2931194.48</v>
      </c>
      <c r="Y103" s="191">
        <v>4691292</v>
      </c>
      <c r="Z103" s="191">
        <v>6232493</v>
      </c>
      <c r="AA103" s="191">
        <v>9400136.4800000004</v>
      </c>
      <c r="AB103" s="191">
        <v>5633161.7199999997</v>
      </c>
      <c r="AC103" s="191">
        <v>3717526.37</v>
      </c>
      <c r="AD103" s="191">
        <v>2150121.54</v>
      </c>
      <c r="AE103" s="191">
        <v>1601207</v>
      </c>
      <c r="AF103" s="191">
        <v>1459035.53</v>
      </c>
      <c r="AG103" s="191">
        <v>1394235</v>
      </c>
      <c r="AH103" s="191">
        <v>1134985</v>
      </c>
      <c r="AI103" s="191">
        <v>1719566</v>
      </c>
      <c r="AJ103" s="91">
        <v>3476446</v>
      </c>
      <c r="AK103" s="279">
        <v>5822638</v>
      </c>
      <c r="AL103" s="279">
        <v>9449846</v>
      </c>
      <c r="AM103" s="279">
        <v>10033009</v>
      </c>
      <c r="AN103" s="279">
        <v>7854272</v>
      </c>
      <c r="AO103" s="279">
        <v>5144720</v>
      </c>
      <c r="AP103" s="279">
        <v>3400113</v>
      </c>
      <c r="AQ103" s="56">
        <v>2611110</v>
      </c>
      <c r="AR103" s="279">
        <v>2468334</v>
      </c>
      <c r="AS103" s="279">
        <v>1889068</v>
      </c>
      <c r="AT103" s="279">
        <v>2249465</v>
      </c>
      <c r="AU103" s="279">
        <v>2837761</v>
      </c>
      <c r="AV103" s="296">
        <v>4604863</v>
      </c>
      <c r="AW103" s="279">
        <v>8764786</v>
      </c>
      <c r="AX103" s="279">
        <v>9524966</v>
      </c>
      <c r="AY103" s="279">
        <v>10197031</v>
      </c>
      <c r="AZ103" s="56">
        <v>7189245</v>
      </c>
      <c r="BA103" s="279">
        <v>4870544</v>
      </c>
      <c r="BB103" s="279">
        <v>2929984</v>
      </c>
      <c r="BC103" s="56">
        <v>1915057</v>
      </c>
      <c r="BD103" s="279">
        <v>1778052</v>
      </c>
      <c r="BE103" s="279">
        <v>1508420</v>
      </c>
      <c r="BF103" s="279">
        <v>1530127</v>
      </c>
      <c r="BG103" s="279">
        <v>2093352</v>
      </c>
      <c r="BH103" s="296">
        <v>4614644</v>
      </c>
      <c r="BI103" s="481">
        <v>9219641</v>
      </c>
      <c r="BJ103" s="545">
        <v>10080732</v>
      </c>
      <c r="BK103" s="570">
        <v>9829940</v>
      </c>
      <c r="BL103" s="56">
        <v>8610598</v>
      </c>
      <c r="BM103" s="279">
        <v>5512572</v>
      </c>
      <c r="BN103" s="279">
        <v>1931874</v>
      </c>
      <c r="BO103" s="56">
        <v>1567167</v>
      </c>
      <c r="BP103" s="56">
        <v>1009856</v>
      </c>
      <c r="BQ103" s="279">
        <v>966575</v>
      </c>
      <c r="BR103" s="279">
        <v>930535</v>
      </c>
      <c r="BS103" s="279"/>
      <c r="BT103" s="279"/>
      <c r="BU103" s="89">
        <f t="shared" si="523"/>
        <v>-780418.98000000045</v>
      </c>
      <c r="BV103" s="92">
        <f t="shared" si="523"/>
        <v>-1967347.3599999994</v>
      </c>
      <c r="BW103" s="92">
        <f t="shared" si="523"/>
        <v>-699329.7099999995</v>
      </c>
      <c r="BX103" s="92">
        <f t="shared" si="523"/>
        <v>263834.25999999978</v>
      </c>
      <c r="BY103" s="92">
        <f t="shared" si="523"/>
        <v>-255831.87000000011</v>
      </c>
      <c r="BZ103" s="92">
        <f t="shared" si="523"/>
        <v>-371370.84000000008</v>
      </c>
      <c r="CA103" s="92">
        <f t="shared" si="523"/>
        <v>-159105.02000000002</v>
      </c>
      <c r="CB103" s="92">
        <f t="shared" si="523"/>
        <v>-451701.62999999989</v>
      </c>
      <c r="CC103" s="92">
        <f t="shared" si="523"/>
        <v>-70217.280000000028</v>
      </c>
      <c r="CD103" s="390">
        <f t="shared" si="523"/>
        <v>-477384.98</v>
      </c>
      <c r="CE103" s="413">
        <f t="shared" si="524"/>
        <v>-1970268.38</v>
      </c>
      <c r="CF103" s="92">
        <f t="shared" si="524"/>
        <v>570280.26999999955</v>
      </c>
      <c r="CG103" s="92">
        <f t="shared" si="524"/>
        <v>2917638.0900000008</v>
      </c>
      <c r="CH103" s="92">
        <f t="shared" si="524"/>
        <v>1342728.8599999994</v>
      </c>
      <c r="CI103" s="92">
        <f t="shared" si="524"/>
        <v>-332146.68999999994</v>
      </c>
      <c r="CJ103" s="231">
        <f t="shared" si="524"/>
        <v>-587594.23999999976</v>
      </c>
      <c r="CK103" s="231">
        <f t="shared" si="524"/>
        <v>-65839.729999999981</v>
      </c>
      <c r="CL103" s="231">
        <f t="shared" si="524"/>
        <v>297516.08000000007</v>
      </c>
      <c r="CM103" s="231">
        <f t="shared" si="524"/>
        <v>262656.45999999996</v>
      </c>
      <c r="CN103" s="231">
        <f t="shared" si="524"/>
        <v>50448</v>
      </c>
      <c r="CO103" s="231">
        <f t="shared" si="525"/>
        <v>201793.77000000002</v>
      </c>
      <c r="CP103" s="390">
        <f t="shared" si="525"/>
        <v>545251.52</v>
      </c>
      <c r="CQ103" s="352">
        <f t="shared" si="525"/>
        <v>1131346</v>
      </c>
      <c r="CR103" s="231">
        <f t="shared" si="525"/>
        <v>3217353</v>
      </c>
      <c r="CS103" s="231">
        <f t="shared" si="525"/>
        <v>632872.51999999955</v>
      </c>
      <c r="CT103" s="231">
        <f t="shared" si="525"/>
        <v>2221110.2800000003</v>
      </c>
      <c r="CU103" s="231">
        <f t="shared" si="525"/>
        <v>1427193.63</v>
      </c>
      <c r="CV103" s="231">
        <f t="shared" si="525"/>
        <v>1249991.46</v>
      </c>
      <c r="CW103" s="231">
        <f t="shared" si="525"/>
        <v>1009903</v>
      </c>
      <c r="CX103" s="231">
        <f t="shared" si="525"/>
        <v>1009298.47</v>
      </c>
      <c r="CY103" s="231">
        <f t="shared" si="526"/>
        <v>494833</v>
      </c>
      <c r="CZ103" s="231">
        <f t="shared" si="526"/>
        <v>1114480</v>
      </c>
      <c r="DA103" s="231">
        <f t="shared" si="526"/>
        <v>1118195</v>
      </c>
      <c r="DB103" s="390">
        <f t="shared" si="526"/>
        <v>1128417</v>
      </c>
      <c r="DC103" s="390">
        <f t="shared" si="526"/>
        <v>2942148</v>
      </c>
      <c r="DD103" s="390">
        <f t="shared" si="526"/>
        <v>75120</v>
      </c>
      <c r="DE103" s="390">
        <f t="shared" si="526"/>
        <v>164022</v>
      </c>
      <c r="DF103" s="390">
        <f t="shared" si="526"/>
        <v>-665027</v>
      </c>
      <c r="DG103" s="390">
        <f t="shared" si="526"/>
        <v>-274176</v>
      </c>
      <c r="DH103" s="390">
        <f t="shared" si="526"/>
        <v>-470129</v>
      </c>
      <c r="DI103" s="390">
        <f t="shared" si="527"/>
        <v>-696053</v>
      </c>
      <c r="DJ103" s="390">
        <f t="shared" si="527"/>
        <v>-690282</v>
      </c>
      <c r="DK103" s="390">
        <f t="shared" si="527"/>
        <v>-380648</v>
      </c>
      <c r="DL103" s="390">
        <f t="shared" si="527"/>
        <v>-719338</v>
      </c>
      <c r="DM103" s="390">
        <f t="shared" si="527"/>
        <v>-744409</v>
      </c>
      <c r="DN103" s="390">
        <f t="shared" si="527"/>
        <v>9781</v>
      </c>
      <c r="DO103" s="390">
        <f t="shared" si="527"/>
        <v>454855</v>
      </c>
      <c r="DP103" s="390">
        <f t="shared" si="527"/>
        <v>555766</v>
      </c>
      <c r="DQ103" s="390">
        <f t="shared" si="527"/>
        <v>-367091</v>
      </c>
      <c r="DR103" s="390">
        <f t="shared" si="527"/>
        <v>1421353</v>
      </c>
      <c r="DS103" s="390">
        <f t="shared" si="527"/>
        <v>642028</v>
      </c>
      <c r="DT103" s="390">
        <f t="shared" si="527"/>
        <v>-998110</v>
      </c>
      <c r="DU103" s="390">
        <f t="shared" si="527"/>
        <v>-347890</v>
      </c>
      <c r="DV103" s="390">
        <f t="shared" si="527"/>
        <v>-768196</v>
      </c>
      <c r="DW103" s="390">
        <f t="shared" si="527"/>
        <v>-541845</v>
      </c>
      <c r="DX103" s="390">
        <f t="shared" si="527"/>
        <v>-599592</v>
      </c>
      <c r="DY103" s="390"/>
      <c r="DZ103" s="390"/>
      <c r="EA103" s="390"/>
      <c r="EB103" s="326"/>
      <c r="EC103" s="56">
        <f>IF(ISERROR(GETPIVOTDATA("VALUE",'CRS WK pvt'!$I$2,"DT_FILE",EC$8,"CD_CO",EC$6,"TRIM_CAT",TRIM(B103),"TRIM_LINE",A100))=TRUE,0,GETPIVOTDATA("VALUE",'CRS WK pvt'!$I$2,"DT_FILE",EC$8,"CD_CO",EC$6,"TRIM_CAT",TRIM(B103),"TRIM_LINE",A100))</f>
        <v>930535</v>
      </c>
    </row>
    <row r="104" spans="1:133" s="31" customFormat="1" x14ac:dyDescent="0.3">
      <c r="A104" s="138"/>
      <c r="B104" s="32" t="s">
        <v>142</v>
      </c>
      <c r="C104" s="89">
        <v>2915692.04</v>
      </c>
      <c r="D104" s="90">
        <v>3246239.97</v>
      </c>
      <c r="E104" s="90">
        <v>2302821.11</v>
      </c>
      <c r="F104" s="28">
        <v>1100333.48</v>
      </c>
      <c r="G104" s="90">
        <v>781671.08</v>
      </c>
      <c r="H104" s="90">
        <v>538470.56000000006</v>
      </c>
      <c r="I104" s="90">
        <v>429422.83</v>
      </c>
      <c r="J104" s="90">
        <v>530368.46</v>
      </c>
      <c r="K104" s="90">
        <v>628044.47</v>
      </c>
      <c r="L104" s="91">
        <v>1203021.6599999999</v>
      </c>
      <c r="M104" s="90">
        <v>2837963.07</v>
      </c>
      <c r="N104" s="90">
        <v>2225156.15</v>
      </c>
      <c r="O104" s="90">
        <v>2774600.92</v>
      </c>
      <c r="P104" s="90">
        <v>1616486.3999999999</v>
      </c>
      <c r="Q104" s="90">
        <v>1587910.36</v>
      </c>
      <c r="R104" s="90">
        <v>1366562.39</v>
      </c>
      <c r="S104" s="90">
        <v>666744.04</v>
      </c>
      <c r="T104" s="90">
        <v>350786.01</v>
      </c>
      <c r="U104" s="191">
        <v>319066.88</v>
      </c>
      <c r="V104" s="191">
        <v>356853</v>
      </c>
      <c r="W104" s="191">
        <v>517927.08</v>
      </c>
      <c r="X104" s="91">
        <v>1163186.19</v>
      </c>
      <c r="Y104" s="191">
        <v>1734924</v>
      </c>
      <c r="Z104" s="191">
        <v>2316928</v>
      </c>
      <c r="AA104" s="191">
        <v>3653058.24</v>
      </c>
      <c r="AB104" s="191">
        <v>2292724.25</v>
      </c>
      <c r="AC104" s="191">
        <v>1578136.76</v>
      </c>
      <c r="AD104" s="191">
        <v>804016.87</v>
      </c>
      <c r="AE104" s="191">
        <v>662438</v>
      </c>
      <c r="AF104" s="191">
        <v>512442.32</v>
      </c>
      <c r="AG104" s="191">
        <v>378314</v>
      </c>
      <c r="AH104" s="191">
        <v>371125</v>
      </c>
      <c r="AI104" s="191">
        <v>627091</v>
      </c>
      <c r="AJ104" s="91">
        <v>1228470</v>
      </c>
      <c r="AK104" s="279">
        <v>2054182</v>
      </c>
      <c r="AL104" s="279">
        <v>3753661</v>
      </c>
      <c r="AM104" s="279">
        <v>3969958</v>
      </c>
      <c r="AN104" s="279">
        <v>3091449</v>
      </c>
      <c r="AO104" s="279">
        <v>2032481</v>
      </c>
      <c r="AP104" s="279">
        <v>1611126</v>
      </c>
      <c r="AQ104" s="56">
        <v>883902</v>
      </c>
      <c r="AR104" s="279">
        <v>699774</v>
      </c>
      <c r="AS104" s="279">
        <v>524040</v>
      </c>
      <c r="AT104" s="279">
        <v>762993</v>
      </c>
      <c r="AU104" s="279">
        <v>1109627</v>
      </c>
      <c r="AV104" s="296">
        <v>1781981</v>
      </c>
      <c r="AW104" s="279">
        <v>3723453</v>
      </c>
      <c r="AX104" s="279">
        <v>3913669</v>
      </c>
      <c r="AY104" s="279">
        <v>4045680</v>
      </c>
      <c r="AZ104" s="56">
        <v>2784877</v>
      </c>
      <c r="BA104" s="279">
        <v>2225824</v>
      </c>
      <c r="BB104" s="279">
        <v>1328146</v>
      </c>
      <c r="BC104" s="56">
        <v>779667</v>
      </c>
      <c r="BD104" s="279">
        <v>517326</v>
      </c>
      <c r="BE104" s="279">
        <v>503820</v>
      </c>
      <c r="BF104" s="279">
        <v>479626</v>
      </c>
      <c r="BG104" s="279">
        <v>760411</v>
      </c>
      <c r="BH104" s="296">
        <v>1702269</v>
      </c>
      <c r="BI104" s="481">
        <v>3988257</v>
      </c>
      <c r="BJ104" s="545">
        <v>3829380</v>
      </c>
      <c r="BK104" s="570">
        <v>3833705</v>
      </c>
      <c r="BL104" s="56">
        <v>3494704</v>
      </c>
      <c r="BM104" s="279">
        <v>2351034</v>
      </c>
      <c r="BN104" s="279">
        <v>807634</v>
      </c>
      <c r="BO104" s="56">
        <v>653550</v>
      </c>
      <c r="BP104" s="56">
        <v>291680</v>
      </c>
      <c r="BQ104" s="279">
        <v>338221</v>
      </c>
      <c r="BR104" s="279">
        <v>367717</v>
      </c>
      <c r="BS104" s="279"/>
      <c r="BT104" s="279"/>
      <c r="BU104" s="89">
        <f t="shared" si="523"/>
        <v>-141091.12000000011</v>
      </c>
      <c r="BV104" s="92">
        <f t="shared" si="523"/>
        <v>-1629753.5700000003</v>
      </c>
      <c r="BW104" s="92">
        <f t="shared" si="523"/>
        <v>-714910.74999999977</v>
      </c>
      <c r="BX104" s="92">
        <f t="shared" si="523"/>
        <v>266228.90999999992</v>
      </c>
      <c r="BY104" s="92">
        <f t="shared" si="523"/>
        <v>-114927.03999999992</v>
      </c>
      <c r="BZ104" s="92">
        <f t="shared" si="523"/>
        <v>-187684.55000000005</v>
      </c>
      <c r="CA104" s="92">
        <f t="shared" si="523"/>
        <v>-110355.95000000001</v>
      </c>
      <c r="CB104" s="92">
        <f t="shared" si="523"/>
        <v>-173515.45999999996</v>
      </c>
      <c r="CC104" s="92">
        <f t="shared" si="523"/>
        <v>-110117.38999999996</v>
      </c>
      <c r="CD104" s="390">
        <f t="shared" si="523"/>
        <v>-39835.469999999972</v>
      </c>
      <c r="CE104" s="413">
        <f t="shared" si="524"/>
        <v>-1103039.0699999998</v>
      </c>
      <c r="CF104" s="92">
        <f t="shared" si="524"/>
        <v>91771.850000000093</v>
      </c>
      <c r="CG104" s="92">
        <f t="shared" si="524"/>
        <v>878457.3200000003</v>
      </c>
      <c r="CH104" s="92">
        <f t="shared" si="524"/>
        <v>676237.85000000009</v>
      </c>
      <c r="CI104" s="92">
        <f t="shared" si="524"/>
        <v>-9773.6000000000931</v>
      </c>
      <c r="CJ104" s="231">
        <f t="shared" si="524"/>
        <v>-562545.5199999999</v>
      </c>
      <c r="CK104" s="231">
        <f t="shared" si="524"/>
        <v>-4306.0400000000373</v>
      </c>
      <c r="CL104" s="231">
        <f t="shared" si="524"/>
        <v>161656.31</v>
      </c>
      <c r="CM104" s="231">
        <f t="shared" si="524"/>
        <v>59247.119999999995</v>
      </c>
      <c r="CN104" s="231">
        <f t="shared" si="524"/>
        <v>14272</v>
      </c>
      <c r="CO104" s="231">
        <f t="shared" si="525"/>
        <v>109163.91999999998</v>
      </c>
      <c r="CP104" s="390">
        <f t="shared" si="525"/>
        <v>65283.810000000056</v>
      </c>
      <c r="CQ104" s="352">
        <f t="shared" si="525"/>
        <v>319258</v>
      </c>
      <c r="CR104" s="231">
        <f t="shared" si="525"/>
        <v>1436733</v>
      </c>
      <c r="CS104" s="231">
        <f t="shared" si="525"/>
        <v>316899.75999999978</v>
      </c>
      <c r="CT104" s="231">
        <f t="shared" si="525"/>
        <v>798724.75</v>
      </c>
      <c r="CU104" s="231">
        <f t="shared" si="525"/>
        <v>454344.24</v>
      </c>
      <c r="CV104" s="231">
        <f t="shared" si="525"/>
        <v>807109.13</v>
      </c>
      <c r="CW104" s="231">
        <f t="shared" si="525"/>
        <v>221464</v>
      </c>
      <c r="CX104" s="231">
        <f t="shared" si="525"/>
        <v>187331.68</v>
      </c>
      <c r="CY104" s="231">
        <f t="shared" si="526"/>
        <v>145726</v>
      </c>
      <c r="CZ104" s="231">
        <f t="shared" si="526"/>
        <v>391868</v>
      </c>
      <c r="DA104" s="231">
        <f t="shared" si="526"/>
        <v>482536</v>
      </c>
      <c r="DB104" s="390">
        <f t="shared" si="526"/>
        <v>553511</v>
      </c>
      <c r="DC104" s="390">
        <f t="shared" si="526"/>
        <v>1669271</v>
      </c>
      <c r="DD104" s="390">
        <f t="shared" si="526"/>
        <v>160008</v>
      </c>
      <c r="DE104" s="390">
        <f t="shared" si="526"/>
        <v>75722</v>
      </c>
      <c r="DF104" s="390">
        <f t="shared" si="526"/>
        <v>-306572</v>
      </c>
      <c r="DG104" s="390">
        <f t="shared" si="526"/>
        <v>193343</v>
      </c>
      <c r="DH104" s="390">
        <f t="shared" si="526"/>
        <v>-282980</v>
      </c>
      <c r="DI104" s="390">
        <f t="shared" si="527"/>
        <v>-104235</v>
      </c>
      <c r="DJ104" s="390">
        <f t="shared" si="527"/>
        <v>-182448</v>
      </c>
      <c r="DK104" s="390">
        <f t="shared" si="527"/>
        <v>-20220</v>
      </c>
      <c r="DL104" s="390">
        <f t="shared" si="527"/>
        <v>-283367</v>
      </c>
      <c r="DM104" s="390">
        <f t="shared" si="527"/>
        <v>-349216</v>
      </c>
      <c r="DN104" s="390">
        <f t="shared" si="527"/>
        <v>-79712</v>
      </c>
      <c r="DO104" s="390">
        <f t="shared" si="527"/>
        <v>264804</v>
      </c>
      <c r="DP104" s="390">
        <f t="shared" si="527"/>
        <v>-84289</v>
      </c>
      <c r="DQ104" s="390">
        <f t="shared" si="527"/>
        <v>-211975</v>
      </c>
      <c r="DR104" s="390">
        <f t="shared" si="527"/>
        <v>709827</v>
      </c>
      <c r="DS104" s="390">
        <f t="shared" si="527"/>
        <v>125210</v>
      </c>
      <c r="DT104" s="390">
        <f t="shared" si="527"/>
        <v>-520512</v>
      </c>
      <c r="DU104" s="390">
        <f t="shared" si="527"/>
        <v>-126117</v>
      </c>
      <c r="DV104" s="390">
        <f t="shared" si="527"/>
        <v>-225646</v>
      </c>
      <c r="DW104" s="390">
        <f t="shared" si="527"/>
        <v>-165599</v>
      </c>
      <c r="DX104" s="390">
        <f t="shared" si="527"/>
        <v>-111909</v>
      </c>
      <c r="DY104" s="390"/>
      <c r="DZ104" s="390"/>
      <c r="EA104" s="390"/>
      <c r="EB104" s="326"/>
      <c r="EC104" s="56">
        <f>IF(ISERROR(GETPIVOTDATA("VALUE",'CRS WK pvt'!$I$2,"DT_FILE",EC$8,"CD_CO",EC$6,"TRIM_CAT",TRIM(B104),"TRIM_LINE",A100))=TRUE,0,GETPIVOTDATA("VALUE",'CRS WK pvt'!$I$2,"DT_FILE",EC$8,"CD_CO",EC$6,"TRIM_CAT",TRIM(B104),"TRIM_LINE",A100))</f>
        <v>367717</v>
      </c>
    </row>
    <row r="105" spans="1:133" s="31" customFormat="1" x14ac:dyDescent="0.3">
      <c r="A105" s="138"/>
      <c r="B105" s="32" t="s">
        <v>143</v>
      </c>
      <c r="C105" s="89">
        <v>2291023.0699999998</v>
      </c>
      <c r="D105" s="90">
        <v>1739457.07</v>
      </c>
      <c r="E105" s="90">
        <v>1323151.3799999999</v>
      </c>
      <c r="F105" s="28">
        <v>1153389.01</v>
      </c>
      <c r="G105" s="90">
        <v>980325.59</v>
      </c>
      <c r="H105" s="90">
        <v>735549.52</v>
      </c>
      <c r="I105" s="90">
        <v>795050.01</v>
      </c>
      <c r="J105" s="90">
        <v>760735.03</v>
      </c>
      <c r="K105" s="90">
        <v>861636.04</v>
      </c>
      <c r="L105" s="91">
        <v>1104704.2</v>
      </c>
      <c r="M105" s="90">
        <v>1631230.53</v>
      </c>
      <c r="N105" s="90">
        <v>1373069.45</v>
      </c>
      <c r="O105" s="90">
        <v>1696234.99</v>
      </c>
      <c r="P105" s="90">
        <v>1299899.08</v>
      </c>
      <c r="Q105" s="90">
        <v>1027420.03</v>
      </c>
      <c r="R105" s="90">
        <v>1217735.82</v>
      </c>
      <c r="S105" s="90">
        <v>859166.05</v>
      </c>
      <c r="T105" s="90">
        <v>728189.21</v>
      </c>
      <c r="U105" s="191">
        <v>623502.71</v>
      </c>
      <c r="V105" s="191">
        <v>685804</v>
      </c>
      <c r="W105" s="191">
        <v>813648.14</v>
      </c>
      <c r="X105" s="91">
        <v>1140580.55</v>
      </c>
      <c r="Y105" s="191">
        <v>1418733</v>
      </c>
      <c r="Z105" s="191">
        <v>1494750</v>
      </c>
      <c r="AA105" s="191">
        <v>2197419.71</v>
      </c>
      <c r="AB105" s="191">
        <v>1614579.29</v>
      </c>
      <c r="AC105" s="191">
        <v>1045863.98</v>
      </c>
      <c r="AD105" s="191">
        <v>930321.33</v>
      </c>
      <c r="AE105" s="191">
        <v>723062</v>
      </c>
      <c r="AF105" s="191">
        <v>831724.24</v>
      </c>
      <c r="AG105" s="191">
        <v>1222488</v>
      </c>
      <c r="AH105" s="191">
        <v>575085</v>
      </c>
      <c r="AI105" s="191">
        <v>1157906</v>
      </c>
      <c r="AJ105" s="91">
        <v>1028735</v>
      </c>
      <c r="AK105" s="279">
        <v>1423319</v>
      </c>
      <c r="AL105" s="279">
        <v>2595547</v>
      </c>
      <c r="AM105" s="279">
        <v>2205242</v>
      </c>
      <c r="AN105" s="279">
        <v>1870554</v>
      </c>
      <c r="AO105" s="279">
        <v>1983034</v>
      </c>
      <c r="AP105" s="279">
        <v>1387425</v>
      </c>
      <c r="AQ105" s="56">
        <v>1156178</v>
      </c>
      <c r="AR105" s="279">
        <v>1607267</v>
      </c>
      <c r="AS105" s="279">
        <v>1304783</v>
      </c>
      <c r="AT105" s="279">
        <v>1301931</v>
      </c>
      <c r="AU105" s="279">
        <v>1549712</v>
      </c>
      <c r="AV105" s="296">
        <v>1478323</v>
      </c>
      <c r="AW105" s="279">
        <v>2738887</v>
      </c>
      <c r="AX105" s="279">
        <v>2823783</v>
      </c>
      <c r="AY105" s="279">
        <v>2581184</v>
      </c>
      <c r="AZ105" s="56">
        <v>2280037</v>
      </c>
      <c r="BA105" s="279">
        <v>1834645</v>
      </c>
      <c r="BB105" s="279">
        <v>1516421</v>
      </c>
      <c r="BC105" s="56">
        <v>1062742</v>
      </c>
      <c r="BD105" s="279">
        <v>1446108</v>
      </c>
      <c r="BE105" s="279">
        <v>1374218</v>
      </c>
      <c r="BF105" s="279">
        <v>1211892</v>
      </c>
      <c r="BG105" s="279">
        <v>1068000</v>
      </c>
      <c r="BH105" s="296">
        <v>1757116</v>
      </c>
      <c r="BI105" s="481">
        <v>2107184</v>
      </c>
      <c r="BJ105" s="545">
        <v>2370638</v>
      </c>
      <c r="BK105" s="570">
        <v>2763485</v>
      </c>
      <c r="BL105" s="56">
        <v>2142039</v>
      </c>
      <c r="BM105" s="279">
        <v>1481016</v>
      </c>
      <c r="BN105" s="279">
        <v>575887</v>
      </c>
      <c r="BO105" s="56">
        <v>429935</v>
      </c>
      <c r="BP105" s="56">
        <v>262453</v>
      </c>
      <c r="BQ105" s="279">
        <v>258558</v>
      </c>
      <c r="BR105" s="279">
        <v>269423</v>
      </c>
      <c r="BS105" s="279"/>
      <c r="BT105" s="279"/>
      <c r="BU105" s="89">
        <f t="shared" si="523"/>
        <v>-594788.07999999984</v>
      </c>
      <c r="BV105" s="92">
        <f t="shared" si="523"/>
        <v>-439557.99</v>
      </c>
      <c r="BW105" s="92">
        <f t="shared" si="523"/>
        <v>-295731.34999999986</v>
      </c>
      <c r="BX105" s="92">
        <f t="shared" si="523"/>
        <v>64346.810000000056</v>
      </c>
      <c r="BY105" s="92">
        <f t="shared" si="523"/>
        <v>-121159.53999999992</v>
      </c>
      <c r="BZ105" s="92">
        <f t="shared" si="523"/>
        <v>-7360.3100000000559</v>
      </c>
      <c r="CA105" s="92">
        <f t="shared" si="523"/>
        <v>-171547.30000000005</v>
      </c>
      <c r="CB105" s="92">
        <f t="shared" si="523"/>
        <v>-74931.030000000028</v>
      </c>
      <c r="CC105" s="92">
        <f t="shared" si="523"/>
        <v>-47987.900000000023</v>
      </c>
      <c r="CD105" s="390">
        <f t="shared" si="523"/>
        <v>35876.350000000093</v>
      </c>
      <c r="CE105" s="413">
        <f t="shared" si="524"/>
        <v>-212497.53000000003</v>
      </c>
      <c r="CF105" s="92">
        <f t="shared" si="524"/>
        <v>121680.55000000005</v>
      </c>
      <c r="CG105" s="92">
        <f t="shared" si="524"/>
        <v>501184.72</v>
      </c>
      <c r="CH105" s="92">
        <f t="shared" si="524"/>
        <v>314680.20999999996</v>
      </c>
      <c r="CI105" s="92">
        <f t="shared" si="524"/>
        <v>18443.949999999953</v>
      </c>
      <c r="CJ105" s="231">
        <f t="shared" si="524"/>
        <v>-287414.49000000011</v>
      </c>
      <c r="CK105" s="231">
        <f t="shared" si="524"/>
        <v>-136104.05000000005</v>
      </c>
      <c r="CL105" s="231">
        <f t="shared" si="524"/>
        <v>103535.03000000003</v>
      </c>
      <c r="CM105" s="231">
        <f t="shared" si="524"/>
        <v>598985.29</v>
      </c>
      <c r="CN105" s="231">
        <f t="shared" si="524"/>
        <v>-110719</v>
      </c>
      <c r="CO105" s="231">
        <f t="shared" si="525"/>
        <v>344257.86</v>
      </c>
      <c r="CP105" s="390">
        <f t="shared" si="525"/>
        <v>-111845.55000000005</v>
      </c>
      <c r="CQ105" s="352">
        <f t="shared" si="525"/>
        <v>4586</v>
      </c>
      <c r="CR105" s="231">
        <f t="shared" si="525"/>
        <v>1100797</v>
      </c>
      <c r="CS105" s="231">
        <f t="shared" si="525"/>
        <v>7822.2900000000373</v>
      </c>
      <c r="CT105" s="231">
        <f t="shared" si="525"/>
        <v>255974.70999999996</v>
      </c>
      <c r="CU105" s="231">
        <f t="shared" si="525"/>
        <v>937170.02</v>
      </c>
      <c r="CV105" s="231">
        <f t="shared" si="525"/>
        <v>457103.67000000004</v>
      </c>
      <c r="CW105" s="231">
        <f t="shared" si="525"/>
        <v>433116</v>
      </c>
      <c r="CX105" s="231">
        <f t="shared" si="525"/>
        <v>775542.76</v>
      </c>
      <c r="CY105" s="231">
        <f t="shared" si="526"/>
        <v>82295</v>
      </c>
      <c r="CZ105" s="231">
        <f t="shared" si="526"/>
        <v>726846</v>
      </c>
      <c r="DA105" s="231">
        <f t="shared" si="526"/>
        <v>391806</v>
      </c>
      <c r="DB105" s="390">
        <f t="shared" si="526"/>
        <v>449588</v>
      </c>
      <c r="DC105" s="390">
        <f t="shared" si="526"/>
        <v>1315568</v>
      </c>
      <c r="DD105" s="390">
        <f t="shared" si="526"/>
        <v>228236</v>
      </c>
      <c r="DE105" s="390">
        <f t="shared" si="526"/>
        <v>375942</v>
      </c>
      <c r="DF105" s="390">
        <f t="shared" si="526"/>
        <v>409483</v>
      </c>
      <c r="DG105" s="390">
        <f t="shared" si="526"/>
        <v>-148389</v>
      </c>
      <c r="DH105" s="390">
        <f t="shared" si="526"/>
        <v>128996</v>
      </c>
      <c r="DI105" s="390">
        <f t="shared" si="527"/>
        <v>-93436</v>
      </c>
      <c r="DJ105" s="390">
        <f t="shared" si="527"/>
        <v>-161159</v>
      </c>
      <c r="DK105" s="390">
        <f t="shared" si="527"/>
        <v>69435</v>
      </c>
      <c r="DL105" s="390">
        <f t="shared" si="527"/>
        <v>-90039</v>
      </c>
      <c r="DM105" s="390">
        <f t="shared" si="527"/>
        <v>-481712</v>
      </c>
      <c r="DN105" s="390">
        <f t="shared" si="527"/>
        <v>278793</v>
      </c>
      <c r="DO105" s="390">
        <f t="shared" si="527"/>
        <v>-631703</v>
      </c>
      <c r="DP105" s="390">
        <f t="shared" si="527"/>
        <v>-453145</v>
      </c>
      <c r="DQ105" s="390">
        <f t="shared" si="527"/>
        <v>182301</v>
      </c>
      <c r="DR105" s="390">
        <f t="shared" si="527"/>
        <v>-137998</v>
      </c>
      <c r="DS105" s="390">
        <f t="shared" si="527"/>
        <v>-353629</v>
      </c>
      <c r="DT105" s="390">
        <f t="shared" si="527"/>
        <v>-940534</v>
      </c>
      <c r="DU105" s="390">
        <f t="shared" si="527"/>
        <v>-632807</v>
      </c>
      <c r="DV105" s="390">
        <f t="shared" si="527"/>
        <v>-1183655</v>
      </c>
      <c r="DW105" s="390">
        <f t="shared" si="527"/>
        <v>-1115660</v>
      </c>
      <c r="DX105" s="390">
        <f t="shared" si="527"/>
        <v>-942469</v>
      </c>
      <c r="DY105" s="390"/>
      <c r="DZ105" s="390"/>
      <c r="EA105" s="390"/>
      <c r="EB105" s="326"/>
      <c r="EC105" s="56">
        <f>IF(ISERROR(GETPIVOTDATA("VALUE",'CRS WK pvt'!$I$2,"DT_FILE",EC$8,"CD_CO",EC$6,"TRIM_CAT",TRIM(B105),"TRIM_LINE",A100))=TRUE,0,GETPIVOTDATA("VALUE",'CRS WK pvt'!$I$2,"DT_FILE",EC$8,"CD_CO",EC$6,"TRIM_CAT",TRIM(B105),"TRIM_LINE",A100))</f>
        <v>269423</v>
      </c>
    </row>
    <row r="106" spans="1:133" s="122" customFormat="1" x14ac:dyDescent="0.3">
      <c r="A106" s="139"/>
      <c r="B106" s="32" t="s">
        <v>144</v>
      </c>
      <c r="C106" s="123">
        <f>SUM(C101:C105)</f>
        <v>40291928.969999999</v>
      </c>
      <c r="D106" s="124">
        <f t="shared" ref="D106:EC120" si="528">SUM(D101:D105)</f>
        <v>35676946.280000001</v>
      </c>
      <c r="E106" s="124">
        <f t="shared" si="528"/>
        <v>26904594.239999998</v>
      </c>
      <c r="F106" s="125">
        <f t="shared" si="528"/>
        <v>17655908.07</v>
      </c>
      <c r="G106" s="124">
        <f t="shared" si="528"/>
        <v>14405500.790000001</v>
      </c>
      <c r="H106" s="124">
        <f t="shared" si="528"/>
        <v>12223052.799999999</v>
      </c>
      <c r="I106" s="124">
        <f t="shared" si="528"/>
        <v>10927135.51</v>
      </c>
      <c r="J106" s="124">
        <f t="shared" si="528"/>
        <v>12109677.549999999</v>
      </c>
      <c r="K106" s="124">
        <f t="shared" si="528"/>
        <v>13215608.699999999</v>
      </c>
      <c r="L106" s="126">
        <f t="shared" si="528"/>
        <v>25112904.989999998</v>
      </c>
      <c r="M106" s="124">
        <f t="shared" si="528"/>
        <v>37386421.119999997</v>
      </c>
      <c r="N106" s="124">
        <f t="shared" si="528"/>
        <v>33795480.5</v>
      </c>
      <c r="O106" s="124">
        <f t="shared" si="528"/>
        <v>36528429.170000002</v>
      </c>
      <c r="P106" s="124">
        <f t="shared" si="528"/>
        <v>28896425.789999999</v>
      </c>
      <c r="Q106" s="124">
        <f t="shared" si="528"/>
        <v>25282754.639999997</v>
      </c>
      <c r="R106" s="124">
        <f t="shared" si="528"/>
        <v>18345675.029999997</v>
      </c>
      <c r="S106" s="124">
        <f t="shared" si="528"/>
        <v>12853157.540000003</v>
      </c>
      <c r="T106" s="124">
        <f t="shared" si="528"/>
        <v>10900504.259999998</v>
      </c>
      <c r="U106" s="124">
        <f t="shared" si="528"/>
        <v>10260915.539999999</v>
      </c>
      <c r="V106" s="124">
        <f t="shared" si="528"/>
        <v>10505851</v>
      </c>
      <c r="W106" s="124">
        <f t="shared" si="528"/>
        <v>13141164.260000002</v>
      </c>
      <c r="X106" s="126">
        <f t="shared" si="528"/>
        <v>23709934.640000004</v>
      </c>
      <c r="Y106" s="124">
        <f t="shared" si="528"/>
        <v>31480710</v>
      </c>
      <c r="Z106" s="124">
        <f t="shared" si="528"/>
        <v>37701317</v>
      </c>
      <c r="AA106" s="124">
        <f t="shared" si="528"/>
        <v>48609002.440000005</v>
      </c>
      <c r="AB106" s="124">
        <f t="shared" si="528"/>
        <v>32886223.159999996</v>
      </c>
      <c r="AC106" s="124">
        <f t="shared" si="528"/>
        <v>23923092.670000002</v>
      </c>
      <c r="AD106" s="124">
        <f t="shared" si="528"/>
        <v>17212617.629999999</v>
      </c>
      <c r="AE106" s="124">
        <f t="shared" si="528"/>
        <v>13603872</v>
      </c>
      <c r="AF106" s="124">
        <f t="shared" si="528"/>
        <v>12569935.41</v>
      </c>
      <c r="AG106" s="263">
        <v>11470967</v>
      </c>
      <c r="AH106" s="263">
        <v>10444310</v>
      </c>
      <c r="AI106" s="263">
        <v>16924675</v>
      </c>
      <c r="AJ106" s="126">
        <v>26736006</v>
      </c>
      <c r="AK106" s="280">
        <v>39243746</v>
      </c>
      <c r="AL106" s="280">
        <v>54198964</v>
      </c>
      <c r="AM106" s="280">
        <v>57104909</v>
      </c>
      <c r="AN106" s="280">
        <v>41999848</v>
      </c>
      <c r="AO106" s="280">
        <v>33186531</v>
      </c>
      <c r="AP106" s="280">
        <v>23814177</v>
      </c>
      <c r="AQ106" s="37">
        <v>18370173</v>
      </c>
      <c r="AR106" s="280">
        <v>18731705</v>
      </c>
      <c r="AS106" s="280">
        <v>15173931</v>
      </c>
      <c r="AT106" s="280">
        <v>16793928</v>
      </c>
      <c r="AU106" s="280">
        <v>20760697</v>
      </c>
      <c r="AV106" s="297">
        <v>33432147</v>
      </c>
      <c r="AW106" s="280">
        <v>52345364</v>
      </c>
      <c r="AX106" s="280">
        <v>55060413</v>
      </c>
      <c r="AY106" s="280">
        <v>58176906</v>
      </c>
      <c r="AZ106" s="37">
        <v>41941270</v>
      </c>
      <c r="BA106" s="280">
        <v>33356260</v>
      </c>
      <c r="BB106" s="280">
        <v>21081230</v>
      </c>
      <c r="BC106" s="37">
        <v>14453980</v>
      </c>
      <c r="BD106" s="280">
        <v>14966793</v>
      </c>
      <c r="BE106" s="280">
        <v>13209735</v>
      </c>
      <c r="BF106" s="280">
        <v>13591199</v>
      </c>
      <c r="BG106" s="280">
        <v>17186326</v>
      </c>
      <c r="BH106" s="297">
        <v>33658913</v>
      </c>
      <c r="BI106" s="482">
        <v>53947425</v>
      </c>
      <c r="BJ106" s="546">
        <v>57962505</v>
      </c>
      <c r="BK106" s="571">
        <v>57649391</v>
      </c>
      <c r="BL106" s="37">
        <v>50358259</v>
      </c>
      <c r="BM106" s="280">
        <v>32388353</v>
      </c>
      <c r="BN106" s="280">
        <v>16215296</v>
      </c>
      <c r="BO106" s="37">
        <v>16073882</v>
      </c>
      <c r="BP106" s="37">
        <v>12906250</v>
      </c>
      <c r="BQ106" s="280">
        <v>12623180</v>
      </c>
      <c r="BR106" s="280">
        <v>12795851</v>
      </c>
      <c r="BS106" s="280"/>
      <c r="BT106" s="280"/>
      <c r="BU106" s="123">
        <f t="shared" si="426"/>
        <v>-3763499.8000000017</v>
      </c>
      <c r="BV106" s="127">
        <f t="shared" ref="BV106:BX106" si="529">SUM(BV101:BV105)</f>
        <v>-6780520.4899999993</v>
      </c>
      <c r="BW106" s="127">
        <f t="shared" si="529"/>
        <v>-1621839.5999999994</v>
      </c>
      <c r="BX106" s="127">
        <f t="shared" si="529"/>
        <v>689766.95999999915</v>
      </c>
      <c r="BY106" s="127">
        <f t="shared" ref="BY106" si="530">SUM(BY101:BY105)</f>
        <v>-1552343.2500000005</v>
      </c>
      <c r="BZ106" s="127">
        <f t="shared" ref="BZ106:CH106" si="531">SUM(BZ101:BZ105)</f>
        <v>-1322548.5399999991</v>
      </c>
      <c r="CA106" s="127">
        <f t="shared" si="531"/>
        <v>-666219.9700000002</v>
      </c>
      <c r="CB106" s="127">
        <f t="shared" si="531"/>
        <v>-1603826.5499999991</v>
      </c>
      <c r="CC106" s="127">
        <f t="shared" si="531"/>
        <v>-74444.439999999013</v>
      </c>
      <c r="CD106" s="391">
        <f t="shared" si="531"/>
        <v>-1402970.349999998</v>
      </c>
      <c r="CE106" s="414">
        <f t="shared" si="531"/>
        <v>-5905711.1200000001</v>
      </c>
      <c r="CF106" s="127">
        <f t="shared" si="531"/>
        <v>3905836.4999999991</v>
      </c>
      <c r="CG106" s="127">
        <f t="shared" si="531"/>
        <v>12080573.270000001</v>
      </c>
      <c r="CH106" s="127">
        <f t="shared" si="531"/>
        <v>3989797.3699999973</v>
      </c>
      <c r="CI106" s="127">
        <f t="shared" ref="CI106:CJ106" si="532">SUM(CI101:CI105)</f>
        <v>-1359661.97</v>
      </c>
      <c r="CJ106" s="232">
        <f t="shared" si="532"/>
        <v>-1133057.3999999987</v>
      </c>
      <c r="CK106" s="232">
        <f t="shared" ref="CK106:CL106" si="533">SUM(CK101:CK105)</f>
        <v>750714.4599999995</v>
      </c>
      <c r="CL106" s="232">
        <f t="shared" si="533"/>
        <v>1669431.1499999994</v>
      </c>
      <c r="CM106" s="232">
        <f t="shared" ref="CM106" si="534">SUM(CM101:CM105)</f>
        <v>1210051.46</v>
      </c>
      <c r="CN106" s="232">
        <f t="shared" ref="CN106:CO106" si="535">SUM(CN101:CN105)</f>
        <v>-61541</v>
      </c>
      <c r="CO106" s="232">
        <f t="shared" si="535"/>
        <v>3783510.7399999993</v>
      </c>
      <c r="CP106" s="391">
        <f t="shared" ref="CP106:CQ106" si="536">SUM(CP101:CP105)</f>
        <v>3026071.3599999994</v>
      </c>
      <c r="CQ106" s="353">
        <f t="shared" si="536"/>
        <v>7763036</v>
      </c>
      <c r="CR106" s="232">
        <f t="shared" ref="CR106" si="537">SUM(CR101:CR105)</f>
        <v>16497647</v>
      </c>
      <c r="CS106" s="232">
        <f t="shared" ref="CS106" si="538">SUM(CS101:CS105)</f>
        <v>8495906.5599999987</v>
      </c>
      <c r="CT106" s="232">
        <f t="shared" ref="CT106" si="539">SUM(CT101:CT105)</f>
        <v>9113624.8400000036</v>
      </c>
      <c r="CU106" s="232">
        <f t="shared" ref="CU106" si="540">SUM(CU101:CU105)</f>
        <v>9263438.3300000001</v>
      </c>
      <c r="CV106" s="232">
        <f t="shared" ref="CV106" si="541">SUM(CV101:CV105)</f>
        <v>6601559.3699999992</v>
      </c>
      <c r="CW106" s="232">
        <f t="shared" ref="CW106" si="542">SUM(CW101:CW105)</f>
        <v>4766301</v>
      </c>
      <c r="CX106" s="232">
        <f t="shared" ref="CX106" si="543">SUM(CX101:CX105)</f>
        <v>6161769.5899999999</v>
      </c>
      <c r="CY106" s="232">
        <f t="shared" ref="CY106" si="544">SUM(CY101:CY105)</f>
        <v>3702964</v>
      </c>
      <c r="CZ106" s="232">
        <f t="shared" ref="CZ106" si="545">SUM(CZ101:CZ105)</f>
        <v>6349618</v>
      </c>
      <c r="DA106" s="232">
        <f t="shared" ref="DA106" si="546">SUM(DA101:DA105)</f>
        <v>3836022</v>
      </c>
      <c r="DB106" s="391">
        <f t="shared" ref="DB106" si="547">SUM(DB101:DB105)</f>
        <v>6696141</v>
      </c>
      <c r="DC106" s="391">
        <f t="shared" ref="DC106" si="548">SUM(DC101:DC105)</f>
        <v>13101618</v>
      </c>
      <c r="DD106" s="391">
        <f t="shared" ref="DD106" si="549">SUM(DD101:DD105)</f>
        <v>861449</v>
      </c>
      <c r="DE106" s="391">
        <f t="shared" ref="DE106" si="550">SUM(DE101:DE105)</f>
        <v>1071997</v>
      </c>
      <c r="DF106" s="391">
        <f t="shared" ref="DF106:DG106" si="551">SUM(DF101:DF105)</f>
        <v>-58578</v>
      </c>
      <c r="DG106" s="391">
        <f t="shared" si="551"/>
        <v>169729</v>
      </c>
      <c r="DH106" s="391">
        <f t="shared" ref="DH106" si="552">SUM(DH101:DH105)</f>
        <v>-2732947</v>
      </c>
      <c r="DI106" s="391">
        <f t="shared" ref="DI106" si="553">SUM(DI101:DI105)</f>
        <v>-3916193</v>
      </c>
      <c r="DJ106" s="391">
        <f t="shared" ref="DJ106:DK106" si="554">SUM(DJ101:DJ105)</f>
        <v>-3764912</v>
      </c>
      <c r="DK106" s="391">
        <f t="shared" si="554"/>
        <v>-1964196</v>
      </c>
      <c r="DL106" s="391">
        <f t="shared" ref="DL106:DM106" si="555">SUM(DL101:DL105)</f>
        <v>-3202729</v>
      </c>
      <c r="DM106" s="391">
        <f t="shared" si="555"/>
        <v>-3574371</v>
      </c>
      <c r="DN106" s="391">
        <f t="shared" ref="DN106:DO106" si="556">SUM(DN101:DN105)</f>
        <v>226766</v>
      </c>
      <c r="DO106" s="391">
        <f t="shared" si="556"/>
        <v>1602061</v>
      </c>
      <c r="DP106" s="391">
        <f t="shared" ref="DP106" si="557">SUM(DP101:DP105)</f>
        <v>2902092</v>
      </c>
      <c r="DQ106" s="391">
        <f t="shared" ref="DQ106:DR106" si="558">SUM(DQ101:DQ105)</f>
        <v>-527515</v>
      </c>
      <c r="DR106" s="391">
        <f t="shared" si="558"/>
        <v>8416989</v>
      </c>
      <c r="DS106" s="391">
        <f t="shared" ref="DS106:DT106" si="559">SUM(DS101:DS105)</f>
        <v>-967907</v>
      </c>
      <c r="DT106" s="391">
        <f t="shared" si="559"/>
        <v>-4865934</v>
      </c>
      <c r="DU106" s="391">
        <f t="shared" ref="DU106:DV106" si="560">SUM(DU101:DU105)</f>
        <v>1619902</v>
      </c>
      <c r="DV106" s="391">
        <f t="shared" si="560"/>
        <v>-2060543</v>
      </c>
      <c r="DW106" s="391">
        <f t="shared" ref="DW106:DX106" si="561">SUM(DW101:DW105)</f>
        <v>-586555</v>
      </c>
      <c r="DX106" s="391">
        <f t="shared" si="561"/>
        <v>-795348</v>
      </c>
      <c r="DY106" s="391"/>
      <c r="DZ106" s="391"/>
      <c r="EA106" s="391"/>
      <c r="EB106" s="327"/>
      <c r="EC106" s="37">
        <f t="shared" si="528"/>
        <v>12795851</v>
      </c>
    </row>
    <row r="107" spans="1:133" s="51" customFormat="1" x14ac:dyDescent="0.3">
      <c r="A107" s="138">
        <f>+A100+1</f>
        <v>15</v>
      </c>
      <c r="B107" s="78" t="s">
        <v>159</v>
      </c>
      <c r="C107" s="79"/>
      <c r="D107" s="80"/>
      <c r="E107" s="80"/>
      <c r="F107" s="80"/>
      <c r="G107" s="80"/>
      <c r="H107" s="80"/>
      <c r="I107" s="80"/>
      <c r="J107" s="80"/>
      <c r="K107" s="80"/>
      <c r="L107" s="81"/>
      <c r="M107" s="80"/>
      <c r="N107" s="80"/>
      <c r="O107" s="80"/>
      <c r="P107" s="80"/>
      <c r="Q107" s="80"/>
      <c r="R107" s="80"/>
      <c r="S107" s="80"/>
      <c r="T107" s="80"/>
      <c r="U107" s="185"/>
      <c r="V107" s="185"/>
      <c r="W107" s="185"/>
      <c r="X107" s="81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81"/>
      <c r="AK107" s="274"/>
      <c r="AL107" s="274"/>
      <c r="AM107" s="274"/>
      <c r="AN107" s="274"/>
      <c r="AO107" s="274"/>
      <c r="AP107" s="274"/>
      <c r="AQ107" s="82"/>
      <c r="AR107" s="274"/>
      <c r="AS107" s="274"/>
      <c r="AT107" s="274"/>
      <c r="AU107" s="274"/>
      <c r="AV107" s="290"/>
      <c r="AW107" s="274"/>
      <c r="AX107" s="274"/>
      <c r="AY107" s="274"/>
      <c r="AZ107" s="82"/>
      <c r="BA107" s="274"/>
      <c r="BB107" s="274"/>
      <c r="BC107" s="82"/>
      <c r="BD107" s="274"/>
      <c r="BE107" s="274"/>
      <c r="BF107" s="274"/>
      <c r="BG107" s="274"/>
      <c r="BH107" s="290"/>
      <c r="BI107" s="474"/>
      <c r="BJ107" s="539"/>
      <c r="BK107" s="563"/>
      <c r="BL107" s="82"/>
      <c r="BM107" s="274"/>
      <c r="BN107" s="274"/>
      <c r="BO107" s="82"/>
      <c r="BP107" s="82"/>
      <c r="BQ107" s="274"/>
      <c r="BR107" s="274"/>
      <c r="BS107" s="274"/>
      <c r="BT107" s="274"/>
      <c r="BU107" s="79"/>
      <c r="BV107" s="83"/>
      <c r="BW107" s="83"/>
      <c r="BX107" s="83"/>
      <c r="BY107" s="83"/>
      <c r="BZ107" s="83"/>
      <c r="CA107" s="83"/>
      <c r="CB107" s="83"/>
      <c r="CC107" s="83"/>
      <c r="CD107" s="384"/>
      <c r="CE107" s="407"/>
      <c r="CF107" s="83"/>
      <c r="CG107" s="83"/>
      <c r="CH107" s="83"/>
      <c r="CI107" s="83"/>
      <c r="CJ107" s="225"/>
      <c r="CK107" s="225"/>
      <c r="CL107" s="225"/>
      <c r="CM107" s="225"/>
      <c r="CN107" s="225"/>
      <c r="CO107" s="225"/>
      <c r="CP107" s="384"/>
      <c r="CQ107" s="346"/>
      <c r="CR107" s="225"/>
      <c r="CS107" s="225"/>
      <c r="CT107" s="225"/>
      <c r="CU107" s="225"/>
      <c r="CV107" s="225"/>
      <c r="CW107" s="225"/>
      <c r="CX107" s="225"/>
      <c r="CY107" s="225"/>
      <c r="CZ107" s="225"/>
      <c r="DA107" s="225"/>
      <c r="DB107" s="384"/>
      <c r="DC107" s="384"/>
      <c r="DD107" s="384"/>
      <c r="DE107" s="384"/>
      <c r="DF107" s="384"/>
      <c r="DG107" s="384"/>
      <c r="DH107" s="384"/>
      <c r="DI107" s="384"/>
      <c r="DJ107" s="384"/>
      <c r="DK107" s="384"/>
      <c r="DL107" s="384"/>
      <c r="DM107" s="384"/>
      <c r="DN107" s="384"/>
      <c r="DO107" s="384"/>
      <c r="DP107" s="384"/>
      <c r="DQ107" s="384"/>
      <c r="DR107" s="384"/>
      <c r="DS107" s="384"/>
      <c r="DT107" s="384"/>
      <c r="DU107" s="384"/>
      <c r="DV107" s="384"/>
      <c r="DW107" s="384"/>
      <c r="DX107" s="384"/>
      <c r="DY107" s="384"/>
      <c r="DZ107" s="384"/>
      <c r="EA107" s="384"/>
      <c r="EB107" s="261"/>
      <c r="EC107" s="82"/>
    </row>
    <row r="108" spans="1:133" s="51" customFormat="1" x14ac:dyDescent="0.3">
      <c r="A108" s="138"/>
      <c r="B108" s="52" t="s">
        <v>139</v>
      </c>
      <c r="C108" s="94">
        <v>149543</v>
      </c>
      <c r="D108" s="95">
        <v>153220</v>
      </c>
      <c r="E108" s="95">
        <v>155275</v>
      </c>
      <c r="F108" s="27">
        <v>142022</v>
      </c>
      <c r="G108" s="95">
        <v>151543</v>
      </c>
      <c r="H108" s="95">
        <v>148485</v>
      </c>
      <c r="I108" s="95">
        <v>142909</v>
      </c>
      <c r="J108" s="95">
        <v>161854</v>
      </c>
      <c r="K108" s="95">
        <v>142467</v>
      </c>
      <c r="L108" s="96">
        <v>161426</v>
      </c>
      <c r="M108" s="95">
        <v>163374</v>
      </c>
      <c r="N108" s="95">
        <v>149817</v>
      </c>
      <c r="O108" s="95">
        <v>166136</v>
      </c>
      <c r="P108" s="95">
        <v>159619</v>
      </c>
      <c r="Q108" s="95">
        <v>159804</v>
      </c>
      <c r="R108" s="95">
        <v>160848</v>
      </c>
      <c r="S108" s="95">
        <v>156131</v>
      </c>
      <c r="T108" s="95">
        <v>156137</v>
      </c>
      <c r="U108" s="192">
        <v>154592</v>
      </c>
      <c r="V108" s="192">
        <v>151416</v>
      </c>
      <c r="W108" s="192">
        <v>150112</v>
      </c>
      <c r="X108" s="96">
        <v>165582</v>
      </c>
      <c r="Y108" s="192">
        <v>145017</v>
      </c>
      <c r="Z108" s="192">
        <v>152263</v>
      </c>
      <c r="AA108" s="192">
        <v>179250</v>
      </c>
      <c r="AB108" s="192">
        <v>155575</v>
      </c>
      <c r="AC108" s="192">
        <v>163565</v>
      </c>
      <c r="AD108" s="192">
        <v>159797</v>
      </c>
      <c r="AE108" s="192">
        <v>157461</v>
      </c>
      <c r="AF108" s="192">
        <v>160714</v>
      </c>
      <c r="AG108" s="192">
        <v>151407</v>
      </c>
      <c r="AH108" s="192">
        <v>150419</v>
      </c>
      <c r="AI108" s="192">
        <v>161167</v>
      </c>
      <c r="AJ108" s="96">
        <v>155386</v>
      </c>
      <c r="AK108" s="281">
        <v>161156</v>
      </c>
      <c r="AL108" s="281">
        <v>165934</v>
      </c>
      <c r="AM108" s="281">
        <v>181187</v>
      </c>
      <c r="AN108" s="281">
        <v>149551</v>
      </c>
      <c r="AO108" s="281">
        <v>158090</v>
      </c>
      <c r="AP108" s="281">
        <v>163614</v>
      </c>
      <c r="AQ108" s="56">
        <v>154514</v>
      </c>
      <c r="AR108" s="281">
        <v>170410</v>
      </c>
      <c r="AS108" s="281">
        <v>153372</v>
      </c>
      <c r="AT108" s="281">
        <v>154890</v>
      </c>
      <c r="AU108" s="281">
        <v>164334</v>
      </c>
      <c r="AV108" s="298">
        <v>156688</v>
      </c>
      <c r="AW108" s="281">
        <v>164019</v>
      </c>
      <c r="AX108" s="281">
        <v>159913</v>
      </c>
      <c r="AY108" s="281">
        <v>177124</v>
      </c>
      <c r="AZ108" s="56">
        <v>145714</v>
      </c>
      <c r="BA108" s="281">
        <v>177453</v>
      </c>
      <c r="BB108" s="281">
        <v>165636</v>
      </c>
      <c r="BC108" s="56">
        <v>140525</v>
      </c>
      <c r="BD108" s="281">
        <v>166093</v>
      </c>
      <c r="BE108" s="281">
        <v>149211</v>
      </c>
      <c r="BF108" s="281">
        <v>161432</v>
      </c>
      <c r="BG108" s="281">
        <v>159460</v>
      </c>
      <c r="BH108" s="298">
        <v>146622</v>
      </c>
      <c r="BI108" s="483">
        <v>174331</v>
      </c>
      <c r="BJ108" s="547">
        <v>162738</v>
      </c>
      <c r="BK108" s="572">
        <v>164381</v>
      </c>
      <c r="BL108" s="56">
        <v>169007</v>
      </c>
      <c r="BM108" s="281">
        <v>138373</v>
      </c>
      <c r="BN108" s="281">
        <v>140287</v>
      </c>
      <c r="BO108" s="56">
        <v>181120</v>
      </c>
      <c r="BP108" s="56">
        <v>171931</v>
      </c>
      <c r="BQ108" s="281">
        <v>174500</v>
      </c>
      <c r="BR108" s="281">
        <v>183831</v>
      </c>
      <c r="BS108" s="281"/>
      <c r="BT108" s="281"/>
      <c r="BU108" s="94">
        <f t="shared" ref="BU108:CD112" si="562">O108-C108</f>
        <v>16593</v>
      </c>
      <c r="BV108" s="97">
        <f t="shared" si="562"/>
        <v>6399</v>
      </c>
      <c r="BW108" s="97">
        <f t="shared" si="562"/>
        <v>4529</v>
      </c>
      <c r="BX108" s="97">
        <f t="shared" si="562"/>
        <v>18826</v>
      </c>
      <c r="BY108" s="97">
        <f t="shared" si="562"/>
        <v>4588</v>
      </c>
      <c r="BZ108" s="97">
        <f t="shared" si="562"/>
        <v>7652</v>
      </c>
      <c r="CA108" s="97">
        <f t="shared" si="562"/>
        <v>11683</v>
      </c>
      <c r="CB108" s="97">
        <f t="shared" si="562"/>
        <v>-10438</v>
      </c>
      <c r="CC108" s="97">
        <f t="shared" si="562"/>
        <v>7645</v>
      </c>
      <c r="CD108" s="392">
        <f t="shared" si="562"/>
        <v>4156</v>
      </c>
      <c r="CE108" s="415">
        <f t="shared" ref="CE108:CN112" si="563">Y108-M108</f>
        <v>-18357</v>
      </c>
      <c r="CF108" s="97">
        <f t="shared" si="563"/>
        <v>2446</v>
      </c>
      <c r="CG108" s="97">
        <f t="shared" si="563"/>
        <v>13114</v>
      </c>
      <c r="CH108" s="97">
        <f t="shared" si="563"/>
        <v>-4044</v>
      </c>
      <c r="CI108" s="97">
        <f t="shared" si="563"/>
        <v>3761</v>
      </c>
      <c r="CJ108" s="233">
        <f t="shared" si="563"/>
        <v>-1051</v>
      </c>
      <c r="CK108" s="233">
        <f t="shared" si="563"/>
        <v>1330</v>
      </c>
      <c r="CL108" s="233">
        <f t="shared" si="563"/>
        <v>4577</v>
      </c>
      <c r="CM108" s="233">
        <f t="shared" si="563"/>
        <v>-3185</v>
      </c>
      <c r="CN108" s="233">
        <f t="shared" si="563"/>
        <v>-997</v>
      </c>
      <c r="CO108" s="233">
        <f t="shared" ref="CO108:CX112" si="564">AI108-W108</f>
        <v>11055</v>
      </c>
      <c r="CP108" s="392">
        <f t="shared" si="564"/>
        <v>-10196</v>
      </c>
      <c r="CQ108" s="354">
        <f t="shared" si="564"/>
        <v>16139</v>
      </c>
      <c r="CR108" s="233">
        <f t="shared" si="564"/>
        <v>13671</v>
      </c>
      <c r="CS108" s="233">
        <f t="shared" si="564"/>
        <v>1937</v>
      </c>
      <c r="CT108" s="233">
        <f t="shared" si="564"/>
        <v>-6024</v>
      </c>
      <c r="CU108" s="233">
        <f t="shared" si="564"/>
        <v>-5475</v>
      </c>
      <c r="CV108" s="233">
        <f t="shared" si="564"/>
        <v>3817</v>
      </c>
      <c r="CW108" s="233">
        <f t="shared" si="564"/>
        <v>-2947</v>
      </c>
      <c r="CX108" s="233">
        <f t="shared" si="564"/>
        <v>9696</v>
      </c>
      <c r="CY108" s="233">
        <f t="shared" ref="CY108:DH112" si="565">AS108-AG108</f>
        <v>1965</v>
      </c>
      <c r="CZ108" s="233">
        <f t="shared" si="565"/>
        <v>4471</v>
      </c>
      <c r="DA108" s="233">
        <f t="shared" si="565"/>
        <v>3167</v>
      </c>
      <c r="DB108" s="392">
        <f t="shared" si="565"/>
        <v>1302</v>
      </c>
      <c r="DC108" s="392">
        <f t="shared" si="565"/>
        <v>2863</v>
      </c>
      <c r="DD108" s="392">
        <f t="shared" si="565"/>
        <v>-6021</v>
      </c>
      <c r="DE108" s="392">
        <f t="shared" si="565"/>
        <v>-4063</v>
      </c>
      <c r="DF108" s="392">
        <f t="shared" si="565"/>
        <v>-3837</v>
      </c>
      <c r="DG108" s="392">
        <f t="shared" si="565"/>
        <v>19363</v>
      </c>
      <c r="DH108" s="392">
        <f t="shared" si="565"/>
        <v>2022</v>
      </c>
      <c r="DI108" s="392">
        <f t="shared" ref="DI108:DX112" si="566">BC108-AQ108</f>
        <v>-13989</v>
      </c>
      <c r="DJ108" s="392">
        <f t="shared" si="566"/>
        <v>-4317</v>
      </c>
      <c r="DK108" s="392">
        <f t="shared" si="566"/>
        <v>-4161</v>
      </c>
      <c r="DL108" s="392">
        <f t="shared" si="566"/>
        <v>6542</v>
      </c>
      <c r="DM108" s="392">
        <f t="shared" si="566"/>
        <v>-4874</v>
      </c>
      <c r="DN108" s="392">
        <f t="shared" si="566"/>
        <v>-10066</v>
      </c>
      <c r="DO108" s="392">
        <f t="shared" si="566"/>
        <v>10312</v>
      </c>
      <c r="DP108" s="392">
        <f t="shared" si="566"/>
        <v>2825</v>
      </c>
      <c r="DQ108" s="392">
        <f t="shared" si="566"/>
        <v>-12743</v>
      </c>
      <c r="DR108" s="392">
        <f t="shared" si="566"/>
        <v>23293</v>
      </c>
      <c r="DS108" s="392">
        <f t="shared" si="566"/>
        <v>-39080</v>
      </c>
      <c r="DT108" s="392">
        <f t="shared" si="566"/>
        <v>-25349</v>
      </c>
      <c r="DU108" s="392">
        <f t="shared" si="566"/>
        <v>40595</v>
      </c>
      <c r="DV108" s="392">
        <f t="shared" si="566"/>
        <v>5838</v>
      </c>
      <c r="DW108" s="392">
        <f t="shared" si="566"/>
        <v>25289</v>
      </c>
      <c r="DX108" s="392">
        <f t="shared" si="566"/>
        <v>22399</v>
      </c>
      <c r="DY108" s="392"/>
      <c r="DZ108" s="392"/>
      <c r="EA108" s="392"/>
      <c r="EB108" s="261"/>
      <c r="EC108" s="56">
        <f>IF(ISERROR(GETPIVOTDATA("VALUE",'CRS WK pvt'!$I$2,"DT_FILE",EC$8,"CD_CO",EC$6,"TRIM_CAT",TRIM(B108),"TRIM_LINE",A107))=TRUE,0,GETPIVOTDATA("VALUE",'CRS WK pvt'!$I$2,"DT_FILE",EC$8,"CD_CO",EC$6,"TRIM_CAT",TRIM(B108),"TRIM_LINE",A107))</f>
        <v>183831</v>
      </c>
    </row>
    <row r="109" spans="1:133" s="51" customFormat="1" x14ac:dyDescent="0.3">
      <c r="A109" s="138"/>
      <c r="B109" s="52" t="s">
        <v>140</v>
      </c>
      <c r="C109" s="94">
        <v>7741</v>
      </c>
      <c r="D109" s="95">
        <v>7916</v>
      </c>
      <c r="E109" s="95">
        <v>7333</v>
      </c>
      <c r="F109" s="27">
        <v>7582</v>
      </c>
      <c r="G109" s="95">
        <v>6006</v>
      </c>
      <c r="H109" s="95">
        <v>5795</v>
      </c>
      <c r="I109" s="95">
        <v>5791</v>
      </c>
      <c r="J109" s="95">
        <v>6414</v>
      </c>
      <c r="K109" s="95">
        <v>5609</v>
      </c>
      <c r="L109" s="96">
        <v>5831</v>
      </c>
      <c r="M109" s="95">
        <v>9622</v>
      </c>
      <c r="N109" s="95">
        <v>7568</v>
      </c>
      <c r="O109" s="95">
        <v>7803</v>
      </c>
      <c r="P109" s="95">
        <v>8286</v>
      </c>
      <c r="Q109" s="95">
        <v>7632</v>
      </c>
      <c r="R109" s="95">
        <v>7177</v>
      </c>
      <c r="S109" s="95">
        <v>6256</v>
      </c>
      <c r="T109" s="95">
        <v>5926</v>
      </c>
      <c r="U109" s="192">
        <v>6162</v>
      </c>
      <c r="V109" s="192">
        <v>6122</v>
      </c>
      <c r="W109" s="192">
        <v>6099</v>
      </c>
      <c r="X109" s="96">
        <v>7373</v>
      </c>
      <c r="Y109" s="192">
        <v>8720</v>
      </c>
      <c r="Z109" s="192">
        <v>9296</v>
      </c>
      <c r="AA109" s="192">
        <v>10129</v>
      </c>
      <c r="AB109" s="192">
        <v>7461</v>
      </c>
      <c r="AC109" s="192">
        <v>8885</v>
      </c>
      <c r="AD109" s="192">
        <v>10806</v>
      </c>
      <c r="AE109" s="192">
        <v>7020</v>
      </c>
      <c r="AF109" s="192">
        <v>7302</v>
      </c>
      <c r="AG109" s="192">
        <v>6889</v>
      </c>
      <c r="AH109" s="192">
        <v>6782</v>
      </c>
      <c r="AI109" s="192">
        <v>10663</v>
      </c>
      <c r="AJ109" s="96">
        <v>6504</v>
      </c>
      <c r="AK109" s="281">
        <v>9984</v>
      </c>
      <c r="AL109" s="281">
        <v>8830</v>
      </c>
      <c r="AM109" s="281">
        <v>10797</v>
      </c>
      <c r="AN109" s="281">
        <v>10017</v>
      </c>
      <c r="AO109" s="281">
        <v>12201</v>
      </c>
      <c r="AP109" s="281">
        <v>7706</v>
      </c>
      <c r="AQ109" s="56">
        <v>7194</v>
      </c>
      <c r="AR109" s="281">
        <v>7974</v>
      </c>
      <c r="AS109" s="281">
        <v>7151</v>
      </c>
      <c r="AT109" s="281">
        <v>7641</v>
      </c>
      <c r="AU109" s="281">
        <v>8301</v>
      </c>
      <c r="AV109" s="298">
        <v>7729</v>
      </c>
      <c r="AW109" s="281">
        <v>11571</v>
      </c>
      <c r="AX109" s="281">
        <v>10972</v>
      </c>
      <c r="AY109" s="281">
        <v>11954</v>
      </c>
      <c r="AZ109" s="56">
        <v>11057</v>
      </c>
      <c r="BA109" s="281">
        <v>13406</v>
      </c>
      <c r="BB109" s="281">
        <v>8821</v>
      </c>
      <c r="BC109" s="56">
        <v>7903</v>
      </c>
      <c r="BD109" s="281">
        <v>8884</v>
      </c>
      <c r="BE109" s="281">
        <v>8087</v>
      </c>
      <c r="BF109" s="281">
        <v>8808</v>
      </c>
      <c r="BG109" s="281">
        <v>8606</v>
      </c>
      <c r="BH109" s="298">
        <v>8123</v>
      </c>
      <c r="BI109" s="483">
        <v>11583</v>
      </c>
      <c r="BJ109" s="547">
        <v>10383</v>
      </c>
      <c r="BK109" s="572">
        <v>12953</v>
      </c>
      <c r="BL109" s="56">
        <v>12650</v>
      </c>
      <c r="BM109" s="281">
        <v>10673</v>
      </c>
      <c r="BN109" s="281">
        <v>16428</v>
      </c>
      <c r="BO109" s="56">
        <v>17697</v>
      </c>
      <c r="BP109" s="56">
        <v>17199</v>
      </c>
      <c r="BQ109" s="281">
        <v>17639</v>
      </c>
      <c r="BR109" s="281">
        <v>18540</v>
      </c>
      <c r="BS109" s="281"/>
      <c r="BT109" s="281"/>
      <c r="BU109" s="94">
        <f t="shared" si="562"/>
        <v>62</v>
      </c>
      <c r="BV109" s="97">
        <f t="shared" si="562"/>
        <v>370</v>
      </c>
      <c r="BW109" s="97">
        <f t="shared" si="562"/>
        <v>299</v>
      </c>
      <c r="BX109" s="97">
        <f t="shared" si="562"/>
        <v>-405</v>
      </c>
      <c r="BY109" s="97">
        <f t="shared" si="562"/>
        <v>250</v>
      </c>
      <c r="BZ109" s="97">
        <f t="shared" si="562"/>
        <v>131</v>
      </c>
      <c r="CA109" s="97">
        <f t="shared" si="562"/>
        <v>371</v>
      </c>
      <c r="CB109" s="97">
        <f t="shared" si="562"/>
        <v>-292</v>
      </c>
      <c r="CC109" s="97">
        <f t="shared" si="562"/>
        <v>490</v>
      </c>
      <c r="CD109" s="392">
        <f t="shared" si="562"/>
        <v>1542</v>
      </c>
      <c r="CE109" s="415">
        <f t="shared" si="563"/>
        <v>-902</v>
      </c>
      <c r="CF109" s="97">
        <f t="shared" si="563"/>
        <v>1728</v>
      </c>
      <c r="CG109" s="97">
        <f t="shared" si="563"/>
        <v>2326</v>
      </c>
      <c r="CH109" s="97">
        <f t="shared" si="563"/>
        <v>-825</v>
      </c>
      <c r="CI109" s="97">
        <f t="shared" si="563"/>
        <v>1253</v>
      </c>
      <c r="CJ109" s="233">
        <f t="shared" si="563"/>
        <v>3629</v>
      </c>
      <c r="CK109" s="233">
        <f t="shared" si="563"/>
        <v>764</v>
      </c>
      <c r="CL109" s="233">
        <f t="shared" si="563"/>
        <v>1376</v>
      </c>
      <c r="CM109" s="233">
        <f t="shared" si="563"/>
        <v>727</v>
      </c>
      <c r="CN109" s="233">
        <f t="shared" si="563"/>
        <v>660</v>
      </c>
      <c r="CO109" s="233">
        <f t="shared" si="564"/>
        <v>4564</v>
      </c>
      <c r="CP109" s="392">
        <f t="shared" si="564"/>
        <v>-869</v>
      </c>
      <c r="CQ109" s="354">
        <f t="shared" si="564"/>
        <v>1264</v>
      </c>
      <c r="CR109" s="233">
        <f t="shared" si="564"/>
        <v>-466</v>
      </c>
      <c r="CS109" s="233">
        <f t="shared" si="564"/>
        <v>668</v>
      </c>
      <c r="CT109" s="233">
        <f t="shared" si="564"/>
        <v>2556</v>
      </c>
      <c r="CU109" s="233">
        <f t="shared" si="564"/>
        <v>3316</v>
      </c>
      <c r="CV109" s="233">
        <f t="shared" si="564"/>
        <v>-3100</v>
      </c>
      <c r="CW109" s="233">
        <f t="shared" si="564"/>
        <v>174</v>
      </c>
      <c r="CX109" s="233">
        <f t="shared" si="564"/>
        <v>672</v>
      </c>
      <c r="CY109" s="233">
        <f t="shared" si="565"/>
        <v>262</v>
      </c>
      <c r="CZ109" s="233">
        <f t="shared" si="565"/>
        <v>859</v>
      </c>
      <c r="DA109" s="233">
        <f t="shared" si="565"/>
        <v>-2362</v>
      </c>
      <c r="DB109" s="392">
        <f t="shared" si="565"/>
        <v>1225</v>
      </c>
      <c r="DC109" s="392">
        <f t="shared" si="565"/>
        <v>1587</v>
      </c>
      <c r="DD109" s="392">
        <f t="shared" si="565"/>
        <v>2142</v>
      </c>
      <c r="DE109" s="392">
        <f t="shared" si="565"/>
        <v>1157</v>
      </c>
      <c r="DF109" s="392">
        <f t="shared" si="565"/>
        <v>1040</v>
      </c>
      <c r="DG109" s="392">
        <f t="shared" si="565"/>
        <v>1205</v>
      </c>
      <c r="DH109" s="392">
        <f t="shared" si="565"/>
        <v>1115</v>
      </c>
      <c r="DI109" s="392">
        <f t="shared" si="566"/>
        <v>709</v>
      </c>
      <c r="DJ109" s="392">
        <f t="shared" si="566"/>
        <v>910</v>
      </c>
      <c r="DK109" s="392">
        <f t="shared" si="566"/>
        <v>936</v>
      </c>
      <c r="DL109" s="392">
        <f t="shared" si="566"/>
        <v>1167</v>
      </c>
      <c r="DM109" s="392">
        <f t="shared" si="566"/>
        <v>305</v>
      </c>
      <c r="DN109" s="392">
        <f t="shared" si="566"/>
        <v>394</v>
      </c>
      <c r="DO109" s="392">
        <f t="shared" si="566"/>
        <v>12</v>
      </c>
      <c r="DP109" s="392">
        <f t="shared" si="566"/>
        <v>-589</v>
      </c>
      <c r="DQ109" s="392">
        <f t="shared" si="566"/>
        <v>999</v>
      </c>
      <c r="DR109" s="392">
        <f t="shared" si="566"/>
        <v>1593</v>
      </c>
      <c r="DS109" s="392">
        <f t="shared" si="566"/>
        <v>-2733</v>
      </c>
      <c r="DT109" s="392">
        <f t="shared" si="566"/>
        <v>7607</v>
      </c>
      <c r="DU109" s="392">
        <f t="shared" si="566"/>
        <v>9794</v>
      </c>
      <c r="DV109" s="392">
        <f t="shared" si="566"/>
        <v>8315</v>
      </c>
      <c r="DW109" s="392">
        <f t="shared" si="566"/>
        <v>9552</v>
      </c>
      <c r="DX109" s="392">
        <f t="shared" si="566"/>
        <v>9732</v>
      </c>
      <c r="DY109" s="392"/>
      <c r="DZ109" s="392"/>
      <c r="EA109" s="392"/>
      <c r="EB109" s="261"/>
      <c r="EC109" s="56">
        <f>IF(ISERROR(GETPIVOTDATA("VALUE",'CRS WK pvt'!$I$2,"DT_FILE",EC$8,"CD_CO",EC$6,"TRIM_CAT",TRIM(B109),"TRIM_LINE",A107))=TRUE,0,GETPIVOTDATA("VALUE",'CRS WK pvt'!$I$2,"DT_FILE",EC$8,"CD_CO",EC$6,"TRIM_CAT",TRIM(B109),"TRIM_LINE",A107))</f>
        <v>18540</v>
      </c>
    </row>
    <row r="110" spans="1:133" s="51" customFormat="1" x14ac:dyDescent="0.3">
      <c r="A110" s="138"/>
      <c r="B110" s="52" t="s">
        <v>141</v>
      </c>
      <c r="C110" s="94">
        <v>15205</v>
      </c>
      <c r="D110" s="95">
        <v>15163</v>
      </c>
      <c r="E110" s="95">
        <v>17265</v>
      </c>
      <c r="F110" s="27">
        <v>14079</v>
      </c>
      <c r="G110" s="95">
        <v>15316</v>
      </c>
      <c r="H110" s="95">
        <v>15499</v>
      </c>
      <c r="I110" s="95">
        <v>13716</v>
      </c>
      <c r="J110" s="95">
        <v>16113</v>
      </c>
      <c r="K110" s="95">
        <v>13187</v>
      </c>
      <c r="L110" s="96">
        <v>15347</v>
      </c>
      <c r="M110" s="95">
        <v>18183</v>
      </c>
      <c r="N110" s="95">
        <v>14312</v>
      </c>
      <c r="O110" s="95">
        <v>17104</v>
      </c>
      <c r="P110" s="95">
        <v>13810</v>
      </c>
      <c r="Q110" s="95">
        <v>15522</v>
      </c>
      <c r="R110" s="95">
        <v>16126</v>
      </c>
      <c r="S110" s="95">
        <v>16689</v>
      </c>
      <c r="T110" s="95">
        <v>15312</v>
      </c>
      <c r="U110" s="192">
        <v>15581</v>
      </c>
      <c r="V110" s="192">
        <v>14623</v>
      </c>
      <c r="W110" s="192">
        <v>14440</v>
      </c>
      <c r="X110" s="96">
        <v>15638</v>
      </c>
      <c r="Y110" s="192">
        <v>14619</v>
      </c>
      <c r="Z110" s="192">
        <v>15288</v>
      </c>
      <c r="AA110" s="192">
        <v>20598</v>
      </c>
      <c r="AB110" s="192">
        <v>16008</v>
      </c>
      <c r="AC110" s="192">
        <v>16631</v>
      </c>
      <c r="AD110" s="192">
        <v>15606</v>
      </c>
      <c r="AE110" s="192">
        <v>15915</v>
      </c>
      <c r="AF110" s="192">
        <v>16421</v>
      </c>
      <c r="AG110" s="192">
        <v>15055</v>
      </c>
      <c r="AH110" s="192">
        <v>12878</v>
      </c>
      <c r="AI110" s="192">
        <v>16662</v>
      </c>
      <c r="AJ110" s="96">
        <v>15201</v>
      </c>
      <c r="AK110" s="281">
        <v>15437</v>
      </c>
      <c r="AL110" s="281">
        <v>18306</v>
      </c>
      <c r="AM110" s="281">
        <v>18525</v>
      </c>
      <c r="AN110" s="281">
        <v>16217</v>
      </c>
      <c r="AO110" s="281">
        <v>15521</v>
      </c>
      <c r="AP110" s="281">
        <v>15873</v>
      </c>
      <c r="AQ110" s="56">
        <v>15897</v>
      </c>
      <c r="AR110" s="281">
        <v>16541</v>
      </c>
      <c r="AS110" s="281">
        <v>14928</v>
      </c>
      <c r="AT110" s="281">
        <v>16067</v>
      </c>
      <c r="AU110" s="281">
        <v>15986</v>
      </c>
      <c r="AV110" s="298">
        <v>14886</v>
      </c>
      <c r="AW110" s="281">
        <v>17570</v>
      </c>
      <c r="AX110" s="281">
        <v>16516</v>
      </c>
      <c r="AY110" s="281">
        <v>18401</v>
      </c>
      <c r="AZ110" s="56">
        <v>14978</v>
      </c>
      <c r="BA110" s="281">
        <v>16799</v>
      </c>
      <c r="BB110" s="281">
        <v>17103</v>
      </c>
      <c r="BC110" s="56">
        <v>14927</v>
      </c>
      <c r="BD110" s="281">
        <v>16372</v>
      </c>
      <c r="BE110" s="281">
        <v>15435</v>
      </c>
      <c r="BF110" s="281">
        <v>15758</v>
      </c>
      <c r="BG110" s="281">
        <v>15844</v>
      </c>
      <c r="BH110" s="298">
        <v>14257</v>
      </c>
      <c r="BI110" s="483">
        <v>18304</v>
      </c>
      <c r="BJ110" s="547">
        <v>16811</v>
      </c>
      <c r="BK110" s="572">
        <v>16482</v>
      </c>
      <c r="BL110" s="56">
        <v>16998</v>
      </c>
      <c r="BM110" s="281">
        <v>14546</v>
      </c>
      <c r="BN110" s="281">
        <v>11901</v>
      </c>
      <c r="BO110" s="56">
        <v>14757</v>
      </c>
      <c r="BP110" s="56">
        <v>14019</v>
      </c>
      <c r="BQ110" s="281">
        <v>15372</v>
      </c>
      <c r="BR110" s="281">
        <v>15493</v>
      </c>
      <c r="BS110" s="281"/>
      <c r="BT110" s="281"/>
      <c r="BU110" s="94">
        <f t="shared" si="562"/>
        <v>1899</v>
      </c>
      <c r="BV110" s="97">
        <f t="shared" si="562"/>
        <v>-1353</v>
      </c>
      <c r="BW110" s="97">
        <f t="shared" si="562"/>
        <v>-1743</v>
      </c>
      <c r="BX110" s="97">
        <f t="shared" si="562"/>
        <v>2047</v>
      </c>
      <c r="BY110" s="97">
        <f t="shared" si="562"/>
        <v>1373</v>
      </c>
      <c r="BZ110" s="97">
        <f t="shared" si="562"/>
        <v>-187</v>
      </c>
      <c r="CA110" s="97">
        <f t="shared" si="562"/>
        <v>1865</v>
      </c>
      <c r="CB110" s="97">
        <f t="shared" si="562"/>
        <v>-1490</v>
      </c>
      <c r="CC110" s="97">
        <f t="shared" si="562"/>
        <v>1253</v>
      </c>
      <c r="CD110" s="392">
        <f t="shared" si="562"/>
        <v>291</v>
      </c>
      <c r="CE110" s="415">
        <f t="shared" si="563"/>
        <v>-3564</v>
      </c>
      <c r="CF110" s="97">
        <f t="shared" si="563"/>
        <v>976</v>
      </c>
      <c r="CG110" s="97">
        <f t="shared" si="563"/>
        <v>3494</v>
      </c>
      <c r="CH110" s="97">
        <f t="shared" si="563"/>
        <v>2198</v>
      </c>
      <c r="CI110" s="97">
        <f t="shared" si="563"/>
        <v>1109</v>
      </c>
      <c r="CJ110" s="233">
        <f t="shared" si="563"/>
        <v>-520</v>
      </c>
      <c r="CK110" s="233">
        <f t="shared" si="563"/>
        <v>-774</v>
      </c>
      <c r="CL110" s="233">
        <f t="shared" si="563"/>
        <v>1109</v>
      </c>
      <c r="CM110" s="233">
        <f t="shared" si="563"/>
        <v>-526</v>
      </c>
      <c r="CN110" s="233">
        <f t="shared" si="563"/>
        <v>-1745</v>
      </c>
      <c r="CO110" s="233">
        <f t="shared" si="564"/>
        <v>2222</v>
      </c>
      <c r="CP110" s="392">
        <f t="shared" si="564"/>
        <v>-437</v>
      </c>
      <c r="CQ110" s="354">
        <f t="shared" si="564"/>
        <v>818</v>
      </c>
      <c r="CR110" s="233">
        <f t="shared" si="564"/>
        <v>3018</v>
      </c>
      <c r="CS110" s="233">
        <f t="shared" si="564"/>
        <v>-2073</v>
      </c>
      <c r="CT110" s="233">
        <f t="shared" si="564"/>
        <v>209</v>
      </c>
      <c r="CU110" s="233">
        <f t="shared" si="564"/>
        <v>-1110</v>
      </c>
      <c r="CV110" s="233">
        <f t="shared" si="564"/>
        <v>267</v>
      </c>
      <c r="CW110" s="233">
        <f t="shared" si="564"/>
        <v>-18</v>
      </c>
      <c r="CX110" s="233">
        <f t="shared" si="564"/>
        <v>120</v>
      </c>
      <c r="CY110" s="233">
        <f t="shared" si="565"/>
        <v>-127</v>
      </c>
      <c r="CZ110" s="233">
        <f t="shared" si="565"/>
        <v>3189</v>
      </c>
      <c r="DA110" s="233">
        <f t="shared" si="565"/>
        <v>-676</v>
      </c>
      <c r="DB110" s="392">
        <f t="shared" si="565"/>
        <v>-315</v>
      </c>
      <c r="DC110" s="392">
        <f t="shared" si="565"/>
        <v>2133</v>
      </c>
      <c r="DD110" s="392">
        <f t="shared" si="565"/>
        <v>-1790</v>
      </c>
      <c r="DE110" s="392">
        <f t="shared" si="565"/>
        <v>-124</v>
      </c>
      <c r="DF110" s="392">
        <f t="shared" si="565"/>
        <v>-1239</v>
      </c>
      <c r="DG110" s="392">
        <f t="shared" si="565"/>
        <v>1278</v>
      </c>
      <c r="DH110" s="392">
        <f t="shared" si="565"/>
        <v>1230</v>
      </c>
      <c r="DI110" s="392">
        <f t="shared" si="566"/>
        <v>-970</v>
      </c>
      <c r="DJ110" s="392">
        <f t="shared" si="566"/>
        <v>-169</v>
      </c>
      <c r="DK110" s="392">
        <f t="shared" si="566"/>
        <v>507</v>
      </c>
      <c r="DL110" s="392">
        <f t="shared" si="566"/>
        <v>-309</v>
      </c>
      <c r="DM110" s="392">
        <f t="shared" si="566"/>
        <v>-142</v>
      </c>
      <c r="DN110" s="392">
        <f t="shared" si="566"/>
        <v>-629</v>
      </c>
      <c r="DO110" s="392">
        <f t="shared" si="566"/>
        <v>734</v>
      </c>
      <c r="DP110" s="392">
        <f t="shared" si="566"/>
        <v>295</v>
      </c>
      <c r="DQ110" s="392">
        <f t="shared" si="566"/>
        <v>-1919</v>
      </c>
      <c r="DR110" s="392">
        <f t="shared" si="566"/>
        <v>2020</v>
      </c>
      <c r="DS110" s="392">
        <f t="shared" si="566"/>
        <v>-2253</v>
      </c>
      <c r="DT110" s="392">
        <f t="shared" si="566"/>
        <v>-5202</v>
      </c>
      <c r="DU110" s="392">
        <f t="shared" si="566"/>
        <v>-170</v>
      </c>
      <c r="DV110" s="392">
        <f t="shared" si="566"/>
        <v>-2353</v>
      </c>
      <c r="DW110" s="392">
        <f t="shared" si="566"/>
        <v>-63</v>
      </c>
      <c r="DX110" s="392">
        <f t="shared" si="566"/>
        <v>-265</v>
      </c>
      <c r="DY110" s="392"/>
      <c r="DZ110" s="392"/>
      <c r="EA110" s="392"/>
      <c r="EB110" s="261"/>
      <c r="EC110" s="56">
        <f>IF(ISERROR(GETPIVOTDATA("VALUE",'CRS WK pvt'!$I$2,"DT_FILE",EC$8,"CD_CO",EC$6,"TRIM_CAT",TRIM(B110),"TRIM_LINE",A107))=TRUE,0,GETPIVOTDATA("VALUE",'CRS WK pvt'!$I$2,"DT_FILE",EC$8,"CD_CO",EC$6,"TRIM_CAT",TRIM(B110),"TRIM_LINE",A107))</f>
        <v>15493</v>
      </c>
    </row>
    <row r="111" spans="1:133" s="51" customFormat="1" x14ac:dyDescent="0.3">
      <c r="A111" s="138"/>
      <c r="B111" s="52" t="s">
        <v>142</v>
      </c>
      <c r="C111" s="94">
        <v>659</v>
      </c>
      <c r="D111" s="95">
        <v>737</v>
      </c>
      <c r="E111" s="95">
        <v>760</v>
      </c>
      <c r="F111" s="27">
        <v>585</v>
      </c>
      <c r="G111" s="95">
        <v>626</v>
      </c>
      <c r="H111" s="95">
        <v>668</v>
      </c>
      <c r="I111" s="95">
        <v>596</v>
      </c>
      <c r="J111" s="95">
        <v>671</v>
      </c>
      <c r="K111" s="95">
        <v>512</v>
      </c>
      <c r="L111" s="96">
        <v>594</v>
      </c>
      <c r="M111" s="95">
        <v>769</v>
      </c>
      <c r="N111" s="95">
        <v>586</v>
      </c>
      <c r="O111" s="95">
        <v>736</v>
      </c>
      <c r="P111" s="95">
        <v>513</v>
      </c>
      <c r="Q111" s="95">
        <v>605</v>
      </c>
      <c r="R111" s="95">
        <v>693</v>
      </c>
      <c r="S111" s="95">
        <v>694</v>
      </c>
      <c r="T111" s="95">
        <v>527</v>
      </c>
      <c r="U111" s="192">
        <v>573</v>
      </c>
      <c r="V111" s="192">
        <v>505</v>
      </c>
      <c r="W111" s="192">
        <v>485</v>
      </c>
      <c r="X111" s="96">
        <v>556</v>
      </c>
      <c r="Y111" s="192">
        <v>513</v>
      </c>
      <c r="Z111" s="192">
        <v>534</v>
      </c>
      <c r="AA111" s="192">
        <v>765</v>
      </c>
      <c r="AB111" s="192">
        <v>568</v>
      </c>
      <c r="AC111" s="192">
        <v>586</v>
      </c>
      <c r="AD111" s="192">
        <v>555</v>
      </c>
      <c r="AE111" s="192">
        <v>587</v>
      </c>
      <c r="AF111" s="192">
        <v>636</v>
      </c>
      <c r="AG111" s="192">
        <v>501</v>
      </c>
      <c r="AH111" s="192">
        <v>377</v>
      </c>
      <c r="AI111" s="192">
        <v>616</v>
      </c>
      <c r="AJ111" s="96">
        <v>510</v>
      </c>
      <c r="AK111" s="281">
        <v>510</v>
      </c>
      <c r="AL111" s="281">
        <v>692</v>
      </c>
      <c r="AM111" s="281">
        <v>678</v>
      </c>
      <c r="AN111" s="281">
        <v>599</v>
      </c>
      <c r="AO111" s="281">
        <v>510</v>
      </c>
      <c r="AP111" s="281">
        <v>552</v>
      </c>
      <c r="AQ111" s="56">
        <v>605</v>
      </c>
      <c r="AR111" s="281">
        <v>598</v>
      </c>
      <c r="AS111" s="281">
        <v>529</v>
      </c>
      <c r="AT111" s="281">
        <v>584</v>
      </c>
      <c r="AU111" s="281">
        <v>584</v>
      </c>
      <c r="AV111" s="298">
        <v>533</v>
      </c>
      <c r="AW111" s="281">
        <v>659</v>
      </c>
      <c r="AX111" s="281">
        <v>644</v>
      </c>
      <c r="AY111" s="281">
        <v>684</v>
      </c>
      <c r="AZ111" s="56">
        <v>548</v>
      </c>
      <c r="BA111" s="281">
        <v>601</v>
      </c>
      <c r="BB111" s="281">
        <v>625</v>
      </c>
      <c r="BC111" s="56">
        <v>594</v>
      </c>
      <c r="BD111" s="281">
        <v>556</v>
      </c>
      <c r="BE111" s="281">
        <v>551</v>
      </c>
      <c r="BF111" s="281">
        <v>531</v>
      </c>
      <c r="BG111" s="281">
        <v>501</v>
      </c>
      <c r="BH111" s="298">
        <v>481</v>
      </c>
      <c r="BI111" s="483">
        <v>676</v>
      </c>
      <c r="BJ111" s="547">
        <v>564</v>
      </c>
      <c r="BK111" s="572">
        <v>578</v>
      </c>
      <c r="BL111" s="56">
        <v>599</v>
      </c>
      <c r="BM111" s="281">
        <v>506</v>
      </c>
      <c r="BN111" s="281">
        <v>340</v>
      </c>
      <c r="BO111" s="56">
        <v>482</v>
      </c>
      <c r="BP111" s="56">
        <v>440</v>
      </c>
      <c r="BQ111" s="281">
        <v>528</v>
      </c>
      <c r="BR111" s="281">
        <v>511</v>
      </c>
      <c r="BS111" s="281"/>
      <c r="BT111" s="281"/>
      <c r="BU111" s="94">
        <f t="shared" si="562"/>
        <v>77</v>
      </c>
      <c r="BV111" s="97">
        <f t="shared" si="562"/>
        <v>-224</v>
      </c>
      <c r="BW111" s="97">
        <f t="shared" si="562"/>
        <v>-155</v>
      </c>
      <c r="BX111" s="97">
        <f t="shared" si="562"/>
        <v>108</v>
      </c>
      <c r="BY111" s="97">
        <f t="shared" si="562"/>
        <v>68</v>
      </c>
      <c r="BZ111" s="97">
        <f t="shared" si="562"/>
        <v>-141</v>
      </c>
      <c r="CA111" s="97">
        <f t="shared" si="562"/>
        <v>-23</v>
      </c>
      <c r="CB111" s="97">
        <f t="shared" si="562"/>
        <v>-166</v>
      </c>
      <c r="CC111" s="97">
        <f t="shared" si="562"/>
        <v>-27</v>
      </c>
      <c r="CD111" s="392">
        <f t="shared" si="562"/>
        <v>-38</v>
      </c>
      <c r="CE111" s="415">
        <f t="shared" si="563"/>
        <v>-256</v>
      </c>
      <c r="CF111" s="97">
        <f t="shared" si="563"/>
        <v>-52</v>
      </c>
      <c r="CG111" s="97">
        <f t="shared" si="563"/>
        <v>29</v>
      </c>
      <c r="CH111" s="97">
        <f t="shared" si="563"/>
        <v>55</v>
      </c>
      <c r="CI111" s="97">
        <f t="shared" si="563"/>
        <v>-19</v>
      </c>
      <c r="CJ111" s="233">
        <f t="shared" si="563"/>
        <v>-138</v>
      </c>
      <c r="CK111" s="233">
        <f t="shared" si="563"/>
        <v>-107</v>
      </c>
      <c r="CL111" s="233">
        <f t="shared" si="563"/>
        <v>109</v>
      </c>
      <c r="CM111" s="233">
        <f t="shared" si="563"/>
        <v>-72</v>
      </c>
      <c r="CN111" s="233">
        <f t="shared" si="563"/>
        <v>-128</v>
      </c>
      <c r="CO111" s="233">
        <f t="shared" si="564"/>
        <v>131</v>
      </c>
      <c r="CP111" s="392">
        <f t="shared" si="564"/>
        <v>-46</v>
      </c>
      <c r="CQ111" s="354">
        <f t="shared" si="564"/>
        <v>-3</v>
      </c>
      <c r="CR111" s="233">
        <f t="shared" si="564"/>
        <v>158</v>
      </c>
      <c r="CS111" s="233">
        <f t="shared" si="564"/>
        <v>-87</v>
      </c>
      <c r="CT111" s="233">
        <f t="shared" si="564"/>
        <v>31</v>
      </c>
      <c r="CU111" s="233">
        <f t="shared" si="564"/>
        <v>-76</v>
      </c>
      <c r="CV111" s="233">
        <f t="shared" si="564"/>
        <v>-3</v>
      </c>
      <c r="CW111" s="233">
        <f t="shared" si="564"/>
        <v>18</v>
      </c>
      <c r="CX111" s="233">
        <f t="shared" si="564"/>
        <v>-38</v>
      </c>
      <c r="CY111" s="233">
        <f t="shared" si="565"/>
        <v>28</v>
      </c>
      <c r="CZ111" s="233">
        <f t="shared" si="565"/>
        <v>207</v>
      </c>
      <c r="DA111" s="233">
        <f t="shared" si="565"/>
        <v>-32</v>
      </c>
      <c r="DB111" s="392">
        <f t="shared" si="565"/>
        <v>23</v>
      </c>
      <c r="DC111" s="392">
        <f t="shared" si="565"/>
        <v>149</v>
      </c>
      <c r="DD111" s="392">
        <f t="shared" si="565"/>
        <v>-48</v>
      </c>
      <c r="DE111" s="392">
        <f t="shared" si="565"/>
        <v>6</v>
      </c>
      <c r="DF111" s="392">
        <f t="shared" si="565"/>
        <v>-51</v>
      </c>
      <c r="DG111" s="392">
        <f t="shared" si="565"/>
        <v>91</v>
      </c>
      <c r="DH111" s="392">
        <f t="shared" si="565"/>
        <v>73</v>
      </c>
      <c r="DI111" s="392">
        <f t="shared" si="566"/>
        <v>-11</v>
      </c>
      <c r="DJ111" s="392">
        <f t="shared" si="566"/>
        <v>-42</v>
      </c>
      <c r="DK111" s="392">
        <f t="shared" si="566"/>
        <v>22</v>
      </c>
      <c r="DL111" s="392">
        <f t="shared" si="566"/>
        <v>-53</v>
      </c>
      <c r="DM111" s="392">
        <f t="shared" si="566"/>
        <v>-83</v>
      </c>
      <c r="DN111" s="392">
        <f t="shared" si="566"/>
        <v>-52</v>
      </c>
      <c r="DO111" s="392">
        <f t="shared" si="566"/>
        <v>17</v>
      </c>
      <c r="DP111" s="392">
        <f t="shared" si="566"/>
        <v>-80</v>
      </c>
      <c r="DQ111" s="392">
        <f t="shared" si="566"/>
        <v>-106</v>
      </c>
      <c r="DR111" s="392">
        <f t="shared" si="566"/>
        <v>51</v>
      </c>
      <c r="DS111" s="392">
        <f t="shared" si="566"/>
        <v>-95</v>
      </c>
      <c r="DT111" s="392">
        <f t="shared" si="566"/>
        <v>-285</v>
      </c>
      <c r="DU111" s="392">
        <f t="shared" si="566"/>
        <v>-112</v>
      </c>
      <c r="DV111" s="392">
        <f t="shared" si="566"/>
        <v>-116</v>
      </c>
      <c r="DW111" s="392">
        <f t="shared" si="566"/>
        <v>-23</v>
      </c>
      <c r="DX111" s="392">
        <f t="shared" si="566"/>
        <v>-20</v>
      </c>
      <c r="DY111" s="392"/>
      <c r="DZ111" s="392"/>
      <c r="EA111" s="392"/>
      <c r="EB111" s="261"/>
      <c r="EC111" s="56">
        <f>IF(ISERROR(GETPIVOTDATA("VALUE",'CRS WK pvt'!$I$2,"DT_FILE",EC$8,"CD_CO",EC$6,"TRIM_CAT",TRIM(B111),"TRIM_LINE",A107))=TRUE,0,GETPIVOTDATA("VALUE",'CRS WK pvt'!$I$2,"DT_FILE",EC$8,"CD_CO",EC$6,"TRIM_CAT",TRIM(B111),"TRIM_LINE",A107))</f>
        <v>511</v>
      </c>
    </row>
    <row r="112" spans="1:133" s="51" customFormat="1" x14ac:dyDescent="0.3">
      <c r="A112" s="138"/>
      <c r="B112" s="52" t="s">
        <v>143</v>
      </c>
      <c r="C112" s="94">
        <v>135</v>
      </c>
      <c r="D112" s="95">
        <v>152</v>
      </c>
      <c r="E112" s="95">
        <v>156</v>
      </c>
      <c r="F112" s="27">
        <v>127</v>
      </c>
      <c r="G112" s="95">
        <v>160</v>
      </c>
      <c r="H112" s="95">
        <v>144</v>
      </c>
      <c r="I112" s="95">
        <v>111</v>
      </c>
      <c r="J112" s="95">
        <v>149</v>
      </c>
      <c r="K112" s="95">
        <v>115</v>
      </c>
      <c r="L112" s="96">
        <v>137</v>
      </c>
      <c r="M112" s="95">
        <v>171</v>
      </c>
      <c r="N112" s="95">
        <v>129</v>
      </c>
      <c r="O112" s="95">
        <v>181</v>
      </c>
      <c r="P112" s="95">
        <v>126</v>
      </c>
      <c r="Q112" s="95">
        <v>151</v>
      </c>
      <c r="R112" s="95">
        <v>162</v>
      </c>
      <c r="S112" s="95">
        <v>180</v>
      </c>
      <c r="T112" s="95">
        <v>116</v>
      </c>
      <c r="U112" s="192">
        <v>128</v>
      </c>
      <c r="V112" s="192">
        <v>122</v>
      </c>
      <c r="W112" s="192">
        <v>146</v>
      </c>
      <c r="X112" s="96">
        <v>132</v>
      </c>
      <c r="Y112" s="192">
        <v>112</v>
      </c>
      <c r="Z112" s="192">
        <v>116</v>
      </c>
      <c r="AA112" s="192">
        <v>158</v>
      </c>
      <c r="AB112" s="192">
        <v>126</v>
      </c>
      <c r="AC112" s="192">
        <v>106</v>
      </c>
      <c r="AD112" s="192">
        <v>117</v>
      </c>
      <c r="AE112" s="192">
        <v>103</v>
      </c>
      <c r="AF112" s="192">
        <v>134</v>
      </c>
      <c r="AG112" s="192">
        <v>117</v>
      </c>
      <c r="AH112" s="192">
        <v>73</v>
      </c>
      <c r="AI112" s="192">
        <v>139</v>
      </c>
      <c r="AJ112" s="96">
        <v>95</v>
      </c>
      <c r="AK112" s="281">
        <v>107</v>
      </c>
      <c r="AL112" s="281">
        <v>152</v>
      </c>
      <c r="AM112" s="281">
        <v>143</v>
      </c>
      <c r="AN112" s="281">
        <v>113</v>
      </c>
      <c r="AO112" s="281">
        <v>108</v>
      </c>
      <c r="AP112" s="281">
        <v>117</v>
      </c>
      <c r="AQ112" s="56">
        <v>133</v>
      </c>
      <c r="AR112" s="281">
        <v>155</v>
      </c>
      <c r="AS112" s="281">
        <v>113</v>
      </c>
      <c r="AT112" s="281">
        <v>127</v>
      </c>
      <c r="AU112" s="281">
        <v>134</v>
      </c>
      <c r="AV112" s="298">
        <v>97</v>
      </c>
      <c r="AW112" s="281">
        <v>135</v>
      </c>
      <c r="AX112" s="281">
        <v>142</v>
      </c>
      <c r="AY112" s="281">
        <v>132</v>
      </c>
      <c r="AZ112" s="56">
        <v>109</v>
      </c>
      <c r="BA112" s="281">
        <v>110</v>
      </c>
      <c r="BB112" s="281">
        <v>134</v>
      </c>
      <c r="BC112" s="56">
        <v>124</v>
      </c>
      <c r="BD112" s="281">
        <v>135</v>
      </c>
      <c r="BE112" s="281">
        <v>117</v>
      </c>
      <c r="BF112" s="281">
        <v>135</v>
      </c>
      <c r="BG112" s="281">
        <v>113</v>
      </c>
      <c r="BH112" s="298">
        <v>104</v>
      </c>
      <c r="BI112" s="483">
        <v>120</v>
      </c>
      <c r="BJ112" s="547">
        <v>115</v>
      </c>
      <c r="BK112" s="572">
        <v>125</v>
      </c>
      <c r="BL112" s="56">
        <v>112</v>
      </c>
      <c r="BM112" s="281">
        <v>105</v>
      </c>
      <c r="BN112" s="281">
        <v>55</v>
      </c>
      <c r="BO112" s="56">
        <v>52</v>
      </c>
      <c r="BP112" s="56">
        <v>68</v>
      </c>
      <c r="BQ112" s="281">
        <v>67</v>
      </c>
      <c r="BR112" s="281">
        <v>73</v>
      </c>
      <c r="BS112" s="281"/>
      <c r="BT112" s="281"/>
      <c r="BU112" s="94">
        <f t="shared" si="562"/>
        <v>46</v>
      </c>
      <c r="BV112" s="97">
        <f t="shared" si="562"/>
        <v>-26</v>
      </c>
      <c r="BW112" s="97">
        <f t="shared" si="562"/>
        <v>-5</v>
      </c>
      <c r="BX112" s="97">
        <f t="shared" si="562"/>
        <v>35</v>
      </c>
      <c r="BY112" s="97">
        <f t="shared" si="562"/>
        <v>20</v>
      </c>
      <c r="BZ112" s="97">
        <f t="shared" si="562"/>
        <v>-28</v>
      </c>
      <c r="CA112" s="97">
        <f t="shared" si="562"/>
        <v>17</v>
      </c>
      <c r="CB112" s="97">
        <f t="shared" si="562"/>
        <v>-27</v>
      </c>
      <c r="CC112" s="97">
        <f t="shared" si="562"/>
        <v>31</v>
      </c>
      <c r="CD112" s="392">
        <f t="shared" si="562"/>
        <v>-5</v>
      </c>
      <c r="CE112" s="415">
        <f t="shared" si="563"/>
        <v>-59</v>
      </c>
      <c r="CF112" s="97">
        <f t="shared" si="563"/>
        <v>-13</v>
      </c>
      <c r="CG112" s="97">
        <f t="shared" si="563"/>
        <v>-23</v>
      </c>
      <c r="CH112" s="97">
        <f t="shared" si="563"/>
        <v>0</v>
      </c>
      <c r="CI112" s="97">
        <f t="shared" si="563"/>
        <v>-45</v>
      </c>
      <c r="CJ112" s="233">
        <f t="shared" si="563"/>
        <v>-45</v>
      </c>
      <c r="CK112" s="233">
        <f t="shared" si="563"/>
        <v>-77</v>
      </c>
      <c r="CL112" s="233">
        <f t="shared" si="563"/>
        <v>18</v>
      </c>
      <c r="CM112" s="233">
        <f t="shared" si="563"/>
        <v>-11</v>
      </c>
      <c r="CN112" s="233">
        <f t="shared" si="563"/>
        <v>-49</v>
      </c>
      <c r="CO112" s="233">
        <f t="shared" si="564"/>
        <v>-7</v>
      </c>
      <c r="CP112" s="392">
        <f t="shared" si="564"/>
        <v>-37</v>
      </c>
      <c r="CQ112" s="354">
        <f t="shared" si="564"/>
        <v>-5</v>
      </c>
      <c r="CR112" s="233">
        <f t="shared" si="564"/>
        <v>36</v>
      </c>
      <c r="CS112" s="233">
        <f t="shared" si="564"/>
        <v>-15</v>
      </c>
      <c r="CT112" s="233">
        <f t="shared" si="564"/>
        <v>-13</v>
      </c>
      <c r="CU112" s="233">
        <f t="shared" si="564"/>
        <v>2</v>
      </c>
      <c r="CV112" s="233">
        <f t="shared" si="564"/>
        <v>0</v>
      </c>
      <c r="CW112" s="233">
        <f t="shared" si="564"/>
        <v>30</v>
      </c>
      <c r="CX112" s="233">
        <f t="shared" si="564"/>
        <v>21</v>
      </c>
      <c r="CY112" s="233">
        <f t="shared" si="565"/>
        <v>-4</v>
      </c>
      <c r="CZ112" s="233">
        <f t="shared" si="565"/>
        <v>54</v>
      </c>
      <c r="DA112" s="233">
        <f t="shared" si="565"/>
        <v>-5</v>
      </c>
      <c r="DB112" s="392">
        <f t="shared" si="565"/>
        <v>2</v>
      </c>
      <c r="DC112" s="392">
        <f t="shared" si="565"/>
        <v>28</v>
      </c>
      <c r="DD112" s="392">
        <f t="shared" si="565"/>
        <v>-10</v>
      </c>
      <c r="DE112" s="392">
        <f t="shared" si="565"/>
        <v>-11</v>
      </c>
      <c r="DF112" s="392">
        <f t="shared" si="565"/>
        <v>-4</v>
      </c>
      <c r="DG112" s="392">
        <f t="shared" si="565"/>
        <v>2</v>
      </c>
      <c r="DH112" s="392">
        <f t="shared" si="565"/>
        <v>17</v>
      </c>
      <c r="DI112" s="392">
        <f t="shared" si="566"/>
        <v>-9</v>
      </c>
      <c r="DJ112" s="392">
        <f t="shared" si="566"/>
        <v>-20</v>
      </c>
      <c r="DK112" s="392">
        <f t="shared" si="566"/>
        <v>4</v>
      </c>
      <c r="DL112" s="392">
        <f t="shared" si="566"/>
        <v>8</v>
      </c>
      <c r="DM112" s="392">
        <f t="shared" si="566"/>
        <v>-21</v>
      </c>
      <c r="DN112" s="392">
        <f t="shared" si="566"/>
        <v>7</v>
      </c>
      <c r="DO112" s="392">
        <f t="shared" si="566"/>
        <v>-15</v>
      </c>
      <c r="DP112" s="392">
        <f t="shared" si="566"/>
        <v>-27</v>
      </c>
      <c r="DQ112" s="392">
        <f t="shared" si="566"/>
        <v>-7</v>
      </c>
      <c r="DR112" s="392">
        <f t="shared" si="566"/>
        <v>3</v>
      </c>
      <c r="DS112" s="392">
        <f t="shared" si="566"/>
        <v>-5</v>
      </c>
      <c r="DT112" s="392">
        <f t="shared" si="566"/>
        <v>-79</v>
      </c>
      <c r="DU112" s="392">
        <f t="shared" si="566"/>
        <v>-72</v>
      </c>
      <c r="DV112" s="392">
        <f t="shared" si="566"/>
        <v>-67</v>
      </c>
      <c r="DW112" s="392">
        <f t="shared" si="566"/>
        <v>-50</v>
      </c>
      <c r="DX112" s="392">
        <f t="shared" si="566"/>
        <v>-62</v>
      </c>
      <c r="DY112" s="392"/>
      <c r="DZ112" s="392"/>
      <c r="EA112" s="392"/>
      <c r="EB112" s="261"/>
      <c r="EC112" s="56">
        <f>IF(ISERROR(GETPIVOTDATA("VALUE",'CRS WK pvt'!$I$2,"DT_FILE",EC$8,"CD_CO",EC$6,"TRIM_CAT",TRIM(B112),"TRIM_LINE",A107))=TRUE,0,GETPIVOTDATA("VALUE",'CRS WK pvt'!$I$2,"DT_FILE",EC$8,"CD_CO",EC$6,"TRIM_CAT",TRIM(B112),"TRIM_LINE",A107))</f>
        <v>73</v>
      </c>
    </row>
    <row r="113" spans="1:133" s="65" customFormat="1" ht="15" thickBot="1" x14ac:dyDescent="0.35">
      <c r="A113" s="139"/>
      <c r="B113" s="59" t="s">
        <v>144</v>
      </c>
      <c r="C113" s="60">
        <f>SUM(C108:C112)</f>
        <v>173283</v>
      </c>
      <c r="D113" s="61">
        <f t="shared" ref="D113:BU120" si="567">SUM(D108:D112)</f>
        <v>177188</v>
      </c>
      <c r="E113" s="61">
        <f t="shared" si="567"/>
        <v>180789</v>
      </c>
      <c r="F113" s="63">
        <f t="shared" si="567"/>
        <v>164395</v>
      </c>
      <c r="G113" s="61">
        <f t="shared" si="567"/>
        <v>173651</v>
      </c>
      <c r="H113" s="61">
        <f t="shared" si="567"/>
        <v>170591</v>
      </c>
      <c r="I113" s="61">
        <f t="shared" si="567"/>
        <v>163123</v>
      </c>
      <c r="J113" s="61">
        <f t="shared" si="567"/>
        <v>185201</v>
      </c>
      <c r="K113" s="61">
        <f t="shared" si="567"/>
        <v>161890</v>
      </c>
      <c r="L113" s="62">
        <f t="shared" si="567"/>
        <v>183335</v>
      </c>
      <c r="M113" s="61">
        <f t="shared" si="567"/>
        <v>192119</v>
      </c>
      <c r="N113" s="61">
        <f t="shared" si="567"/>
        <v>172412</v>
      </c>
      <c r="O113" s="61">
        <f t="shared" si="567"/>
        <v>191960</v>
      </c>
      <c r="P113" s="61">
        <f t="shared" si="567"/>
        <v>182354</v>
      </c>
      <c r="Q113" s="61">
        <f t="shared" si="567"/>
        <v>183714</v>
      </c>
      <c r="R113" s="61">
        <f t="shared" si="567"/>
        <v>185006</v>
      </c>
      <c r="S113" s="61">
        <f t="shared" si="567"/>
        <v>179950</v>
      </c>
      <c r="T113" s="61">
        <f t="shared" si="567"/>
        <v>178018</v>
      </c>
      <c r="U113" s="61">
        <f t="shared" si="567"/>
        <v>177036</v>
      </c>
      <c r="V113" s="61">
        <f t="shared" si="567"/>
        <v>172788</v>
      </c>
      <c r="W113" s="61">
        <f t="shared" si="567"/>
        <v>171282</v>
      </c>
      <c r="X113" s="62">
        <f t="shared" si="567"/>
        <v>189281</v>
      </c>
      <c r="Y113" s="61">
        <f t="shared" si="567"/>
        <v>168981</v>
      </c>
      <c r="Z113" s="61">
        <f t="shared" si="567"/>
        <v>177497</v>
      </c>
      <c r="AA113" s="61">
        <f t="shared" si="567"/>
        <v>210900</v>
      </c>
      <c r="AB113" s="61">
        <f t="shared" si="567"/>
        <v>179738</v>
      </c>
      <c r="AC113" s="61">
        <f t="shared" si="567"/>
        <v>189773</v>
      </c>
      <c r="AD113" s="61">
        <f t="shared" si="567"/>
        <v>186881</v>
      </c>
      <c r="AE113" s="61">
        <f t="shared" si="567"/>
        <v>181086</v>
      </c>
      <c r="AF113" s="61">
        <f t="shared" si="567"/>
        <v>185207</v>
      </c>
      <c r="AG113" s="181">
        <v>173969</v>
      </c>
      <c r="AH113" s="181">
        <v>170529</v>
      </c>
      <c r="AI113" s="181">
        <v>189247</v>
      </c>
      <c r="AJ113" s="62">
        <v>177696</v>
      </c>
      <c r="AK113" s="270">
        <v>187194</v>
      </c>
      <c r="AL113" s="270">
        <v>193914</v>
      </c>
      <c r="AM113" s="270">
        <v>211330</v>
      </c>
      <c r="AN113" s="270">
        <v>176497</v>
      </c>
      <c r="AO113" s="270">
        <v>186430</v>
      </c>
      <c r="AP113" s="270">
        <v>187862</v>
      </c>
      <c r="AQ113" s="63">
        <v>178343</v>
      </c>
      <c r="AR113" s="270">
        <v>195678</v>
      </c>
      <c r="AS113" s="270">
        <v>176093</v>
      </c>
      <c r="AT113" s="270">
        <v>179309</v>
      </c>
      <c r="AU113" s="270">
        <v>189339</v>
      </c>
      <c r="AV113" s="286">
        <v>179933</v>
      </c>
      <c r="AW113" s="270">
        <v>193954</v>
      </c>
      <c r="AX113" s="270">
        <v>188187</v>
      </c>
      <c r="AY113" s="270">
        <v>208295</v>
      </c>
      <c r="AZ113" s="63">
        <v>172406</v>
      </c>
      <c r="BA113" s="270">
        <v>208369</v>
      </c>
      <c r="BB113" s="270">
        <v>192319</v>
      </c>
      <c r="BC113" s="63">
        <v>164073</v>
      </c>
      <c r="BD113" s="270">
        <v>192040</v>
      </c>
      <c r="BE113" s="270">
        <v>173401</v>
      </c>
      <c r="BF113" s="270">
        <v>186664</v>
      </c>
      <c r="BG113" s="270">
        <v>184524</v>
      </c>
      <c r="BH113" s="286">
        <v>169587</v>
      </c>
      <c r="BI113" s="471">
        <v>205014</v>
      </c>
      <c r="BJ113" s="535">
        <v>190611</v>
      </c>
      <c r="BK113" s="560">
        <v>194519</v>
      </c>
      <c r="BL113" s="63">
        <v>199366</v>
      </c>
      <c r="BM113" s="270">
        <v>164203</v>
      </c>
      <c r="BN113" s="270">
        <v>169011</v>
      </c>
      <c r="BO113" s="63">
        <v>214108</v>
      </c>
      <c r="BP113" s="63">
        <v>203657</v>
      </c>
      <c r="BQ113" s="270">
        <v>208106</v>
      </c>
      <c r="BR113" s="270">
        <v>218448</v>
      </c>
      <c r="BS113" s="270"/>
      <c r="BT113" s="270"/>
      <c r="BU113" s="60">
        <f t="shared" si="567"/>
        <v>18677</v>
      </c>
      <c r="BV113" s="64">
        <f t="shared" ref="BV113:BX113" si="568">SUM(BV108:BV112)</f>
        <v>5166</v>
      </c>
      <c r="BW113" s="64">
        <f t="shared" si="568"/>
        <v>2925</v>
      </c>
      <c r="BX113" s="64">
        <f t="shared" si="568"/>
        <v>20611</v>
      </c>
      <c r="BY113" s="64">
        <f t="shared" ref="BY113" si="569">SUM(BY108:BY112)</f>
        <v>6299</v>
      </c>
      <c r="BZ113" s="64">
        <f t="shared" ref="BZ113:CH113" si="570">SUM(BZ108:BZ112)</f>
        <v>7427</v>
      </c>
      <c r="CA113" s="64">
        <f t="shared" si="570"/>
        <v>13913</v>
      </c>
      <c r="CB113" s="64">
        <f t="shared" si="570"/>
        <v>-12413</v>
      </c>
      <c r="CC113" s="64">
        <f t="shared" si="570"/>
        <v>9392</v>
      </c>
      <c r="CD113" s="380">
        <f t="shared" si="570"/>
        <v>5946</v>
      </c>
      <c r="CE113" s="403">
        <f t="shared" si="570"/>
        <v>-23138</v>
      </c>
      <c r="CF113" s="64">
        <f t="shared" si="570"/>
        <v>5085</v>
      </c>
      <c r="CG113" s="64">
        <f t="shared" si="570"/>
        <v>18940</v>
      </c>
      <c r="CH113" s="64">
        <f t="shared" si="570"/>
        <v>-2616</v>
      </c>
      <c r="CI113" s="64">
        <f t="shared" ref="CI113:CJ113" si="571">SUM(CI108:CI112)</f>
        <v>6059</v>
      </c>
      <c r="CJ113" s="221">
        <f t="shared" si="571"/>
        <v>1875</v>
      </c>
      <c r="CK113" s="221">
        <f t="shared" ref="CK113:CL113" si="572">SUM(CK108:CK112)</f>
        <v>1136</v>
      </c>
      <c r="CL113" s="221">
        <f t="shared" si="572"/>
        <v>7189</v>
      </c>
      <c r="CM113" s="221">
        <f t="shared" ref="CM113" si="573">SUM(CM108:CM112)</f>
        <v>-3067</v>
      </c>
      <c r="CN113" s="221">
        <f t="shared" ref="CN113:CO113" si="574">SUM(CN108:CN112)</f>
        <v>-2259</v>
      </c>
      <c r="CO113" s="221">
        <f t="shared" si="574"/>
        <v>17965</v>
      </c>
      <c r="CP113" s="380">
        <f t="shared" ref="CP113:CQ113" si="575">SUM(CP108:CP112)</f>
        <v>-11585</v>
      </c>
      <c r="CQ113" s="342">
        <f t="shared" si="575"/>
        <v>18213</v>
      </c>
      <c r="CR113" s="221">
        <f t="shared" ref="CR113" si="576">SUM(CR108:CR112)</f>
        <v>16417</v>
      </c>
      <c r="CS113" s="221">
        <f t="shared" ref="CS113" si="577">SUM(CS108:CS112)</f>
        <v>430</v>
      </c>
      <c r="CT113" s="221">
        <f t="shared" ref="CT113" si="578">SUM(CT108:CT112)</f>
        <v>-3241</v>
      </c>
      <c r="CU113" s="221">
        <f t="shared" ref="CU113" si="579">SUM(CU108:CU112)</f>
        <v>-3343</v>
      </c>
      <c r="CV113" s="221">
        <f t="shared" ref="CV113" si="580">SUM(CV108:CV112)</f>
        <v>981</v>
      </c>
      <c r="CW113" s="221">
        <f t="shared" ref="CW113" si="581">SUM(CW108:CW112)</f>
        <v>-2743</v>
      </c>
      <c r="CX113" s="221">
        <f t="shared" ref="CX113" si="582">SUM(CX108:CX112)</f>
        <v>10471</v>
      </c>
      <c r="CY113" s="221">
        <f t="shared" ref="CY113" si="583">SUM(CY108:CY112)</f>
        <v>2124</v>
      </c>
      <c r="CZ113" s="221">
        <f t="shared" ref="CZ113" si="584">SUM(CZ108:CZ112)</f>
        <v>8780</v>
      </c>
      <c r="DA113" s="221">
        <f t="shared" ref="DA113" si="585">SUM(DA108:DA112)</f>
        <v>92</v>
      </c>
      <c r="DB113" s="380">
        <f t="shared" ref="DB113" si="586">SUM(DB108:DB112)</f>
        <v>2237</v>
      </c>
      <c r="DC113" s="380">
        <f t="shared" ref="DC113" si="587">SUM(DC108:DC112)</f>
        <v>6760</v>
      </c>
      <c r="DD113" s="380">
        <f t="shared" ref="DD113" si="588">SUM(DD108:DD112)</f>
        <v>-5727</v>
      </c>
      <c r="DE113" s="380">
        <f t="shared" ref="DE113" si="589">SUM(DE108:DE112)</f>
        <v>-3035</v>
      </c>
      <c r="DF113" s="380">
        <f t="shared" ref="DF113:DG113" si="590">SUM(DF108:DF112)</f>
        <v>-4091</v>
      </c>
      <c r="DG113" s="380">
        <f t="shared" si="590"/>
        <v>21939</v>
      </c>
      <c r="DH113" s="380">
        <f t="shared" ref="DH113" si="591">SUM(DH108:DH112)</f>
        <v>4457</v>
      </c>
      <c r="DI113" s="380">
        <f t="shared" ref="DI113" si="592">SUM(DI108:DI112)</f>
        <v>-14270</v>
      </c>
      <c r="DJ113" s="380">
        <f t="shared" ref="DJ113:DK113" si="593">SUM(DJ108:DJ112)</f>
        <v>-3638</v>
      </c>
      <c r="DK113" s="380">
        <f t="shared" si="593"/>
        <v>-2692</v>
      </c>
      <c r="DL113" s="380">
        <f t="shared" ref="DL113:DM113" si="594">SUM(DL108:DL112)</f>
        <v>7355</v>
      </c>
      <c r="DM113" s="380">
        <f t="shared" si="594"/>
        <v>-4815</v>
      </c>
      <c r="DN113" s="380">
        <f t="shared" ref="DN113:DO113" si="595">SUM(DN108:DN112)</f>
        <v>-10346</v>
      </c>
      <c r="DO113" s="380">
        <f t="shared" si="595"/>
        <v>11060</v>
      </c>
      <c r="DP113" s="380">
        <f t="shared" ref="DP113" si="596">SUM(DP108:DP112)</f>
        <v>2424</v>
      </c>
      <c r="DQ113" s="380">
        <f t="shared" ref="DQ113:DR113" si="597">SUM(DQ108:DQ112)</f>
        <v>-13776</v>
      </c>
      <c r="DR113" s="380">
        <f t="shared" si="597"/>
        <v>26960</v>
      </c>
      <c r="DS113" s="380">
        <f t="shared" ref="DS113:DT113" si="598">SUM(DS108:DS112)</f>
        <v>-44166</v>
      </c>
      <c r="DT113" s="380">
        <f t="shared" si="598"/>
        <v>-23308</v>
      </c>
      <c r="DU113" s="380">
        <f t="shared" ref="DU113:DV113" si="599">SUM(DU108:DU112)</f>
        <v>50035</v>
      </c>
      <c r="DV113" s="380">
        <f t="shared" si="599"/>
        <v>11617</v>
      </c>
      <c r="DW113" s="380">
        <f t="shared" ref="DW113:DX113" si="600">SUM(DW108:DW112)</f>
        <v>34705</v>
      </c>
      <c r="DX113" s="380">
        <f t="shared" si="600"/>
        <v>31784</v>
      </c>
      <c r="DY113" s="380"/>
      <c r="DZ113" s="380"/>
      <c r="EA113" s="380"/>
      <c r="EB113" s="262"/>
      <c r="EC113" s="63">
        <f t="shared" si="528"/>
        <v>218448</v>
      </c>
    </row>
    <row r="114" spans="1:133" s="31" customFormat="1" x14ac:dyDescent="0.3">
      <c r="A114" s="138">
        <f>+A107+1</f>
        <v>16</v>
      </c>
      <c r="B114" s="93" t="s">
        <v>160</v>
      </c>
      <c r="C114" s="84"/>
      <c r="D114" s="85"/>
      <c r="E114" s="85"/>
      <c r="F114" s="85"/>
      <c r="G114" s="85"/>
      <c r="H114" s="85"/>
      <c r="I114" s="85"/>
      <c r="J114" s="85"/>
      <c r="K114" s="85"/>
      <c r="L114" s="86"/>
      <c r="M114" s="85"/>
      <c r="N114" s="85"/>
      <c r="O114" s="85"/>
      <c r="P114" s="85"/>
      <c r="Q114" s="85"/>
      <c r="R114" s="85"/>
      <c r="S114" s="85"/>
      <c r="T114" s="85"/>
      <c r="U114" s="186"/>
      <c r="V114" s="186"/>
      <c r="W114" s="186"/>
      <c r="X114" s="86"/>
      <c r="Y114" s="186"/>
      <c r="Z114" s="186"/>
      <c r="AA114" s="186"/>
      <c r="AB114" s="186"/>
      <c r="AC114" s="186"/>
      <c r="AD114" s="186"/>
      <c r="AE114" s="186"/>
      <c r="AF114" s="186"/>
      <c r="AG114" s="186"/>
      <c r="AH114" s="186"/>
      <c r="AI114" s="186"/>
      <c r="AJ114" s="86"/>
      <c r="AK114" s="275"/>
      <c r="AL114" s="275"/>
      <c r="AM114" s="275"/>
      <c r="AN114" s="275"/>
      <c r="AO114" s="275"/>
      <c r="AP114" s="275"/>
      <c r="AQ114" s="87"/>
      <c r="AR114" s="275"/>
      <c r="AS114" s="275"/>
      <c r="AT114" s="275"/>
      <c r="AU114" s="275"/>
      <c r="AV114" s="291"/>
      <c r="AW114" s="275"/>
      <c r="AX114" s="275"/>
      <c r="AY114" s="275"/>
      <c r="AZ114" s="87"/>
      <c r="BA114" s="275"/>
      <c r="BB114" s="275"/>
      <c r="BC114" s="87"/>
      <c r="BD114" s="275"/>
      <c r="BE114" s="275"/>
      <c r="BF114" s="275"/>
      <c r="BG114" s="275"/>
      <c r="BH114" s="291"/>
      <c r="BI114" s="475"/>
      <c r="BJ114" s="540"/>
      <c r="BK114" s="564"/>
      <c r="BL114" s="87"/>
      <c r="BM114" s="275"/>
      <c r="BN114" s="275"/>
      <c r="BO114" s="87"/>
      <c r="BP114" s="87"/>
      <c r="BQ114" s="275"/>
      <c r="BR114" s="275"/>
      <c r="BS114" s="275"/>
      <c r="BT114" s="275"/>
      <c r="BU114" s="84"/>
      <c r="BV114" s="88"/>
      <c r="BW114" s="88"/>
      <c r="BX114" s="88"/>
      <c r="BY114" s="88"/>
      <c r="BZ114" s="88"/>
      <c r="CA114" s="88"/>
      <c r="CB114" s="88"/>
      <c r="CC114" s="88"/>
      <c r="CD114" s="385"/>
      <c r="CE114" s="408"/>
      <c r="CF114" s="88"/>
      <c r="CG114" s="88"/>
      <c r="CH114" s="88"/>
      <c r="CI114" s="88"/>
      <c r="CJ114" s="226"/>
      <c r="CK114" s="226"/>
      <c r="CL114" s="226"/>
      <c r="CM114" s="226"/>
      <c r="CN114" s="226"/>
      <c r="CO114" s="226"/>
      <c r="CP114" s="385"/>
      <c r="CQ114" s="347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385"/>
      <c r="DC114" s="385"/>
      <c r="DD114" s="385"/>
      <c r="DE114" s="385"/>
      <c r="DF114" s="385"/>
      <c r="DG114" s="385"/>
      <c r="DH114" s="385"/>
      <c r="DI114" s="385"/>
      <c r="DJ114" s="385"/>
      <c r="DK114" s="385"/>
      <c r="DL114" s="385"/>
      <c r="DM114" s="385"/>
      <c r="DN114" s="385"/>
      <c r="DO114" s="385"/>
      <c r="DP114" s="385"/>
      <c r="DQ114" s="385"/>
      <c r="DR114" s="385"/>
      <c r="DS114" s="385"/>
      <c r="DT114" s="385"/>
      <c r="DU114" s="385"/>
      <c r="DV114" s="385"/>
      <c r="DW114" s="385"/>
      <c r="DX114" s="385"/>
      <c r="DY114" s="385"/>
      <c r="DZ114" s="385"/>
      <c r="EA114" s="385"/>
      <c r="EB114" s="326"/>
      <c r="EC114" s="87"/>
    </row>
    <row r="115" spans="1:133" s="31" customFormat="1" x14ac:dyDescent="0.3">
      <c r="A115" s="138"/>
      <c r="B115" s="32" t="s">
        <v>139</v>
      </c>
      <c r="C115" s="89">
        <f t="shared" ref="C115:W115" si="601">C94-C101</f>
        <v>3997757</v>
      </c>
      <c r="D115" s="90">
        <f t="shared" si="601"/>
        <v>-2434959.6499999985</v>
      </c>
      <c r="E115" s="90">
        <f t="shared" si="601"/>
        <v>-4930005.0300000012</v>
      </c>
      <c r="F115" s="28">
        <f t="shared" si="601"/>
        <v>-5020871.6199999992</v>
      </c>
      <c r="G115" s="90">
        <f t="shared" si="601"/>
        <v>-4805479.1400000006</v>
      </c>
      <c r="H115" s="90">
        <f t="shared" si="601"/>
        <v>-4186185.1399999997</v>
      </c>
      <c r="I115" s="90">
        <f t="shared" si="601"/>
        <v>-3015624.38</v>
      </c>
      <c r="J115" s="90">
        <f t="shared" si="601"/>
        <v>-2116909.3099999996</v>
      </c>
      <c r="K115" s="90">
        <f t="shared" si="601"/>
        <v>1901879.3100000005</v>
      </c>
      <c r="L115" s="91">
        <f t="shared" si="601"/>
        <v>8254796.7199999988</v>
      </c>
      <c r="M115" s="90">
        <f t="shared" si="601"/>
        <v>7334101.3399999999</v>
      </c>
      <c r="N115" s="90">
        <f t="shared" si="601"/>
        <v>5089337.1999999993</v>
      </c>
      <c r="O115" s="90">
        <f t="shared" si="601"/>
        <v>1321272.1900000013</v>
      </c>
      <c r="P115" s="90">
        <f t="shared" si="601"/>
        <v>2051746.4699999988</v>
      </c>
      <c r="Q115" s="90">
        <f t="shared" si="601"/>
        <v>-2393759.9000000004</v>
      </c>
      <c r="R115" s="90">
        <f t="shared" si="601"/>
        <v>-5254227.7699999986</v>
      </c>
      <c r="S115" s="90">
        <f t="shared" si="601"/>
        <v>-3682278.2300000004</v>
      </c>
      <c r="T115" s="90">
        <f t="shared" si="601"/>
        <v>-3921397.2500000009</v>
      </c>
      <c r="U115" s="90">
        <f t="shared" si="601"/>
        <v>-2791901.2600000007</v>
      </c>
      <c r="V115" s="90">
        <f t="shared" si="601"/>
        <v>-2209058</v>
      </c>
      <c r="W115" s="90">
        <f t="shared" si="601"/>
        <v>935974.97000000067</v>
      </c>
      <c r="X115" s="91">
        <f t="shared" ref="X115:AB115" si="602">X94-X101</f>
        <v>6205179.6700000018</v>
      </c>
      <c r="Y115" s="90">
        <f t="shared" si="602"/>
        <v>11713383</v>
      </c>
      <c r="Z115" s="90">
        <f t="shared" si="602"/>
        <v>9781637</v>
      </c>
      <c r="AA115" s="90">
        <f t="shared" si="602"/>
        <v>1305399.1799999997</v>
      </c>
      <c r="AB115" s="90">
        <f t="shared" si="602"/>
        <v>-805391.5700000003</v>
      </c>
      <c r="AC115" s="90">
        <f t="shared" ref="AC115:AD115" si="603">AC94-AC101</f>
        <v>-4629342.6399999987</v>
      </c>
      <c r="AD115" s="90">
        <f t="shared" si="603"/>
        <v>-5185722.6600000011</v>
      </c>
      <c r="AE115" s="90">
        <f>AE94-AE101</f>
        <v>-4378483</v>
      </c>
      <c r="AF115" s="90">
        <f t="shared" ref="AF115" si="604">AF94-AF101</f>
        <v>-4019115.7299999995</v>
      </c>
      <c r="AG115" s="191">
        <v>-2528879</v>
      </c>
      <c r="AH115" s="191">
        <v>-2218124</v>
      </c>
      <c r="AI115" s="191">
        <v>1472361</v>
      </c>
      <c r="AJ115" s="91">
        <v>11796387</v>
      </c>
      <c r="AK115" s="279">
        <v>11742346</v>
      </c>
      <c r="AL115" s="279">
        <v>8094760</v>
      </c>
      <c r="AM115" s="279">
        <v>1558390</v>
      </c>
      <c r="AN115" s="279">
        <v>1337189</v>
      </c>
      <c r="AO115" s="279">
        <v>-4712726</v>
      </c>
      <c r="AP115" s="279">
        <v>-6251337</v>
      </c>
      <c r="AQ115" s="28">
        <v>-4301922</v>
      </c>
      <c r="AR115" s="279">
        <v>-5922445</v>
      </c>
      <c r="AS115" s="279">
        <v>-2756224</v>
      </c>
      <c r="AT115" s="279">
        <v>-2524155</v>
      </c>
      <c r="AU115" s="279">
        <v>536039</v>
      </c>
      <c r="AV115" s="296">
        <v>11915904</v>
      </c>
      <c r="AW115" s="279">
        <v>11634542</v>
      </c>
      <c r="AX115" s="279">
        <v>7295019</v>
      </c>
      <c r="AY115" s="279">
        <v>3342475</v>
      </c>
      <c r="AZ115" s="28">
        <v>-510817</v>
      </c>
      <c r="BA115" s="279">
        <v>-8252017</v>
      </c>
      <c r="BB115" s="279">
        <v>-6221404</v>
      </c>
      <c r="BC115" s="28">
        <v>-4025689</v>
      </c>
      <c r="BD115" s="279">
        <v>-4922596</v>
      </c>
      <c r="BE115" s="279">
        <v>-3711365</v>
      </c>
      <c r="BF115" s="279">
        <v>-3620659</v>
      </c>
      <c r="BG115" s="279">
        <v>3315206</v>
      </c>
      <c r="BH115" s="296">
        <v>14160297</v>
      </c>
      <c r="BI115" s="481">
        <v>10766649</v>
      </c>
      <c r="BJ115" s="545">
        <v>9998811</v>
      </c>
      <c r="BK115" s="570">
        <v>3653478</v>
      </c>
      <c r="BL115" s="28">
        <v>1358617</v>
      </c>
      <c r="BM115" s="279">
        <v>-5477978</v>
      </c>
      <c r="BN115" s="279">
        <v>-11736087</v>
      </c>
      <c r="BO115" s="28">
        <v>-2712746</v>
      </c>
      <c r="BP115" s="28">
        <v>-1505825</v>
      </c>
      <c r="BQ115" s="279">
        <v>-1504170</v>
      </c>
      <c r="BR115" s="279">
        <v>267495</v>
      </c>
      <c r="BS115" s="279"/>
      <c r="BT115" s="279"/>
      <c r="BU115" s="89">
        <f t="shared" ref="BU115:CD119" si="605">O115-C115</f>
        <v>-2676484.8099999987</v>
      </c>
      <c r="BV115" s="92">
        <f t="shared" si="605"/>
        <v>4486706.1199999973</v>
      </c>
      <c r="BW115" s="92">
        <f t="shared" si="605"/>
        <v>2536245.1300000008</v>
      </c>
      <c r="BX115" s="92">
        <f t="shared" si="605"/>
        <v>-233356.14999999944</v>
      </c>
      <c r="BY115" s="92">
        <f t="shared" si="605"/>
        <v>1123200.9100000001</v>
      </c>
      <c r="BZ115" s="92">
        <f t="shared" si="605"/>
        <v>264787.88999999873</v>
      </c>
      <c r="CA115" s="92">
        <f t="shared" si="605"/>
        <v>223723.11999999918</v>
      </c>
      <c r="CB115" s="92">
        <f t="shared" si="605"/>
        <v>-92148.69000000041</v>
      </c>
      <c r="CC115" s="92">
        <f t="shared" si="605"/>
        <v>-965904.33999999985</v>
      </c>
      <c r="CD115" s="390">
        <f t="shared" si="605"/>
        <v>-2049617.049999997</v>
      </c>
      <c r="CE115" s="413">
        <f t="shared" ref="CE115:CN119" si="606">Y115-M115</f>
        <v>4379281.66</v>
      </c>
      <c r="CF115" s="92">
        <f t="shared" si="606"/>
        <v>4692299.8000000007</v>
      </c>
      <c r="CG115" s="92">
        <f t="shared" si="606"/>
        <v>-15873.010000001639</v>
      </c>
      <c r="CH115" s="92">
        <f t="shared" si="606"/>
        <v>-2857138.0399999991</v>
      </c>
      <c r="CI115" s="92">
        <f t="shared" si="606"/>
        <v>-2235582.7399999984</v>
      </c>
      <c r="CJ115" s="231">
        <f t="shared" si="606"/>
        <v>68505.109999997541</v>
      </c>
      <c r="CK115" s="231">
        <f t="shared" si="606"/>
        <v>-696204.76999999955</v>
      </c>
      <c r="CL115" s="231">
        <f t="shared" si="606"/>
        <v>-97718.479999998584</v>
      </c>
      <c r="CM115" s="231">
        <f t="shared" si="606"/>
        <v>263022.26000000071</v>
      </c>
      <c r="CN115" s="231">
        <f t="shared" si="606"/>
        <v>-9066</v>
      </c>
      <c r="CO115" s="231">
        <f t="shared" ref="CO115:CX119" si="607">AI115-W115</f>
        <v>536386.02999999933</v>
      </c>
      <c r="CP115" s="390">
        <f t="shared" si="607"/>
        <v>5591207.3299999982</v>
      </c>
      <c r="CQ115" s="352">
        <f t="shared" si="607"/>
        <v>28963</v>
      </c>
      <c r="CR115" s="231">
        <f t="shared" si="607"/>
        <v>-1686877</v>
      </c>
      <c r="CS115" s="231">
        <f t="shared" si="607"/>
        <v>252990.8200000003</v>
      </c>
      <c r="CT115" s="231">
        <f t="shared" si="607"/>
        <v>2142580.5700000003</v>
      </c>
      <c r="CU115" s="231">
        <f t="shared" si="607"/>
        <v>-83383.360000001267</v>
      </c>
      <c r="CV115" s="231">
        <f t="shared" si="607"/>
        <v>-1065614.3399999989</v>
      </c>
      <c r="CW115" s="231">
        <f t="shared" si="607"/>
        <v>76561</v>
      </c>
      <c r="CX115" s="231">
        <f t="shared" si="607"/>
        <v>-1903329.2700000005</v>
      </c>
      <c r="CY115" s="231">
        <f t="shared" ref="CY115:DH119" si="608">AS115-AG115</f>
        <v>-227345</v>
      </c>
      <c r="CZ115" s="231">
        <f t="shared" si="608"/>
        <v>-306031</v>
      </c>
      <c r="DA115" s="231">
        <f t="shared" si="608"/>
        <v>-936322</v>
      </c>
      <c r="DB115" s="390">
        <f t="shared" si="608"/>
        <v>119517</v>
      </c>
      <c r="DC115" s="390">
        <f t="shared" si="608"/>
        <v>-107804</v>
      </c>
      <c r="DD115" s="390">
        <f t="shared" si="608"/>
        <v>-799741</v>
      </c>
      <c r="DE115" s="390">
        <f t="shared" si="608"/>
        <v>1784085</v>
      </c>
      <c r="DF115" s="390">
        <f t="shared" si="608"/>
        <v>-1848006</v>
      </c>
      <c r="DG115" s="390">
        <f t="shared" si="608"/>
        <v>-3539291</v>
      </c>
      <c r="DH115" s="390">
        <f t="shared" si="608"/>
        <v>29933</v>
      </c>
      <c r="DI115" s="390">
        <f t="shared" ref="DI115:DX119" si="609">BC115-AQ115</f>
        <v>276233</v>
      </c>
      <c r="DJ115" s="390">
        <f t="shared" si="609"/>
        <v>999849</v>
      </c>
      <c r="DK115" s="390">
        <f t="shared" si="609"/>
        <v>-955141</v>
      </c>
      <c r="DL115" s="390">
        <f t="shared" si="609"/>
        <v>-1096504</v>
      </c>
      <c r="DM115" s="390">
        <f t="shared" si="609"/>
        <v>2779167</v>
      </c>
      <c r="DN115" s="390">
        <f t="shared" si="609"/>
        <v>2244393</v>
      </c>
      <c r="DO115" s="390">
        <f t="shared" si="609"/>
        <v>-867893</v>
      </c>
      <c r="DP115" s="390">
        <f t="shared" si="609"/>
        <v>2703792</v>
      </c>
      <c r="DQ115" s="390">
        <f t="shared" si="609"/>
        <v>311003</v>
      </c>
      <c r="DR115" s="390">
        <f t="shared" si="609"/>
        <v>1869434</v>
      </c>
      <c r="DS115" s="390">
        <f t="shared" si="609"/>
        <v>2774039</v>
      </c>
      <c r="DT115" s="390">
        <f t="shared" si="609"/>
        <v>-5514683</v>
      </c>
      <c r="DU115" s="390">
        <f t="shared" si="609"/>
        <v>1312943</v>
      </c>
      <c r="DV115" s="390">
        <f t="shared" si="609"/>
        <v>3416771</v>
      </c>
      <c r="DW115" s="390">
        <f t="shared" si="609"/>
        <v>2207195</v>
      </c>
      <c r="DX115" s="390">
        <f t="shared" si="609"/>
        <v>3888154</v>
      </c>
      <c r="DY115" s="390"/>
      <c r="DZ115" s="390"/>
      <c r="EA115" s="390"/>
      <c r="EB115" s="326"/>
      <c r="EC115" s="28">
        <f>EC94-EC101</f>
        <v>267495</v>
      </c>
    </row>
    <row r="116" spans="1:133" s="31" customFormat="1" x14ac:dyDescent="0.3">
      <c r="A116" s="138"/>
      <c r="B116" s="32" t="s">
        <v>140</v>
      </c>
      <c r="C116" s="89">
        <f t="shared" ref="C116:W116" si="610">C95-C102</f>
        <v>951788.86999999988</v>
      </c>
      <c r="D116" s="90">
        <f t="shared" si="610"/>
        <v>601979.45000000019</v>
      </c>
      <c r="E116" s="90">
        <f t="shared" si="610"/>
        <v>62038.300000000047</v>
      </c>
      <c r="F116" s="28">
        <f t="shared" si="610"/>
        <v>-197824.2300000001</v>
      </c>
      <c r="G116" s="90">
        <f t="shared" si="610"/>
        <v>-160788.20999999996</v>
      </c>
      <c r="H116" s="90">
        <f t="shared" si="610"/>
        <v>-139041.77000000002</v>
      </c>
      <c r="I116" s="90">
        <f t="shared" si="610"/>
        <v>-101430.63</v>
      </c>
      <c r="J116" s="90">
        <f t="shared" si="610"/>
        <v>3822.929999999993</v>
      </c>
      <c r="K116" s="90">
        <f t="shared" si="610"/>
        <v>351518.93</v>
      </c>
      <c r="L116" s="91">
        <f t="shared" si="610"/>
        <v>1439998.4500000002</v>
      </c>
      <c r="M116" s="90">
        <f t="shared" si="610"/>
        <v>727321.6100000001</v>
      </c>
      <c r="N116" s="90">
        <f t="shared" si="610"/>
        <v>911191.84</v>
      </c>
      <c r="O116" s="90">
        <f t="shared" si="610"/>
        <v>711925.75999999989</v>
      </c>
      <c r="P116" s="90">
        <f t="shared" si="610"/>
        <v>761787.06</v>
      </c>
      <c r="Q116" s="90">
        <f t="shared" si="610"/>
        <v>187886.59000000008</v>
      </c>
      <c r="R116" s="90">
        <f t="shared" si="610"/>
        <v>-91163.960000000021</v>
      </c>
      <c r="S116" s="90">
        <f t="shared" si="610"/>
        <v>-86938.280000000028</v>
      </c>
      <c r="T116" s="90">
        <f t="shared" si="610"/>
        <v>-82867.219999999972</v>
      </c>
      <c r="U116" s="90">
        <f t="shared" si="610"/>
        <v>-22675.460000000021</v>
      </c>
      <c r="V116" s="90">
        <f t="shared" si="610"/>
        <v>49264</v>
      </c>
      <c r="W116" s="90">
        <f t="shared" si="610"/>
        <v>431857.93000000005</v>
      </c>
      <c r="X116" s="91">
        <f t="shared" ref="X116:AB116" si="611">X95-X102</f>
        <v>1253579.2899999998</v>
      </c>
      <c r="Y116" s="90">
        <f t="shared" si="611"/>
        <v>1471464</v>
      </c>
      <c r="Z116" s="90">
        <f t="shared" si="611"/>
        <v>1415582</v>
      </c>
      <c r="AA116" s="90">
        <f t="shared" si="611"/>
        <v>1057834.0999999999</v>
      </c>
      <c r="AB116" s="90">
        <f t="shared" si="611"/>
        <v>985221.94000000006</v>
      </c>
      <c r="AC116" s="90">
        <f t="shared" ref="AC116:AD116" si="612">AC95-AC102</f>
        <v>-50333.20000000007</v>
      </c>
      <c r="AD116" s="90">
        <f t="shared" si="612"/>
        <v>-334021.86</v>
      </c>
      <c r="AE116" s="90">
        <f t="shared" ref="AE116:AF116" si="613">AE95-AE102</f>
        <v>-142045</v>
      </c>
      <c r="AF116" s="90">
        <f t="shared" si="613"/>
        <v>-164341.14000000001</v>
      </c>
      <c r="AG116" s="191">
        <v>-77755</v>
      </c>
      <c r="AH116" s="191">
        <v>-973</v>
      </c>
      <c r="AI116" s="191">
        <v>-671974</v>
      </c>
      <c r="AJ116" s="91">
        <v>1816999</v>
      </c>
      <c r="AK116" s="279">
        <v>1743508</v>
      </c>
      <c r="AL116" s="279">
        <v>2035638</v>
      </c>
      <c r="AM116" s="279">
        <v>1496133</v>
      </c>
      <c r="AN116" s="279">
        <v>949485</v>
      </c>
      <c r="AO116" s="279">
        <v>148629</v>
      </c>
      <c r="AP116" s="279">
        <v>33471</v>
      </c>
      <c r="AQ116" s="28">
        <v>-85785</v>
      </c>
      <c r="AR116" s="279">
        <v>-159512</v>
      </c>
      <c r="AS116" s="279">
        <v>58250</v>
      </c>
      <c r="AT116" s="279">
        <v>119689</v>
      </c>
      <c r="AU116" s="279">
        <v>737694</v>
      </c>
      <c r="AV116" s="296">
        <v>2638295</v>
      </c>
      <c r="AW116" s="279">
        <v>2264443</v>
      </c>
      <c r="AX116" s="279">
        <v>2130566</v>
      </c>
      <c r="AY116" s="279">
        <v>2046281</v>
      </c>
      <c r="AZ116" s="28">
        <v>971590</v>
      </c>
      <c r="BA116" s="279">
        <v>112496</v>
      </c>
      <c r="BB116" s="279">
        <v>-58523</v>
      </c>
      <c r="BC116" s="28">
        <v>-266937</v>
      </c>
      <c r="BD116" s="279">
        <v>-199490</v>
      </c>
      <c r="BE116" s="279">
        <v>-118502</v>
      </c>
      <c r="BF116" s="279">
        <v>-66616</v>
      </c>
      <c r="BG116" s="279">
        <v>953458</v>
      </c>
      <c r="BH116" s="296">
        <v>2568861</v>
      </c>
      <c r="BI116" s="481">
        <v>2388418</v>
      </c>
      <c r="BJ116" s="545">
        <v>2850268</v>
      </c>
      <c r="BK116" s="570">
        <v>1585343</v>
      </c>
      <c r="BL116" s="28">
        <v>1750376</v>
      </c>
      <c r="BM116" s="279">
        <v>-31012</v>
      </c>
      <c r="BN116" s="279">
        <v>-1163814</v>
      </c>
      <c r="BO116" s="28">
        <v>-293671</v>
      </c>
      <c r="BP116" s="28">
        <v>-446622</v>
      </c>
      <c r="BQ116" s="279">
        <v>-140765</v>
      </c>
      <c r="BR116" s="279">
        <v>-51749</v>
      </c>
      <c r="BS116" s="279"/>
      <c r="BT116" s="279"/>
      <c r="BU116" s="89">
        <f t="shared" si="605"/>
        <v>-239863.11</v>
      </c>
      <c r="BV116" s="92">
        <f t="shared" si="605"/>
        <v>159807.60999999987</v>
      </c>
      <c r="BW116" s="92">
        <f t="shared" si="605"/>
        <v>125848.29000000004</v>
      </c>
      <c r="BX116" s="92">
        <f t="shared" si="605"/>
        <v>106660.27000000008</v>
      </c>
      <c r="BY116" s="92">
        <f t="shared" si="605"/>
        <v>73849.929999999935</v>
      </c>
      <c r="BZ116" s="92">
        <f t="shared" si="605"/>
        <v>56174.550000000047</v>
      </c>
      <c r="CA116" s="92">
        <f t="shared" si="605"/>
        <v>78755.169999999984</v>
      </c>
      <c r="CB116" s="92">
        <f t="shared" si="605"/>
        <v>45441.070000000007</v>
      </c>
      <c r="CC116" s="92">
        <f t="shared" si="605"/>
        <v>80339.000000000058</v>
      </c>
      <c r="CD116" s="390">
        <f t="shared" si="605"/>
        <v>-186419.16000000038</v>
      </c>
      <c r="CE116" s="413">
        <f t="shared" si="606"/>
        <v>744142.3899999999</v>
      </c>
      <c r="CF116" s="92">
        <f t="shared" si="606"/>
        <v>504390.16000000003</v>
      </c>
      <c r="CG116" s="92">
        <f t="shared" si="606"/>
        <v>345908.33999999997</v>
      </c>
      <c r="CH116" s="92">
        <f t="shared" si="606"/>
        <v>223434.88</v>
      </c>
      <c r="CI116" s="92">
        <f t="shared" si="606"/>
        <v>-238219.79000000015</v>
      </c>
      <c r="CJ116" s="231">
        <f t="shared" si="606"/>
        <v>-242857.89999999997</v>
      </c>
      <c r="CK116" s="231">
        <f t="shared" si="606"/>
        <v>-55106.719999999972</v>
      </c>
      <c r="CL116" s="231">
        <f t="shared" si="606"/>
        <v>-81473.920000000042</v>
      </c>
      <c r="CM116" s="231">
        <f t="shared" si="606"/>
        <v>-55079.539999999979</v>
      </c>
      <c r="CN116" s="231">
        <f t="shared" si="606"/>
        <v>-50237</v>
      </c>
      <c r="CO116" s="231">
        <f t="shared" si="607"/>
        <v>-1103831.9300000002</v>
      </c>
      <c r="CP116" s="390">
        <f t="shared" si="607"/>
        <v>563419.7100000002</v>
      </c>
      <c r="CQ116" s="352">
        <f t="shared" si="607"/>
        <v>272044</v>
      </c>
      <c r="CR116" s="231">
        <f t="shared" si="607"/>
        <v>620056</v>
      </c>
      <c r="CS116" s="231">
        <f t="shared" si="607"/>
        <v>438298.90000000014</v>
      </c>
      <c r="CT116" s="231">
        <f t="shared" si="607"/>
        <v>-35736.940000000061</v>
      </c>
      <c r="CU116" s="231">
        <f t="shared" si="607"/>
        <v>198962.20000000007</v>
      </c>
      <c r="CV116" s="231">
        <f t="shared" si="607"/>
        <v>367492.86</v>
      </c>
      <c r="CW116" s="231">
        <f t="shared" si="607"/>
        <v>56260</v>
      </c>
      <c r="CX116" s="231">
        <f t="shared" si="607"/>
        <v>4829.140000000014</v>
      </c>
      <c r="CY116" s="231">
        <f t="shared" si="608"/>
        <v>136005</v>
      </c>
      <c r="CZ116" s="231">
        <f t="shared" si="608"/>
        <v>120662</v>
      </c>
      <c r="DA116" s="231">
        <f t="shared" si="608"/>
        <v>1409668</v>
      </c>
      <c r="DB116" s="390">
        <f t="shared" si="608"/>
        <v>821296</v>
      </c>
      <c r="DC116" s="390">
        <f t="shared" si="608"/>
        <v>520935</v>
      </c>
      <c r="DD116" s="390">
        <f t="shared" si="608"/>
        <v>94928</v>
      </c>
      <c r="DE116" s="390">
        <f t="shared" si="608"/>
        <v>550148</v>
      </c>
      <c r="DF116" s="390">
        <f t="shared" si="608"/>
        <v>22105</v>
      </c>
      <c r="DG116" s="390">
        <f t="shared" si="608"/>
        <v>-36133</v>
      </c>
      <c r="DH116" s="390">
        <f t="shared" si="608"/>
        <v>-91994</v>
      </c>
      <c r="DI116" s="390">
        <f t="shared" si="609"/>
        <v>-181152</v>
      </c>
      <c r="DJ116" s="390">
        <f t="shared" si="609"/>
        <v>-39978</v>
      </c>
      <c r="DK116" s="390">
        <f t="shared" si="609"/>
        <v>-176752</v>
      </c>
      <c r="DL116" s="390">
        <f t="shared" si="609"/>
        <v>-186305</v>
      </c>
      <c r="DM116" s="390">
        <f t="shared" si="609"/>
        <v>215764</v>
      </c>
      <c r="DN116" s="390">
        <f t="shared" si="609"/>
        <v>-69434</v>
      </c>
      <c r="DO116" s="390">
        <f t="shared" si="609"/>
        <v>123975</v>
      </c>
      <c r="DP116" s="390">
        <f t="shared" si="609"/>
        <v>719702</v>
      </c>
      <c r="DQ116" s="390">
        <f t="shared" si="609"/>
        <v>-460938</v>
      </c>
      <c r="DR116" s="390">
        <f t="shared" si="609"/>
        <v>778786</v>
      </c>
      <c r="DS116" s="390">
        <f t="shared" si="609"/>
        <v>-143508</v>
      </c>
      <c r="DT116" s="390">
        <f t="shared" si="609"/>
        <v>-1105291</v>
      </c>
      <c r="DU116" s="390">
        <f t="shared" si="609"/>
        <v>-26734</v>
      </c>
      <c r="DV116" s="390">
        <f t="shared" si="609"/>
        <v>-247132</v>
      </c>
      <c r="DW116" s="390">
        <f t="shared" si="609"/>
        <v>-22263</v>
      </c>
      <c r="DX116" s="390">
        <f t="shared" si="609"/>
        <v>14867</v>
      </c>
      <c r="DY116" s="390"/>
      <c r="DZ116" s="390"/>
      <c r="EA116" s="390"/>
      <c r="EB116" s="326"/>
      <c r="EC116" s="28">
        <f>EC95-EC102</f>
        <v>-51749</v>
      </c>
    </row>
    <row r="117" spans="1:133" s="31" customFormat="1" x14ac:dyDescent="0.3">
      <c r="A117" s="138"/>
      <c r="B117" s="32" t="s">
        <v>141</v>
      </c>
      <c r="C117" s="89">
        <f t="shared" ref="C117:O119" si="614">C96-C103</f>
        <v>-104302.54000000004</v>
      </c>
      <c r="D117" s="90">
        <f t="shared" si="614"/>
        <v>-1755182.2299999995</v>
      </c>
      <c r="E117" s="90">
        <f t="shared" si="614"/>
        <v>-1948767.94</v>
      </c>
      <c r="F117" s="28">
        <f t="shared" si="614"/>
        <v>-929437.5</v>
      </c>
      <c r="G117" s="90">
        <f t="shared" si="614"/>
        <v>-672581.00000000023</v>
      </c>
      <c r="H117" s="90">
        <f t="shared" si="614"/>
        <v>-346288.80000000005</v>
      </c>
      <c r="I117" s="90">
        <f t="shared" si="614"/>
        <v>-193194.93999999994</v>
      </c>
      <c r="J117" s="90">
        <f t="shared" si="614"/>
        <v>2512.75</v>
      </c>
      <c r="K117" s="90">
        <f t="shared" si="614"/>
        <v>838812.15000000014</v>
      </c>
      <c r="L117" s="91">
        <f t="shared" si="614"/>
        <v>6081024.6299999999</v>
      </c>
      <c r="M117" s="90">
        <f t="shared" si="614"/>
        <v>422265.70000000019</v>
      </c>
      <c r="N117" s="90">
        <f t="shared" si="614"/>
        <v>772946.49000000022</v>
      </c>
      <c r="O117" s="90">
        <f t="shared" si="614"/>
        <v>-1052330.7599999998</v>
      </c>
      <c r="P117" s="90">
        <f t="shared" ref="P117:R117" si="615">P96-P103</f>
        <v>239278.33999999985</v>
      </c>
      <c r="Q117" s="90">
        <f t="shared" si="615"/>
        <v>-1003257.31</v>
      </c>
      <c r="R117" s="90">
        <f t="shared" si="615"/>
        <v>-1485214.45</v>
      </c>
      <c r="S117" s="90">
        <f t="shared" ref="S117:T117" si="616">S96-S103</f>
        <v>-603088.64999999991</v>
      </c>
      <c r="T117" s="90">
        <f t="shared" si="616"/>
        <v>-264208.99</v>
      </c>
      <c r="U117" s="90">
        <f t="shared" ref="U117:V117" si="617">U96-U103</f>
        <v>-92809.920000000042</v>
      </c>
      <c r="V117" s="90">
        <f t="shared" si="617"/>
        <v>144555</v>
      </c>
      <c r="W117" s="90">
        <f t="shared" ref="W117:AB117" si="618">W96-W103</f>
        <v>758016.25999999978</v>
      </c>
      <c r="X117" s="91">
        <f t="shared" si="618"/>
        <v>2081410.5000000005</v>
      </c>
      <c r="Y117" s="90">
        <f t="shared" si="618"/>
        <v>2804774</v>
      </c>
      <c r="Z117" s="90">
        <f t="shared" si="618"/>
        <v>1383905</v>
      </c>
      <c r="AA117" s="90">
        <f t="shared" si="618"/>
        <v>-1398076.1000000006</v>
      </c>
      <c r="AB117" s="90">
        <f t="shared" si="618"/>
        <v>-1171613.2899999991</v>
      </c>
      <c r="AC117" s="90">
        <f t="shared" ref="AC117:AD117" si="619">AC96-AC103</f>
        <v>-1104657.83</v>
      </c>
      <c r="AD117" s="90">
        <f t="shared" si="619"/>
        <v>-742757.21</v>
      </c>
      <c r="AE117" s="90">
        <f t="shared" ref="AE117:AF117" si="620">AE96-AE103</f>
        <v>-416310</v>
      </c>
      <c r="AF117" s="90">
        <f t="shared" si="620"/>
        <v>-287036.3600000001</v>
      </c>
      <c r="AG117" s="191">
        <v>-213631</v>
      </c>
      <c r="AH117" s="191">
        <v>95809</v>
      </c>
      <c r="AI117" s="191">
        <v>1001023</v>
      </c>
      <c r="AJ117" s="91">
        <v>3099387</v>
      </c>
      <c r="AK117" s="279">
        <v>2927742</v>
      </c>
      <c r="AL117" s="279">
        <v>792544</v>
      </c>
      <c r="AM117" s="279">
        <v>-934900</v>
      </c>
      <c r="AN117" s="279">
        <v>-1413696</v>
      </c>
      <c r="AO117" s="279">
        <v>-1607661</v>
      </c>
      <c r="AP117" s="279">
        <v>-1135484</v>
      </c>
      <c r="AQ117" s="28">
        <v>-532316</v>
      </c>
      <c r="AR117" s="279">
        <v>-677752</v>
      </c>
      <c r="AS117" s="279">
        <v>-8269</v>
      </c>
      <c r="AT117" s="279">
        <v>4152</v>
      </c>
      <c r="AU117" s="279">
        <v>674399</v>
      </c>
      <c r="AV117" s="296">
        <v>3381373</v>
      </c>
      <c r="AW117" s="279">
        <v>1357156</v>
      </c>
      <c r="AX117" s="279">
        <v>917898</v>
      </c>
      <c r="AY117" s="279">
        <v>-875319</v>
      </c>
      <c r="AZ117" s="28">
        <v>-1377337</v>
      </c>
      <c r="BA117" s="279">
        <v>-1430920</v>
      </c>
      <c r="BB117" s="279">
        <v>-1055232</v>
      </c>
      <c r="BC117" s="28">
        <v>-573095</v>
      </c>
      <c r="BD117" s="279">
        <v>-370449</v>
      </c>
      <c r="BE117" s="279">
        <v>-163310</v>
      </c>
      <c r="BF117" s="279">
        <v>-12002</v>
      </c>
      <c r="BG117" s="279">
        <v>1601293</v>
      </c>
      <c r="BH117" s="296">
        <v>3289517</v>
      </c>
      <c r="BI117" s="481">
        <v>1767078</v>
      </c>
      <c r="BJ117" s="545">
        <v>1453492</v>
      </c>
      <c r="BK117" s="570">
        <v>-932388</v>
      </c>
      <c r="BL117" s="28">
        <v>-321100</v>
      </c>
      <c r="BM117" s="279">
        <v>-2181015</v>
      </c>
      <c r="BN117" s="279">
        <v>-1931874</v>
      </c>
      <c r="BO117" s="28">
        <v>-609578</v>
      </c>
      <c r="BP117" s="28">
        <v>-191846</v>
      </c>
      <c r="BQ117" s="279">
        <v>-156760</v>
      </c>
      <c r="BR117" s="279">
        <v>349384</v>
      </c>
      <c r="BS117" s="279"/>
      <c r="BT117" s="279"/>
      <c r="BU117" s="89">
        <f t="shared" si="605"/>
        <v>-948028.21999999974</v>
      </c>
      <c r="BV117" s="92">
        <f t="shared" si="605"/>
        <v>1994460.5699999994</v>
      </c>
      <c r="BW117" s="92">
        <f t="shared" si="605"/>
        <v>945510.62999999989</v>
      </c>
      <c r="BX117" s="92">
        <f t="shared" si="605"/>
        <v>-555776.94999999995</v>
      </c>
      <c r="BY117" s="92">
        <f t="shared" si="605"/>
        <v>69492.350000000326</v>
      </c>
      <c r="BZ117" s="92">
        <f t="shared" si="605"/>
        <v>82079.810000000056</v>
      </c>
      <c r="CA117" s="92">
        <f t="shared" si="605"/>
        <v>100385.0199999999</v>
      </c>
      <c r="CB117" s="92">
        <f t="shared" si="605"/>
        <v>142042.25</v>
      </c>
      <c r="CC117" s="92">
        <f t="shared" si="605"/>
        <v>-80795.890000000363</v>
      </c>
      <c r="CD117" s="390">
        <f t="shared" si="605"/>
        <v>-3999614.1299999994</v>
      </c>
      <c r="CE117" s="413">
        <f t="shared" si="606"/>
        <v>2382508.2999999998</v>
      </c>
      <c r="CF117" s="92">
        <f t="shared" si="606"/>
        <v>610958.50999999978</v>
      </c>
      <c r="CG117" s="92">
        <f t="shared" si="606"/>
        <v>-345745.34000000078</v>
      </c>
      <c r="CH117" s="92">
        <f t="shared" si="606"/>
        <v>-1410891.629999999</v>
      </c>
      <c r="CI117" s="92">
        <f t="shared" si="606"/>
        <v>-101400.52000000002</v>
      </c>
      <c r="CJ117" s="231">
        <f t="shared" si="606"/>
        <v>742457.24</v>
      </c>
      <c r="CK117" s="231">
        <f t="shared" si="606"/>
        <v>186778.64999999991</v>
      </c>
      <c r="CL117" s="231">
        <f t="shared" si="606"/>
        <v>-22827.370000000112</v>
      </c>
      <c r="CM117" s="231">
        <f t="shared" si="606"/>
        <v>-120821.07999999996</v>
      </c>
      <c r="CN117" s="231">
        <f t="shared" si="606"/>
        <v>-48746</v>
      </c>
      <c r="CO117" s="231">
        <f t="shared" si="607"/>
        <v>243006.74000000022</v>
      </c>
      <c r="CP117" s="390">
        <f t="shared" si="607"/>
        <v>1017976.4999999995</v>
      </c>
      <c r="CQ117" s="352">
        <f t="shared" si="607"/>
        <v>122968</v>
      </c>
      <c r="CR117" s="231">
        <f t="shared" si="607"/>
        <v>-591361</v>
      </c>
      <c r="CS117" s="231">
        <f t="shared" si="607"/>
        <v>463176.10000000056</v>
      </c>
      <c r="CT117" s="231">
        <f t="shared" si="607"/>
        <v>-242082.71000000089</v>
      </c>
      <c r="CU117" s="231">
        <f t="shared" si="607"/>
        <v>-503003.16999999993</v>
      </c>
      <c r="CV117" s="231">
        <f t="shared" si="607"/>
        <v>-392726.79000000004</v>
      </c>
      <c r="CW117" s="231">
        <f t="shared" si="607"/>
        <v>-116006</v>
      </c>
      <c r="CX117" s="231">
        <f t="shared" si="607"/>
        <v>-390715.6399999999</v>
      </c>
      <c r="CY117" s="231">
        <f t="shared" si="608"/>
        <v>205362</v>
      </c>
      <c r="CZ117" s="231">
        <f t="shared" si="608"/>
        <v>-91657</v>
      </c>
      <c r="DA117" s="231">
        <f t="shared" si="608"/>
        <v>-326624</v>
      </c>
      <c r="DB117" s="390">
        <f t="shared" si="608"/>
        <v>281986</v>
      </c>
      <c r="DC117" s="390">
        <f t="shared" si="608"/>
        <v>-1570586</v>
      </c>
      <c r="DD117" s="390">
        <f t="shared" si="608"/>
        <v>125354</v>
      </c>
      <c r="DE117" s="390">
        <f t="shared" si="608"/>
        <v>59581</v>
      </c>
      <c r="DF117" s="390">
        <f t="shared" si="608"/>
        <v>36359</v>
      </c>
      <c r="DG117" s="390">
        <f t="shared" si="608"/>
        <v>176741</v>
      </c>
      <c r="DH117" s="390">
        <f t="shared" si="608"/>
        <v>80252</v>
      </c>
      <c r="DI117" s="390">
        <f t="shared" si="609"/>
        <v>-40779</v>
      </c>
      <c r="DJ117" s="390">
        <f t="shared" si="609"/>
        <v>307303</v>
      </c>
      <c r="DK117" s="390">
        <f t="shared" si="609"/>
        <v>-155041</v>
      </c>
      <c r="DL117" s="390">
        <f t="shared" si="609"/>
        <v>-16154</v>
      </c>
      <c r="DM117" s="390">
        <f t="shared" si="609"/>
        <v>926894</v>
      </c>
      <c r="DN117" s="390">
        <f t="shared" si="609"/>
        <v>-91856</v>
      </c>
      <c r="DO117" s="390">
        <f t="shared" si="609"/>
        <v>409922</v>
      </c>
      <c r="DP117" s="390">
        <f t="shared" si="609"/>
        <v>535594</v>
      </c>
      <c r="DQ117" s="390">
        <f t="shared" si="609"/>
        <v>-57069</v>
      </c>
      <c r="DR117" s="390">
        <f t="shared" si="609"/>
        <v>1056237</v>
      </c>
      <c r="DS117" s="390">
        <f t="shared" si="609"/>
        <v>-750095</v>
      </c>
      <c r="DT117" s="390">
        <f t="shared" si="609"/>
        <v>-876642</v>
      </c>
      <c r="DU117" s="390">
        <f t="shared" si="609"/>
        <v>-36483</v>
      </c>
      <c r="DV117" s="390">
        <f t="shared" si="609"/>
        <v>178603</v>
      </c>
      <c r="DW117" s="390">
        <f t="shared" si="609"/>
        <v>6550</v>
      </c>
      <c r="DX117" s="390">
        <f t="shared" si="609"/>
        <v>361386</v>
      </c>
      <c r="DY117" s="390"/>
      <c r="DZ117" s="390"/>
      <c r="EA117" s="390"/>
      <c r="EB117" s="326"/>
      <c r="EC117" s="28">
        <f t="shared" ref="EC117" si="621">EC96-EC103</f>
        <v>349384</v>
      </c>
    </row>
    <row r="118" spans="1:133" s="31" customFormat="1" x14ac:dyDescent="0.3">
      <c r="A118" s="138"/>
      <c r="B118" s="32" t="s">
        <v>142</v>
      </c>
      <c r="C118" s="89">
        <f t="shared" si="614"/>
        <v>3923158.24</v>
      </c>
      <c r="D118" s="90">
        <f t="shared" si="614"/>
        <v>-1167779.9200000002</v>
      </c>
      <c r="E118" s="90">
        <f t="shared" si="614"/>
        <v>-975526.29999999981</v>
      </c>
      <c r="F118" s="28">
        <f t="shared" si="614"/>
        <v>250532.12000000011</v>
      </c>
      <c r="G118" s="90">
        <f t="shared" si="614"/>
        <v>-215453.20999999996</v>
      </c>
      <c r="H118" s="90">
        <f t="shared" si="614"/>
        <v>-85049.060000000056</v>
      </c>
      <c r="I118" s="90">
        <f t="shared" si="614"/>
        <v>-2503.6300000000047</v>
      </c>
      <c r="J118" s="90">
        <f t="shared" si="614"/>
        <v>127940.02000000002</v>
      </c>
      <c r="K118" s="90">
        <f t="shared" si="614"/>
        <v>536781.77</v>
      </c>
      <c r="L118" s="91">
        <f t="shared" si="614"/>
        <v>1157722.43</v>
      </c>
      <c r="M118" s="90">
        <f t="shared" si="614"/>
        <v>27743.979999999981</v>
      </c>
      <c r="N118" s="90">
        <f t="shared" si="614"/>
        <v>292919.37999999989</v>
      </c>
      <c r="O118" s="90">
        <f t="shared" si="614"/>
        <v>-442411.70000000019</v>
      </c>
      <c r="P118" s="90">
        <f t="shared" ref="P118:R118" si="622">P97-P104</f>
        <v>192033.72999999998</v>
      </c>
      <c r="Q118" s="90">
        <f t="shared" si="622"/>
        <v>-260180.35000000009</v>
      </c>
      <c r="R118" s="90">
        <f t="shared" si="622"/>
        <v>-827018.38</v>
      </c>
      <c r="S118" s="90">
        <f t="shared" ref="S118:T118" si="623">S97-S104</f>
        <v>-325603.08</v>
      </c>
      <c r="T118" s="90">
        <f t="shared" si="623"/>
        <v>-86385.510000000009</v>
      </c>
      <c r="U118" s="90">
        <f t="shared" ref="U118:V118" si="624">U97-U104</f>
        <v>37877.860000000044</v>
      </c>
      <c r="V118" s="90">
        <f t="shared" si="624"/>
        <v>298495</v>
      </c>
      <c r="W118" s="90">
        <f t="shared" ref="W118:AB118" si="625">W97-W104</f>
        <v>476662.69</v>
      </c>
      <c r="X118" s="91">
        <f t="shared" si="625"/>
        <v>807394.00000000023</v>
      </c>
      <c r="Y118" s="90">
        <f t="shared" si="625"/>
        <v>1027537</v>
      </c>
      <c r="Z118" s="90">
        <f t="shared" si="625"/>
        <v>528762</v>
      </c>
      <c r="AA118" s="90">
        <f t="shared" si="625"/>
        <v>-804756.7200000002</v>
      </c>
      <c r="AB118" s="90">
        <f t="shared" si="625"/>
        <v>-467298.16000000015</v>
      </c>
      <c r="AC118" s="90">
        <f t="shared" ref="AC118:AD118" si="626">AC97-AC104</f>
        <v>-476306.38000000012</v>
      </c>
      <c r="AD118" s="90">
        <f t="shared" si="626"/>
        <v>-279363.90000000002</v>
      </c>
      <c r="AE118" s="90">
        <f t="shared" ref="AE118:AF118" si="627">AE97-AE104</f>
        <v>-249287</v>
      </c>
      <c r="AF118" s="90">
        <f t="shared" si="627"/>
        <v>-83503.350000000035</v>
      </c>
      <c r="AG118" s="191">
        <v>67057</v>
      </c>
      <c r="AH118" s="191">
        <v>100889</v>
      </c>
      <c r="AI118" s="191">
        <v>526180</v>
      </c>
      <c r="AJ118" s="91">
        <v>1405704</v>
      </c>
      <c r="AK118" s="279">
        <v>1319175</v>
      </c>
      <c r="AL118" s="279">
        <v>-105925</v>
      </c>
      <c r="AM118" s="279">
        <v>-644577</v>
      </c>
      <c r="AN118" s="279">
        <v>-414112</v>
      </c>
      <c r="AO118" s="279">
        <v>-463649</v>
      </c>
      <c r="AP118" s="279">
        <v>-803590</v>
      </c>
      <c r="AQ118" s="28">
        <v>-82699</v>
      </c>
      <c r="AR118" s="279">
        <v>-120040</v>
      </c>
      <c r="AS118" s="279">
        <v>142533</v>
      </c>
      <c r="AT118" s="279">
        <v>237998</v>
      </c>
      <c r="AU118" s="279">
        <v>497831</v>
      </c>
      <c r="AV118" s="296">
        <v>1575213</v>
      </c>
      <c r="AW118" s="279">
        <v>113288</v>
      </c>
      <c r="AX118" s="279">
        <v>21745</v>
      </c>
      <c r="AY118" s="279">
        <v>-352200</v>
      </c>
      <c r="AZ118" s="28">
        <v>-291968</v>
      </c>
      <c r="BA118" s="279">
        <v>-712233</v>
      </c>
      <c r="BB118" s="279">
        <v>-462898</v>
      </c>
      <c r="BC118" s="28">
        <v>-265992</v>
      </c>
      <c r="BD118" s="279">
        <v>26445</v>
      </c>
      <c r="BE118" s="279">
        <v>22437</v>
      </c>
      <c r="BF118" s="279">
        <v>316753</v>
      </c>
      <c r="BG118" s="279">
        <v>848401</v>
      </c>
      <c r="BH118" s="296">
        <v>1709234</v>
      </c>
      <c r="BI118" s="481">
        <v>95965</v>
      </c>
      <c r="BJ118" s="545">
        <v>624334</v>
      </c>
      <c r="BK118" s="570">
        <v>-220802</v>
      </c>
      <c r="BL118" s="28">
        <v>-257708</v>
      </c>
      <c r="BM118" s="279">
        <v>-418212</v>
      </c>
      <c r="BN118" s="279">
        <v>-807634</v>
      </c>
      <c r="BO118" s="28">
        <v>-297682</v>
      </c>
      <c r="BP118" s="28">
        <v>1398</v>
      </c>
      <c r="BQ118" s="279">
        <v>-18618</v>
      </c>
      <c r="BR118" s="279">
        <v>193176</v>
      </c>
      <c r="BS118" s="279"/>
      <c r="BT118" s="279"/>
      <c r="BU118" s="89">
        <f t="shared" si="605"/>
        <v>-4365569.9400000004</v>
      </c>
      <c r="BV118" s="92">
        <f t="shared" si="605"/>
        <v>1359813.6500000001</v>
      </c>
      <c r="BW118" s="92">
        <f t="shared" si="605"/>
        <v>715345.94999999972</v>
      </c>
      <c r="BX118" s="92">
        <f t="shared" si="605"/>
        <v>-1077550.5</v>
      </c>
      <c r="BY118" s="92">
        <f t="shared" si="605"/>
        <v>-110149.87000000005</v>
      </c>
      <c r="BZ118" s="92">
        <f t="shared" si="605"/>
        <v>-1336.4499999999534</v>
      </c>
      <c r="CA118" s="92">
        <f t="shared" si="605"/>
        <v>40381.490000000049</v>
      </c>
      <c r="CB118" s="92">
        <f t="shared" si="605"/>
        <v>170554.97999999998</v>
      </c>
      <c r="CC118" s="92">
        <f t="shared" si="605"/>
        <v>-60119.080000000016</v>
      </c>
      <c r="CD118" s="390">
        <f t="shared" si="605"/>
        <v>-350328.4299999997</v>
      </c>
      <c r="CE118" s="413">
        <f t="shared" si="606"/>
        <v>999793.02</v>
      </c>
      <c r="CF118" s="92">
        <f t="shared" si="606"/>
        <v>235842.62000000011</v>
      </c>
      <c r="CG118" s="92">
        <f t="shared" si="606"/>
        <v>-362345.02</v>
      </c>
      <c r="CH118" s="92">
        <f t="shared" si="606"/>
        <v>-659331.89000000013</v>
      </c>
      <c r="CI118" s="92">
        <f t="shared" si="606"/>
        <v>-216126.03000000003</v>
      </c>
      <c r="CJ118" s="231">
        <f t="shared" si="606"/>
        <v>547654.48</v>
      </c>
      <c r="CK118" s="231">
        <f t="shared" si="606"/>
        <v>76316.080000000016</v>
      </c>
      <c r="CL118" s="231">
        <f t="shared" si="606"/>
        <v>2882.1599999999744</v>
      </c>
      <c r="CM118" s="231">
        <f t="shared" si="606"/>
        <v>29179.139999999956</v>
      </c>
      <c r="CN118" s="231">
        <f t="shared" si="606"/>
        <v>-197606</v>
      </c>
      <c r="CO118" s="231">
        <f t="shared" si="607"/>
        <v>49517.31</v>
      </c>
      <c r="CP118" s="390">
        <f t="shared" si="607"/>
        <v>598309.99999999977</v>
      </c>
      <c r="CQ118" s="352">
        <f t="shared" si="607"/>
        <v>291638</v>
      </c>
      <c r="CR118" s="231">
        <f t="shared" si="607"/>
        <v>-634687</v>
      </c>
      <c r="CS118" s="231">
        <f t="shared" si="607"/>
        <v>160179.7200000002</v>
      </c>
      <c r="CT118" s="231">
        <f t="shared" si="607"/>
        <v>53186.160000000149</v>
      </c>
      <c r="CU118" s="231">
        <f t="shared" si="607"/>
        <v>12657.380000000121</v>
      </c>
      <c r="CV118" s="231">
        <f t="shared" si="607"/>
        <v>-524226.1</v>
      </c>
      <c r="CW118" s="231">
        <f t="shared" si="607"/>
        <v>166588</v>
      </c>
      <c r="CX118" s="231">
        <f t="shared" si="607"/>
        <v>-36536.649999999965</v>
      </c>
      <c r="CY118" s="231">
        <f t="shared" si="608"/>
        <v>75476</v>
      </c>
      <c r="CZ118" s="231">
        <f t="shared" si="608"/>
        <v>137109</v>
      </c>
      <c r="DA118" s="231">
        <f t="shared" si="608"/>
        <v>-28349</v>
      </c>
      <c r="DB118" s="390">
        <f t="shared" si="608"/>
        <v>169509</v>
      </c>
      <c r="DC118" s="390">
        <f t="shared" si="608"/>
        <v>-1205887</v>
      </c>
      <c r="DD118" s="390">
        <f t="shared" si="608"/>
        <v>127670</v>
      </c>
      <c r="DE118" s="390">
        <f t="shared" si="608"/>
        <v>292377</v>
      </c>
      <c r="DF118" s="390">
        <f t="shared" si="608"/>
        <v>122144</v>
      </c>
      <c r="DG118" s="390">
        <f t="shared" si="608"/>
        <v>-248584</v>
      </c>
      <c r="DH118" s="390">
        <f t="shared" si="608"/>
        <v>340692</v>
      </c>
      <c r="DI118" s="390">
        <f t="shared" si="609"/>
        <v>-183293</v>
      </c>
      <c r="DJ118" s="390">
        <f t="shared" si="609"/>
        <v>146485</v>
      </c>
      <c r="DK118" s="390">
        <f t="shared" si="609"/>
        <v>-120096</v>
      </c>
      <c r="DL118" s="390">
        <f t="shared" si="609"/>
        <v>78755</v>
      </c>
      <c r="DM118" s="390">
        <f t="shared" si="609"/>
        <v>350570</v>
      </c>
      <c r="DN118" s="390">
        <f t="shared" si="609"/>
        <v>134021</v>
      </c>
      <c r="DO118" s="390">
        <f t="shared" si="609"/>
        <v>-17323</v>
      </c>
      <c r="DP118" s="390">
        <f t="shared" si="609"/>
        <v>602589</v>
      </c>
      <c r="DQ118" s="390">
        <f t="shared" si="609"/>
        <v>131398</v>
      </c>
      <c r="DR118" s="390">
        <f t="shared" si="609"/>
        <v>34260</v>
      </c>
      <c r="DS118" s="390">
        <f t="shared" si="609"/>
        <v>294021</v>
      </c>
      <c r="DT118" s="390">
        <f t="shared" si="609"/>
        <v>-344736</v>
      </c>
      <c r="DU118" s="390">
        <f t="shared" si="609"/>
        <v>-31690</v>
      </c>
      <c r="DV118" s="390">
        <f t="shared" si="609"/>
        <v>-25047</v>
      </c>
      <c r="DW118" s="390">
        <f t="shared" si="609"/>
        <v>-41055</v>
      </c>
      <c r="DX118" s="390">
        <f t="shared" si="609"/>
        <v>-123577</v>
      </c>
      <c r="DY118" s="390"/>
      <c r="DZ118" s="390"/>
      <c r="EA118" s="390"/>
      <c r="EB118" s="326"/>
      <c r="EC118" s="28">
        <f t="shared" ref="EC118" si="628">EC97-EC104</f>
        <v>193176</v>
      </c>
    </row>
    <row r="119" spans="1:133" s="31" customFormat="1" x14ac:dyDescent="0.3">
      <c r="A119" s="138"/>
      <c r="B119" s="32" t="s">
        <v>143</v>
      </c>
      <c r="C119" s="89">
        <f t="shared" si="614"/>
        <v>1471002.5900000003</v>
      </c>
      <c r="D119" s="90">
        <f t="shared" si="614"/>
        <v>-85817.190000000177</v>
      </c>
      <c r="E119" s="90">
        <f t="shared" si="614"/>
        <v>-113215.96999999997</v>
      </c>
      <c r="F119" s="28">
        <f t="shared" si="614"/>
        <v>-72104.989999999991</v>
      </c>
      <c r="G119" s="90">
        <f t="shared" si="614"/>
        <v>-197516</v>
      </c>
      <c r="H119" s="90">
        <f t="shared" si="614"/>
        <v>168877.42999999993</v>
      </c>
      <c r="I119" s="90">
        <f t="shared" si="614"/>
        <v>28831.520000000019</v>
      </c>
      <c r="J119" s="90">
        <f t="shared" si="614"/>
        <v>294259.96999999997</v>
      </c>
      <c r="K119" s="90">
        <f t="shared" si="614"/>
        <v>163742.45999999996</v>
      </c>
      <c r="L119" s="91">
        <f t="shared" si="614"/>
        <v>591395.08000000007</v>
      </c>
      <c r="M119" s="90">
        <f t="shared" si="614"/>
        <v>165108.02000000002</v>
      </c>
      <c r="N119" s="90">
        <f t="shared" si="614"/>
        <v>260844.57000000007</v>
      </c>
      <c r="O119" s="90">
        <f t="shared" si="614"/>
        <v>-144163.53000000003</v>
      </c>
      <c r="P119" s="90">
        <f t="shared" ref="P119:R119" si="629">P98-P105</f>
        <v>-96376.930000000168</v>
      </c>
      <c r="Q119" s="90">
        <f t="shared" si="629"/>
        <v>189027.49</v>
      </c>
      <c r="R119" s="90">
        <f t="shared" si="629"/>
        <v>-394543.82000000007</v>
      </c>
      <c r="S119" s="90">
        <f t="shared" ref="S119:T119" si="630">S98-S105</f>
        <v>-127058.04000000004</v>
      </c>
      <c r="T119" s="90">
        <f t="shared" si="630"/>
        <v>-24533.509999999893</v>
      </c>
      <c r="U119" s="90">
        <f t="shared" ref="U119:V119" si="631">U98-U105</f>
        <v>172012.11</v>
      </c>
      <c r="V119" s="90">
        <f t="shared" si="631"/>
        <v>85926</v>
      </c>
      <c r="W119" s="90">
        <f t="shared" ref="W119:AB119" si="632">W98-W105</f>
        <v>185141.94999999995</v>
      </c>
      <c r="X119" s="91">
        <f t="shared" si="632"/>
        <v>253307.47999999998</v>
      </c>
      <c r="Y119" s="90">
        <f t="shared" si="632"/>
        <v>419721</v>
      </c>
      <c r="Z119" s="90">
        <f t="shared" si="632"/>
        <v>294809</v>
      </c>
      <c r="AA119" s="90">
        <f t="shared" si="632"/>
        <v>-391927.85999999987</v>
      </c>
      <c r="AB119" s="90">
        <f t="shared" si="632"/>
        <v>-184665.37000000011</v>
      </c>
      <c r="AC119" s="90">
        <f t="shared" ref="AC119:AD119" si="633">AC98-AC105</f>
        <v>152272.80000000005</v>
      </c>
      <c r="AD119" s="90">
        <f t="shared" si="633"/>
        <v>-50261.650000000023</v>
      </c>
      <c r="AE119" s="90">
        <f t="shared" ref="AE119:AF119" si="634">AE98-AE105</f>
        <v>68631</v>
      </c>
      <c r="AF119" s="90">
        <f t="shared" si="634"/>
        <v>-125798.98999999999</v>
      </c>
      <c r="AG119" s="191">
        <v>-398179</v>
      </c>
      <c r="AH119" s="191">
        <v>281094</v>
      </c>
      <c r="AI119" s="191">
        <v>-127693</v>
      </c>
      <c r="AJ119" s="91">
        <v>694626</v>
      </c>
      <c r="AK119" s="279">
        <v>661350</v>
      </c>
      <c r="AL119" s="279">
        <v>-387383</v>
      </c>
      <c r="AM119" s="279">
        <v>-183505</v>
      </c>
      <c r="AN119" s="279">
        <v>333945</v>
      </c>
      <c r="AO119" s="279">
        <v>-423707</v>
      </c>
      <c r="AP119" s="279">
        <v>-26068</v>
      </c>
      <c r="AQ119" s="28">
        <v>54414</v>
      </c>
      <c r="AR119" s="279">
        <v>359333</v>
      </c>
      <c r="AS119" s="279">
        <v>171388</v>
      </c>
      <c r="AT119" s="279">
        <v>-109792</v>
      </c>
      <c r="AU119" s="279">
        <v>157315</v>
      </c>
      <c r="AV119" s="296">
        <v>763408</v>
      </c>
      <c r="AW119" s="279">
        <v>584561</v>
      </c>
      <c r="AX119" s="279">
        <v>325775</v>
      </c>
      <c r="AY119" s="279">
        <v>348179</v>
      </c>
      <c r="AZ119" s="28">
        <v>-195637</v>
      </c>
      <c r="BA119" s="279">
        <v>701382</v>
      </c>
      <c r="BB119" s="279">
        <v>28002</v>
      </c>
      <c r="BC119" s="28">
        <v>496337</v>
      </c>
      <c r="BD119" s="279">
        <v>-48445</v>
      </c>
      <c r="BE119" s="279">
        <v>-283078</v>
      </c>
      <c r="BF119" s="279">
        <v>-200838</v>
      </c>
      <c r="BG119" s="279">
        <v>364132</v>
      </c>
      <c r="BH119" s="296">
        <v>776565</v>
      </c>
      <c r="BI119" s="481">
        <v>458445</v>
      </c>
      <c r="BJ119" s="545">
        <v>281390</v>
      </c>
      <c r="BK119" s="570">
        <v>-202161</v>
      </c>
      <c r="BL119" s="28">
        <v>553316</v>
      </c>
      <c r="BM119" s="279">
        <v>281444</v>
      </c>
      <c r="BN119" s="279">
        <v>-575887</v>
      </c>
      <c r="BO119" s="28">
        <v>48537</v>
      </c>
      <c r="BP119" s="28">
        <v>94655</v>
      </c>
      <c r="BQ119" s="279">
        <v>-44939</v>
      </c>
      <c r="BR119" s="279">
        <v>507364</v>
      </c>
      <c r="BS119" s="279"/>
      <c r="BT119" s="279"/>
      <c r="BU119" s="89">
        <f t="shared" si="605"/>
        <v>-1615166.1200000003</v>
      </c>
      <c r="BV119" s="92">
        <f t="shared" si="605"/>
        <v>-10559.739999999991</v>
      </c>
      <c r="BW119" s="92">
        <f t="shared" si="605"/>
        <v>302243.45999999996</v>
      </c>
      <c r="BX119" s="92">
        <f t="shared" si="605"/>
        <v>-322438.83000000007</v>
      </c>
      <c r="BY119" s="92">
        <f t="shared" si="605"/>
        <v>70457.959999999963</v>
      </c>
      <c r="BZ119" s="92">
        <f t="shared" si="605"/>
        <v>-193410.93999999983</v>
      </c>
      <c r="CA119" s="92">
        <f t="shared" si="605"/>
        <v>143180.58999999997</v>
      </c>
      <c r="CB119" s="92">
        <f t="shared" si="605"/>
        <v>-208333.96999999997</v>
      </c>
      <c r="CC119" s="92">
        <f t="shared" si="605"/>
        <v>21399.489999999991</v>
      </c>
      <c r="CD119" s="390">
        <f t="shared" si="605"/>
        <v>-338087.60000000009</v>
      </c>
      <c r="CE119" s="413">
        <f t="shared" si="606"/>
        <v>254612.97999999998</v>
      </c>
      <c r="CF119" s="92">
        <f t="shared" si="606"/>
        <v>33964.429999999935</v>
      </c>
      <c r="CG119" s="92">
        <f t="shared" si="606"/>
        <v>-247764.32999999984</v>
      </c>
      <c r="CH119" s="92">
        <f t="shared" si="606"/>
        <v>-88288.439999999944</v>
      </c>
      <c r="CI119" s="92">
        <f t="shared" si="606"/>
        <v>-36754.689999999944</v>
      </c>
      <c r="CJ119" s="231">
        <f t="shared" si="606"/>
        <v>344282.17000000004</v>
      </c>
      <c r="CK119" s="231">
        <f t="shared" si="606"/>
        <v>195689.04000000004</v>
      </c>
      <c r="CL119" s="231">
        <f t="shared" si="606"/>
        <v>-101265.4800000001</v>
      </c>
      <c r="CM119" s="231">
        <f t="shared" si="606"/>
        <v>-570191.11</v>
      </c>
      <c r="CN119" s="231">
        <f t="shared" si="606"/>
        <v>195168</v>
      </c>
      <c r="CO119" s="231">
        <f t="shared" si="607"/>
        <v>-312834.94999999995</v>
      </c>
      <c r="CP119" s="390">
        <f t="shared" si="607"/>
        <v>441318.52</v>
      </c>
      <c r="CQ119" s="352">
        <f t="shared" si="607"/>
        <v>241629</v>
      </c>
      <c r="CR119" s="231">
        <f t="shared" si="607"/>
        <v>-682192</v>
      </c>
      <c r="CS119" s="231">
        <f t="shared" si="607"/>
        <v>208422.85999999987</v>
      </c>
      <c r="CT119" s="231">
        <f t="shared" si="607"/>
        <v>518610.37000000011</v>
      </c>
      <c r="CU119" s="231">
        <f t="shared" si="607"/>
        <v>-575979.80000000005</v>
      </c>
      <c r="CV119" s="231">
        <f t="shared" si="607"/>
        <v>24193.650000000023</v>
      </c>
      <c r="CW119" s="231">
        <f t="shared" si="607"/>
        <v>-14217</v>
      </c>
      <c r="CX119" s="231">
        <f t="shared" si="607"/>
        <v>485131.99</v>
      </c>
      <c r="CY119" s="231">
        <f t="shared" si="608"/>
        <v>569567</v>
      </c>
      <c r="CZ119" s="231">
        <f t="shared" si="608"/>
        <v>-390886</v>
      </c>
      <c r="DA119" s="231">
        <f t="shared" si="608"/>
        <v>285008</v>
      </c>
      <c r="DB119" s="390">
        <f t="shared" si="608"/>
        <v>68782</v>
      </c>
      <c r="DC119" s="390">
        <f t="shared" si="608"/>
        <v>-76789</v>
      </c>
      <c r="DD119" s="390">
        <f t="shared" si="608"/>
        <v>713158</v>
      </c>
      <c r="DE119" s="390">
        <f t="shared" si="608"/>
        <v>531684</v>
      </c>
      <c r="DF119" s="390">
        <f t="shared" si="608"/>
        <v>-529582</v>
      </c>
      <c r="DG119" s="390">
        <f t="shared" si="608"/>
        <v>1125089</v>
      </c>
      <c r="DH119" s="390">
        <f t="shared" si="608"/>
        <v>54070</v>
      </c>
      <c r="DI119" s="390">
        <f t="shared" si="609"/>
        <v>441923</v>
      </c>
      <c r="DJ119" s="390">
        <f t="shared" si="609"/>
        <v>-407778</v>
      </c>
      <c r="DK119" s="390">
        <f t="shared" si="609"/>
        <v>-454466</v>
      </c>
      <c r="DL119" s="390">
        <f t="shared" si="609"/>
        <v>-91046</v>
      </c>
      <c r="DM119" s="390">
        <f t="shared" si="609"/>
        <v>206817</v>
      </c>
      <c r="DN119" s="390">
        <f t="shared" si="609"/>
        <v>13157</v>
      </c>
      <c r="DO119" s="390">
        <f t="shared" si="609"/>
        <v>-126116</v>
      </c>
      <c r="DP119" s="390">
        <f t="shared" si="609"/>
        <v>-44385</v>
      </c>
      <c r="DQ119" s="390">
        <f t="shared" si="609"/>
        <v>-550340</v>
      </c>
      <c r="DR119" s="390">
        <f t="shared" si="609"/>
        <v>748953</v>
      </c>
      <c r="DS119" s="390">
        <f t="shared" si="609"/>
        <v>-419938</v>
      </c>
      <c r="DT119" s="390">
        <f t="shared" si="609"/>
        <v>-603889</v>
      </c>
      <c r="DU119" s="390">
        <f t="shared" si="609"/>
        <v>-447800</v>
      </c>
      <c r="DV119" s="390">
        <f t="shared" si="609"/>
        <v>143100</v>
      </c>
      <c r="DW119" s="390">
        <f t="shared" si="609"/>
        <v>238139</v>
      </c>
      <c r="DX119" s="390">
        <f t="shared" si="609"/>
        <v>708202</v>
      </c>
      <c r="DY119" s="390"/>
      <c r="DZ119" s="390"/>
      <c r="EA119" s="390"/>
      <c r="EB119" s="326"/>
      <c r="EC119" s="28">
        <f t="shared" ref="EC119" si="635">EC98-EC105</f>
        <v>507364</v>
      </c>
    </row>
    <row r="120" spans="1:133" s="122" customFormat="1" ht="15" thickBot="1" x14ac:dyDescent="0.35">
      <c r="A120" s="139"/>
      <c r="B120" s="44" t="s">
        <v>144</v>
      </c>
      <c r="C120" s="118">
        <f>SUM(C115:C119)</f>
        <v>10239404.16</v>
      </c>
      <c r="D120" s="119">
        <f t="shared" ref="D120:U120" si="636">SUM(D115:D119)</f>
        <v>-4841759.5399999982</v>
      </c>
      <c r="E120" s="119">
        <f t="shared" si="636"/>
        <v>-7905476.9400000013</v>
      </c>
      <c r="F120" s="29">
        <f t="shared" si="636"/>
        <v>-5969706.2199999997</v>
      </c>
      <c r="G120" s="119">
        <f t="shared" si="636"/>
        <v>-6051817.5600000005</v>
      </c>
      <c r="H120" s="119">
        <f t="shared" si="636"/>
        <v>-4587687.34</v>
      </c>
      <c r="I120" s="119">
        <f t="shared" si="636"/>
        <v>-3283922.0599999996</v>
      </c>
      <c r="J120" s="119">
        <f t="shared" si="636"/>
        <v>-1688373.6399999994</v>
      </c>
      <c r="K120" s="119">
        <f t="shared" si="636"/>
        <v>3792734.6200000006</v>
      </c>
      <c r="L120" s="120">
        <f t="shared" si="636"/>
        <v>17524937.309999995</v>
      </c>
      <c r="M120" s="119">
        <f t="shared" si="636"/>
        <v>8676540.6500000004</v>
      </c>
      <c r="N120" s="119">
        <f t="shared" si="636"/>
        <v>7327239.4799999995</v>
      </c>
      <c r="O120" s="119">
        <f t="shared" si="636"/>
        <v>394291.96000000113</v>
      </c>
      <c r="P120" s="119">
        <f t="shared" si="636"/>
        <v>3148468.6699999985</v>
      </c>
      <c r="Q120" s="119">
        <f t="shared" si="636"/>
        <v>-3280283.4800000004</v>
      </c>
      <c r="R120" s="119">
        <f t="shared" si="636"/>
        <v>-8052168.379999999</v>
      </c>
      <c r="S120" s="119">
        <f t="shared" si="636"/>
        <v>-4824966.28</v>
      </c>
      <c r="T120" s="119">
        <f t="shared" si="636"/>
        <v>-4379392.4800000004</v>
      </c>
      <c r="U120" s="119">
        <f t="shared" si="636"/>
        <v>-2697496.6700000009</v>
      </c>
      <c r="V120" s="119">
        <f t="shared" ref="V120:W120" si="637">SUM(V115:V119)</f>
        <v>-1630818</v>
      </c>
      <c r="W120" s="119">
        <f t="shared" si="637"/>
        <v>2787653.8000000007</v>
      </c>
      <c r="X120" s="120">
        <f t="shared" ref="X120:AB120" si="638">SUM(X115:X119)</f>
        <v>10600870.940000003</v>
      </c>
      <c r="Y120" s="119">
        <f t="shared" si="638"/>
        <v>17436879</v>
      </c>
      <c r="Z120" s="119">
        <f t="shared" si="638"/>
        <v>13404695</v>
      </c>
      <c r="AA120" s="119">
        <f t="shared" si="638"/>
        <v>-231527.4000000013</v>
      </c>
      <c r="AB120" s="119">
        <f t="shared" si="638"/>
        <v>-1643746.4499999997</v>
      </c>
      <c r="AC120" s="119">
        <f t="shared" ref="AC120:AD120" si="639">SUM(AC115:AC119)</f>
        <v>-6108367.2499999991</v>
      </c>
      <c r="AD120" s="119">
        <f t="shared" si="639"/>
        <v>-6592127.2800000021</v>
      </c>
      <c r="AE120" s="119">
        <f t="shared" ref="AE120:AF120" si="640">SUM(AE115:AE119)</f>
        <v>-5117494</v>
      </c>
      <c r="AF120" s="119">
        <f t="shared" si="640"/>
        <v>-4679795.5699999994</v>
      </c>
      <c r="AG120" s="190">
        <v>-3151387</v>
      </c>
      <c r="AH120" s="190">
        <v>-1741305</v>
      </c>
      <c r="AI120" s="190">
        <v>2199897</v>
      </c>
      <c r="AJ120" s="120">
        <v>18813103</v>
      </c>
      <c r="AK120" s="201">
        <v>18394121</v>
      </c>
      <c r="AL120" s="201">
        <v>10429634</v>
      </c>
      <c r="AM120" s="201">
        <v>1291541</v>
      </c>
      <c r="AN120" s="201">
        <v>792811</v>
      </c>
      <c r="AO120" s="201">
        <v>-7059114</v>
      </c>
      <c r="AP120" s="201">
        <v>-8183008</v>
      </c>
      <c r="AQ120" s="29">
        <v>-4948308</v>
      </c>
      <c r="AR120" s="201">
        <v>-6520416</v>
      </c>
      <c r="AS120" s="201">
        <v>-2392322</v>
      </c>
      <c r="AT120" s="201">
        <v>-2272108</v>
      </c>
      <c r="AU120" s="201">
        <v>2603278</v>
      </c>
      <c r="AV120" s="295">
        <v>20274193</v>
      </c>
      <c r="AW120" s="201">
        <v>15953990</v>
      </c>
      <c r="AX120" s="201">
        <v>10691003</v>
      </c>
      <c r="AY120" s="201">
        <v>4509416</v>
      </c>
      <c r="AZ120" s="29">
        <v>-1404169</v>
      </c>
      <c r="BA120" s="201">
        <v>-9581292</v>
      </c>
      <c r="BB120" s="201">
        <v>-7770055</v>
      </c>
      <c r="BC120" s="29">
        <v>-4635376</v>
      </c>
      <c r="BD120" s="201">
        <v>-5514535</v>
      </c>
      <c r="BE120" s="201">
        <v>-4253818</v>
      </c>
      <c r="BF120" s="201">
        <v>-3583362</v>
      </c>
      <c r="BG120" s="201">
        <v>7082490</v>
      </c>
      <c r="BH120" s="295">
        <v>22504474</v>
      </c>
      <c r="BI120" s="479">
        <v>15476555</v>
      </c>
      <c r="BJ120" s="544">
        <v>15208295</v>
      </c>
      <c r="BK120" s="568">
        <v>3883470</v>
      </c>
      <c r="BL120" s="29">
        <v>3083501</v>
      </c>
      <c r="BM120" s="201">
        <v>-7826773</v>
      </c>
      <c r="BN120" s="201">
        <v>-16215296</v>
      </c>
      <c r="BO120" s="29">
        <v>-3865140</v>
      </c>
      <c r="BP120" s="29">
        <v>-2048240</v>
      </c>
      <c r="BQ120" s="201">
        <v>-1865252</v>
      </c>
      <c r="BR120" s="201">
        <v>1265670</v>
      </c>
      <c r="BS120" s="201"/>
      <c r="BT120" s="201"/>
      <c r="BU120" s="118">
        <f t="shared" si="567"/>
        <v>-9845112.1999999993</v>
      </c>
      <c r="BV120" s="121">
        <f t="shared" ref="BV120:BX120" si="641">SUM(BV115:BV119)</f>
        <v>7990228.2099999962</v>
      </c>
      <c r="BW120" s="121">
        <f t="shared" si="641"/>
        <v>4625193.46</v>
      </c>
      <c r="BX120" s="121">
        <f t="shared" si="641"/>
        <v>-2082462.1599999995</v>
      </c>
      <c r="BY120" s="121">
        <f t="shared" ref="BY120" si="642">SUM(BY115:BY119)</f>
        <v>1226851.2800000003</v>
      </c>
      <c r="BZ120" s="121">
        <f t="shared" ref="BZ120:CH120" si="643">SUM(BZ115:BZ119)</f>
        <v>208294.85999999905</v>
      </c>
      <c r="CA120" s="121">
        <f t="shared" si="643"/>
        <v>586425.38999999908</v>
      </c>
      <c r="CB120" s="121">
        <f t="shared" si="643"/>
        <v>57555.639999999607</v>
      </c>
      <c r="CC120" s="121">
        <f t="shared" si="643"/>
        <v>-1005080.8200000003</v>
      </c>
      <c r="CD120" s="389">
        <f t="shared" si="643"/>
        <v>-6924066.3699999955</v>
      </c>
      <c r="CE120" s="412">
        <f t="shared" si="643"/>
        <v>8760338.3499999996</v>
      </c>
      <c r="CF120" s="121">
        <f t="shared" si="643"/>
        <v>6077455.5200000005</v>
      </c>
      <c r="CG120" s="121">
        <f t="shared" si="643"/>
        <v>-625819.36000000231</v>
      </c>
      <c r="CH120" s="121">
        <f t="shared" si="643"/>
        <v>-4792215.1199999973</v>
      </c>
      <c r="CI120" s="121">
        <f t="shared" ref="CI120:CJ120" si="644">SUM(CI115:CI119)</f>
        <v>-2828083.7699999982</v>
      </c>
      <c r="CJ120" s="230">
        <f t="shared" si="644"/>
        <v>1460041.0999999978</v>
      </c>
      <c r="CK120" s="230">
        <f t="shared" ref="CK120:CL120" si="645">SUM(CK115:CK119)</f>
        <v>-292527.71999999956</v>
      </c>
      <c r="CL120" s="230">
        <f t="shared" si="645"/>
        <v>-300403.08999999886</v>
      </c>
      <c r="CM120" s="230">
        <f t="shared" ref="CM120" si="646">SUM(CM115:CM119)</f>
        <v>-453890.32999999926</v>
      </c>
      <c r="CN120" s="230">
        <f t="shared" ref="CN120:CO120" si="647">SUM(CN115:CN119)</f>
        <v>-110487</v>
      </c>
      <c r="CO120" s="230">
        <f t="shared" si="647"/>
        <v>-587756.80000000051</v>
      </c>
      <c r="CP120" s="389">
        <f t="shared" ref="CP120:CQ120" si="648">SUM(CP115:CP119)</f>
        <v>8212232.0599999968</v>
      </c>
      <c r="CQ120" s="351">
        <f t="shared" si="648"/>
        <v>957242</v>
      </c>
      <c r="CR120" s="230">
        <f t="shared" ref="CR120" si="649">SUM(CR115:CR119)</f>
        <v>-2975061</v>
      </c>
      <c r="CS120" s="230">
        <f t="shared" ref="CS120" si="650">SUM(CS115:CS119)</f>
        <v>1523068.4000000011</v>
      </c>
      <c r="CT120" s="230">
        <f t="shared" ref="CT120" si="651">SUM(CT115:CT119)</f>
        <v>2436557.4499999997</v>
      </c>
      <c r="CU120" s="230">
        <f t="shared" ref="CU120" si="652">SUM(CU115:CU119)</f>
        <v>-950746.75000000105</v>
      </c>
      <c r="CV120" s="230">
        <f t="shared" ref="CV120" si="653">SUM(CV115:CV119)</f>
        <v>-1590880.7199999993</v>
      </c>
      <c r="CW120" s="230">
        <f t="shared" ref="CW120" si="654">SUM(CW115:CW119)</f>
        <v>169186</v>
      </c>
      <c r="CX120" s="230">
        <f t="shared" ref="CX120" si="655">SUM(CX115:CX119)</f>
        <v>-1840620.4300000004</v>
      </c>
      <c r="CY120" s="230">
        <f t="shared" ref="CY120" si="656">SUM(CY115:CY119)</f>
        <v>759065</v>
      </c>
      <c r="CZ120" s="230">
        <f t="shared" ref="CZ120" si="657">SUM(CZ115:CZ119)</f>
        <v>-530803</v>
      </c>
      <c r="DA120" s="230">
        <f t="shared" ref="DA120" si="658">SUM(DA115:DA119)</f>
        <v>403381</v>
      </c>
      <c r="DB120" s="389">
        <f t="shared" ref="DB120" si="659">SUM(DB115:DB119)</f>
        <v>1461090</v>
      </c>
      <c r="DC120" s="389">
        <f t="shared" ref="DC120" si="660">SUM(DC115:DC119)</f>
        <v>-2440131</v>
      </c>
      <c r="DD120" s="389">
        <f t="shared" ref="DD120" si="661">SUM(DD115:DD119)</f>
        <v>261369</v>
      </c>
      <c r="DE120" s="389">
        <f t="shared" ref="DE120" si="662">SUM(DE115:DE119)</f>
        <v>3217875</v>
      </c>
      <c r="DF120" s="389">
        <f t="shared" ref="DF120:DG120" si="663">SUM(DF115:DF119)</f>
        <v>-2196980</v>
      </c>
      <c r="DG120" s="389">
        <f t="shared" si="663"/>
        <v>-2522178</v>
      </c>
      <c r="DH120" s="389">
        <f t="shared" ref="DH120" si="664">SUM(DH115:DH119)</f>
        <v>412953</v>
      </c>
      <c r="DI120" s="389">
        <f t="shared" ref="DI120" si="665">SUM(DI115:DI119)</f>
        <v>312932</v>
      </c>
      <c r="DJ120" s="389">
        <f t="shared" ref="DJ120:DK120" si="666">SUM(DJ115:DJ119)</f>
        <v>1005881</v>
      </c>
      <c r="DK120" s="389">
        <f t="shared" si="666"/>
        <v>-1861496</v>
      </c>
      <c r="DL120" s="389">
        <f t="shared" ref="DL120:DM120" si="667">SUM(DL115:DL119)</f>
        <v>-1311254</v>
      </c>
      <c r="DM120" s="389">
        <f t="shared" si="667"/>
        <v>4479212</v>
      </c>
      <c r="DN120" s="389">
        <f t="shared" ref="DN120:DO120" si="668">SUM(DN115:DN119)</f>
        <v>2230281</v>
      </c>
      <c r="DO120" s="389">
        <f t="shared" si="668"/>
        <v>-477435</v>
      </c>
      <c r="DP120" s="389">
        <f t="shared" ref="DP120" si="669">SUM(DP115:DP119)</f>
        <v>4517292</v>
      </c>
      <c r="DQ120" s="389">
        <f t="shared" ref="DQ120:DR120" si="670">SUM(DQ115:DQ119)</f>
        <v>-625946</v>
      </c>
      <c r="DR120" s="389">
        <f t="shared" si="670"/>
        <v>4487670</v>
      </c>
      <c r="DS120" s="389">
        <f t="shared" ref="DS120:DT120" si="671">SUM(DS115:DS119)</f>
        <v>1754519</v>
      </c>
      <c r="DT120" s="389">
        <f t="shared" si="671"/>
        <v>-8445241</v>
      </c>
      <c r="DU120" s="389">
        <f t="shared" ref="DU120:DV120" si="672">SUM(DU115:DU119)</f>
        <v>770236</v>
      </c>
      <c r="DV120" s="389">
        <f t="shared" si="672"/>
        <v>3466295</v>
      </c>
      <c r="DW120" s="389">
        <f t="shared" ref="DW120:DX120" si="673">SUM(DW115:DW119)</f>
        <v>2388566</v>
      </c>
      <c r="DX120" s="389">
        <f t="shared" si="673"/>
        <v>4849032</v>
      </c>
      <c r="DY120" s="389"/>
      <c r="DZ120" s="389"/>
      <c r="EA120" s="389"/>
      <c r="EB120" s="327"/>
      <c r="EC120" s="29">
        <f t="shared" si="528"/>
        <v>1265670</v>
      </c>
    </row>
    <row r="121" spans="1:133" s="51" customFormat="1" x14ac:dyDescent="0.3">
      <c r="A121" s="138">
        <f>+A114+1</f>
        <v>17</v>
      </c>
      <c r="B121" s="98" t="s">
        <v>161</v>
      </c>
      <c r="C121" s="67"/>
      <c r="D121" s="68"/>
      <c r="E121" s="68"/>
      <c r="F121" s="68"/>
      <c r="G121" s="68"/>
      <c r="H121" s="68"/>
      <c r="I121" s="68"/>
      <c r="J121" s="68"/>
      <c r="K121" s="68"/>
      <c r="L121" s="69"/>
      <c r="M121" s="68"/>
      <c r="N121" s="68"/>
      <c r="O121" s="68"/>
      <c r="P121" s="68"/>
      <c r="Q121" s="68"/>
      <c r="R121" s="68"/>
      <c r="S121" s="68"/>
      <c r="T121" s="68"/>
      <c r="U121" s="182"/>
      <c r="V121" s="182"/>
      <c r="W121" s="182"/>
      <c r="X121" s="69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69"/>
      <c r="AK121" s="271"/>
      <c r="AL121" s="271"/>
      <c r="AM121" s="271"/>
      <c r="AN121" s="271"/>
      <c r="AO121" s="271"/>
      <c r="AP121" s="271"/>
      <c r="AQ121" s="70"/>
      <c r="AR121" s="271"/>
      <c r="AS121" s="271"/>
      <c r="AT121" s="271"/>
      <c r="AU121" s="271"/>
      <c r="AV121" s="287"/>
      <c r="AW121" s="271"/>
      <c r="AX121" s="271"/>
      <c r="AY121" s="271"/>
      <c r="AZ121" s="70"/>
      <c r="BA121" s="271"/>
      <c r="BB121" s="271"/>
      <c r="BC121" s="70"/>
      <c r="BD121" s="271"/>
      <c r="BE121" s="271"/>
      <c r="BF121" s="271"/>
      <c r="BG121" s="271"/>
      <c r="BH121" s="287"/>
      <c r="BI121" s="480"/>
      <c r="BJ121" s="536"/>
      <c r="BK121" s="569"/>
      <c r="BL121" s="70"/>
      <c r="BM121" s="271"/>
      <c r="BN121" s="271"/>
      <c r="BO121" s="70"/>
      <c r="BP121" s="70"/>
      <c r="BQ121" s="271"/>
      <c r="BR121" s="271"/>
      <c r="BS121" s="271"/>
      <c r="BT121" s="271"/>
      <c r="BU121" s="67"/>
      <c r="BV121" s="71"/>
      <c r="BW121" s="71"/>
      <c r="BX121" s="71"/>
      <c r="BY121" s="71"/>
      <c r="BZ121" s="71"/>
      <c r="CA121" s="71"/>
      <c r="CB121" s="71"/>
      <c r="CC121" s="71"/>
      <c r="CD121" s="381"/>
      <c r="CE121" s="404"/>
      <c r="CF121" s="71"/>
      <c r="CG121" s="71"/>
      <c r="CH121" s="71"/>
      <c r="CI121" s="71"/>
      <c r="CJ121" s="222"/>
      <c r="CK121" s="222"/>
      <c r="CL121" s="222"/>
      <c r="CM121" s="222"/>
      <c r="CN121" s="222"/>
      <c r="CO121" s="222"/>
      <c r="CP121" s="381"/>
      <c r="CQ121" s="343"/>
      <c r="CR121" s="222"/>
      <c r="CS121" s="222"/>
      <c r="CT121" s="222"/>
      <c r="CU121" s="222"/>
      <c r="CV121" s="222"/>
      <c r="CW121" s="222"/>
      <c r="CX121" s="222"/>
      <c r="CY121" s="222"/>
      <c r="CZ121" s="222"/>
      <c r="DA121" s="222"/>
      <c r="DB121" s="381"/>
      <c r="DC121" s="381"/>
      <c r="DD121" s="381"/>
      <c r="DE121" s="381"/>
      <c r="DF121" s="381"/>
      <c r="DG121" s="381"/>
      <c r="DH121" s="381"/>
      <c r="DI121" s="381"/>
      <c r="DJ121" s="381"/>
      <c r="DK121" s="381"/>
      <c r="DL121" s="381"/>
      <c r="DM121" s="381"/>
      <c r="DN121" s="381"/>
      <c r="DO121" s="381"/>
      <c r="DP121" s="381"/>
      <c r="DQ121" s="381"/>
      <c r="DR121" s="381"/>
      <c r="DS121" s="381"/>
      <c r="DT121" s="381"/>
      <c r="DU121" s="381"/>
      <c r="DV121" s="381"/>
      <c r="DW121" s="381"/>
      <c r="DX121" s="381"/>
      <c r="DY121" s="381"/>
      <c r="DZ121" s="381"/>
      <c r="EA121" s="381"/>
      <c r="EB121" s="261"/>
      <c r="EC121" s="70"/>
    </row>
    <row r="122" spans="1:133" s="51" customFormat="1" x14ac:dyDescent="0.3">
      <c r="A122" s="138"/>
      <c r="B122" s="52" t="s">
        <v>139</v>
      </c>
      <c r="C122" s="53">
        <v>14</v>
      </c>
      <c r="D122" s="54">
        <v>13</v>
      </c>
      <c r="E122" s="54">
        <v>15</v>
      </c>
      <c r="F122" s="56">
        <v>15</v>
      </c>
      <c r="G122" s="54">
        <v>15</v>
      </c>
      <c r="H122" s="56">
        <v>16</v>
      </c>
      <c r="I122" s="54">
        <v>16</v>
      </c>
      <c r="J122" s="56">
        <v>15</v>
      </c>
      <c r="K122" s="54">
        <v>13</v>
      </c>
      <c r="L122" s="99">
        <v>11</v>
      </c>
      <c r="M122" s="56">
        <v>11</v>
      </c>
      <c r="N122" s="56">
        <v>9</v>
      </c>
      <c r="O122" s="54">
        <v>8</v>
      </c>
      <c r="P122" s="56">
        <v>10</v>
      </c>
      <c r="Q122" s="54">
        <v>10</v>
      </c>
      <c r="R122" s="56">
        <v>10</v>
      </c>
      <c r="S122" s="54">
        <v>7</v>
      </c>
      <c r="T122" s="56">
        <v>6</v>
      </c>
      <c r="U122" s="193">
        <v>5</v>
      </c>
      <c r="V122" s="193">
        <v>3</v>
      </c>
      <c r="W122" s="193">
        <v>2</v>
      </c>
      <c r="X122" s="99">
        <v>2</v>
      </c>
      <c r="Y122" s="193">
        <v>4</v>
      </c>
      <c r="Z122" s="193">
        <v>6</v>
      </c>
      <c r="AA122" s="193">
        <v>6</v>
      </c>
      <c r="AB122" s="193">
        <v>5</v>
      </c>
      <c r="AC122" s="193">
        <v>5</v>
      </c>
      <c r="AD122" s="193">
        <v>7</v>
      </c>
      <c r="AE122" s="193">
        <v>8</v>
      </c>
      <c r="AF122" s="193">
        <v>9</v>
      </c>
      <c r="AG122" s="193">
        <v>11</v>
      </c>
      <c r="AH122" s="193">
        <v>13</v>
      </c>
      <c r="AI122" s="193">
        <v>10</v>
      </c>
      <c r="AJ122" s="99">
        <v>7</v>
      </c>
      <c r="AK122" s="193">
        <v>4</v>
      </c>
      <c r="AL122" s="193">
        <v>4</v>
      </c>
      <c r="AM122" s="193">
        <v>6</v>
      </c>
      <c r="AN122" s="193">
        <v>9</v>
      </c>
      <c r="AO122" s="193">
        <v>6</v>
      </c>
      <c r="AP122" s="193">
        <v>4</v>
      </c>
      <c r="AQ122" s="56">
        <v>8</v>
      </c>
      <c r="AR122" s="193">
        <v>6</v>
      </c>
      <c r="AS122" s="193">
        <v>7</v>
      </c>
      <c r="AT122" s="193">
        <v>6</v>
      </c>
      <c r="AU122" s="193">
        <v>6</v>
      </c>
      <c r="AV122" s="99">
        <v>3</v>
      </c>
      <c r="AW122" s="193">
        <v>3</v>
      </c>
      <c r="AX122" s="193">
        <v>3</v>
      </c>
      <c r="AY122" s="193">
        <v>3</v>
      </c>
      <c r="AZ122" s="56">
        <v>3</v>
      </c>
      <c r="BA122" s="193">
        <v>3</v>
      </c>
      <c r="BB122" s="193">
        <v>4</v>
      </c>
      <c r="BC122" s="56">
        <v>4</v>
      </c>
      <c r="BD122" s="193">
        <v>1</v>
      </c>
      <c r="BE122" s="193">
        <v>1</v>
      </c>
      <c r="BF122" s="193">
        <v>3</v>
      </c>
      <c r="BG122" s="193">
        <v>3</v>
      </c>
      <c r="BH122" s="99">
        <v>3</v>
      </c>
      <c r="BI122" s="470">
        <v>2</v>
      </c>
      <c r="BJ122" s="534">
        <v>2</v>
      </c>
      <c r="BK122" s="559">
        <v>3</v>
      </c>
      <c r="BL122" s="56">
        <v>2</v>
      </c>
      <c r="BM122" s="193">
        <v>2</v>
      </c>
      <c r="BN122" s="193">
        <v>5</v>
      </c>
      <c r="BO122" s="56">
        <v>14</v>
      </c>
      <c r="BP122" s="56">
        <v>18</v>
      </c>
      <c r="BQ122" s="193">
        <v>16</v>
      </c>
      <c r="BR122" s="193">
        <v>14</v>
      </c>
      <c r="BS122" s="193"/>
      <c r="BT122" s="193"/>
      <c r="BU122" s="53">
        <f t="shared" ref="BU122:CD126" si="674">O122-C122</f>
        <v>-6</v>
      </c>
      <c r="BV122" s="100">
        <f t="shared" si="674"/>
        <v>-3</v>
      </c>
      <c r="BW122" s="100">
        <f t="shared" si="674"/>
        <v>-5</v>
      </c>
      <c r="BX122" s="100">
        <f t="shared" si="674"/>
        <v>-5</v>
      </c>
      <c r="BY122" s="100">
        <f t="shared" si="674"/>
        <v>-8</v>
      </c>
      <c r="BZ122" s="100">
        <f t="shared" si="674"/>
        <v>-10</v>
      </c>
      <c r="CA122" s="100">
        <f t="shared" si="674"/>
        <v>-11</v>
      </c>
      <c r="CB122" s="100">
        <f t="shared" si="674"/>
        <v>-12</v>
      </c>
      <c r="CC122" s="100">
        <f t="shared" si="674"/>
        <v>-11</v>
      </c>
      <c r="CD122" s="393">
        <f t="shared" si="674"/>
        <v>-9</v>
      </c>
      <c r="CE122" s="100">
        <f t="shared" ref="CE122:CN126" si="675">Y122-M122</f>
        <v>-7</v>
      </c>
      <c r="CF122" s="100">
        <f t="shared" si="675"/>
        <v>-3</v>
      </c>
      <c r="CG122" s="100">
        <f t="shared" si="675"/>
        <v>-2</v>
      </c>
      <c r="CH122" s="100">
        <f t="shared" si="675"/>
        <v>-5</v>
      </c>
      <c r="CI122" s="100">
        <f t="shared" si="675"/>
        <v>-5</v>
      </c>
      <c r="CJ122" s="234">
        <f t="shared" si="675"/>
        <v>-3</v>
      </c>
      <c r="CK122" s="234">
        <f t="shared" si="675"/>
        <v>1</v>
      </c>
      <c r="CL122" s="234">
        <f t="shared" si="675"/>
        <v>3</v>
      </c>
      <c r="CM122" s="234">
        <f t="shared" si="675"/>
        <v>6</v>
      </c>
      <c r="CN122" s="234">
        <f t="shared" si="675"/>
        <v>10</v>
      </c>
      <c r="CO122" s="234">
        <f t="shared" ref="CO122:CX126" si="676">AI122-W122</f>
        <v>8</v>
      </c>
      <c r="CP122" s="393">
        <f t="shared" si="676"/>
        <v>5</v>
      </c>
      <c r="CQ122" s="234">
        <f t="shared" si="676"/>
        <v>0</v>
      </c>
      <c r="CR122" s="234">
        <f t="shared" si="676"/>
        <v>-2</v>
      </c>
      <c r="CS122" s="234">
        <f t="shared" si="676"/>
        <v>0</v>
      </c>
      <c r="CT122" s="234">
        <f t="shared" si="676"/>
        <v>4</v>
      </c>
      <c r="CU122" s="234">
        <f t="shared" si="676"/>
        <v>1</v>
      </c>
      <c r="CV122" s="234">
        <f t="shared" si="676"/>
        <v>-3</v>
      </c>
      <c r="CW122" s="234">
        <f t="shared" si="676"/>
        <v>0</v>
      </c>
      <c r="CX122" s="234">
        <f t="shared" si="676"/>
        <v>-3</v>
      </c>
      <c r="CY122" s="234">
        <f t="shared" ref="CY122:DH126" si="677">AS122-AG122</f>
        <v>-4</v>
      </c>
      <c r="CZ122" s="234">
        <f t="shared" si="677"/>
        <v>-7</v>
      </c>
      <c r="DA122" s="234">
        <f t="shared" si="677"/>
        <v>-4</v>
      </c>
      <c r="DB122" s="393">
        <f t="shared" si="677"/>
        <v>-4</v>
      </c>
      <c r="DC122" s="393">
        <f t="shared" si="677"/>
        <v>-1</v>
      </c>
      <c r="DD122" s="393">
        <f t="shared" si="677"/>
        <v>-1</v>
      </c>
      <c r="DE122" s="393">
        <f t="shared" si="677"/>
        <v>-3</v>
      </c>
      <c r="DF122" s="393">
        <f t="shared" si="677"/>
        <v>-6</v>
      </c>
      <c r="DG122" s="393">
        <f t="shared" si="677"/>
        <v>-3</v>
      </c>
      <c r="DH122" s="393">
        <f t="shared" si="677"/>
        <v>0</v>
      </c>
      <c r="DI122" s="393">
        <f t="shared" ref="DI122:DX126" si="678">BC122-AQ122</f>
        <v>-4</v>
      </c>
      <c r="DJ122" s="393">
        <f t="shared" si="678"/>
        <v>-5</v>
      </c>
      <c r="DK122" s="393">
        <f t="shared" si="678"/>
        <v>-6</v>
      </c>
      <c r="DL122" s="393">
        <f t="shared" si="678"/>
        <v>-3</v>
      </c>
      <c r="DM122" s="393">
        <f t="shared" si="678"/>
        <v>-3</v>
      </c>
      <c r="DN122" s="393">
        <f t="shared" si="678"/>
        <v>0</v>
      </c>
      <c r="DO122" s="393">
        <f t="shared" si="678"/>
        <v>-1</v>
      </c>
      <c r="DP122" s="393">
        <f t="shared" si="678"/>
        <v>-1</v>
      </c>
      <c r="DQ122" s="393">
        <f t="shared" si="678"/>
        <v>0</v>
      </c>
      <c r="DR122" s="393">
        <f t="shared" si="678"/>
        <v>-1</v>
      </c>
      <c r="DS122" s="393">
        <f t="shared" si="678"/>
        <v>-1</v>
      </c>
      <c r="DT122" s="393">
        <f t="shared" si="678"/>
        <v>1</v>
      </c>
      <c r="DU122" s="393">
        <f t="shared" si="678"/>
        <v>10</v>
      </c>
      <c r="DV122" s="393">
        <f t="shared" si="678"/>
        <v>17</v>
      </c>
      <c r="DW122" s="393">
        <f t="shared" si="678"/>
        <v>15</v>
      </c>
      <c r="DX122" s="393">
        <f t="shared" si="678"/>
        <v>11</v>
      </c>
      <c r="DY122" s="393"/>
      <c r="DZ122" s="393"/>
      <c r="EA122" s="393"/>
      <c r="EB122" s="261"/>
      <c r="EC122" s="56">
        <f>IF(ISERROR(GETPIVOTDATA("VALUE",'CRS WK pvt'!$I$2,"DT_FILE",EC$8,"CD_CO",EC$6,"TRIM_CAT",TRIM(B122),"TRIM_LINE",A121))=TRUE,0,GETPIVOTDATA("VALUE",'CRS WK pvt'!$I$2,"DT_FILE",EC$8,"CD_CO",EC$6,"TRIM_CAT",TRIM(B122),"TRIM_LINE",A121))</f>
        <v>14</v>
      </c>
    </row>
    <row r="123" spans="1:133" s="51" customFormat="1" x14ac:dyDescent="0.3">
      <c r="A123" s="138"/>
      <c r="B123" s="52" t="s">
        <v>140</v>
      </c>
      <c r="C123" s="53">
        <v>95</v>
      </c>
      <c r="D123" s="54">
        <v>91</v>
      </c>
      <c r="E123" s="54">
        <v>110</v>
      </c>
      <c r="F123" s="56">
        <v>126</v>
      </c>
      <c r="G123" s="54">
        <v>137</v>
      </c>
      <c r="H123" s="56">
        <v>139</v>
      </c>
      <c r="I123" s="54">
        <v>145</v>
      </c>
      <c r="J123" s="56">
        <v>139</v>
      </c>
      <c r="K123" s="54">
        <v>148</v>
      </c>
      <c r="L123" s="99">
        <v>141</v>
      </c>
      <c r="M123" s="56">
        <v>121</v>
      </c>
      <c r="N123" s="56">
        <v>117</v>
      </c>
      <c r="O123" s="54">
        <v>122</v>
      </c>
      <c r="P123" s="56">
        <v>121</v>
      </c>
      <c r="Q123" s="54">
        <v>129</v>
      </c>
      <c r="R123" s="56">
        <v>127</v>
      </c>
      <c r="S123" s="54">
        <v>128</v>
      </c>
      <c r="T123" s="56">
        <v>118</v>
      </c>
      <c r="U123" s="193">
        <v>104</v>
      </c>
      <c r="V123" s="193">
        <v>117</v>
      </c>
      <c r="W123" s="193">
        <v>126</v>
      </c>
      <c r="X123" s="99">
        <v>140</v>
      </c>
      <c r="Y123" s="193">
        <v>167</v>
      </c>
      <c r="Z123" s="193">
        <v>207</v>
      </c>
      <c r="AA123" s="193">
        <v>233</v>
      </c>
      <c r="AB123" s="193">
        <v>277</v>
      </c>
      <c r="AC123" s="193">
        <v>303</v>
      </c>
      <c r="AD123" s="193">
        <v>333</v>
      </c>
      <c r="AE123" s="193">
        <v>455</v>
      </c>
      <c r="AF123" s="193">
        <v>528</v>
      </c>
      <c r="AG123" s="193">
        <v>564</v>
      </c>
      <c r="AH123" s="193">
        <v>583</v>
      </c>
      <c r="AI123" s="193">
        <v>556</v>
      </c>
      <c r="AJ123" s="99">
        <v>546</v>
      </c>
      <c r="AK123" s="193">
        <v>513</v>
      </c>
      <c r="AL123" s="193">
        <v>468</v>
      </c>
      <c r="AM123" s="193">
        <v>418</v>
      </c>
      <c r="AN123" s="193">
        <v>387</v>
      </c>
      <c r="AO123" s="193">
        <v>347</v>
      </c>
      <c r="AP123" s="193">
        <v>336</v>
      </c>
      <c r="AQ123" s="56">
        <v>330</v>
      </c>
      <c r="AR123" s="193">
        <v>281</v>
      </c>
      <c r="AS123" s="193">
        <v>297</v>
      </c>
      <c r="AT123" s="193">
        <v>318</v>
      </c>
      <c r="AU123" s="193">
        <v>306</v>
      </c>
      <c r="AV123" s="99">
        <v>311</v>
      </c>
      <c r="AW123" s="193">
        <v>288</v>
      </c>
      <c r="AX123" s="193">
        <v>273</v>
      </c>
      <c r="AY123" s="193">
        <v>256</v>
      </c>
      <c r="AZ123" s="56">
        <v>273</v>
      </c>
      <c r="BA123" s="193">
        <v>280</v>
      </c>
      <c r="BB123" s="193">
        <v>294</v>
      </c>
      <c r="BC123" s="56">
        <v>318</v>
      </c>
      <c r="BD123" s="193">
        <v>359</v>
      </c>
      <c r="BE123" s="193">
        <v>380</v>
      </c>
      <c r="BF123" s="193">
        <v>392</v>
      </c>
      <c r="BG123" s="193">
        <v>383</v>
      </c>
      <c r="BH123" s="99">
        <v>380</v>
      </c>
      <c r="BI123" s="470">
        <v>327</v>
      </c>
      <c r="BJ123" s="534">
        <v>317</v>
      </c>
      <c r="BK123" s="559">
        <v>319</v>
      </c>
      <c r="BL123" s="56">
        <v>318</v>
      </c>
      <c r="BM123" s="193">
        <v>281</v>
      </c>
      <c r="BN123" s="193">
        <v>4425</v>
      </c>
      <c r="BO123" s="56">
        <v>4764</v>
      </c>
      <c r="BP123" s="56">
        <v>4908</v>
      </c>
      <c r="BQ123" s="193">
        <v>3082</v>
      </c>
      <c r="BR123" s="193">
        <v>2847</v>
      </c>
      <c r="BS123" s="193"/>
      <c r="BT123" s="193"/>
      <c r="BU123" s="53">
        <f t="shared" si="674"/>
        <v>27</v>
      </c>
      <c r="BV123" s="100">
        <f t="shared" si="674"/>
        <v>30</v>
      </c>
      <c r="BW123" s="100">
        <f t="shared" si="674"/>
        <v>19</v>
      </c>
      <c r="BX123" s="100">
        <f t="shared" si="674"/>
        <v>1</v>
      </c>
      <c r="BY123" s="100">
        <f t="shared" si="674"/>
        <v>-9</v>
      </c>
      <c r="BZ123" s="100">
        <f t="shared" si="674"/>
        <v>-21</v>
      </c>
      <c r="CA123" s="100">
        <f t="shared" si="674"/>
        <v>-41</v>
      </c>
      <c r="CB123" s="100">
        <f t="shared" si="674"/>
        <v>-22</v>
      </c>
      <c r="CC123" s="100">
        <f t="shared" si="674"/>
        <v>-22</v>
      </c>
      <c r="CD123" s="393">
        <f t="shared" si="674"/>
        <v>-1</v>
      </c>
      <c r="CE123" s="100">
        <f t="shared" si="675"/>
        <v>46</v>
      </c>
      <c r="CF123" s="100">
        <f t="shared" si="675"/>
        <v>90</v>
      </c>
      <c r="CG123" s="100">
        <f t="shared" si="675"/>
        <v>111</v>
      </c>
      <c r="CH123" s="100">
        <f t="shared" si="675"/>
        <v>156</v>
      </c>
      <c r="CI123" s="100">
        <f t="shared" si="675"/>
        <v>174</v>
      </c>
      <c r="CJ123" s="234">
        <f t="shared" si="675"/>
        <v>206</v>
      </c>
      <c r="CK123" s="234">
        <f t="shared" si="675"/>
        <v>327</v>
      </c>
      <c r="CL123" s="234">
        <f t="shared" si="675"/>
        <v>410</v>
      </c>
      <c r="CM123" s="234">
        <f t="shared" si="675"/>
        <v>460</v>
      </c>
      <c r="CN123" s="234">
        <f t="shared" si="675"/>
        <v>466</v>
      </c>
      <c r="CO123" s="234">
        <f t="shared" si="676"/>
        <v>430</v>
      </c>
      <c r="CP123" s="393">
        <f t="shared" si="676"/>
        <v>406</v>
      </c>
      <c r="CQ123" s="234">
        <f t="shared" si="676"/>
        <v>346</v>
      </c>
      <c r="CR123" s="234">
        <f t="shared" si="676"/>
        <v>261</v>
      </c>
      <c r="CS123" s="234">
        <f t="shared" si="676"/>
        <v>185</v>
      </c>
      <c r="CT123" s="234">
        <f t="shared" si="676"/>
        <v>110</v>
      </c>
      <c r="CU123" s="234">
        <f t="shared" si="676"/>
        <v>44</v>
      </c>
      <c r="CV123" s="234">
        <f t="shared" si="676"/>
        <v>3</v>
      </c>
      <c r="CW123" s="234">
        <f t="shared" si="676"/>
        <v>-125</v>
      </c>
      <c r="CX123" s="234">
        <f t="shared" si="676"/>
        <v>-247</v>
      </c>
      <c r="CY123" s="234">
        <f t="shared" si="677"/>
        <v>-267</v>
      </c>
      <c r="CZ123" s="234">
        <f t="shared" si="677"/>
        <v>-265</v>
      </c>
      <c r="DA123" s="234">
        <f t="shared" si="677"/>
        <v>-250</v>
      </c>
      <c r="DB123" s="393">
        <f t="shared" si="677"/>
        <v>-235</v>
      </c>
      <c r="DC123" s="393">
        <f t="shared" si="677"/>
        <v>-225</v>
      </c>
      <c r="DD123" s="393">
        <f t="shared" si="677"/>
        <v>-195</v>
      </c>
      <c r="DE123" s="393">
        <f t="shared" si="677"/>
        <v>-162</v>
      </c>
      <c r="DF123" s="393">
        <f t="shared" si="677"/>
        <v>-114</v>
      </c>
      <c r="DG123" s="393">
        <f t="shared" si="677"/>
        <v>-67</v>
      </c>
      <c r="DH123" s="393">
        <f t="shared" si="677"/>
        <v>-42</v>
      </c>
      <c r="DI123" s="393">
        <f t="shared" si="678"/>
        <v>-12</v>
      </c>
      <c r="DJ123" s="393">
        <f t="shared" si="678"/>
        <v>78</v>
      </c>
      <c r="DK123" s="393">
        <f t="shared" si="678"/>
        <v>83</v>
      </c>
      <c r="DL123" s="393">
        <f t="shared" si="678"/>
        <v>74</v>
      </c>
      <c r="DM123" s="393">
        <f t="shared" si="678"/>
        <v>77</v>
      </c>
      <c r="DN123" s="393">
        <f t="shared" si="678"/>
        <v>69</v>
      </c>
      <c r="DO123" s="393">
        <f t="shared" si="678"/>
        <v>39</v>
      </c>
      <c r="DP123" s="393">
        <f t="shared" si="678"/>
        <v>44</v>
      </c>
      <c r="DQ123" s="393">
        <f t="shared" si="678"/>
        <v>63</v>
      </c>
      <c r="DR123" s="393">
        <f t="shared" si="678"/>
        <v>45</v>
      </c>
      <c r="DS123" s="393">
        <f t="shared" si="678"/>
        <v>1</v>
      </c>
      <c r="DT123" s="393">
        <f t="shared" si="678"/>
        <v>4131</v>
      </c>
      <c r="DU123" s="393">
        <f t="shared" si="678"/>
        <v>4446</v>
      </c>
      <c r="DV123" s="393">
        <f t="shared" si="678"/>
        <v>4549</v>
      </c>
      <c r="DW123" s="393">
        <f t="shared" si="678"/>
        <v>2702</v>
      </c>
      <c r="DX123" s="393">
        <f t="shared" si="678"/>
        <v>2455</v>
      </c>
      <c r="DY123" s="393"/>
      <c r="DZ123" s="393"/>
      <c r="EA123" s="393"/>
      <c r="EB123" s="261"/>
      <c r="EC123" s="56">
        <f>IF(ISERROR(GETPIVOTDATA("VALUE",'CRS WK pvt'!$I$2,"DT_FILE",EC$8,"CD_CO",EC$6,"TRIM_CAT",TRIM(B123),"TRIM_LINE",A121))=TRUE,0,GETPIVOTDATA("VALUE",'CRS WK pvt'!$I$2,"DT_FILE",EC$8,"CD_CO",EC$6,"TRIM_CAT",TRIM(B123),"TRIM_LINE",A121))</f>
        <v>2847</v>
      </c>
    </row>
    <row r="124" spans="1:133" s="51" customFormat="1" x14ac:dyDescent="0.3">
      <c r="A124" s="138"/>
      <c r="B124" s="52" t="s">
        <v>141</v>
      </c>
      <c r="C124" s="53"/>
      <c r="D124" s="54"/>
      <c r="E124" s="54"/>
      <c r="F124" s="56"/>
      <c r="G124" s="54"/>
      <c r="H124" s="56"/>
      <c r="I124" s="54"/>
      <c r="J124" s="56"/>
      <c r="K124" s="54"/>
      <c r="L124" s="99"/>
      <c r="M124" s="56"/>
      <c r="N124" s="56"/>
      <c r="O124" s="54"/>
      <c r="P124" s="56">
        <v>0</v>
      </c>
      <c r="Q124" s="54">
        <v>0</v>
      </c>
      <c r="R124" s="56">
        <v>0</v>
      </c>
      <c r="S124" s="54">
        <v>0</v>
      </c>
      <c r="T124" s="56">
        <v>0</v>
      </c>
      <c r="U124" s="193">
        <v>0</v>
      </c>
      <c r="V124" s="193">
        <v>0</v>
      </c>
      <c r="W124" s="193">
        <v>0</v>
      </c>
      <c r="X124" s="99">
        <v>0</v>
      </c>
      <c r="Y124" s="193">
        <v>0</v>
      </c>
      <c r="Z124" s="193">
        <v>0</v>
      </c>
      <c r="AA124" s="193">
        <v>0</v>
      </c>
      <c r="AB124" s="193">
        <v>0</v>
      </c>
      <c r="AC124" s="193">
        <v>0</v>
      </c>
      <c r="AD124" s="193">
        <v>0</v>
      </c>
      <c r="AE124" s="193">
        <v>0</v>
      </c>
      <c r="AF124" s="193">
        <v>0</v>
      </c>
      <c r="AG124" s="193">
        <v>0</v>
      </c>
      <c r="AH124" s="193">
        <v>0</v>
      </c>
      <c r="AI124" s="193">
        <v>0</v>
      </c>
      <c r="AJ124" s="99">
        <v>0</v>
      </c>
      <c r="AK124" s="193">
        <v>0</v>
      </c>
      <c r="AL124" s="193">
        <v>0</v>
      </c>
      <c r="AM124" s="193">
        <v>0</v>
      </c>
      <c r="AN124" s="193">
        <v>0</v>
      </c>
      <c r="AO124" s="193">
        <v>0</v>
      </c>
      <c r="AP124" s="193">
        <v>0</v>
      </c>
      <c r="AQ124" s="56">
        <v>0</v>
      </c>
      <c r="AR124" s="193">
        <v>0</v>
      </c>
      <c r="AS124" s="193">
        <v>0</v>
      </c>
      <c r="AT124" s="193">
        <v>0</v>
      </c>
      <c r="AU124" s="193">
        <v>0</v>
      </c>
      <c r="AV124" s="99">
        <v>0</v>
      </c>
      <c r="AW124" s="193">
        <v>0</v>
      </c>
      <c r="AX124" s="193">
        <v>0</v>
      </c>
      <c r="AY124" s="193">
        <v>0</v>
      </c>
      <c r="AZ124" s="56">
        <v>0</v>
      </c>
      <c r="BA124" s="193">
        <v>0</v>
      </c>
      <c r="BB124" s="193">
        <v>0</v>
      </c>
      <c r="BC124" s="56">
        <v>0</v>
      </c>
      <c r="BD124" s="193">
        <v>0</v>
      </c>
      <c r="BE124" s="193">
        <v>0</v>
      </c>
      <c r="BF124" s="193">
        <v>0</v>
      </c>
      <c r="BG124" s="193">
        <v>0</v>
      </c>
      <c r="BH124" s="99">
        <v>0</v>
      </c>
      <c r="BI124" s="470">
        <v>0</v>
      </c>
      <c r="BJ124" s="534">
        <v>0</v>
      </c>
      <c r="BK124" s="559">
        <v>0</v>
      </c>
      <c r="BL124" s="56">
        <v>0</v>
      </c>
      <c r="BM124" s="193">
        <v>0</v>
      </c>
      <c r="BN124" s="193">
        <v>0</v>
      </c>
      <c r="BO124" s="56">
        <v>0</v>
      </c>
      <c r="BP124" s="56">
        <v>0</v>
      </c>
      <c r="BQ124" s="193">
        <v>0</v>
      </c>
      <c r="BR124" s="193">
        <v>0</v>
      </c>
      <c r="BS124" s="193"/>
      <c r="BT124" s="193"/>
      <c r="BU124" s="53">
        <f t="shared" si="674"/>
        <v>0</v>
      </c>
      <c r="BV124" s="100">
        <f t="shared" si="674"/>
        <v>0</v>
      </c>
      <c r="BW124" s="100">
        <f t="shared" si="674"/>
        <v>0</v>
      </c>
      <c r="BX124" s="100">
        <f t="shared" si="674"/>
        <v>0</v>
      </c>
      <c r="BY124" s="100">
        <f t="shared" si="674"/>
        <v>0</v>
      </c>
      <c r="BZ124" s="100">
        <f t="shared" si="674"/>
        <v>0</v>
      </c>
      <c r="CA124" s="100">
        <f t="shared" si="674"/>
        <v>0</v>
      </c>
      <c r="CB124" s="100">
        <f t="shared" si="674"/>
        <v>0</v>
      </c>
      <c r="CC124" s="100">
        <f t="shared" si="674"/>
        <v>0</v>
      </c>
      <c r="CD124" s="393">
        <f t="shared" si="674"/>
        <v>0</v>
      </c>
      <c r="CE124" s="100">
        <f t="shared" si="675"/>
        <v>0</v>
      </c>
      <c r="CF124" s="100">
        <f t="shared" si="675"/>
        <v>0</v>
      </c>
      <c r="CG124" s="100">
        <f t="shared" si="675"/>
        <v>0</v>
      </c>
      <c r="CH124" s="100">
        <f t="shared" si="675"/>
        <v>0</v>
      </c>
      <c r="CI124" s="100">
        <f t="shared" si="675"/>
        <v>0</v>
      </c>
      <c r="CJ124" s="234">
        <f t="shared" si="675"/>
        <v>0</v>
      </c>
      <c r="CK124" s="234">
        <f t="shared" si="675"/>
        <v>0</v>
      </c>
      <c r="CL124" s="234">
        <f t="shared" si="675"/>
        <v>0</v>
      </c>
      <c r="CM124" s="234">
        <f t="shared" si="675"/>
        <v>0</v>
      </c>
      <c r="CN124" s="234">
        <f t="shared" si="675"/>
        <v>0</v>
      </c>
      <c r="CO124" s="234">
        <f t="shared" si="676"/>
        <v>0</v>
      </c>
      <c r="CP124" s="393">
        <f t="shared" si="676"/>
        <v>0</v>
      </c>
      <c r="CQ124" s="234">
        <f t="shared" si="676"/>
        <v>0</v>
      </c>
      <c r="CR124" s="234">
        <f t="shared" si="676"/>
        <v>0</v>
      </c>
      <c r="CS124" s="234">
        <f t="shared" si="676"/>
        <v>0</v>
      </c>
      <c r="CT124" s="234">
        <f t="shared" si="676"/>
        <v>0</v>
      </c>
      <c r="CU124" s="234">
        <f t="shared" si="676"/>
        <v>0</v>
      </c>
      <c r="CV124" s="234">
        <f t="shared" si="676"/>
        <v>0</v>
      </c>
      <c r="CW124" s="234">
        <f t="shared" si="676"/>
        <v>0</v>
      </c>
      <c r="CX124" s="234">
        <f t="shared" si="676"/>
        <v>0</v>
      </c>
      <c r="CY124" s="234">
        <f t="shared" si="677"/>
        <v>0</v>
      </c>
      <c r="CZ124" s="234">
        <f t="shared" si="677"/>
        <v>0</v>
      </c>
      <c r="DA124" s="234">
        <f t="shared" si="677"/>
        <v>0</v>
      </c>
      <c r="DB124" s="393">
        <f t="shared" si="677"/>
        <v>0</v>
      </c>
      <c r="DC124" s="393">
        <f t="shared" si="677"/>
        <v>0</v>
      </c>
      <c r="DD124" s="393">
        <f t="shared" si="677"/>
        <v>0</v>
      </c>
      <c r="DE124" s="393">
        <f t="shared" si="677"/>
        <v>0</v>
      </c>
      <c r="DF124" s="393">
        <f t="shared" si="677"/>
        <v>0</v>
      </c>
      <c r="DG124" s="393">
        <f t="shared" si="677"/>
        <v>0</v>
      </c>
      <c r="DH124" s="393">
        <f t="shared" si="677"/>
        <v>0</v>
      </c>
      <c r="DI124" s="393">
        <f t="shared" si="678"/>
        <v>0</v>
      </c>
      <c r="DJ124" s="393">
        <f t="shared" si="678"/>
        <v>0</v>
      </c>
      <c r="DK124" s="393">
        <f t="shared" si="678"/>
        <v>0</v>
      </c>
      <c r="DL124" s="393">
        <f t="shared" si="678"/>
        <v>0</v>
      </c>
      <c r="DM124" s="393">
        <f t="shared" si="678"/>
        <v>0</v>
      </c>
      <c r="DN124" s="393">
        <f t="shared" si="678"/>
        <v>0</v>
      </c>
      <c r="DO124" s="393">
        <f t="shared" si="678"/>
        <v>0</v>
      </c>
      <c r="DP124" s="393">
        <f t="shared" si="678"/>
        <v>0</v>
      </c>
      <c r="DQ124" s="393">
        <f t="shared" si="678"/>
        <v>0</v>
      </c>
      <c r="DR124" s="393">
        <f t="shared" si="678"/>
        <v>0</v>
      </c>
      <c r="DS124" s="393">
        <f t="shared" si="678"/>
        <v>0</v>
      </c>
      <c r="DT124" s="393">
        <f t="shared" si="678"/>
        <v>0</v>
      </c>
      <c r="DU124" s="393">
        <f t="shared" si="678"/>
        <v>0</v>
      </c>
      <c r="DV124" s="393">
        <f t="shared" si="678"/>
        <v>0</v>
      </c>
      <c r="DW124" s="393">
        <f t="shared" si="678"/>
        <v>0</v>
      </c>
      <c r="DX124" s="393">
        <f t="shared" si="678"/>
        <v>0</v>
      </c>
      <c r="DY124" s="393"/>
      <c r="DZ124" s="393"/>
      <c r="EA124" s="393"/>
      <c r="EB124" s="261"/>
      <c r="EC124" s="56">
        <f>IF(ISERROR(GETPIVOTDATA("VALUE",'CRS WK pvt'!$I$2,"DT_FILE",EC$8,"CD_CO",EC$6,"TRIM_CAT",TRIM(B124),"TRIM_LINE",A121))=TRUE,0,GETPIVOTDATA("VALUE",'CRS WK pvt'!$I$2,"DT_FILE",EC$8,"CD_CO",EC$6,"TRIM_CAT",TRIM(B124),"TRIM_LINE",A121))</f>
        <v>0</v>
      </c>
    </row>
    <row r="125" spans="1:133" s="51" customFormat="1" x14ac:dyDescent="0.3">
      <c r="A125" s="138"/>
      <c r="B125" s="52" t="s">
        <v>142</v>
      </c>
      <c r="C125" s="53"/>
      <c r="D125" s="54"/>
      <c r="E125" s="54"/>
      <c r="F125" s="56"/>
      <c r="G125" s="54"/>
      <c r="H125" s="56"/>
      <c r="I125" s="54"/>
      <c r="J125" s="56"/>
      <c r="K125" s="54"/>
      <c r="L125" s="99"/>
      <c r="M125" s="56"/>
      <c r="N125" s="56"/>
      <c r="O125" s="54"/>
      <c r="P125" s="56">
        <v>0</v>
      </c>
      <c r="Q125" s="54">
        <v>0</v>
      </c>
      <c r="R125" s="56">
        <v>0</v>
      </c>
      <c r="S125" s="54">
        <v>0</v>
      </c>
      <c r="T125" s="56">
        <v>0</v>
      </c>
      <c r="U125" s="193">
        <v>0</v>
      </c>
      <c r="V125" s="193">
        <v>0</v>
      </c>
      <c r="W125" s="193">
        <v>0</v>
      </c>
      <c r="X125" s="99">
        <v>0</v>
      </c>
      <c r="Y125" s="193">
        <v>0</v>
      </c>
      <c r="Z125" s="193">
        <v>0</v>
      </c>
      <c r="AA125" s="193">
        <v>0</v>
      </c>
      <c r="AB125" s="193">
        <v>0</v>
      </c>
      <c r="AC125" s="193">
        <v>0</v>
      </c>
      <c r="AD125" s="193">
        <v>0</v>
      </c>
      <c r="AE125" s="193">
        <v>0</v>
      </c>
      <c r="AF125" s="193">
        <v>0</v>
      </c>
      <c r="AG125" s="193">
        <v>0</v>
      </c>
      <c r="AH125" s="193">
        <v>0</v>
      </c>
      <c r="AI125" s="193">
        <v>0</v>
      </c>
      <c r="AJ125" s="99">
        <v>0</v>
      </c>
      <c r="AK125" s="193">
        <v>0</v>
      </c>
      <c r="AL125" s="193">
        <v>0</v>
      </c>
      <c r="AM125" s="193">
        <v>0</v>
      </c>
      <c r="AN125" s="193">
        <v>0</v>
      </c>
      <c r="AO125" s="193">
        <v>0</v>
      </c>
      <c r="AP125" s="193">
        <v>0</v>
      </c>
      <c r="AQ125" s="56">
        <v>0</v>
      </c>
      <c r="AR125" s="193">
        <v>0</v>
      </c>
      <c r="AS125" s="193">
        <v>0</v>
      </c>
      <c r="AT125" s="193">
        <v>0</v>
      </c>
      <c r="AU125" s="193">
        <v>0</v>
      </c>
      <c r="AV125" s="99">
        <v>0</v>
      </c>
      <c r="AW125" s="193">
        <v>0</v>
      </c>
      <c r="AX125" s="193">
        <v>0</v>
      </c>
      <c r="AY125" s="193">
        <v>0</v>
      </c>
      <c r="AZ125" s="56">
        <v>0</v>
      </c>
      <c r="BA125" s="193">
        <v>0</v>
      </c>
      <c r="BB125" s="193">
        <v>0</v>
      </c>
      <c r="BC125" s="56">
        <v>0</v>
      </c>
      <c r="BD125" s="193">
        <v>0</v>
      </c>
      <c r="BE125" s="193">
        <v>0</v>
      </c>
      <c r="BF125" s="193">
        <v>0</v>
      </c>
      <c r="BG125" s="193">
        <v>0</v>
      </c>
      <c r="BH125" s="99">
        <v>0</v>
      </c>
      <c r="BI125" s="470">
        <v>0</v>
      </c>
      <c r="BJ125" s="534">
        <v>0</v>
      </c>
      <c r="BK125" s="559">
        <v>0</v>
      </c>
      <c r="BL125" s="56">
        <v>0</v>
      </c>
      <c r="BM125" s="193">
        <v>0</v>
      </c>
      <c r="BN125" s="193">
        <v>0</v>
      </c>
      <c r="BO125" s="56">
        <v>0</v>
      </c>
      <c r="BP125" s="56">
        <v>0</v>
      </c>
      <c r="BQ125" s="193">
        <v>0</v>
      </c>
      <c r="BR125" s="193">
        <v>0</v>
      </c>
      <c r="BS125" s="193"/>
      <c r="BT125" s="193"/>
      <c r="BU125" s="53">
        <f t="shared" si="674"/>
        <v>0</v>
      </c>
      <c r="BV125" s="100">
        <f t="shared" si="674"/>
        <v>0</v>
      </c>
      <c r="BW125" s="100">
        <f t="shared" si="674"/>
        <v>0</v>
      </c>
      <c r="BX125" s="100">
        <f t="shared" si="674"/>
        <v>0</v>
      </c>
      <c r="BY125" s="100">
        <f t="shared" si="674"/>
        <v>0</v>
      </c>
      <c r="BZ125" s="100">
        <f t="shared" si="674"/>
        <v>0</v>
      </c>
      <c r="CA125" s="100">
        <f t="shared" si="674"/>
        <v>0</v>
      </c>
      <c r="CB125" s="100">
        <f t="shared" si="674"/>
        <v>0</v>
      </c>
      <c r="CC125" s="100">
        <f t="shared" si="674"/>
        <v>0</v>
      </c>
      <c r="CD125" s="393">
        <f t="shared" si="674"/>
        <v>0</v>
      </c>
      <c r="CE125" s="100">
        <f t="shared" si="675"/>
        <v>0</v>
      </c>
      <c r="CF125" s="100">
        <f t="shared" si="675"/>
        <v>0</v>
      </c>
      <c r="CG125" s="100">
        <f t="shared" si="675"/>
        <v>0</v>
      </c>
      <c r="CH125" s="100">
        <f t="shared" si="675"/>
        <v>0</v>
      </c>
      <c r="CI125" s="100">
        <f t="shared" si="675"/>
        <v>0</v>
      </c>
      <c r="CJ125" s="234">
        <f t="shared" si="675"/>
        <v>0</v>
      </c>
      <c r="CK125" s="234">
        <f t="shared" si="675"/>
        <v>0</v>
      </c>
      <c r="CL125" s="234">
        <f t="shared" si="675"/>
        <v>0</v>
      </c>
      <c r="CM125" s="234">
        <f t="shared" si="675"/>
        <v>0</v>
      </c>
      <c r="CN125" s="234">
        <f t="shared" si="675"/>
        <v>0</v>
      </c>
      <c r="CO125" s="234">
        <f t="shared" si="676"/>
        <v>0</v>
      </c>
      <c r="CP125" s="393">
        <f t="shared" si="676"/>
        <v>0</v>
      </c>
      <c r="CQ125" s="234">
        <f t="shared" si="676"/>
        <v>0</v>
      </c>
      <c r="CR125" s="234">
        <f t="shared" si="676"/>
        <v>0</v>
      </c>
      <c r="CS125" s="234">
        <f t="shared" si="676"/>
        <v>0</v>
      </c>
      <c r="CT125" s="234">
        <f t="shared" si="676"/>
        <v>0</v>
      </c>
      <c r="CU125" s="234">
        <f t="shared" si="676"/>
        <v>0</v>
      </c>
      <c r="CV125" s="234">
        <f t="shared" si="676"/>
        <v>0</v>
      </c>
      <c r="CW125" s="234">
        <f t="shared" si="676"/>
        <v>0</v>
      </c>
      <c r="CX125" s="234">
        <f t="shared" si="676"/>
        <v>0</v>
      </c>
      <c r="CY125" s="234">
        <f t="shared" si="677"/>
        <v>0</v>
      </c>
      <c r="CZ125" s="234">
        <f t="shared" si="677"/>
        <v>0</v>
      </c>
      <c r="DA125" s="234">
        <f t="shared" si="677"/>
        <v>0</v>
      </c>
      <c r="DB125" s="393">
        <f t="shared" si="677"/>
        <v>0</v>
      </c>
      <c r="DC125" s="393">
        <f t="shared" si="677"/>
        <v>0</v>
      </c>
      <c r="DD125" s="393">
        <f t="shared" si="677"/>
        <v>0</v>
      </c>
      <c r="DE125" s="393">
        <f t="shared" si="677"/>
        <v>0</v>
      </c>
      <c r="DF125" s="393">
        <f t="shared" si="677"/>
        <v>0</v>
      </c>
      <c r="DG125" s="393">
        <f t="shared" si="677"/>
        <v>0</v>
      </c>
      <c r="DH125" s="393">
        <f t="shared" si="677"/>
        <v>0</v>
      </c>
      <c r="DI125" s="393">
        <f t="shared" si="678"/>
        <v>0</v>
      </c>
      <c r="DJ125" s="393">
        <f t="shared" si="678"/>
        <v>0</v>
      </c>
      <c r="DK125" s="393">
        <f t="shared" si="678"/>
        <v>0</v>
      </c>
      <c r="DL125" s="393">
        <f t="shared" si="678"/>
        <v>0</v>
      </c>
      <c r="DM125" s="393">
        <f t="shared" si="678"/>
        <v>0</v>
      </c>
      <c r="DN125" s="393">
        <f t="shared" si="678"/>
        <v>0</v>
      </c>
      <c r="DO125" s="393">
        <f t="shared" si="678"/>
        <v>0</v>
      </c>
      <c r="DP125" s="393">
        <f t="shared" si="678"/>
        <v>0</v>
      </c>
      <c r="DQ125" s="393">
        <f t="shared" si="678"/>
        <v>0</v>
      </c>
      <c r="DR125" s="393">
        <f t="shared" si="678"/>
        <v>0</v>
      </c>
      <c r="DS125" s="393">
        <f t="shared" si="678"/>
        <v>0</v>
      </c>
      <c r="DT125" s="393">
        <f t="shared" si="678"/>
        <v>0</v>
      </c>
      <c r="DU125" s="393">
        <f t="shared" si="678"/>
        <v>0</v>
      </c>
      <c r="DV125" s="393">
        <f t="shared" si="678"/>
        <v>0</v>
      </c>
      <c r="DW125" s="393">
        <f t="shared" si="678"/>
        <v>0</v>
      </c>
      <c r="DX125" s="393">
        <f t="shared" si="678"/>
        <v>0</v>
      </c>
      <c r="DY125" s="393"/>
      <c r="DZ125" s="393"/>
      <c r="EA125" s="393"/>
      <c r="EB125" s="261"/>
      <c r="EC125" s="56">
        <f>IF(ISERROR(GETPIVOTDATA("VALUE",'CRS WK pvt'!$I$2,"DT_FILE",EC$8,"CD_CO",EC$6,"TRIM_CAT",TRIM(B125),"TRIM_LINE",A121))=TRUE,0,GETPIVOTDATA("VALUE",'CRS WK pvt'!$I$2,"DT_FILE",EC$8,"CD_CO",EC$6,"TRIM_CAT",TRIM(B125),"TRIM_LINE",A121))</f>
        <v>0</v>
      </c>
    </row>
    <row r="126" spans="1:133" s="51" customFormat="1" x14ac:dyDescent="0.3">
      <c r="A126" s="138"/>
      <c r="B126" s="52" t="s">
        <v>143</v>
      </c>
      <c r="C126" s="53"/>
      <c r="D126" s="54"/>
      <c r="E126" s="54"/>
      <c r="F126" s="56"/>
      <c r="G126" s="54"/>
      <c r="H126" s="56"/>
      <c r="I126" s="54"/>
      <c r="J126" s="56"/>
      <c r="K126" s="54"/>
      <c r="L126" s="99"/>
      <c r="M126" s="56"/>
      <c r="N126" s="56"/>
      <c r="O126" s="54"/>
      <c r="P126" s="56">
        <v>0</v>
      </c>
      <c r="Q126" s="54">
        <v>0</v>
      </c>
      <c r="R126" s="56">
        <v>0</v>
      </c>
      <c r="S126" s="54">
        <v>0</v>
      </c>
      <c r="T126" s="56">
        <v>0</v>
      </c>
      <c r="U126" s="193">
        <v>0</v>
      </c>
      <c r="V126" s="193">
        <v>0</v>
      </c>
      <c r="W126" s="193">
        <v>0</v>
      </c>
      <c r="X126" s="99">
        <v>0</v>
      </c>
      <c r="Y126" s="193">
        <v>0</v>
      </c>
      <c r="Z126" s="193">
        <v>0</v>
      </c>
      <c r="AA126" s="193">
        <v>0</v>
      </c>
      <c r="AB126" s="193">
        <v>0</v>
      </c>
      <c r="AC126" s="193">
        <v>0</v>
      </c>
      <c r="AD126" s="193">
        <v>0</v>
      </c>
      <c r="AE126" s="193">
        <v>0</v>
      </c>
      <c r="AF126" s="193">
        <v>0</v>
      </c>
      <c r="AG126" s="193">
        <v>0</v>
      </c>
      <c r="AH126" s="193">
        <v>0</v>
      </c>
      <c r="AI126" s="193">
        <v>0</v>
      </c>
      <c r="AJ126" s="99">
        <v>0</v>
      </c>
      <c r="AK126" s="193">
        <v>0</v>
      </c>
      <c r="AL126" s="193">
        <v>0</v>
      </c>
      <c r="AM126" s="193">
        <v>0</v>
      </c>
      <c r="AN126" s="193">
        <v>0</v>
      </c>
      <c r="AO126" s="193">
        <v>0</v>
      </c>
      <c r="AP126" s="193">
        <v>0</v>
      </c>
      <c r="AQ126" s="56">
        <v>0</v>
      </c>
      <c r="AR126" s="193">
        <v>0</v>
      </c>
      <c r="AS126" s="193">
        <v>0</v>
      </c>
      <c r="AT126" s="193">
        <v>0</v>
      </c>
      <c r="AU126" s="193">
        <v>0</v>
      </c>
      <c r="AV126" s="99">
        <v>0</v>
      </c>
      <c r="AW126" s="193">
        <v>0</v>
      </c>
      <c r="AX126" s="193">
        <v>0</v>
      </c>
      <c r="AY126" s="193">
        <v>0</v>
      </c>
      <c r="AZ126" s="56">
        <v>0</v>
      </c>
      <c r="BA126" s="193">
        <v>0</v>
      </c>
      <c r="BB126" s="193">
        <v>0</v>
      </c>
      <c r="BC126" s="56">
        <v>0</v>
      </c>
      <c r="BD126" s="193">
        <v>0</v>
      </c>
      <c r="BE126" s="193">
        <v>0</v>
      </c>
      <c r="BF126" s="193">
        <v>0</v>
      </c>
      <c r="BG126" s="193">
        <v>0</v>
      </c>
      <c r="BH126" s="99">
        <v>0</v>
      </c>
      <c r="BI126" s="470">
        <v>0</v>
      </c>
      <c r="BJ126" s="534">
        <v>0</v>
      </c>
      <c r="BK126" s="559">
        <v>0</v>
      </c>
      <c r="BL126" s="56">
        <v>0</v>
      </c>
      <c r="BM126" s="193">
        <v>0</v>
      </c>
      <c r="BN126" s="193">
        <v>0</v>
      </c>
      <c r="BO126" s="56">
        <v>0</v>
      </c>
      <c r="BP126" s="56">
        <v>0</v>
      </c>
      <c r="BQ126" s="193">
        <v>0</v>
      </c>
      <c r="BR126" s="193">
        <v>0</v>
      </c>
      <c r="BS126" s="193"/>
      <c r="BT126" s="193"/>
      <c r="BU126" s="53">
        <f t="shared" si="674"/>
        <v>0</v>
      </c>
      <c r="BV126" s="100">
        <f t="shared" si="674"/>
        <v>0</v>
      </c>
      <c r="BW126" s="100">
        <f t="shared" si="674"/>
        <v>0</v>
      </c>
      <c r="BX126" s="100">
        <f t="shared" si="674"/>
        <v>0</v>
      </c>
      <c r="BY126" s="100">
        <f t="shared" si="674"/>
        <v>0</v>
      </c>
      <c r="BZ126" s="100">
        <f t="shared" si="674"/>
        <v>0</v>
      </c>
      <c r="CA126" s="100">
        <f t="shared" si="674"/>
        <v>0</v>
      </c>
      <c r="CB126" s="100">
        <f t="shared" si="674"/>
        <v>0</v>
      </c>
      <c r="CC126" s="100">
        <f t="shared" si="674"/>
        <v>0</v>
      </c>
      <c r="CD126" s="393">
        <f t="shared" si="674"/>
        <v>0</v>
      </c>
      <c r="CE126" s="100">
        <f t="shared" si="675"/>
        <v>0</v>
      </c>
      <c r="CF126" s="100">
        <f t="shared" si="675"/>
        <v>0</v>
      </c>
      <c r="CG126" s="100">
        <f t="shared" si="675"/>
        <v>0</v>
      </c>
      <c r="CH126" s="100">
        <f t="shared" si="675"/>
        <v>0</v>
      </c>
      <c r="CI126" s="100">
        <f t="shared" si="675"/>
        <v>0</v>
      </c>
      <c r="CJ126" s="234">
        <f t="shared" si="675"/>
        <v>0</v>
      </c>
      <c r="CK126" s="234">
        <f t="shared" si="675"/>
        <v>0</v>
      </c>
      <c r="CL126" s="234">
        <f t="shared" si="675"/>
        <v>0</v>
      </c>
      <c r="CM126" s="234">
        <f t="shared" si="675"/>
        <v>0</v>
      </c>
      <c r="CN126" s="234">
        <f t="shared" si="675"/>
        <v>0</v>
      </c>
      <c r="CO126" s="234">
        <f t="shared" si="676"/>
        <v>0</v>
      </c>
      <c r="CP126" s="393">
        <f t="shared" si="676"/>
        <v>0</v>
      </c>
      <c r="CQ126" s="234">
        <f t="shared" si="676"/>
        <v>0</v>
      </c>
      <c r="CR126" s="234">
        <f t="shared" si="676"/>
        <v>0</v>
      </c>
      <c r="CS126" s="234">
        <f t="shared" si="676"/>
        <v>0</v>
      </c>
      <c r="CT126" s="234">
        <f t="shared" si="676"/>
        <v>0</v>
      </c>
      <c r="CU126" s="234">
        <f t="shared" si="676"/>
        <v>0</v>
      </c>
      <c r="CV126" s="234">
        <f t="shared" si="676"/>
        <v>0</v>
      </c>
      <c r="CW126" s="234">
        <f t="shared" si="676"/>
        <v>0</v>
      </c>
      <c r="CX126" s="234">
        <f t="shared" si="676"/>
        <v>0</v>
      </c>
      <c r="CY126" s="234">
        <f t="shared" si="677"/>
        <v>0</v>
      </c>
      <c r="CZ126" s="234">
        <f t="shared" si="677"/>
        <v>0</v>
      </c>
      <c r="DA126" s="234">
        <f t="shared" si="677"/>
        <v>0</v>
      </c>
      <c r="DB126" s="393">
        <f t="shared" si="677"/>
        <v>0</v>
      </c>
      <c r="DC126" s="393">
        <f t="shared" si="677"/>
        <v>0</v>
      </c>
      <c r="DD126" s="393">
        <f t="shared" si="677"/>
        <v>0</v>
      </c>
      <c r="DE126" s="393">
        <f t="shared" si="677"/>
        <v>0</v>
      </c>
      <c r="DF126" s="393">
        <f t="shared" si="677"/>
        <v>0</v>
      </c>
      <c r="DG126" s="393">
        <f t="shared" si="677"/>
        <v>0</v>
      </c>
      <c r="DH126" s="393">
        <f t="shared" si="677"/>
        <v>0</v>
      </c>
      <c r="DI126" s="393">
        <f t="shared" si="678"/>
        <v>0</v>
      </c>
      <c r="DJ126" s="393">
        <f t="shared" si="678"/>
        <v>0</v>
      </c>
      <c r="DK126" s="393">
        <f t="shared" si="678"/>
        <v>0</v>
      </c>
      <c r="DL126" s="393">
        <f t="shared" si="678"/>
        <v>0</v>
      </c>
      <c r="DM126" s="393">
        <f t="shared" si="678"/>
        <v>0</v>
      </c>
      <c r="DN126" s="393">
        <f t="shared" si="678"/>
        <v>0</v>
      </c>
      <c r="DO126" s="393">
        <f t="shared" si="678"/>
        <v>0</v>
      </c>
      <c r="DP126" s="393">
        <f t="shared" si="678"/>
        <v>0</v>
      </c>
      <c r="DQ126" s="393">
        <f t="shared" si="678"/>
        <v>0</v>
      </c>
      <c r="DR126" s="393">
        <f t="shared" si="678"/>
        <v>0</v>
      </c>
      <c r="DS126" s="393">
        <f t="shared" si="678"/>
        <v>0</v>
      </c>
      <c r="DT126" s="393">
        <f t="shared" si="678"/>
        <v>0</v>
      </c>
      <c r="DU126" s="393">
        <f t="shared" si="678"/>
        <v>0</v>
      </c>
      <c r="DV126" s="393">
        <f t="shared" si="678"/>
        <v>0</v>
      </c>
      <c r="DW126" s="393">
        <f t="shared" si="678"/>
        <v>0</v>
      </c>
      <c r="DX126" s="393">
        <f t="shared" si="678"/>
        <v>0</v>
      </c>
      <c r="DY126" s="393"/>
      <c r="DZ126" s="393"/>
      <c r="EA126" s="393"/>
      <c r="EB126" s="261"/>
      <c r="EC126" s="56">
        <f>IF(ISERROR(GETPIVOTDATA("VALUE",'CRS WK pvt'!$I$2,"DT_FILE",EC$8,"CD_CO",EC$6,"TRIM_CAT",TRIM(B126),"TRIM_LINE",A121))=TRUE,0,GETPIVOTDATA("VALUE",'CRS WK pvt'!$I$2,"DT_FILE",EC$8,"CD_CO",EC$6,"TRIM_CAT",TRIM(B126),"TRIM_LINE",A121))</f>
        <v>0</v>
      </c>
    </row>
    <row r="127" spans="1:133" s="65" customFormat="1" x14ac:dyDescent="0.3">
      <c r="A127" s="139"/>
      <c r="B127" s="52" t="s">
        <v>144</v>
      </c>
      <c r="C127" s="113">
        <f t="shared" ref="C127:V127" si="679">SUM(C122:C126)</f>
        <v>109</v>
      </c>
      <c r="D127" s="114">
        <f t="shared" si="679"/>
        <v>104</v>
      </c>
      <c r="E127" s="114">
        <f t="shared" si="679"/>
        <v>125</v>
      </c>
      <c r="F127" s="115">
        <f t="shared" si="679"/>
        <v>141</v>
      </c>
      <c r="G127" s="114">
        <f t="shared" si="679"/>
        <v>152</v>
      </c>
      <c r="H127" s="115">
        <f t="shared" si="679"/>
        <v>155</v>
      </c>
      <c r="I127" s="114">
        <f t="shared" si="679"/>
        <v>161</v>
      </c>
      <c r="J127" s="115">
        <f t="shared" si="679"/>
        <v>154</v>
      </c>
      <c r="K127" s="114">
        <f t="shared" si="679"/>
        <v>161</v>
      </c>
      <c r="L127" s="116">
        <f t="shared" si="679"/>
        <v>152</v>
      </c>
      <c r="M127" s="115">
        <f t="shared" si="679"/>
        <v>132</v>
      </c>
      <c r="N127" s="115">
        <f t="shared" si="679"/>
        <v>126</v>
      </c>
      <c r="O127" s="115">
        <f t="shared" si="679"/>
        <v>130</v>
      </c>
      <c r="P127" s="115">
        <f t="shared" si="679"/>
        <v>131</v>
      </c>
      <c r="Q127" s="115">
        <f t="shared" si="679"/>
        <v>139</v>
      </c>
      <c r="R127" s="115">
        <f t="shared" si="679"/>
        <v>137</v>
      </c>
      <c r="S127" s="115">
        <f t="shared" si="679"/>
        <v>135</v>
      </c>
      <c r="T127" s="115">
        <f t="shared" si="679"/>
        <v>124</v>
      </c>
      <c r="U127" s="115">
        <f t="shared" si="679"/>
        <v>109</v>
      </c>
      <c r="V127" s="115">
        <f t="shared" si="679"/>
        <v>120</v>
      </c>
      <c r="W127" s="194">
        <f>SUM(W122+W123+W124+W125+W126)</f>
        <v>128</v>
      </c>
      <c r="X127" s="116">
        <f>SUM(X122+X123+X124+X125+X126)</f>
        <v>142</v>
      </c>
      <c r="Y127" s="194">
        <v>171</v>
      </c>
      <c r="Z127" s="194">
        <v>213</v>
      </c>
      <c r="AA127" s="194">
        <v>239</v>
      </c>
      <c r="AB127" s="194">
        <v>282</v>
      </c>
      <c r="AC127" s="194">
        <v>308</v>
      </c>
      <c r="AD127" s="194">
        <v>340</v>
      </c>
      <c r="AE127" s="194">
        <v>463</v>
      </c>
      <c r="AF127" s="194">
        <v>537</v>
      </c>
      <c r="AG127" s="194">
        <v>575</v>
      </c>
      <c r="AH127" s="194">
        <v>596</v>
      </c>
      <c r="AI127" s="194">
        <v>566</v>
      </c>
      <c r="AJ127" s="116">
        <v>553</v>
      </c>
      <c r="AK127" s="194">
        <v>517</v>
      </c>
      <c r="AL127" s="194">
        <v>472</v>
      </c>
      <c r="AM127" s="194">
        <v>424</v>
      </c>
      <c r="AN127" s="194">
        <v>396</v>
      </c>
      <c r="AO127" s="194">
        <v>353</v>
      </c>
      <c r="AP127" s="194">
        <v>340</v>
      </c>
      <c r="AQ127" s="77">
        <v>338</v>
      </c>
      <c r="AR127" s="194">
        <v>287</v>
      </c>
      <c r="AS127" s="194">
        <v>304</v>
      </c>
      <c r="AT127" s="194">
        <v>324</v>
      </c>
      <c r="AU127" s="194">
        <v>312</v>
      </c>
      <c r="AV127" s="116">
        <v>314</v>
      </c>
      <c r="AW127" s="194">
        <v>291</v>
      </c>
      <c r="AX127" s="194">
        <v>276</v>
      </c>
      <c r="AY127" s="194">
        <v>259</v>
      </c>
      <c r="AZ127" s="77">
        <v>276</v>
      </c>
      <c r="BA127" s="194">
        <v>283</v>
      </c>
      <c r="BB127" s="194">
        <v>298</v>
      </c>
      <c r="BC127" s="77">
        <v>322</v>
      </c>
      <c r="BD127" s="194">
        <v>360</v>
      </c>
      <c r="BE127" s="194">
        <v>381</v>
      </c>
      <c r="BF127" s="194">
        <v>395</v>
      </c>
      <c r="BG127" s="194">
        <v>386</v>
      </c>
      <c r="BH127" s="116">
        <v>383</v>
      </c>
      <c r="BI127" s="484">
        <v>329</v>
      </c>
      <c r="BJ127" s="548">
        <v>319</v>
      </c>
      <c r="BK127" s="573">
        <v>322</v>
      </c>
      <c r="BL127" s="77">
        <v>320</v>
      </c>
      <c r="BM127" s="194">
        <v>283</v>
      </c>
      <c r="BN127" s="194">
        <v>4430</v>
      </c>
      <c r="BO127" s="77">
        <v>4778</v>
      </c>
      <c r="BP127" s="77">
        <v>4926</v>
      </c>
      <c r="BQ127" s="194">
        <v>3098</v>
      </c>
      <c r="BR127" s="194">
        <v>2861</v>
      </c>
      <c r="BS127" s="194"/>
      <c r="BT127" s="194"/>
      <c r="BU127" s="113">
        <f t="shared" ref="BU127:BY127" si="680">SUM(BU122:BU126)</f>
        <v>21</v>
      </c>
      <c r="BV127" s="117">
        <f t="shared" si="680"/>
        <v>27</v>
      </c>
      <c r="BW127" s="117">
        <f t="shared" si="680"/>
        <v>14</v>
      </c>
      <c r="BX127" s="117">
        <f t="shared" si="680"/>
        <v>-4</v>
      </c>
      <c r="BY127" s="117">
        <f t="shared" si="680"/>
        <v>-17</v>
      </c>
      <c r="BZ127" s="117">
        <f t="shared" ref="BZ127:CH127" si="681">SUM(BZ122:BZ126)</f>
        <v>-31</v>
      </c>
      <c r="CA127" s="117">
        <f t="shared" si="681"/>
        <v>-52</v>
      </c>
      <c r="CB127" s="117">
        <f t="shared" si="681"/>
        <v>-34</v>
      </c>
      <c r="CC127" s="117">
        <f t="shared" si="681"/>
        <v>-33</v>
      </c>
      <c r="CD127" s="394">
        <f t="shared" si="681"/>
        <v>-10</v>
      </c>
      <c r="CE127" s="117">
        <f t="shared" si="681"/>
        <v>39</v>
      </c>
      <c r="CF127" s="117">
        <f t="shared" si="681"/>
        <v>87</v>
      </c>
      <c r="CG127" s="117">
        <f t="shared" si="681"/>
        <v>109</v>
      </c>
      <c r="CH127" s="117">
        <f t="shared" si="681"/>
        <v>151</v>
      </c>
      <c r="CI127" s="117">
        <f t="shared" ref="CI127:CJ127" si="682">SUM(CI122:CI126)</f>
        <v>169</v>
      </c>
      <c r="CJ127" s="235">
        <f t="shared" si="682"/>
        <v>203</v>
      </c>
      <c r="CK127" s="235">
        <f t="shared" ref="CK127:CL127" si="683">SUM(CK122:CK126)</f>
        <v>328</v>
      </c>
      <c r="CL127" s="235">
        <f t="shared" si="683"/>
        <v>413</v>
      </c>
      <c r="CM127" s="235">
        <f t="shared" ref="CM127" si="684">SUM(CM122:CM126)</f>
        <v>466</v>
      </c>
      <c r="CN127" s="235">
        <f t="shared" ref="CN127:CO127" si="685">SUM(CN122:CN126)</f>
        <v>476</v>
      </c>
      <c r="CO127" s="235">
        <f t="shared" si="685"/>
        <v>438</v>
      </c>
      <c r="CP127" s="394">
        <f t="shared" ref="CP127:CQ127" si="686">SUM(CP122:CP126)</f>
        <v>411</v>
      </c>
      <c r="CQ127" s="235">
        <f t="shared" si="686"/>
        <v>346</v>
      </c>
      <c r="CR127" s="235">
        <f t="shared" ref="CR127" si="687">SUM(CR122:CR126)</f>
        <v>259</v>
      </c>
      <c r="CS127" s="235">
        <f t="shared" ref="CS127" si="688">SUM(CS122:CS126)</f>
        <v>185</v>
      </c>
      <c r="CT127" s="235">
        <f t="shared" ref="CT127" si="689">SUM(CT122:CT126)</f>
        <v>114</v>
      </c>
      <c r="CU127" s="235">
        <f t="shared" ref="CU127" si="690">SUM(CU122:CU126)</f>
        <v>45</v>
      </c>
      <c r="CV127" s="235">
        <f t="shared" ref="CV127" si="691">SUM(CV122:CV126)</f>
        <v>0</v>
      </c>
      <c r="CW127" s="235">
        <f t="shared" ref="CW127" si="692">SUM(CW122:CW126)</f>
        <v>-125</v>
      </c>
      <c r="CX127" s="235">
        <f t="shared" ref="CX127" si="693">SUM(CX122:CX126)</f>
        <v>-250</v>
      </c>
      <c r="CY127" s="235">
        <f t="shared" ref="CY127" si="694">SUM(CY122:CY126)</f>
        <v>-271</v>
      </c>
      <c r="CZ127" s="235">
        <f t="shared" ref="CZ127" si="695">SUM(CZ122:CZ126)</f>
        <v>-272</v>
      </c>
      <c r="DA127" s="235">
        <f t="shared" ref="DA127" si="696">SUM(DA122:DA126)</f>
        <v>-254</v>
      </c>
      <c r="DB127" s="394">
        <f t="shared" ref="DB127" si="697">SUM(DB122:DB126)</f>
        <v>-239</v>
      </c>
      <c r="DC127" s="394">
        <f t="shared" ref="DC127" si="698">SUM(DC122:DC126)</f>
        <v>-226</v>
      </c>
      <c r="DD127" s="394">
        <f t="shared" ref="DD127" si="699">SUM(DD122:DD126)</f>
        <v>-196</v>
      </c>
      <c r="DE127" s="394">
        <f t="shared" ref="DE127" si="700">SUM(DE122:DE126)</f>
        <v>-165</v>
      </c>
      <c r="DF127" s="394">
        <f t="shared" ref="DF127:DG127" si="701">SUM(DF122:DF126)</f>
        <v>-120</v>
      </c>
      <c r="DG127" s="394">
        <f t="shared" si="701"/>
        <v>-70</v>
      </c>
      <c r="DH127" s="394">
        <f t="shared" ref="DH127" si="702">SUM(DH122:DH126)</f>
        <v>-42</v>
      </c>
      <c r="DI127" s="394">
        <f t="shared" ref="DI127" si="703">SUM(DI122:DI126)</f>
        <v>-16</v>
      </c>
      <c r="DJ127" s="394">
        <f t="shared" ref="DJ127:DK127" si="704">SUM(DJ122:DJ126)</f>
        <v>73</v>
      </c>
      <c r="DK127" s="394">
        <f t="shared" si="704"/>
        <v>77</v>
      </c>
      <c r="DL127" s="394">
        <f t="shared" ref="DL127:DM127" si="705">SUM(DL122:DL126)</f>
        <v>71</v>
      </c>
      <c r="DM127" s="394">
        <f t="shared" si="705"/>
        <v>74</v>
      </c>
      <c r="DN127" s="394">
        <f t="shared" ref="DN127:DO127" si="706">SUM(DN122:DN126)</f>
        <v>69</v>
      </c>
      <c r="DO127" s="394">
        <f t="shared" si="706"/>
        <v>38</v>
      </c>
      <c r="DP127" s="394">
        <f t="shared" ref="DP127" si="707">SUM(DP122:DP126)</f>
        <v>43</v>
      </c>
      <c r="DQ127" s="394">
        <f t="shared" ref="DQ127:DR127" si="708">SUM(DQ122:DQ126)</f>
        <v>63</v>
      </c>
      <c r="DR127" s="394">
        <f t="shared" si="708"/>
        <v>44</v>
      </c>
      <c r="DS127" s="394">
        <f t="shared" ref="DS127:DT127" si="709">SUM(DS122:DS126)</f>
        <v>0</v>
      </c>
      <c r="DT127" s="394">
        <f t="shared" si="709"/>
        <v>4132</v>
      </c>
      <c r="DU127" s="394">
        <f t="shared" ref="DU127:DV127" si="710">SUM(DU122:DU126)</f>
        <v>4456</v>
      </c>
      <c r="DV127" s="394">
        <f t="shared" si="710"/>
        <v>4566</v>
      </c>
      <c r="DW127" s="394">
        <f t="shared" ref="DW127:DX127" si="711">SUM(DW122:DW126)</f>
        <v>2717</v>
      </c>
      <c r="DX127" s="394">
        <f t="shared" si="711"/>
        <v>2466</v>
      </c>
      <c r="DY127" s="394"/>
      <c r="DZ127" s="394"/>
      <c r="EA127" s="394"/>
      <c r="EB127" s="262"/>
      <c r="EC127" s="77">
        <f>SUM(EC122:EC126)</f>
        <v>2861</v>
      </c>
    </row>
    <row r="128" spans="1:133" s="51" customFormat="1" x14ac:dyDescent="0.3">
      <c r="A128" s="138">
        <f>+A121+1</f>
        <v>18</v>
      </c>
      <c r="B128" s="98" t="s">
        <v>162</v>
      </c>
      <c r="C128" s="79"/>
      <c r="D128" s="80"/>
      <c r="E128" s="80"/>
      <c r="F128" s="80"/>
      <c r="G128" s="80"/>
      <c r="H128" s="80"/>
      <c r="I128" s="80"/>
      <c r="J128" s="80"/>
      <c r="K128" s="80"/>
      <c r="L128" s="81"/>
      <c r="M128" s="80"/>
      <c r="N128" s="80"/>
      <c r="O128" s="80"/>
      <c r="P128" s="80"/>
      <c r="Q128" s="80"/>
      <c r="R128" s="80"/>
      <c r="S128" s="80"/>
      <c r="T128" s="80"/>
      <c r="U128" s="185"/>
      <c r="V128" s="185"/>
      <c r="W128" s="185"/>
      <c r="X128" s="81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81"/>
      <c r="AK128" s="274"/>
      <c r="AL128" s="274"/>
      <c r="AM128" s="274"/>
      <c r="AN128" s="274"/>
      <c r="AO128" s="274"/>
      <c r="AP128" s="274"/>
      <c r="AQ128" s="82"/>
      <c r="AR128" s="274"/>
      <c r="AS128" s="274"/>
      <c r="AT128" s="274"/>
      <c r="AU128" s="274"/>
      <c r="AV128" s="290"/>
      <c r="AW128" s="274"/>
      <c r="AX128" s="274"/>
      <c r="AY128" s="274"/>
      <c r="AZ128" s="82"/>
      <c r="BA128" s="274"/>
      <c r="BB128" s="274"/>
      <c r="BC128" s="82"/>
      <c r="BD128" s="274"/>
      <c r="BE128" s="274"/>
      <c r="BF128" s="274"/>
      <c r="BG128" s="274"/>
      <c r="BH128" s="290"/>
      <c r="BI128" s="474"/>
      <c r="BJ128" s="539"/>
      <c r="BK128" s="563"/>
      <c r="BL128" s="82"/>
      <c r="BM128" s="274"/>
      <c r="BN128" s="274"/>
      <c r="BO128" s="82"/>
      <c r="BP128" s="82"/>
      <c r="BQ128" s="274"/>
      <c r="BR128" s="274"/>
      <c r="BS128" s="274"/>
      <c r="BT128" s="274"/>
      <c r="BU128" s="79"/>
      <c r="BV128" s="83"/>
      <c r="BW128" s="83"/>
      <c r="BX128" s="83"/>
      <c r="BY128" s="83"/>
      <c r="BZ128" s="83"/>
      <c r="CA128" s="83"/>
      <c r="CB128" s="83"/>
      <c r="CC128" s="83"/>
      <c r="CD128" s="384"/>
      <c r="CE128" s="407"/>
      <c r="CF128" s="83"/>
      <c r="CG128" s="83"/>
      <c r="CH128" s="83"/>
      <c r="CI128" s="83"/>
      <c r="CJ128" s="225"/>
      <c r="CK128" s="225"/>
      <c r="CL128" s="225"/>
      <c r="CM128" s="225"/>
      <c r="CN128" s="225"/>
      <c r="CO128" s="225"/>
      <c r="CP128" s="384"/>
      <c r="CQ128" s="346"/>
      <c r="CR128" s="225"/>
      <c r="CS128" s="225"/>
      <c r="CT128" s="225"/>
      <c r="CU128" s="225"/>
      <c r="CV128" s="225"/>
      <c r="CW128" s="225"/>
      <c r="CX128" s="225"/>
      <c r="CY128" s="225"/>
      <c r="CZ128" s="225"/>
      <c r="DA128" s="225"/>
      <c r="DB128" s="384"/>
      <c r="DC128" s="384"/>
      <c r="DD128" s="384"/>
      <c r="DE128" s="384"/>
      <c r="DF128" s="384"/>
      <c r="DG128" s="384"/>
      <c r="DH128" s="384"/>
      <c r="DI128" s="384"/>
      <c r="DJ128" s="384"/>
      <c r="DK128" s="384"/>
      <c r="DL128" s="384"/>
      <c r="DM128" s="384"/>
      <c r="DN128" s="384"/>
      <c r="DO128" s="384"/>
      <c r="DP128" s="384"/>
      <c r="DQ128" s="384"/>
      <c r="DR128" s="384"/>
      <c r="DS128" s="384"/>
      <c r="DT128" s="384"/>
      <c r="DU128" s="384"/>
      <c r="DV128" s="384"/>
      <c r="DW128" s="384"/>
      <c r="DX128" s="384"/>
      <c r="DY128" s="384"/>
      <c r="DZ128" s="384"/>
      <c r="EA128" s="384"/>
      <c r="EB128" s="261"/>
      <c r="EC128" s="82"/>
    </row>
    <row r="129" spans="1:133" s="51" customFormat="1" x14ac:dyDescent="0.3">
      <c r="A129" s="138"/>
      <c r="B129" s="52" t="s">
        <v>139</v>
      </c>
      <c r="C129" s="103">
        <v>8</v>
      </c>
      <c r="D129" s="58">
        <v>21</v>
      </c>
      <c r="E129" s="58">
        <v>128</v>
      </c>
      <c r="F129" s="58">
        <v>158</v>
      </c>
      <c r="G129" s="58">
        <v>176</v>
      </c>
      <c r="H129" s="101">
        <v>195</v>
      </c>
      <c r="I129" s="58">
        <v>308</v>
      </c>
      <c r="J129" s="101">
        <v>271</v>
      </c>
      <c r="K129" s="58">
        <v>62</v>
      </c>
      <c r="L129" s="102">
        <v>9</v>
      </c>
      <c r="M129" s="101">
        <v>22</v>
      </c>
      <c r="N129" s="101">
        <v>17</v>
      </c>
      <c r="O129" s="58">
        <v>2</v>
      </c>
      <c r="P129" s="101"/>
      <c r="Q129" s="58"/>
      <c r="R129" s="101"/>
      <c r="S129" s="58"/>
      <c r="T129" s="101"/>
      <c r="U129" s="195"/>
      <c r="V129" s="195"/>
      <c r="W129" s="195"/>
      <c r="X129" s="102"/>
      <c r="Y129" s="195"/>
      <c r="Z129" s="195"/>
      <c r="AA129" s="195"/>
      <c r="AB129" s="195"/>
      <c r="AC129" s="195"/>
      <c r="AD129" s="195"/>
      <c r="AE129" s="195">
        <v>181</v>
      </c>
      <c r="AF129" s="195">
        <v>268</v>
      </c>
      <c r="AG129" s="195">
        <v>186</v>
      </c>
      <c r="AH129" s="195">
        <v>178</v>
      </c>
      <c r="AI129" s="195">
        <v>56</v>
      </c>
      <c r="AJ129" s="102">
        <v>3</v>
      </c>
      <c r="AK129" s="195">
        <v>0</v>
      </c>
      <c r="AL129" s="195">
        <v>0</v>
      </c>
      <c r="AM129" s="195">
        <v>1</v>
      </c>
      <c r="AN129" s="195">
        <v>10</v>
      </c>
      <c r="AO129" s="195">
        <v>117</v>
      </c>
      <c r="AP129" s="195">
        <v>89</v>
      </c>
      <c r="AQ129" s="56">
        <v>74</v>
      </c>
      <c r="AR129" s="195">
        <v>87</v>
      </c>
      <c r="AS129" s="195">
        <v>43</v>
      </c>
      <c r="AT129" s="195">
        <v>75</v>
      </c>
      <c r="AU129" s="195">
        <v>4</v>
      </c>
      <c r="AV129" s="102">
        <v>1</v>
      </c>
      <c r="AW129" s="195">
        <v>0</v>
      </c>
      <c r="AX129" s="195">
        <v>0</v>
      </c>
      <c r="AY129" s="195">
        <v>19</v>
      </c>
      <c r="AZ129" s="56">
        <v>19</v>
      </c>
      <c r="BA129" s="195">
        <v>16</v>
      </c>
      <c r="BB129" s="195">
        <v>79</v>
      </c>
      <c r="BC129" s="56">
        <v>144</v>
      </c>
      <c r="BD129" s="195">
        <v>221</v>
      </c>
      <c r="BE129" s="195">
        <v>173</v>
      </c>
      <c r="BF129" s="195">
        <v>77</v>
      </c>
      <c r="BG129" s="195">
        <v>27</v>
      </c>
      <c r="BH129" s="102">
        <v>5</v>
      </c>
      <c r="BI129" s="485">
        <v>8</v>
      </c>
      <c r="BJ129" s="549">
        <v>12</v>
      </c>
      <c r="BK129" s="373">
        <v>11</v>
      </c>
      <c r="BL129" s="56">
        <v>16</v>
      </c>
      <c r="BM129" s="195">
        <v>39</v>
      </c>
      <c r="BN129" s="195">
        <v>0</v>
      </c>
      <c r="BO129" s="56">
        <v>0</v>
      </c>
      <c r="BP129" s="56">
        <v>49</v>
      </c>
      <c r="BQ129" s="195">
        <v>92</v>
      </c>
      <c r="BR129" s="195">
        <v>21</v>
      </c>
      <c r="BS129" s="195"/>
      <c r="BT129" s="195"/>
      <c r="BU129" s="103">
        <f t="shared" ref="BU129:CD133" si="712">O129-C129</f>
        <v>-6</v>
      </c>
      <c r="BV129" s="101">
        <f t="shared" si="712"/>
        <v>-21</v>
      </c>
      <c r="BW129" s="101">
        <f t="shared" si="712"/>
        <v>-128</v>
      </c>
      <c r="BX129" s="101">
        <f t="shared" si="712"/>
        <v>-158</v>
      </c>
      <c r="BY129" s="101">
        <f t="shared" si="712"/>
        <v>-176</v>
      </c>
      <c r="BZ129" s="101">
        <f t="shared" si="712"/>
        <v>-195</v>
      </c>
      <c r="CA129" s="101">
        <f t="shared" si="712"/>
        <v>-308</v>
      </c>
      <c r="CB129" s="101">
        <f t="shared" si="712"/>
        <v>-271</v>
      </c>
      <c r="CC129" s="101">
        <f t="shared" si="712"/>
        <v>-62</v>
      </c>
      <c r="CD129" s="373">
        <f t="shared" si="712"/>
        <v>-9</v>
      </c>
      <c r="CE129" s="101">
        <f t="shared" ref="CE129:CN133" si="713">Y129-M129</f>
        <v>-22</v>
      </c>
      <c r="CF129" s="101">
        <f t="shared" si="713"/>
        <v>-17</v>
      </c>
      <c r="CG129" s="101">
        <f t="shared" si="713"/>
        <v>-2</v>
      </c>
      <c r="CH129" s="101">
        <f t="shared" si="713"/>
        <v>0</v>
      </c>
      <c r="CI129" s="101">
        <f t="shared" si="713"/>
        <v>0</v>
      </c>
      <c r="CJ129" s="195">
        <f t="shared" si="713"/>
        <v>0</v>
      </c>
      <c r="CK129" s="195">
        <f t="shared" si="713"/>
        <v>181</v>
      </c>
      <c r="CL129" s="195">
        <f t="shared" si="713"/>
        <v>268</v>
      </c>
      <c r="CM129" s="195">
        <f t="shared" si="713"/>
        <v>186</v>
      </c>
      <c r="CN129" s="195">
        <f t="shared" si="713"/>
        <v>178</v>
      </c>
      <c r="CO129" s="195">
        <f t="shared" ref="CO129:CX133" si="714">AI129-W129</f>
        <v>56</v>
      </c>
      <c r="CP129" s="373">
        <f t="shared" si="714"/>
        <v>3</v>
      </c>
      <c r="CQ129" s="195">
        <f t="shared" si="714"/>
        <v>0</v>
      </c>
      <c r="CR129" s="195">
        <f t="shared" si="714"/>
        <v>0</v>
      </c>
      <c r="CS129" s="195">
        <f t="shared" si="714"/>
        <v>1</v>
      </c>
      <c r="CT129" s="195">
        <f t="shared" si="714"/>
        <v>10</v>
      </c>
      <c r="CU129" s="195">
        <f t="shared" si="714"/>
        <v>117</v>
      </c>
      <c r="CV129" s="195">
        <f t="shared" si="714"/>
        <v>89</v>
      </c>
      <c r="CW129" s="195">
        <f t="shared" si="714"/>
        <v>-107</v>
      </c>
      <c r="CX129" s="195">
        <f t="shared" si="714"/>
        <v>-181</v>
      </c>
      <c r="CY129" s="195">
        <f t="shared" ref="CY129:DH133" si="715">AS129-AG129</f>
        <v>-143</v>
      </c>
      <c r="CZ129" s="195">
        <f t="shared" si="715"/>
        <v>-103</v>
      </c>
      <c r="DA129" s="195">
        <f t="shared" si="715"/>
        <v>-52</v>
      </c>
      <c r="DB129" s="373">
        <f t="shared" si="715"/>
        <v>-2</v>
      </c>
      <c r="DC129" s="373">
        <f t="shared" si="715"/>
        <v>0</v>
      </c>
      <c r="DD129" s="373">
        <f t="shared" si="715"/>
        <v>0</v>
      </c>
      <c r="DE129" s="373">
        <f t="shared" si="715"/>
        <v>18</v>
      </c>
      <c r="DF129" s="373">
        <f t="shared" si="715"/>
        <v>9</v>
      </c>
      <c r="DG129" s="373">
        <f t="shared" si="715"/>
        <v>-101</v>
      </c>
      <c r="DH129" s="373">
        <f t="shared" si="715"/>
        <v>-10</v>
      </c>
      <c r="DI129" s="373">
        <f t="shared" ref="DI129:DX133" si="716">BC129-AQ129</f>
        <v>70</v>
      </c>
      <c r="DJ129" s="373">
        <f t="shared" si="716"/>
        <v>134</v>
      </c>
      <c r="DK129" s="373">
        <f t="shared" si="716"/>
        <v>130</v>
      </c>
      <c r="DL129" s="373">
        <f t="shared" si="716"/>
        <v>2</v>
      </c>
      <c r="DM129" s="373">
        <f t="shared" si="716"/>
        <v>23</v>
      </c>
      <c r="DN129" s="373">
        <f t="shared" si="716"/>
        <v>4</v>
      </c>
      <c r="DO129" s="373">
        <f t="shared" si="716"/>
        <v>8</v>
      </c>
      <c r="DP129" s="373">
        <f t="shared" si="716"/>
        <v>12</v>
      </c>
      <c r="DQ129" s="373">
        <f t="shared" si="716"/>
        <v>-8</v>
      </c>
      <c r="DR129" s="373">
        <f t="shared" si="716"/>
        <v>-3</v>
      </c>
      <c r="DS129" s="373">
        <f t="shared" si="716"/>
        <v>23</v>
      </c>
      <c r="DT129" s="373">
        <f t="shared" si="716"/>
        <v>-79</v>
      </c>
      <c r="DU129" s="373">
        <f t="shared" si="716"/>
        <v>-144</v>
      </c>
      <c r="DV129" s="373">
        <f t="shared" si="716"/>
        <v>-172</v>
      </c>
      <c r="DW129" s="373">
        <f t="shared" si="716"/>
        <v>-81</v>
      </c>
      <c r="DX129" s="373">
        <f t="shared" si="716"/>
        <v>-56</v>
      </c>
      <c r="DY129" s="373"/>
      <c r="DZ129" s="373"/>
      <c r="EA129" s="373"/>
      <c r="EB129" s="261"/>
      <c r="EC129" s="56">
        <f>IF(ISERROR(GETPIVOTDATA("VALUE",'CRS WK pvt'!$I$2,"DT_FILE",EC$8,"CD_CO",EC$6,"TRIM_CAT",TRIM(B129),"TRIM_LINE",A128))=TRUE,0,GETPIVOTDATA("VALUE",'CRS WK pvt'!$I$2,"DT_FILE",EC$8,"CD_CO",EC$6,"TRIM_CAT",TRIM(B129),"TRIM_LINE",A128))</f>
        <v>21</v>
      </c>
    </row>
    <row r="130" spans="1:133" s="51" customFormat="1" x14ac:dyDescent="0.3">
      <c r="A130" s="138"/>
      <c r="B130" s="52" t="s">
        <v>140</v>
      </c>
      <c r="C130" s="103">
        <v>1</v>
      </c>
      <c r="D130" s="58"/>
      <c r="E130" s="58">
        <v>22</v>
      </c>
      <c r="F130" s="58">
        <v>33</v>
      </c>
      <c r="G130" s="58">
        <v>32</v>
      </c>
      <c r="H130" s="101">
        <v>43</v>
      </c>
      <c r="I130" s="58">
        <v>71</v>
      </c>
      <c r="J130" s="101">
        <v>70</v>
      </c>
      <c r="K130" s="58">
        <v>2</v>
      </c>
      <c r="L130" s="102"/>
      <c r="M130" s="101"/>
      <c r="N130" s="101"/>
      <c r="O130" s="58"/>
      <c r="P130" s="101"/>
      <c r="Q130" s="58"/>
      <c r="R130" s="101"/>
      <c r="S130" s="58"/>
      <c r="T130" s="101"/>
      <c r="U130" s="195"/>
      <c r="V130" s="195"/>
      <c r="W130" s="195"/>
      <c r="X130" s="102"/>
      <c r="Y130" s="195"/>
      <c r="Z130" s="195"/>
      <c r="AA130" s="195"/>
      <c r="AB130" s="195"/>
      <c r="AC130" s="195"/>
      <c r="AD130" s="195"/>
      <c r="AE130" s="195"/>
      <c r="AF130" s="195">
        <v>63</v>
      </c>
      <c r="AG130" s="195">
        <v>93</v>
      </c>
      <c r="AH130" s="195">
        <v>71</v>
      </c>
      <c r="AI130" s="195">
        <v>18</v>
      </c>
      <c r="AJ130" s="102">
        <v>0</v>
      </c>
      <c r="AK130" s="195">
        <v>0</v>
      </c>
      <c r="AL130" s="195">
        <v>0</v>
      </c>
      <c r="AM130" s="195">
        <v>0</v>
      </c>
      <c r="AN130" s="195">
        <v>1</v>
      </c>
      <c r="AO130" s="195">
        <v>33</v>
      </c>
      <c r="AP130" s="195">
        <v>30</v>
      </c>
      <c r="AQ130" s="56">
        <v>26</v>
      </c>
      <c r="AR130" s="195">
        <v>27</v>
      </c>
      <c r="AS130" s="195">
        <v>24</v>
      </c>
      <c r="AT130" s="195">
        <v>23</v>
      </c>
      <c r="AU130" s="195">
        <v>2</v>
      </c>
      <c r="AV130" s="102">
        <v>0</v>
      </c>
      <c r="AW130" s="195">
        <v>0</v>
      </c>
      <c r="AX130" s="195">
        <v>0</v>
      </c>
      <c r="AY130" s="195">
        <v>0</v>
      </c>
      <c r="AZ130" s="56">
        <v>3</v>
      </c>
      <c r="BA130" s="195">
        <v>14</v>
      </c>
      <c r="BB130" s="195">
        <v>29</v>
      </c>
      <c r="BC130" s="56">
        <v>63</v>
      </c>
      <c r="BD130" s="195">
        <v>84</v>
      </c>
      <c r="BE130" s="195">
        <v>78</v>
      </c>
      <c r="BF130" s="195">
        <v>43</v>
      </c>
      <c r="BG130" s="195">
        <v>10</v>
      </c>
      <c r="BH130" s="102">
        <v>0</v>
      </c>
      <c r="BI130" s="485">
        <v>0</v>
      </c>
      <c r="BJ130" s="549">
        <v>0</v>
      </c>
      <c r="BK130" s="373">
        <v>0</v>
      </c>
      <c r="BL130" s="56">
        <v>0</v>
      </c>
      <c r="BM130" s="195">
        <v>16</v>
      </c>
      <c r="BN130" s="195">
        <v>0</v>
      </c>
      <c r="BO130" s="56">
        <v>0</v>
      </c>
      <c r="BP130" s="56">
        <v>1</v>
      </c>
      <c r="BQ130" s="195">
        <v>4</v>
      </c>
      <c r="BR130" s="195">
        <v>22</v>
      </c>
      <c r="BS130" s="195"/>
      <c r="BT130" s="195"/>
      <c r="BU130" s="103">
        <f t="shared" si="712"/>
        <v>-1</v>
      </c>
      <c r="BV130" s="101">
        <f t="shared" si="712"/>
        <v>0</v>
      </c>
      <c r="BW130" s="101">
        <f t="shared" si="712"/>
        <v>-22</v>
      </c>
      <c r="BX130" s="101">
        <f t="shared" si="712"/>
        <v>-33</v>
      </c>
      <c r="BY130" s="101">
        <f t="shared" si="712"/>
        <v>-32</v>
      </c>
      <c r="BZ130" s="101">
        <f t="shared" si="712"/>
        <v>-43</v>
      </c>
      <c r="CA130" s="101">
        <f t="shared" si="712"/>
        <v>-71</v>
      </c>
      <c r="CB130" s="101">
        <f t="shared" si="712"/>
        <v>-70</v>
      </c>
      <c r="CC130" s="101">
        <f t="shared" si="712"/>
        <v>-2</v>
      </c>
      <c r="CD130" s="373">
        <f t="shared" si="712"/>
        <v>0</v>
      </c>
      <c r="CE130" s="101">
        <f t="shared" si="713"/>
        <v>0</v>
      </c>
      <c r="CF130" s="101">
        <f t="shared" si="713"/>
        <v>0</v>
      </c>
      <c r="CG130" s="101">
        <f t="shared" si="713"/>
        <v>0</v>
      </c>
      <c r="CH130" s="101">
        <f t="shared" si="713"/>
        <v>0</v>
      </c>
      <c r="CI130" s="101">
        <f t="shared" si="713"/>
        <v>0</v>
      </c>
      <c r="CJ130" s="195">
        <f t="shared" si="713"/>
        <v>0</v>
      </c>
      <c r="CK130" s="195">
        <f t="shared" si="713"/>
        <v>0</v>
      </c>
      <c r="CL130" s="195">
        <f t="shared" si="713"/>
        <v>63</v>
      </c>
      <c r="CM130" s="195">
        <f t="shared" si="713"/>
        <v>93</v>
      </c>
      <c r="CN130" s="195">
        <f t="shared" si="713"/>
        <v>71</v>
      </c>
      <c r="CO130" s="195">
        <f t="shared" si="714"/>
        <v>18</v>
      </c>
      <c r="CP130" s="373">
        <f t="shared" si="714"/>
        <v>0</v>
      </c>
      <c r="CQ130" s="195">
        <f t="shared" si="714"/>
        <v>0</v>
      </c>
      <c r="CR130" s="195">
        <f t="shared" si="714"/>
        <v>0</v>
      </c>
      <c r="CS130" s="195">
        <f t="shared" si="714"/>
        <v>0</v>
      </c>
      <c r="CT130" s="195">
        <f t="shared" si="714"/>
        <v>1</v>
      </c>
      <c r="CU130" s="195">
        <f t="shared" si="714"/>
        <v>33</v>
      </c>
      <c r="CV130" s="195">
        <f t="shared" si="714"/>
        <v>30</v>
      </c>
      <c r="CW130" s="195">
        <f t="shared" si="714"/>
        <v>26</v>
      </c>
      <c r="CX130" s="195">
        <f t="shared" si="714"/>
        <v>-36</v>
      </c>
      <c r="CY130" s="195">
        <f t="shared" si="715"/>
        <v>-69</v>
      </c>
      <c r="CZ130" s="195">
        <f t="shared" si="715"/>
        <v>-48</v>
      </c>
      <c r="DA130" s="195">
        <f t="shared" si="715"/>
        <v>-16</v>
      </c>
      <c r="DB130" s="373">
        <f t="shared" si="715"/>
        <v>0</v>
      </c>
      <c r="DC130" s="373">
        <f t="shared" si="715"/>
        <v>0</v>
      </c>
      <c r="DD130" s="373">
        <f t="shared" si="715"/>
        <v>0</v>
      </c>
      <c r="DE130" s="373">
        <f t="shared" si="715"/>
        <v>0</v>
      </c>
      <c r="DF130" s="373">
        <f t="shared" si="715"/>
        <v>2</v>
      </c>
      <c r="DG130" s="373">
        <f t="shared" si="715"/>
        <v>-19</v>
      </c>
      <c r="DH130" s="373">
        <f t="shared" si="715"/>
        <v>-1</v>
      </c>
      <c r="DI130" s="373">
        <f t="shared" si="716"/>
        <v>37</v>
      </c>
      <c r="DJ130" s="373">
        <f t="shared" si="716"/>
        <v>57</v>
      </c>
      <c r="DK130" s="373">
        <f t="shared" si="716"/>
        <v>54</v>
      </c>
      <c r="DL130" s="373">
        <f t="shared" si="716"/>
        <v>20</v>
      </c>
      <c r="DM130" s="373">
        <f t="shared" si="716"/>
        <v>8</v>
      </c>
      <c r="DN130" s="373">
        <f t="shared" si="716"/>
        <v>0</v>
      </c>
      <c r="DO130" s="373">
        <f t="shared" si="716"/>
        <v>0</v>
      </c>
      <c r="DP130" s="373">
        <f t="shared" si="716"/>
        <v>0</v>
      </c>
      <c r="DQ130" s="373">
        <f t="shared" si="716"/>
        <v>0</v>
      </c>
      <c r="DR130" s="373">
        <f t="shared" si="716"/>
        <v>-3</v>
      </c>
      <c r="DS130" s="373">
        <f t="shared" si="716"/>
        <v>2</v>
      </c>
      <c r="DT130" s="373">
        <f t="shared" si="716"/>
        <v>-29</v>
      </c>
      <c r="DU130" s="373">
        <f t="shared" si="716"/>
        <v>-63</v>
      </c>
      <c r="DV130" s="373">
        <f t="shared" si="716"/>
        <v>-83</v>
      </c>
      <c r="DW130" s="373">
        <f t="shared" si="716"/>
        <v>-74</v>
      </c>
      <c r="DX130" s="373">
        <f t="shared" si="716"/>
        <v>-21</v>
      </c>
      <c r="DY130" s="373"/>
      <c r="DZ130" s="373"/>
      <c r="EA130" s="373"/>
      <c r="EB130" s="261"/>
      <c r="EC130" s="56">
        <f>IF(ISERROR(GETPIVOTDATA("VALUE",'CRS WK pvt'!$I$2,"DT_FILE",EC$8,"CD_CO",EC$6,"TRIM_CAT",TRIM(B130),"TRIM_LINE",A128))=TRUE,0,GETPIVOTDATA("VALUE",'CRS WK pvt'!$I$2,"DT_FILE",EC$8,"CD_CO",EC$6,"TRIM_CAT",TRIM(B130),"TRIM_LINE",A128))</f>
        <v>22</v>
      </c>
    </row>
    <row r="131" spans="1:133" s="51" customFormat="1" x14ac:dyDescent="0.3">
      <c r="A131" s="138"/>
      <c r="B131" s="52" t="s">
        <v>141</v>
      </c>
      <c r="C131" s="103">
        <v>22</v>
      </c>
      <c r="D131" s="58">
        <v>32</v>
      </c>
      <c r="E131" s="58">
        <v>33</v>
      </c>
      <c r="F131" s="58">
        <v>29</v>
      </c>
      <c r="G131" s="58">
        <v>46</v>
      </c>
      <c r="H131" s="101">
        <v>39</v>
      </c>
      <c r="I131" s="58">
        <v>21</v>
      </c>
      <c r="J131" s="101">
        <v>7</v>
      </c>
      <c r="K131" s="58">
        <v>7</v>
      </c>
      <c r="L131" s="102">
        <v>8</v>
      </c>
      <c r="M131" s="101">
        <v>15</v>
      </c>
      <c r="N131" s="101">
        <v>14</v>
      </c>
      <c r="O131" s="58">
        <v>11</v>
      </c>
      <c r="P131" s="101"/>
      <c r="Q131" s="58"/>
      <c r="R131" s="101"/>
      <c r="S131" s="58"/>
      <c r="T131" s="101"/>
      <c r="U131" s="195"/>
      <c r="V131" s="195"/>
      <c r="W131" s="195">
        <v>2</v>
      </c>
      <c r="X131" s="102">
        <v>0</v>
      </c>
      <c r="Y131" s="195">
        <v>8</v>
      </c>
      <c r="Z131" s="195">
        <v>8</v>
      </c>
      <c r="AA131" s="195">
        <v>13</v>
      </c>
      <c r="AB131" s="195">
        <v>14</v>
      </c>
      <c r="AC131" s="195">
        <v>15</v>
      </c>
      <c r="AD131" s="195">
        <v>22</v>
      </c>
      <c r="AE131" s="195">
        <v>21</v>
      </c>
      <c r="AF131" s="195">
        <v>30</v>
      </c>
      <c r="AG131" s="195">
        <v>50</v>
      </c>
      <c r="AH131" s="195">
        <v>20</v>
      </c>
      <c r="AI131" s="195">
        <v>16</v>
      </c>
      <c r="AJ131" s="102">
        <v>16</v>
      </c>
      <c r="AK131" s="195">
        <v>0</v>
      </c>
      <c r="AL131" s="195">
        <v>1</v>
      </c>
      <c r="AM131" s="195">
        <v>27</v>
      </c>
      <c r="AN131" s="195">
        <v>19</v>
      </c>
      <c r="AO131" s="195">
        <v>14</v>
      </c>
      <c r="AP131" s="195">
        <v>29</v>
      </c>
      <c r="AQ131" s="56">
        <v>14</v>
      </c>
      <c r="AR131" s="195">
        <v>11</v>
      </c>
      <c r="AS131" s="195">
        <v>13</v>
      </c>
      <c r="AT131" s="195">
        <v>11</v>
      </c>
      <c r="AU131" s="195">
        <v>7</v>
      </c>
      <c r="AV131" s="102">
        <v>0</v>
      </c>
      <c r="AW131" s="195">
        <v>0</v>
      </c>
      <c r="AX131" s="195">
        <v>10</v>
      </c>
      <c r="AY131" s="195">
        <v>43</v>
      </c>
      <c r="AZ131" s="56">
        <v>39</v>
      </c>
      <c r="BA131" s="195">
        <v>17</v>
      </c>
      <c r="BB131" s="195">
        <v>37</v>
      </c>
      <c r="BC131" s="56">
        <v>36</v>
      </c>
      <c r="BD131" s="195">
        <v>38</v>
      </c>
      <c r="BE131" s="195">
        <v>31</v>
      </c>
      <c r="BF131" s="195">
        <v>5</v>
      </c>
      <c r="BG131" s="195">
        <v>17</v>
      </c>
      <c r="BH131" s="102">
        <v>4</v>
      </c>
      <c r="BI131" s="485">
        <v>2</v>
      </c>
      <c r="BJ131" s="549">
        <v>13</v>
      </c>
      <c r="BK131" s="373">
        <v>5</v>
      </c>
      <c r="BL131" s="56">
        <v>40</v>
      </c>
      <c r="BM131" s="195">
        <v>12</v>
      </c>
      <c r="BN131" s="195">
        <v>0</v>
      </c>
      <c r="BO131" s="56">
        <v>3</v>
      </c>
      <c r="BP131" s="56">
        <v>13</v>
      </c>
      <c r="BQ131" s="195">
        <v>4</v>
      </c>
      <c r="BR131" s="195">
        <v>3</v>
      </c>
      <c r="BS131" s="195"/>
      <c r="BT131" s="195"/>
      <c r="BU131" s="103">
        <f t="shared" si="712"/>
        <v>-11</v>
      </c>
      <c r="BV131" s="101">
        <f t="shared" si="712"/>
        <v>-32</v>
      </c>
      <c r="BW131" s="101">
        <f t="shared" si="712"/>
        <v>-33</v>
      </c>
      <c r="BX131" s="101">
        <f t="shared" si="712"/>
        <v>-29</v>
      </c>
      <c r="BY131" s="101">
        <f t="shared" si="712"/>
        <v>-46</v>
      </c>
      <c r="BZ131" s="101">
        <f t="shared" si="712"/>
        <v>-39</v>
      </c>
      <c r="CA131" s="101">
        <f t="shared" si="712"/>
        <v>-21</v>
      </c>
      <c r="CB131" s="101">
        <f t="shared" si="712"/>
        <v>-7</v>
      </c>
      <c r="CC131" s="101">
        <f t="shared" si="712"/>
        <v>-5</v>
      </c>
      <c r="CD131" s="373">
        <f t="shared" si="712"/>
        <v>-8</v>
      </c>
      <c r="CE131" s="101">
        <f t="shared" si="713"/>
        <v>-7</v>
      </c>
      <c r="CF131" s="101">
        <f t="shared" si="713"/>
        <v>-6</v>
      </c>
      <c r="CG131" s="101">
        <f t="shared" si="713"/>
        <v>2</v>
      </c>
      <c r="CH131" s="101">
        <f t="shared" si="713"/>
        <v>14</v>
      </c>
      <c r="CI131" s="101">
        <f t="shared" si="713"/>
        <v>15</v>
      </c>
      <c r="CJ131" s="195">
        <f t="shared" si="713"/>
        <v>22</v>
      </c>
      <c r="CK131" s="195">
        <f t="shared" si="713"/>
        <v>21</v>
      </c>
      <c r="CL131" s="195">
        <f t="shared" si="713"/>
        <v>30</v>
      </c>
      <c r="CM131" s="195">
        <f t="shared" si="713"/>
        <v>50</v>
      </c>
      <c r="CN131" s="195">
        <f t="shared" si="713"/>
        <v>20</v>
      </c>
      <c r="CO131" s="195">
        <f t="shared" si="714"/>
        <v>14</v>
      </c>
      <c r="CP131" s="373">
        <f t="shared" si="714"/>
        <v>16</v>
      </c>
      <c r="CQ131" s="195">
        <f t="shared" si="714"/>
        <v>-8</v>
      </c>
      <c r="CR131" s="195">
        <f t="shared" si="714"/>
        <v>-7</v>
      </c>
      <c r="CS131" s="195">
        <f t="shared" si="714"/>
        <v>14</v>
      </c>
      <c r="CT131" s="195">
        <f t="shared" si="714"/>
        <v>5</v>
      </c>
      <c r="CU131" s="195">
        <f t="shared" si="714"/>
        <v>-1</v>
      </c>
      <c r="CV131" s="195">
        <f t="shared" si="714"/>
        <v>7</v>
      </c>
      <c r="CW131" s="195">
        <f t="shared" si="714"/>
        <v>-7</v>
      </c>
      <c r="CX131" s="195">
        <f t="shared" si="714"/>
        <v>-19</v>
      </c>
      <c r="CY131" s="195">
        <f t="shared" si="715"/>
        <v>-37</v>
      </c>
      <c r="CZ131" s="195">
        <f t="shared" si="715"/>
        <v>-9</v>
      </c>
      <c r="DA131" s="195">
        <f t="shared" si="715"/>
        <v>-9</v>
      </c>
      <c r="DB131" s="373">
        <f t="shared" si="715"/>
        <v>-16</v>
      </c>
      <c r="DC131" s="373">
        <f t="shared" si="715"/>
        <v>0</v>
      </c>
      <c r="DD131" s="373">
        <f t="shared" si="715"/>
        <v>9</v>
      </c>
      <c r="DE131" s="373">
        <f t="shared" si="715"/>
        <v>16</v>
      </c>
      <c r="DF131" s="373">
        <f t="shared" si="715"/>
        <v>20</v>
      </c>
      <c r="DG131" s="373">
        <f t="shared" si="715"/>
        <v>3</v>
      </c>
      <c r="DH131" s="373">
        <f t="shared" si="715"/>
        <v>8</v>
      </c>
      <c r="DI131" s="373">
        <f t="shared" si="716"/>
        <v>22</v>
      </c>
      <c r="DJ131" s="373">
        <f t="shared" si="716"/>
        <v>27</v>
      </c>
      <c r="DK131" s="373">
        <f t="shared" si="716"/>
        <v>18</v>
      </c>
      <c r="DL131" s="373">
        <f t="shared" si="716"/>
        <v>-6</v>
      </c>
      <c r="DM131" s="373">
        <f t="shared" si="716"/>
        <v>10</v>
      </c>
      <c r="DN131" s="373">
        <f t="shared" si="716"/>
        <v>4</v>
      </c>
      <c r="DO131" s="373">
        <f t="shared" si="716"/>
        <v>2</v>
      </c>
      <c r="DP131" s="373">
        <f t="shared" si="716"/>
        <v>3</v>
      </c>
      <c r="DQ131" s="373">
        <f t="shared" si="716"/>
        <v>-38</v>
      </c>
      <c r="DR131" s="373">
        <f t="shared" si="716"/>
        <v>1</v>
      </c>
      <c r="DS131" s="373">
        <f t="shared" si="716"/>
        <v>-5</v>
      </c>
      <c r="DT131" s="373">
        <f t="shared" si="716"/>
        <v>-37</v>
      </c>
      <c r="DU131" s="373">
        <f t="shared" si="716"/>
        <v>-33</v>
      </c>
      <c r="DV131" s="373">
        <f t="shared" si="716"/>
        <v>-25</v>
      </c>
      <c r="DW131" s="373">
        <f t="shared" si="716"/>
        <v>-27</v>
      </c>
      <c r="DX131" s="373">
        <f t="shared" si="716"/>
        <v>-2</v>
      </c>
      <c r="DY131" s="373"/>
      <c r="DZ131" s="373"/>
      <c r="EA131" s="373"/>
      <c r="EB131" s="261"/>
      <c r="EC131" s="56">
        <f>IF(ISERROR(GETPIVOTDATA("VALUE",'CRS WK pvt'!$I$2,"DT_FILE",EC$8,"CD_CO",EC$6,"TRIM_CAT",TRIM(B131),"TRIM_LINE",A128))=TRUE,0,GETPIVOTDATA("VALUE",'CRS WK pvt'!$I$2,"DT_FILE",EC$8,"CD_CO",EC$6,"TRIM_CAT",TRIM(B131),"TRIM_LINE",A128))</f>
        <v>3</v>
      </c>
    </row>
    <row r="132" spans="1:133" s="51" customFormat="1" x14ac:dyDescent="0.3">
      <c r="A132" s="138"/>
      <c r="B132" s="52" t="s">
        <v>142</v>
      </c>
      <c r="C132" s="103"/>
      <c r="D132" s="58"/>
      <c r="E132" s="58"/>
      <c r="F132" s="58">
        <v>1</v>
      </c>
      <c r="G132" s="58">
        <v>1</v>
      </c>
      <c r="H132" s="101"/>
      <c r="I132" s="58"/>
      <c r="J132" s="101"/>
      <c r="K132" s="58"/>
      <c r="L132" s="102"/>
      <c r="M132" s="101"/>
      <c r="N132" s="101"/>
      <c r="O132" s="58">
        <v>1</v>
      </c>
      <c r="P132" s="101"/>
      <c r="Q132" s="58"/>
      <c r="R132" s="101"/>
      <c r="S132" s="58"/>
      <c r="T132" s="101"/>
      <c r="U132" s="195"/>
      <c r="V132" s="195"/>
      <c r="W132" s="195">
        <v>0</v>
      </c>
      <c r="X132" s="102">
        <v>0</v>
      </c>
      <c r="Y132" s="195">
        <v>0</v>
      </c>
      <c r="Z132" s="195">
        <v>0</v>
      </c>
      <c r="AA132" s="195">
        <v>0</v>
      </c>
      <c r="AB132" s="195">
        <v>0</v>
      </c>
      <c r="AC132" s="195">
        <v>0</v>
      </c>
      <c r="AD132" s="195">
        <v>0</v>
      </c>
      <c r="AE132" s="195">
        <v>0</v>
      </c>
      <c r="AF132" s="195">
        <v>0</v>
      </c>
      <c r="AG132" s="195">
        <v>2</v>
      </c>
      <c r="AH132" s="195">
        <v>1</v>
      </c>
      <c r="AI132" s="195">
        <v>0</v>
      </c>
      <c r="AJ132" s="102">
        <v>0</v>
      </c>
      <c r="AK132" s="195">
        <v>0</v>
      </c>
      <c r="AL132" s="195">
        <v>0</v>
      </c>
      <c r="AM132" s="195">
        <v>0</v>
      </c>
      <c r="AN132" s="195">
        <v>0</v>
      </c>
      <c r="AO132" s="195">
        <v>1</v>
      </c>
      <c r="AP132" s="195">
        <v>0</v>
      </c>
      <c r="AQ132" s="56">
        <v>0</v>
      </c>
      <c r="AR132" s="195">
        <v>0</v>
      </c>
      <c r="AS132" s="195">
        <v>0</v>
      </c>
      <c r="AT132" s="195">
        <v>1</v>
      </c>
      <c r="AU132" s="195">
        <v>0</v>
      </c>
      <c r="AV132" s="102">
        <v>0</v>
      </c>
      <c r="AW132" s="195">
        <v>0</v>
      </c>
      <c r="AX132" s="195">
        <v>0</v>
      </c>
      <c r="AY132" s="195">
        <v>0</v>
      </c>
      <c r="AZ132" s="56">
        <v>0</v>
      </c>
      <c r="BA132" s="195">
        <v>0</v>
      </c>
      <c r="BB132" s="195">
        <v>0</v>
      </c>
      <c r="BC132" s="56">
        <v>0</v>
      </c>
      <c r="BD132" s="195">
        <v>0</v>
      </c>
      <c r="BE132" s="195">
        <v>0</v>
      </c>
      <c r="BF132" s="195">
        <v>0</v>
      </c>
      <c r="BG132" s="195">
        <v>0</v>
      </c>
      <c r="BH132" s="102">
        <v>0</v>
      </c>
      <c r="BI132" s="485">
        <v>0</v>
      </c>
      <c r="BJ132" s="549">
        <v>0</v>
      </c>
      <c r="BK132" s="373">
        <v>0</v>
      </c>
      <c r="BL132" s="56">
        <v>0</v>
      </c>
      <c r="BM132" s="195">
        <v>1</v>
      </c>
      <c r="BN132" s="195">
        <v>0</v>
      </c>
      <c r="BO132" s="56">
        <v>0</v>
      </c>
      <c r="BP132" s="56">
        <v>0</v>
      </c>
      <c r="BQ132" s="195">
        <v>0</v>
      </c>
      <c r="BR132" s="195">
        <v>0</v>
      </c>
      <c r="BS132" s="195"/>
      <c r="BT132" s="195"/>
      <c r="BU132" s="103">
        <f t="shared" si="712"/>
        <v>1</v>
      </c>
      <c r="BV132" s="101">
        <f t="shared" si="712"/>
        <v>0</v>
      </c>
      <c r="BW132" s="101">
        <f t="shared" si="712"/>
        <v>0</v>
      </c>
      <c r="BX132" s="101">
        <f t="shared" si="712"/>
        <v>-1</v>
      </c>
      <c r="BY132" s="101">
        <f t="shared" si="712"/>
        <v>-1</v>
      </c>
      <c r="BZ132" s="101">
        <f t="shared" si="712"/>
        <v>0</v>
      </c>
      <c r="CA132" s="101">
        <f t="shared" si="712"/>
        <v>0</v>
      </c>
      <c r="CB132" s="101">
        <f t="shared" si="712"/>
        <v>0</v>
      </c>
      <c r="CC132" s="101">
        <f t="shared" si="712"/>
        <v>0</v>
      </c>
      <c r="CD132" s="373">
        <f t="shared" si="712"/>
        <v>0</v>
      </c>
      <c r="CE132" s="101">
        <f t="shared" si="713"/>
        <v>0</v>
      </c>
      <c r="CF132" s="101">
        <f t="shared" si="713"/>
        <v>0</v>
      </c>
      <c r="CG132" s="101">
        <f t="shared" si="713"/>
        <v>-1</v>
      </c>
      <c r="CH132" s="101">
        <f t="shared" si="713"/>
        <v>0</v>
      </c>
      <c r="CI132" s="101">
        <f t="shared" si="713"/>
        <v>0</v>
      </c>
      <c r="CJ132" s="195">
        <f t="shared" si="713"/>
        <v>0</v>
      </c>
      <c r="CK132" s="195">
        <f t="shared" si="713"/>
        <v>0</v>
      </c>
      <c r="CL132" s="195">
        <f t="shared" si="713"/>
        <v>0</v>
      </c>
      <c r="CM132" s="195">
        <f t="shared" si="713"/>
        <v>2</v>
      </c>
      <c r="CN132" s="195">
        <f t="shared" si="713"/>
        <v>1</v>
      </c>
      <c r="CO132" s="195">
        <f t="shared" si="714"/>
        <v>0</v>
      </c>
      <c r="CP132" s="373">
        <f t="shared" si="714"/>
        <v>0</v>
      </c>
      <c r="CQ132" s="195">
        <f t="shared" si="714"/>
        <v>0</v>
      </c>
      <c r="CR132" s="195">
        <f t="shared" si="714"/>
        <v>0</v>
      </c>
      <c r="CS132" s="195">
        <f t="shared" si="714"/>
        <v>0</v>
      </c>
      <c r="CT132" s="195">
        <f t="shared" si="714"/>
        <v>0</v>
      </c>
      <c r="CU132" s="195">
        <f t="shared" si="714"/>
        <v>1</v>
      </c>
      <c r="CV132" s="195">
        <f t="shared" si="714"/>
        <v>0</v>
      </c>
      <c r="CW132" s="195">
        <f t="shared" si="714"/>
        <v>0</v>
      </c>
      <c r="CX132" s="195">
        <f t="shared" si="714"/>
        <v>0</v>
      </c>
      <c r="CY132" s="195">
        <f t="shared" si="715"/>
        <v>-2</v>
      </c>
      <c r="CZ132" s="195">
        <f t="shared" si="715"/>
        <v>0</v>
      </c>
      <c r="DA132" s="195">
        <f t="shared" si="715"/>
        <v>0</v>
      </c>
      <c r="DB132" s="373">
        <f t="shared" si="715"/>
        <v>0</v>
      </c>
      <c r="DC132" s="373">
        <f t="shared" si="715"/>
        <v>0</v>
      </c>
      <c r="DD132" s="373">
        <f t="shared" si="715"/>
        <v>0</v>
      </c>
      <c r="DE132" s="373">
        <f t="shared" si="715"/>
        <v>0</v>
      </c>
      <c r="DF132" s="373">
        <f t="shared" si="715"/>
        <v>0</v>
      </c>
      <c r="DG132" s="373">
        <f t="shared" si="715"/>
        <v>-1</v>
      </c>
      <c r="DH132" s="373">
        <f t="shared" si="715"/>
        <v>0</v>
      </c>
      <c r="DI132" s="373">
        <f t="shared" si="716"/>
        <v>0</v>
      </c>
      <c r="DJ132" s="373">
        <f t="shared" si="716"/>
        <v>0</v>
      </c>
      <c r="DK132" s="373">
        <f t="shared" si="716"/>
        <v>0</v>
      </c>
      <c r="DL132" s="373">
        <f t="shared" si="716"/>
        <v>-1</v>
      </c>
      <c r="DM132" s="373">
        <f t="shared" si="716"/>
        <v>0</v>
      </c>
      <c r="DN132" s="373">
        <f t="shared" si="716"/>
        <v>0</v>
      </c>
      <c r="DO132" s="373">
        <f t="shared" si="716"/>
        <v>0</v>
      </c>
      <c r="DP132" s="373">
        <f t="shared" si="716"/>
        <v>0</v>
      </c>
      <c r="DQ132" s="373">
        <f t="shared" si="716"/>
        <v>0</v>
      </c>
      <c r="DR132" s="373">
        <f t="shared" si="716"/>
        <v>0</v>
      </c>
      <c r="DS132" s="373">
        <f t="shared" si="716"/>
        <v>1</v>
      </c>
      <c r="DT132" s="373">
        <f t="shared" si="716"/>
        <v>0</v>
      </c>
      <c r="DU132" s="373">
        <f t="shared" si="716"/>
        <v>0</v>
      </c>
      <c r="DV132" s="373">
        <f t="shared" si="716"/>
        <v>0</v>
      </c>
      <c r="DW132" s="373">
        <f t="shared" si="716"/>
        <v>0</v>
      </c>
      <c r="DX132" s="373">
        <f t="shared" si="716"/>
        <v>0</v>
      </c>
      <c r="DY132" s="373"/>
      <c r="DZ132" s="373"/>
      <c r="EA132" s="373"/>
      <c r="EB132" s="261"/>
      <c r="EC132" s="56">
        <f>IF(ISERROR(GETPIVOTDATA("VALUE",'CRS WK pvt'!$I$2,"DT_FILE",EC$8,"CD_CO",EC$6,"TRIM_CAT",TRIM(B132),"TRIM_LINE",A128))=TRUE,0,GETPIVOTDATA("VALUE",'CRS WK pvt'!$I$2,"DT_FILE",EC$8,"CD_CO",EC$6,"TRIM_CAT",TRIM(B132),"TRIM_LINE",A128))</f>
        <v>0</v>
      </c>
    </row>
    <row r="133" spans="1:133" s="51" customFormat="1" x14ac:dyDescent="0.3">
      <c r="A133" s="138"/>
      <c r="B133" s="52" t="s">
        <v>143</v>
      </c>
      <c r="C133" s="103"/>
      <c r="D133" s="58"/>
      <c r="E133" s="58"/>
      <c r="F133" s="58"/>
      <c r="G133" s="58"/>
      <c r="H133" s="101"/>
      <c r="I133" s="58"/>
      <c r="J133" s="101"/>
      <c r="K133" s="58"/>
      <c r="L133" s="102"/>
      <c r="M133" s="101"/>
      <c r="N133" s="101"/>
      <c r="O133" s="58"/>
      <c r="P133" s="101"/>
      <c r="Q133" s="58"/>
      <c r="R133" s="101"/>
      <c r="S133" s="58"/>
      <c r="T133" s="101"/>
      <c r="U133" s="195"/>
      <c r="V133" s="195"/>
      <c r="W133" s="195">
        <v>0</v>
      </c>
      <c r="X133" s="102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195">
        <v>0</v>
      </c>
      <c r="AJ133" s="102">
        <v>0</v>
      </c>
      <c r="AK133" s="195">
        <v>0</v>
      </c>
      <c r="AL133" s="195">
        <v>0</v>
      </c>
      <c r="AM133" s="195">
        <v>0</v>
      </c>
      <c r="AN133" s="195">
        <v>0</v>
      </c>
      <c r="AO133" s="195">
        <v>0</v>
      </c>
      <c r="AP133" s="195">
        <v>0</v>
      </c>
      <c r="AQ133" s="56">
        <v>0</v>
      </c>
      <c r="AR133" s="195">
        <v>0</v>
      </c>
      <c r="AS133" s="195">
        <v>0</v>
      </c>
      <c r="AT133" s="195">
        <v>0</v>
      </c>
      <c r="AU133" s="195">
        <v>0</v>
      </c>
      <c r="AV133" s="102">
        <v>0</v>
      </c>
      <c r="AW133" s="195">
        <v>0</v>
      </c>
      <c r="AX133" s="195">
        <v>0</v>
      </c>
      <c r="AY133" s="195">
        <v>0</v>
      </c>
      <c r="AZ133" s="56">
        <v>0</v>
      </c>
      <c r="BA133" s="195">
        <v>0</v>
      </c>
      <c r="BB133" s="195">
        <v>0</v>
      </c>
      <c r="BC133" s="56">
        <v>0</v>
      </c>
      <c r="BD133" s="195">
        <v>0</v>
      </c>
      <c r="BE133" s="195">
        <v>0</v>
      </c>
      <c r="BF133" s="195">
        <v>0</v>
      </c>
      <c r="BG133" s="195">
        <v>0</v>
      </c>
      <c r="BH133" s="102">
        <v>0</v>
      </c>
      <c r="BI133" s="485">
        <v>0</v>
      </c>
      <c r="BJ133" s="549">
        <v>0</v>
      </c>
      <c r="BK133" s="373">
        <v>0</v>
      </c>
      <c r="BL133" s="56">
        <v>3</v>
      </c>
      <c r="BM133" s="195">
        <v>0</v>
      </c>
      <c r="BN133" s="195">
        <v>0</v>
      </c>
      <c r="BO133" s="56">
        <v>0</v>
      </c>
      <c r="BP133" s="56">
        <v>0</v>
      </c>
      <c r="BQ133" s="195">
        <v>0</v>
      </c>
      <c r="BR133" s="195">
        <v>0</v>
      </c>
      <c r="BS133" s="195"/>
      <c r="BT133" s="195"/>
      <c r="BU133" s="103">
        <f t="shared" si="712"/>
        <v>0</v>
      </c>
      <c r="BV133" s="101">
        <f t="shared" si="712"/>
        <v>0</v>
      </c>
      <c r="BW133" s="101">
        <f t="shared" si="712"/>
        <v>0</v>
      </c>
      <c r="BX133" s="101">
        <f t="shared" si="712"/>
        <v>0</v>
      </c>
      <c r="BY133" s="101">
        <f t="shared" si="712"/>
        <v>0</v>
      </c>
      <c r="BZ133" s="101">
        <f t="shared" si="712"/>
        <v>0</v>
      </c>
      <c r="CA133" s="101">
        <f t="shared" si="712"/>
        <v>0</v>
      </c>
      <c r="CB133" s="101">
        <f t="shared" si="712"/>
        <v>0</v>
      </c>
      <c r="CC133" s="101">
        <f t="shared" si="712"/>
        <v>0</v>
      </c>
      <c r="CD133" s="373">
        <f t="shared" si="712"/>
        <v>0</v>
      </c>
      <c r="CE133" s="101">
        <f t="shared" si="713"/>
        <v>0</v>
      </c>
      <c r="CF133" s="101">
        <f t="shared" si="713"/>
        <v>0</v>
      </c>
      <c r="CG133" s="101">
        <f t="shared" si="713"/>
        <v>0</v>
      </c>
      <c r="CH133" s="101">
        <f t="shared" si="713"/>
        <v>0</v>
      </c>
      <c r="CI133" s="101">
        <f t="shared" si="713"/>
        <v>0</v>
      </c>
      <c r="CJ133" s="195">
        <f t="shared" si="713"/>
        <v>0</v>
      </c>
      <c r="CK133" s="195">
        <f t="shared" si="713"/>
        <v>0</v>
      </c>
      <c r="CL133" s="195">
        <f t="shared" si="713"/>
        <v>0</v>
      </c>
      <c r="CM133" s="195">
        <f t="shared" si="713"/>
        <v>0</v>
      </c>
      <c r="CN133" s="195">
        <f t="shared" si="713"/>
        <v>0</v>
      </c>
      <c r="CO133" s="195">
        <f t="shared" si="714"/>
        <v>0</v>
      </c>
      <c r="CP133" s="373">
        <f t="shared" si="714"/>
        <v>0</v>
      </c>
      <c r="CQ133" s="195">
        <f t="shared" si="714"/>
        <v>0</v>
      </c>
      <c r="CR133" s="195">
        <f t="shared" si="714"/>
        <v>0</v>
      </c>
      <c r="CS133" s="195">
        <f t="shared" si="714"/>
        <v>0</v>
      </c>
      <c r="CT133" s="195">
        <f t="shared" si="714"/>
        <v>0</v>
      </c>
      <c r="CU133" s="195">
        <f t="shared" si="714"/>
        <v>0</v>
      </c>
      <c r="CV133" s="195">
        <f t="shared" si="714"/>
        <v>0</v>
      </c>
      <c r="CW133" s="195">
        <f t="shared" si="714"/>
        <v>0</v>
      </c>
      <c r="CX133" s="195">
        <f t="shared" si="714"/>
        <v>0</v>
      </c>
      <c r="CY133" s="195">
        <f t="shared" si="715"/>
        <v>0</v>
      </c>
      <c r="CZ133" s="195">
        <f t="shared" si="715"/>
        <v>0</v>
      </c>
      <c r="DA133" s="195">
        <f t="shared" si="715"/>
        <v>0</v>
      </c>
      <c r="DB133" s="373">
        <f t="shared" si="715"/>
        <v>0</v>
      </c>
      <c r="DC133" s="373">
        <f t="shared" si="715"/>
        <v>0</v>
      </c>
      <c r="DD133" s="373">
        <f t="shared" si="715"/>
        <v>0</v>
      </c>
      <c r="DE133" s="373">
        <f t="shared" si="715"/>
        <v>0</v>
      </c>
      <c r="DF133" s="373">
        <f t="shared" si="715"/>
        <v>0</v>
      </c>
      <c r="DG133" s="373">
        <f t="shared" si="715"/>
        <v>0</v>
      </c>
      <c r="DH133" s="373">
        <f t="shared" si="715"/>
        <v>0</v>
      </c>
      <c r="DI133" s="373">
        <f t="shared" si="716"/>
        <v>0</v>
      </c>
      <c r="DJ133" s="373">
        <f t="shared" si="716"/>
        <v>0</v>
      </c>
      <c r="DK133" s="373">
        <f t="shared" si="716"/>
        <v>0</v>
      </c>
      <c r="DL133" s="373">
        <f t="shared" si="716"/>
        <v>0</v>
      </c>
      <c r="DM133" s="373">
        <f t="shared" si="716"/>
        <v>0</v>
      </c>
      <c r="DN133" s="373">
        <f t="shared" si="716"/>
        <v>0</v>
      </c>
      <c r="DO133" s="373">
        <f t="shared" si="716"/>
        <v>0</v>
      </c>
      <c r="DP133" s="373">
        <f t="shared" si="716"/>
        <v>0</v>
      </c>
      <c r="DQ133" s="373">
        <f t="shared" si="716"/>
        <v>0</v>
      </c>
      <c r="DR133" s="373">
        <f t="shared" si="716"/>
        <v>3</v>
      </c>
      <c r="DS133" s="373">
        <f t="shared" si="716"/>
        <v>0</v>
      </c>
      <c r="DT133" s="373">
        <f t="shared" si="716"/>
        <v>0</v>
      </c>
      <c r="DU133" s="373">
        <f t="shared" si="716"/>
        <v>0</v>
      </c>
      <c r="DV133" s="373">
        <f t="shared" si="716"/>
        <v>0</v>
      </c>
      <c r="DW133" s="373">
        <f t="shared" si="716"/>
        <v>0</v>
      </c>
      <c r="DX133" s="373">
        <f t="shared" si="716"/>
        <v>0</v>
      </c>
      <c r="DY133" s="373"/>
      <c r="DZ133" s="373"/>
      <c r="EA133" s="373"/>
      <c r="EB133" s="261"/>
      <c r="EC133" s="56">
        <f>IF(ISERROR(GETPIVOTDATA("VALUE",'CRS WK pvt'!$I$2,"DT_FILE",EC$8,"CD_CO",EC$6,"TRIM_CAT",TRIM(B133),"TRIM_LINE",A128))=TRUE,0,GETPIVOTDATA("VALUE",'CRS WK pvt'!$I$2,"DT_FILE",EC$8,"CD_CO",EC$6,"TRIM_CAT",TRIM(B133),"TRIM_LINE",A128))</f>
        <v>0</v>
      </c>
    </row>
    <row r="134" spans="1:133" s="65" customFormat="1" x14ac:dyDescent="0.3">
      <c r="A134" s="139"/>
      <c r="B134" s="52" t="s">
        <v>144</v>
      </c>
      <c r="C134" s="109">
        <f t="shared" ref="C134:AF134" si="717">SUM(C129:C133)</f>
        <v>31</v>
      </c>
      <c r="D134" s="110">
        <f t="shared" si="717"/>
        <v>53</v>
      </c>
      <c r="E134" s="110">
        <f t="shared" si="717"/>
        <v>183</v>
      </c>
      <c r="F134" s="110">
        <f t="shared" si="717"/>
        <v>221</v>
      </c>
      <c r="G134" s="110">
        <f t="shared" si="717"/>
        <v>255</v>
      </c>
      <c r="H134" s="111">
        <f t="shared" si="717"/>
        <v>277</v>
      </c>
      <c r="I134" s="110">
        <f t="shared" si="717"/>
        <v>400</v>
      </c>
      <c r="J134" s="111">
        <f t="shared" si="717"/>
        <v>348</v>
      </c>
      <c r="K134" s="110">
        <f t="shared" si="717"/>
        <v>71</v>
      </c>
      <c r="L134" s="112">
        <f t="shared" si="717"/>
        <v>17</v>
      </c>
      <c r="M134" s="111">
        <f t="shared" si="717"/>
        <v>37</v>
      </c>
      <c r="N134" s="115">
        <f t="shared" si="717"/>
        <v>31</v>
      </c>
      <c r="O134" s="115">
        <f t="shared" si="717"/>
        <v>14</v>
      </c>
      <c r="P134" s="115">
        <f t="shared" si="717"/>
        <v>0</v>
      </c>
      <c r="Q134" s="115">
        <f t="shared" si="717"/>
        <v>0</v>
      </c>
      <c r="R134" s="115">
        <f t="shared" si="717"/>
        <v>0</v>
      </c>
      <c r="S134" s="115">
        <f t="shared" si="717"/>
        <v>0</v>
      </c>
      <c r="T134" s="115">
        <f t="shared" si="717"/>
        <v>0</v>
      </c>
      <c r="U134" s="115">
        <f t="shared" si="717"/>
        <v>0</v>
      </c>
      <c r="V134" s="115">
        <f t="shared" si="717"/>
        <v>0</v>
      </c>
      <c r="W134" s="115">
        <f t="shared" si="717"/>
        <v>2</v>
      </c>
      <c r="X134" s="112">
        <f t="shared" si="717"/>
        <v>0</v>
      </c>
      <c r="Y134" s="115">
        <f t="shared" si="717"/>
        <v>8</v>
      </c>
      <c r="Z134" s="115">
        <f t="shared" si="717"/>
        <v>8</v>
      </c>
      <c r="AA134" s="115">
        <f t="shared" si="717"/>
        <v>13</v>
      </c>
      <c r="AB134" s="115">
        <f t="shared" si="717"/>
        <v>14</v>
      </c>
      <c r="AC134" s="115">
        <f t="shared" si="717"/>
        <v>15</v>
      </c>
      <c r="AD134" s="115">
        <f t="shared" si="717"/>
        <v>22</v>
      </c>
      <c r="AE134" s="115">
        <f t="shared" si="717"/>
        <v>202</v>
      </c>
      <c r="AF134" s="115">
        <f t="shared" si="717"/>
        <v>361</v>
      </c>
      <c r="AG134" s="194">
        <v>331</v>
      </c>
      <c r="AH134" s="194">
        <v>270</v>
      </c>
      <c r="AI134" s="194">
        <v>90</v>
      </c>
      <c r="AJ134" s="112">
        <v>19</v>
      </c>
      <c r="AK134" s="196">
        <v>0</v>
      </c>
      <c r="AL134" s="196">
        <v>1</v>
      </c>
      <c r="AM134" s="196">
        <v>28</v>
      </c>
      <c r="AN134" s="196">
        <v>30</v>
      </c>
      <c r="AO134" s="196">
        <v>165</v>
      </c>
      <c r="AP134" s="196">
        <v>148</v>
      </c>
      <c r="AQ134" s="77">
        <v>114</v>
      </c>
      <c r="AR134" s="196">
        <v>125</v>
      </c>
      <c r="AS134" s="196">
        <v>80</v>
      </c>
      <c r="AT134" s="196">
        <v>110</v>
      </c>
      <c r="AU134" s="196">
        <v>13</v>
      </c>
      <c r="AV134" s="112">
        <v>1</v>
      </c>
      <c r="AW134" s="196">
        <v>0</v>
      </c>
      <c r="AX134" s="196">
        <v>10</v>
      </c>
      <c r="AY134" s="196">
        <v>62</v>
      </c>
      <c r="AZ134" s="77">
        <v>61</v>
      </c>
      <c r="BA134" s="196">
        <v>47</v>
      </c>
      <c r="BB134" s="196">
        <v>145</v>
      </c>
      <c r="BC134" s="77">
        <v>243</v>
      </c>
      <c r="BD134" s="196">
        <v>343</v>
      </c>
      <c r="BE134" s="196">
        <v>282</v>
      </c>
      <c r="BF134" s="196">
        <v>125</v>
      </c>
      <c r="BG134" s="196">
        <v>54</v>
      </c>
      <c r="BH134" s="112">
        <v>9</v>
      </c>
      <c r="BI134" s="486">
        <v>10</v>
      </c>
      <c r="BJ134" s="550">
        <v>25</v>
      </c>
      <c r="BK134" s="374">
        <v>16</v>
      </c>
      <c r="BL134" s="77">
        <v>59</v>
      </c>
      <c r="BM134" s="196">
        <v>68</v>
      </c>
      <c r="BN134" s="196">
        <v>0</v>
      </c>
      <c r="BO134" s="77">
        <v>3</v>
      </c>
      <c r="BP134" s="77">
        <v>63</v>
      </c>
      <c r="BQ134" s="196">
        <v>100</v>
      </c>
      <c r="BR134" s="196">
        <v>46</v>
      </c>
      <c r="BS134" s="196"/>
      <c r="BT134" s="196"/>
      <c r="BU134" s="109">
        <f t="shared" ref="BU134:BY134" si="718">SUM(BU129:BU133)</f>
        <v>-17</v>
      </c>
      <c r="BV134" s="111">
        <f t="shared" si="718"/>
        <v>-53</v>
      </c>
      <c r="BW134" s="111">
        <f t="shared" si="718"/>
        <v>-183</v>
      </c>
      <c r="BX134" s="111">
        <f t="shared" si="718"/>
        <v>-221</v>
      </c>
      <c r="BY134" s="111">
        <f t="shared" si="718"/>
        <v>-255</v>
      </c>
      <c r="BZ134" s="111">
        <f t="shared" ref="BZ134:CH134" si="719">SUM(BZ129:BZ133)</f>
        <v>-277</v>
      </c>
      <c r="CA134" s="111">
        <f t="shared" si="719"/>
        <v>-400</v>
      </c>
      <c r="CB134" s="111">
        <f t="shared" si="719"/>
        <v>-348</v>
      </c>
      <c r="CC134" s="111">
        <f t="shared" si="719"/>
        <v>-69</v>
      </c>
      <c r="CD134" s="374">
        <f t="shared" si="719"/>
        <v>-17</v>
      </c>
      <c r="CE134" s="111">
        <f t="shared" si="719"/>
        <v>-29</v>
      </c>
      <c r="CF134" s="111">
        <f t="shared" si="719"/>
        <v>-23</v>
      </c>
      <c r="CG134" s="111">
        <f t="shared" si="719"/>
        <v>-1</v>
      </c>
      <c r="CH134" s="111">
        <f t="shared" si="719"/>
        <v>14</v>
      </c>
      <c r="CI134" s="111">
        <f t="shared" ref="CI134:CJ134" si="720">SUM(CI129:CI133)</f>
        <v>15</v>
      </c>
      <c r="CJ134" s="196">
        <f t="shared" si="720"/>
        <v>22</v>
      </c>
      <c r="CK134" s="196">
        <f t="shared" ref="CK134:CL134" si="721">SUM(CK129:CK133)</f>
        <v>202</v>
      </c>
      <c r="CL134" s="196">
        <f t="shared" si="721"/>
        <v>361</v>
      </c>
      <c r="CM134" s="196">
        <f t="shared" ref="CM134" si="722">SUM(CM129:CM133)</f>
        <v>331</v>
      </c>
      <c r="CN134" s="196">
        <f t="shared" ref="CN134:CO134" si="723">SUM(CN129:CN133)</f>
        <v>270</v>
      </c>
      <c r="CO134" s="196">
        <f t="shared" si="723"/>
        <v>88</v>
      </c>
      <c r="CP134" s="374">
        <f t="shared" ref="CP134:CQ134" si="724">SUM(CP129:CP133)</f>
        <v>19</v>
      </c>
      <c r="CQ134" s="196">
        <f t="shared" si="724"/>
        <v>-8</v>
      </c>
      <c r="CR134" s="196">
        <f t="shared" ref="CR134" si="725">SUM(CR129:CR133)</f>
        <v>-7</v>
      </c>
      <c r="CS134" s="196">
        <f t="shared" ref="CS134" si="726">SUM(CS129:CS133)</f>
        <v>15</v>
      </c>
      <c r="CT134" s="196">
        <f t="shared" ref="CT134" si="727">SUM(CT129:CT133)</f>
        <v>16</v>
      </c>
      <c r="CU134" s="196">
        <f t="shared" ref="CU134" si="728">SUM(CU129:CU133)</f>
        <v>150</v>
      </c>
      <c r="CV134" s="196">
        <f t="shared" ref="CV134" si="729">SUM(CV129:CV133)</f>
        <v>126</v>
      </c>
      <c r="CW134" s="196">
        <f t="shared" ref="CW134" si="730">SUM(CW129:CW133)</f>
        <v>-88</v>
      </c>
      <c r="CX134" s="196">
        <f t="shared" ref="CX134" si="731">SUM(CX129:CX133)</f>
        <v>-236</v>
      </c>
      <c r="CY134" s="196">
        <f t="shared" ref="CY134" si="732">SUM(CY129:CY133)</f>
        <v>-251</v>
      </c>
      <c r="CZ134" s="196">
        <f t="shared" ref="CZ134" si="733">SUM(CZ129:CZ133)</f>
        <v>-160</v>
      </c>
      <c r="DA134" s="196">
        <f t="shared" ref="DA134" si="734">SUM(DA129:DA133)</f>
        <v>-77</v>
      </c>
      <c r="DB134" s="374">
        <f t="shared" ref="DB134" si="735">SUM(DB129:DB133)</f>
        <v>-18</v>
      </c>
      <c r="DC134" s="374">
        <f t="shared" ref="DC134" si="736">SUM(DC129:DC133)</f>
        <v>0</v>
      </c>
      <c r="DD134" s="374">
        <f t="shared" ref="DD134" si="737">SUM(DD129:DD133)</f>
        <v>9</v>
      </c>
      <c r="DE134" s="374">
        <f t="shared" ref="DE134" si="738">SUM(DE129:DE133)</f>
        <v>34</v>
      </c>
      <c r="DF134" s="374">
        <f t="shared" ref="DF134:DG134" si="739">SUM(DF129:DF133)</f>
        <v>31</v>
      </c>
      <c r="DG134" s="374">
        <f t="shared" si="739"/>
        <v>-118</v>
      </c>
      <c r="DH134" s="374">
        <f t="shared" ref="DH134" si="740">SUM(DH129:DH133)</f>
        <v>-3</v>
      </c>
      <c r="DI134" s="374">
        <f t="shared" ref="DI134" si="741">SUM(DI129:DI133)</f>
        <v>129</v>
      </c>
      <c r="DJ134" s="374">
        <f t="shared" ref="DJ134:DK134" si="742">SUM(DJ129:DJ133)</f>
        <v>218</v>
      </c>
      <c r="DK134" s="374">
        <f t="shared" si="742"/>
        <v>202</v>
      </c>
      <c r="DL134" s="374">
        <f t="shared" ref="DL134:DM134" si="743">SUM(DL129:DL133)</f>
        <v>15</v>
      </c>
      <c r="DM134" s="374">
        <f t="shared" si="743"/>
        <v>41</v>
      </c>
      <c r="DN134" s="374">
        <f t="shared" ref="DN134:DO134" si="744">SUM(DN129:DN133)</f>
        <v>8</v>
      </c>
      <c r="DO134" s="374">
        <f t="shared" si="744"/>
        <v>10</v>
      </c>
      <c r="DP134" s="374">
        <f t="shared" ref="DP134" si="745">SUM(DP129:DP133)</f>
        <v>15</v>
      </c>
      <c r="DQ134" s="374">
        <f t="shared" ref="DQ134:DR134" si="746">SUM(DQ129:DQ133)</f>
        <v>-46</v>
      </c>
      <c r="DR134" s="374">
        <f t="shared" si="746"/>
        <v>-2</v>
      </c>
      <c r="DS134" s="374">
        <f t="shared" ref="DS134:DT134" si="747">SUM(DS129:DS133)</f>
        <v>21</v>
      </c>
      <c r="DT134" s="374">
        <f t="shared" si="747"/>
        <v>-145</v>
      </c>
      <c r="DU134" s="374">
        <f t="shared" ref="DU134:DV134" si="748">SUM(DU129:DU133)</f>
        <v>-240</v>
      </c>
      <c r="DV134" s="374">
        <f t="shared" si="748"/>
        <v>-280</v>
      </c>
      <c r="DW134" s="374">
        <f t="shared" ref="DW134:DX134" si="749">SUM(DW129:DW133)</f>
        <v>-182</v>
      </c>
      <c r="DX134" s="374">
        <f t="shared" si="749"/>
        <v>-79</v>
      </c>
      <c r="DY134" s="374"/>
      <c r="DZ134" s="374"/>
      <c r="EA134" s="374"/>
      <c r="EB134" s="262"/>
      <c r="EC134" s="77">
        <f>SUM(EC129:EC133)</f>
        <v>46</v>
      </c>
    </row>
    <row r="135" spans="1:133" s="51" customFormat="1" x14ac:dyDescent="0.3">
      <c r="A135" s="138" t="s">
        <v>163</v>
      </c>
      <c r="B135" s="98" t="s">
        <v>164</v>
      </c>
      <c r="C135" s="79"/>
      <c r="D135" s="80"/>
      <c r="E135" s="80"/>
      <c r="F135" s="80"/>
      <c r="G135" s="80"/>
      <c r="H135" s="80"/>
      <c r="I135" s="80"/>
      <c r="J135" s="80"/>
      <c r="K135" s="80"/>
      <c r="L135" s="81"/>
      <c r="M135" s="80"/>
      <c r="N135" s="80"/>
      <c r="O135" s="80"/>
      <c r="P135" s="80"/>
      <c r="Q135" s="80"/>
      <c r="R135" s="80"/>
      <c r="S135" s="80"/>
      <c r="T135" s="80"/>
      <c r="U135" s="185"/>
      <c r="V135" s="185"/>
      <c r="W135" s="185"/>
      <c r="X135" s="81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81"/>
      <c r="AK135" s="274"/>
      <c r="AL135" s="274"/>
      <c r="AM135" s="274"/>
      <c r="AN135" s="274"/>
      <c r="AO135" s="274"/>
      <c r="AP135" s="274"/>
      <c r="AQ135" s="82"/>
      <c r="AR135" s="274"/>
      <c r="AS135" s="274"/>
      <c r="AT135" s="274"/>
      <c r="AU135" s="274"/>
      <c r="AV135" s="290"/>
      <c r="AW135" s="274"/>
      <c r="AX135" s="274"/>
      <c r="AY135" s="274"/>
      <c r="AZ135" s="82"/>
      <c r="BA135" s="274"/>
      <c r="BB135" s="274"/>
      <c r="BC135" s="82"/>
      <c r="BD135" s="274"/>
      <c r="BE135" s="274"/>
      <c r="BF135" s="274"/>
      <c r="BG135" s="274"/>
      <c r="BH135" s="290"/>
      <c r="BI135" s="474"/>
      <c r="BJ135" s="539"/>
      <c r="BK135" s="563"/>
      <c r="BL135" s="82"/>
      <c r="BM135" s="274"/>
      <c r="BN135" s="274"/>
      <c r="BO135" s="82"/>
      <c r="BP135" s="82"/>
      <c r="BQ135" s="274"/>
      <c r="BR135" s="274"/>
      <c r="BS135" s="274"/>
      <c r="BT135" s="274"/>
      <c r="BU135" s="79"/>
      <c r="BV135" s="83"/>
      <c r="BW135" s="83"/>
      <c r="BX135" s="83"/>
      <c r="BY135" s="83"/>
      <c r="BZ135" s="83"/>
      <c r="CA135" s="83"/>
      <c r="CB135" s="83"/>
      <c r="CC135" s="83"/>
      <c r="CD135" s="384"/>
      <c r="CE135" s="407"/>
      <c r="CF135" s="83"/>
      <c r="CG135" s="83"/>
      <c r="CH135" s="83"/>
      <c r="CI135" s="83"/>
      <c r="CJ135" s="225"/>
      <c r="CK135" s="225"/>
      <c r="CL135" s="225"/>
      <c r="CM135" s="225"/>
      <c r="CN135" s="225"/>
      <c r="CO135" s="225"/>
      <c r="CP135" s="384"/>
      <c r="CQ135" s="346"/>
      <c r="CR135" s="225"/>
      <c r="CS135" s="225"/>
      <c r="CT135" s="225"/>
      <c r="CU135" s="225"/>
      <c r="CV135" s="225"/>
      <c r="CW135" s="225"/>
      <c r="CX135" s="225"/>
      <c r="CY135" s="225"/>
      <c r="CZ135" s="225"/>
      <c r="DA135" s="225"/>
      <c r="DB135" s="384"/>
      <c r="DC135" s="384"/>
      <c r="DD135" s="384"/>
      <c r="DE135" s="384"/>
      <c r="DF135" s="384"/>
      <c r="DG135" s="384"/>
      <c r="DH135" s="384"/>
      <c r="DI135" s="384"/>
      <c r="DJ135" s="384"/>
      <c r="DK135" s="384"/>
      <c r="DL135" s="384"/>
      <c r="DM135" s="384"/>
      <c r="DN135" s="384"/>
      <c r="DO135" s="384"/>
      <c r="DP135" s="384"/>
      <c r="DQ135" s="384"/>
      <c r="DR135" s="384"/>
      <c r="DS135" s="384"/>
      <c r="DT135" s="384"/>
      <c r="DU135" s="384"/>
      <c r="DV135" s="384"/>
      <c r="DW135" s="384"/>
      <c r="DX135" s="384"/>
      <c r="DY135" s="384"/>
      <c r="DZ135" s="384"/>
      <c r="EA135" s="384"/>
      <c r="EB135" s="261"/>
      <c r="EC135" s="82"/>
    </row>
    <row r="136" spans="1:133" s="65" customFormat="1" x14ac:dyDescent="0.3">
      <c r="A136" s="139"/>
      <c r="B136" s="52" t="s">
        <v>139</v>
      </c>
      <c r="C136" s="109"/>
      <c r="D136" s="110"/>
      <c r="E136" s="110"/>
      <c r="F136" s="110"/>
      <c r="G136" s="110"/>
      <c r="H136" s="111"/>
      <c r="I136" s="110"/>
      <c r="J136" s="111"/>
      <c r="K136" s="110"/>
      <c r="L136" s="112"/>
      <c r="M136" s="111"/>
      <c r="N136" s="115"/>
      <c r="O136" s="115"/>
      <c r="P136" s="115"/>
      <c r="Q136" s="115"/>
      <c r="R136" s="115"/>
      <c r="S136" s="115"/>
      <c r="T136" s="115"/>
      <c r="U136" s="194"/>
      <c r="V136" s="194"/>
      <c r="W136" s="194"/>
      <c r="X136" s="112"/>
      <c r="Y136" s="194"/>
      <c r="Z136" s="194"/>
      <c r="AA136" s="194"/>
      <c r="AB136" s="194"/>
      <c r="AC136" s="194"/>
      <c r="AD136" s="194"/>
      <c r="AE136" s="194"/>
      <c r="AF136" s="193">
        <v>159</v>
      </c>
      <c r="AG136" s="193">
        <v>137</v>
      </c>
      <c r="AH136" s="193">
        <v>163</v>
      </c>
      <c r="AI136" s="193">
        <v>83</v>
      </c>
      <c r="AJ136" s="112">
        <v>19</v>
      </c>
      <c r="AK136" s="196">
        <v>11</v>
      </c>
      <c r="AL136" s="196">
        <v>5</v>
      </c>
      <c r="AM136" s="196">
        <v>3</v>
      </c>
      <c r="AN136" s="196">
        <v>7</v>
      </c>
      <c r="AO136" s="196">
        <v>72</v>
      </c>
      <c r="AP136" s="196">
        <v>47</v>
      </c>
      <c r="AQ136" s="56">
        <v>42</v>
      </c>
      <c r="AR136" s="196">
        <v>44</v>
      </c>
      <c r="AS136" s="196">
        <v>31</v>
      </c>
      <c r="AT136" s="196">
        <v>61</v>
      </c>
      <c r="AU136" s="196">
        <v>0</v>
      </c>
      <c r="AV136" s="112">
        <v>1</v>
      </c>
      <c r="AW136" s="196">
        <v>1</v>
      </c>
      <c r="AX136" s="196">
        <v>0</v>
      </c>
      <c r="AY136" s="196">
        <v>7</v>
      </c>
      <c r="AZ136" s="56">
        <v>9</v>
      </c>
      <c r="BA136" s="196">
        <v>16</v>
      </c>
      <c r="BB136" s="196">
        <v>39</v>
      </c>
      <c r="BC136" s="56">
        <v>70</v>
      </c>
      <c r="BD136" s="196">
        <v>133</v>
      </c>
      <c r="BE136" s="196">
        <v>116</v>
      </c>
      <c r="BF136" s="196">
        <v>82</v>
      </c>
      <c r="BG136" s="196">
        <v>37</v>
      </c>
      <c r="BH136" s="112">
        <v>17</v>
      </c>
      <c r="BI136" s="486">
        <v>7</v>
      </c>
      <c r="BJ136" s="550">
        <v>2</v>
      </c>
      <c r="BK136" s="374">
        <v>0</v>
      </c>
      <c r="BL136" s="56">
        <v>2</v>
      </c>
      <c r="BM136" s="196">
        <v>24</v>
      </c>
      <c r="BN136" s="196">
        <v>0</v>
      </c>
      <c r="BO136" s="56">
        <v>2</v>
      </c>
      <c r="BP136" s="56">
        <v>45</v>
      </c>
      <c r="BQ136" s="196">
        <v>80</v>
      </c>
      <c r="BR136" s="196">
        <v>22</v>
      </c>
      <c r="BS136" s="196"/>
      <c r="BT136" s="196"/>
      <c r="BU136" s="109"/>
      <c r="BV136" s="111"/>
      <c r="BW136" s="111"/>
      <c r="BX136" s="111"/>
      <c r="BY136" s="111"/>
      <c r="BZ136" s="111"/>
      <c r="CA136" s="111"/>
      <c r="CB136" s="111"/>
      <c r="CC136" s="111"/>
      <c r="CD136" s="374"/>
      <c r="CE136" s="111"/>
      <c r="CF136" s="111"/>
      <c r="CG136" s="111"/>
      <c r="CH136" s="111"/>
      <c r="CI136" s="111"/>
      <c r="CJ136" s="196"/>
      <c r="CK136" s="196"/>
      <c r="CL136" s="196"/>
      <c r="CM136" s="196"/>
      <c r="CN136" s="196"/>
      <c r="CO136" s="196"/>
      <c r="CP136" s="374"/>
      <c r="CQ136" s="196"/>
      <c r="CR136" s="196"/>
      <c r="CS136" s="196"/>
      <c r="CT136" s="196"/>
      <c r="CU136" s="196"/>
      <c r="CV136" s="196"/>
      <c r="CW136" s="196"/>
      <c r="CX136" s="196"/>
      <c r="CY136" s="196"/>
      <c r="CZ136" s="196"/>
      <c r="DA136" s="196"/>
      <c r="DB136" s="374"/>
      <c r="DC136" s="374"/>
      <c r="DD136" s="374"/>
      <c r="DE136" s="374"/>
      <c r="DF136" s="374"/>
      <c r="DG136" s="374"/>
      <c r="DH136" s="374"/>
      <c r="DI136" s="374"/>
      <c r="DJ136" s="374"/>
      <c r="DK136" s="374"/>
      <c r="DL136" s="374"/>
      <c r="DM136" s="374"/>
      <c r="DN136" s="374"/>
      <c r="DO136" s="374"/>
      <c r="DP136" s="374"/>
      <c r="DQ136" s="374"/>
      <c r="DR136" s="374"/>
      <c r="DS136" s="374"/>
      <c r="DT136" s="374"/>
      <c r="DU136" s="374"/>
      <c r="DV136" s="374"/>
      <c r="DW136" s="374"/>
      <c r="DX136" s="374"/>
      <c r="DY136" s="374"/>
      <c r="DZ136" s="374"/>
      <c r="EA136" s="374"/>
      <c r="EB136" s="262"/>
      <c r="EC136" s="56">
        <f>IF(ISERROR(GETPIVOTDATA("VALUE",'CRS WK pvt'!$I$2,"DT_FILE",EC$8,"CD_CO",EC$6,"TRIM_CAT",TRIM(B136),"TRIM_LINE","99"))=TRUE,0,GETPIVOTDATA("VALUE",'CRS WK pvt'!$I$2,"DT_FILE",EC$8,"CD_CO",EC$6,"TRIM_CAT",TRIM(B136),"TRIM_LINE","99"))</f>
        <v>22</v>
      </c>
    </row>
    <row r="137" spans="1:133" s="65" customFormat="1" x14ac:dyDescent="0.3">
      <c r="A137" s="139"/>
      <c r="B137" s="52" t="s">
        <v>140</v>
      </c>
      <c r="C137" s="109"/>
      <c r="D137" s="110"/>
      <c r="E137" s="110"/>
      <c r="F137" s="110"/>
      <c r="G137" s="110"/>
      <c r="H137" s="111"/>
      <c r="I137" s="110"/>
      <c r="J137" s="111"/>
      <c r="K137" s="110"/>
      <c r="L137" s="112"/>
      <c r="M137" s="111"/>
      <c r="N137" s="115"/>
      <c r="O137" s="115"/>
      <c r="P137" s="115"/>
      <c r="Q137" s="115"/>
      <c r="R137" s="115"/>
      <c r="S137" s="115"/>
      <c r="T137" s="115"/>
      <c r="U137" s="194"/>
      <c r="V137" s="194"/>
      <c r="W137" s="194"/>
      <c r="X137" s="112"/>
      <c r="Y137" s="194"/>
      <c r="Z137" s="194"/>
      <c r="AA137" s="194"/>
      <c r="AB137" s="194"/>
      <c r="AC137" s="194"/>
      <c r="AD137" s="194"/>
      <c r="AE137" s="194"/>
      <c r="AF137" s="193">
        <v>38</v>
      </c>
      <c r="AG137" s="193">
        <v>69</v>
      </c>
      <c r="AH137" s="193">
        <v>57</v>
      </c>
      <c r="AI137" s="193">
        <v>28</v>
      </c>
      <c r="AJ137" s="112">
        <v>6</v>
      </c>
      <c r="AK137" s="196">
        <v>6</v>
      </c>
      <c r="AL137" s="196">
        <v>0</v>
      </c>
      <c r="AM137" s="196">
        <v>0</v>
      </c>
      <c r="AN137" s="196">
        <v>2</v>
      </c>
      <c r="AO137" s="196">
        <v>15</v>
      </c>
      <c r="AP137" s="196">
        <v>19</v>
      </c>
      <c r="AQ137" s="56">
        <v>21</v>
      </c>
      <c r="AR137" s="196">
        <v>19</v>
      </c>
      <c r="AS137" s="196">
        <v>21</v>
      </c>
      <c r="AT137" s="196">
        <v>14</v>
      </c>
      <c r="AU137" s="196">
        <v>0</v>
      </c>
      <c r="AV137" s="112">
        <v>0</v>
      </c>
      <c r="AW137" s="196">
        <v>0</v>
      </c>
      <c r="AX137" s="196">
        <v>0</v>
      </c>
      <c r="AY137" s="196">
        <v>0</v>
      </c>
      <c r="AZ137" s="56">
        <v>0</v>
      </c>
      <c r="BA137" s="196">
        <v>8</v>
      </c>
      <c r="BB137" s="196">
        <v>16</v>
      </c>
      <c r="BC137" s="56">
        <v>37</v>
      </c>
      <c r="BD137" s="196">
        <v>62</v>
      </c>
      <c r="BE137" s="196">
        <v>61</v>
      </c>
      <c r="BF137" s="196">
        <v>44</v>
      </c>
      <c r="BG137" s="196">
        <v>17</v>
      </c>
      <c r="BH137" s="112">
        <v>5</v>
      </c>
      <c r="BI137" s="486">
        <v>2</v>
      </c>
      <c r="BJ137" s="550">
        <v>1</v>
      </c>
      <c r="BK137" s="374">
        <v>0</v>
      </c>
      <c r="BL137" s="56">
        <v>0</v>
      </c>
      <c r="BM137" s="196">
        <v>7</v>
      </c>
      <c r="BN137" s="196">
        <v>0</v>
      </c>
      <c r="BO137" s="56">
        <v>0</v>
      </c>
      <c r="BP137" s="56">
        <v>1</v>
      </c>
      <c r="BQ137" s="196">
        <v>4</v>
      </c>
      <c r="BR137" s="196">
        <v>18</v>
      </c>
      <c r="BS137" s="196"/>
      <c r="BT137" s="196"/>
      <c r="BU137" s="109"/>
      <c r="BV137" s="111"/>
      <c r="BW137" s="111"/>
      <c r="BX137" s="111"/>
      <c r="BY137" s="111"/>
      <c r="BZ137" s="111"/>
      <c r="CA137" s="111"/>
      <c r="CB137" s="111"/>
      <c r="CC137" s="111"/>
      <c r="CD137" s="374"/>
      <c r="CE137" s="111"/>
      <c r="CF137" s="111"/>
      <c r="CG137" s="111"/>
      <c r="CH137" s="111"/>
      <c r="CI137" s="111"/>
      <c r="CJ137" s="196"/>
      <c r="CK137" s="196"/>
      <c r="CL137" s="196"/>
      <c r="CM137" s="196"/>
      <c r="CN137" s="196"/>
      <c r="CO137" s="196"/>
      <c r="CP137" s="374"/>
      <c r="CQ137" s="196"/>
      <c r="CR137" s="196"/>
      <c r="CS137" s="196"/>
      <c r="CT137" s="196"/>
      <c r="CU137" s="196"/>
      <c r="CV137" s="196"/>
      <c r="CW137" s="196"/>
      <c r="CX137" s="196"/>
      <c r="CY137" s="196"/>
      <c r="CZ137" s="196"/>
      <c r="DA137" s="196"/>
      <c r="DB137" s="374"/>
      <c r="DC137" s="374"/>
      <c r="DD137" s="374"/>
      <c r="DE137" s="374"/>
      <c r="DF137" s="374"/>
      <c r="DG137" s="374"/>
      <c r="DH137" s="374"/>
      <c r="DI137" s="374"/>
      <c r="DJ137" s="374"/>
      <c r="DK137" s="374"/>
      <c r="DL137" s="374"/>
      <c r="DM137" s="374"/>
      <c r="DN137" s="374"/>
      <c r="DO137" s="374"/>
      <c r="DP137" s="374"/>
      <c r="DQ137" s="374"/>
      <c r="DR137" s="374"/>
      <c r="DS137" s="374"/>
      <c r="DT137" s="374"/>
      <c r="DU137" s="374"/>
      <c r="DV137" s="374"/>
      <c r="DW137" s="374"/>
      <c r="DX137" s="374"/>
      <c r="DY137" s="374"/>
      <c r="DZ137" s="374"/>
      <c r="EA137" s="374"/>
      <c r="EB137" s="262"/>
      <c r="EC137" s="56">
        <f>IF(ISERROR(GETPIVOTDATA("VALUE",'CRS WK pvt'!$I$2,"DT_FILE",EC$8,"CD_CO",EC$6,"TRIM_CAT",TRIM(B137),"TRIM_LINE","99"))=TRUE,0,GETPIVOTDATA("VALUE",'CRS WK pvt'!$I$2,"DT_FILE",EC$8,"CD_CO",EC$6,"TRIM_CAT",TRIM(B137),"TRIM_LINE","99"))</f>
        <v>18</v>
      </c>
    </row>
    <row r="138" spans="1:133" s="65" customFormat="1" x14ac:dyDescent="0.3">
      <c r="A138" s="139"/>
      <c r="B138" s="52" t="s">
        <v>141</v>
      </c>
      <c r="C138" s="109"/>
      <c r="D138" s="110"/>
      <c r="E138" s="110"/>
      <c r="F138" s="110"/>
      <c r="G138" s="110"/>
      <c r="H138" s="111"/>
      <c r="I138" s="110"/>
      <c r="J138" s="111"/>
      <c r="K138" s="110"/>
      <c r="L138" s="112"/>
      <c r="M138" s="111"/>
      <c r="N138" s="115"/>
      <c r="O138" s="115"/>
      <c r="P138" s="115"/>
      <c r="Q138" s="115"/>
      <c r="R138" s="115"/>
      <c r="S138" s="115"/>
      <c r="T138" s="115"/>
      <c r="U138" s="194"/>
      <c r="V138" s="194"/>
      <c r="W138" s="194"/>
      <c r="X138" s="112"/>
      <c r="Y138" s="194"/>
      <c r="Z138" s="194"/>
      <c r="AA138" s="194"/>
      <c r="AB138" s="194"/>
      <c r="AC138" s="194"/>
      <c r="AD138" s="194"/>
      <c r="AE138" s="194"/>
      <c r="AF138" s="193">
        <v>3</v>
      </c>
      <c r="AG138" s="193">
        <v>17</v>
      </c>
      <c r="AH138" s="193">
        <v>23</v>
      </c>
      <c r="AI138" s="193">
        <v>28</v>
      </c>
      <c r="AJ138" s="112">
        <v>24</v>
      </c>
      <c r="AK138" s="196">
        <v>9</v>
      </c>
      <c r="AL138" s="196">
        <v>3</v>
      </c>
      <c r="AM138" s="196">
        <v>4</v>
      </c>
      <c r="AN138" s="196">
        <v>7</v>
      </c>
      <c r="AO138" s="196">
        <v>3</v>
      </c>
      <c r="AP138" s="196">
        <v>2</v>
      </c>
      <c r="AQ138" s="56">
        <v>3</v>
      </c>
      <c r="AR138" s="196">
        <v>0</v>
      </c>
      <c r="AS138" s="196">
        <v>2</v>
      </c>
      <c r="AT138" s="196">
        <v>10</v>
      </c>
      <c r="AU138" s="196">
        <v>2</v>
      </c>
      <c r="AV138" s="112">
        <v>0</v>
      </c>
      <c r="AW138" s="196">
        <v>1</v>
      </c>
      <c r="AX138" s="196">
        <v>0</v>
      </c>
      <c r="AY138" s="196">
        <v>10</v>
      </c>
      <c r="AZ138" s="56">
        <v>6</v>
      </c>
      <c r="BA138" s="196">
        <v>3</v>
      </c>
      <c r="BB138" s="196">
        <v>4</v>
      </c>
      <c r="BC138" s="56">
        <v>5</v>
      </c>
      <c r="BD138" s="196">
        <v>3</v>
      </c>
      <c r="BE138" s="196">
        <v>6</v>
      </c>
      <c r="BF138" s="196">
        <v>10</v>
      </c>
      <c r="BG138" s="196">
        <v>22</v>
      </c>
      <c r="BH138" s="112">
        <v>8</v>
      </c>
      <c r="BI138" s="486">
        <v>6</v>
      </c>
      <c r="BJ138" s="550">
        <v>7</v>
      </c>
      <c r="BK138" s="374">
        <v>0</v>
      </c>
      <c r="BL138" s="56">
        <v>11</v>
      </c>
      <c r="BM138" s="196">
        <v>3</v>
      </c>
      <c r="BN138" s="196">
        <v>0</v>
      </c>
      <c r="BO138" s="56">
        <v>3</v>
      </c>
      <c r="BP138" s="56">
        <v>1</v>
      </c>
      <c r="BQ138" s="196">
        <v>0</v>
      </c>
      <c r="BR138" s="196">
        <v>3</v>
      </c>
      <c r="BS138" s="196"/>
      <c r="BT138" s="196"/>
      <c r="BU138" s="109"/>
      <c r="BV138" s="111"/>
      <c r="BW138" s="111"/>
      <c r="BX138" s="111"/>
      <c r="BY138" s="111"/>
      <c r="BZ138" s="111"/>
      <c r="CA138" s="111"/>
      <c r="CB138" s="111"/>
      <c r="CC138" s="111"/>
      <c r="CD138" s="374"/>
      <c r="CE138" s="111"/>
      <c r="CF138" s="111"/>
      <c r="CG138" s="111"/>
      <c r="CH138" s="111"/>
      <c r="CI138" s="111"/>
      <c r="CJ138" s="196"/>
      <c r="CK138" s="196"/>
      <c r="CL138" s="196"/>
      <c r="CM138" s="196"/>
      <c r="CN138" s="196"/>
      <c r="CO138" s="196"/>
      <c r="CP138" s="374"/>
      <c r="CQ138" s="196"/>
      <c r="CR138" s="196"/>
      <c r="CS138" s="196"/>
      <c r="CT138" s="196"/>
      <c r="CU138" s="196"/>
      <c r="CV138" s="196"/>
      <c r="CW138" s="196"/>
      <c r="CX138" s="196"/>
      <c r="CY138" s="196"/>
      <c r="CZ138" s="196"/>
      <c r="DA138" s="196"/>
      <c r="DB138" s="374"/>
      <c r="DC138" s="374"/>
      <c r="DD138" s="374"/>
      <c r="DE138" s="374"/>
      <c r="DF138" s="374"/>
      <c r="DG138" s="374"/>
      <c r="DH138" s="374"/>
      <c r="DI138" s="374"/>
      <c r="DJ138" s="374"/>
      <c r="DK138" s="374"/>
      <c r="DL138" s="374"/>
      <c r="DM138" s="374"/>
      <c r="DN138" s="374"/>
      <c r="DO138" s="374"/>
      <c r="DP138" s="374"/>
      <c r="DQ138" s="374"/>
      <c r="DR138" s="374"/>
      <c r="DS138" s="374"/>
      <c r="DT138" s="374"/>
      <c r="DU138" s="374"/>
      <c r="DV138" s="374"/>
      <c r="DW138" s="374"/>
      <c r="DX138" s="374"/>
      <c r="DY138" s="374"/>
      <c r="DZ138" s="374"/>
      <c r="EA138" s="374"/>
      <c r="EB138" s="262"/>
      <c r="EC138" s="56">
        <f>IF(ISERROR(GETPIVOTDATA("VALUE",'CRS WK pvt'!$I$2,"DT_FILE",EC$8,"CD_CO",EC$6,"TRIM_CAT",TRIM(B138),"TRIM_LINE","99"))=TRUE,0,GETPIVOTDATA("VALUE",'CRS WK pvt'!$I$2,"DT_FILE",EC$8,"CD_CO",EC$6,"TRIM_CAT",TRIM(B138),"TRIM_LINE","99"))</f>
        <v>3</v>
      </c>
    </row>
    <row r="139" spans="1:133" s="65" customFormat="1" x14ac:dyDescent="0.3">
      <c r="A139" s="139"/>
      <c r="B139" s="52" t="s">
        <v>142</v>
      </c>
      <c r="C139" s="109"/>
      <c r="D139" s="110"/>
      <c r="E139" s="110"/>
      <c r="F139" s="110"/>
      <c r="G139" s="110"/>
      <c r="H139" s="111"/>
      <c r="I139" s="110"/>
      <c r="J139" s="111"/>
      <c r="K139" s="110"/>
      <c r="L139" s="112"/>
      <c r="M139" s="111"/>
      <c r="N139" s="115"/>
      <c r="O139" s="115"/>
      <c r="P139" s="115"/>
      <c r="Q139" s="115"/>
      <c r="R139" s="115"/>
      <c r="S139" s="115"/>
      <c r="T139" s="115"/>
      <c r="U139" s="194"/>
      <c r="V139" s="194"/>
      <c r="W139" s="194"/>
      <c r="X139" s="112"/>
      <c r="Y139" s="194"/>
      <c r="Z139" s="194"/>
      <c r="AA139" s="194"/>
      <c r="AB139" s="194"/>
      <c r="AC139" s="194"/>
      <c r="AD139" s="194"/>
      <c r="AE139" s="194"/>
      <c r="AF139" s="195">
        <v>0</v>
      </c>
      <c r="AG139" s="193">
        <v>1</v>
      </c>
      <c r="AH139" s="194">
        <v>1</v>
      </c>
      <c r="AI139" s="194">
        <v>1</v>
      </c>
      <c r="AJ139" s="112">
        <v>0</v>
      </c>
      <c r="AK139" s="196">
        <v>0</v>
      </c>
      <c r="AL139" s="196">
        <v>0</v>
      </c>
      <c r="AM139" s="196">
        <v>0</v>
      </c>
      <c r="AN139" s="196">
        <v>0</v>
      </c>
      <c r="AO139" s="196">
        <v>1</v>
      </c>
      <c r="AP139" s="196">
        <v>0</v>
      </c>
      <c r="AQ139" s="56">
        <v>0</v>
      </c>
      <c r="AR139" s="196">
        <v>0</v>
      </c>
      <c r="AS139" s="196">
        <v>0</v>
      </c>
      <c r="AT139" s="196">
        <v>1</v>
      </c>
      <c r="AU139" s="196">
        <v>0</v>
      </c>
      <c r="AV139" s="112">
        <v>0</v>
      </c>
      <c r="AW139" s="196">
        <v>0</v>
      </c>
      <c r="AX139" s="196">
        <v>0</v>
      </c>
      <c r="AY139" s="196">
        <v>0</v>
      </c>
      <c r="AZ139" s="56">
        <v>0</v>
      </c>
      <c r="BA139" s="196">
        <v>0</v>
      </c>
      <c r="BB139" s="196">
        <v>0</v>
      </c>
      <c r="BC139" s="56">
        <v>0</v>
      </c>
      <c r="BD139" s="196">
        <v>0</v>
      </c>
      <c r="BE139" s="196">
        <v>0</v>
      </c>
      <c r="BF139" s="196">
        <v>0</v>
      </c>
      <c r="BG139" s="196">
        <v>0</v>
      </c>
      <c r="BH139" s="112">
        <v>0</v>
      </c>
      <c r="BI139" s="486">
        <v>0</v>
      </c>
      <c r="BJ139" s="550">
        <v>0</v>
      </c>
      <c r="BK139" s="374">
        <v>0</v>
      </c>
      <c r="BL139" s="56">
        <v>0</v>
      </c>
      <c r="BM139" s="196">
        <v>0</v>
      </c>
      <c r="BN139" s="196">
        <v>0</v>
      </c>
      <c r="BO139" s="56">
        <v>0</v>
      </c>
      <c r="BP139" s="56">
        <v>0</v>
      </c>
      <c r="BQ139" s="196">
        <v>0</v>
      </c>
      <c r="BR139" s="196">
        <v>0</v>
      </c>
      <c r="BS139" s="196"/>
      <c r="BT139" s="196"/>
      <c r="BU139" s="109"/>
      <c r="BV139" s="111"/>
      <c r="BW139" s="111"/>
      <c r="BX139" s="111"/>
      <c r="BY139" s="111"/>
      <c r="BZ139" s="111"/>
      <c r="CA139" s="111"/>
      <c r="CB139" s="111"/>
      <c r="CC139" s="111"/>
      <c r="CD139" s="374"/>
      <c r="CE139" s="111"/>
      <c r="CF139" s="111"/>
      <c r="CG139" s="111"/>
      <c r="CH139" s="111"/>
      <c r="CI139" s="111"/>
      <c r="CJ139" s="196"/>
      <c r="CK139" s="196"/>
      <c r="CL139" s="196"/>
      <c r="CM139" s="196"/>
      <c r="CN139" s="196"/>
      <c r="CO139" s="196"/>
      <c r="CP139" s="374"/>
      <c r="CQ139" s="196"/>
      <c r="CR139" s="196"/>
      <c r="CS139" s="196"/>
      <c r="CT139" s="196"/>
      <c r="CU139" s="196"/>
      <c r="CV139" s="196"/>
      <c r="CW139" s="196"/>
      <c r="CX139" s="196"/>
      <c r="CY139" s="196"/>
      <c r="CZ139" s="196"/>
      <c r="DA139" s="196"/>
      <c r="DB139" s="374"/>
      <c r="DC139" s="374"/>
      <c r="DD139" s="374"/>
      <c r="DE139" s="374"/>
      <c r="DF139" s="374"/>
      <c r="DG139" s="374"/>
      <c r="DH139" s="374"/>
      <c r="DI139" s="374"/>
      <c r="DJ139" s="374"/>
      <c r="DK139" s="374"/>
      <c r="DL139" s="374"/>
      <c r="DM139" s="374"/>
      <c r="DN139" s="374"/>
      <c r="DO139" s="374"/>
      <c r="DP139" s="374"/>
      <c r="DQ139" s="374"/>
      <c r="DR139" s="374"/>
      <c r="DS139" s="374"/>
      <c r="DT139" s="374"/>
      <c r="DU139" s="374"/>
      <c r="DV139" s="374"/>
      <c r="DW139" s="374"/>
      <c r="DX139" s="374"/>
      <c r="DY139" s="374"/>
      <c r="DZ139" s="374"/>
      <c r="EA139" s="374"/>
      <c r="EB139" s="262"/>
      <c r="EC139" s="56">
        <f>IF(ISERROR(GETPIVOTDATA("VALUE",'CRS WK pvt'!$I$2,"DT_FILE",EC$8,"CD_CO",EC$6,"TRIM_CAT",TRIM(B139),"TRIM_LINE","99"))=TRUE,0,GETPIVOTDATA("VALUE",'CRS WK pvt'!$I$2,"DT_FILE",EC$8,"CD_CO",EC$6,"TRIM_CAT",TRIM(B139),"TRIM_LINE","99"))</f>
        <v>0</v>
      </c>
    </row>
    <row r="140" spans="1:133" s="65" customFormat="1" x14ac:dyDescent="0.3">
      <c r="A140" s="139"/>
      <c r="B140" s="52" t="s">
        <v>143</v>
      </c>
      <c r="C140" s="109"/>
      <c r="D140" s="110"/>
      <c r="E140" s="110"/>
      <c r="F140" s="110"/>
      <c r="G140" s="110"/>
      <c r="H140" s="111"/>
      <c r="I140" s="110"/>
      <c r="J140" s="111"/>
      <c r="K140" s="110"/>
      <c r="L140" s="112"/>
      <c r="M140" s="111"/>
      <c r="N140" s="115"/>
      <c r="O140" s="115"/>
      <c r="P140" s="115"/>
      <c r="Q140" s="115"/>
      <c r="R140" s="115"/>
      <c r="S140" s="115"/>
      <c r="T140" s="115"/>
      <c r="U140" s="194"/>
      <c r="V140" s="194"/>
      <c r="W140" s="194"/>
      <c r="X140" s="112"/>
      <c r="Y140" s="194"/>
      <c r="Z140" s="194"/>
      <c r="AA140" s="194"/>
      <c r="AB140" s="194"/>
      <c r="AC140" s="194"/>
      <c r="AD140" s="194"/>
      <c r="AE140" s="194"/>
      <c r="AF140" s="195">
        <v>0</v>
      </c>
      <c r="AG140" s="193">
        <v>0</v>
      </c>
      <c r="AH140" s="194">
        <v>0</v>
      </c>
      <c r="AI140" s="194">
        <v>0</v>
      </c>
      <c r="AJ140" s="112">
        <v>0</v>
      </c>
      <c r="AK140" s="196">
        <v>0</v>
      </c>
      <c r="AL140" s="196">
        <v>0</v>
      </c>
      <c r="AM140" s="196">
        <v>0</v>
      </c>
      <c r="AN140" s="196">
        <v>0</v>
      </c>
      <c r="AO140" s="196">
        <v>0</v>
      </c>
      <c r="AP140" s="196">
        <v>0</v>
      </c>
      <c r="AQ140" s="56">
        <v>0</v>
      </c>
      <c r="AR140" s="196">
        <v>0</v>
      </c>
      <c r="AS140" s="196">
        <v>0</v>
      </c>
      <c r="AT140" s="196">
        <v>0</v>
      </c>
      <c r="AU140" s="196">
        <v>0</v>
      </c>
      <c r="AV140" s="112">
        <v>0</v>
      </c>
      <c r="AW140" s="196">
        <v>1</v>
      </c>
      <c r="AX140" s="196">
        <v>0</v>
      </c>
      <c r="AY140" s="196">
        <v>0</v>
      </c>
      <c r="AZ140" s="56">
        <v>0</v>
      </c>
      <c r="BA140" s="196">
        <v>0</v>
      </c>
      <c r="BB140" s="196">
        <v>0</v>
      </c>
      <c r="BC140" s="56">
        <v>0</v>
      </c>
      <c r="BD140" s="196">
        <v>0</v>
      </c>
      <c r="BE140" s="196">
        <v>0</v>
      </c>
      <c r="BF140" s="196">
        <v>0</v>
      </c>
      <c r="BG140" s="196">
        <v>0</v>
      </c>
      <c r="BH140" s="112">
        <v>0</v>
      </c>
      <c r="BI140" s="486">
        <v>0</v>
      </c>
      <c r="BJ140" s="550">
        <v>0</v>
      </c>
      <c r="BK140" s="374">
        <v>0</v>
      </c>
      <c r="BL140" s="56">
        <v>0</v>
      </c>
      <c r="BM140" s="196">
        <v>0</v>
      </c>
      <c r="BN140" s="196">
        <v>0</v>
      </c>
      <c r="BO140" s="56">
        <v>0</v>
      </c>
      <c r="BP140" s="56">
        <v>0</v>
      </c>
      <c r="BQ140" s="196">
        <v>0</v>
      </c>
      <c r="BR140" s="196">
        <v>0</v>
      </c>
      <c r="BS140" s="196"/>
      <c r="BT140" s="196"/>
      <c r="BU140" s="109"/>
      <c r="BV140" s="111"/>
      <c r="BW140" s="111"/>
      <c r="BX140" s="111"/>
      <c r="BY140" s="111"/>
      <c r="BZ140" s="111"/>
      <c r="CA140" s="111"/>
      <c r="CB140" s="111"/>
      <c r="CC140" s="111"/>
      <c r="CD140" s="374"/>
      <c r="CE140" s="111"/>
      <c r="CF140" s="111"/>
      <c r="CG140" s="111"/>
      <c r="CH140" s="111"/>
      <c r="CI140" s="111"/>
      <c r="CJ140" s="196"/>
      <c r="CK140" s="196"/>
      <c r="CL140" s="196"/>
      <c r="CM140" s="196"/>
      <c r="CN140" s="196"/>
      <c r="CO140" s="196"/>
      <c r="CP140" s="374"/>
      <c r="CQ140" s="196"/>
      <c r="CR140" s="196"/>
      <c r="CS140" s="196"/>
      <c r="CT140" s="196"/>
      <c r="CU140" s="196"/>
      <c r="CV140" s="196"/>
      <c r="CW140" s="196"/>
      <c r="CX140" s="196"/>
      <c r="CY140" s="196"/>
      <c r="CZ140" s="196"/>
      <c r="DA140" s="196"/>
      <c r="DB140" s="374"/>
      <c r="DC140" s="374"/>
      <c r="DD140" s="374"/>
      <c r="DE140" s="374"/>
      <c r="DF140" s="374"/>
      <c r="DG140" s="374"/>
      <c r="DH140" s="374"/>
      <c r="DI140" s="374"/>
      <c r="DJ140" s="374"/>
      <c r="DK140" s="374"/>
      <c r="DL140" s="374"/>
      <c r="DM140" s="374"/>
      <c r="DN140" s="374"/>
      <c r="DO140" s="374"/>
      <c r="DP140" s="374"/>
      <c r="DQ140" s="374"/>
      <c r="DR140" s="374"/>
      <c r="DS140" s="374"/>
      <c r="DT140" s="374"/>
      <c r="DU140" s="374"/>
      <c r="DV140" s="374"/>
      <c r="DW140" s="374"/>
      <c r="DX140" s="374"/>
      <c r="DY140" s="374"/>
      <c r="DZ140" s="374"/>
      <c r="EA140" s="374"/>
      <c r="EB140" s="262"/>
      <c r="EC140" s="56">
        <f>IF(ISERROR(GETPIVOTDATA("VALUE",'CRS WK pvt'!$I$2,"DT_FILE",EC$8,"CD_CO",EC$6,"TRIM_CAT",TRIM(B140),"TRIM_LINE","99"))=TRUE,0,GETPIVOTDATA("VALUE",'CRS WK pvt'!$I$2,"DT_FILE",EC$8,"CD_CO",EC$6,"TRIM_CAT",TRIM(B140),"TRIM_LINE","99"))</f>
        <v>0</v>
      </c>
    </row>
    <row r="141" spans="1:133" s="65" customFormat="1" x14ac:dyDescent="0.3">
      <c r="A141" s="139"/>
      <c r="B141" s="52" t="s">
        <v>144</v>
      </c>
      <c r="C141" s="109"/>
      <c r="D141" s="110"/>
      <c r="E141" s="110"/>
      <c r="F141" s="110"/>
      <c r="G141" s="110"/>
      <c r="H141" s="111"/>
      <c r="I141" s="110"/>
      <c r="J141" s="111"/>
      <c r="K141" s="110"/>
      <c r="L141" s="112"/>
      <c r="M141" s="111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2"/>
      <c r="Y141" s="115"/>
      <c r="Z141" s="115"/>
      <c r="AA141" s="115"/>
      <c r="AB141" s="115"/>
      <c r="AC141" s="115"/>
      <c r="AD141" s="115"/>
      <c r="AE141" s="115"/>
      <c r="AF141" s="115">
        <f t="shared" ref="AF141" si="750">SUM(AF136:AF140)</f>
        <v>200</v>
      </c>
      <c r="AG141" s="194">
        <v>224</v>
      </c>
      <c r="AH141" s="194">
        <v>244</v>
      </c>
      <c r="AI141" s="194">
        <v>140</v>
      </c>
      <c r="AJ141" s="112">
        <v>49</v>
      </c>
      <c r="AK141" s="196">
        <v>26</v>
      </c>
      <c r="AL141" s="196">
        <v>8</v>
      </c>
      <c r="AM141" s="196">
        <v>7</v>
      </c>
      <c r="AN141" s="196">
        <v>16</v>
      </c>
      <c r="AO141" s="196">
        <v>91</v>
      </c>
      <c r="AP141" s="196">
        <v>68</v>
      </c>
      <c r="AQ141" s="77">
        <v>66</v>
      </c>
      <c r="AR141" s="196">
        <v>63</v>
      </c>
      <c r="AS141" s="196">
        <v>54</v>
      </c>
      <c r="AT141" s="196">
        <v>86</v>
      </c>
      <c r="AU141" s="196">
        <v>2</v>
      </c>
      <c r="AV141" s="112">
        <v>1</v>
      </c>
      <c r="AW141" s="196">
        <v>3</v>
      </c>
      <c r="AX141" s="196">
        <v>0</v>
      </c>
      <c r="AY141" s="196">
        <v>17</v>
      </c>
      <c r="AZ141" s="77">
        <v>15</v>
      </c>
      <c r="BA141" s="196">
        <v>27</v>
      </c>
      <c r="BB141" s="196">
        <v>59</v>
      </c>
      <c r="BC141" s="77">
        <v>112</v>
      </c>
      <c r="BD141" s="196">
        <v>198</v>
      </c>
      <c r="BE141" s="196">
        <v>183</v>
      </c>
      <c r="BF141" s="196">
        <v>136</v>
      </c>
      <c r="BG141" s="196">
        <v>76</v>
      </c>
      <c r="BH141" s="112">
        <v>30</v>
      </c>
      <c r="BI141" s="486">
        <v>15</v>
      </c>
      <c r="BJ141" s="550">
        <v>10</v>
      </c>
      <c r="BK141" s="374">
        <v>0</v>
      </c>
      <c r="BL141" s="77">
        <v>13</v>
      </c>
      <c r="BM141" s="196">
        <v>34</v>
      </c>
      <c r="BN141" s="196">
        <v>0</v>
      </c>
      <c r="BO141" s="77">
        <v>5</v>
      </c>
      <c r="BP141" s="77">
        <v>47</v>
      </c>
      <c r="BQ141" s="196">
        <v>84</v>
      </c>
      <c r="BR141" s="196">
        <v>43</v>
      </c>
      <c r="BS141" s="196"/>
      <c r="BT141" s="196"/>
      <c r="BU141" s="109"/>
      <c r="BV141" s="111"/>
      <c r="BW141" s="111"/>
      <c r="BX141" s="111"/>
      <c r="BY141" s="111"/>
      <c r="BZ141" s="111"/>
      <c r="CA141" s="111"/>
      <c r="CB141" s="111"/>
      <c r="CC141" s="111"/>
      <c r="CD141" s="374"/>
      <c r="CE141" s="111"/>
      <c r="CF141" s="111"/>
      <c r="CG141" s="111"/>
      <c r="CH141" s="111"/>
      <c r="CI141" s="111"/>
      <c r="CJ141" s="196"/>
      <c r="CK141" s="196"/>
      <c r="CL141" s="196"/>
      <c r="CM141" s="196"/>
      <c r="CN141" s="196"/>
      <c r="CO141" s="196"/>
      <c r="CP141" s="374"/>
      <c r="CQ141" s="196"/>
      <c r="CR141" s="196"/>
      <c r="CS141" s="196"/>
      <c r="CT141" s="196"/>
      <c r="CU141" s="196"/>
      <c r="CV141" s="196"/>
      <c r="CW141" s="196"/>
      <c r="CX141" s="196"/>
      <c r="CY141" s="196"/>
      <c r="CZ141" s="196"/>
      <c r="DA141" s="196"/>
      <c r="DB141" s="374"/>
      <c r="DC141" s="374"/>
      <c r="DD141" s="374"/>
      <c r="DE141" s="374"/>
      <c r="DF141" s="374"/>
      <c r="DG141" s="374"/>
      <c r="DH141" s="374"/>
      <c r="DI141" s="374"/>
      <c r="DJ141" s="374"/>
      <c r="DK141" s="374"/>
      <c r="DL141" s="374"/>
      <c r="DM141" s="374"/>
      <c r="DN141" s="374"/>
      <c r="DO141" s="374"/>
      <c r="DP141" s="374"/>
      <c r="DQ141" s="374"/>
      <c r="DR141" s="374"/>
      <c r="DS141" s="374"/>
      <c r="DT141" s="374"/>
      <c r="DU141" s="374"/>
      <c r="DV141" s="374"/>
      <c r="DW141" s="374"/>
      <c r="DX141" s="374"/>
      <c r="DY141" s="374"/>
      <c r="DZ141" s="374"/>
      <c r="EA141" s="374"/>
      <c r="EB141" s="262"/>
      <c r="EC141" s="77">
        <f>SUM(EC136:EC140)</f>
        <v>43</v>
      </c>
    </row>
    <row r="142" spans="1:133" s="51" customFormat="1" x14ac:dyDescent="0.3">
      <c r="A142" s="138">
        <f>+A128+1</f>
        <v>19</v>
      </c>
      <c r="B142" s="98" t="s">
        <v>165</v>
      </c>
      <c r="C142" s="79"/>
      <c r="D142" s="80"/>
      <c r="E142" s="80"/>
      <c r="F142" s="80"/>
      <c r="G142" s="80"/>
      <c r="H142" s="80"/>
      <c r="I142" s="80"/>
      <c r="J142" s="80"/>
      <c r="K142" s="80"/>
      <c r="L142" s="81"/>
      <c r="M142" s="80"/>
      <c r="N142" s="80"/>
      <c r="O142" s="80"/>
      <c r="P142" s="80"/>
      <c r="Q142" s="80"/>
      <c r="R142" s="80"/>
      <c r="S142" s="80"/>
      <c r="T142" s="80"/>
      <c r="U142" s="185"/>
      <c r="V142" s="185"/>
      <c r="W142" s="185"/>
      <c r="X142" s="81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81"/>
      <c r="AK142" s="274"/>
      <c r="AL142" s="274"/>
      <c r="AM142" s="274"/>
      <c r="AN142" s="274"/>
      <c r="AO142" s="274"/>
      <c r="AP142" s="274"/>
      <c r="AQ142" s="82"/>
      <c r="AR142" s="274"/>
      <c r="AS142" s="274"/>
      <c r="AT142" s="274"/>
      <c r="AU142" s="274"/>
      <c r="AV142" s="290"/>
      <c r="AW142" s="274"/>
      <c r="AX142" s="274"/>
      <c r="AY142" s="274"/>
      <c r="AZ142" s="82"/>
      <c r="BA142" s="274"/>
      <c r="BB142" s="274"/>
      <c r="BC142" s="82"/>
      <c r="BD142" s="274"/>
      <c r="BE142" s="274"/>
      <c r="BF142" s="274"/>
      <c r="BG142" s="274"/>
      <c r="BH142" s="290"/>
      <c r="BI142" s="474"/>
      <c r="BJ142" s="539"/>
      <c r="BK142" s="563"/>
      <c r="BL142" s="82"/>
      <c r="BM142" s="274"/>
      <c r="BN142" s="274"/>
      <c r="BO142" s="82"/>
      <c r="BP142" s="82"/>
      <c r="BQ142" s="274"/>
      <c r="BR142" s="274"/>
      <c r="BS142" s="274"/>
      <c r="BT142" s="274"/>
      <c r="BU142" s="79"/>
      <c r="BV142" s="83"/>
      <c r="BW142" s="83"/>
      <c r="BX142" s="83"/>
      <c r="BY142" s="83"/>
      <c r="BZ142" s="83"/>
      <c r="CA142" s="83"/>
      <c r="CB142" s="83"/>
      <c r="CC142" s="83"/>
      <c r="CD142" s="384"/>
      <c r="CE142" s="407"/>
      <c r="CF142" s="83"/>
      <c r="CG142" s="83"/>
      <c r="CH142" s="83"/>
      <c r="CI142" s="83"/>
      <c r="CJ142" s="225"/>
      <c r="CK142" s="225"/>
      <c r="CL142" s="225"/>
      <c r="CM142" s="225"/>
      <c r="CN142" s="225"/>
      <c r="CO142" s="225"/>
      <c r="CP142" s="384"/>
      <c r="CQ142" s="346"/>
      <c r="CR142" s="225"/>
      <c r="CS142" s="225"/>
      <c r="CT142" s="225"/>
      <c r="CU142" s="225"/>
      <c r="CV142" s="225"/>
      <c r="CW142" s="225"/>
      <c r="CX142" s="225"/>
      <c r="CY142" s="225"/>
      <c r="CZ142" s="225"/>
      <c r="DA142" s="225"/>
      <c r="DB142" s="384"/>
      <c r="DC142" s="384"/>
      <c r="DD142" s="384"/>
      <c r="DE142" s="384"/>
      <c r="DF142" s="384"/>
      <c r="DG142" s="384"/>
      <c r="DH142" s="384"/>
      <c r="DI142" s="384"/>
      <c r="DJ142" s="384"/>
      <c r="DK142" s="384"/>
      <c r="DL142" s="384"/>
      <c r="DM142" s="384"/>
      <c r="DN142" s="384"/>
      <c r="DO142" s="384"/>
      <c r="DP142" s="384"/>
      <c r="DQ142" s="384"/>
      <c r="DR142" s="384"/>
      <c r="DS142" s="384"/>
      <c r="DT142" s="384"/>
      <c r="DU142" s="384"/>
      <c r="DV142" s="384"/>
      <c r="DW142" s="384"/>
      <c r="DX142" s="384"/>
      <c r="DY142" s="384"/>
      <c r="DZ142" s="384"/>
      <c r="EA142" s="384"/>
      <c r="EB142" s="261"/>
      <c r="EC142" s="82"/>
    </row>
    <row r="143" spans="1:133" s="51" customFormat="1" x14ac:dyDescent="0.3">
      <c r="A143" s="138"/>
      <c r="B143" s="52" t="s">
        <v>139</v>
      </c>
      <c r="C143" s="103">
        <v>1476</v>
      </c>
      <c r="D143" s="58">
        <v>2071</v>
      </c>
      <c r="E143" s="58">
        <v>3086</v>
      </c>
      <c r="F143" s="58">
        <v>3249</v>
      </c>
      <c r="G143" s="58">
        <v>3127</v>
      </c>
      <c r="H143" s="101">
        <v>2949</v>
      </c>
      <c r="I143" s="58">
        <v>2736</v>
      </c>
      <c r="J143" s="101">
        <v>2571</v>
      </c>
      <c r="K143" s="58">
        <v>2037</v>
      </c>
      <c r="L143" s="102">
        <v>1508</v>
      </c>
      <c r="M143" s="101">
        <v>1031</v>
      </c>
      <c r="N143" s="101">
        <v>941</v>
      </c>
      <c r="O143" s="58">
        <v>872</v>
      </c>
      <c r="P143" s="101">
        <v>721</v>
      </c>
      <c r="Q143" s="58">
        <v>614</v>
      </c>
      <c r="R143" s="101">
        <v>636</v>
      </c>
      <c r="S143" s="58">
        <v>557</v>
      </c>
      <c r="T143" s="101">
        <v>504</v>
      </c>
      <c r="U143" s="195">
        <v>526</v>
      </c>
      <c r="V143" s="195">
        <v>498</v>
      </c>
      <c r="W143" s="195">
        <v>496</v>
      </c>
      <c r="X143" s="102">
        <v>476</v>
      </c>
      <c r="Y143" s="195">
        <v>515</v>
      </c>
      <c r="Z143" s="195">
        <v>580</v>
      </c>
      <c r="AA143" s="195">
        <v>670</v>
      </c>
      <c r="AB143" s="195">
        <v>785</v>
      </c>
      <c r="AC143" s="195">
        <v>1104</v>
      </c>
      <c r="AD143" s="195">
        <v>1676</v>
      </c>
      <c r="AE143" s="195">
        <v>2769</v>
      </c>
      <c r="AF143" s="195">
        <v>3137</v>
      </c>
      <c r="AG143" s="195">
        <v>3223</v>
      </c>
      <c r="AH143" s="195">
        <v>3080</v>
      </c>
      <c r="AI143" s="195">
        <v>2785</v>
      </c>
      <c r="AJ143" s="102">
        <v>2465</v>
      </c>
      <c r="AK143" s="195">
        <v>2000</v>
      </c>
      <c r="AL143" s="195">
        <v>1909</v>
      </c>
      <c r="AM143" s="195">
        <v>2047</v>
      </c>
      <c r="AN143" s="195">
        <v>2264</v>
      </c>
      <c r="AO143" s="195">
        <v>2634</v>
      </c>
      <c r="AP143" s="195">
        <v>2652</v>
      </c>
      <c r="AQ143" s="56">
        <v>2473</v>
      </c>
      <c r="AR143" s="195">
        <v>2541</v>
      </c>
      <c r="AS143" s="195">
        <v>2470</v>
      </c>
      <c r="AT143" s="195">
        <v>2358</v>
      </c>
      <c r="AU143" s="195">
        <v>2005</v>
      </c>
      <c r="AV143" s="102">
        <v>1620</v>
      </c>
      <c r="AW143" s="195">
        <v>1251</v>
      </c>
      <c r="AX143" s="195">
        <v>1287</v>
      </c>
      <c r="AY143" s="195">
        <v>1413</v>
      </c>
      <c r="AZ143" s="56">
        <v>1564</v>
      </c>
      <c r="BA143" s="195">
        <v>2133</v>
      </c>
      <c r="BB143" s="195">
        <v>2335</v>
      </c>
      <c r="BC143" s="56">
        <v>2255</v>
      </c>
      <c r="BD143" s="195">
        <v>2320</v>
      </c>
      <c r="BE143" s="195">
        <v>2106</v>
      </c>
      <c r="BF143" s="195">
        <v>2060</v>
      </c>
      <c r="BG143" s="195">
        <v>1839</v>
      </c>
      <c r="BH143" s="102">
        <v>1516</v>
      </c>
      <c r="BI143" s="485">
        <v>1309</v>
      </c>
      <c r="BJ143" s="549">
        <v>1186</v>
      </c>
      <c r="BK143" s="373">
        <v>1241</v>
      </c>
      <c r="BL143" s="56">
        <v>1414</v>
      </c>
      <c r="BM143" s="195">
        <v>1666</v>
      </c>
      <c r="BN143" s="195">
        <v>1976</v>
      </c>
      <c r="BO143" s="56">
        <v>2057</v>
      </c>
      <c r="BP143" s="56">
        <v>2064</v>
      </c>
      <c r="BQ143" s="195">
        <v>2193</v>
      </c>
      <c r="BR143" s="195">
        <v>2118</v>
      </c>
      <c r="BS143" s="195"/>
      <c r="BT143" s="195"/>
      <c r="BU143" s="103">
        <f t="shared" ref="BU143:CD147" si="751">O143-C143</f>
        <v>-604</v>
      </c>
      <c r="BV143" s="101">
        <f t="shared" si="751"/>
        <v>-1350</v>
      </c>
      <c r="BW143" s="101">
        <f t="shared" si="751"/>
        <v>-2472</v>
      </c>
      <c r="BX143" s="101">
        <f t="shared" si="751"/>
        <v>-2613</v>
      </c>
      <c r="BY143" s="101">
        <f t="shared" si="751"/>
        <v>-2570</v>
      </c>
      <c r="BZ143" s="101">
        <f t="shared" si="751"/>
        <v>-2445</v>
      </c>
      <c r="CA143" s="101">
        <f t="shared" si="751"/>
        <v>-2210</v>
      </c>
      <c r="CB143" s="101">
        <f t="shared" si="751"/>
        <v>-2073</v>
      </c>
      <c r="CC143" s="101">
        <f t="shared" si="751"/>
        <v>-1541</v>
      </c>
      <c r="CD143" s="373">
        <f t="shared" si="751"/>
        <v>-1032</v>
      </c>
      <c r="CE143" s="101">
        <f t="shared" ref="CE143:CN147" si="752">Y143-M143</f>
        <v>-516</v>
      </c>
      <c r="CF143" s="101">
        <f t="shared" si="752"/>
        <v>-361</v>
      </c>
      <c r="CG143" s="101">
        <f t="shared" si="752"/>
        <v>-202</v>
      </c>
      <c r="CH143" s="101">
        <f t="shared" si="752"/>
        <v>64</v>
      </c>
      <c r="CI143" s="101">
        <f t="shared" si="752"/>
        <v>490</v>
      </c>
      <c r="CJ143" s="195">
        <f t="shared" si="752"/>
        <v>1040</v>
      </c>
      <c r="CK143" s="195">
        <f t="shared" si="752"/>
        <v>2212</v>
      </c>
      <c r="CL143" s="195">
        <f t="shared" si="752"/>
        <v>2633</v>
      </c>
      <c r="CM143" s="195">
        <f t="shared" si="752"/>
        <v>2697</v>
      </c>
      <c r="CN143" s="195">
        <f t="shared" si="752"/>
        <v>2582</v>
      </c>
      <c r="CO143" s="195">
        <f t="shared" ref="CO143:CX147" si="753">AI143-W143</f>
        <v>2289</v>
      </c>
      <c r="CP143" s="373">
        <f t="shared" si="753"/>
        <v>1989</v>
      </c>
      <c r="CQ143" s="195">
        <f t="shared" si="753"/>
        <v>1485</v>
      </c>
      <c r="CR143" s="195">
        <f t="shared" si="753"/>
        <v>1329</v>
      </c>
      <c r="CS143" s="195">
        <f t="shared" si="753"/>
        <v>1377</v>
      </c>
      <c r="CT143" s="195">
        <f t="shared" si="753"/>
        <v>1479</v>
      </c>
      <c r="CU143" s="195">
        <f t="shared" si="753"/>
        <v>1530</v>
      </c>
      <c r="CV143" s="195">
        <f t="shared" si="753"/>
        <v>976</v>
      </c>
      <c r="CW143" s="195">
        <f t="shared" si="753"/>
        <v>-296</v>
      </c>
      <c r="CX143" s="195">
        <f t="shared" si="753"/>
        <v>-596</v>
      </c>
      <c r="CY143" s="195">
        <f t="shared" ref="CY143:DH147" si="754">AS143-AG143</f>
        <v>-753</v>
      </c>
      <c r="CZ143" s="195">
        <f t="shared" si="754"/>
        <v>-722</v>
      </c>
      <c r="DA143" s="195">
        <f t="shared" si="754"/>
        <v>-780</v>
      </c>
      <c r="DB143" s="373">
        <f t="shared" si="754"/>
        <v>-845</v>
      </c>
      <c r="DC143" s="373">
        <f t="shared" si="754"/>
        <v>-749</v>
      </c>
      <c r="DD143" s="373">
        <f t="shared" si="754"/>
        <v>-622</v>
      </c>
      <c r="DE143" s="373">
        <f t="shared" si="754"/>
        <v>-634</v>
      </c>
      <c r="DF143" s="373">
        <f t="shared" si="754"/>
        <v>-700</v>
      </c>
      <c r="DG143" s="373">
        <f t="shared" si="754"/>
        <v>-501</v>
      </c>
      <c r="DH143" s="373">
        <f t="shared" si="754"/>
        <v>-317</v>
      </c>
      <c r="DI143" s="373">
        <f t="shared" ref="DI143:DX147" si="755">BC143-AQ143</f>
        <v>-218</v>
      </c>
      <c r="DJ143" s="373">
        <f t="shared" si="755"/>
        <v>-221</v>
      </c>
      <c r="DK143" s="373">
        <f t="shared" si="755"/>
        <v>-364</v>
      </c>
      <c r="DL143" s="373">
        <f t="shared" si="755"/>
        <v>-298</v>
      </c>
      <c r="DM143" s="373">
        <f t="shared" si="755"/>
        <v>-166</v>
      </c>
      <c r="DN143" s="373">
        <f t="shared" si="755"/>
        <v>-104</v>
      </c>
      <c r="DO143" s="373">
        <f t="shared" si="755"/>
        <v>58</v>
      </c>
      <c r="DP143" s="373">
        <f t="shared" si="755"/>
        <v>-101</v>
      </c>
      <c r="DQ143" s="373">
        <f t="shared" si="755"/>
        <v>-172</v>
      </c>
      <c r="DR143" s="373">
        <f t="shared" si="755"/>
        <v>-150</v>
      </c>
      <c r="DS143" s="373">
        <f t="shared" si="755"/>
        <v>-467</v>
      </c>
      <c r="DT143" s="373">
        <f t="shared" si="755"/>
        <v>-359</v>
      </c>
      <c r="DU143" s="373">
        <f t="shared" si="755"/>
        <v>-198</v>
      </c>
      <c r="DV143" s="373">
        <f t="shared" si="755"/>
        <v>-256</v>
      </c>
      <c r="DW143" s="373">
        <f t="shared" si="755"/>
        <v>87</v>
      </c>
      <c r="DX143" s="373">
        <f t="shared" si="755"/>
        <v>58</v>
      </c>
      <c r="DY143" s="373"/>
      <c r="DZ143" s="373"/>
      <c r="EA143" s="373"/>
      <c r="EB143" s="261"/>
      <c r="EC143" s="56">
        <f>IF(ISERROR(GETPIVOTDATA("VALUE",'CRS WK pvt'!$I$2,"DT_FILE",EC$8,"CD_CO",EC$6,"TRIM_CAT",TRIM(B143),"TRIM_LINE",A142))=TRUE,0,GETPIVOTDATA("VALUE",'CRS WK pvt'!$I$2,"DT_FILE",EC$8,"CD_CO",EC$6,"TRIM_CAT",TRIM(B143),"TRIM_LINE",A142))</f>
        <v>2118</v>
      </c>
    </row>
    <row r="144" spans="1:133" s="51" customFormat="1" x14ac:dyDescent="0.3">
      <c r="A144" s="138"/>
      <c r="B144" s="52" t="s">
        <v>140</v>
      </c>
      <c r="C144" s="103">
        <v>380</v>
      </c>
      <c r="D144" s="58">
        <v>447</v>
      </c>
      <c r="E144" s="58">
        <v>680</v>
      </c>
      <c r="F144" s="58">
        <v>758</v>
      </c>
      <c r="G144" s="58">
        <v>759</v>
      </c>
      <c r="H144" s="101">
        <v>778</v>
      </c>
      <c r="I144" s="58">
        <v>779</v>
      </c>
      <c r="J144" s="101">
        <v>760</v>
      </c>
      <c r="K144" s="58">
        <v>638</v>
      </c>
      <c r="L144" s="102">
        <v>447</v>
      </c>
      <c r="M144" s="101">
        <v>285</v>
      </c>
      <c r="N144" s="101">
        <v>263</v>
      </c>
      <c r="O144" s="58">
        <v>235</v>
      </c>
      <c r="P144" s="101">
        <v>193</v>
      </c>
      <c r="Q144" s="58">
        <v>158</v>
      </c>
      <c r="R144" s="101">
        <v>174</v>
      </c>
      <c r="S144" s="58">
        <v>171</v>
      </c>
      <c r="T144" s="101">
        <v>164</v>
      </c>
      <c r="U144" s="195">
        <v>160</v>
      </c>
      <c r="V144" s="195">
        <v>155</v>
      </c>
      <c r="W144" s="195">
        <v>161</v>
      </c>
      <c r="X144" s="102">
        <v>136</v>
      </c>
      <c r="Y144" s="195">
        <v>135</v>
      </c>
      <c r="Z144" s="195">
        <v>151</v>
      </c>
      <c r="AA144" s="195">
        <v>176</v>
      </c>
      <c r="AB144" s="195">
        <v>201</v>
      </c>
      <c r="AC144" s="195">
        <v>229</v>
      </c>
      <c r="AD144" s="195">
        <v>347</v>
      </c>
      <c r="AE144" s="195">
        <v>630</v>
      </c>
      <c r="AF144" s="195">
        <v>787</v>
      </c>
      <c r="AG144" s="195">
        <v>903</v>
      </c>
      <c r="AH144" s="195">
        <v>974</v>
      </c>
      <c r="AI144" s="195">
        <v>841</v>
      </c>
      <c r="AJ144" s="102">
        <v>762</v>
      </c>
      <c r="AK144" s="195">
        <v>580</v>
      </c>
      <c r="AL144" s="195">
        <v>516</v>
      </c>
      <c r="AM144" s="195">
        <v>578</v>
      </c>
      <c r="AN144" s="195">
        <v>623</v>
      </c>
      <c r="AO144" s="195">
        <v>748</v>
      </c>
      <c r="AP144" s="195">
        <v>802</v>
      </c>
      <c r="AQ144" s="56">
        <v>751</v>
      </c>
      <c r="AR144" s="195">
        <v>802</v>
      </c>
      <c r="AS144" s="195">
        <v>812</v>
      </c>
      <c r="AT144" s="195">
        <v>827</v>
      </c>
      <c r="AU144" s="195">
        <v>761</v>
      </c>
      <c r="AV144" s="102">
        <v>616</v>
      </c>
      <c r="AW144" s="195">
        <v>485</v>
      </c>
      <c r="AX144" s="195">
        <v>464</v>
      </c>
      <c r="AY144" s="195">
        <v>496</v>
      </c>
      <c r="AZ144" s="56">
        <v>550</v>
      </c>
      <c r="BA144" s="195">
        <v>800</v>
      </c>
      <c r="BB144" s="195">
        <v>909</v>
      </c>
      <c r="BC144" s="56">
        <v>913</v>
      </c>
      <c r="BD144" s="195">
        <v>989</v>
      </c>
      <c r="BE144" s="195">
        <v>945</v>
      </c>
      <c r="BF144" s="195">
        <v>946</v>
      </c>
      <c r="BG144" s="195">
        <v>812</v>
      </c>
      <c r="BH144" s="102">
        <v>673</v>
      </c>
      <c r="BI144" s="485">
        <v>564</v>
      </c>
      <c r="BJ144" s="549">
        <v>504</v>
      </c>
      <c r="BK144" s="373">
        <v>529</v>
      </c>
      <c r="BL144" s="56">
        <v>554</v>
      </c>
      <c r="BM144" s="195">
        <v>668</v>
      </c>
      <c r="BN144" s="195">
        <v>709</v>
      </c>
      <c r="BO144" s="56">
        <v>534</v>
      </c>
      <c r="BP144" s="56">
        <v>401</v>
      </c>
      <c r="BQ144" s="195">
        <v>368</v>
      </c>
      <c r="BR144" s="195">
        <v>365</v>
      </c>
      <c r="BS144" s="195"/>
      <c r="BT144" s="195"/>
      <c r="BU144" s="103">
        <f t="shared" si="751"/>
        <v>-145</v>
      </c>
      <c r="BV144" s="101">
        <f t="shared" si="751"/>
        <v>-254</v>
      </c>
      <c r="BW144" s="101">
        <f t="shared" si="751"/>
        <v>-522</v>
      </c>
      <c r="BX144" s="101">
        <f t="shared" si="751"/>
        <v>-584</v>
      </c>
      <c r="BY144" s="101">
        <f t="shared" si="751"/>
        <v>-588</v>
      </c>
      <c r="BZ144" s="101">
        <f t="shared" si="751"/>
        <v>-614</v>
      </c>
      <c r="CA144" s="101">
        <f t="shared" si="751"/>
        <v>-619</v>
      </c>
      <c r="CB144" s="101">
        <f t="shared" si="751"/>
        <v>-605</v>
      </c>
      <c r="CC144" s="101">
        <f t="shared" si="751"/>
        <v>-477</v>
      </c>
      <c r="CD144" s="373">
        <f t="shared" si="751"/>
        <v>-311</v>
      </c>
      <c r="CE144" s="101">
        <f t="shared" si="752"/>
        <v>-150</v>
      </c>
      <c r="CF144" s="101">
        <f t="shared" si="752"/>
        <v>-112</v>
      </c>
      <c r="CG144" s="101">
        <f t="shared" si="752"/>
        <v>-59</v>
      </c>
      <c r="CH144" s="101">
        <f t="shared" si="752"/>
        <v>8</v>
      </c>
      <c r="CI144" s="101">
        <f t="shared" si="752"/>
        <v>71</v>
      </c>
      <c r="CJ144" s="195">
        <f t="shared" si="752"/>
        <v>173</v>
      </c>
      <c r="CK144" s="195">
        <f t="shared" si="752"/>
        <v>459</v>
      </c>
      <c r="CL144" s="195">
        <f t="shared" si="752"/>
        <v>623</v>
      </c>
      <c r="CM144" s="195">
        <f t="shared" si="752"/>
        <v>743</v>
      </c>
      <c r="CN144" s="195">
        <f t="shared" si="752"/>
        <v>819</v>
      </c>
      <c r="CO144" s="195">
        <f t="shared" si="753"/>
        <v>680</v>
      </c>
      <c r="CP144" s="373">
        <f t="shared" si="753"/>
        <v>626</v>
      </c>
      <c r="CQ144" s="195">
        <f t="shared" si="753"/>
        <v>445</v>
      </c>
      <c r="CR144" s="195">
        <f t="shared" si="753"/>
        <v>365</v>
      </c>
      <c r="CS144" s="195">
        <f t="shared" si="753"/>
        <v>402</v>
      </c>
      <c r="CT144" s="195">
        <f t="shared" si="753"/>
        <v>422</v>
      </c>
      <c r="CU144" s="195">
        <f t="shared" si="753"/>
        <v>519</v>
      </c>
      <c r="CV144" s="195">
        <f t="shared" si="753"/>
        <v>455</v>
      </c>
      <c r="CW144" s="195">
        <f t="shared" si="753"/>
        <v>121</v>
      </c>
      <c r="CX144" s="195">
        <f t="shared" si="753"/>
        <v>15</v>
      </c>
      <c r="CY144" s="195">
        <f t="shared" si="754"/>
        <v>-91</v>
      </c>
      <c r="CZ144" s="195">
        <f t="shared" si="754"/>
        <v>-147</v>
      </c>
      <c r="DA144" s="195">
        <f t="shared" si="754"/>
        <v>-80</v>
      </c>
      <c r="DB144" s="373">
        <f t="shared" si="754"/>
        <v>-146</v>
      </c>
      <c r="DC144" s="373">
        <f t="shared" si="754"/>
        <v>-95</v>
      </c>
      <c r="DD144" s="373">
        <f t="shared" si="754"/>
        <v>-52</v>
      </c>
      <c r="DE144" s="373">
        <f t="shared" si="754"/>
        <v>-82</v>
      </c>
      <c r="DF144" s="373">
        <f t="shared" si="754"/>
        <v>-73</v>
      </c>
      <c r="DG144" s="373">
        <f t="shared" si="754"/>
        <v>52</v>
      </c>
      <c r="DH144" s="373">
        <f t="shared" si="754"/>
        <v>107</v>
      </c>
      <c r="DI144" s="373">
        <f t="shared" si="755"/>
        <v>162</v>
      </c>
      <c r="DJ144" s="373">
        <f t="shared" si="755"/>
        <v>187</v>
      </c>
      <c r="DK144" s="373">
        <f t="shared" si="755"/>
        <v>133</v>
      </c>
      <c r="DL144" s="373">
        <f t="shared" si="755"/>
        <v>119</v>
      </c>
      <c r="DM144" s="373">
        <f t="shared" si="755"/>
        <v>51</v>
      </c>
      <c r="DN144" s="373">
        <f t="shared" si="755"/>
        <v>57</v>
      </c>
      <c r="DO144" s="373">
        <f t="shared" si="755"/>
        <v>79</v>
      </c>
      <c r="DP144" s="373">
        <f t="shared" si="755"/>
        <v>40</v>
      </c>
      <c r="DQ144" s="373">
        <f t="shared" si="755"/>
        <v>33</v>
      </c>
      <c r="DR144" s="373">
        <f t="shared" si="755"/>
        <v>4</v>
      </c>
      <c r="DS144" s="373">
        <f t="shared" si="755"/>
        <v>-132</v>
      </c>
      <c r="DT144" s="373">
        <f t="shared" si="755"/>
        <v>-200</v>
      </c>
      <c r="DU144" s="373">
        <f t="shared" si="755"/>
        <v>-379</v>
      </c>
      <c r="DV144" s="373">
        <f t="shared" si="755"/>
        <v>-588</v>
      </c>
      <c r="DW144" s="373">
        <f t="shared" si="755"/>
        <v>-577</v>
      </c>
      <c r="DX144" s="373">
        <f t="shared" si="755"/>
        <v>-581</v>
      </c>
      <c r="DY144" s="373"/>
      <c r="DZ144" s="373"/>
      <c r="EA144" s="373"/>
      <c r="EB144" s="261"/>
      <c r="EC144" s="56">
        <f>IF(ISERROR(GETPIVOTDATA("VALUE",'CRS WK pvt'!$I$2,"DT_FILE",EC$8,"CD_CO",EC$6,"TRIM_CAT",TRIM(B144),"TRIM_LINE",A142))=TRUE,0,GETPIVOTDATA("VALUE",'CRS WK pvt'!$I$2,"DT_FILE",EC$8,"CD_CO",EC$6,"TRIM_CAT",TRIM(B144),"TRIM_LINE",A142))</f>
        <v>365</v>
      </c>
    </row>
    <row r="145" spans="1:133" s="51" customFormat="1" x14ac:dyDescent="0.3">
      <c r="A145" s="138"/>
      <c r="B145" s="52" t="s">
        <v>141</v>
      </c>
      <c r="C145" s="103">
        <v>52</v>
      </c>
      <c r="D145" s="58">
        <v>85</v>
      </c>
      <c r="E145" s="58">
        <v>101</v>
      </c>
      <c r="F145" s="58">
        <v>93</v>
      </c>
      <c r="G145" s="58">
        <v>73</v>
      </c>
      <c r="H145" s="101">
        <v>65</v>
      </c>
      <c r="I145" s="58">
        <v>50</v>
      </c>
      <c r="J145" s="101">
        <v>49</v>
      </c>
      <c r="K145" s="58">
        <v>38</v>
      </c>
      <c r="L145" s="102">
        <v>38</v>
      </c>
      <c r="M145" s="101">
        <v>35</v>
      </c>
      <c r="N145" s="101">
        <v>38</v>
      </c>
      <c r="O145" s="58">
        <v>39</v>
      </c>
      <c r="P145" s="101">
        <v>28</v>
      </c>
      <c r="Q145" s="58">
        <v>24</v>
      </c>
      <c r="R145" s="101">
        <v>25</v>
      </c>
      <c r="S145" s="58">
        <v>30</v>
      </c>
      <c r="T145" s="101">
        <v>39</v>
      </c>
      <c r="U145" s="195">
        <v>55</v>
      </c>
      <c r="V145" s="195">
        <v>73</v>
      </c>
      <c r="W145" s="195">
        <v>87</v>
      </c>
      <c r="X145" s="102">
        <v>107</v>
      </c>
      <c r="Y145" s="195">
        <v>96</v>
      </c>
      <c r="Z145" s="195">
        <v>94</v>
      </c>
      <c r="AA145" s="195">
        <v>86</v>
      </c>
      <c r="AB145" s="195">
        <v>86</v>
      </c>
      <c r="AC145" s="195">
        <v>98</v>
      </c>
      <c r="AD145" s="195">
        <v>92</v>
      </c>
      <c r="AE145" s="195">
        <v>88</v>
      </c>
      <c r="AF145" s="195">
        <v>92</v>
      </c>
      <c r="AG145" s="195">
        <v>105</v>
      </c>
      <c r="AH145" s="195">
        <v>112</v>
      </c>
      <c r="AI145" s="195">
        <v>101</v>
      </c>
      <c r="AJ145" s="102">
        <v>99</v>
      </c>
      <c r="AK145" s="195">
        <v>83</v>
      </c>
      <c r="AL145" s="195">
        <v>81</v>
      </c>
      <c r="AM145" s="195">
        <v>102</v>
      </c>
      <c r="AN145" s="195">
        <v>119</v>
      </c>
      <c r="AO145" s="195">
        <v>119</v>
      </c>
      <c r="AP145" s="195">
        <v>108</v>
      </c>
      <c r="AQ145" s="56">
        <v>82</v>
      </c>
      <c r="AR145" s="195">
        <v>74</v>
      </c>
      <c r="AS145" s="195">
        <v>75</v>
      </c>
      <c r="AT145" s="195">
        <v>75</v>
      </c>
      <c r="AU145" s="195">
        <v>61</v>
      </c>
      <c r="AV145" s="102">
        <v>58</v>
      </c>
      <c r="AW145" s="195">
        <v>48</v>
      </c>
      <c r="AX145" s="195">
        <v>77</v>
      </c>
      <c r="AY145" s="195">
        <v>90</v>
      </c>
      <c r="AZ145" s="56">
        <v>101</v>
      </c>
      <c r="BA145" s="195">
        <v>95</v>
      </c>
      <c r="BB145" s="195">
        <v>88</v>
      </c>
      <c r="BC145" s="56">
        <v>76</v>
      </c>
      <c r="BD145" s="195">
        <v>56</v>
      </c>
      <c r="BE145" s="195">
        <v>49</v>
      </c>
      <c r="BF145" s="195">
        <v>46</v>
      </c>
      <c r="BG145" s="195">
        <v>46</v>
      </c>
      <c r="BH145" s="102">
        <v>40</v>
      </c>
      <c r="BI145" s="485">
        <v>45</v>
      </c>
      <c r="BJ145" s="549">
        <v>46</v>
      </c>
      <c r="BK145" s="373">
        <v>53</v>
      </c>
      <c r="BL145" s="56">
        <v>47</v>
      </c>
      <c r="BM145" s="195">
        <v>46</v>
      </c>
      <c r="BN145" s="195">
        <v>44</v>
      </c>
      <c r="BO145" s="56">
        <v>55</v>
      </c>
      <c r="BP145" s="56">
        <v>36</v>
      </c>
      <c r="BQ145" s="195">
        <v>33</v>
      </c>
      <c r="BR145" s="195">
        <v>37</v>
      </c>
      <c r="BS145" s="195"/>
      <c r="BT145" s="195"/>
      <c r="BU145" s="103">
        <f t="shared" si="751"/>
        <v>-13</v>
      </c>
      <c r="BV145" s="101">
        <f t="shared" si="751"/>
        <v>-57</v>
      </c>
      <c r="BW145" s="101">
        <f t="shared" si="751"/>
        <v>-77</v>
      </c>
      <c r="BX145" s="101">
        <f t="shared" si="751"/>
        <v>-68</v>
      </c>
      <c r="BY145" s="101">
        <f t="shared" si="751"/>
        <v>-43</v>
      </c>
      <c r="BZ145" s="101">
        <f t="shared" si="751"/>
        <v>-26</v>
      </c>
      <c r="CA145" s="101">
        <f t="shared" si="751"/>
        <v>5</v>
      </c>
      <c r="CB145" s="101">
        <f t="shared" si="751"/>
        <v>24</v>
      </c>
      <c r="CC145" s="101">
        <f t="shared" si="751"/>
        <v>49</v>
      </c>
      <c r="CD145" s="373">
        <f t="shared" si="751"/>
        <v>69</v>
      </c>
      <c r="CE145" s="101">
        <f t="shared" si="752"/>
        <v>61</v>
      </c>
      <c r="CF145" s="101">
        <f t="shared" si="752"/>
        <v>56</v>
      </c>
      <c r="CG145" s="101">
        <f t="shared" si="752"/>
        <v>47</v>
      </c>
      <c r="CH145" s="101">
        <f t="shared" si="752"/>
        <v>58</v>
      </c>
      <c r="CI145" s="101">
        <f t="shared" si="752"/>
        <v>74</v>
      </c>
      <c r="CJ145" s="195">
        <f t="shared" si="752"/>
        <v>67</v>
      </c>
      <c r="CK145" s="195">
        <f t="shared" si="752"/>
        <v>58</v>
      </c>
      <c r="CL145" s="195">
        <f t="shared" si="752"/>
        <v>53</v>
      </c>
      <c r="CM145" s="195">
        <f t="shared" si="752"/>
        <v>50</v>
      </c>
      <c r="CN145" s="195">
        <f t="shared" si="752"/>
        <v>39</v>
      </c>
      <c r="CO145" s="195">
        <f t="shared" si="753"/>
        <v>14</v>
      </c>
      <c r="CP145" s="373">
        <f t="shared" si="753"/>
        <v>-8</v>
      </c>
      <c r="CQ145" s="195">
        <f t="shared" si="753"/>
        <v>-13</v>
      </c>
      <c r="CR145" s="195">
        <f t="shared" si="753"/>
        <v>-13</v>
      </c>
      <c r="CS145" s="195">
        <f t="shared" si="753"/>
        <v>16</v>
      </c>
      <c r="CT145" s="195">
        <f t="shared" si="753"/>
        <v>33</v>
      </c>
      <c r="CU145" s="195">
        <f t="shared" si="753"/>
        <v>21</v>
      </c>
      <c r="CV145" s="195">
        <f t="shared" si="753"/>
        <v>16</v>
      </c>
      <c r="CW145" s="195">
        <f t="shared" si="753"/>
        <v>-6</v>
      </c>
      <c r="CX145" s="195">
        <f t="shared" si="753"/>
        <v>-18</v>
      </c>
      <c r="CY145" s="195">
        <f t="shared" si="754"/>
        <v>-30</v>
      </c>
      <c r="CZ145" s="195">
        <f t="shared" si="754"/>
        <v>-37</v>
      </c>
      <c r="DA145" s="195">
        <f t="shared" si="754"/>
        <v>-40</v>
      </c>
      <c r="DB145" s="373">
        <f t="shared" si="754"/>
        <v>-41</v>
      </c>
      <c r="DC145" s="373">
        <f t="shared" si="754"/>
        <v>-35</v>
      </c>
      <c r="DD145" s="373">
        <f t="shared" si="754"/>
        <v>-4</v>
      </c>
      <c r="DE145" s="373">
        <f t="shared" si="754"/>
        <v>-12</v>
      </c>
      <c r="DF145" s="373">
        <f t="shared" si="754"/>
        <v>-18</v>
      </c>
      <c r="DG145" s="373">
        <f t="shared" si="754"/>
        <v>-24</v>
      </c>
      <c r="DH145" s="373">
        <f t="shared" si="754"/>
        <v>-20</v>
      </c>
      <c r="DI145" s="373">
        <f t="shared" si="755"/>
        <v>-6</v>
      </c>
      <c r="DJ145" s="373">
        <f t="shared" si="755"/>
        <v>-18</v>
      </c>
      <c r="DK145" s="373">
        <f t="shared" si="755"/>
        <v>-26</v>
      </c>
      <c r="DL145" s="373">
        <f t="shared" si="755"/>
        <v>-29</v>
      </c>
      <c r="DM145" s="373">
        <f t="shared" si="755"/>
        <v>-15</v>
      </c>
      <c r="DN145" s="373">
        <f t="shared" si="755"/>
        <v>-18</v>
      </c>
      <c r="DO145" s="373">
        <f t="shared" si="755"/>
        <v>-3</v>
      </c>
      <c r="DP145" s="373">
        <f t="shared" si="755"/>
        <v>-31</v>
      </c>
      <c r="DQ145" s="373">
        <f t="shared" si="755"/>
        <v>-37</v>
      </c>
      <c r="DR145" s="373">
        <f t="shared" si="755"/>
        <v>-54</v>
      </c>
      <c r="DS145" s="373">
        <f t="shared" si="755"/>
        <v>-49</v>
      </c>
      <c r="DT145" s="373">
        <f t="shared" si="755"/>
        <v>-44</v>
      </c>
      <c r="DU145" s="373">
        <f t="shared" si="755"/>
        <v>-21</v>
      </c>
      <c r="DV145" s="373">
        <f t="shared" si="755"/>
        <v>-20</v>
      </c>
      <c r="DW145" s="373">
        <f t="shared" si="755"/>
        <v>-16</v>
      </c>
      <c r="DX145" s="373">
        <f t="shared" si="755"/>
        <v>-9</v>
      </c>
      <c r="DY145" s="373"/>
      <c r="DZ145" s="373"/>
      <c r="EA145" s="373"/>
      <c r="EB145" s="261"/>
      <c r="EC145" s="56">
        <f>IF(ISERROR(GETPIVOTDATA("VALUE",'CRS WK pvt'!$I$2,"DT_FILE",EC$8,"CD_CO",EC$6,"TRIM_CAT",TRIM(B145),"TRIM_LINE",A142))=TRUE,0,GETPIVOTDATA("VALUE",'CRS WK pvt'!$I$2,"DT_FILE",EC$8,"CD_CO",EC$6,"TRIM_CAT",TRIM(B145),"TRIM_LINE",A142))</f>
        <v>37</v>
      </c>
    </row>
    <row r="146" spans="1:133" s="51" customFormat="1" ht="15" thickBot="1" x14ac:dyDescent="0.35">
      <c r="A146" s="138"/>
      <c r="B146" s="52" t="s">
        <v>142</v>
      </c>
      <c r="C146" s="103">
        <v>3</v>
      </c>
      <c r="D146" s="58">
        <v>5</v>
      </c>
      <c r="E146" s="58">
        <v>4</v>
      </c>
      <c r="F146" s="58">
        <v>3</v>
      </c>
      <c r="G146" s="58">
        <v>2</v>
      </c>
      <c r="H146" s="101">
        <v>2</v>
      </c>
      <c r="I146" s="58"/>
      <c r="J146" s="101"/>
      <c r="K146" s="58"/>
      <c r="L146" s="102"/>
      <c r="M146" s="101"/>
      <c r="N146" s="101"/>
      <c r="O146" s="58"/>
      <c r="P146" s="101">
        <v>0</v>
      </c>
      <c r="Q146" s="58">
        <v>1</v>
      </c>
      <c r="R146" s="101">
        <v>1</v>
      </c>
      <c r="S146" s="58">
        <v>1</v>
      </c>
      <c r="T146" s="101">
        <v>3</v>
      </c>
      <c r="U146" s="195">
        <v>3</v>
      </c>
      <c r="V146" s="195">
        <v>3</v>
      </c>
      <c r="W146" s="195">
        <v>3</v>
      </c>
      <c r="X146" s="102">
        <v>3</v>
      </c>
      <c r="Y146" s="195">
        <v>3</v>
      </c>
      <c r="Z146" s="195">
        <v>3</v>
      </c>
      <c r="AA146" s="195">
        <v>3</v>
      </c>
      <c r="AB146" s="195">
        <v>3</v>
      </c>
      <c r="AC146" s="195">
        <v>2</v>
      </c>
      <c r="AD146" s="195">
        <v>3</v>
      </c>
      <c r="AE146" s="195">
        <v>1</v>
      </c>
      <c r="AF146" s="195">
        <v>1</v>
      </c>
      <c r="AG146" s="195">
        <v>1</v>
      </c>
      <c r="AH146" s="195">
        <v>3</v>
      </c>
      <c r="AI146" s="195">
        <v>3</v>
      </c>
      <c r="AJ146" s="102">
        <v>2</v>
      </c>
      <c r="AK146" s="195">
        <v>2</v>
      </c>
      <c r="AL146" s="195">
        <v>2</v>
      </c>
      <c r="AM146" s="195">
        <v>2</v>
      </c>
      <c r="AN146" s="195">
        <v>3</v>
      </c>
      <c r="AO146" s="195">
        <v>2</v>
      </c>
      <c r="AP146" s="195">
        <v>1</v>
      </c>
      <c r="AQ146" s="56">
        <v>1</v>
      </c>
      <c r="AR146" s="195">
        <v>1</v>
      </c>
      <c r="AS146" s="195">
        <v>0</v>
      </c>
      <c r="AT146" s="195">
        <v>0</v>
      </c>
      <c r="AU146" s="195">
        <v>1</v>
      </c>
      <c r="AV146" s="299">
        <v>1</v>
      </c>
      <c r="AW146" s="195">
        <v>1</v>
      </c>
      <c r="AX146" s="195">
        <v>1</v>
      </c>
      <c r="AY146" s="195">
        <v>0</v>
      </c>
      <c r="AZ146" s="56">
        <v>0</v>
      </c>
      <c r="BA146" s="195">
        <v>0</v>
      </c>
      <c r="BB146" s="195">
        <v>0</v>
      </c>
      <c r="BC146" s="56">
        <v>1</v>
      </c>
      <c r="BD146" s="195">
        <v>0</v>
      </c>
      <c r="BE146" s="195">
        <v>0</v>
      </c>
      <c r="BF146" s="195">
        <v>0</v>
      </c>
      <c r="BG146" s="195">
        <v>1</v>
      </c>
      <c r="BH146" s="299">
        <v>2</v>
      </c>
      <c r="BI146" s="485">
        <v>1</v>
      </c>
      <c r="BJ146" s="549">
        <v>0</v>
      </c>
      <c r="BK146" s="373">
        <v>0</v>
      </c>
      <c r="BL146" s="56">
        <v>0</v>
      </c>
      <c r="BM146" s="195">
        <v>0</v>
      </c>
      <c r="BN146" s="195">
        <v>0</v>
      </c>
      <c r="BO146" s="56">
        <v>0</v>
      </c>
      <c r="BP146" s="56">
        <v>1</v>
      </c>
      <c r="BQ146" s="195">
        <v>1</v>
      </c>
      <c r="BR146" s="195">
        <v>0</v>
      </c>
      <c r="BS146" s="195"/>
      <c r="BT146" s="447"/>
      <c r="BU146" s="103">
        <f t="shared" si="751"/>
        <v>-3</v>
      </c>
      <c r="BV146" s="101">
        <f t="shared" si="751"/>
        <v>-5</v>
      </c>
      <c r="BW146" s="101">
        <f t="shared" si="751"/>
        <v>-3</v>
      </c>
      <c r="BX146" s="101">
        <f t="shared" si="751"/>
        <v>-2</v>
      </c>
      <c r="BY146" s="101">
        <f t="shared" si="751"/>
        <v>-1</v>
      </c>
      <c r="BZ146" s="101">
        <f t="shared" si="751"/>
        <v>1</v>
      </c>
      <c r="CA146" s="101">
        <f t="shared" si="751"/>
        <v>3</v>
      </c>
      <c r="CB146" s="101">
        <f t="shared" si="751"/>
        <v>3</v>
      </c>
      <c r="CC146" s="101">
        <f t="shared" si="751"/>
        <v>3</v>
      </c>
      <c r="CD146" s="373">
        <f t="shared" si="751"/>
        <v>3</v>
      </c>
      <c r="CE146" s="101">
        <f t="shared" si="752"/>
        <v>3</v>
      </c>
      <c r="CF146" s="101">
        <f t="shared" si="752"/>
        <v>3</v>
      </c>
      <c r="CG146" s="101">
        <f t="shared" si="752"/>
        <v>3</v>
      </c>
      <c r="CH146" s="101">
        <f t="shared" si="752"/>
        <v>3</v>
      </c>
      <c r="CI146" s="101">
        <f t="shared" si="752"/>
        <v>1</v>
      </c>
      <c r="CJ146" s="195">
        <f t="shared" si="752"/>
        <v>2</v>
      </c>
      <c r="CK146" s="195">
        <f t="shared" si="752"/>
        <v>0</v>
      </c>
      <c r="CL146" s="195">
        <f t="shared" si="752"/>
        <v>-2</v>
      </c>
      <c r="CM146" s="195">
        <f t="shared" si="752"/>
        <v>-2</v>
      </c>
      <c r="CN146" s="195">
        <f t="shared" si="752"/>
        <v>0</v>
      </c>
      <c r="CO146" s="195">
        <f t="shared" si="753"/>
        <v>0</v>
      </c>
      <c r="CP146" s="373">
        <f t="shared" si="753"/>
        <v>-1</v>
      </c>
      <c r="CQ146" s="195">
        <f t="shared" si="753"/>
        <v>-1</v>
      </c>
      <c r="CR146" s="195">
        <f t="shared" si="753"/>
        <v>-1</v>
      </c>
      <c r="CS146" s="195">
        <f t="shared" si="753"/>
        <v>-1</v>
      </c>
      <c r="CT146" s="195">
        <f t="shared" si="753"/>
        <v>0</v>
      </c>
      <c r="CU146" s="195">
        <f t="shared" si="753"/>
        <v>0</v>
      </c>
      <c r="CV146" s="195">
        <f t="shared" si="753"/>
        <v>-2</v>
      </c>
      <c r="CW146" s="195">
        <f t="shared" si="753"/>
        <v>0</v>
      </c>
      <c r="CX146" s="195">
        <f t="shared" si="753"/>
        <v>0</v>
      </c>
      <c r="CY146" s="195">
        <f t="shared" si="754"/>
        <v>-1</v>
      </c>
      <c r="CZ146" s="195">
        <f t="shared" si="754"/>
        <v>-3</v>
      </c>
      <c r="DA146" s="195">
        <f t="shared" si="754"/>
        <v>-2</v>
      </c>
      <c r="DB146" s="373">
        <f t="shared" si="754"/>
        <v>-1</v>
      </c>
      <c r="DC146" s="373">
        <f t="shared" si="754"/>
        <v>-1</v>
      </c>
      <c r="DD146" s="373">
        <f t="shared" si="754"/>
        <v>-1</v>
      </c>
      <c r="DE146" s="373">
        <f t="shared" si="754"/>
        <v>-2</v>
      </c>
      <c r="DF146" s="373">
        <f t="shared" si="754"/>
        <v>-3</v>
      </c>
      <c r="DG146" s="373">
        <f t="shared" si="754"/>
        <v>-2</v>
      </c>
      <c r="DH146" s="373">
        <f t="shared" si="754"/>
        <v>-1</v>
      </c>
      <c r="DI146" s="373">
        <f t="shared" si="755"/>
        <v>0</v>
      </c>
      <c r="DJ146" s="373">
        <f t="shared" si="755"/>
        <v>-1</v>
      </c>
      <c r="DK146" s="373">
        <f t="shared" si="755"/>
        <v>0</v>
      </c>
      <c r="DL146" s="373">
        <f t="shared" si="755"/>
        <v>0</v>
      </c>
      <c r="DM146" s="373">
        <f t="shared" si="755"/>
        <v>0</v>
      </c>
      <c r="DN146" s="373">
        <f t="shared" si="755"/>
        <v>1</v>
      </c>
      <c r="DO146" s="373">
        <f t="shared" si="755"/>
        <v>0</v>
      </c>
      <c r="DP146" s="373">
        <f t="shared" si="755"/>
        <v>-1</v>
      </c>
      <c r="DQ146" s="373">
        <f t="shared" si="755"/>
        <v>0</v>
      </c>
      <c r="DR146" s="373">
        <f t="shared" si="755"/>
        <v>0</v>
      </c>
      <c r="DS146" s="373">
        <f t="shared" si="755"/>
        <v>0</v>
      </c>
      <c r="DT146" s="373">
        <f t="shared" si="755"/>
        <v>0</v>
      </c>
      <c r="DU146" s="373">
        <f t="shared" si="755"/>
        <v>-1</v>
      </c>
      <c r="DV146" s="373">
        <f t="shared" si="755"/>
        <v>1</v>
      </c>
      <c r="DW146" s="373">
        <f t="shared" si="755"/>
        <v>1</v>
      </c>
      <c r="DX146" s="373">
        <f t="shared" si="755"/>
        <v>0</v>
      </c>
      <c r="DY146" s="373"/>
      <c r="DZ146" s="373"/>
      <c r="EA146" s="373"/>
      <c r="EB146" s="261"/>
      <c r="EC146" s="56">
        <f>IF(ISERROR(GETPIVOTDATA("VALUE",'CRS WK pvt'!$I$2,"DT_FILE",EC$8,"CD_CO",EC$6,"TRIM_CAT",TRIM(B146),"TRIM_LINE",A142))=TRUE,0,GETPIVOTDATA("VALUE",'CRS WK pvt'!$I$2,"DT_FILE",EC$8,"CD_CO",EC$6,"TRIM_CAT",TRIM(B146),"TRIM_LINE",A142))</f>
        <v>0</v>
      </c>
    </row>
    <row r="147" spans="1:133" s="51" customFormat="1" x14ac:dyDescent="0.3">
      <c r="A147" s="138"/>
      <c r="B147" s="52" t="s">
        <v>143</v>
      </c>
      <c r="C147" s="103"/>
      <c r="D147" s="58"/>
      <c r="E147" s="58"/>
      <c r="F147" s="58"/>
      <c r="G147" s="58">
        <v>1</v>
      </c>
      <c r="H147" s="101">
        <v>1</v>
      </c>
      <c r="I147" s="58">
        <v>1</v>
      </c>
      <c r="J147" s="101">
        <v>1</v>
      </c>
      <c r="K147" s="58">
        <v>2</v>
      </c>
      <c r="L147" s="102">
        <v>2</v>
      </c>
      <c r="M147" s="101">
        <v>2</v>
      </c>
      <c r="N147" s="101">
        <v>2</v>
      </c>
      <c r="O147" s="58">
        <v>2</v>
      </c>
      <c r="P147" s="101">
        <v>1</v>
      </c>
      <c r="Q147" s="58">
        <v>1</v>
      </c>
      <c r="R147" s="101">
        <v>0</v>
      </c>
      <c r="S147" s="58">
        <v>0</v>
      </c>
      <c r="T147" s="101">
        <v>0</v>
      </c>
      <c r="U147" s="195">
        <v>0</v>
      </c>
      <c r="V147" s="195">
        <v>0</v>
      </c>
      <c r="W147" s="195">
        <v>0</v>
      </c>
      <c r="X147" s="102">
        <v>0</v>
      </c>
      <c r="Y147" s="195">
        <v>0</v>
      </c>
      <c r="Z147" s="195">
        <v>0</v>
      </c>
      <c r="AA147" s="195">
        <v>0</v>
      </c>
      <c r="AB147" s="195">
        <v>0</v>
      </c>
      <c r="AC147" s="195">
        <v>0</v>
      </c>
      <c r="AD147" s="195">
        <v>1</v>
      </c>
      <c r="AE147" s="195">
        <v>1</v>
      </c>
      <c r="AF147" s="195">
        <v>0</v>
      </c>
      <c r="AG147" s="195">
        <v>1</v>
      </c>
      <c r="AH147" s="195">
        <v>1</v>
      </c>
      <c r="AI147" s="195">
        <v>0</v>
      </c>
      <c r="AJ147" s="102">
        <v>1</v>
      </c>
      <c r="AK147" s="195">
        <v>1</v>
      </c>
      <c r="AL147" s="195">
        <v>1</v>
      </c>
      <c r="AM147" s="195">
        <v>1</v>
      </c>
      <c r="AN147" s="195">
        <v>0</v>
      </c>
      <c r="AO147" s="195">
        <v>0</v>
      </c>
      <c r="AP147" s="195">
        <v>0</v>
      </c>
      <c r="AQ147" s="56">
        <v>0</v>
      </c>
      <c r="AR147" s="195">
        <v>0</v>
      </c>
      <c r="AS147" s="195">
        <v>0</v>
      </c>
      <c r="AT147" s="195">
        <v>0</v>
      </c>
      <c r="AU147" s="195">
        <v>0</v>
      </c>
      <c r="AV147" s="300">
        <v>0</v>
      </c>
      <c r="AW147" s="195">
        <v>0</v>
      </c>
      <c r="AX147" s="195">
        <v>0</v>
      </c>
      <c r="AY147" s="195">
        <v>0</v>
      </c>
      <c r="AZ147" s="56">
        <v>0</v>
      </c>
      <c r="BA147" s="195">
        <v>0</v>
      </c>
      <c r="BB147" s="195">
        <v>0</v>
      </c>
      <c r="BC147" s="56">
        <v>0</v>
      </c>
      <c r="BD147" s="195">
        <v>0</v>
      </c>
      <c r="BE147" s="195">
        <v>0</v>
      </c>
      <c r="BF147" s="195">
        <v>0</v>
      </c>
      <c r="BG147" s="195">
        <v>0</v>
      </c>
      <c r="BH147" s="300">
        <v>0</v>
      </c>
      <c r="BI147" s="485">
        <v>0</v>
      </c>
      <c r="BJ147" s="549">
        <v>0</v>
      </c>
      <c r="BK147" s="373">
        <v>0</v>
      </c>
      <c r="BL147" s="56">
        <v>0</v>
      </c>
      <c r="BM147" s="195">
        <v>0</v>
      </c>
      <c r="BN147" s="195">
        <v>0</v>
      </c>
      <c r="BO147" s="56">
        <v>0</v>
      </c>
      <c r="BP147" s="56">
        <v>0</v>
      </c>
      <c r="BQ147" s="195">
        <v>0</v>
      </c>
      <c r="BR147" s="195">
        <v>0</v>
      </c>
      <c r="BS147" s="195"/>
      <c r="BT147" s="583"/>
      <c r="BU147" s="103">
        <f t="shared" si="751"/>
        <v>2</v>
      </c>
      <c r="BV147" s="101">
        <f t="shared" si="751"/>
        <v>1</v>
      </c>
      <c r="BW147" s="101">
        <f t="shared" si="751"/>
        <v>1</v>
      </c>
      <c r="BX147" s="101">
        <f t="shared" si="751"/>
        <v>0</v>
      </c>
      <c r="BY147" s="101">
        <f t="shared" si="751"/>
        <v>-1</v>
      </c>
      <c r="BZ147" s="101">
        <f t="shared" si="751"/>
        <v>-1</v>
      </c>
      <c r="CA147" s="101">
        <f t="shared" si="751"/>
        <v>-1</v>
      </c>
      <c r="CB147" s="101">
        <f t="shared" si="751"/>
        <v>-1</v>
      </c>
      <c r="CC147" s="101">
        <f t="shared" si="751"/>
        <v>-2</v>
      </c>
      <c r="CD147" s="373">
        <f t="shared" si="751"/>
        <v>-2</v>
      </c>
      <c r="CE147" s="101">
        <f t="shared" si="752"/>
        <v>-2</v>
      </c>
      <c r="CF147" s="101">
        <f t="shared" si="752"/>
        <v>-2</v>
      </c>
      <c r="CG147" s="101">
        <f t="shared" si="752"/>
        <v>-2</v>
      </c>
      <c r="CH147" s="101">
        <f t="shared" si="752"/>
        <v>-1</v>
      </c>
      <c r="CI147" s="101">
        <f t="shared" si="752"/>
        <v>-1</v>
      </c>
      <c r="CJ147" s="195">
        <f t="shared" si="752"/>
        <v>1</v>
      </c>
      <c r="CK147" s="195">
        <f t="shared" si="752"/>
        <v>1</v>
      </c>
      <c r="CL147" s="195">
        <f t="shared" si="752"/>
        <v>0</v>
      </c>
      <c r="CM147" s="195">
        <f t="shared" si="752"/>
        <v>1</v>
      </c>
      <c r="CN147" s="195">
        <f t="shared" si="752"/>
        <v>1</v>
      </c>
      <c r="CO147" s="195">
        <f t="shared" si="753"/>
        <v>0</v>
      </c>
      <c r="CP147" s="373">
        <f t="shared" si="753"/>
        <v>1</v>
      </c>
      <c r="CQ147" s="195">
        <f t="shared" si="753"/>
        <v>1</v>
      </c>
      <c r="CR147" s="195">
        <f t="shared" si="753"/>
        <v>1</v>
      </c>
      <c r="CS147" s="195">
        <f t="shared" si="753"/>
        <v>1</v>
      </c>
      <c r="CT147" s="195">
        <f t="shared" si="753"/>
        <v>0</v>
      </c>
      <c r="CU147" s="195">
        <f t="shared" si="753"/>
        <v>0</v>
      </c>
      <c r="CV147" s="195">
        <f t="shared" si="753"/>
        <v>-1</v>
      </c>
      <c r="CW147" s="195">
        <f t="shared" si="753"/>
        <v>-1</v>
      </c>
      <c r="CX147" s="195">
        <f t="shared" si="753"/>
        <v>0</v>
      </c>
      <c r="CY147" s="195">
        <f t="shared" si="754"/>
        <v>-1</v>
      </c>
      <c r="CZ147" s="195">
        <f t="shared" si="754"/>
        <v>-1</v>
      </c>
      <c r="DA147" s="195">
        <f t="shared" si="754"/>
        <v>0</v>
      </c>
      <c r="DB147" s="373">
        <f t="shared" si="754"/>
        <v>-1</v>
      </c>
      <c r="DC147" s="373">
        <f t="shared" si="754"/>
        <v>-1</v>
      </c>
      <c r="DD147" s="373">
        <f t="shared" si="754"/>
        <v>-1</v>
      </c>
      <c r="DE147" s="373">
        <f t="shared" si="754"/>
        <v>-1</v>
      </c>
      <c r="DF147" s="373">
        <f t="shared" si="754"/>
        <v>0</v>
      </c>
      <c r="DG147" s="373">
        <f t="shared" si="754"/>
        <v>0</v>
      </c>
      <c r="DH147" s="373">
        <f t="shared" si="754"/>
        <v>0</v>
      </c>
      <c r="DI147" s="373">
        <f t="shared" si="755"/>
        <v>0</v>
      </c>
      <c r="DJ147" s="373">
        <f t="shared" si="755"/>
        <v>0</v>
      </c>
      <c r="DK147" s="373">
        <f t="shared" si="755"/>
        <v>0</v>
      </c>
      <c r="DL147" s="373">
        <f t="shared" si="755"/>
        <v>0</v>
      </c>
      <c r="DM147" s="373">
        <f t="shared" si="755"/>
        <v>0</v>
      </c>
      <c r="DN147" s="373">
        <f t="shared" si="755"/>
        <v>0</v>
      </c>
      <c r="DO147" s="373">
        <f t="shared" si="755"/>
        <v>0</v>
      </c>
      <c r="DP147" s="373">
        <f t="shared" si="755"/>
        <v>0</v>
      </c>
      <c r="DQ147" s="373">
        <f t="shared" si="755"/>
        <v>0</v>
      </c>
      <c r="DR147" s="373">
        <f t="shared" si="755"/>
        <v>0</v>
      </c>
      <c r="DS147" s="373">
        <f t="shared" si="755"/>
        <v>0</v>
      </c>
      <c r="DT147" s="373">
        <f t="shared" si="755"/>
        <v>0</v>
      </c>
      <c r="DU147" s="373">
        <f t="shared" si="755"/>
        <v>0</v>
      </c>
      <c r="DV147" s="373">
        <f t="shared" si="755"/>
        <v>0</v>
      </c>
      <c r="DW147" s="373">
        <f t="shared" si="755"/>
        <v>0</v>
      </c>
      <c r="DX147" s="373">
        <f t="shared" si="755"/>
        <v>0</v>
      </c>
      <c r="DY147" s="373"/>
      <c r="DZ147" s="373"/>
      <c r="EA147" s="373"/>
      <c r="EB147" s="261"/>
      <c r="EC147" s="56">
        <f>IF(ISERROR(GETPIVOTDATA("VALUE",'CRS WK pvt'!$I$2,"DT_FILE",EC$8,"CD_CO",EC$6,"TRIM_CAT",TRIM(B147),"TRIM_LINE",A142))=TRUE,0,GETPIVOTDATA("VALUE",'CRS WK pvt'!$I$2,"DT_FILE",EC$8,"CD_CO",EC$6,"TRIM_CAT",TRIM(B147),"TRIM_LINE",A142))</f>
        <v>0</v>
      </c>
    </row>
    <row r="148" spans="1:133" s="65" customFormat="1" ht="15" thickBot="1" x14ac:dyDescent="0.35">
      <c r="A148" s="139"/>
      <c r="B148" s="104" t="s">
        <v>144</v>
      </c>
      <c r="C148" s="105">
        <f t="shared" ref="C148:V148" si="756">SUM(C143:C147)</f>
        <v>1911</v>
      </c>
      <c r="D148" s="106">
        <f t="shared" si="756"/>
        <v>2608</v>
      </c>
      <c r="E148" s="106">
        <f t="shared" si="756"/>
        <v>3871</v>
      </c>
      <c r="F148" s="106">
        <f t="shared" si="756"/>
        <v>4103</v>
      </c>
      <c r="G148" s="106">
        <f t="shared" si="756"/>
        <v>3962</v>
      </c>
      <c r="H148" s="107">
        <f t="shared" si="756"/>
        <v>3795</v>
      </c>
      <c r="I148" s="106">
        <f t="shared" si="756"/>
        <v>3566</v>
      </c>
      <c r="J148" s="107">
        <f t="shared" si="756"/>
        <v>3381</v>
      </c>
      <c r="K148" s="106">
        <f t="shared" si="756"/>
        <v>2715</v>
      </c>
      <c r="L148" s="108">
        <f t="shared" si="756"/>
        <v>1995</v>
      </c>
      <c r="M148" s="107">
        <f t="shared" si="756"/>
        <v>1353</v>
      </c>
      <c r="N148" s="107">
        <f t="shared" si="756"/>
        <v>1244</v>
      </c>
      <c r="O148" s="107">
        <f t="shared" si="756"/>
        <v>1148</v>
      </c>
      <c r="P148" s="107">
        <f t="shared" si="756"/>
        <v>943</v>
      </c>
      <c r="Q148" s="107">
        <f t="shared" si="756"/>
        <v>798</v>
      </c>
      <c r="R148" s="107">
        <f t="shared" si="756"/>
        <v>836</v>
      </c>
      <c r="S148" s="107">
        <f t="shared" si="756"/>
        <v>759</v>
      </c>
      <c r="T148" s="107">
        <f t="shared" si="756"/>
        <v>710</v>
      </c>
      <c r="U148" s="107">
        <f t="shared" si="756"/>
        <v>744</v>
      </c>
      <c r="V148" s="107">
        <f t="shared" si="756"/>
        <v>729</v>
      </c>
      <c r="W148" s="197">
        <f>SUM(W143+W144+W145+W146+W147)</f>
        <v>747</v>
      </c>
      <c r="X148" s="108">
        <f>SUM(X143+X144+X145+X146+X147)</f>
        <v>722</v>
      </c>
      <c r="Y148" s="197">
        <v>749</v>
      </c>
      <c r="Z148" s="197">
        <v>828</v>
      </c>
      <c r="AA148" s="197">
        <v>935</v>
      </c>
      <c r="AB148" s="197">
        <v>1075</v>
      </c>
      <c r="AC148" s="197">
        <v>1433</v>
      </c>
      <c r="AD148" s="197">
        <v>2119</v>
      </c>
      <c r="AE148" s="197">
        <v>3489</v>
      </c>
      <c r="AF148" s="197">
        <v>4017</v>
      </c>
      <c r="AG148" s="197">
        <v>4233</v>
      </c>
      <c r="AH148" s="197">
        <v>4170</v>
      </c>
      <c r="AI148" s="197">
        <v>3730</v>
      </c>
      <c r="AJ148" s="108">
        <v>3329</v>
      </c>
      <c r="AK148" s="197">
        <v>2666</v>
      </c>
      <c r="AL148" s="197">
        <v>2509</v>
      </c>
      <c r="AM148" s="197">
        <v>2730</v>
      </c>
      <c r="AN148" s="197">
        <v>3009</v>
      </c>
      <c r="AO148" s="197">
        <v>3503</v>
      </c>
      <c r="AP148" s="197">
        <v>3563</v>
      </c>
      <c r="AQ148" s="107">
        <v>3307</v>
      </c>
      <c r="AR148" s="197">
        <v>3418</v>
      </c>
      <c r="AS148" s="197">
        <v>3357</v>
      </c>
      <c r="AT148" s="197">
        <v>3260</v>
      </c>
      <c r="AU148" s="197">
        <v>2828</v>
      </c>
      <c r="AV148" s="108">
        <v>2295</v>
      </c>
      <c r="AW148" s="197">
        <v>1785</v>
      </c>
      <c r="AX148" s="197">
        <v>1829</v>
      </c>
      <c r="AY148" s="197">
        <v>1999</v>
      </c>
      <c r="AZ148" s="107">
        <v>2215</v>
      </c>
      <c r="BA148" s="197">
        <v>3028</v>
      </c>
      <c r="BB148" s="197">
        <v>3332</v>
      </c>
      <c r="BC148" s="107">
        <v>3245</v>
      </c>
      <c r="BD148" s="197">
        <v>3365</v>
      </c>
      <c r="BE148" s="197">
        <v>3100</v>
      </c>
      <c r="BF148" s="197">
        <v>3052</v>
      </c>
      <c r="BG148" s="197">
        <v>2698</v>
      </c>
      <c r="BH148" s="108">
        <v>2231</v>
      </c>
      <c r="BI148" s="488">
        <v>1919</v>
      </c>
      <c r="BJ148" s="552">
        <v>1736</v>
      </c>
      <c r="BK148" s="375">
        <v>1823</v>
      </c>
      <c r="BL148" s="107">
        <v>2015</v>
      </c>
      <c r="BM148" s="197">
        <v>2380</v>
      </c>
      <c r="BN148" s="197">
        <v>2729</v>
      </c>
      <c r="BO148" s="107">
        <v>2646</v>
      </c>
      <c r="BP148" s="107">
        <v>2502</v>
      </c>
      <c r="BQ148" s="197">
        <v>2595</v>
      </c>
      <c r="BR148" s="197">
        <v>2520</v>
      </c>
      <c r="BS148" s="197"/>
      <c r="BT148" s="197"/>
      <c r="BU148" s="105">
        <f t="shared" ref="BU148:BY148" si="757">SUM(BU143:BU147)</f>
        <v>-763</v>
      </c>
      <c r="BV148" s="107">
        <f t="shared" si="757"/>
        <v>-1665</v>
      </c>
      <c r="BW148" s="107">
        <f t="shared" si="757"/>
        <v>-3073</v>
      </c>
      <c r="BX148" s="107">
        <f t="shared" si="757"/>
        <v>-3267</v>
      </c>
      <c r="BY148" s="107">
        <f t="shared" si="757"/>
        <v>-3203</v>
      </c>
      <c r="BZ148" s="107">
        <f t="shared" ref="BZ148:CH148" si="758">SUM(BZ143:BZ147)</f>
        <v>-3085</v>
      </c>
      <c r="CA148" s="107">
        <f t="shared" si="758"/>
        <v>-2822</v>
      </c>
      <c r="CB148" s="107">
        <f t="shared" si="758"/>
        <v>-2652</v>
      </c>
      <c r="CC148" s="107">
        <f t="shared" si="758"/>
        <v>-1968</v>
      </c>
      <c r="CD148" s="375">
        <f t="shared" si="758"/>
        <v>-1273</v>
      </c>
      <c r="CE148" s="107">
        <f t="shared" si="758"/>
        <v>-604</v>
      </c>
      <c r="CF148" s="107">
        <f t="shared" si="758"/>
        <v>-416</v>
      </c>
      <c r="CG148" s="107">
        <f t="shared" si="758"/>
        <v>-213</v>
      </c>
      <c r="CH148" s="107">
        <f t="shared" si="758"/>
        <v>132</v>
      </c>
      <c r="CI148" s="107">
        <f t="shared" ref="CI148:CJ148" si="759">SUM(CI143:CI147)</f>
        <v>635</v>
      </c>
      <c r="CJ148" s="197">
        <f t="shared" si="759"/>
        <v>1283</v>
      </c>
      <c r="CK148" s="197">
        <f t="shared" ref="CK148:CL148" si="760">SUM(CK143:CK147)</f>
        <v>2730</v>
      </c>
      <c r="CL148" s="197">
        <f t="shared" si="760"/>
        <v>3307</v>
      </c>
      <c r="CM148" s="197">
        <f t="shared" ref="CM148" si="761">SUM(CM143:CM147)</f>
        <v>3489</v>
      </c>
      <c r="CN148" s="197">
        <f t="shared" ref="CN148:CO148" si="762">SUM(CN143:CN147)</f>
        <v>3441</v>
      </c>
      <c r="CO148" s="197">
        <f t="shared" si="762"/>
        <v>2983</v>
      </c>
      <c r="CP148" s="375">
        <f t="shared" ref="CP148:CQ148" si="763">SUM(CP143:CP147)</f>
        <v>2607</v>
      </c>
      <c r="CQ148" s="197">
        <f t="shared" si="763"/>
        <v>1917</v>
      </c>
      <c r="CR148" s="197">
        <f t="shared" ref="CR148" si="764">SUM(CR143:CR147)</f>
        <v>1681</v>
      </c>
      <c r="CS148" s="197">
        <f t="shared" ref="CS148" si="765">SUM(CS143:CS147)</f>
        <v>1795</v>
      </c>
      <c r="CT148" s="197">
        <f t="shared" ref="CT148" si="766">SUM(CT143:CT147)</f>
        <v>1934</v>
      </c>
      <c r="CU148" s="197">
        <f t="shared" ref="CU148" si="767">SUM(CU143:CU147)</f>
        <v>2070</v>
      </c>
      <c r="CV148" s="197">
        <f t="shared" ref="CV148" si="768">SUM(CV143:CV147)</f>
        <v>1444</v>
      </c>
      <c r="CW148" s="197">
        <f t="shared" ref="CW148" si="769">SUM(CW143:CW147)</f>
        <v>-182</v>
      </c>
      <c r="CX148" s="197">
        <f t="shared" ref="CX148" si="770">SUM(CX143:CX147)</f>
        <v>-599</v>
      </c>
      <c r="CY148" s="197">
        <f t="shared" ref="CY148" si="771">SUM(CY143:CY147)</f>
        <v>-876</v>
      </c>
      <c r="CZ148" s="197">
        <f t="shared" ref="CZ148" si="772">SUM(CZ143:CZ147)</f>
        <v>-910</v>
      </c>
      <c r="DA148" s="197">
        <f t="shared" ref="DA148" si="773">SUM(DA143:DA147)</f>
        <v>-902</v>
      </c>
      <c r="DB148" s="375">
        <f t="shared" ref="DB148" si="774">SUM(DB143:DB147)</f>
        <v>-1034</v>
      </c>
      <c r="DC148" s="375">
        <f t="shared" ref="DC148" si="775">SUM(DC143:DC147)</f>
        <v>-881</v>
      </c>
      <c r="DD148" s="375">
        <f t="shared" ref="DD148" si="776">SUM(DD143:DD147)</f>
        <v>-680</v>
      </c>
      <c r="DE148" s="375">
        <f t="shared" ref="DE148" si="777">SUM(DE143:DE147)</f>
        <v>-731</v>
      </c>
      <c r="DF148" s="375">
        <f t="shared" ref="DF148:DG148" si="778">SUM(DF143:DF147)</f>
        <v>-794</v>
      </c>
      <c r="DG148" s="375">
        <f t="shared" si="778"/>
        <v>-475</v>
      </c>
      <c r="DH148" s="375">
        <f t="shared" ref="DH148" si="779">SUM(DH143:DH147)</f>
        <v>-231</v>
      </c>
      <c r="DI148" s="375">
        <f t="shared" ref="DI148" si="780">SUM(DI143:DI147)</f>
        <v>-62</v>
      </c>
      <c r="DJ148" s="375">
        <f t="shared" ref="DJ148:DK148" si="781">SUM(DJ143:DJ147)</f>
        <v>-53</v>
      </c>
      <c r="DK148" s="375">
        <f t="shared" si="781"/>
        <v>-257</v>
      </c>
      <c r="DL148" s="375">
        <f t="shared" ref="DL148:DM148" si="782">SUM(DL143:DL147)</f>
        <v>-208</v>
      </c>
      <c r="DM148" s="375">
        <f t="shared" si="782"/>
        <v>-130</v>
      </c>
      <c r="DN148" s="375">
        <f t="shared" ref="DN148:DO148" si="783">SUM(DN143:DN147)</f>
        <v>-64</v>
      </c>
      <c r="DO148" s="375">
        <f t="shared" si="783"/>
        <v>134</v>
      </c>
      <c r="DP148" s="375">
        <f t="shared" ref="DP148" si="784">SUM(DP143:DP147)</f>
        <v>-93</v>
      </c>
      <c r="DQ148" s="375">
        <f t="shared" ref="DQ148:DR148" si="785">SUM(DQ143:DQ147)</f>
        <v>-176</v>
      </c>
      <c r="DR148" s="375">
        <f t="shared" si="785"/>
        <v>-200</v>
      </c>
      <c r="DS148" s="375">
        <f t="shared" ref="DS148:DT148" si="786">SUM(DS143:DS147)</f>
        <v>-648</v>
      </c>
      <c r="DT148" s="375">
        <f t="shared" si="786"/>
        <v>-603</v>
      </c>
      <c r="DU148" s="375">
        <f t="shared" ref="DU148:DV148" si="787">SUM(DU143:DU147)</f>
        <v>-599</v>
      </c>
      <c r="DV148" s="375">
        <f t="shared" si="787"/>
        <v>-863</v>
      </c>
      <c r="DW148" s="375">
        <f t="shared" ref="DW148:DX148" si="788">SUM(DW143:DW147)</f>
        <v>-505</v>
      </c>
      <c r="DX148" s="375">
        <f t="shared" si="788"/>
        <v>-532</v>
      </c>
      <c r="DY148" s="375"/>
      <c r="DZ148" s="375"/>
      <c r="EA148" s="375"/>
      <c r="EB148" s="262"/>
      <c r="EC148" s="107">
        <f>SUM(EC143:EC147)</f>
        <v>2520</v>
      </c>
    </row>
    <row r="149" spans="1:133" s="51" customFormat="1" ht="15" thickTop="1" x14ac:dyDescent="0.3">
      <c r="A149" s="138">
        <f>+A142+1</f>
        <v>20</v>
      </c>
      <c r="B149" s="98" t="s">
        <v>166</v>
      </c>
      <c r="C149" s="67"/>
      <c r="D149" s="68"/>
      <c r="E149" s="68"/>
      <c r="F149" s="68"/>
      <c r="G149" s="68"/>
      <c r="H149" s="68"/>
      <c r="I149" s="68"/>
      <c r="J149" s="68"/>
      <c r="K149" s="68"/>
      <c r="L149" s="69"/>
      <c r="M149" s="68"/>
      <c r="N149" s="68"/>
      <c r="O149" s="68"/>
      <c r="P149" s="68"/>
      <c r="Q149" s="68"/>
      <c r="R149" s="68"/>
      <c r="S149" s="68"/>
      <c r="T149" s="68"/>
      <c r="U149" s="182"/>
      <c r="V149" s="182"/>
      <c r="W149" s="182"/>
      <c r="X149" s="69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69"/>
      <c r="AK149" s="271"/>
      <c r="AL149" s="271"/>
      <c r="AM149" s="271"/>
      <c r="AN149" s="271"/>
      <c r="AO149" s="271"/>
      <c r="AP149" s="271"/>
      <c r="AQ149" s="70"/>
      <c r="AR149" s="271"/>
      <c r="AS149" s="271"/>
      <c r="AT149" s="271"/>
      <c r="AU149" s="271"/>
      <c r="AV149" s="287"/>
      <c r="AW149" s="271"/>
      <c r="AX149" s="271"/>
      <c r="AY149" s="271"/>
      <c r="AZ149" s="70"/>
      <c r="BA149" s="271"/>
      <c r="BB149" s="271"/>
      <c r="BC149" s="70"/>
      <c r="BD149" s="271"/>
      <c r="BE149" s="271"/>
      <c r="BF149" s="271"/>
      <c r="BG149" s="271"/>
      <c r="BH149" s="287"/>
      <c r="BI149" s="480"/>
      <c r="BJ149" s="536"/>
      <c r="BK149" s="569"/>
      <c r="BL149" s="70"/>
      <c r="BM149" s="271"/>
      <c r="BN149" s="271"/>
      <c r="BO149" s="70"/>
      <c r="BP149" s="70"/>
      <c r="BQ149" s="271"/>
      <c r="BR149" s="271"/>
      <c r="BS149" s="271"/>
      <c r="BT149" s="271"/>
      <c r="BU149" s="67"/>
      <c r="BV149" s="71"/>
      <c r="BW149" s="71"/>
      <c r="BX149" s="71"/>
      <c r="BY149" s="71"/>
      <c r="BZ149" s="71"/>
      <c r="CA149" s="71"/>
      <c r="CB149" s="71"/>
      <c r="CC149" s="71"/>
      <c r="CD149" s="381"/>
      <c r="CE149" s="404"/>
      <c r="CF149" s="71"/>
      <c r="CG149" s="71"/>
      <c r="CH149" s="71"/>
      <c r="CI149" s="71"/>
      <c r="CJ149" s="222"/>
      <c r="CK149" s="222"/>
      <c r="CL149" s="222"/>
      <c r="CM149" s="222"/>
      <c r="CN149" s="222"/>
      <c r="CO149" s="222"/>
      <c r="CP149" s="381"/>
      <c r="CQ149" s="343"/>
      <c r="CR149" s="222"/>
      <c r="CS149" s="222"/>
      <c r="CT149" s="222"/>
      <c r="CU149" s="222"/>
      <c r="CV149" s="222"/>
      <c r="CW149" s="222"/>
      <c r="CX149" s="222"/>
      <c r="CY149" s="222"/>
      <c r="CZ149" s="222"/>
      <c r="DA149" s="222"/>
      <c r="DB149" s="381"/>
      <c r="DC149" s="381"/>
      <c r="DD149" s="381"/>
      <c r="DE149" s="381"/>
      <c r="DF149" s="381"/>
      <c r="DG149" s="381"/>
      <c r="DH149" s="381"/>
      <c r="DI149" s="381"/>
      <c r="DJ149" s="381"/>
      <c r="DK149" s="381"/>
      <c r="DL149" s="381"/>
      <c r="DM149" s="381"/>
      <c r="DN149" s="381"/>
      <c r="DO149" s="381"/>
      <c r="DP149" s="381"/>
      <c r="DQ149" s="381"/>
      <c r="DR149" s="381"/>
      <c r="DS149" s="381"/>
      <c r="DT149" s="381"/>
      <c r="DU149" s="381"/>
      <c r="DV149" s="381"/>
      <c r="DW149" s="381"/>
      <c r="DX149" s="381"/>
      <c r="DY149" s="381"/>
      <c r="DZ149" s="381"/>
      <c r="EA149" s="381"/>
      <c r="EB149" s="261"/>
      <c r="EC149" s="70"/>
    </row>
    <row r="150" spans="1:133" s="51" customFormat="1" x14ac:dyDescent="0.3">
      <c r="A150" s="138"/>
      <c r="B150" s="52" t="s">
        <v>139</v>
      </c>
      <c r="C150" s="202">
        <v>14846696.24</v>
      </c>
      <c r="D150" s="203">
        <v>10962028.220000001</v>
      </c>
      <c r="E150" s="203">
        <v>6253703.0800000001</v>
      </c>
      <c r="F150" s="204">
        <v>4899055.96</v>
      </c>
      <c r="G150" s="203">
        <v>4386200.05</v>
      </c>
      <c r="H150" s="204">
        <v>3571338.52</v>
      </c>
      <c r="I150" s="203">
        <v>3707648.8</v>
      </c>
      <c r="J150" s="204">
        <v>4461976.79</v>
      </c>
      <c r="K150" s="203">
        <v>5991737.3300000001</v>
      </c>
      <c r="L150" s="205">
        <v>12776033.640000001</v>
      </c>
      <c r="M150" s="204">
        <v>13098091.560000001</v>
      </c>
      <c r="N150" s="204">
        <v>13691663.630000001</v>
      </c>
      <c r="O150" s="203">
        <v>11289668.02</v>
      </c>
      <c r="P150" s="204">
        <v>11703643.75</v>
      </c>
      <c r="Q150" s="203">
        <v>6989138</v>
      </c>
      <c r="R150" s="204">
        <v>4405951</v>
      </c>
      <c r="S150" s="203">
        <v>3379718</v>
      </c>
      <c r="T150" s="204">
        <v>3229458</v>
      </c>
      <c r="U150" s="206">
        <v>3634956</v>
      </c>
      <c r="V150" s="206">
        <v>3842422</v>
      </c>
      <c r="W150" s="206">
        <v>6011359</v>
      </c>
      <c r="X150" s="205">
        <v>12194215</v>
      </c>
      <c r="Y150" s="206">
        <v>14773039</v>
      </c>
      <c r="Z150" s="206">
        <v>17547542</v>
      </c>
      <c r="AA150" s="206">
        <v>14826295</v>
      </c>
      <c r="AB150" s="206">
        <v>9345126</v>
      </c>
      <c r="AC150" s="206">
        <v>5655320</v>
      </c>
      <c r="AD150" s="206">
        <v>4555833</v>
      </c>
      <c r="AE150" s="206">
        <v>3489434</v>
      </c>
      <c r="AF150" s="206">
        <v>3609761</v>
      </c>
      <c r="AG150" s="206">
        <v>3941910</v>
      </c>
      <c r="AH150" s="206">
        <v>3528731</v>
      </c>
      <c r="AI150" s="206">
        <v>6992879</v>
      </c>
      <c r="AJ150" s="218">
        <v>15396265</v>
      </c>
      <c r="AK150" s="282">
        <v>18656533</v>
      </c>
      <c r="AL150" s="282">
        <v>19955174</v>
      </c>
      <c r="AM150" s="282">
        <v>18306268</v>
      </c>
      <c r="AN150" s="282">
        <v>12994268</v>
      </c>
      <c r="AO150" s="282">
        <v>9013400</v>
      </c>
      <c r="AP150" s="282">
        <v>6559280</v>
      </c>
      <c r="AQ150" s="56">
        <v>5393272</v>
      </c>
      <c r="AR150" s="282">
        <v>5312814</v>
      </c>
      <c r="AS150" s="282">
        <v>5750134</v>
      </c>
      <c r="AT150" s="282">
        <v>6073878</v>
      </c>
      <c r="AU150" s="282">
        <v>8268976</v>
      </c>
      <c r="AV150" s="218">
        <v>19742439</v>
      </c>
      <c r="AW150" s="282">
        <v>21118945</v>
      </c>
      <c r="AX150" s="282">
        <v>19644187</v>
      </c>
      <c r="AY150" s="282">
        <v>0</v>
      </c>
      <c r="AZ150" s="56">
        <v>12672940</v>
      </c>
      <c r="BA150" s="282">
        <v>7571756</v>
      </c>
      <c r="BB150" s="282">
        <v>5797543</v>
      </c>
      <c r="BC150" s="56">
        <v>4291318</v>
      </c>
      <c r="BD150" s="282">
        <v>4417952</v>
      </c>
      <c r="BE150" s="282">
        <v>3872298</v>
      </c>
      <c r="BF150" s="282">
        <v>4520595</v>
      </c>
      <c r="BG150" s="282">
        <v>8859414</v>
      </c>
      <c r="BH150" s="218">
        <v>17083958</v>
      </c>
      <c r="BI150" s="489">
        <v>22447699</v>
      </c>
      <c r="BJ150" s="553">
        <v>25090774</v>
      </c>
      <c r="BK150" s="574">
        <v>17445377</v>
      </c>
      <c r="BL150" s="56">
        <v>15866140</v>
      </c>
      <c r="BM150" s="282">
        <v>9142836</v>
      </c>
      <c r="BN150" s="282">
        <v>5775732</v>
      </c>
      <c r="BO150" s="56">
        <v>6061855</v>
      </c>
      <c r="BP150" s="56">
        <v>5016128</v>
      </c>
      <c r="BQ150" s="282">
        <v>5478624</v>
      </c>
      <c r="BR150" s="282">
        <v>6264888</v>
      </c>
      <c r="BS150" s="282"/>
      <c r="BT150" s="282"/>
      <c r="BU150" s="527">
        <f t="shared" ref="BU150:CD154" si="789">O150-C150</f>
        <v>-3557028.2200000007</v>
      </c>
      <c r="BV150" s="212">
        <f t="shared" si="789"/>
        <v>741615.52999999933</v>
      </c>
      <c r="BW150" s="212">
        <f t="shared" si="789"/>
        <v>735434.91999999993</v>
      </c>
      <c r="BX150" s="212">
        <f t="shared" si="789"/>
        <v>-493104.95999999996</v>
      </c>
      <c r="BY150" s="212">
        <f t="shared" si="789"/>
        <v>-1006482.0499999998</v>
      </c>
      <c r="BZ150" s="212">
        <f t="shared" si="789"/>
        <v>-341880.52</v>
      </c>
      <c r="CA150" s="212">
        <f t="shared" si="789"/>
        <v>-72692.799999999814</v>
      </c>
      <c r="CB150" s="212">
        <f t="shared" si="789"/>
        <v>-619554.79</v>
      </c>
      <c r="CC150" s="212">
        <f t="shared" si="789"/>
        <v>19621.669999999925</v>
      </c>
      <c r="CD150" s="395">
        <f t="shared" si="789"/>
        <v>-581818.6400000006</v>
      </c>
      <c r="CE150" s="212">
        <f t="shared" ref="CE150:CN154" si="790">Y150-M150</f>
        <v>1674947.4399999995</v>
      </c>
      <c r="CF150" s="212">
        <f t="shared" si="790"/>
        <v>3855878.3699999992</v>
      </c>
      <c r="CG150" s="212">
        <f t="shared" si="790"/>
        <v>3536626.9800000004</v>
      </c>
      <c r="CH150" s="212">
        <f t="shared" si="790"/>
        <v>-2358517.75</v>
      </c>
      <c r="CI150" s="212">
        <f t="shared" si="790"/>
        <v>-1333818</v>
      </c>
      <c r="CJ150" s="236">
        <f t="shared" si="790"/>
        <v>149882</v>
      </c>
      <c r="CK150" s="236">
        <f t="shared" si="790"/>
        <v>109716</v>
      </c>
      <c r="CL150" s="236">
        <f t="shared" si="790"/>
        <v>380303</v>
      </c>
      <c r="CM150" s="236">
        <f t="shared" si="790"/>
        <v>306954</v>
      </c>
      <c r="CN150" s="236">
        <f t="shared" si="790"/>
        <v>-313691</v>
      </c>
      <c r="CO150" s="236">
        <f t="shared" ref="CO150:CX154" si="791">AI150-W150</f>
        <v>981520</v>
      </c>
      <c r="CP150" s="395">
        <f t="shared" si="791"/>
        <v>3202050</v>
      </c>
      <c r="CQ150" s="236">
        <f t="shared" si="791"/>
        <v>3883494</v>
      </c>
      <c r="CR150" s="236">
        <f t="shared" si="791"/>
        <v>2407632</v>
      </c>
      <c r="CS150" s="236">
        <f t="shared" si="791"/>
        <v>3479973</v>
      </c>
      <c r="CT150" s="236">
        <f t="shared" si="791"/>
        <v>3649142</v>
      </c>
      <c r="CU150" s="236">
        <f t="shared" si="791"/>
        <v>3358080</v>
      </c>
      <c r="CV150" s="236">
        <f t="shared" si="791"/>
        <v>2003447</v>
      </c>
      <c r="CW150" s="236">
        <f t="shared" si="791"/>
        <v>1903838</v>
      </c>
      <c r="CX150" s="236">
        <f t="shared" si="791"/>
        <v>1703053</v>
      </c>
      <c r="CY150" s="236">
        <f t="shared" ref="CY150:DH154" si="792">AS150-AG150</f>
        <v>1808224</v>
      </c>
      <c r="CZ150" s="236">
        <f t="shared" si="792"/>
        <v>2545147</v>
      </c>
      <c r="DA150" s="236">
        <f t="shared" si="792"/>
        <v>1276097</v>
      </c>
      <c r="DB150" s="395">
        <f t="shared" si="792"/>
        <v>4346174</v>
      </c>
      <c r="DC150" s="395">
        <f t="shared" si="792"/>
        <v>2462412</v>
      </c>
      <c r="DD150" s="395">
        <f t="shared" si="792"/>
        <v>-310987</v>
      </c>
      <c r="DE150" s="395">
        <f t="shared" si="792"/>
        <v>-18306268</v>
      </c>
      <c r="DF150" s="395">
        <f t="shared" si="792"/>
        <v>-321328</v>
      </c>
      <c r="DG150" s="395">
        <f t="shared" si="792"/>
        <v>-1441644</v>
      </c>
      <c r="DH150" s="395">
        <f t="shared" si="792"/>
        <v>-761737</v>
      </c>
      <c r="DI150" s="395">
        <f t="shared" ref="DI150:DX154" si="793">BC150-AQ150</f>
        <v>-1101954</v>
      </c>
      <c r="DJ150" s="395">
        <f t="shared" si="793"/>
        <v>-894862</v>
      </c>
      <c r="DK150" s="395">
        <f t="shared" si="793"/>
        <v>-1877836</v>
      </c>
      <c r="DL150" s="395">
        <f t="shared" si="793"/>
        <v>-1553283</v>
      </c>
      <c r="DM150" s="395">
        <f t="shared" si="793"/>
        <v>590438</v>
      </c>
      <c r="DN150" s="395">
        <f t="shared" si="793"/>
        <v>-2658481</v>
      </c>
      <c r="DO150" s="395">
        <f t="shared" si="793"/>
        <v>1328754</v>
      </c>
      <c r="DP150" s="395">
        <f t="shared" si="793"/>
        <v>5446587</v>
      </c>
      <c r="DQ150" s="395">
        <f t="shared" si="793"/>
        <v>17445377</v>
      </c>
      <c r="DR150" s="395">
        <f t="shared" si="793"/>
        <v>3193200</v>
      </c>
      <c r="DS150" s="395">
        <f t="shared" si="793"/>
        <v>1571080</v>
      </c>
      <c r="DT150" s="395">
        <f t="shared" si="793"/>
        <v>-21811</v>
      </c>
      <c r="DU150" s="395">
        <f t="shared" si="793"/>
        <v>1770537</v>
      </c>
      <c r="DV150" s="395">
        <f t="shared" si="793"/>
        <v>598176</v>
      </c>
      <c r="DW150" s="395">
        <f t="shared" si="793"/>
        <v>1606326</v>
      </c>
      <c r="DX150" s="395">
        <f t="shared" si="793"/>
        <v>1744293</v>
      </c>
      <c r="DY150" s="395"/>
      <c r="DZ150" s="395"/>
      <c r="EA150" s="395"/>
      <c r="EB150" s="261"/>
      <c r="EC150" s="56">
        <f>IF(ISERROR(GETPIVOTDATA("VALUE",'CRS WK pvt'!$I$2,"DT_FILE",EC$8,"CD_CO",EC$6,"TRIM_CAT",TRIM(B150),"TRIM_LINE",A149))=TRUE,0,GETPIVOTDATA("VALUE",'CRS WK pvt'!$I$2,"DT_FILE",EC$8,"CD_CO",EC$6,"TRIM_CAT",TRIM(B150),"TRIM_LINE",A149))</f>
        <v>6264888</v>
      </c>
    </row>
    <row r="151" spans="1:133" s="51" customFormat="1" x14ac:dyDescent="0.3">
      <c r="A151" s="138"/>
      <c r="B151" s="52" t="s">
        <v>140</v>
      </c>
      <c r="C151" s="202">
        <v>1078358.7</v>
      </c>
      <c r="D151" s="203">
        <v>877535.45</v>
      </c>
      <c r="E151" s="203">
        <v>486027.16</v>
      </c>
      <c r="F151" s="204">
        <v>362719.1</v>
      </c>
      <c r="G151" s="203">
        <v>249897.31</v>
      </c>
      <c r="H151" s="204">
        <v>260376.52</v>
      </c>
      <c r="I151" s="203">
        <v>254593.89</v>
      </c>
      <c r="J151" s="204">
        <v>276814.67</v>
      </c>
      <c r="K151" s="203">
        <v>433603.14</v>
      </c>
      <c r="L151" s="205">
        <v>1028700.94</v>
      </c>
      <c r="M151" s="204">
        <v>955733.57</v>
      </c>
      <c r="N151" s="204">
        <v>955992.45</v>
      </c>
      <c r="O151" s="203">
        <v>788096.06</v>
      </c>
      <c r="P151" s="204">
        <v>713039.59</v>
      </c>
      <c r="Q151" s="203">
        <v>471004</v>
      </c>
      <c r="R151" s="204">
        <v>293772</v>
      </c>
      <c r="S151" s="203">
        <v>231262</v>
      </c>
      <c r="T151" s="204">
        <v>218650</v>
      </c>
      <c r="U151" s="206">
        <v>214528</v>
      </c>
      <c r="V151" s="206">
        <v>249137</v>
      </c>
      <c r="W151" s="206">
        <v>438132</v>
      </c>
      <c r="X151" s="205">
        <v>905959</v>
      </c>
      <c r="Y151" s="206">
        <v>1164607</v>
      </c>
      <c r="Z151" s="206">
        <v>1292714</v>
      </c>
      <c r="AA151" s="206">
        <v>1148017</v>
      </c>
      <c r="AB151" s="206">
        <v>939124</v>
      </c>
      <c r="AC151" s="206">
        <v>601304</v>
      </c>
      <c r="AD151" s="206">
        <v>450551</v>
      </c>
      <c r="AE151" s="206">
        <v>275907</v>
      </c>
      <c r="AF151" s="206">
        <v>265946</v>
      </c>
      <c r="AG151" s="206">
        <v>278839</v>
      </c>
      <c r="AH151" s="206">
        <v>323327</v>
      </c>
      <c r="AI151" s="206">
        <v>470493</v>
      </c>
      <c r="AJ151" s="218">
        <v>956247</v>
      </c>
      <c r="AK151" s="282">
        <v>1363112</v>
      </c>
      <c r="AL151" s="282">
        <v>1552561</v>
      </c>
      <c r="AM151" s="282">
        <v>1409017</v>
      </c>
      <c r="AN151" s="282">
        <v>1165940</v>
      </c>
      <c r="AO151" s="282">
        <v>750707</v>
      </c>
      <c r="AP151" s="282">
        <v>527451</v>
      </c>
      <c r="AQ151" s="56">
        <v>431549</v>
      </c>
      <c r="AR151" s="282">
        <v>396348</v>
      </c>
      <c r="AS151" s="282">
        <v>384811</v>
      </c>
      <c r="AT151" s="282">
        <v>467063</v>
      </c>
      <c r="AU151" s="282">
        <v>670652</v>
      </c>
      <c r="AV151" s="218">
        <v>1813580</v>
      </c>
      <c r="AW151" s="282">
        <v>2226622</v>
      </c>
      <c r="AX151" s="282">
        <v>1857191</v>
      </c>
      <c r="AY151" s="282">
        <v>0</v>
      </c>
      <c r="AZ151" s="56">
        <v>1354525</v>
      </c>
      <c r="BA151" s="282">
        <v>823090</v>
      </c>
      <c r="BB151" s="282">
        <v>548544</v>
      </c>
      <c r="BC151" s="56">
        <v>398837</v>
      </c>
      <c r="BD151" s="282">
        <v>410977</v>
      </c>
      <c r="BE151" s="282">
        <v>354212</v>
      </c>
      <c r="BF151" s="282">
        <v>443577</v>
      </c>
      <c r="BG151" s="282">
        <v>732305</v>
      </c>
      <c r="BH151" s="218">
        <v>1722086</v>
      </c>
      <c r="BI151" s="489">
        <v>1988712</v>
      </c>
      <c r="BJ151" s="553">
        <v>2443069</v>
      </c>
      <c r="BK151" s="574">
        <v>1836199</v>
      </c>
      <c r="BL151" s="56">
        <v>1652234</v>
      </c>
      <c r="BM151" s="282">
        <v>1004809</v>
      </c>
      <c r="BN151" s="282">
        <v>447291</v>
      </c>
      <c r="BO151" s="56">
        <v>445550</v>
      </c>
      <c r="BP151" s="56">
        <v>398946</v>
      </c>
      <c r="BQ151" s="282">
        <v>412513</v>
      </c>
      <c r="BR151" s="282">
        <v>457696</v>
      </c>
      <c r="BS151" s="282"/>
      <c r="BT151" s="282"/>
      <c r="BU151" s="527">
        <f t="shared" si="789"/>
        <v>-290262.6399999999</v>
      </c>
      <c r="BV151" s="212">
        <f t="shared" si="789"/>
        <v>-164495.85999999999</v>
      </c>
      <c r="BW151" s="212">
        <f t="shared" si="789"/>
        <v>-15023.159999999974</v>
      </c>
      <c r="BX151" s="212">
        <f t="shared" si="789"/>
        <v>-68947.099999999977</v>
      </c>
      <c r="BY151" s="212">
        <f t="shared" si="789"/>
        <v>-18635.309999999998</v>
      </c>
      <c r="BZ151" s="212">
        <f t="shared" si="789"/>
        <v>-41726.51999999999</v>
      </c>
      <c r="CA151" s="212">
        <f t="shared" si="789"/>
        <v>-40065.890000000014</v>
      </c>
      <c r="CB151" s="212">
        <f t="shared" si="789"/>
        <v>-27677.669999999984</v>
      </c>
      <c r="CC151" s="212">
        <f t="shared" si="789"/>
        <v>4528.859999999986</v>
      </c>
      <c r="CD151" s="395">
        <f t="shared" si="789"/>
        <v>-122741.93999999994</v>
      </c>
      <c r="CE151" s="212">
        <f t="shared" si="790"/>
        <v>208873.43000000005</v>
      </c>
      <c r="CF151" s="212">
        <f t="shared" si="790"/>
        <v>336721.55000000005</v>
      </c>
      <c r="CG151" s="212">
        <f t="shared" si="790"/>
        <v>359920.93999999994</v>
      </c>
      <c r="CH151" s="212">
        <f t="shared" si="790"/>
        <v>226084.41000000003</v>
      </c>
      <c r="CI151" s="212">
        <f t="shared" si="790"/>
        <v>130300</v>
      </c>
      <c r="CJ151" s="236">
        <f t="shared" si="790"/>
        <v>156779</v>
      </c>
      <c r="CK151" s="236">
        <f t="shared" si="790"/>
        <v>44645</v>
      </c>
      <c r="CL151" s="236">
        <f t="shared" si="790"/>
        <v>47296</v>
      </c>
      <c r="CM151" s="236">
        <f t="shared" si="790"/>
        <v>64311</v>
      </c>
      <c r="CN151" s="236">
        <f t="shared" si="790"/>
        <v>74190</v>
      </c>
      <c r="CO151" s="236">
        <f t="shared" si="791"/>
        <v>32361</v>
      </c>
      <c r="CP151" s="395">
        <f t="shared" si="791"/>
        <v>50288</v>
      </c>
      <c r="CQ151" s="236">
        <f t="shared" si="791"/>
        <v>198505</v>
      </c>
      <c r="CR151" s="236">
        <f t="shared" si="791"/>
        <v>259847</v>
      </c>
      <c r="CS151" s="236">
        <f t="shared" si="791"/>
        <v>261000</v>
      </c>
      <c r="CT151" s="236">
        <f t="shared" si="791"/>
        <v>226816</v>
      </c>
      <c r="CU151" s="236">
        <f t="shared" si="791"/>
        <v>149403</v>
      </c>
      <c r="CV151" s="236">
        <f t="shared" si="791"/>
        <v>76900</v>
      </c>
      <c r="CW151" s="236">
        <f t="shared" si="791"/>
        <v>155642</v>
      </c>
      <c r="CX151" s="236">
        <f t="shared" si="791"/>
        <v>130402</v>
      </c>
      <c r="CY151" s="236">
        <f t="shared" si="792"/>
        <v>105972</v>
      </c>
      <c r="CZ151" s="236">
        <f t="shared" si="792"/>
        <v>143736</v>
      </c>
      <c r="DA151" s="236">
        <f t="shared" si="792"/>
        <v>200159</v>
      </c>
      <c r="DB151" s="395">
        <f t="shared" si="792"/>
        <v>857333</v>
      </c>
      <c r="DC151" s="395">
        <f t="shared" si="792"/>
        <v>863510</v>
      </c>
      <c r="DD151" s="395">
        <f t="shared" si="792"/>
        <v>304630</v>
      </c>
      <c r="DE151" s="395">
        <f t="shared" si="792"/>
        <v>-1409017</v>
      </c>
      <c r="DF151" s="395">
        <f t="shared" si="792"/>
        <v>188585</v>
      </c>
      <c r="DG151" s="395">
        <f t="shared" si="792"/>
        <v>72383</v>
      </c>
      <c r="DH151" s="395">
        <f t="shared" si="792"/>
        <v>21093</v>
      </c>
      <c r="DI151" s="395">
        <f t="shared" si="793"/>
        <v>-32712</v>
      </c>
      <c r="DJ151" s="395">
        <f t="shared" si="793"/>
        <v>14629</v>
      </c>
      <c r="DK151" s="395">
        <f t="shared" si="793"/>
        <v>-30599</v>
      </c>
      <c r="DL151" s="395">
        <f t="shared" si="793"/>
        <v>-23486</v>
      </c>
      <c r="DM151" s="395">
        <f t="shared" si="793"/>
        <v>61653</v>
      </c>
      <c r="DN151" s="395">
        <f t="shared" si="793"/>
        <v>-91494</v>
      </c>
      <c r="DO151" s="395">
        <f t="shared" si="793"/>
        <v>-237910</v>
      </c>
      <c r="DP151" s="395">
        <f t="shared" si="793"/>
        <v>585878</v>
      </c>
      <c r="DQ151" s="395">
        <f t="shared" si="793"/>
        <v>1836199</v>
      </c>
      <c r="DR151" s="395">
        <f t="shared" si="793"/>
        <v>297709</v>
      </c>
      <c r="DS151" s="395">
        <f t="shared" si="793"/>
        <v>181719</v>
      </c>
      <c r="DT151" s="395">
        <f t="shared" si="793"/>
        <v>-101253</v>
      </c>
      <c r="DU151" s="395">
        <f t="shared" si="793"/>
        <v>46713</v>
      </c>
      <c r="DV151" s="395">
        <f t="shared" si="793"/>
        <v>-12031</v>
      </c>
      <c r="DW151" s="395">
        <f t="shared" si="793"/>
        <v>58301</v>
      </c>
      <c r="DX151" s="395">
        <f t="shared" si="793"/>
        <v>14119</v>
      </c>
      <c r="DY151" s="395"/>
      <c r="DZ151" s="395"/>
      <c r="EA151" s="395"/>
      <c r="EB151" s="261"/>
      <c r="EC151" s="56">
        <f>IF(ISERROR(GETPIVOTDATA("VALUE",'CRS WK pvt'!$I$2,"DT_FILE",EC$8,"CD_CO",EC$6,"TRIM_CAT",TRIM(B151),"TRIM_LINE",A149))=TRUE,0,GETPIVOTDATA("VALUE",'CRS WK pvt'!$I$2,"DT_FILE",EC$8,"CD_CO",EC$6,"TRIM_CAT",TRIM(B151),"TRIM_LINE",A149))</f>
        <v>457696</v>
      </c>
    </row>
    <row r="152" spans="1:133" s="51" customFormat="1" x14ac:dyDescent="0.3">
      <c r="A152" s="138"/>
      <c r="B152" s="52" t="s">
        <v>141</v>
      </c>
      <c r="C152" s="202">
        <v>5043542.8499999996</v>
      </c>
      <c r="D152" s="203">
        <v>3293201.55</v>
      </c>
      <c r="E152" s="203">
        <v>1674029.8</v>
      </c>
      <c r="F152" s="204">
        <v>1179371.94</v>
      </c>
      <c r="G152" s="203">
        <v>904191.49</v>
      </c>
      <c r="H152" s="204">
        <v>810935.18</v>
      </c>
      <c r="I152" s="203">
        <v>790495.12</v>
      </c>
      <c r="J152" s="204">
        <v>945449.86</v>
      </c>
      <c r="K152" s="203">
        <v>1758428.22</v>
      </c>
      <c r="L152" s="205">
        <v>4054819.26</v>
      </c>
      <c r="M152" s="204">
        <v>4227079.5599999996</v>
      </c>
      <c r="N152" s="204">
        <v>4443744.6100000003</v>
      </c>
      <c r="O152" s="203">
        <v>3591303.57</v>
      </c>
      <c r="P152" s="204">
        <v>3439566.27</v>
      </c>
      <c r="Q152" s="203">
        <v>1954089</v>
      </c>
      <c r="R152" s="204">
        <v>900771</v>
      </c>
      <c r="S152" s="203">
        <v>636679</v>
      </c>
      <c r="T152" s="204">
        <v>620869</v>
      </c>
      <c r="U152" s="206">
        <v>627052</v>
      </c>
      <c r="V152" s="206">
        <v>758577</v>
      </c>
      <c r="W152" s="206">
        <v>1452898</v>
      </c>
      <c r="X152" s="205">
        <v>3268018</v>
      </c>
      <c r="Y152" s="206">
        <v>5099072</v>
      </c>
      <c r="Z152" s="206">
        <v>5670565</v>
      </c>
      <c r="AA152" s="206">
        <v>4395358</v>
      </c>
      <c r="AB152" s="206">
        <v>2572609</v>
      </c>
      <c r="AC152" s="206">
        <v>1414016</v>
      </c>
      <c r="AD152" s="206">
        <v>909234</v>
      </c>
      <c r="AE152" s="206">
        <v>767522</v>
      </c>
      <c r="AF152" s="206">
        <v>670891</v>
      </c>
      <c r="AG152" s="206">
        <v>798249</v>
      </c>
      <c r="AH152" s="206">
        <v>899489</v>
      </c>
      <c r="AI152" s="206">
        <v>1667514</v>
      </c>
      <c r="AJ152" s="218">
        <v>4451609</v>
      </c>
      <c r="AK152" s="282">
        <v>6362569</v>
      </c>
      <c r="AL152" s="282">
        <v>6248140</v>
      </c>
      <c r="AM152" s="282">
        <v>5588212</v>
      </c>
      <c r="AN152" s="282">
        <v>3647176</v>
      </c>
      <c r="AO152" s="282">
        <v>2191130</v>
      </c>
      <c r="AP152" s="282">
        <v>1613585</v>
      </c>
      <c r="AQ152" s="56">
        <v>1367197</v>
      </c>
      <c r="AR152" s="282">
        <v>1100117</v>
      </c>
      <c r="AS152" s="282">
        <v>1236394</v>
      </c>
      <c r="AT152" s="282">
        <v>1573706</v>
      </c>
      <c r="AU152" s="282">
        <v>2290694</v>
      </c>
      <c r="AV152" s="218">
        <v>6022008</v>
      </c>
      <c r="AW152" s="282">
        <v>6010823</v>
      </c>
      <c r="AX152" s="282">
        <v>5710040</v>
      </c>
      <c r="AY152" s="282">
        <v>5965188</v>
      </c>
      <c r="AZ152" s="56">
        <v>3052469</v>
      </c>
      <c r="BA152" s="282">
        <v>1896267</v>
      </c>
      <c r="BB152" s="282">
        <v>1297671</v>
      </c>
      <c r="BC152" s="56">
        <v>836777</v>
      </c>
      <c r="BD152" s="282">
        <v>845817</v>
      </c>
      <c r="BE152" s="282">
        <v>836349</v>
      </c>
      <c r="BF152" s="282">
        <v>873784</v>
      </c>
      <c r="BG152" s="282">
        <v>2050298</v>
      </c>
      <c r="BH152" s="218">
        <v>5031955</v>
      </c>
      <c r="BI152" s="489">
        <v>6137187</v>
      </c>
      <c r="BJ152" s="553">
        <v>7279605</v>
      </c>
      <c r="BK152" s="574">
        <v>4900255</v>
      </c>
      <c r="BL152" s="56">
        <v>4379909</v>
      </c>
      <c r="BM152" s="282">
        <v>2251948</v>
      </c>
      <c r="BN152" s="282">
        <v>644904</v>
      </c>
      <c r="BO152" s="56">
        <v>597659</v>
      </c>
      <c r="BP152" s="56">
        <v>519049</v>
      </c>
      <c r="BQ152" s="282">
        <v>539608</v>
      </c>
      <c r="BR152" s="282">
        <v>699156</v>
      </c>
      <c r="BS152" s="282"/>
      <c r="BT152" s="282"/>
      <c r="BU152" s="527">
        <f t="shared" si="789"/>
        <v>-1452239.2799999998</v>
      </c>
      <c r="BV152" s="212">
        <f t="shared" si="789"/>
        <v>146364.7200000002</v>
      </c>
      <c r="BW152" s="212">
        <f t="shared" si="789"/>
        <v>280059.19999999995</v>
      </c>
      <c r="BX152" s="212">
        <f t="shared" si="789"/>
        <v>-278600.93999999994</v>
      </c>
      <c r="BY152" s="212">
        <f t="shared" si="789"/>
        <v>-267512.49</v>
      </c>
      <c r="BZ152" s="212">
        <f t="shared" si="789"/>
        <v>-190066.18000000005</v>
      </c>
      <c r="CA152" s="212">
        <f t="shared" si="789"/>
        <v>-163443.12</v>
      </c>
      <c r="CB152" s="212">
        <f t="shared" si="789"/>
        <v>-186872.86</v>
      </c>
      <c r="CC152" s="212">
        <f t="shared" si="789"/>
        <v>-305530.21999999997</v>
      </c>
      <c r="CD152" s="395">
        <f t="shared" si="789"/>
        <v>-786801.25999999978</v>
      </c>
      <c r="CE152" s="212">
        <f t="shared" si="790"/>
        <v>871992.44000000041</v>
      </c>
      <c r="CF152" s="212">
        <f t="shared" si="790"/>
        <v>1226820.3899999997</v>
      </c>
      <c r="CG152" s="212">
        <f t="shared" si="790"/>
        <v>804054.43000000017</v>
      </c>
      <c r="CH152" s="212">
        <f t="shared" si="790"/>
        <v>-866957.27</v>
      </c>
      <c r="CI152" s="212">
        <f t="shared" si="790"/>
        <v>-540073</v>
      </c>
      <c r="CJ152" s="236">
        <f t="shared" si="790"/>
        <v>8463</v>
      </c>
      <c r="CK152" s="236">
        <f t="shared" si="790"/>
        <v>130843</v>
      </c>
      <c r="CL152" s="236">
        <f t="shared" si="790"/>
        <v>50022</v>
      </c>
      <c r="CM152" s="236">
        <f t="shared" si="790"/>
        <v>171197</v>
      </c>
      <c r="CN152" s="236">
        <f t="shared" si="790"/>
        <v>140912</v>
      </c>
      <c r="CO152" s="236">
        <f t="shared" si="791"/>
        <v>214616</v>
      </c>
      <c r="CP152" s="395">
        <f t="shared" si="791"/>
        <v>1183591</v>
      </c>
      <c r="CQ152" s="236">
        <f t="shared" si="791"/>
        <v>1263497</v>
      </c>
      <c r="CR152" s="236">
        <f t="shared" si="791"/>
        <v>577575</v>
      </c>
      <c r="CS152" s="236">
        <f t="shared" si="791"/>
        <v>1192854</v>
      </c>
      <c r="CT152" s="236">
        <f t="shared" si="791"/>
        <v>1074567</v>
      </c>
      <c r="CU152" s="236">
        <f t="shared" si="791"/>
        <v>777114</v>
      </c>
      <c r="CV152" s="236">
        <f t="shared" si="791"/>
        <v>704351</v>
      </c>
      <c r="CW152" s="236">
        <f t="shared" si="791"/>
        <v>599675</v>
      </c>
      <c r="CX152" s="236">
        <f t="shared" si="791"/>
        <v>429226</v>
      </c>
      <c r="CY152" s="236">
        <f t="shared" si="792"/>
        <v>438145</v>
      </c>
      <c r="CZ152" s="236">
        <f t="shared" si="792"/>
        <v>674217</v>
      </c>
      <c r="DA152" s="236">
        <f t="shared" si="792"/>
        <v>623180</v>
      </c>
      <c r="DB152" s="395">
        <f t="shared" si="792"/>
        <v>1570399</v>
      </c>
      <c r="DC152" s="395">
        <f t="shared" si="792"/>
        <v>-351746</v>
      </c>
      <c r="DD152" s="395">
        <f t="shared" si="792"/>
        <v>-538100</v>
      </c>
      <c r="DE152" s="395">
        <f t="shared" si="792"/>
        <v>376976</v>
      </c>
      <c r="DF152" s="395">
        <f t="shared" si="792"/>
        <v>-594707</v>
      </c>
      <c r="DG152" s="395">
        <f t="shared" si="792"/>
        <v>-294863</v>
      </c>
      <c r="DH152" s="395">
        <f t="shared" si="792"/>
        <v>-315914</v>
      </c>
      <c r="DI152" s="395">
        <f t="shared" si="793"/>
        <v>-530420</v>
      </c>
      <c r="DJ152" s="395">
        <f t="shared" si="793"/>
        <v>-254300</v>
      </c>
      <c r="DK152" s="395">
        <f t="shared" si="793"/>
        <v>-400045</v>
      </c>
      <c r="DL152" s="395">
        <f t="shared" si="793"/>
        <v>-699922</v>
      </c>
      <c r="DM152" s="395">
        <f t="shared" si="793"/>
        <v>-240396</v>
      </c>
      <c r="DN152" s="395">
        <f t="shared" si="793"/>
        <v>-990053</v>
      </c>
      <c r="DO152" s="395">
        <f t="shared" si="793"/>
        <v>126364</v>
      </c>
      <c r="DP152" s="395">
        <f t="shared" si="793"/>
        <v>1569565</v>
      </c>
      <c r="DQ152" s="395">
        <f t="shared" si="793"/>
        <v>-1064933</v>
      </c>
      <c r="DR152" s="395">
        <f t="shared" si="793"/>
        <v>1327440</v>
      </c>
      <c r="DS152" s="395">
        <f t="shared" si="793"/>
        <v>355681</v>
      </c>
      <c r="DT152" s="395">
        <f t="shared" si="793"/>
        <v>-652767</v>
      </c>
      <c r="DU152" s="395">
        <f t="shared" si="793"/>
        <v>-239118</v>
      </c>
      <c r="DV152" s="395">
        <f t="shared" si="793"/>
        <v>-326768</v>
      </c>
      <c r="DW152" s="395">
        <f t="shared" si="793"/>
        <v>-296741</v>
      </c>
      <c r="DX152" s="395">
        <f t="shared" si="793"/>
        <v>-174628</v>
      </c>
      <c r="DY152" s="395"/>
      <c r="DZ152" s="395"/>
      <c r="EA152" s="395"/>
      <c r="EB152" s="261"/>
      <c r="EC152" s="56">
        <f>IF(ISERROR(GETPIVOTDATA("VALUE",'CRS WK pvt'!$I$2,"DT_FILE",EC$8,"CD_CO",EC$6,"TRIM_CAT",TRIM(B152),"TRIM_LINE",A149))=TRUE,0,GETPIVOTDATA("VALUE",'CRS WK pvt'!$I$2,"DT_FILE",EC$8,"CD_CO",EC$6,"TRIM_CAT",TRIM(B152),"TRIM_LINE",A149))</f>
        <v>699156</v>
      </c>
    </row>
    <row r="153" spans="1:133" s="51" customFormat="1" x14ac:dyDescent="0.3">
      <c r="A153" s="138"/>
      <c r="B153" s="52" t="s">
        <v>142</v>
      </c>
      <c r="C153" s="202">
        <v>2479835.08</v>
      </c>
      <c r="D153" s="203">
        <v>1605798.73</v>
      </c>
      <c r="E153" s="203">
        <v>778628.45</v>
      </c>
      <c r="F153" s="204">
        <v>494929.37</v>
      </c>
      <c r="G153" s="203">
        <v>401515.23</v>
      </c>
      <c r="H153" s="204">
        <v>294931.77</v>
      </c>
      <c r="I153" s="203">
        <v>267948.86</v>
      </c>
      <c r="J153" s="204">
        <v>429768.9</v>
      </c>
      <c r="K153" s="203">
        <v>973412.31</v>
      </c>
      <c r="L153" s="205">
        <v>1854858.67</v>
      </c>
      <c r="M153" s="204">
        <v>1813456.36</v>
      </c>
      <c r="N153" s="204">
        <v>1875597.1</v>
      </c>
      <c r="O153" s="203">
        <v>1575861.76</v>
      </c>
      <c r="P153" s="204">
        <v>1467697.69</v>
      </c>
      <c r="Q153" s="203">
        <v>912068</v>
      </c>
      <c r="R153" s="204">
        <v>364128</v>
      </c>
      <c r="S153" s="203">
        <v>210487</v>
      </c>
      <c r="T153" s="204">
        <v>187603</v>
      </c>
      <c r="U153" s="206">
        <v>221936</v>
      </c>
      <c r="V153" s="206">
        <v>433778</v>
      </c>
      <c r="W153" s="206">
        <v>732186</v>
      </c>
      <c r="X153" s="205">
        <v>1470971</v>
      </c>
      <c r="Y153" s="206">
        <v>2028407</v>
      </c>
      <c r="Z153" s="206">
        <v>2282413</v>
      </c>
      <c r="AA153" s="206">
        <v>1928154</v>
      </c>
      <c r="AB153" s="206">
        <v>1078163</v>
      </c>
      <c r="AC153" s="206">
        <v>660841</v>
      </c>
      <c r="AD153" s="206">
        <v>365557</v>
      </c>
      <c r="AE153" s="206">
        <v>276452</v>
      </c>
      <c r="AF153" s="206">
        <v>220809</v>
      </c>
      <c r="AG153" s="206">
        <v>262108</v>
      </c>
      <c r="AH153" s="206">
        <v>356310</v>
      </c>
      <c r="AI153" s="206">
        <v>806057</v>
      </c>
      <c r="AJ153" s="218">
        <v>2144925</v>
      </c>
      <c r="AK153" s="282">
        <v>2801773</v>
      </c>
      <c r="AL153" s="282">
        <v>2720528</v>
      </c>
      <c r="AM153" s="282">
        <v>2330160</v>
      </c>
      <c r="AN153" s="282">
        <v>1717900</v>
      </c>
      <c r="AO153" s="282">
        <v>1080212</v>
      </c>
      <c r="AP153" s="282">
        <v>572965</v>
      </c>
      <c r="AQ153" s="56">
        <v>413924</v>
      </c>
      <c r="AR153" s="282">
        <v>376732</v>
      </c>
      <c r="AS153" s="282">
        <v>500979</v>
      </c>
      <c r="AT153" s="282">
        <v>711011</v>
      </c>
      <c r="AU153" s="282">
        <v>1183204</v>
      </c>
      <c r="AV153" s="218">
        <v>2593461</v>
      </c>
      <c r="AW153" s="282">
        <v>2403212</v>
      </c>
      <c r="AX153" s="282">
        <v>2293503</v>
      </c>
      <c r="AY153" s="282">
        <v>2703542</v>
      </c>
      <c r="AZ153" s="56">
        <v>1478245</v>
      </c>
      <c r="BA153" s="282">
        <v>994587</v>
      </c>
      <c r="BB153" s="282">
        <v>619626</v>
      </c>
      <c r="BC153" s="56">
        <v>308927</v>
      </c>
      <c r="BD153" s="282">
        <v>326349</v>
      </c>
      <c r="BE153" s="282">
        <v>316912</v>
      </c>
      <c r="BF153" s="282">
        <v>485347</v>
      </c>
      <c r="BG153" s="282">
        <v>1195611</v>
      </c>
      <c r="BH153" s="218">
        <v>2585678</v>
      </c>
      <c r="BI153" s="489">
        <v>2752850</v>
      </c>
      <c r="BJ153" s="553">
        <v>3236377</v>
      </c>
      <c r="BK153" s="574">
        <v>2319071</v>
      </c>
      <c r="BL153" s="56">
        <v>1973167</v>
      </c>
      <c r="BM153" s="282">
        <v>1045941</v>
      </c>
      <c r="BN153" s="282">
        <v>323875</v>
      </c>
      <c r="BO153" s="56">
        <v>229389</v>
      </c>
      <c r="BP153" s="56">
        <v>187482</v>
      </c>
      <c r="BQ153" s="282">
        <v>236947</v>
      </c>
      <c r="BR153" s="282">
        <v>345218</v>
      </c>
      <c r="BS153" s="282"/>
      <c r="BT153" s="282"/>
      <c r="BU153" s="527">
        <f t="shared" si="789"/>
        <v>-903973.32000000007</v>
      </c>
      <c r="BV153" s="212">
        <f t="shared" si="789"/>
        <v>-138101.04000000004</v>
      </c>
      <c r="BW153" s="212">
        <f t="shared" si="789"/>
        <v>133439.55000000005</v>
      </c>
      <c r="BX153" s="212">
        <f t="shared" si="789"/>
        <v>-130801.37</v>
      </c>
      <c r="BY153" s="212">
        <f t="shared" si="789"/>
        <v>-191028.22999999998</v>
      </c>
      <c r="BZ153" s="212">
        <f t="shared" si="789"/>
        <v>-107328.77000000002</v>
      </c>
      <c r="CA153" s="212">
        <f t="shared" si="789"/>
        <v>-46012.859999999986</v>
      </c>
      <c r="CB153" s="212">
        <f t="shared" si="789"/>
        <v>4009.0999999999767</v>
      </c>
      <c r="CC153" s="212">
        <f t="shared" si="789"/>
        <v>-241226.31000000006</v>
      </c>
      <c r="CD153" s="395">
        <f t="shared" si="789"/>
        <v>-383887.66999999993</v>
      </c>
      <c r="CE153" s="212">
        <f t="shared" si="790"/>
        <v>214950.6399999999</v>
      </c>
      <c r="CF153" s="212">
        <f t="shared" si="790"/>
        <v>406815.89999999991</v>
      </c>
      <c r="CG153" s="212">
        <f t="shared" si="790"/>
        <v>352292.24</v>
      </c>
      <c r="CH153" s="212">
        <f t="shared" si="790"/>
        <v>-389534.68999999994</v>
      </c>
      <c r="CI153" s="212">
        <f t="shared" si="790"/>
        <v>-251227</v>
      </c>
      <c r="CJ153" s="236">
        <f t="shared" si="790"/>
        <v>1429</v>
      </c>
      <c r="CK153" s="236">
        <f t="shared" si="790"/>
        <v>65965</v>
      </c>
      <c r="CL153" s="236">
        <f t="shared" si="790"/>
        <v>33206</v>
      </c>
      <c r="CM153" s="236">
        <f t="shared" si="790"/>
        <v>40172</v>
      </c>
      <c r="CN153" s="236">
        <f t="shared" si="790"/>
        <v>-77468</v>
      </c>
      <c r="CO153" s="236">
        <f t="shared" si="791"/>
        <v>73871</v>
      </c>
      <c r="CP153" s="395">
        <f t="shared" si="791"/>
        <v>673954</v>
      </c>
      <c r="CQ153" s="236">
        <f t="shared" si="791"/>
        <v>773366</v>
      </c>
      <c r="CR153" s="236">
        <f t="shared" si="791"/>
        <v>438115</v>
      </c>
      <c r="CS153" s="236">
        <f t="shared" si="791"/>
        <v>402006</v>
      </c>
      <c r="CT153" s="236">
        <f t="shared" si="791"/>
        <v>639737</v>
      </c>
      <c r="CU153" s="236">
        <f t="shared" si="791"/>
        <v>419371</v>
      </c>
      <c r="CV153" s="236">
        <f t="shared" si="791"/>
        <v>207408</v>
      </c>
      <c r="CW153" s="236">
        <f t="shared" si="791"/>
        <v>137472</v>
      </c>
      <c r="CX153" s="236">
        <f t="shared" si="791"/>
        <v>155923</v>
      </c>
      <c r="CY153" s="236">
        <f t="shared" si="792"/>
        <v>238871</v>
      </c>
      <c r="CZ153" s="236">
        <f t="shared" si="792"/>
        <v>354701</v>
      </c>
      <c r="DA153" s="236">
        <f t="shared" si="792"/>
        <v>377147</v>
      </c>
      <c r="DB153" s="395">
        <f t="shared" si="792"/>
        <v>448536</v>
      </c>
      <c r="DC153" s="395">
        <f t="shared" si="792"/>
        <v>-398561</v>
      </c>
      <c r="DD153" s="395">
        <f t="shared" si="792"/>
        <v>-427025</v>
      </c>
      <c r="DE153" s="395">
        <f t="shared" si="792"/>
        <v>373382</v>
      </c>
      <c r="DF153" s="395">
        <f t="shared" si="792"/>
        <v>-239655</v>
      </c>
      <c r="DG153" s="395">
        <f t="shared" si="792"/>
        <v>-85625</v>
      </c>
      <c r="DH153" s="395">
        <f t="shared" si="792"/>
        <v>46661</v>
      </c>
      <c r="DI153" s="395">
        <f t="shared" si="793"/>
        <v>-104997</v>
      </c>
      <c r="DJ153" s="395">
        <f t="shared" si="793"/>
        <v>-50383</v>
      </c>
      <c r="DK153" s="395">
        <f t="shared" si="793"/>
        <v>-184067</v>
      </c>
      <c r="DL153" s="395">
        <f t="shared" si="793"/>
        <v>-225664</v>
      </c>
      <c r="DM153" s="395">
        <f t="shared" si="793"/>
        <v>12407</v>
      </c>
      <c r="DN153" s="395">
        <f t="shared" si="793"/>
        <v>-7783</v>
      </c>
      <c r="DO153" s="395">
        <f t="shared" si="793"/>
        <v>349638</v>
      </c>
      <c r="DP153" s="395">
        <f t="shared" si="793"/>
        <v>942874</v>
      </c>
      <c r="DQ153" s="395">
        <f t="shared" si="793"/>
        <v>-384471</v>
      </c>
      <c r="DR153" s="395">
        <f t="shared" si="793"/>
        <v>494922</v>
      </c>
      <c r="DS153" s="395">
        <f t="shared" si="793"/>
        <v>51354</v>
      </c>
      <c r="DT153" s="395">
        <f t="shared" si="793"/>
        <v>-295751</v>
      </c>
      <c r="DU153" s="395">
        <f t="shared" si="793"/>
        <v>-79538</v>
      </c>
      <c r="DV153" s="395">
        <f t="shared" si="793"/>
        <v>-138867</v>
      </c>
      <c r="DW153" s="395">
        <f t="shared" si="793"/>
        <v>-79965</v>
      </c>
      <c r="DX153" s="395">
        <f t="shared" si="793"/>
        <v>-140129</v>
      </c>
      <c r="DY153" s="395"/>
      <c r="DZ153" s="395"/>
      <c r="EA153" s="395"/>
      <c r="EB153" s="261"/>
      <c r="EC153" s="56">
        <f>IF(ISERROR(GETPIVOTDATA("VALUE",'CRS WK pvt'!$I$2,"DT_FILE",EC$8,"CD_CO",EC$6,"TRIM_CAT",TRIM(B153),"TRIM_LINE",A149))=TRUE,0,GETPIVOTDATA("VALUE",'CRS WK pvt'!$I$2,"DT_FILE",EC$8,"CD_CO",EC$6,"TRIM_CAT",TRIM(B153),"TRIM_LINE",A149))</f>
        <v>345218</v>
      </c>
    </row>
    <row r="154" spans="1:133" s="51" customFormat="1" x14ac:dyDescent="0.3">
      <c r="A154" s="138"/>
      <c r="B154" s="52" t="s">
        <v>143</v>
      </c>
      <c r="C154" s="202">
        <v>1047926.89</v>
      </c>
      <c r="D154" s="203">
        <v>1175666.8899999999</v>
      </c>
      <c r="E154" s="203">
        <v>522417.19</v>
      </c>
      <c r="F154" s="204">
        <v>636364.76</v>
      </c>
      <c r="G154" s="203">
        <v>467572.43</v>
      </c>
      <c r="H154" s="204">
        <v>402655.95</v>
      </c>
      <c r="I154" s="203">
        <v>391042.6</v>
      </c>
      <c r="J154" s="204">
        <v>586406.43999999994</v>
      </c>
      <c r="K154" s="203">
        <v>582610.56000000006</v>
      </c>
      <c r="L154" s="205">
        <v>1109699.32</v>
      </c>
      <c r="M154" s="204">
        <v>1061131.2</v>
      </c>
      <c r="N154" s="204">
        <v>1004458.65</v>
      </c>
      <c r="O154" s="203">
        <v>1010557.19</v>
      </c>
      <c r="P154" s="204">
        <v>963518.65</v>
      </c>
      <c r="Q154" s="203">
        <v>840998</v>
      </c>
      <c r="R154" s="204">
        <v>442259</v>
      </c>
      <c r="S154" s="203">
        <v>166355</v>
      </c>
      <c r="T154" s="204">
        <v>332752</v>
      </c>
      <c r="U154" s="206">
        <v>403710</v>
      </c>
      <c r="V154" s="206">
        <v>405087</v>
      </c>
      <c r="W154" s="206">
        <v>712927</v>
      </c>
      <c r="X154" s="205">
        <v>964919</v>
      </c>
      <c r="Y154" s="206">
        <v>1075490</v>
      </c>
      <c r="Z154" s="206">
        <v>1188556</v>
      </c>
      <c r="AA154" s="206">
        <v>936365</v>
      </c>
      <c r="AB154" s="206">
        <v>558207</v>
      </c>
      <c r="AC154" s="206">
        <v>613928</v>
      </c>
      <c r="AD154" s="206">
        <v>540523</v>
      </c>
      <c r="AE154" s="206">
        <v>524700</v>
      </c>
      <c r="AF154" s="206">
        <v>405209</v>
      </c>
      <c r="AG154" s="206">
        <v>524870</v>
      </c>
      <c r="AH154" s="206">
        <v>514753</v>
      </c>
      <c r="AI154" s="206">
        <v>680184</v>
      </c>
      <c r="AJ154" s="218">
        <v>1461612</v>
      </c>
      <c r="AK154" s="282">
        <v>1497741</v>
      </c>
      <c r="AL154" s="282">
        <v>1377024</v>
      </c>
      <c r="AM154" s="282">
        <v>1057346</v>
      </c>
      <c r="AN154" s="282">
        <v>1156142</v>
      </c>
      <c r="AO154" s="282">
        <v>801677</v>
      </c>
      <c r="AP154" s="282">
        <v>1006272</v>
      </c>
      <c r="AQ154" s="56">
        <v>791211</v>
      </c>
      <c r="AR154" s="282">
        <v>600544</v>
      </c>
      <c r="AS154" s="282">
        <v>1015592</v>
      </c>
      <c r="AT154" s="282">
        <v>744060</v>
      </c>
      <c r="AU154" s="282">
        <v>1805614</v>
      </c>
      <c r="AV154" s="218">
        <v>1992620</v>
      </c>
      <c r="AW154" s="282">
        <v>1937441</v>
      </c>
      <c r="AX154" s="282">
        <v>2014091</v>
      </c>
      <c r="AY154" s="282">
        <v>1154094</v>
      </c>
      <c r="AZ154" s="56">
        <v>811560</v>
      </c>
      <c r="BA154" s="282">
        <v>1341216</v>
      </c>
      <c r="BB154" s="282">
        <v>896271</v>
      </c>
      <c r="BC154" s="56">
        <v>834984</v>
      </c>
      <c r="BD154" s="282">
        <v>399626</v>
      </c>
      <c r="BE154" s="282">
        <v>269856</v>
      </c>
      <c r="BF154" s="282">
        <v>386441</v>
      </c>
      <c r="BG154" s="282">
        <v>698219</v>
      </c>
      <c r="BH154" s="218">
        <v>1048989</v>
      </c>
      <c r="BI154" s="489">
        <v>1684358</v>
      </c>
      <c r="BJ154" s="553">
        <v>1852488</v>
      </c>
      <c r="BK154" s="574">
        <v>773433</v>
      </c>
      <c r="BL154" s="56">
        <v>1081738</v>
      </c>
      <c r="BM154" s="282">
        <v>1060441</v>
      </c>
      <c r="BN154" s="282">
        <v>281934</v>
      </c>
      <c r="BO154" s="56">
        <v>178515</v>
      </c>
      <c r="BP154" s="56">
        <v>49493</v>
      </c>
      <c r="BQ154" s="282">
        <v>130974</v>
      </c>
      <c r="BR154" s="282">
        <v>218580</v>
      </c>
      <c r="BS154" s="282"/>
      <c r="BT154" s="282"/>
      <c r="BU154" s="527">
        <f t="shared" si="789"/>
        <v>-37369.70000000007</v>
      </c>
      <c r="BV154" s="212">
        <f t="shared" si="789"/>
        <v>-212148.23999999987</v>
      </c>
      <c r="BW154" s="212">
        <f t="shared" si="789"/>
        <v>318580.81</v>
      </c>
      <c r="BX154" s="212">
        <f t="shared" si="789"/>
        <v>-194105.76</v>
      </c>
      <c r="BY154" s="212">
        <f t="shared" si="789"/>
        <v>-301217.43</v>
      </c>
      <c r="BZ154" s="212">
        <f t="shared" si="789"/>
        <v>-69903.950000000012</v>
      </c>
      <c r="CA154" s="212">
        <f t="shared" si="789"/>
        <v>12667.400000000023</v>
      </c>
      <c r="CB154" s="212">
        <f t="shared" si="789"/>
        <v>-181319.43999999994</v>
      </c>
      <c r="CC154" s="212">
        <f t="shared" si="789"/>
        <v>130316.43999999994</v>
      </c>
      <c r="CD154" s="395">
        <f t="shared" si="789"/>
        <v>-144780.32000000007</v>
      </c>
      <c r="CE154" s="212">
        <f t="shared" si="790"/>
        <v>14358.800000000047</v>
      </c>
      <c r="CF154" s="212">
        <f t="shared" si="790"/>
        <v>184097.34999999998</v>
      </c>
      <c r="CG154" s="212">
        <f t="shared" si="790"/>
        <v>-74192.189999999944</v>
      </c>
      <c r="CH154" s="212">
        <f t="shared" si="790"/>
        <v>-405311.65</v>
      </c>
      <c r="CI154" s="212">
        <f t="shared" si="790"/>
        <v>-227070</v>
      </c>
      <c r="CJ154" s="236">
        <f t="shared" si="790"/>
        <v>98264</v>
      </c>
      <c r="CK154" s="236">
        <f t="shared" si="790"/>
        <v>358345</v>
      </c>
      <c r="CL154" s="236">
        <f t="shared" si="790"/>
        <v>72457</v>
      </c>
      <c r="CM154" s="236">
        <f t="shared" si="790"/>
        <v>121160</v>
      </c>
      <c r="CN154" s="236">
        <f t="shared" si="790"/>
        <v>109666</v>
      </c>
      <c r="CO154" s="236">
        <f t="shared" si="791"/>
        <v>-32743</v>
      </c>
      <c r="CP154" s="395">
        <f t="shared" si="791"/>
        <v>496693</v>
      </c>
      <c r="CQ154" s="236">
        <f t="shared" si="791"/>
        <v>422251</v>
      </c>
      <c r="CR154" s="236">
        <f t="shared" si="791"/>
        <v>188468</v>
      </c>
      <c r="CS154" s="236">
        <f t="shared" si="791"/>
        <v>120981</v>
      </c>
      <c r="CT154" s="236">
        <f t="shared" si="791"/>
        <v>597935</v>
      </c>
      <c r="CU154" s="236">
        <f t="shared" si="791"/>
        <v>187749</v>
      </c>
      <c r="CV154" s="236">
        <f t="shared" si="791"/>
        <v>465749</v>
      </c>
      <c r="CW154" s="236">
        <f t="shared" si="791"/>
        <v>266511</v>
      </c>
      <c r="CX154" s="236">
        <f t="shared" si="791"/>
        <v>195335</v>
      </c>
      <c r="CY154" s="236">
        <f t="shared" si="792"/>
        <v>490722</v>
      </c>
      <c r="CZ154" s="236">
        <f t="shared" si="792"/>
        <v>229307</v>
      </c>
      <c r="DA154" s="236">
        <f t="shared" si="792"/>
        <v>1125430</v>
      </c>
      <c r="DB154" s="395">
        <f t="shared" si="792"/>
        <v>531008</v>
      </c>
      <c r="DC154" s="395">
        <f t="shared" si="792"/>
        <v>439700</v>
      </c>
      <c r="DD154" s="395">
        <f t="shared" si="792"/>
        <v>637067</v>
      </c>
      <c r="DE154" s="395">
        <f t="shared" si="792"/>
        <v>96748</v>
      </c>
      <c r="DF154" s="395">
        <f t="shared" si="792"/>
        <v>-344582</v>
      </c>
      <c r="DG154" s="395">
        <f t="shared" si="792"/>
        <v>539539</v>
      </c>
      <c r="DH154" s="395">
        <f t="shared" si="792"/>
        <v>-110001</v>
      </c>
      <c r="DI154" s="395">
        <f t="shared" si="793"/>
        <v>43773</v>
      </c>
      <c r="DJ154" s="395">
        <f t="shared" si="793"/>
        <v>-200918</v>
      </c>
      <c r="DK154" s="395">
        <f t="shared" si="793"/>
        <v>-745736</v>
      </c>
      <c r="DL154" s="395">
        <f t="shared" si="793"/>
        <v>-357619</v>
      </c>
      <c r="DM154" s="395">
        <f t="shared" si="793"/>
        <v>-1107395</v>
      </c>
      <c r="DN154" s="395">
        <f t="shared" si="793"/>
        <v>-943631</v>
      </c>
      <c r="DO154" s="395">
        <f t="shared" si="793"/>
        <v>-253083</v>
      </c>
      <c r="DP154" s="395">
        <f t="shared" si="793"/>
        <v>-161603</v>
      </c>
      <c r="DQ154" s="395">
        <f t="shared" si="793"/>
        <v>-380661</v>
      </c>
      <c r="DR154" s="395">
        <f t="shared" si="793"/>
        <v>270178</v>
      </c>
      <c r="DS154" s="395">
        <f t="shared" si="793"/>
        <v>-280775</v>
      </c>
      <c r="DT154" s="395">
        <f t="shared" si="793"/>
        <v>-614337</v>
      </c>
      <c r="DU154" s="395">
        <f t="shared" si="793"/>
        <v>-656469</v>
      </c>
      <c r="DV154" s="395">
        <f t="shared" si="793"/>
        <v>-350133</v>
      </c>
      <c r="DW154" s="395">
        <f t="shared" si="793"/>
        <v>-138882</v>
      </c>
      <c r="DX154" s="395">
        <f t="shared" si="793"/>
        <v>-167861</v>
      </c>
      <c r="DY154" s="395"/>
      <c r="DZ154" s="395"/>
      <c r="EA154" s="395"/>
      <c r="EB154" s="261"/>
      <c r="EC154" s="56">
        <f>IF(ISERROR(GETPIVOTDATA("VALUE",'CRS WK pvt'!$I$2,"DT_FILE",EC$8,"CD_CO",EC$6,"TRIM_CAT",TRIM(B154),"TRIM_LINE",A149))=TRUE,0,GETPIVOTDATA("VALUE",'CRS WK pvt'!$I$2,"DT_FILE",EC$8,"CD_CO",EC$6,"TRIM_CAT",TRIM(B154),"TRIM_LINE",A149))</f>
        <v>218580</v>
      </c>
    </row>
    <row r="155" spans="1:133" s="65" customFormat="1" x14ac:dyDescent="0.3">
      <c r="A155" s="139"/>
      <c r="B155" s="52" t="s">
        <v>144</v>
      </c>
      <c r="C155" s="207">
        <f t="shared" ref="C155:V155" si="794">SUM(C150:C154)</f>
        <v>24496359.759999998</v>
      </c>
      <c r="D155" s="208">
        <f t="shared" si="794"/>
        <v>17914230.84</v>
      </c>
      <c r="E155" s="208">
        <f t="shared" si="794"/>
        <v>9714805.6799999997</v>
      </c>
      <c r="F155" s="209">
        <f t="shared" si="794"/>
        <v>7572441.1299999999</v>
      </c>
      <c r="G155" s="208">
        <f t="shared" si="794"/>
        <v>6409376.5099999998</v>
      </c>
      <c r="H155" s="209">
        <f t="shared" si="794"/>
        <v>5340237.9400000004</v>
      </c>
      <c r="I155" s="208">
        <f t="shared" si="794"/>
        <v>5411729.2699999996</v>
      </c>
      <c r="J155" s="209">
        <f t="shared" si="794"/>
        <v>6700416.6600000001</v>
      </c>
      <c r="K155" s="208">
        <f t="shared" si="794"/>
        <v>9739791.5600000005</v>
      </c>
      <c r="L155" s="210">
        <f t="shared" si="794"/>
        <v>20824111.829999998</v>
      </c>
      <c r="M155" s="209">
        <f t="shared" si="794"/>
        <v>21155492.25</v>
      </c>
      <c r="N155" s="209">
        <f t="shared" si="794"/>
        <v>21971456.440000001</v>
      </c>
      <c r="O155" s="209">
        <f t="shared" si="794"/>
        <v>18255486.600000001</v>
      </c>
      <c r="P155" s="209">
        <f t="shared" si="794"/>
        <v>18287465.949999999</v>
      </c>
      <c r="Q155" s="209">
        <f t="shared" si="794"/>
        <v>11167297</v>
      </c>
      <c r="R155" s="209">
        <f t="shared" si="794"/>
        <v>6406881</v>
      </c>
      <c r="S155" s="209">
        <f t="shared" si="794"/>
        <v>4624501</v>
      </c>
      <c r="T155" s="209">
        <f t="shared" si="794"/>
        <v>4589332</v>
      </c>
      <c r="U155" s="209">
        <f t="shared" si="794"/>
        <v>5102182</v>
      </c>
      <c r="V155" s="209">
        <f t="shared" si="794"/>
        <v>5689001</v>
      </c>
      <c r="W155" s="211">
        <f>SUM(W150+W151+W152+W153+W154)</f>
        <v>9347502</v>
      </c>
      <c r="X155" s="210">
        <f>SUM(X150+X151+X152+X153+X154)</f>
        <v>18804082</v>
      </c>
      <c r="Y155" s="211">
        <v>24140615</v>
      </c>
      <c r="Z155" s="211">
        <v>27981790</v>
      </c>
      <c r="AA155" s="211">
        <v>23234189</v>
      </c>
      <c r="AB155" s="211">
        <v>14493229</v>
      </c>
      <c r="AC155" s="211">
        <v>8945409</v>
      </c>
      <c r="AD155" s="211">
        <v>6821698</v>
      </c>
      <c r="AE155" s="211">
        <v>5334015</v>
      </c>
      <c r="AF155" s="211">
        <v>5172616</v>
      </c>
      <c r="AG155" s="211">
        <v>5805976</v>
      </c>
      <c r="AH155" s="211">
        <v>5622610</v>
      </c>
      <c r="AI155" s="211">
        <v>10617127</v>
      </c>
      <c r="AJ155" s="217">
        <v>24410658</v>
      </c>
      <c r="AK155" s="283">
        <v>30681728</v>
      </c>
      <c r="AL155" s="283">
        <v>31853427</v>
      </c>
      <c r="AM155" s="283">
        <v>28691003</v>
      </c>
      <c r="AN155" s="283">
        <v>20681426</v>
      </c>
      <c r="AO155" s="283">
        <v>13837126</v>
      </c>
      <c r="AP155" s="283">
        <v>10279553</v>
      </c>
      <c r="AQ155" s="77">
        <v>8397153</v>
      </c>
      <c r="AR155" s="283">
        <v>7786555</v>
      </c>
      <c r="AS155" s="283">
        <v>8887910</v>
      </c>
      <c r="AT155" s="283">
        <v>9569718</v>
      </c>
      <c r="AU155" s="283">
        <v>14219140</v>
      </c>
      <c r="AV155" s="217">
        <v>32164108</v>
      </c>
      <c r="AW155" s="283">
        <v>33697043</v>
      </c>
      <c r="AX155" s="283">
        <v>31519012</v>
      </c>
      <c r="AY155" s="283">
        <v>9822824</v>
      </c>
      <c r="AZ155" s="77">
        <v>19369739</v>
      </c>
      <c r="BA155" s="283">
        <v>12626916</v>
      </c>
      <c r="BB155" s="283">
        <v>9159655</v>
      </c>
      <c r="BC155" s="77">
        <v>6670843</v>
      </c>
      <c r="BD155" s="283">
        <v>6400721</v>
      </c>
      <c r="BE155" s="283">
        <v>5649627</v>
      </c>
      <c r="BF155" s="283">
        <v>6709744</v>
      </c>
      <c r="BG155" s="283">
        <v>13535847</v>
      </c>
      <c r="BH155" s="217">
        <v>27472666</v>
      </c>
      <c r="BI155" s="490">
        <v>35010806</v>
      </c>
      <c r="BJ155" s="554">
        <v>39902313</v>
      </c>
      <c r="BK155" s="575">
        <v>27274335</v>
      </c>
      <c r="BL155" s="77">
        <v>24953188</v>
      </c>
      <c r="BM155" s="283">
        <v>14505975</v>
      </c>
      <c r="BN155" s="283">
        <v>7473736</v>
      </c>
      <c r="BO155" s="77">
        <v>7512968</v>
      </c>
      <c r="BP155" s="77">
        <v>6171098</v>
      </c>
      <c r="BQ155" s="283">
        <v>6798666</v>
      </c>
      <c r="BR155" s="283">
        <v>7985538</v>
      </c>
      <c r="BS155" s="283"/>
      <c r="BT155" s="283"/>
      <c r="BU155" s="528">
        <f t="shared" ref="BU155:BY155" si="795">SUM(BU150:BU154)</f>
        <v>-6240873.1600000011</v>
      </c>
      <c r="BV155" s="213">
        <f t="shared" si="795"/>
        <v>373235.10999999964</v>
      </c>
      <c r="BW155" s="213">
        <f t="shared" si="795"/>
        <v>1452491.32</v>
      </c>
      <c r="BX155" s="213">
        <f t="shared" si="795"/>
        <v>-1165560.1299999999</v>
      </c>
      <c r="BY155" s="213">
        <f t="shared" si="795"/>
        <v>-1784875.5099999998</v>
      </c>
      <c r="BZ155" s="213">
        <f t="shared" ref="BZ155:CH155" si="796">SUM(BZ150:BZ154)</f>
        <v>-750905.94000000018</v>
      </c>
      <c r="CA155" s="213">
        <f t="shared" si="796"/>
        <v>-309547.26999999979</v>
      </c>
      <c r="CB155" s="213">
        <f t="shared" si="796"/>
        <v>-1011415.6599999999</v>
      </c>
      <c r="CC155" s="213">
        <f t="shared" si="796"/>
        <v>-392289.56000000017</v>
      </c>
      <c r="CD155" s="396">
        <f t="shared" si="796"/>
        <v>-2020029.8300000003</v>
      </c>
      <c r="CE155" s="213">
        <f t="shared" si="796"/>
        <v>2985122.75</v>
      </c>
      <c r="CF155" s="213">
        <f t="shared" si="796"/>
        <v>6010333.5599999987</v>
      </c>
      <c r="CG155" s="213">
        <f t="shared" si="796"/>
        <v>4978702.4000000004</v>
      </c>
      <c r="CH155" s="213">
        <f t="shared" si="796"/>
        <v>-3794236.9499999997</v>
      </c>
      <c r="CI155" s="213">
        <f t="shared" ref="CI155:CJ155" si="797">SUM(CI150:CI154)</f>
        <v>-2221888</v>
      </c>
      <c r="CJ155" s="237">
        <f t="shared" si="797"/>
        <v>414817</v>
      </c>
      <c r="CK155" s="237">
        <f t="shared" ref="CK155:CL155" si="798">SUM(CK150:CK154)</f>
        <v>709514</v>
      </c>
      <c r="CL155" s="237">
        <f t="shared" si="798"/>
        <v>583284</v>
      </c>
      <c r="CM155" s="237">
        <f t="shared" ref="CM155" si="799">SUM(CM150:CM154)</f>
        <v>703794</v>
      </c>
      <c r="CN155" s="237">
        <f t="shared" ref="CN155:CO155" si="800">SUM(CN150:CN154)</f>
        <v>-66391</v>
      </c>
      <c r="CO155" s="237">
        <f t="shared" si="800"/>
        <v>1269625</v>
      </c>
      <c r="CP155" s="396">
        <f t="shared" ref="CP155:CQ155" si="801">SUM(CP150:CP154)</f>
        <v>5606576</v>
      </c>
      <c r="CQ155" s="237">
        <f t="shared" si="801"/>
        <v>6541113</v>
      </c>
      <c r="CR155" s="237">
        <f t="shared" ref="CR155" si="802">SUM(CR150:CR154)</f>
        <v>3871637</v>
      </c>
      <c r="CS155" s="237">
        <f t="shared" ref="CS155" si="803">SUM(CS150:CS154)</f>
        <v>5456814</v>
      </c>
      <c r="CT155" s="237">
        <f t="shared" ref="CT155" si="804">SUM(CT150:CT154)</f>
        <v>6188197</v>
      </c>
      <c r="CU155" s="237">
        <f t="shared" ref="CU155" si="805">SUM(CU150:CU154)</f>
        <v>4891717</v>
      </c>
      <c r="CV155" s="237">
        <f t="shared" ref="CV155" si="806">SUM(CV150:CV154)</f>
        <v>3457855</v>
      </c>
      <c r="CW155" s="237">
        <f t="shared" ref="CW155" si="807">SUM(CW150:CW154)</f>
        <v>3063138</v>
      </c>
      <c r="CX155" s="237">
        <f t="shared" ref="CX155" si="808">SUM(CX150:CX154)</f>
        <v>2613939</v>
      </c>
      <c r="CY155" s="237">
        <f t="shared" ref="CY155" si="809">SUM(CY150:CY154)</f>
        <v>3081934</v>
      </c>
      <c r="CZ155" s="237">
        <f t="shared" ref="CZ155" si="810">SUM(CZ150:CZ154)</f>
        <v>3947108</v>
      </c>
      <c r="DA155" s="237">
        <f t="shared" ref="DA155" si="811">SUM(DA150:DA154)</f>
        <v>3602013</v>
      </c>
      <c r="DB155" s="396">
        <f t="shared" ref="DB155" si="812">SUM(DB150:DB154)</f>
        <v>7753450</v>
      </c>
      <c r="DC155" s="396">
        <f t="shared" ref="DC155" si="813">SUM(DC150:DC154)</f>
        <v>3015315</v>
      </c>
      <c r="DD155" s="396">
        <f t="shared" ref="DD155" si="814">SUM(DD150:DD154)</f>
        <v>-334415</v>
      </c>
      <c r="DE155" s="396">
        <f t="shared" ref="DE155" si="815">SUM(DE150:DE154)</f>
        <v>-18868179</v>
      </c>
      <c r="DF155" s="396">
        <f t="shared" ref="DF155:DG155" si="816">SUM(DF150:DF154)</f>
        <v>-1311687</v>
      </c>
      <c r="DG155" s="396">
        <f t="shared" si="816"/>
        <v>-1210210</v>
      </c>
      <c r="DH155" s="396">
        <f t="shared" ref="DH155" si="817">SUM(DH150:DH154)</f>
        <v>-1119898</v>
      </c>
      <c r="DI155" s="396">
        <f t="shared" ref="DI155" si="818">SUM(DI150:DI154)</f>
        <v>-1726310</v>
      </c>
      <c r="DJ155" s="396">
        <f t="shared" ref="DJ155:DK155" si="819">SUM(DJ150:DJ154)</f>
        <v>-1385834</v>
      </c>
      <c r="DK155" s="396">
        <f t="shared" si="819"/>
        <v>-3238283</v>
      </c>
      <c r="DL155" s="396">
        <f t="shared" ref="DL155:DM155" si="820">SUM(DL150:DL154)</f>
        <v>-2859974</v>
      </c>
      <c r="DM155" s="396">
        <f t="shared" si="820"/>
        <v>-683293</v>
      </c>
      <c r="DN155" s="396">
        <f t="shared" ref="DN155:DO155" si="821">SUM(DN150:DN154)</f>
        <v>-4691442</v>
      </c>
      <c r="DO155" s="396">
        <f t="shared" si="821"/>
        <v>1313763</v>
      </c>
      <c r="DP155" s="396">
        <f t="shared" ref="DP155" si="822">SUM(DP150:DP154)</f>
        <v>8383301</v>
      </c>
      <c r="DQ155" s="396">
        <f t="shared" ref="DQ155:DR155" si="823">SUM(DQ150:DQ154)</f>
        <v>17451511</v>
      </c>
      <c r="DR155" s="396">
        <f t="shared" si="823"/>
        <v>5583449</v>
      </c>
      <c r="DS155" s="396">
        <f t="shared" ref="DS155:DT155" si="824">SUM(DS150:DS154)</f>
        <v>1879059</v>
      </c>
      <c r="DT155" s="396">
        <f t="shared" si="824"/>
        <v>-1685919</v>
      </c>
      <c r="DU155" s="396">
        <f t="shared" ref="DU155:DV155" si="825">SUM(DU150:DU154)</f>
        <v>842125</v>
      </c>
      <c r="DV155" s="396">
        <f t="shared" si="825"/>
        <v>-229623</v>
      </c>
      <c r="DW155" s="396">
        <f t="shared" ref="DW155:DX155" si="826">SUM(DW150:DW154)</f>
        <v>1149039</v>
      </c>
      <c r="DX155" s="396">
        <f t="shared" si="826"/>
        <v>1275794</v>
      </c>
      <c r="DY155" s="396"/>
      <c r="DZ155" s="396"/>
      <c r="EA155" s="396"/>
      <c r="EB155" s="262"/>
      <c r="EC155" s="77">
        <f>SUM(EC150:EC154)</f>
        <v>7985538</v>
      </c>
    </row>
    <row r="156" spans="1:133" s="51" customFormat="1" x14ac:dyDescent="0.3">
      <c r="A156" s="138">
        <f>+A149+1</f>
        <v>21</v>
      </c>
      <c r="B156" s="98" t="s">
        <v>167</v>
      </c>
      <c r="C156" s="79"/>
      <c r="D156" s="80"/>
      <c r="E156" s="80"/>
      <c r="F156" s="80"/>
      <c r="G156" s="80"/>
      <c r="H156" s="80"/>
      <c r="I156" s="80"/>
      <c r="J156" s="80"/>
      <c r="K156" s="80"/>
      <c r="L156" s="81"/>
      <c r="M156" s="80"/>
      <c r="N156" s="80"/>
      <c r="O156" s="80"/>
      <c r="P156" s="80"/>
      <c r="Q156" s="80"/>
      <c r="R156" s="80"/>
      <c r="S156" s="80"/>
      <c r="T156" s="80"/>
      <c r="U156" s="185"/>
      <c r="V156" s="185"/>
      <c r="W156" s="185"/>
      <c r="X156" s="81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81"/>
      <c r="AK156" s="274"/>
      <c r="AL156" s="274"/>
      <c r="AM156" s="274"/>
      <c r="AN156" s="274"/>
      <c r="AO156" s="274"/>
      <c r="AP156" s="274"/>
      <c r="AQ156" s="82"/>
      <c r="AR156" s="274"/>
      <c r="AS156" s="274"/>
      <c r="AT156" s="274"/>
      <c r="AU156" s="274"/>
      <c r="AV156" s="290"/>
      <c r="AW156" s="274"/>
      <c r="AX156" s="274"/>
      <c r="AY156" s="274"/>
      <c r="AZ156" s="82"/>
      <c r="BA156" s="274"/>
      <c r="BB156" s="274"/>
      <c r="BC156" s="82"/>
      <c r="BD156" s="274"/>
      <c r="BE156" s="274"/>
      <c r="BF156" s="274"/>
      <c r="BG156" s="274"/>
      <c r="BH156" s="290"/>
      <c r="BI156" s="474"/>
      <c r="BJ156" s="539"/>
      <c r="BK156" s="563"/>
      <c r="BL156" s="82"/>
      <c r="BM156" s="274"/>
      <c r="BN156" s="274"/>
      <c r="BO156" s="82"/>
      <c r="BP156" s="82"/>
      <c r="BQ156" s="274"/>
      <c r="BR156" s="274"/>
      <c r="BS156" s="274"/>
      <c r="BT156" s="274"/>
      <c r="BU156" s="79"/>
      <c r="BV156" s="83"/>
      <c r="BW156" s="83"/>
      <c r="BX156" s="83"/>
      <c r="BY156" s="83"/>
      <c r="BZ156" s="83"/>
      <c r="CA156" s="83"/>
      <c r="CB156" s="83"/>
      <c r="CC156" s="83"/>
      <c r="CD156" s="384"/>
      <c r="CE156" s="407"/>
      <c r="CF156" s="83"/>
      <c r="CG156" s="83"/>
      <c r="CH156" s="83"/>
      <c r="CI156" s="83"/>
      <c r="CJ156" s="225"/>
      <c r="CK156" s="225"/>
      <c r="CL156" s="225"/>
      <c r="CM156" s="225"/>
      <c r="CN156" s="225"/>
      <c r="CO156" s="225"/>
      <c r="CP156" s="384"/>
      <c r="CQ156" s="346"/>
      <c r="CR156" s="225"/>
      <c r="CS156" s="225"/>
      <c r="CT156" s="225"/>
      <c r="CU156" s="225"/>
      <c r="CV156" s="225"/>
      <c r="CW156" s="225"/>
      <c r="CX156" s="225"/>
      <c r="CY156" s="225"/>
      <c r="CZ156" s="225"/>
      <c r="DA156" s="225"/>
      <c r="DB156" s="384"/>
      <c r="DC156" s="384"/>
      <c r="DD156" s="384"/>
      <c r="DE156" s="384"/>
      <c r="DF156" s="384"/>
      <c r="DG156" s="384"/>
      <c r="DH156" s="384"/>
      <c r="DI156" s="384"/>
      <c r="DJ156" s="384"/>
      <c r="DK156" s="384"/>
      <c r="DL156" s="384"/>
      <c r="DM156" s="384"/>
      <c r="DN156" s="384"/>
      <c r="DO156" s="384"/>
      <c r="DP156" s="384"/>
      <c r="DQ156" s="384"/>
      <c r="DR156" s="384"/>
      <c r="DS156" s="384"/>
      <c r="DT156" s="384"/>
      <c r="DU156" s="384"/>
      <c r="DV156" s="384"/>
      <c r="DW156" s="384"/>
      <c r="DX156" s="384"/>
      <c r="DY156" s="384"/>
      <c r="DZ156" s="384"/>
      <c r="EA156" s="384"/>
      <c r="EB156" s="261"/>
      <c r="EC156" s="82"/>
    </row>
    <row r="157" spans="1:133" s="51" customFormat="1" x14ac:dyDescent="0.3">
      <c r="A157" s="138"/>
      <c r="B157" s="52" t="s">
        <v>139</v>
      </c>
      <c r="C157" s="103"/>
      <c r="D157" s="166">
        <f t="shared" ref="D157:AB157" si="827">(C66+C150+D94-D66-D150)/(C66+C150+D94-D150)</f>
        <v>0.60357559543553274</v>
      </c>
      <c r="E157" s="167">
        <f t="shared" si="827"/>
        <v>0.56188838895537507</v>
      </c>
      <c r="F157" s="167">
        <f t="shared" si="827"/>
        <v>0.42817828045150014</v>
      </c>
      <c r="G157" s="167">
        <f t="shared" si="827"/>
        <v>0.36334852014088931</v>
      </c>
      <c r="H157" s="168">
        <f t="shared" si="827"/>
        <v>0.39914850438071103</v>
      </c>
      <c r="I157" s="167">
        <f t="shared" si="827"/>
        <v>0.37377173038616135</v>
      </c>
      <c r="J157" s="168">
        <f t="shared" si="827"/>
        <v>0.43303613399555324</v>
      </c>
      <c r="K157" s="167">
        <f t="shared" si="827"/>
        <v>0.54910946743988587</v>
      </c>
      <c r="L157" s="169">
        <f t="shared" si="827"/>
        <v>0.68143778821808643</v>
      </c>
      <c r="M157" s="168">
        <f t="shared" si="827"/>
        <v>0.74676491235559073</v>
      </c>
      <c r="N157" s="168">
        <f t="shared" si="827"/>
        <v>0.68477967284155916</v>
      </c>
      <c r="O157" s="168">
        <f t="shared" si="827"/>
        <v>0.65939896446836366</v>
      </c>
      <c r="P157" s="168">
        <f t="shared" si="827"/>
        <v>0.58780681503457832</v>
      </c>
      <c r="Q157" s="168">
        <f t="shared" si="827"/>
        <v>0.56611028854638368</v>
      </c>
      <c r="R157" s="168">
        <f t="shared" si="827"/>
        <v>0.39197145928439486</v>
      </c>
      <c r="S157" s="168">
        <f t="shared" si="827"/>
        <v>0.35313914950685948</v>
      </c>
      <c r="T157" s="168">
        <f t="shared" si="827"/>
        <v>0.27080718276645127</v>
      </c>
      <c r="U157" s="168">
        <f t="shared" si="827"/>
        <v>0.2812655766754722</v>
      </c>
      <c r="V157" s="168">
        <f t="shared" si="827"/>
        <v>0.32014682836870256</v>
      </c>
      <c r="W157" s="168">
        <f t="shared" si="827"/>
        <v>0.41849963048474392</v>
      </c>
      <c r="X157" s="169">
        <f t="shared" si="827"/>
        <v>0.57136626222200737</v>
      </c>
      <c r="Y157" s="168">
        <f t="shared" si="827"/>
        <v>0.68672811631749286</v>
      </c>
      <c r="Z157" s="168">
        <f t="shared" si="827"/>
        <v>0.66531389247680839</v>
      </c>
      <c r="AA157" s="168">
        <f t="shared" si="827"/>
        <v>0.66292776222014882</v>
      </c>
      <c r="AB157" s="168">
        <f t="shared" si="827"/>
        <v>0.59002987320461786</v>
      </c>
      <c r="AC157" s="168">
        <f t="shared" ref="AC157:BH162" si="828">(AB66+AB150+AC94-AC66-AC150)/(AB66+AB150+AC94-AC150)</f>
        <v>0.46482401630173253</v>
      </c>
      <c r="AD157" s="168">
        <f t="shared" si="828"/>
        <v>0.34604323441493995</v>
      </c>
      <c r="AE157" s="168">
        <f t="shared" si="828"/>
        <v>0.37740545518017132</v>
      </c>
      <c r="AF157" s="168">
        <f t="shared" si="828"/>
        <v>0.32362841649044777</v>
      </c>
      <c r="AG157" s="168">
        <f t="shared" si="828"/>
        <v>0.32065379644164699</v>
      </c>
      <c r="AH157" s="168">
        <f t="shared" si="828"/>
        <v>0.37257539900543479</v>
      </c>
      <c r="AI157" s="168">
        <f t="shared" si="828"/>
        <v>0.4726172192609992</v>
      </c>
      <c r="AJ157" s="168">
        <f t="shared" si="828"/>
        <v>0.66829794369375539</v>
      </c>
      <c r="AK157" s="168">
        <f t="shared" si="828"/>
        <v>0.72211113410795447</v>
      </c>
      <c r="AL157" s="168">
        <f t="shared" si="828"/>
        <v>0.72934766405884865</v>
      </c>
      <c r="AM157" s="168">
        <f t="shared" si="828"/>
        <v>0.69662156618310922</v>
      </c>
      <c r="AN157" s="168">
        <f t="shared" si="828"/>
        <v>0.64392370975133384</v>
      </c>
      <c r="AO157" s="168">
        <f t="shared" si="828"/>
        <v>0.55599439246659188</v>
      </c>
      <c r="AP157" s="168">
        <f t="shared" si="828"/>
        <v>0.44795687418084762</v>
      </c>
      <c r="AQ157" s="168">
        <f t="shared" si="828"/>
        <v>0.42851750359346513</v>
      </c>
      <c r="AR157" s="168">
        <f t="shared" si="828"/>
        <v>0.37227926128861166</v>
      </c>
      <c r="AS157" s="168">
        <f t="shared" si="828"/>
        <v>0.36905097089495864</v>
      </c>
      <c r="AT157" s="168">
        <f t="shared" si="828"/>
        <v>0.45202796082262553</v>
      </c>
      <c r="AU157" s="168">
        <f t="shared" si="828"/>
        <v>0.51910417312644652</v>
      </c>
      <c r="AV157" s="168">
        <f t="shared" si="828"/>
        <v>0.63204345346612723</v>
      </c>
      <c r="AW157" s="168">
        <f t="shared" si="828"/>
        <v>0.74239134440955035</v>
      </c>
      <c r="AX157" s="168">
        <f t="shared" si="828"/>
        <v>0.71519833994423609</v>
      </c>
      <c r="AY157" s="168">
        <f t="shared" si="828"/>
        <v>0.76093705998846795</v>
      </c>
      <c r="AZ157" s="168">
        <f t="shared" si="828"/>
        <v>0.40951754684779135</v>
      </c>
      <c r="BA157" s="168">
        <f t="shared" si="828"/>
        <v>0.51546876341866443</v>
      </c>
      <c r="BB157" s="168">
        <f t="shared" si="828"/>
        <v>0.38563077200591556</v>
      </c>
      <c r="BC157" s="168">
        <f t="shared" si="828"/>
        <v>0.36549632006264132</v>
      </c>
      <c r="BD157" s="168">
        <f t="shared" si="828"/>
        <v>0.31669170803580637</v>
      </c>
      <c r="BE157" s="168">
        <f t="shared" si="828"/>
        <v>0.36546849526486758</v>
      </c>
      <c r="BF157" s="168">
        <f t="shared" si="828"/>
        <v>0.34321711880710304</v>
      </c>
      <c r="BG157" s="168">
        <f t="shared" si="828"/>
        <v>0.50077601091208068</v>
      </c>
      <c r="BH157" s="169">
        <f t="shared" si="828"/>
        <v>0.70834664433582195</v>
      </c>
      <c r="BI157" s="491">
        <f t="shared" ref="BI157:BJ162" si="829">(BH66+BH150+BI94-BI66-BI150)/(BH66+BH150+BI94-BI150)</f>
        <v>0.73254454710170291</v>
      </c>
      <c r="BJ157" s="555">
        <f t="shared" si="829"/>
        <v>0.72190596715004485</v>
      </c>
      <c r="BK157" s="397">
        <f t="shared" ref="BK157:BQ162" si="830">(BJ66+BJ150+BK94-BK66-BK150)/(BJ66+BJ150+BK94-BK150)</f>
        <v>0.71505776904600205</v>
      </c>
      <c r="BL157" s="397">
        <f t="shared" si="830"/>
        <v>0.63514428285290858</v>
      </c>
      <c r="BM157" s="397">
        <f t="shared" si="830"/>
        <v>0.51956933994403065</v>
      </c>
      <c r="BN157" s="397">
        <f t="shared" si="830"/>
        <v>0.43483703031019155</v>
      </c>
      <c r="BO157" s="397">
        <f t="shared" si="830"/>
        <v>0.40890315291915458</v>
      </c>
      <c r="BP157" s="397">
        <f t="shared" si="830"/>
        <v>0.42423169255542803</v>
      </c>
      <c r="BQ157" s="397">
        <f t="shared" si="830"/>
        <v>0.42757913429414607</v>
      </c>
      <c r="BR157" s="168">
        <v>0</v>
      </c>
      <c r="BS157" s="168"/>
      <c r="BT157" s="238"/>
      <c r="BU157" s="103"/>
      <c r="BV157" s="168">
        <f t="shared" ref="BV157:CE162" si="831">P157-D157</f>
        <v>-1.5768780400954419E-2</v>
      </c>
      <c r="BW157" s="168">
        <f t="shared" si="831"/>
        <v>4.2218995910086043E-3</v>
      </c>
      <c r="BX157" s="168">
        <f t="shared" si="831"/>
        <v>-3.6206821167105274E-2</v>
      </c>
      <c r="BY157" s="168">
        <f t="shared" si="831"/>
        <v>-1.0209370634029824E-2</v>
      </c>
      <c r="BZ157" s="168">
        <f t="shared" si="831"/>
        <v>-0.12834132161425976</v>
      </c>
      <c r="CA157" s="168">
        <f t="shared" si="831"/>
        <v>-9.2506153710689154E-2</v>
      </c>
      <c r="CB157" s="168">
        <f t="shared" si="831"/>
        <v>-0.11288930562685068</v>
      </c>
      <c r="CC157" s="168">
        <f t="shared" si="831"/>
        <v>-0.13060983695514194</v>
      </c>
      <c r="CD157" s="397">
        <f t="shared" si="831"/>
        <v>-0.11007152599607906</v>
      </c>
      <c r="CE157" s="168">
        <f t="shared" si="831"/>
        <v>-6.0036796038097862E-2</v>
      </c>
      <c r="CF157" s="168">
        <f t="shared" ref="CF157:CO162" si="832">Z157-N157</f>
        <v>-1.9465780364750773E-2</v>
      </c>
      <c r="CG157" s="168">
        <f t="shared" si="832"/>
        <v>3.5287977517851621E-3</v>
      </c>
      <c r="CH157" s="168">
        <f t="shared" si="832"/>
        <v>2.223058170039538E-3</v>
      </c>
      <c r="CI157" s="168">
        <f t="shared" si="832"/>
        <v>-0.10128627224465114</v>
      </c>
      <c r="CJ157" s="238">
        <f t="shared" si="832"/>
        <v>-4.5928224869454914E-2</v>
      </c>
      <c r="CK157" s="238">
        <f t="shared" si="832"/>
        <v>2.4266305673311839E-2</v>
      </c>
      <c r="CL157" s="238">
        <f t="shared" si="832"/>
        <v>5.2821233723996497E-2</v>
      </c>
      <c r="CM157" s="238">
        <f t="shared" si="832"/>
        <v>3.9388219766174792E-2</v>
      </c>
      <c r="CN157" s="238">
        <f t="shared" si="832"/>
        <v>5.242857063673223E-2</v>
      </c>
      <c r="CO157" s="238">
        <f t="shared" si="832"/>
        <v>5.4117588776255277E-2</v>
      </c>
      <c r="CP157" s="397">
        <f t="shared" ref="CP157:CY162" si="833">AJ157-X157</f>
        <v>9.6931681471748021E-2</v>
      </c>
      <c r="CQ157" s="238">
        <f t="shared" si="833"/>
        <v>3.5383017790461602E-2</v>
      </c>
      <c r="CR157" s="238">
        <f t="shared" si="833"/>
        <v>6.4033771582040266E-2</v>
      </c>
      <c r="CS157" s="238">
        <f t="shared" si="833"/>
        <v>3.36938039629604E-2</v>
      </c>
      <c r="CT157" s="238">
        <f t="shared" si="833"/>
        <v>5.3893836546715979E-2</v>
      </c>
      <c r="CU157" s="238">
        <f t="shared" si="833"/>
        <v>9.1170376164859346E-2</v>
      </c>
      <c r="CV157" s="238">
        <f t="shared" si="833"/>
        <v>0.10191363976590767</v>
      </c>
      <c r="CW157" s="238">
        <f t="shared" si="833"/>
        <v>5.1112048413293809E-2</v>
      </c>
      <c r="CX157" s="238">
        <f t="shared" si="833"/>
        <v>4.8650844798163895E-2</v>
      </c>
      <c r="CY157" s="238">
        <f t="shared" si="833"/>
        <v>4.8397174453311653E-2</v>
      </c>
      <c r="CZ157" s="238">
        <f t="shared" ref="CZ157:DI162" si="834">AT157-AH157</f>
        <v>7.9452561817190737E-2</v>
      </c>
      <c r="DA157" s="238">
        <f t="shared" si="834"/>
        <v>4.6486953865447322E-2</v>
      </c>
      <c r="DB157" s="397">
        <f t="shared" si="834"/>
        <v>-3.6254490227628167E-2</v>
      </c>
      <c r="DC157" s="397">
        <f t="shared" si="834"/>
        <v>2.028021030159588E-2</v>
      </c>
      <c r="DD157" s="397">
        <f t="shared" si="834"/>
        <v>-1.414932411461256E-2</v>
      </c>
      <c r="DE157" s="397">
        <f t="shared" si="834"/>
        <v>6.4315493805358726E-2</v>
      </c>
      <c r="DF157" s="397">
        <f t="shared" si="834"/>
        <v>-0.23440616290354249</v>
      </c>
      <c r="DG157" s="397">
        <f t="shared" si="834"/>
        <v>-4.0525629047927447E-2</v>
      </c>
      <c r="DH157" s="397">
        <f t="shared" si="834"/>
        <v>-6.2326102174932063E-2</v>
      </c>
      <c r="DI157" s="397">
        <f t="shared" si="834"/>
        <v>-6.302118353082381E-2</v>
      </c>
      <c r="DJ157" s="397">
        <f t="shared" ref="DJ157:DX162" si="835">BD157-AR157</f>
        <v>-5.5587553252805288E-2</v>
      </c>
      <c r="DK157" s="397">
        <f t="shared" si="835"/>
        <v>-3.5824756300910643E-3</v>
      </c>
      <c r="DL157" s="397">
        <f t="shared" si="835"/>
        <v>-0.10881084201552249</v>
      </c>
      <c r="DM157" s="397">
        <f t="shared" si="835"/>
        <v>-1.832816221436584E-2</v>
      </c>
      <c r="DN157" s="397">
        <f t="shared" si="835"/>
        <v>7.6303190869694726E-2</v>
      </c>
      <c r="DO157" s="397">
        <f t="shared" si="835"/>
        <v>-9.8467973078474325E-3</v>
      </c>
      <c r="DP157" s="397">
        <f t="shared" si="835"/>
        <v>6.7076272058087527E-3</v>
      </c>
      <c r="DQ157" s="397">
        <f t="shared" si="835"/>
        <v>-4.58792909424659E-2</v>
      </c>
      <c r="DR157" s="397">
        <f t="shared" si="835"/>
        <v>0.22562673600511723</v>
      </c>
      <c r="DS157" s="397">
        <f t="shared" si="835"/>
        <v>4.1005765253662174E-3</v>
      </c>
      <c r="DT157" s="397">
        <f t="shared" si="835"/>
        <v>4.9206258304275996E-2</v>
      </c>
      <c r="DU157" s="397">
        <f t="shared" si="835"/>
        <v>4.3406832856513256E-2</v>
      </c>
      <c r="DV157" s="397">
        <f t="shared" si="835"/>
        <v>0.10753998451962166</v>
      </c>
      <c r="DW157" s="397">
        <f t="shared" si="835"/>
        <v>6.2110639029278492E-2</v>
      </c>
      <c r="DX157" s="397">
        <f t="shared" si="835"/>
        <v>-0.34321711880710304</v>
      </c>
      <c r="DY157" s="397"/>
      <c r="DZ157" s="397"/>
      <c r="EA157" s="397"/>
      <c r="EB157" s="261"/>
      <c r="EC157" s="56">
        <f>IF(ISERROR(GETPIVOTDATA("VALUE",'CRS WK pvt'!$I$2,"DT_FILE",EC$8,"CD_CO",EC$6,"TRIM_CAT",TRIM(B157),"TRIM_LINE",A156))=TRUE,0,GETPIVOTDATA("VALUE",'CRS WK pvt'!$I$2,"DT_FILE",EC$8,"CD_CO",EC$6,"TRIM_CAT",TRIM(B157),"TRIM_LINE",A156))</f>
        <v>0</v>
      </c>
    </row>
    <row r="158" spans="1:133" s="51" customFormat="1" x14ac:dyDescent="0.3">
      <c r="A158" s="138"/>
      <c r="B158" s="52" t="s">
        <v>140</v>
      </c>
      <c r="C158" s="103"/>
      <c r="D158" s="167">
        <f t="shared" ref="D158:AB158" si="836">(C67+C151+D95-D67-D151)/(C67+C151+D95-D151)</f>
        <v>0.25198492850648874</v>
      </c>
      <c r="E158" s="167">
        <f t="shared" si="836"/>
        <v>0.1944051622380982</v>
      </c>
      <c r="F158" s="167">
        <f t="shared" si="836"/>
        <v>0.15390071141686648</v>
      </c>
      <c r="G158" s="167">
        <f t="shared" si="836"/>
        <v>0.10486297795100803</v>
      </c>
      <c r="H158" s="168">
        <f t="shared" si="836"/>
        <v>0.10384992281241291</v>
      </c>
      <c r="I158" s="167">
        <f t="shared" si="836"/>
        <v>8.7552374604678102E-2</v>
      </c>
      <c r="J158" s="168">
        <f t="shared" si="836"/>
        <v>9.8079196545133862E-2</v>
      </c>
      <c r="K158" s="167">
        <f t="shared" si="836"/>
        <v>0.12067591630686358</v>
      </c>
      <c r="L158" s="169">
        <f t="shared" si="836"/>
        <v>0.22563800388576619</v>
      </c>
      <c r="M158" s="168">
        <f t="shared" si="836"/>
        <v>0.30612543188945424</v>
      </c>
      <c r="N158" s="168">
        <f t="shared" si="836"/>
        <v>0.25141630039156304</v>
      </c>
      <c r="O158" s="168">
        <f t="shared" si="836"/>
        <v>0.23658224645817741</v>
      </c>
      <c r="P158" s="168">
        <f t="shared" si="836"/>
        <v>0.22283518677338698</v>
      </c>
      <c r="Q158" s="168">
        <f t="shared" si="836"/>
        <v>0.16663192023406853</v>
      </c>
      <c r="R158" s="168">
        <f t="shared" si="836"/>
        <v>0.11487561485546779</v>
      </c>
      <c r="S158" s="168">
        <f t="shared" si="836"/>
        <v>4.5854767520445254E-2</v>
      </c>
      <c r="T158" s="168">
        <f t="shared" si="836"/>
        <v>5.7023044474858245E-2</v>
      </c>
      <c r="U158" s="168">
        <f t="shared" si="836"/>
        <v>4.4432671109306557E-2</v>
      </c>
      <c r="V158" s="168">
        <f t="shared" si="836"/>
        <v>6.8321923351566824E-2</v>
      </c>
      <c r="W158" s="168">
        <f t="shared" si="836"/>
        <v>7.9853838672955743E-2</v>
      </c>
      <c r="X158" s="169">
        <f t="shared" si="836"/>
        <v>0.19628371839891351</v>
      </c>
      <c r="Y158" s="168">
        <f t="shared" si="836"/>
        <v>0.26972036118917192</v>
      </c>
      <c r="Z158" s="168">
        <f t="shared" si="836"/>
        <v>0.25964815596098217</v>
      </c>
      <c r="AA158" s="168">
        <f t="shared" si="836"/>
        <v>0.25702027802786681</v>
      </c>
      <c r="AB158" s="168">
        <f t="shared" si="836"/>
        <v>0.20913195442600166</v>
      </c>
      <c r="AC158" s="168">
        <f t="shared" si="828"/>
        <v>0.14662398683769956</v>
      </c>
      <c r="AD158" s="168">
        <f t="shared" si="828"/>
        <v>0.10453836514134658</v>
      </c>
      <c r="AE158" s="168">
        <f t="shared" si="828"/>
        <v>0.14123565460701379</v>
      </c>
      <c r="AF158" s="168">
        <f t="shared" si="828"/>
        <v>9.4983173751260419E-2</v>
      </c>
      <c r="AG158" s="168">
        <f t="shared" si="828"/>
        <v>9.2711348094361698E-2</v>
      </c>
      <c r="AH158" s="168">
        <f t="shared" si="828"/>
        <v>0.10895438684915114</v>
      </c>
      <c r="AI158" s="168">
        <f t="shared" si="828"/>
        <v>0.17946022746682566</v>
      </c>
      <c r="AJ158" s="168">
        <f t="shared" si="828"/>
        <v>0.25248701334916296</v>
      </c>
      <c r="AK158" s="168">
        <f t="shared" si="828"/>
        <v>0.29217426840533667</v>
      </c>
      <c r="AL158" s="168">
        <f t="shared" si="828"/>
        <v>0.30563864278264319</v>
      </c>
      <c r="AM158" s="168">
        <f t="shared" si="828"/>
        <v>0.2904563096812266</v>
      </c>
      <c r="AN158" s="168">
        <f t="shared" si="828"/>
        <v>0.26095509455863147</v>
      </c>
      <c r="AO158" s="168">
        <f t="shared" si="828"/>
        <v>0.20830766416655019</v>
      </c>
      <c r="AP158" s="168">
        <f t="shared" si="828"/>
        <v>0.15314694893591163</v>
      </c>
      <c r="AQ158" s="168">
        <f t="shared" si="828"/>
        <v>0.15054530791742357</v>
      </c>
      <c r="AR158" s="168">
        <f t="shared" si="828"/>
        <v>9.1923386231222995E-2</v>
      </c>
      <c r="AS158" s="168">
        <f t="shared" si="828"/>
        <v>9.7207390552956949E-2</v>
      </c>
      <c r="AT158" s="168">
        <f t="shared" si="828"/>
        <v>0.14324215029219192</v>
      </c>
      <c r="AU158" s="168">
        <f t="shared" si="828"/>
        <v>0.13781469910086813</v>
      </c>
      <c r="AV158" s="168">
        <f t="shared" si="828"/>
        <v>0.23724074028477538</v>
      </c>
      <c r="AW158" s="168">
        <f t="shared" si="828"/>
        <v>0.30918771340994566</v>
      </c>
      <c r="AX158" s="168">
        <f t="shared" si="828"/>
        <v>0.34005163492756441</v>
      </c>
      <c r="AY158" s="168">
        <f t="shared" si="828"/>
        <v>0.39389560389691664</v>
      </c>
      <c r="AZ158" s="168">
        <f t="shared" si="828"/>
        <v>0.13102503866875054</v>
      </c>
      <c r="BA158" s="168">
        <f t="shared" si="828"/>
        <v>0.19397751154446152</v>
      </c>
      <c r="BB158" s="168">
        <f t="shared" si="828"/>
        <v>0.13265652186590804</v>
      </c>
      <c r="BC158" s="168">
        <f t="shared" si="828"/>
        <v>0.11395289946821981</v>
      </c>
      <c r="BD158" s="168">
        <f t="shared" si="828"/>
        <v>0.10413217344062416</v>
      </c>
      <c r="BE158" s="168">
        <f t="shared" si="828"/>
        <v>0.10240844455219146</v>
      </c>
      <c r="BF158" s="168">
        <f t="shared" si="828"/>
        <v>0.10563487963026454</v>
      </c>
      <c r="BG158" s="168">
        <f t="shared" si="828"/>
        <v>0.16398199050948703</v>
      </c>
      <c r="BH158" s="169">
        <f t="shared" si="828"/>
        <v>0.24121309371444571</v>
      </c>
      <c r="BI158" s="491">
        <f t="shared" si="829"/>
        <v>0.30798621399764486</v>
      </c>
      <c r="BJ158" s="555">
        <f t="shared" si="829"/>
        <v>0.28912954592482187</v>
      </c>
      <c r="BK158" s="397">
        <f t="shared" si="830"/>
        <v>0.3092969680639493</v>
      </c>
      <c r="BL158" s="397">
        <f t="shared" si="830"/>
        <v>0.28406368282568217</v>
      </c>
      <c r="BM158" s="397">
        <f t="shared" si="830"/>
        <v>0.15806942953255576</v>
      </c>
      <c r="BN158" s="397">
        <f t="shared" si="830"/>
        <v>2.8010692833427383E-2</v>
      </c>
      <c r="BO158" s="397">
        <f t="shared" si="830"/>
        <v>8.5247415532440834E-2</v>
      </c>
      <c r="BP158" s="397">
        <f t="shared" si="830"/>
        <v>0.10460062717342912</v>
      </c>
      <c r="BQ158" s="397">
        <f t="shared" si="830"/>
        <v>8.0485625239533773E-2</v>
      </c>
      <c r="BR158" s="168">
        <v>0</v>
      </c>
      <c r="BS158" s="168"/>
      <c r="BT158" s="238"/>
      <c r="BU158" s="103"/>
      <c r="BV158" s="168">
        <f t="shared" si="831"/>
        <v>-2.9149741733101753E-2</v>
      </c>
      <c r="BW158" s="168">
        <f t="shared" si="831"/>
        <v>-2.7773242004029669E-2</v>
      </c>
      <c r="BX158" s="168">
        <f t="shared" si="831"/>
        <v>-3.9025096561398687E-2</v>
      </c>
      <c r="BY158" s="168">
        <f t="shared" si="831"/>
        <v>-5.9008210430562778E-2</v>
      </c>
      <c r="BZ158" s="168">
        <f t="shared" si="831"/>
        <v>-4.6826878337554667E-2</v>
      </c>
      <c r="CA158" s="168">
        <f t="shared" si="831"/>
        <v>-4.3119703495371545E-2</v>
      </c>
      <c r="CB158" s="168">
        <f t="shared" si="831"/>
        <v>-2.9757273193567038E-2</v>
      </c>
      <c r="CC158" s="168">
        <f t="shared" si="831"/>
        <v>-4.0822077633907841E-2</v>
      </c>
      <c r="CD158" s="397">
        <f t="shared" si="831"/>
        <v>-2.9354285486852677E-2</v>
      </c>
      <c r="CE158" s="168">
        <f t="shared" si="831"/>
        <v>-3.6405070700282316E-2</v>
      </c>
      <c r="CF158" s="168">
        <f t="shared" si="832"/>
        <v>8.2318555694191331E-3</v>
      </c>
      <c r="CG158" s="168">
        <f t="shared" si="832"/>
        <v>2.0438031569689402E-2</v>
      </c>
      <c r="CH158" s="168">
        <f t="shared" si="832"/>
        <v>-1.3703232347385325E-2</v>
      </c>
      <c r="CI158" s="168">
        <f t="shared" si="832"/>
        <v>-2.0007933396368971E-2</v>
      </c>
      <c r="CJ158" s="238">
        <f t="shared" si="832"/>
        <v>-1.0337249714121213E-2</v>
      </c>
      <c r="CK158" s="238">
        <f t="shared" si="832"/>
        <v>9.5380887086568528E-2</v>
      </c>
      <c r="CL158" s="238">
        <f t="shared" si="832"/>
        <v>3.7960129276402174E-2</v>
      </c>
      <c r="CM158" s="238">
        <f t="shared" si="832"/>
        <v>4.8278676985055141E-2</v>
      </c>
      <c r="CN158" s="238">
        <f t="shared" si="832"/>
        <v>4.0632463497584315E-2</v>
      </c>
      <c r="CO158" s="238">
        <f t="shared" si="832"/>
        <v>9.9606388793869918E-2</v>
      </c>
      <c r="CP158" s="397">
        <f t="shared" si="833"/>
        <v>5.6203294950249449E-2</v>
      </c>
      <c r="CQ158" s="238">
        <f t="shared" si="833"/>
        <v>2.2453907216164748E-2</v>
      </c>
      <c r="CR158" s="238">
        <f t="shared" si="833"/>
        <v>4.5990486821661014E-2</v>
      </c>
      <c r="CS158" s="238">
        <f t="shared" si="833"/>
        <v>3.3436031653359788E-2</v>
      </c>
      <c r="CT158" s="238">
        <f t="shared" si="833"/>
        <v>5.1823140132629814E-2</v>
      </c>
      <c r="CU158" s="238">
        <f t="shared" si="833"/>
        <v>6.1683677328850633E-2</v>
      </c>
      <c r="CV158" s="238">
        <f t="shared" si="833"/>
        <v>4.860858379456505E-2</v>
      </c>
      <c r="CW158" s="238">
        <f t="shared" si="833"/>
        <v>9.3096533104097823E-3</v>
      </c>
      <c r="CX158" s="238">
        <f t="shared" si="833"/>
        <v>-3.0597875200374242E-3</v>
      </c>
      <c r="CY158" s="238">
        <f t="shared" si="833"/>
        <v>4.4960424585952508E-3</v>
      </c>
      <c r="CZ158" s="238">
        <f t="shared" si="834"/>
        <v>3.4287763443040783E-2</v>
      </c>
      <c r="DA158" s="238">
        <f t="shared" si="834"/>
        <v>-4.1645528365957529E-2</v>
      </c>
      <c r="DB158" s="397">
        <f t="shared" si="834"/>
        <v>-1.5246273064387583E-2</v>
      </c>
      <c r="DC158" s="397">
        <f t="shared" si="834"/>
        <v>1.7013445004608996E-2</v>
      </c>
      <c r="DD158" s="397">
        <f t="shared" si="834"/>
        <v>3.4412992144921217E-2</v>
      </c>
      <c r="DE158" s="397">
        <f t="shared" si="834"/>
        <v>0.10343929421569004</v>
      </c>
      <c r="DF158" s="397">
        <f t="shared" si="834"/>
        <v>-0.12993005588988094</v>
      </c>
      <c r="DG158" s="397">
        <f t="shared" si="834"/>
        <v>-1.4330152622088671E-2</v>
      </c>
      <c r="DH158" s="397">
        <f t="shared" si="834"/>
        <v>-2.0490427070003592E-2</v>
      </c>
      <c r="DI158" s="397">
        <f t="shared" si="834"/>
        <v>-3.6592408449203764E-2</v>
      </c>
      <c r="DJ158" s="397">
        <f t="shared" si="835"/>
        <v>1.2208787209401162E-2</v>
      </c>
      <c r="DK158" s="397">
        <f t="shared" si="835"/>
        <v>5.2010539992345117E-3</v>
      </c>
      <c r="DL158" s="397">
        <f t="shared" si="835"/>
        <v>-3.7607270661927386E-2</v>
      </c>
      <c r="DM158" s="397">
        <f t="shared" si="835"/>
        <v>2.6167291408618898E-2</v>
      </c>
      <c r="DN158" s="397">
        <f t="shared" si="835"/>
        <v>3.9723534296703389E-3</v>
      </c>
      <c r="DO158" s="397">
        <f t="shared" si="835"/>
        <v>-1.2014994123007994E-3</v>
      </c>
      <c r="DP158" s="397">
        <f t="shared" si="835"/>
        <v>-5.0922089002742532E-2</v>
      </c>
      <c r="DQ158" s="397">
        <f t="shared" si="835"/>
        <v>-8.4598635832967339E-2</v>
      </c>
      <c r="DR158" s="397">
        <f t="shared" si="835"/>
        <v>0.15303864415693164</v>
      </c>
      <c r="DS158" s="397">
        <f t="shared" si="835"/>
        <v>-3.5908082011905762E-2</v>
      </c>
      <c r="DT158" s="397">
        <f t="shared" si="835"/>
        <v>-0.10464582903248065</v>
      </c>
      <c r="DU158" s="397">
        <f t="shared" si="835"/>
        <v>-2.8705483935778972E-2</v>
      </c>
      <c r="DV158" s="397">
        <f t="shared" si="835"/>
        <v>4.6845373280496316E-4</v>
      </c>
      <c r="DW158" s="397">
        <f t="shared" si="835"/>
        <v>-2.1922819312657688E-2</v>
      </c>
      <c r="DX158" s="397">
        <f t="shared" si="835"/>
        <v>-0.10563487963026454</v>
      </c>
      <c r="DY158" s="397"/>
      <c r="DZ158" s="397"/>
      <c r="EA158" s="397"/>
      <c r="EB158" s="261"/>
      <c r="EC158" s="56">
        <f>IF(ISERROR(GETPIVOTDATA("VALUE",'CRS WK pvt'!$I$2,"DT_FILE",EC$8,"CD_CO",EC$6,"TRIM_CAT",TRIM(B158),"TRIM_LINE",A156))=TRUE,0,GETPIVOTDATA("VALUE",'CRS WK pvt'!$I$2,"DT_FILE",EC$8,"CD_CO",EC$6,"TRIM_CAT",TRIM(B158),"TRIM_LINE",A156))</f>
        <v>0</v>
      </c>
    </row>
    <row r="159" spans="1:133" s="51" customFormat="1" x14ac:dyDescent="0.3">
      <c r="A159" s="138"/>
      <c r="B159" s="52" t="s">
        <v>141</v>
      </c>
      <c r="C159" s="103"/>
      <c r="D159" s="167">
        <f t="shared" ref="D159:AB159" si="837">(C68+C152+D96-D68-D152)/(C68+C152+D96-D152)</f>
        <v>0.78354862185985752</v>
      </c>
      <c r="E159" s="167">
        <f t="shared" si="837"/>
        <v>0.78679169062576493</v>
      </c>
      <c r="F159" s="167">
        <f t="shared" si="837"/>
        <v>0.69702341292933878</v>
      </c>
      <c r="G159" s="167">
        <f t="shared" si="837"/>
        <v>0.70532853711834298</v>
      </c>
      <c r="H159" s="168">
        <f t="shared" si="837"/>
        <v>0.72820805261165367</v>
      </c>
      <c r="I159" s="167">
        <f t="shared" si="837"/>
        <v>0.71720203472723321</v>
      </c>
      <c r="J159" s="168">
        <f t="shared" si="837"/>
        <v>0.7770593539016426</v>
      </c>
      <c r="K159" s="167">
        <f t="shared" si="837"/>
        <v>0.77434177143225802</v>
      </c>
      <c r="L159" s="169">
        <f t="shared" si="837"/>
        <v>0.90822982518094619</v>
      </c>
      <c r="M159" s="168">
        <f t="shared" si="837"/>
        <v>0.88430141428523823</v>
      </c>
      <c r="N159" s="168">
        <f t="shared" si="837"/>
        <v>0.79379184741440467</v>
      </c>
      <c r="O159" s="168">
        <f t="shared" si="837"/>
        <v>0.7935223140706914</v>
      </c>
      <c r="P159" s="168">
        <f t="shared" si="837"/>
        <v>0.63389828515898039</v>
      </c>
      <c r="Q159" s="168">
        <f t="shared" si="837"/>
        <v>0.6965882038746386</v>
      </c>
      <c r="R159" s="168">
        <f t="shared" si="837"/>
        <v>0.57046598523894299</v>
      </c>
      <c r="S159" s="168">
        <f t="shared" si="837"/>
        <v>0.52500001963363585</v>
      </c>
      <c r="T159" s="168">
        <f t="shared" si="837"/>
        <v>0.44930691600868944</v>
      </c>
      <c r="U159" s="168">
        <f t="shared" si="837"/>
        <v>0.47819099485325117</v>
      </c>
      <c r="V159" s="168">
        <f t="shared" si="837"/>
        <v>0.50306558122795286</v>
      </c>
      <c r="W159" s="168">
        <f t="shared" si="837"/>
        <v>0.60904983469286089</v>
      </c>
      <c r="X159" s="169">
        <f t="shared" si="837"/>
        <v>0.72525022495653235</v>
      </c>
      <c r="Y159" s="168">
        <f t="shared" si="837"/>
        <v>0.76952133488132191</v>
      </c>
      <c r="Z159" s="168">
        <f t="shared" si="837"/>
        <v>0.78269878966879036</v>
      </c>
      <c r="AA159" s="168">
        <f t="shared" si="837"/>
        <v>0.83226800112336097</v>
      </c>
      <c r="AB159" s="168">
        <f t="shared" si="837"/>
        <v>0.7709827113123402</v>
      </c>
      <c r="AC159" s="168">
        <f t="shared" si="828"/>
        <v>0.69176585073942809</v>
      </c>
      <c r="AD159" s="168">
        <f t="shared" si="828"/>
        <v>0.5500004379114527</v>
      </c>
      <c r="AE159" s="168">
        <f t="shared" si="828"/>
        <v>0.53385721704655142</v>
      </c>
      <c r="AF159" s="168">
        <f t="shared" si="828"/>
        <v>0.532027381569668</v>
      </c>
      <c r="AG159" s="168">
        <f t="shared" si="828"/>
        <v>0.55065424063417212</v>
      </c>
      <c r="AH159" s="168">
        <f t="shared" si="828"/>
        <v>0.53363049795824669</v>
      </c>
      <c r="AI159" s="168">
        <f t="shared" si="828"/>
        <v>0.63925577203331374</v>
      </c>
      <c r="AJ159" s="168">
        <f t="shared" si="828"/>
        <v>0.75747594308280419</v>
      </c>
      <c r="AK159" s="168">
        <f t="shared" si="828"/>
        <v>0.70795080316213721</v>
      </c>
      <c r="AL159" s="168">
        <f t="shared" si="828"/>
        <v>0.78937041854182721</v>
      </c>
      <c r="AM159" s="168">
        <f t="shared" si="828"/>
        <v>0.760115694808292</v>
      </c>
      <c r="AN159" s="168">
        <f t="shared" si="828"/>
        <v>0.78622642824407973</v>
      </c>
      <c r="AO159" s="168">
        <f t="shared" si="828"/>
        <v>0.68864306353455795</v>
      </c>
      <c r="AP159" s="168">
        <f t="shared" si="828"/>
        <v>0.59869537374835058</v>
      </c>
      <c r="AQ159" s="168">
        <f t="shared" si="828"/>
        <v>0.61890632877968943</v>
      </c>
      <c r="AR159" s="168">
        <f t="shared" si="828"/>
        <v>0.63575166062547073</v>
      </c>
      <c r="AS159" s="168">
        <f t="shared" si="828"/>
        <v>0.57571043980189773</v>
      </c>
      <c r="AT159" s="168">
        <f t="shared" si="828"/>
        <v>0.63911337152210002</v>
      </c>
      <c r="AU159" s="168">
        <f t="shared" si="828"/>
        <v>0.71268807401506917</v>
      </c>
      <c r="AV159" s="168">
        <f t="shared" si="828"/>
        <v>0.71011947705772382</v>
      </c>
      <c r="AW159" s="168">
        <f t="shared" si="828"/>
        <v>0.84431650902156763</v>
      </c>
      <c r="AX159" s="168">
        <f t="shared" si="828"/>
        <v>0.83675934687311648</v>
      </c>
      <c r="AY159" s="168">
        <f t="shared" si="828"/>
        <v>0.77967510666403539</v>
      </c>
      <c r="AZ159" s="168">
        <f t="shared" si="828"/>
        <v>0.7879306772840623</v>
      </c>
      <c r="BA159" s="168">
        <f t="shared" si="828"/>
        <v>0.67683514480555851</v>
      </c>
      <c r="BB159" s="168">
        <f t="shared" si="828"/>
        <v>0.57483356994401569</v>
      </c>
      <c r="BC159" s="168">
        <f t="shared" si="828"/>
        <v>0.56814493214471806</v>
      </c>
      <c r="BD159" s="168">
        <f t="shared" si="828"/>
        <v>0.52521401994891903</v>
      </c>
      <c r="BE159" s="168">
        <f t="shared" si="828"/>
        <v>0.5478436484411271</v>
      </c>
      <c r="BF159" s="168">
        <f t="shared" si="828"/>
        <v>0.56560807900762089</v>
      </c>
      <c r="BG159" s="168">
        <f t="shared" si="828"/>
        <v>0.68267917474894968</v>
      </c>
      <c r="BH159" s="169">
        <f t="shared" si="828"/>
        <v>0.75744121606923343</v>
      </c>
      <c r="BI159" s="491">
        <f t="shared" si="829"/>
        <v>0.8309401020443461</v>
      </c>
      <c r="BJ159" s="555">
        <f t="shared" si="829"/>
        <v>0.81017921677927973</v>
      </c>
      <c r="BK159" s="397">
        <f t="shared" si="830"/>
        <v>0.79268843404259448</v>
      </c>
      <c r="BL159" s="397">
        <f t="shared" si="830"/>
        <v>0.75228905557753956</v>
      </c>
      <c r="BM159" s="397">
        <f t="shared" si="830"/>
        <v>0.65612501035554627</v>
      </c>
      <c r="BN159" s="397">
        <f t="shared" si="830"/>
        <v>0.62148724502304487</v>
      </c>
      <c r="BO159" s="397">
        <f t="shared" si="830"/>
        <v>0.50527591806657635</v>
      </c>
      <c r="BP159" s="397">
        <f t="shared" si="830"/>
        <v>0.48739256017145083</v>
      </c>
      <c r="BQ159" s="397">
        <f t="shared" si="830"/>
        <v>0.46201144616751988</v>
      </c>
      <c r="BR159" s="168">
        <v>0</v>
      </c>
      <c r="BS159" s="168"/>
      <c r="BT159" s="238"/>
      <c r="BU159" s="103"/>
      <c r="BV159" s="168">
        <f t="shared" si="831"/>
        <v>-0.14965033670087713</v>
      </c>
      <c r="BW159" s="168">
        <f t="shared" si="831"/>
        <v>-9.0203486751126327E-2</v>
      </c>
      <c r="BX159" s="168">
        <f t="shared" si="831"/>
        <v>-0.1265574276903958</v>
      </c>
      <c r="BY159" s="168">
        <f t="shared" si="831"/>
        <v>-0.18032851748470713</v>
      </c>
      <c r="BZ159" s="168">
        <f t="shared" si="831"/>
        <v>-0.27890113660296423</v>
      </c>
      <c r="CA159" s="168">
        <f t="shared" si="831"/>
        <v>-0.23901103987398203</v>
      </c>
      <c r="CB159" s="168">
        <f t="shared" si="831"/>
        <v>-0.27399377267368974</v>
      </c>
      <c r="CC159" s="168">
        <f t="shared" si="831"/>
        <v>-0.16529193673939713</v>
      </c>
      <c r="CD159" s="397">
        <f t="shared" si="831"/>
        <v>-0.18297960022441384</v>
      </c>
      <c r="CE159" s="168">
        <f t="shared" si="831"/>
        <v>-0.11478007940391632</v>
      </c>
      <c r="CF159" s="168">
        <f t="shared" si="832"/>
        <v>-1.109305774561431E-2</v>
      </c>
      <c r="CG159" s="168">
        <f t="shared" si="832"/>
        <v>3.8745687052669564E-2</v>
      </c>
      <c r="CH159" s="168">
        <f t="shared" si="832"/>
        <v>0.13708442615335981</v>
      </c>
      <c r="CI159" s="168">
        <f t="shared" si="832"/>
        <v>-4.8223531352105109E-3</v>
      </c>
      <c r="CJ159" s="238">
        <f t="shared" si="832"/>
        <v>-2.0465547327490285E-2</v>
      </c>
      <c r="CK159" s="238">
        <f t="shared" si="832"/>
        <v>8.8571974129155739E-3</v>
      </c>
      <c r="CL159" s="238">
        <f t="shared" si="832"/>
        <v>8.2720465560978562E-2</v>
      </c>
      <c r="CM159" s="238">
        <f t="shared" si="832"/>
        <v>7.2463245780920948E-2</v>
      </c>
      <c r="CN159" s="238">
        <f t="shared" si="832"/>
        <v>3.0564916730293823E-2</v>
      </c>
      <c r="CO159" s="238">
        <f t="shared" si="832"/>
        <v>3.0205937340452849E-2</v>
      </c>
      <c r="CP159" s="397">
        <f t="shared" si="833"/>
        <v>3.2225718126271841E-2</v>
      </c>
      <c r="CQ159" s="238">
        <f t="shared" si="833"/>
        <v>-6.1570531719184696E-2</v>
      </c>
      <c r="CR159" s="238">
        <f t="shared" si="833"/>
        <v>6.67162887303685E-3</v>
      </c>
      <c r="CS159" s="238">
        <f t="shared" si="833"/>
        <v>-7.215230631506897E-2</v>
      </c>
      <c r="CT159" s="238">
        <f t="shared" si="833"/>
        <v>1.5243716931739537E-2</v>
      </c>
      <c r="CU159" s="238">
        <f t="shared" si="833"/>
        <v>-3.1227872048701366E-3</v>
      </c>
      <c r="CV159" s="238">
        <f t="shared" si="833"/>
        <v>4.8694935836897879E-2</v>
      </c>
      <c r="CW159" s="238">
        <f t="shared" si="833"/>
        <v>8.5049111733138005E-2</v>
      </c>
      <c r="CX159" s="238">
        <f t="shared" si="833"/>
        <v>0.10372427905580273</v>
      </c>
      <c r="CY159" s="238">
        <f t="shared" si="833"/>
        <v>2.5056199167725612E-2</v>
      </c>
      <c r="CZ159" s="238">
        <f t="shared" si="834"/>
        <v>0.10548287356385333</v>
      </c>
      <c r="DA159" s="238">
        <f t="shared" si="834"/>
        <v>7.3432301981755432E-2</v>
      </c>
      <c r="DB159" s="397">
        <f t="shared" si="834"/>
        <v>-4.7356466025080368E-2</v>
      </c>
      <c r="DC159" s="397">
        <f t="shared" si="834"/>
        <v>0.13636570585943042</v>
      </c>
      <c r="DD159" s="397">
        <f t="shared" si="834"/>
        <v>4.7388928331289271E-2</v>
      </c>
      <c r="DE159" s="397">
        <f t="shared" si="834"/>
        <v>1.9559411855743392E-2</v>
      </c>
      <c r="DF159" s="397">
        <f t="shared" si="834"/>
        <v>1.7042490399825638E-3</v>
      </c>
      <c r="DG159" s="397">
        <f t="shared" si="834"/>
        <v>-1.1807918728999445E-2</v>
      </c>
      <c r="DH159" s="397">
        <f t="shared" si="834"/>
        <v>-2.3861803804334891E-2</v>
      </c>
      <c r="DI159" s="397">
        <f t="shared" si="834"/>
        <v>-5.0761396634971367E-2</v>
      </c>
      <c r="DJ159" s="397">
        <f t="shared" si="835"/>
        <v>-0.1105376406765517</v>
      </c>
      <c r="DK159" s="397">
        <f t="shared" si="835"/>
        <v>-2.7866791360770637E-2</v>
      </c>
      <c r="DL159" s="397">
        <f t="shared" si="835"/>
        <v>-7.3505292514479126E-2</v>
      </c>
      <c r="DM159" s="397">
        <f t="shared" si="835"/>
        <v>-3.0008899266119493E-2</v>
      </c>
      <c r="DN159" s="397">
        <f t="shared" si="835"/>
        <v>4.73217390115096E-2</v>
      </c>
      <c r="DO159" s="397">
        <f t="shared" si="835"/>
        <v>-1.3376406977221533E-2</v>
      </c>
      <c r="DP159" s="397">
        <f t="shared" si="835"/>
        <v>-2.6580130093836751E-2</v>
      </c>
      <c r="DQ159" s="397">
        <f t="shared" si="835"/>
        <v>1.3013327378559092E-2</v>
      </c>
      <c r="DR159" s="397">
        <f t="shared" si="835"/>
        <v>-3.5641621706522741E-2</v>
      </c>
      <c r="DS159" s="397">
        <f t="shared" si="835"/>
        <v>-2.0710134450012241E-2</v>
      </c>
      <c r="DT159" s="397">
        <f t="shared" si="835"/>
        <v>4.6653675079029178E-2</v>
      </c>
      <c r="DU159" s="397">
        <f t="shared" si="835"/>
        <v>-6.2869014078141716E-2</v>
      </c>
      <c r="DV159" s="397">
        <f t="shared" si="835"/>
        <v>-3.7821459777468203E-2</v>
      </c>
      <c r="DW159" s="397">
        <f t="shared" si="835"/>
        <v>-8.5832202273607217E-2</v>
      </c>
      <c r="DX159" s="397">
        <f t="shared" si="835"/>
        <v>-0.56560807900762089</v>
      </c>
      <c r="DY159" s="397"/>
      <c r="DZ159" s="397"/>
      <c r="EA159" s="397"/>
      <c r="EB159" s="261"/>
      <c r="EC159" s="56">
        <f>IF(ISERROR(GETPIVOTDATA("VALUE",'CRS WK pvt'!$I$2,"DT_FILE",EC$8,"CD_CO",EC$6,"TRIM_CAT",TRIM(B159),"TRIM_LINE",A156))=TRUE,0,GETPIVOTDATA("VALUE",'CRS WK pvt'!$I$2,"DT_FILE",EC$8,"CD_CO",EC$6,"TRIM_CAT",TRIM(B159),"TRIM_LINE",A156))</f>
        <v>0</v>
      </c>
    </row>
    <row r="160" spans="1:133" s="51" customFormat="1" x14ac:dyDescent="0.3">
      <c r="A160" s="138"/>
      <c r="B160" s="52" t="s">
        <v>142</v>
      </c>
      <c r="C160" s="103"/>
      <c r="D160" s="167">
        <f t="shared" ref="D160:AB160" si="838">(C69+C153+D97-D69-D153)/(C69+C153+D97-D153)</f>
        <v>0.75237096487029054</v>
      </c>
      <c r="E160" s="167">
        <f t="shared" si="838"/>
        <v>0.74632014816657055</v>
      </c>
      <c r="F160" s="167">
        <f t="shared" si="838"/>
        <v>0.69988562374264462</v>
      </c>
      <c r="G160" s="167">
        <f t="shared" si="838"/>
        <v>0.57956635703909232</v>
      </c>
      <c r="H160" s="168">
        <f t="shared" si="838"/>
        <v>0.48552635815650064</v>
      </c>
      <c r="I160" s="167">
        <f t="shared" si="838"/>
        <v>0.46634907135580689</v>
      </c>
      <c r="J160" s="168">
        <f t="shared" si="838"/>
        <v>0.5715065030498151</v>
      </c>
      <c r="K160" s="167">
        <f t="shared" si="838"/>
        <v>0.58870355233164928</v>
      </c>
      <c r="L160" s="169">
        <f t="shared" si="838"/>
        <v>0.64472015262855553</v>
      </c>
      <c r="M160" s="168">
        <f t="shared" si="838"/>
        <v>0.82221237366662947</v>
      </c>
      <c r="N160" s="168">
        <f t="shared" si="838"/>
        <v>0.76770886876332867</v>
      </c>
      <c r="O160" s="168">
        <f t="shared" si="838"/>
        <v>0.76101883519500668</v>
      </c>
      <c r="P160" s="168">
        <f t="shared" si="838"/>
        <v>0.64868608718043874</v>
      </c>
      <c r="Q160" s="168">
        <f t="shared" si="838"/>
        <v>0.6799815026601026</v>
      </c>
      <c r="R160" s="168">
        <f t="shared" si="838"/>
        <v>0.59199050565569022</v>
      </c>
      <c r="S160" s="168">
        <f t="shared" si="838"/>
        <v>0.58354116869700579</v>
      </c>
      <c r="T160" s="168">
        <f t="shared" si="838"/>
        <v>0.45964409853090188</v>
      </c>
      <c r="U160" s="168">
        <f t="shared" si="838"/>
        <v>0.48957106497341107</v>
      </c>
      <c r="V160" s="168">
        <f t="shared" si="838"/>
        <v>0.68972888966873047</v>
      </c>
      <c r="W160" s="168">
        <f t="shared" si="838"/>
        <v>0.58470893243845379</v>
      </c>
      <c r="X160" s="169">
        <f t="shared" si="838"/>
        <v>0.72971456246119737</v>
      </c>
      <c r="Y160" s="168">
        <f t="shared" si="838"/>
        <v>0.75152488410502771</v>
      </c>
      <c r="Z160" s="168">
        <f t="shared" si="838"/>
        <v>0.74862410283132719</v>
      </c>
      <c r="AA160" s="168">
        <f t="shared" si="838"/>
        <v>0.82110199855221599</v>
      </c>
      <c r="AB160" s="168">
        <f t="shared" si="838"/>
        <v>0.82484562796461802</v>
      </c>
      <c r="AC160" s="168">
        <f t="shared" si="828"/>
        <v>0.7201924517065611</v>
      </c>
      <c r="AD160" s="168">
        <f t="shared" si="828"/>
        <v>0.51523131136382527</v>
      </c>
      <c r="AE160" s="168">
        <f t="shared" si="828"/>
        <v>0.61264215811463341</v>
      </c>
      <c r="AF160" s="168">
        <f t="shared" si="828"/>
        <v>0.56634996927480408</v>
      </c>
      <c r="AG160" s="168">
        <f t="shared" si="828"/>
        <v>0.50542281750495077</v>
      </c>
      <c r="AH160" s="168">
        <f t="shared" si="828"/>
        <v>0.57953686067109822</v>
      </c>
      <c r="AI160" s="168">
        <f t="shared" si="828"/>
        <v>0.64012020745480103</v>
      </c>
      <c r="AJ160" s="168">
        <f t="shared" si="828"/>
        <v>0.65094807205347605</v>
      </c>
      <c r="AK160" s="168">
        <f t="shared" si="828"/>
        <v>0.66252442985879045</v>
      </c>
      <c r="AL160" s="168">
        <f t="shared" si="828"/>
        <v>0.7531542948037081</v>
      </c>
      <c r="AM160" s="168">
        <f t="shared" si="828"/>
        <v>0.7722505125241601</v>
      </c>
      <c r="AN160" s="168">
        <f t="shared" si="828"/>
        <v>0.80105678854610363</v>
      </c>
      <c r="AO160" s="168">
        <f t="shared" si="828"/>
        <v>0.71136373365643191</v>
      </c>
      <c r="AP160" s="168">
        <f t="shared" si="828"/>
        <v>0.68630379547039944</v>
      </c>
      <c r="AQ160" s="168">
        <f t="shared" si="828"/>
        <v>0.72648084572882843</v>
      </c>
      <c r="AR160" s="168">
        <f t="shared" si="828"/>
        <v>0.59277040569040729</v>
      </c>
      <c r="AS160" s="168">
        <f t="shared" si="828"/>
        <v>0.54624873791751016</v>
      </c>
      <c r="AT160" s="168">
        <f t="shared" si="828"/>
        <v>0.63375762642119549</v>
      </c>
      <c r="AU160" s="168">
        <f t="shared" si="828"/>
        <v>0.66746755701146532</v>
      </c>
      <c r="AV160" s="168">
        <f t="shared" si="828"/>
        <v>0.70341672192367943</v>
      </c>
      <c r="AW160" s="168">
        <f t="shared" si="828"/>
        <v>0.81880073279123133</v>
      </c>
      <c r="AX160" s="168">
        <f t="shared" si="828"/>
        <v>0.8480343974336404</v>
      </c>
      <c r="AY160" s="168">
        <f t="shared" si="828"/>
        <v>0.77089881787197101</v>
      </c>
      <c r="AZ160" s="168">
        <f t="shared" si="828"/>
        <v>0.80408479150516432</v>
      </c>
      <c r="BA160" s="168">
        <f t="shared" si="828"/>
        <v>0.71643317703134946</v>
      </c>
      <c r="BB160" s="168">
        <f t="shared" si="828"/>
        <v>0.63416151144321553</v>
      </c>
      <c r="BC160" s="168">
        <f t="shared" si="828"/>
        <v>0.63293207522086081</v>
      </c>
      <c r="BD160" s="168">
        <f t="shared" si="828"/>
        <v>0.49518023820824009</v>
      </c>
      <c r="BE160" s="168">
        <f t="shared" si="828"/>
        <v>0.50518182308408732</v>
      </c>
      <c r="BF160" s="168">
        <f t="shared" si="828"/>
        <v>0.51122735991776491</v>
      </c>
      <c r="BG160" s="168">
        <f t="shared" si="828"/>
        <v>0.56754677450623603</v>
      </c>
      <c r="BH160" s="169">
        <f t="shared" si="828"/>
        <v>0.6378599258838038</v>
      </c>
      <c r="BI160" s="491">
        <f t="shared" si="829"/>
        <v>0.7701501909794416</v>
      </c>
      <c r="BJ160" s="555">
        <f t="shared" si="829"/>
        <v>0.77632373326147786</v>
      </c>
      <c r="BK160" s="397">
        <f t="shared" si="830"/>
        <v>0.78099649309476049</v>
      </c>
      <c r="BL160" s="397">
        <f t="shared" si="830"/>
        <v>0.74859864942201737</v>
      </c>
      <c r="BM160" s="397">
        <f t="shared" si="830"/>
        <v>0.72513394560465438</v>
      </c>
      <c r="BN160" s="397">
        <f t="shared" si="830"/>
        <v>0.60222367766278695</v>
      </c>
      <c r="BO160" s="397">
        <f t="shared" si="830"/>
        <v>0.44644712245051255</v>
      </c>
      <c r="BP160" s="397">
        <f t="shared" si="830"/>
        <v>0.37209131470962425</v>
      </c>
      <c r="BQ160" s="397">
        <f t="shared" si="830"/>
        <v>0.35776314867987952</v>
      </c>
      <c r="BR160" s="168">
        <v>0</v>
      </c>
      <c r="BS160" s="168"/>
      <c r="BT160" s="238"/>
      <c r="BU160" s="103"/>
      <c r="BV160" s="168">
        <f t="shared" si="831"/>
        <v>-0.1036848776898518</v>
      </c>
      <c r="BW160" s="168">
        <f t="shared" si="831"/>
        <v>-6.6338645506467953E-2</v>
      </c>
      <c r="BX160" s="168">
        <f t="shared" si="831"/>
        <v>-0.1078951180869544</v>
      </c>
      <c r="BY160" s="168">
        <f t="shared" si="831"/>
        <v>3.9748116579134685E-3</v>
      </c>
      <c r="BZ160" s="168">
        <f t="shared" si="831"/>
        <v>-2.5882259625598758E-2</v>
      </c>
      <c r="CA160" s="168">
        <f t="shared" si="831"/>
        <v>2.3221993617604186E-2</v>
      </c>
      <c r="CB160" s="168">
        <f t="shared" si="831"/>
        <v>0.11822238661891538</v>
      </c>
      <c r="CC160" s="168">
        <f t="shared" si="831"/>
        <v>-3.9946198931954946E-3</v>
      </c>
      <c r="CD160" s="397">
        <f t="shared" si="831"/>
        <v>8.4994409832641837E-2</v>
      </c>
      <c r="CE160" s="168">
        <f t="shared" si="831"/>
        <v>-7.0687489561601757E-2</v>
      </c>
      <c r="CF160" s="168">
        <f t="shared" si="832"/>
        <v>-1.908476593200148E-2</v>
      </c>
      <c r="CG160" s="168">
        <f t="shared" si="832"/>
        <v>6.0083163357209313E-2</v>
      </c>
      <c r="CH160" s="168">
        <f t="shared" si="832"/>
        <v>0.17615954078417928</v>
      </c>
      <c r="CI160" s="168">
        <f t="shared" si="832"/>
        <v>4.02109490464585E-2</v>
      </c>
      <c r="CJ160" s="238">
        <f t="shared" si="832"/>
        <v>-7.6759194291864952E-2</v>
      </c>
      <c r="CK160" s="238">
        <f t="shared" si="832"/>
        <v>2.9100989417627621E-2</v>
      </c>
      <c r="CL160" s="238">
        <f t="shared" si="832"/>
        <v>0.1067058707439022</v>
      </c>
      <c r="CM160" s="238">
        <f t="shared" si="832"/>
        <v>1.5851752531539698E-2</v>
      </c>
      <c r="CN160" s="238">
        <f t="shared" si="832"/>
        <v>-0.11019202899763225</v>
      </c>
      <c r="CO160" s="238">
        <f t="shared" si="832"/>
        <v>5.5411275016347239E-2</v>
      </c>
      <c r="CP160" s="397">
        <f t="shared" si="833"/>
        <v>-7.8766490407721323E-2</v>
      </c>
      <c r="CQ160" s="238">
        <f t="shared" si="833"/>
        <v>-8.9000454246237259E-2</v>
      </c>
      <c r="CR160" s="238">
        <f t="shared" si="833"/>
        <v>4.5301919723809148E-3</v>
      </c>
      <c r="CS160" s="238">
        <f t="shared" si="833"/>
        <v>-4.885148602805589E-2</v>
      </c>
      <c r="CT160" s="238">
        <f t="shared" si="833"/>
        <v>-2.3788839418514396E-2</v>
      </c>
      <c r="CU160" s="238">
        <f t="shared" si="833"/>
        <v>-8.8287180501291918E-3</v>
      </c>
      <c r="CV160" s="238">
        <f t="shared" si="833"/>
        <v>0.17107248410657416</v>
      </c>
      <c r="CW160" s="238">
        <f t="shared" si="833"/>
        <v>0.11383868761419502</v>
      </c>
      <c r="CX160" s="238">
        <f t="shared" si="833"/>
        <v>2.642043641560321E-2</v>
      </c>
      <c r="CY160" s="238">
        <f t="shared" si="833"/>
        <v>4.0825920412559391E-2</v>
      </c>
      <c r="CZ160" s="238">
        <f t="shared" si="834"/>
        <v>5.4220765750097266E-2</v>
      </c>
      <c r="DA160" s="238">
        <f t="shared" si="834"/>
        <v>2.7347349556664291E-2</v>
      </c>
      <c r="DB160" s="397">
        <f t="shared" si="834"/>
        <v>5.2468649870203388E-2</v>
      </c>
      <c r="DC160" s="397">
        <f t="shared" si="834"/>
        <v>0.15627630293244088</v>
      </c>
      <c r="DD160" s="397">
        <f t="shared" si="834"/>
        <v>9.4880102629932295E-2</v>
      </c>
      <c r="DE160" s="397">
        <f t="shared" si="834"/>
        <v>-1.3516946521890949E-3</v>
      </c>
      <c r="DF160" s="397">
        <f t="shared" si="834"/>
        <v>3.0280029590606938E-3</v>
      </c>
      <c r="DG160" s="397">
        <f t="shared" si="834"/>
        <v>5.0694433749175483E-3</v>
      </c>
      <c r="DH160" s="397">
        <f t="shared" si="834"/>
        <v>-5.2142284027183905E-2</v>
      </c>
      <c r="DI160" s="397">
        <f t="shared" si="834"/>
        <v>-9.3548770507967616E-2</v>
      </c>
      <c r="DJ160" s="397">
        <f t="shared" si="835"/>
        <v>-9.75901674821672E-2</v>
      </c>
      <c r="DK160" s="397">
        <f t="shared" si="835"/>
        <v>-4.1066914833422841E-2</v>
      </c>
      <c r="DL160" s="397">
        <f t="shared" si="835"/>
        <v>-0.12253026650343057</v>
      </c>
      <c r="DM160" s="397">
        <f t="shared" si="835"/>
        <v>-9.9920782505229289E-2</v>
      </c>
      <c r="DN160" s="397">
        <f t="shared" si="835"/>
        <v>-6.5556796039875631E-2</v>
      </c>
      <c r="DO160" s="397">
        <f t="shared" si="835"/>
        <v>-4.8650541811789738E-2</v>
      </c>
      <c r="DP160" s="397">
        <f t="shared" si="835"/>
        <v>-7.1710664172162542E-2</v>
      </c>
      <c r="DQ160" s="397">
        <f t="shared" si="835"/>
        <v>1.0097675222789482E-2</v>
      </c>
      <c r="DR160" s="397">
        <f t="shared" si="835"/>
        <v>-5.548614208314695E-2</v>
      </c>
      <c r="DS160" s="397">
        <f t="shared" si="835"/>
        <v>8.7007685733049289E-3</v>
      </c>
      <c r="DT160" s="397">
        <f t="shared" si="835"/>
        <v>-3.1937833780428582E-2</v>
      </c>
      <c r="DU160" s="397">
        <f t="shared" si="835"/>
        <v>-0.18648495277034827</v>
      </c>
      <c r="DV160" s="397">
        <f t="shared" si="835"/>
        <v>-0.12308892349861583</v>
      </c>
      <c r="DW160" s="397">
        <f t="shared" si="835"/>
        <v>-0.14741867440420781</v>
      </c>
      <c r="DX160" s="397">
        <f t="shared" si="835"/>
        <v>-0.51122735991776491</v>
      </c>
      <c r="DY160" s="397"/>
      <c r="DZ160" s="397"/>
      <c r="EA160" s="397"/>
      <c r="EB160" s="261"/>
      <c r="EC160" s="56">
        <f>IF(ISERROR(GETPIVOTDATA("VALUE",'CRS WK pvt'!$I$2,"DT_FILE",EC$8,"CD_CO",EC$6,"TRIM_CAT",TRIM(B160),"TRIM_LINE",A156))=TRUE,0,GETPIVOTDATA("VALUE",'CRS WK pvt'!$I$2,"DT_FILE",EC$8,"CD_CO",EC$6,"TRIM_CAT",TRIM(B160),"TRIM_LINE",A156))</f>
        <v>0</v>
      </c>
    </row>
    <row r="161" spans="1:133" s="51" customFormat="1" x14ac:dyDescent="0.3">
      <c r="A161" s="138"/>
      <c r="B161" s="52" t="s">
        <v>143</v>
      </c>
      <c r="C161" s="103"/>
      <c r="D161" s="167">
        <f t="shared" ref="D161:AB161" si="839">(C70+C154+D98-D70-D154)/(C70+C154+D98-D154)</f>
        <v>0.83693711794431502</v>
      </c>
      <c r="E161" s="167">
        <f t="shared" si="839"/>
        <v>0.78625377546100617</v>
      </c>
      <c r="F161" s="167">
        <f t="shared" si="839"/>
        <v>0.84728575660174998</v>
      </c>
      <c r="G161" s="167">
        <f t="shared" si="839"/>
        <v>0.76473608986946517</v>
      </c>
      <c r="H161" s="168">
        <f t="shared" si="839"/>
        <v>0.90992749052651289</v>
      </c>
      <c r="I161" s="167">
        <f t="shared" si="839"/>
        <v>0.89662824368739535</v>
      </c>
      <c r="J161" s="168">
        <f t="shared" si="839"/>
        <v>0.93304175188887162</v>
      </c>
      <c r="K161" s="167">
        <f t="shared" si="839"/>
        <v>0.8412005518120268</v>
      </c>
      <c r="L161" s="169">
        <f t="shared" si="839"/>
        <v>0.87346688178956444</v>
      </c>
      <c r="M161" s="168">
        <f t="shared" si="839"/>
        <v>0.931175263017196</v>
      </c>
      <c r="N161" s="168">
        <f t="shared" si="839"/>
        <v>0.88363987228937202</v>
      </c>
      <c r="O161" s="168">
        <f t="shared" si="839"/>
        <v>0.80526017830413477</v>
      </c>
      <c r="P161" s="168">
        <f t="shared" si="839"/>
        <v>0.77990162277396791</v>
      </c>
      <c r="Q161" s="168">
        <f t="shared" si="839"/>
        <v>0.8574533420807231</v>
      </c>
      <c r="R161" s="168">
        <f t="shared" si="839"/>
        <v>0.84465175166703355</v>
      </c>
      <c r="S161" s="168">
        <f t="shared" si="839"/>
        <v>0.80420675453910007</v>
      </c>
      <c r="T161" s="168">
        <f t="shared" si="839"/>
        <v>0.57868226252761645</v>
      </c>
      <c r="U161" s="168">
        <f t="shared" si="839"/>
        <v>0.74055072876245698</v>
      </c>
      <c r="V161" s="168">
        <f t="shared" si="839"/>
        <v>0.69155652493905151</v>
      </c>
      <c r="W161" s="168">
        <f t="shared" si="839"/>
        <v>0.7113363842250342</v>
      </c>
      <c r="X161" s="169">
        <f t="shared" si="839"/>
        <v>0.77880200538253219</v>
      </c>
      <c r="Y161" s="168">
        <f t="shared" si="839"/>
        <v>0.8224965748032651</v>
      </c>
      <c r="Z161" s="168">
        <f t="shared" si="839"/>
        <v>0.77368752917364547</v>
      </c>
      <c r="AA161" s="168">
        <f t="shared" si="839"/>
        <v>0.8247748233467197</v>
      </c>
      <c r="AB161" s="168">
        <f t="shared" si="839"/>
        <v>0.82137204478035353</v>
      </c>
      <c r="AC161" s="168">
        <f t="shared" si="828"/>
        <v>0.68433614348663951</v>
      </c>
      <c r="AD161" s="168">
        <f t="shared" si="828"/>
        <v>0.57571649358070986</v>
      </c>
      <c r="AE161" s="168">
        <f t="shared" si="828"/>
        <v>0.59335798663309081</v>
      </c>
      <c r="AF161" s="168">
        <f t="shared" si="828"/>
        <v>0.60661334702423453</v>
      </c>
      <c r="AG161" s="168">
        <f t="shared" si="828"/>
        <v>0.53870718680601437</v>
      </c>
      <c r="AH161" s="168">
        <f t="shared" si="828"/>
        <v>0.57951615402066081</v>
      </c>
      <c r="AI161" s="168">
        <f t="shared" si="828"/>
        <v>0.6576401257256077</v>
      </c>
      <c r="AJ161" s="168">
        <f t="shared" si="828"/>
        <v>0.63492255574679302</v>
      </c>
      <c r="AK161" s="168">
        <f t="shared" si="828"/>
        <v>0.68384299272033444</v>
      </c>
      <c r="AL161" s="168">
        <f t="shared" si="828"/>
        <v>0.78015414239800318</v>
      </c>
      <c r="AM161" s="168">
        <f t="shared" si="828"/>
        <v>0.65803163142116494</v>
      </c>
      <c r="AN161" s="168">
        <f t="shared" si="828"/>
        <v>0.76514508614992305</v>
      </c>
      <c r="AO161" s="168">
        <f t="shared" si="828"/>
        <v>0.708167240160264</v>
      </c>
      <c r="AP161" s="168">
        <f t="shared" si="828"/>
        <v>0.50926985817329362</v>
      </c>
      <c r="AQ161" s="168">
        <f t="shared" si="828"/>
        <v>0.72322993364344956</v>
      </c>
      <c r="AR161" s="168">
        <f t="shared" si="828"/>
        <v>0.76094847777256192</v>
      </c>
      <c r="AS161" s="168">
        <f t="shared" si="828"/>
        <v>0.70484591915008965</v>
      </c>
      <c r="AT161" s="168">
        <f t="shared" si="828"/>
        <v>0.88707757041800772</v>
      </c>
      <c r="AU161" s="168">
        <f t="shared" si="828"/>
        <v>0.49551547305714633</v>
      </c>
      <c r="AV161" s="168">
        <f t="shared" si="828"/>
        <v>0.66168998163176806</v>
      </c>
      <c r="AW161" s="168">
        <f t="shared" si="828"/>
        <v>0.83317562755255392</v>
      </c>
      <c r="AX161" s="168">
        <f t="shared" si="828"/>
        <v>0.85422133621374341</v>
      </c>
      <c r="AY161" s="168">
        <f t="shared" si="828"/>
        <v>0.8938933424208888</v>
      </c>
      <c r="AZ161" s="168">
        <f t="shared" si="828"/>
        <v>0.88873246411956353</v>
      </c>
      <c r="BA161" s="168">
        <f t="shared" si="828"/>
        <v>0.86933639908766314</v>
      </c>
      <c r="BB161" s="168">
        <f t="shared" si="828"/>
        <v>0.92813015177193703</v>
      </c>
      <c r="BC161" s="168">
        <f t="shared" si="828"/>
        <v>0.84576237956531486</v>
      </c>
      <c r="BD161" s="168">
        <f t="shared" si="828"/>
        <v>0.75882508065487686</v>
      </c>
      <c r="BE161" s="168">
        <f t="shared" si="828"/>
        <v>0.97964895237930028</v>
      </c>
      <c r="BF161" s="168">
        <f t="shared" si="828"/>
        <v>0.93741609871953735</v>
      </c>
      <c r="BG161" s="168">
        <f>(BF70+BF154+BG98-BG70-BG154)/(BF70+BF154+BG98-BG154)</f>
        <v>0.96541896047299358</v>
      </c>
      <c r="BH161" s="169">
        <f>(BG70+BG154+BH98-BH70-BH154)/(BG70+BG154+BH98-BH154)</f>
        <v>0.96303356709146071</v>
      </c>
      <c r="BI161" s="491">
        <f t="shared" si="829"/>
        <v>0.87918225496046876</v>
      </c>
      <c r="BJ161" s="555">
        <f>(BI70+BI154+BJ98-BJ70-BJ154)/(BI70+BI154+BJ98-BJ154)</f>
        <v>0.84690941347006776</v>
      </c>
      <c r="BK161" s="397">
        <f t="shared" si="830"/>
        <v>0.90659837456316295</v>
      </c>
      <c r="BL161" s="397">
        <f t="shared" si="830"/>
        <v>0.85606210419799134</v>
      </c>
      <c r="BM161" s="397">
        <f t="shared" si="830"/>
        <v>0.74543906268762339</v>
      </c>
      <c r="BN161" s="397">
        <f t="shared" si="830"/>
        <v>0.85627726204182109</v>
      </c>
      <c r="BO161" s="397">
        <f t="shared" si="830"/>
        <v>0.90466573542024786</v>
      </c>
      <c r="BP161" s="397">
        <f t="shared" si="830"/>
        <v>0.86233170626571198</v>
      </c>
      <c r="BQ161" s="397">
        <f t="shared" si="830"/>
        <v>0.88429771737319396</v>
      </c>
      <c r="BR161" s="168">
        <v>0</v>
      </c>
      <c r="BS161" s="168"/>
      <c r="BT161" s="238"/>
      <c r="BU161" s="103"/>
      <c r="BV161" s="168">
        <f t="shared" si="831"/>
        <v>-5.7035495170347117E-2</v>
      </c>
      <c r="BW161" s="168">
        <f t="shared" si="831"/>
        <v>7.1199566619716936E-2</v>
      </c>
      <c r="BX161" s="168">
        <f t="shared" si="831"/>
        <v>-2.6340049347164385E-3</v>
      </c>
      <c r="BY161" s="168">
        <f t="shared" si="831"/>
        <v>3.9470664669634892E-2</v>
      </c>
      <c r="BZ161" s="168">
        <f t="shared" si="831"/>
        <v>-0.33124522799889644</v>
      </c>
      <c r="CA161" s="168">
        <f t="shared" si="831"/>
        <v>-0.15607751492493838</v>
      </c>
      <c r="CB161" s="168">
        <f t="shared" si="831"/>
        <v>-0.24148522694982011</v>
      </c>
      <c r="CC161" s="168">
        <f t="shared" si="831"/>
        <v>-0.1298641675869926</v>
      </c>
      <c r="CD161" s="397">
        <f t="shared" si="831"/>
        <v>-9.466487640703225E-2</v>
      </c>
      <c r="CE161" s="168">
        <f t="shared" si="831"/>
        <v>-0.1086786882139309</v>
      </c>
      <c r="CF161" s="168">
        <f t="shared" si="832"/>
        <v>-0.10995234311572655</v>
      </c>
      <c r="CG161" s="168">
        <f t="shared" si="832"/>
        <v>1.9514645042584933E-2</v>
      </c>
      <c r="CH161" s="168">
        <f t="shared" si="832"/>
        <v>4.1470422006385621E-2</v>
      </c>
      <c r="CI161" s="168">
        <f t="shared" si="832"/>
        <v>-0.17311719859408359</v>
      </c>
      <c r="CJ161" s="238">
        <f t="shared" si="832"/>
        <v>-0.26893525808632368</v>
      </c>
      <c r="CK161" s="238">
        <f t="shared" si="832"/>
        <v>-0.21084876790600926</v>
      </c>
      <c r="CL161" s="238">
        <f t="shared" si="832"/>
        <v>2.7931084496618075E-2</v>
      </c>
      <c r="CM161" s="238">
        <f t="shared" si="832"/>
        <v>-0.20184354195644261</v>
      </c>
      <c r="CN161" s="238">
        <f t="shared" si="832"/>
        <v>-0.1120403709183907</v>
      </c>
      <c r="CO161" s="238">
        <f t="shared" si="832"/>
        <v>-5.3696258499426497E-2</v>
      </c>
      <c r="CP161" s="397">
        <f t="shared" si="833"/>
        <v>-0.14387944963573918</v>
      </c>
      <c r="CQ161" s="238">
        <f t="shared" si="833"/>
        <v>-0.13865358208293066</v>
      </c>
      <c r="CR161" s="238">
        <f t="shared" si="833"/>
        <v>6.466613224357709E-3</v>
      </c>
      <c r="CS161" s="238">
        <f t="shared" si="833"/>
        <v>-0.16674319192555476</v>
      </c>
      <c r="CT161" s="238">
        <f t="shared" si="833"/>
        <v>-5.6226958630430479E-2</v>
      </c>
      <c r="CU161" s="238">
        <f t="shared" si="833"/>
        <v>2.3831096673624486E-2</v>
      </c>
      <c r="CV161" s="238">
        <f t="shared" si="833"/>
        <v>-6.6446635407416244E-2</v>
      </c>
      <c r="CW161" s="238">
        <f t="shared" si="833"/>
        <v>0.12987194701035876</v>
      </c>
      <c r="CX161" s="238">
        <f t="shared" si="833"/>
        <v>0.15433513074832739</v>
      </c>
      <c r="CY161" s="238">
        <f t="shared" si="833"/>
        <v>0.16613873234407528</v>
      </c>
      <c r="CZ161" s="238">
        <f t="shared" si="834"/>
        <v>0.30756141639734691</v>
      </c>
      <c r="DA161" s="238">
        <f t="shared" si="834"/>
        <v>-0.16212465266846138</v>
      </c>
      <c r="DB161" s="397">
        <f t="shared" si="834"/>
        <v>2.6767425884975049E-2</v>
      </c>
      <c r="DC161" s="397">
        <f t="shared" si="834"/>
        <v>0.14933263483221948</v>
      </c>
      <c r="DD161" s="397">
        <f t="shared" si="834"/>
        <v>7.4067193815740229E-2</v>
      </c>
      <c r="DE161" s="397">
        <f t="shared" si="834"/>
        <v>0.23586171099972386</v>
      </c>
      <c r="DF161" s="397">
        <f t="shared" si="834"/>
        <v>0.12358737796964048</v>
      </c>
      <c r="DG161" s="397">
        <f t="shared" si="834"/>
        <v>0.16116915892739914</v>
      </c>
      <c r="DH161" s="397">
        <f t="shared" si="834"/>
        <v>0.41886029359864341</v>
      </c>
      <c r="DI161" s="397">
        <f t="shared" si="834"/>
        <v>0.1225324459218653</v>
      </c>
      <c r="DJ161" s="397">
        <f t="shared" si="835"/>
        <v>-2.1233971176850552E-3</v>
      </c>
      <c r="DK161" s="397">
        <f t="shared" si="835"/>
        <v>0.27480303322921062</v>
      </c>
      <c r="DL161" s="397">
        <f t="shared" si="835"/>
        <v>5.0338528301529628E-2</v>
      </c>
      <c r="DM161" s="397">
        <f t="shared" si="835"/>
        <v>0.46990348741584725</v>
      </c>
      <c r="DN161" s="397">
        <f t="shared" si="835"/>
        <v>0.30134358545969264</v>
      </c>
      <c r="DO161" s="397">
        <f t="shared" si="835"/>
        <v>4.6006627407914835E-2</v>
      </c>
      <c r="DP161" s="397">
        <f t="shared" si="835"/>
        <v>-7.3119227436756473E-3</v>
      </c>
      <c r="DQ161" s="397">
        <f t="shared" si="835"/>
        <v>1.2705032142274142E-2</v>
      </c>
      <c r="DR161" s="397">
        <f t="shared" si="835"/>
        <v>-3.267035992157219E-2</v>
      </c>
      <c r="DS161" s="397">
        <f t="shared" si="835"/>
        <v>-0.12389733640003975</v>
      </c>
      <c r="DT161" s="397">
        <f t="shared" si="835"/>
        <v>-7.1852889730115943E-2</v>
      </c>
      <c r="DU161" s="397">
        <f t="shared" si="835"/>
        <v>5.8903355854933004E-2</v>
      </c>
      <c r="DV161" s="397">
        <f t="shared" si="835"/>
        <v>0.10350662561083512</v>
      </c>
      <c r="DW161" s="397">
        <f t="shared" si="835"/>
        <v>-9.5351235006106316E-2</v>
      </c>
      <c r="DX161" s="397">
        <f t="shared" si="835"/>
        <v>-0.93741609871953735</v>
      </c>
      <c r="DY161" s="397"/>
      <c r="DZ161" s="397"/>
      <c r="EA161" s="397"/>
      <c r="EB161" s="261"/>
      <c r="EC161" s="56">
        <f>IF(ISERROR(GETPIVOTDATA("VALUE",'CRS WK pvt'!$I$2,"DT_FILE",EC$8,"CD_CO",EC$6,"TRIM_CAT",TRIM(B161),"TRIM_LINE",A156))=TRUE,0,GETPIVOTDATA("VALUE",'CRS WK pvt'!$I$2,"DT_FILE",EC$8,"CD_CO",EC$6,"TRIM_CAT",TRIM(B161),"TRIM_LINE",A156))</f>
        <v>0</v>
      </c>
    </row>
    <row r="162" spans="1:133" s="65" customFormat="1" ht="15" thickBot="1" x14ac:dyDescent="0.35">
      <c r="A162" s="139"/>
      <c r="B162" s="104" t="s">
        <v>144</v>
      </c>
      <c r="C162" s="105"/>
      <c r="D162" s="170">
        <f t="shared" ref="D162:AB162" si="840">(C71+C155+D99-D71-D155)/(C71+C155+D99-D155)</f>
        <v>0.60490017993053757</v>
      </c>
      <c r="E162" s="170">
        <f t="shared" si="840"/>
        <v>0.56465523032221965</v>
      </c>
      <c r="F162" s="170">
        <f t="shared" si="840"/>
        <v>0.44476043113614078</v>
      </c>
      <c r="G162" s="170">
        <f t="shared" si="840"/>
        <v>0.37261640417226799</v>
      </c>
      <c r="H162" s="171">
        <f t="shared" si="840"/>
        <v>0.39634825275027019</v>
      </c>
      <c r="I162" s="170">
        <f t="shared" si="840"/>
        <v>0.36518514923469492</v>
      </c>
      <c r="J162" s="171">
        <f t="shared" si="840"/>
        <v>0.41946773675488486</v>
      </c>
      <c r="K162" s="170">
        <f t="shared" si="840"/>
        <v>0.5040581570764171</v>
      </c>
      <c r="L162" s="172">
        <f t="shared" si="840"/>
        <v>0.6670018844886576</v>
      </c>
      <c r="M162" s="171">
        <f t="shared" si="840"/>
        <v>0.72713110652429291</v>
      </c>
      <c r="N162" s="171">
        <f t="shared" si="840"/>
        <v>0.66005111530406846</v>
      </c>
      <c r="O162" s="171">
        <f t="shared" si="840"/>
        <v>0.63942570911029617</v>
      </c>
      <c r="P162" s="171">
        <f t="shared" si="840"/>
        <v>0.55533844038506652</v>
      </c>
      <c r="Q162" s="171">
        <f t="shared" si="840"/>
        <v>0.54925738965891635</v>
      </c>
      <c r="R162" s="171">
        <f t="shared" si="840"/>
        <v>0.39595731815837931</v>
      </c>
      <c r="S162" s="171">
        <f t="shared" si="840"/>
        <v>0.34171599114318757</v>
      </c>
      <c r="T162" s="171">
        <f t="shared" si="840"/>
        <v>0.25614609323496551</v>
      </c>
      <c r="U162" s="171">
        <f t="shared" si="840"/>
        <v>0.27181379811486567</v>
      </c>
      <c r="V162" s="171">
        <f t="shared" si="840"/>
        <v>0.30763262375853517</v>
      </c>
      <c r="W162" s="171">
        <f t="shared" si="840"/>
        <v>0.38476722328311846</v>
      </c>
      <c r="X162" s="172">
        <f t="shared" si="840"/>
        <v>0.53925406408711007</v>
      </c>
      <c r="Y162" s="171">
        <f t="shared" si="840"/>
        <v>0.65066411673763347</v>
      </c>
      <c r="Z162" s="171">
        <f t="shared" si="840"/>
        <v>0.63796241664153508</v>
      </c>
      <c r="AA162" s="171">
        <f t="shared" si="840"/>
        <v>0.65421303593088387</v>
      </c>
      <c r="AB162" s="171">
        <f t="shared" si="840"/>
        <v>0.58196952355471632</v>
      </c>
      <c r="AC162" s="171">
        <f t="shared" si="828"/>
        <v>0.45619449061165263</v>
      </c>
      <c r="AD162" s="171">
        <f t="shared" si="828"/>
        <v>0.33194395906370117</v>
      </c>
      <c r="AE162" s="171">
        <f t="shared" si="828"/>
        <v>0.35699965645134829</v>
      </c>
      <c r="AF162" s="171">
        <f t="shared" si="828"/>
        <v>0.31073648278528287</v>
      </c>
      <c r="AG162" s="171">
        <f t="shared" si="828"/>
        <v>0.30143679800551976</v>
      </c>
      <c r="AH162" s="171">
        <f t="shared" si="828"/>
        <v>0.3425398288453772</v>
      </c>
      <c r="AI162" s="171">
        <f t="shared" si="828"/>
        <v>0.44182238222644249</v>
      </c>
      <c r="AJ162" s="171">
        <f t="shared" si="828"/>
        <v>0.61321693946022926</v>
      </c>
      <c r="AK162" s="171">
        <f t="shared" si="828"/>
        <v>0.66513011807761602</v>
      </c>
      <c r="AL162" s="171">
        <f t="shared" si="828"/>
        <v>0.69555882532849178</v>
      </c>
      <c r="AM162" s="171">
        <f t="shared" si="828"/>
        <v>0.66216013988784783</v>
      </c>
      <c r="AN162" s="171">
        <f t="shared" si="828"/>
        <v>0.62958865718539325</v>
      </c>
      <c r="AO162" s="171">
        <f t="shared" si="828"/>
        <v>0.53300674293562078</v>
      </c>
      <c r="AP162" s="171">
        <f t="shared" si="828"/>
        <v>0.42414209372808642</v>
      </c>
      <c r="AQ162" s="171">
        <f t="shared" si="828"/>
        <v>0.42271213312197486</v>
      </c>
      <c r="AR162" s="171">
        <f t="shared" si="828"/>
        <v>0.37745300239991292</v>
      </c>
      <c r="AS162" s="171">
        <f t="shared" si="828"/>
        <v>0.35086745498287392</v>
      </c>
      <c r="AT162" s="171">
        <f t="shared" si="828"/>
        <v>0.43528580919388971</v>
      </c>
      <c r="AU162" s="171">
        <f t="shared" si="828"/>
        <v>0.47020635525602766</v>
      </c>
      <c r="AV162" s="171">
        <f t="shared" si="828"/>
        <v>0.58078383215756146</v>
      </c>
      <c r="AW162" s="171">
        <f t="shared" si="828"/>
        <v>0.71252760595924591</v>
      </c>
      <c r="AX162" s="171">
        <f t="shared" si="828"/>
        <v>0.69588198874437024</v>
      </c>
      <c r="AY162" s="171">
        <f t="shared" si="828"/>
        <v>0.72252565695716831</v>
      </c>
      <c r="AZ162" s="171">
        <f t="shared" si="828"/>
        <v>0.48358874048595291</v>
      </c>
      <c r="BA162" s="171">
        <f t="shared" si="828"/>
        <v>0.49880032203191654</v>
      </c>
      <c r="BB162" s="171">
        <f t="shared" si="828"/>
        <v>0.38699551547181515</v>
      </c>
      <c r="BC162" s="171">
        <f t="shared" si="828"/>
        <v>0.35714205341601363</v>
      </c>
      <c r="BD162" s="171">
        <f t="shared" si="828"/>
        <v>0.31273820519746737</v>
      </c>
      <c r="BE162" s="171">
        <f t="shared" si="828"/>
        <v>0.35014393202676947</v>
      </c>
      <c r="BF162" s="171">
        <f t="shared" si="828"/>
        <v>0.32474445763455312</v>
      </c>
      <c r="BG162" s="171">
        <f>(BF71+BF155+BG99-BG71-BG155)/(BF71+BF155+BG99-BG155)</f>
        <v>0.45975954599046026</v>
      </c>
      <c r="BH162" s="172">
        <f>(BG71+BG155+BH99-BH71-BH155)/(BG71+BG155+BH99-BH155)</f>
        <v>0.64625990166192071</v>
      </c>
      <c r="BI162" s="492">
        <f t="shared" si="829"/>
        <v>0.69254263743556921</v>
      </c>
      <c r="BJ162" s="556">
        <f t="shared" si="829"/>
        <v>0.68266748644431496</v>
      </c>
      <c r="BK162" s="398">
        <f t="shared" si="830"/>
        <v>0.68281411745275689</v>
      </c>
      <c r="BL162" s="398">
        <f t="shared" si="830"/>
        <v>0.60935192151974404</v>
      </c>
      <c r="BM162" s="398">
        <f t="shared" si="830"/>
        <v>0.4924494462126473</v>
      </c>
      <c r="BN162" s="398">
        <f t="shared" si="830"/>
        <v>0.38789755659079767</v>
      </c>
      <c r="BO162" s="398">
        <f t="shared" si="830"/>
        <v>0.34086286819123673</v>
      </c>
      <c r="BP162" s="398">
        <f t="shared" si="830"/>
        <v>0.34488983434952852</v>
      </c>
      <c r="BQ162" s="398">
        <f t="shared" si="830"/>
        <v>0.32993902010720294</v>
      </c>
      <c r="BR162" s="171">
        <v>0</v>
      </c>
      <c r="BS162" s="171"/>
      <c r="BT162" s="239"/>
      <c r="BU162" s="105"/>
      <c r="BV162" s="171">
        <f t="shared" si="831"/>
        <v>-4.9561739545471051E-2</v>
      </c>
      <c r="BW162" s="171">
        <f t="shared" si="831"/>
        <v>-1.5397840663303297E-2</v>
      </c>
      <c r="BX162" s="171">
        <f t="shared" si="831"/>
        <v>-4.8803112977761465E-2</v>
      </c>
      <c r="BY162" s="171">
        <f t="shared" si="831"/>
        <v>-3.090041302908042E-2</v>
      </c>
      <c r="BZ162" s="171">
        <f t="shared" si="831"/>
        <v>-0.14020215951530468</v>
      </c>
      <c r="CA162" s="171">
        <f t="shared" si="831"/>
        <v>-9.3371351119829249E-2</v>
      </c>
      <c r="CB162" s="171">
        <f t="shared" si="831"/>
        <v>-0.11183511299634968</v>
      </c>
      <c r="CC162" s="171">
        <f t="shared" si="831"/>
        <v>-0.11929093379329864</v>
      </c>
      <c r="CD162" s="398">
        <f t="shared" si="831"/>
        <v>-0.12774782040154753</v>
      </c>
      <c r="CE162" s="171">
        <f t="shared" si="831"/>
        <v>-7.6466989786659445E-2</v>
      </c>
      <c r="CF162" s="171">
        <f t="shared" si="832"/>
        <v>-2.2088698662533379E-2</v>
      </c>
      <c r="CG162" s="171">
        <f t="shared" si="832"/>
        <v>1.4787326820587698E-2</v>
      </c>
      <c r="CH162" s="171">
        <f t="shared" si="832"/>
        <v>2.6631083169649794E-2</v>
      </c>
      <c r="CI162" s="171">
        <f t="shared" si="832"/>
        <v>-9.3062899047263725E-2</v>
      </c>
      <c r="CJ162" s="239">
        <f t="shared" si="832"/>
        <v>-6.4013359094678146E-2</v>
      </c>
      <c r="CK162" s="239">
        <f t="shared" si="832"/>
        <v>1.5283665308160721E-2</v>
      </c>
      <c r="CL162" s="239">
        <f t="shared" si="832"/>
        <v>5.4590389550317364E-2</v>
      </c>
      <c r="CM162" s="239">
        <f t="shared" si="832"/>
        <v>2.9622999890654089E-2</v>
      </c>
      <c r="CN162" s="239">
        <f t="shared" si="832"/>
        <v>3.490720508684203E-2</v>
      </c>
      <c r="CO162" s="239">
        <f t="shared" si="832"/>
        <v>5.7055158943324025E-2</v>
      </c>
      <c r="CP162" s="398">
        <f t="shared" si="833"/>
        <v>7.3962875373119186E-2</v>
      </c>
      <c r="CQ162" s="239">
        <f t="shared" si="833"/>
        <v>1.4466001339982548E-2</v>
      </c>
      <c r="CR162" s="239">
        <f t="shared" si="833"/>
        <v>5.7596408686956702E-2</v>
      </c>
      <c r="CS162" s="239">
        <f t="shared" si="833"/>
        <v>7.9471039569639634E-3</v>
      </c>
      <c r="CT162" s="239">
        <f t="shared" si="833"/>
        <v>4.7619133630676935E-2</v>
      </c>
      <c r="CU162" s="239">
        <f t="shared" si="833"/>
        <v>7.6812252323968155E-2</v>
      </c>
      <c r="CV162" s="239">
        <f t="shared" si="833"/>
        <v>9.2198134664385256E-2</v>
      </c>
      <c r="CW162" s="239">
        <f t="shared" si="833"/>
        <v>6.5712476670626574E-2</v>
      </c>
      <c r="CX162" s="239">
        <f t="shared" si="833"/>
        <v>6.6716519614630043E-2</v>
      </c>
      <c r="CY162" s="239">
        <f t="shared" si="833"/>
        <v>4.9430656977354159E-2</v>
      </c>
      <c r="CZ162" s="239">
        <f t="shared" si="834"/>
        <v>9.2745980348512502E-2</v>
      </c>
      <c r="DA162" s="239">
        <f t="shared" si="834"/>
        <v>2.8383973029585174E-2</v>
      </c>
      <c r="DB162" s="398">
        <f t="shared" si="834"/>
        <v>-3.2433107302667796E-2</v>
      </c>
      <c r="DC162" s="398">
        <f t="shared" si="834"/>
        <v>4.7397487881629896E-2</v>
      </c>
      <c r="DD162" s="398">
        <f t="shared" si="834"/>
        <v>3.2316341587845798E-4</v>
      </c>
      <c r="DE162" s="398">
        <f t="shared" si="834"/>
        <v>6.0365517069320473E-2</v>
      </c>
      <c r="DF162" s="398">
        <f t="shared" si="834"/>
        <v>-0.14599991669944035</v>
      </c>
      <c r="DG162" s="398">
        <f t="shared" si="834"/>
        <v>-3.4206420903704238E-2</v>
      </c>
      <c r="DH162" s="398">
        <f t="shared" si="834"/>
        <v>-3.7146578256271268E-2</v>
      </c>
      <c r="DI162" s="398">
        <f t="shared" si="834"/>
        <v>-6.5570079705961237E-2</v>
      </c>
      <c r="DJ162" s="398">
        <f t="shared" si="835"/>
        <v>-6.4714797202445551E-2</v>
      </c>
      <c r="DK162" s="398">
        <f t="shared" si="835"/>
        <v>-7.2352295610444983E-4</v>
      </c>
      <c r="DL162" s="398">
        <f t="shared" si="835"/>
        <v>-0.11054135155933659</v>
      </c>
      <c r="DM162" s="398">
        <f t="shared" si="835"/>
        <v>-1.0446809265567403E-2</v>
      </c>
      <c r="DN162" s="398">
        <f t="shared" si="835"/>
        <v>6.5476069504359247E-2</v>
      </c>
      <c r="DO162" s="398">
        <f t="shared" si="835"/>
        <v>-1.9984968523676705E-2</v>
      </c>
      <c r="DP162" s="398">
        <f t="shared" si="835"/>
        <v>-1.3214502300055275E-2</v>
      </c>
      <c r="DQ162" s="398">
        <f t="shared" si="835"/>
        <v>-3.9711539504411419E-2</v>
      </c>
      <c r="DR162" s="398">
        <f t="shared" si="835"/>
        <v>0.12576318103379114</v>
      </c>
      <c r="DS162" s="398">
        <f t="shared" si="835"/>
        <v>-6.3508758192692416E-3</v>
      </c>
      <c r="DT162" s="398">
        <f t="shared" si="835"/>
        <v>9.020411189825106E-4</v>
      </c>
      <c r="DU162" s="398">
        <f t="shared" si="835"/>
        <v>-1.6279185224776893E-2</v>
      </c>
      <c r="DV162" s="398">
        <f t="shared" si="835"/>
        <v>3.2151629152061156E-2</v>
      </c>
      <c r="DW162" s="398">
        <f t="shared" si="835"/>
        <v>-2.0204911919566526E-2</v>
      </c>
      <c r="DX162" s="398">
        <f t="shared" si="835"/>
        <v>-0.32474445763455312</v>
      </c>
      <c r="DY162" s="398"/>
      <c r="DZ162" s="398"/>
      <c r="EA162" s="398"/>
      <c r="EB162" s="262"/>
      <c r="EC162" s="107">
        <f t="shared" ref="EC162" si="841">SUM(EC157:EC161)</f>
        <v>0</v>
      </c>
    </row>
    <row r="163" spans="1:133" ht="15" thickTop="1" x14ac:dyDescent="0.3">
      <c r="A163" s="138"/>
    </row>
    <row r="164" spans="1:133" x14ac:dyDescent="0.3">
      <c r="B164" s="1" t="s">
        <v>168</v>
      </c>
    </row>
    <row r="165" spans="1:133" x14ac:dyDescent="0.3">
      <c r="B165" s="17" t="s">
        <v>183</v>
      </c>
    </row>
    <row r="166" spans="1:133" x14ac:dyDescent="0.3">
      <c r="B166" t="s">
        <v>184</v>
      </c>
    </row>
    <row r="168" spans="1:133" x14ac:dyDescent="0.3">
      <c r="B168" s="25" t="s">
        <v>171</v>
      </c>
    </row>
    <row r="169" spans="1:133" x14ac:dyDescent="0.3">
      <c r="B169" t="s">
        <v>172</v>
      </c>
    </row>
    <row r="170" spans="1:133" x14ac:dyDescent="0.3">
      <c r="B170" t="s">
        <v>173</v>
      </c>
    </row>
    <row r="171" spans="1:133" x14ac:dyDescent="0.3">
      <c r="B171" t="s">
        <v>174</v>
      </c>
    </row>
    <row r="172" spans="1:133" x14ac:dyDescent="0.3">
      <c r="B172" t="s">
        <v>175</v>
      </c>
    </row>
  </sheetData>
  <mergeCells count="13">
    <mergeCell ref="DO6:EA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E6785-2041-43BE-811D-3F2EC3ABA627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DB041-417F-4303-8547-5938E25F2BB0}">
  <sheetPr filterMode="1">
    <tabColor rgb="FF0070C0"/>
  </sheetPr>
  <dimension ref="A1:E371"/>
  <sheetViews>
    <sheetView workbookViewId="0">
      <selection activeCell="A2" sqref="A2:E368"/>
    </sheetView>
  </sheetViews>
  <sheetFormatPr defaultRowHeight="14.4" x14ac:dyDescent="0.3"/>
  <cols>
    <col min="1" max="1" width="8.33203125" customWidth="1"/>
    <col min="2" max="2" width="17.44140625" customWidth="1"/>
    <col min="3" max="3" width="17.6640625" customWidth="1"/>
    <col min="4" max="4" width="17.5546875" customWidth="1"/>
    <col min="5" max="5" width="14.33203125" customWidth="1"/>
  </cols>
  <sheetData>
    <row r="1" spans="1:5" x14ac:dyDescent="0.3">
      <c r="A1" t="s">
        <v>187</v>
      </c>
      <c r="B1" t="s">
        <v>188</v>
      </c>
      <c r="C1" t="s">
        <v>687</v>
      </c>
      <c r="D1" t="s">
        <v>190</v>
      </c>
      <c r="E1" t="s">
        <v>191</v>
      </c>
    </row>
    <row r="2" spans="1:5" x14ac:dyDescent="0.3">
      <c r="A2" t="s">
        <v>194</v>
      </c>
      <c r="B2" s="141">
        <v>45591</v>
      </c>
      <c r="C2">
        <v>7</v>
      </c>
      <c r="D2" t="s">
        <v>195</v>
      </c>
      <c r="E2">
        <v>180654</v>
      </c>
    </row>
    <row r="3" spans="1:5" hidden="1" x14ac:dyDescent="0.3">
      <c r="A3" t="s">
        <v>194</v>
      </c>
      <c r="B3" s="141">
        <v>45591</v>
      </c>
      <c r="C3">
        <v>4</v>
      </c>
      <c r="D3" t="s">
        <v>198</v>
      </c>
      <c r="E3">
        <v>164</v>
      </c>
    </row>
    <row r="4" spans="1:5" x14ac:dyDescent="0.3">
      <c r="A4" t="s">
        <v>194</v>
      </c>
      <c r="B4" s="141">
        <v>45591</v>
      </c>
      <c r="C4">
        <v>6</v>
      </c>
      <c r="D4" t="s">
        <v>200</v>
      </c>
      <c r="E4">
        <v>27582</v>
      </c>
    </row>
    <row r="5" spans="1:5" hidden="1" x14ac:dyDescent="0.3">
      <c r="A5" t="s">
        <v>194</v>
      </c>
      <c r="B5" s="141">
        <v>45591</v>
      </c>
      <c r="C5">
        <v>5</v>
      </c>
      <c r="D5" t="s">
        <v>195</v>
      </c>
      <c r="E5">
        <v>1011558</v>
      </c>
    </row>
    <row r="6" spans="1:5" x14ac:dyDescent="0.3">
      <c r="A6" t="s">
        <v>194</v>
      </c>
      <c r="B6" s="141">
        <v>45591</v>
      </c>
      <c r="C6">
        <v>6</v>
      </c>
      <c r="D6" t="s">
        <v>203</v>
      </c>
      <c r="E6">
        <v>16188</v>
      </c>
    </row>
    <row r="7" spans="1:5" hidden="1" x14ac:dyDescent="0.3">
      <c r="A7" t="s">
        <v>194</v>
      </c>
      <c r="B7" s="141">
        <v>45591</v>
      </c>
      <c r="C7">
        <v>5</v>
      </c>
      <c r="D7" t="s">
        <v>198</v>
      </c>
      <c r="E7">
        <v>159744</v>
      </c>
    </row>
    <row r="8" spans="1:5" hidden="1" x14ac:dyDescent="0.3">
      <c r="A8" t="s">
        <v>194</v>
      </c>
      <c r="B8" s="141">
        <v>45591</v>
      </c>
      <c r="C8">
        <v>4</v>
      </c>
      <c r="D8" t="s">
        <v>195</v>
      </c>
      <c r="E8">
        <v>12395</v>
      </c>
    </row>
    <row r="9" spans="1:5" x14ac:dyDescent="0.3">
      <c r="A9" t="s">
        <v>194</v>
      </c>
      <c r="B9" s="141">
        <v>45591</v>
      </c>
      <c r="C9">
        <v>6</v>
      </c>
      <c r="D9" t="s">
        <v>195</v>
      </c>
      <c r="E9">
        <v>596095</v>
      </c>
    </row>
    <row r="10" spans="1:5" hidden="1" x14ac:dyDescent="0.3">
      <c r="A10" t="s">
        <v>194</v>
      </c>
      <c r="B10" s="141">
        <v>45591</v>
      </c>
      <c r="C10">
        <v>5</v>
      </c>
      <c r="D10" t="s">
        <v>200</v>
      </c>
      <c r="E10">
        <v>157027</v>
      </c>
    </row>
    <row r="11" spans="1:5" hidden="1" x14ac:dyDescent="0.3">
      <c r="A11" t="s">
        <v>194</v>
      </c>
      <c r="B11" s="141">
        <v>45591</v>
      </c>
      <c r="C11">
        <v>4</v>
      </c>
      <c r="D11" t="s">
        <v>201</v>
      </c>
      <c r="E11">
        <v>77</v>
      </c>
    </row>
    <row r="12" spans="1:5" x14ac:dyDescent="0.3">
      <c r="A12" t="s">
        <v>194</v>
      </c>
      <c r="B12" s="141">
        <v>45591</v>
      </c>
      <c r="C12">
        <v>7</v>
      </c>
      <c r="D12" t="s">
        <v>201</v>
      </c>
      <c r="E12">
        <v>445</v>
      </c>
    </row>
    <row r="13" spans="1:5" hidden="1" x14ac:dyDescent="0.3">
      <c r="A13" t="s">
        <v>194</v>
      </c>
      <c r="B13" s="141">
        <v>45591</v>
      </c>
      <c r="C13">
        <v>4</v>
      </c>
      <c r="D13" t="s">
        <v>202</v>
      </c>
      <c r="E13">
        <v>9</v>
      </c>
    </row>
    <row r="14" spans="1:5" x14ac:dyDescent="0.3">
      <c r="A14" t="s">
        <v>194</v>
      </c>
      <c r="B14" s="141">
        <v>45591</v>
      </c>
      <c r="C14">
        <v>7</v>
      </c>
      <c r="D14" t="s">
        <v>202</v>
      </c>
      <c r="E14">
        <v>60</v>
      </c>
    </row>
    <row r="15" spans="1:5" hidden="1" x14ac:dyDescent="0.3">
      <c r="A15" t="s">
        <v>194</v>
      </c>
      <c r="B15" s="141">
        <v>45591</v>
      </c>
      <c r="C15">
        <v>4</v>
      </c>
      <c r="D15" t="s">
        <v>203</v>
      </c>
      <c r="E15">
        <v>191</v>
      </c>
    </row>
    <row r="16" spans="1:5" x14ac:dyDescent="0.3">
      <c r="A16" t="s">
        <v>194</v>
      </c>
      <c r="B16" s="141">
        <v>45591</v>
      </c>
      <c r="C16">
        <v>7</v>
      </c>
      <c r="D16" t="s">
        <v>203</v>
      </c>
      <c r="E16">
        <v>3404</v>
      </c>
    </row>
    <row r="17" spans="1:5" x14ac:dyDescent="0.3">
      <c r="A17" t="s">
        <v>194</v>
      </c>
      <c r="B17" s="141">
        <v>45591</v>
      </c>
      <c r="C17">
        <v>6</v>
      </c>
      <c r="D17" t="s">
        <v>700</v>
      </c>
      <c r="E17">
        <v>75641</v>
      </c>
    </row>
    <row r="18" spans="1:5" hidden="1" x14ac:dyDescent="0.3">
      <c r="A18" t="s">
        <v>194</v>
      </c>
      <c r="B18" s="141">
        <v>45591</v>
      </c>
      <c r="C18">
        <v>5</v>
      </c>
      <c r="D18" t="s">
        <v>201</v>
      </c>
      <c r="E18">
        <v>11244</v>
      </c>
    </row>
    <row r="19" spans="1:5" x14ac:dyDescent="0.3">
      <c r="A19" t="s">
        <v>194</v>
      </c>
      <c r="B19" s="141">
        <v>45591</v>
      </c>
      <c r="C19">
        <v>6</v>
      </c>
      <c r="D19" t="s">
        <v>202</v>
      </c>
      <c r="E19">
        <v>7062</v>
      </c>
    </row>
    <row r="20" spans="1:5" hidden="1" x14ac:dyDescent="0.3">
      <c r="A20" t="s">
        <v>194</v>
      </c>
      <c r="B20" s="141">
        <v>45591</v>
      </c>
      <c r="C20">
        <v>5</v>
      </c>
      <c r="D20" t="s">
        <v>203</v>
      </c>
      <c r="E20">
        <v>26424</v>
      </c>
    </row>
    <row r="21" spans="1:5" x14ac:dyDescent="0.3">
      <c r="A21" t="s">
        <v>194</v>
      </c>
      <c r="B21" s="141">
        <v>45591</v>
      </c>
      <c r="C21">
        <v>7</v>
      </c>
      <c r="D21" t="s">
        <v>700</v>
      </c>
      <c r="E21">
        <v>19825</v>
      </c>
    </row>
    <row r="22" spans="1:5" hidden="1" x14ac:dyDescent="0.3">
      <c r="A22" t="s">
        <v>194</v>
      </c>
      <c r="B22" s="141">
        <v>45591</v>
      </c>
      <c r="C22">
        <v>4</v>
      </c>
      <c r="D22" t="s">
        <v>200</v>
      </c>
      <c r="E22">
        <v>1619</v>
      </c>
    </row>
    <row r="23" spans="1:5" x14ac:dyDescent="0.3">
      <c r="A23" t="s">
        <v>194</v>
      </c>
      <c r="B23" s="141">
        <v>45591</v>
      </c>
      <c r="C23">
        <v>7</v>
      </c>
      <c r="D23" t="s">
        <v>200</v>
      </c>
      <c r="E23">
        <v>15318</v>
      </c>
    </row>
    <row r="24" spans="1:5" x14ac:dyDescent="0.3">
      <c r="A24" t="s">
        <v>194</v>
      </c>
      <c r="B24" s="141">
        <v>45591</v>
      </c>
      <c r="C24">
        <v>6</v>
      </c>
      <c r="D24" t="s">
        <v>201</v>
      </c>
      <c r="E24">
        <v>10536</v>
      </c>
    </row>
    <row r="25" spans="1:5" hidden="1" x14ac:dyDescent="0.3">
      <c r="A25" t="s">
        <v>194</v>
      </c>
      <c r="B25" s="141">
        <v>45591</v>
      </c>
      <c r="C25">
        <v>5</v>
      </c>
      <c r="D25" t="s">
        <v>202</v>
      </c>
      <c r="E25">
        <v>2993</v>
      </c>
    </row>
    <row r="26" spans="1:5" hidden="1" x14ac:dyDescent="0.3">
      <c r="A26" t="s">
        <v>204</v>
      </c>
      <c r="B26" s="141">
        <v>45591</v>
      </c>
      <c r="C26">
        <v>5</v>
      </c>
      <c r="D26" t="s">
        <v>195</v>
      </c>
      <c r="E26">
        <v>180417</v>
      </c>
    </row>
    <row r="27" spans="1:5" x14ac:dyDescent="0.3">
      <c r="A27" t="s">
        <v>204</v>
      </c>
      <c r="B27" s="141">
        <v>45591</v>
      </c>
      <c r="C27">
        <v>6</v>
      </c>
      <c r="D27" t="s">
        <v>203</v>
      </c>
      <c r="E27">
        <v>2754</v>
      </c>
    </row>
    <row r="28" spans="1:5" x14ac:dyDescent="0.3">
      <c r="A28" t="s">
        <v>204</v>
      </c>
      <c r="B28" s="141">
        <v>45591</v>
      </c>
      <c r="C28">
        <v>6</v>
      </c>
      <c r="D28" t="s">
        <v>700</v>
      </c>
      <c r="E28">
        <v>32671</v>
      </c>
    </row>
    <row r="29" spans="1:5" hidden="1" x14ac:dyDescent="0.3">
      <c r="A29" t="s">
        <v>204</v>
      </c>
      <c r="B29" s="141">
        <v>45591</v>
      </c>
      <c r="C29">
        <v>5</v>
      </c>
      <c r="D29" t="s">
        <v>201</v>
      </c>
      <c r="E29">
        <v>1659</v>
      </c>
    </row>
    <row r="30" spans="1:5" x14ac:dyDescent="0.3">
      <c r="A30" t="s">
        <v>204</v>
      </c>
      <c r="B30" s="141">
        <v>45591</v>
      </c>
      <c r="C30">
        <v>6</v>
      </c>
      <c r="D30" t="s">
        <v>202</v>
      </c>
      <c r="E30">
        <v>1118</v>
      </c>
    </row>
    <row r="31" spans="1:5" hidden="1" x14ac:dyDescent="0.3">
      <c r="A31" t="s">
        <v>204</v>
      </c>
      <c r="B31" s="141">
        <v>45591</v>
      </c>
      <c r="C31">
        <v>5</v>
      </c>
      <c r="D31" t="s">
        <v>203</v>
      </c>
      <c r="E31">
        <v>3491</v>
      </c>
    </row>
    <row r="32" spans="1:5" x14ac:dyDescent="0.3">
      <c r="A32" t="s">
        <v>204</v>
      </c>
      <c r="B32" s="141">
        <v>45591</v>
      </c>
      <c r="C32">
        <v>7</v>
      </c>
      <c r="D32" t="s">
        <v>195</v>
      </c>
      <c r="E32">
        <v>20181</v>
      </c>
    </row>
    <row r="33" spans="1:5" hidden="1" x14ac:dyDescent="0.3">
      <c r="A33" t="s">
        <v>204</v>
      </c>
      <c r="B33" s="141">
        <v>45591</v>
      </c>
      <c r="C33">
        <v>4</v>
      </c>
      <c r="D33" t="s">
        <v>198</v>
      </c>
      <c r="E33">
        <v>44</v>
      </c>
    </row>
    <row r="34" spans="1:5" x14ac:dyDescent="0.3">
      <c r="A34" t="s">
        <v>204</v>
      </c>
      <c r="B34" s="141">
        <v>45591</v>
      </c>
      <c r="C34">
        <v>6</v>
      </c>
      <c r="D34" t="s">
        <v>200</v>
      </c>
      <c r="E34">
        <v>4203</v>
      </c>
    </row>
    <row r="35" spans="1:5" hidden="1" x14ac:dyDescent="0.3">
      <c r="A35" t="s">
        <v>204</v>
      </c>
      <c r="B35" s="141">
        <v>45591</v>
      </c>
      <c r="C35">
        <v>5</v>
      </c>
      <c r="D35" t="s">
        <v>198</v>
      </c>
      <c r="E35">
        <v>66425</v>
      </c>
    </row>
    <row r="36" spans="1:5" x14ac:dyDescent="0.3">
      <c r="A36" t="s">
        <v>204</v>
      </c>
      <c r="B36" s="141">
        <v>45591</v>
      </c>
      <c r="C36">
        <v>6</v>
      </c>
      <c r="D36" t="s">
        <v>195</v>
      </c>
      <c r="E36">
        <v>94421</v>
      </c>
    </row>
    <row r="37" spans="1:5" hidden="1" x14ac:dyDescent="0.3">
      <c r="A37" t="s">
        <v>204</v>
      </c>
      <c r="B37" s="141">
        <v>45591</v>
      </c>
      <c r="C37">
        <v>5</v>
      </c>
      <c r="D37" t="s">
        <v>200</v>
      </c>
      <c r="E37">
        <v>30496</v>
      </c>
    </row>
    <row r="38" spans="1:5" hidden="1" x14ac:dyDescent="0.3">
      <c r="A38" t="s">
        <v>204</v>
      </c>
      <c r="B38" s="141">
        <v>45591</v>
      </c>
      <c r="C38">
        <v>4</v>
      </c>
      <c r="D38" t="s">
        <v>201</v>
      </c>
      <c r="E38">
        <v>16</v>
      </c>
    </row>
    <row r="39" spans="1:5" x14ac:dyDescent="0.3">
      <c r="A39" t="s">
        <v>204</v>
      </c>
      <c r="B39" s="141">
        <v>45591</v>
      </c>
      <c r="C39">
        <v>7</v>
      </c>
      <c r="D39" t="s">
        <v>201</v>
      </c>
      <c r="E39">
        <v>86</v>
      </c>
    </row>
    <row r="40" spans="1:5" hidden="1" x14ac:dyDescent="0.3">
      <c r="A40" t="s">
        <v>204</v>
      </c>
      <c r="B40" s="141">
        <v>45591</v>
      </c>
      <c r="C40">
        <v>4</v>
      </c>
      <c r="D40" t="s">
        <v>202</v>
      </c>
      <c r="E40">
        <v>2</v>
      </c>
    </row>
    <row r="41" spans="1:5" x14ac:dyDescent="0.3">
      <c r="A41" t="s">
        <v>204</v>
      </c>
      <c r="B41" s="141">
        <v>45591</v>
      </c>
      <c r="C41">
        <v>7</v>
      </c>
      <c r="D41" t="s">
        <v>202</v>
      </c>
      <c r="E41">
        <v>15</v>
      </c>
    </row>
    <row r="42" spans="1:5" hidden="1" x14ac:dyDescent="0.3">
      <c r="A42" t="s">
        <v>204</v>
      </c>
      <c r="B42" s="141">
        <v>45591</v>
      </c>
      <c r="C42">
        <v>4</v>
      </c>
      <c r="D42" t="s">
        <v>203</v>
      </c>
      <c r="E42">
        <v>5</v>
      </c>
    </row>
    <row r="43" spans="1:5" x14ac:dyDescent="0.3">
      <c r="A43" t="s">
        <v>204</v>
      </c>
      <c r="B43" s="141">
        <v>45591</v>
      </c>
      <c r="C43">
        <v>7</v>
      </c>
      <c r="D43" t="s">
        <v>203</v>
      </c>
      <c r="E43">
        <v>548</v>
      </c>
    </row>
    <row r="44" spans="1:5" x14ac:dyDescent="0.3">
      <c r="A44" t="s">
        <v>204</v>
      </c>
      <c r="B44" s="141">
        <v>45591</v>
      </c>
      <c r="C44">
        <v>7</v>
      </c>
      <c r="D44" t="s">
        <v>700</v>
      </c>
      <c r="E44">
        <v>7372</v>
      </c>
    </row>
    <row r="45" spans="1:5" hidden="1" x14ac:dyDescent="0.3">
      <c r="A45" t="s">
        <v>204</v>
      </c>
      <c r="B45" s="141">
        <v>45591</v>
      </c>
      <c r="C45">
        <v>4</v>
      </c>
      <c r="D45" t="s">
        <v>200</v>
      </c>
      <c r="E45">
        <v>227</v>
      </c>
    </row>
    <row r="46" spans="1:5" x14ac:dyDescent="0.3">
      <c r="A46" t="s">
        <v>204</v>
      </c>
      <c r="B46" s="141">
        <v>45591</v>
      </c>
      <c r="C46">
        <v>7</v>
      </c>
      <c r="D46" t="s">
        <v>200</v>
      </c>
      <c r="E46">
        <v>2147</v>
      </c>
    </row>
    <row r="47" spans="1:5" x14ac:dyDescent="0.3">
      <c r="A47" t="s">
        <v>204</v>
      </c>
      <c r="B47" s="141">
        <v>45591</v>
      </c>
      <c r="C47">
        <v>6</v>
      </c>
      <c r="D47" t="s">
        <v>201</v>
      </c>
      <c r="E47">
        <v>1391</v>
      </c>
    </row>
    <row r="48" spans="1:5" hidden="1" x14ac:dyDescent="0.3">
      <c r="A48" t="s">
        <v>204</v>
      </c>
      <c r="B48" s="141">
        <v>45591</v>
      </c>
      <c r="C48">
        <v>5</v>
      </c>
      <c r="D48" t="s">
        <v>202</v>
      </c>
      <c r="E48">
        <v>434</v>
      </c>
    </row>
    <row r="49" spans="1:5" hidden="1" x14ac:dyDescent="0.3">
      <c r="A49" t="s">
        <v>204</v>
      </c>
      <c r="B49" s="141">
        <v>45591</v>
      </c>
      <c r="C49">
        <v>4</v>
      </c>
      <c r="D49" t="s">
        <v>195</v>
      </c>
      <c r="E49">
        <v>927</v>
      </c>
    </row>
    <row r="50" spans="1:5" x14ac:dyDescent="0.3">
      <c r="A50" t="s">
        <v>205</v>
      </c>
      <c r="B50" s="141">
        <v>45591</v>
      </c>
      <c r="C50">
        <v>6</v>
      </c>
      <c r="D50" t="s">
        <v>700</v>
      </c>
      <c r="E50">
        <v>4444</v>
      </c>
    </row>
    <row r="51" spans="1:5" hidden="1" x14ac:dyDescent="0.3">
      <c r="A51" t="s">
        <v>205</v>
      </c>
      <c r="B51" s="141">
        <v>45591</v>
      </c>
      <c r="C51">
        <v>5</v>
      </c>
      <c r="D51" t="s">
        <v>201</v>
      </c>
      <c r="E51">
        <v>929</v>
      </c>
    </row>
    <row r="52" spans="1:5" x14ac:dyDescent="0.3">
      <c r="A52" t="s">
        <v>205</v>
      </c>
      <c r="B52" s="141">
        <v>45591</v>
      </c>
      <c r="C52">
        <v>6</v>
      </c>
      <c r="D52" t="s">
        <v>202</v>
      </c>
      <c r="E52">
        <v>570</v>
      </c>
    </row>
    <row r="53" spans="1:5" hidden="1" x14ac:dyDescent="0.3">
      <c r="A53" t="s">
        <v>205</v>
      </c>
      <c r="B53" s="141">
        <v>45591</v>
      </c>
      <c r="C53">
        <v>5</v>
      </c>
      <c r="D53" t="s">
        <v>203</v>
      </c>
      <c r="E53">
        <v>1017</v>
      </c>
    </row>
    <row r="54" spans="1:5" hidden="1" x14ac:dyDescent="0.3">
      <c r="A54" t="s">
        <v>205</v>
      </c>
      <c r="B54" s="141">
        <v>45591</v>
      </c>
      <c r="C54">
        <v>4</v>
      </c>
      <c r="D54" t="s">
        <v>201</v>
      </c>
      <c r="E54">
        <v>12</v>
      </c>
    </row>
    <row r="55" spans="1:5" x14ac:dyDescent="0.3">
      <c r="A55" t="s">
        <v>205</v>
      </c>
      <c r="B55" s="141">
        <v>45591</v>
      </c>
      <c r="C55">
        <v>7</v>
      </c>
      <c r="D55" t="s">
        <v>201</v>
      </c>
      <c r="E55">
        <v>40</v>
      </c>
    </row>
    <row r="56" spans="1:5" hidden="1" x14ac:dyDescent="0.3">
      <c r="A56" t="s">
        <v>205</v>
      </c>
      <c r="B56" s="141">
        <v>45591</v>
      </c>
      <c r="C56">
        <v>4</v>
      </c>
      <c r="D56" t="s">
        <v>202</v>
      </c>
      <c r="E56">
        <v>1</v>
      </c>
    </row>
    <row r="57" spans="1:5" x14ac:dyDescent="0.3">
      <c r="A57" t="s">
        <v>205</v>
      </c>
      <c r="B57" s="141">
        <v>45591</v>
      </c>
      <c r="C57">
        <v>7</v>
      </c>
      <c r="D57" t="s">
        <v>202</v>
      </c>
      <c r="E57">
        <v>9</v>
      </c>
    </row>
    <row r="58" spans="1:5" hidden="1" x14ac:dyDescent="0.3">
      <c r="A58" t="s">
        <v>205</v>
      </c>
      <c r="B58" s="141">
        <v>45591</v>
      </c>
      <c r="C58">
        <v>4</v>
      </c>
      <c r="D58" t="s">
        <v>203</v>
      </c>
      <c r="E58">
        <v>2</v>
      </c>
    </row>
    <row r="59" spans="1:5" x14ac:dyDescent="0.3">
      <c r="A59" t="s">
        <v>205</v>
      </c>
      <c r="B59" s="141">
        <v>45591</v>
      </c>
      <c r="C59">
        <v>7</v>
      </c>
      <c r="D59" t="s">
        <v>203</v>
      </c>
      <c r="E59">
        <v>260</v>
      </c>
    </row>
    <row r="60" spans="1:5" hidden="1" x14ac:dyDescent="0.3">
      <c r="A60" t="s">
        <v>205</v>
      </c>
      <c r="B60" s="141">
        <v>45591</v>
      </c>
      <c r="C60">
        <v>4</v>
      </c>
      <c r="D60" t="s">
        <v>195</v>
      </c>
      <c r="E60">
        <v>474</v>
      </c>
    </row>
    <row r="61" spans="1:5" hidden="1" x14ac:dyDescent="0.3">
      <c r="A61" t="s">
        <v>205</v>
      </c>
      <c r="B61" s="141">
        <v>45591</v>
      </c>
      <c r="C61">
        <v>5</v>
      </c>
      <c r="D61" t="s">
        <v>198</v>
      </c>
      <c r="E61">
        <v>12077</v>
      </c>
    </row>
    <row r="62" spans="1:5" x14ac:dyDescent="0.3">
      <c r="A62" t="s">
        <v>205</v>
      </c>
      <c r="B62" s="141">
        <v>45591</v>
      </c>
      <c r="C62">
        <v>7</v>
      </c>
      <c r="D62" t="s">
        <v>700</v>
      </c>
      <c r="E62">
        <v>945</v>
      </c>
    </row>
    <row r="63" spans="1:5" hidden="1" x14ac:dyDescent="0.3">
      <c r="A63" t="s">
        <v>205</v>
      </c>
      <c r="B63" s="141">
        <v>45591</v>
      </c>
      <c r="C63">
        <v>4</v>
      </c>
      <c r="D63" t="s">
        <v>200</v>
      </c>
      <c r="E63">
        <v>163</v>
      </c>
    </row>
    <row r="64" spans="1:5" x14ac:dyDescent="0.3">
      <c r="A64" t="s">
        <v>205</v>
      </c>
      <c r="B64" s="141">
        <v>45591</v>
      </c>
      <c r="C64">
        <v>7</v>
      </c>
      <c r="D64" t="s">
        <v>200</v>
      </c>
      <c r="E64">
        <v>1066</v>
      </c>
    </row>
    <row r="65" spans="1:5" x14ac:dyDescent="0.3">
      <c r="A65" t="s">
        <v>205</v>
      </c>
      <c r="B65" s="141">
        <v>45591</v>
      </c>
      <c r="C65">
        <v>6</v>
      </c>
      <c r="D65" t="s">
        <v>201</v>
      </c>
      <c r="E65">
        <v>712</v>
      </c>
    </row>
    <row r="66" spans="1:5" hidden="1" x14ac:dyDescent="0.3">
      <c r="A66" t="s">
        <v>205</v>
      </c>
      <c r="B66" s="141">
        <v>45591</v>
      </c>
      <c r="C66">
        <v>5</v>
      </c>
      <c r="D66" t="s">
        <v>202</v>
      </c>
      <c r="E66">
        <v>236</v>
      </c>
    </row>
    <row r="67" spans="1:5" x14ac:dyDescent="0.3">
      <c r="A67" t="s">
        <v>205</v>
      </c>
      <c r="B67" s="141">
        <v>45591</v>
      </c>
      <c r="C67">
        <v>7</v>
      </c>
      <c r="D67" t="s">
        <v>195</v>
      </c>
      <c r="E67">
        <v>8048</v>
      </c>
    </row>
    <row r="68" spans="1:5" hidden="1" x14ac:dyDescent="0.3">
      <c r="A68" t="s">
        <v>205</v>
      </c>
      <c r="B68" s="141">
        <v>45591</v>
      </c>
      <c r="C68">
        <v>4</v>
      </c>
      <c r="D68" t="s">
        <v>198</v>
      </c>
      <c r="E68">
        <v>12</v>
      </c>
    </row>
    <row r="69" spans="1:5" x14ac:dyDescent="0.3">
      <c r="A69" t="s">
        <v>205</v>
      </c>
      <c r="B69" s="141">
        <v>45591</v>
      </c>
      <c r="C69">
        <v>6</v>
      </c>
      <c r="D69" t="s">
        <v>200</v>
      </c>
      <c r="E69">
        <v>1840</v>
      </c>
    </row>
    <row r="70" spans="1:5" x14ac:dyDescent="0.3">
      <c r="A70" t="s">
        <v>205</v>
      </c>
      <c r="B70" s="141">
        <v>45591</v>
      </c>
      <c r="C70">
        <v>6</v>
      </c>
      <c r="D70" t="s">
        <v>195</v>
      </c>
      <c r="E70">
        <v>36780</v>
      </c>
    </row>
    <row r="71" spans="1:5" hidden="1" x14ac:dyDescent="0.3">
      <c r="A71" t="s">
        <v>205</v>
      </c>
      <c r="B71" s="141">
        <v>45591</v>
      </c>
      <c r="C71">
        <v>5</v>
      </c>
      <c r="D71" t="s">
        <v>200</v>
      </c>
      <c r="E71">
        <v>16385</v>
      </c>
    </row>
    <row r="72" spans="1:5" hidden="1" x14ac:dyDescent="0.3">
      <c r="A72" t="s">
        <v>205</v>
      </c>
      <c r="B72" s="141">
        <v>45591</v>
      </c>
      <c r="C72">
        <v>5</v>
      </c>
      <c r="D72" t="s">
        <v>195</v>
      </c>
      <c r="E72">
        <v>67552</v>
      </c>
    </row>
    <row r="73" spans="1:5" x14ac:dyDescent="0.3">
      <c r="A73" t="s">
        <v>205</v>
      </c>
      <c r="B73" s="141">
        <v>45591</v>
      </c>
      <c r="C73">
        <v>6</v>
      </c>
      <c r="D73" t="s">
        <v>203</v>
      </c>
      <c r="E73">
        <v>1222</v>
      </c>
    </row>
    <row r="74" spans="1:5" hidden="1" x14ac:dyDescent="0.3">
      <c r="A74" t="s">
        <v>206</v>
      </c>
      <c r="B74" s="141">
        <v>45591</v>
      </c>
      <c r="C74">
        <v>4</v>
      </c>
      <c r="D74" t="s">
        <v>195</v>
      </c>
      <c r="E74">
        <v>135</v>
      </c>
    </row>
    <row r="75" spans="1:5" x14ac:dyDescent="0.3">
      <c r="A75" t="s">
        <v>206</v>
      </c>
      <c r="B75" s="141">
        <v>45591</v>
      </c>
      <c r="C75">
        <v>6</v>
      </c>
      <c r="D75" t="s">
        <v>195</v>
      </c>
      <c r="E75">
        <v>13865</v>
      </c>
    </row>
    <row r="76" spans="1:5" hidden="1" x14ac:dyDescent="0.3">
      <c r="A76" t="s">
        <v>206</v>
      </c>
      <c r="B76" s="141">
        <v>45591</v>
      </c>
      <c r="C76">
        <v>5</v>
      </c>
      <c r="D76" t="s">
        <v>200</v>
      </c>
      <c r="E76">
        <v>4808</v>
      </c>
    </row>
    <row r="77" spans="1:5" hidden="1" x14ac:dyDescent="0.3">
      <c r="A77" t="s">
        <v>206</v>
      </c>
      <c r="B77" s="141">
        <v>45591</v>
      </c>
      <c r="C77">
        <v>5</v>
      </c>
      <c r="D77" t="s">
        <v>195</v>
      </c>
      <c r="E77">
        <v>36236</v>
      </c>
    </row>
    <row r="78" spans="1:5" x14ac:dyDescent="0.3">
      <c r="A78" t="s">
        <v>206</v>
      </c>
      <c r="B78" s="141">
        <v>45591</v>
      </c>
      <c r="C78">
        <v>6</v>
      </c>
      <c r="D78" t="s">
        <v>203</v>
      </c>
      <c r="E78">
        <v>410</v>
      </c>
    </row>
    <row r="79" spans="1:5" x14ac:dyDescent="0.3">
      <c r="A79" t="s">
        <v>206</v>
      </c>
      <c r="B79" s="141">
        <v>45591</v>
      </c>
      <c r="C79">
        <v>7</v>
      </c>
      <c r="D79" t="s">
        <v>700</v>
      </c>
      <c r="E79">
        <v>518</v>
      </c>
    </row>
    <row r="80" spans="1:5" hidden="1" x14ac:dyDescent="0.3">
      <c r="A80" t="s">
        <v>206</v>
      </c>
      <c r="B80" s="141">
        <v>45591</v>
      </c>
      <c r="C80">
        <v>4</v>
      </c>
      <c r="D80" t="s">
        <v>200</v>
      </c>
      <c r="E80">
        <v>36</v>
      </c>
    </row>
    <row r="81" spans="1:5" x14ac:dyDescent="0.3">
      <c r="A81" t="s">
        <v>206</v>
      </c>
      <c r="B81" s="141">
        <v>45591</v>
      </c>
      <c r="C81">
        <v>7</v>
      </c>
      <c r="D81" t="s">
        <v>200</v>
      </c>
      <c r="E81">
        <v>302</v>
      </c>
    </row>
    <row r="82" spans="1:5" x14ac:dyDescent="0.3">
      <c r="A82" t="s">
        <v>206</v>
      </c>
      <c r="B82" s="141">
        <v>45591</v>
      </c>
      <c r="C82">
        <v>6</v>
      </c>
      <c r="D82" t="s">
        <v>201</v>
      </c>
      <c r="E82">
        <v>153</v>
      </c>
    </row>
    <row r="83" spans="1:5" hidden="1" x14ac:dyDescent="0.3">
      <c r="A83" t="s">
        <v>206</v>
      </c>
      <c r="B83" s="141">
        <v>45591</v>
      </c>
      <c r="C83">
        <v>5</v>
      </c>
      <c r="D83" t="s">
        <v>202</v>
      </c>
      <c r="E83">
        <v>71</v>
      </c>
    </row>
    <row r="84" spans="1:5" x14ac:dyDescent="0.3">
      <c r="A84" t="s">
        <v>206</v>
      </c>
      <c r="B84" s="141">
        <v>45591</v>
      </c>
      <c r="C84">
        <v>7</v>
      </c>
      <c r="D84" t="s">
        <v>195</v>
      </c>
      <c r="E84">
        <v>2983</v>
      </c>
    </row>
    <row r="85" spans="1:5" hidden="1" x14ac:dyDescent="0.3">
      <c r="A85" t="s">
        <v>206</v>
      </c>
      <c r="B85" s="141">
        <v>45591</v>
      </c>
      <c r="C85">
        <v>4</v>
      </c>
      <c r="D85" t="s">
        <v>198</v>
      </c>
      <c r="E85">
        <v>8</v>
      </c>
    </row>
    <row r="86" spans="1:5" x14ac:dyDescent="0.3">
      <c r="A86" t="s">
        <v>206</v>
      </c>
      <c r="B86" s="141">
        <v>45591</v>
      </c>
      <c r="C86">
        <v>6</v>
      </c>
      <c r="D86" t="s">
        <v>200</v>
      </c>
      <c r="E86">
        <v>590</v>
      </c>
    </row>
    <row r="87" spans="1:5" hidden="1" x14ac:dyDescent="0.3">
      <c r="A87" t="s">
        <v>206</v>
      </c>
      <c r="B87" s="141">
        <v>45591</v>
      </c>
      <c r="C87">
        <v>4</v>
      </c>
      <c r="D87" t="s">
        <v>201</v>
      </c>
      <c r="E87">
        <v>3</v>
      </c>
    </row>
    <row r="88" spans="1:5" x14ac:dyDescent="0.3">
      <c r="A88" t="s">
        <v>206</v>
      </c>
      <c r="B88" s="141">
        <v>45591</v>
      </c>
      <c r="C88">
        <v>7</v>
      </c>
      <c r="D88" t="s">
        <v>201</v>
      </c>
      <c r="E88">
        <v>8</v>
      </c>
    </row>
    <row r="89" spans="1:5" hidden="1" x14ac:dyDescent="0.3">
      <c r="A89" t="s">
        <v>206</v>
      </c>
      <c r="B89" s="141">
        <v>45591</v>
      </c>
      <c r="C89">
        <v>4</v>
      </c>
      <c r="D89" t="s">
        <v>202</v>
      </c>
      <c r="E89">
        <v>1</v>
      </c>
    </row>
    <row r="90" spans="1:5" x14ac:dyDescent="0.3">
      <c r="A90" t="s">
        <v>206</v>
      </c>
      <c r="B90" s="141">
        <v>45591</v>
      </c>
      <c r="C90">
        <v>7</v>
      </c>
      <c r="D90" t="s">
        <v>202</v>
      </c>
      <c r="E90">
        <v>1</v>
      </c>
    </row>
    <row r="91" spans="1:5" hidden="1" x14ac:dyDescent="0.3">
      <c r="A91" t="s">
        <v>206</v>
      </c>
      <c r="B91" s="141">
        <v>45591</v>
      </c>
      <c r="C91">
        <v>4</v>
      </c>
      <c r="D91" t="s">
        <v>203</v>
      </c>
      <c r="E91">
        <v>1</v>
      </c>
    </row>
    <row r="92" spans="1:5" x14ac:dyDescent="0.3">
      <c r="A92" t="s">
        <v>206</v>
      </c>
      <c r="B92" s="141">
        <v>45591</v>
      </c>
      <c r="C92">
        <v>7</v>
      </c>
      <c r="D92" t="s">
        <v>203</v>
      </c>
      <c r="E92">
        <v>92</v>
      </c>
    </row>
    <row r="93" spans="1:5" x14ac:dyDescent="0.3">
      <c r="A93" t="s">
        <v>206</v>
      </c>
      <c r="B93" s="141">
        <v>45591</v>
      </c>
      <c r="C93">
        <v>6</v>
      </c>
      <c r="D93" t="s">
        <v>700</v>
      </c>
      <c r="E93">
        <v>2303</v>
      </c>
    </row>
    <row r="94" spans="1:5" hidden="1" x14ac:dyDescent="0.3">
      <c r="A94" t="s">
        <v>206</v>
      </c>
      <c r="B94" s="141">
        <v>45591</v>
      </c>
      <c r="C94">
        <v>5</v>
      </c>
      <c r="D94" t="s">
        <v>201</v>
      </c>
      <c r="E94">
        <v>318</v>
      </c>
    </row>
    <row r="95" spans="1:5" x14ac:dyDescent="0.3">
      <c r="A95" t="s">
        <v>206</v>
      </c>
      <c r="B95" s="141">
        <v>45591</v>
      </c>
      <c r="C95">
        <v>6</v>
      </c>
      <c r="D95" t="s">
        <v>202</v>
      </c>
      <c r="E95">
        <v>131</v>
      </c>
    </row>
    <row r="96" spans="1:5" hidden="1" x14ac:dyDescent="0.3">
      <c r="A96" t="s">
        <v>206</v>
      </c>
      <c r="B96" s="141">
        <v>45591</v>
      </c>
      <c r="C96">
        <v>5</v>
      </c>
      <c r="D96" t="s">
        <v>203</v>
      </c>
      <c r="E96">
        <v>754</v>
      </c>
    </row>
    <row r="97" spans="1:5" hidden="1" x14ac:dyDescent="0.3">
      <c r="A97" t="s">
        <v>206</v>
      </c>
      <c r="B97" s="141">
        <v>45591</v>
      </c>
      <c r="C97">
        <v>5</v>
      </c>
      <c r="D97" t="s">
        <v>198</v>
      </c>
      <c r="E97">
        <v>9271</v>
      </c>
    </row>
    <row r="98" spans="1:5" hidden="1" x14ac:dyDescent="0.3">
      <c r="A98" t="s">
        <v>207</v>
      </c>
      <c r="B98" s="141">
        <v>45591</v>
      </c>
      <c r="C98">
        <v>5</v>
      </c>
      <c r="D98" t="s">
        <v>198</v>
      </c>
      <c r="E98">
        <v>45077</v>
      </c>
    </row>
    <row r="99" spans="1:5" x14ac:dyDescent="0.3">
      <c r="A99" t="s">
        <v>207</v>
      </c>
      <c r="B99" s="141">
        <v>45591</v>
      </c>
      <c r="C99">
        <v>6</v>
      </c>
      <c r="D99" t="s">
        <v>700</v>
      </c>
      <c r="E99">
        <v>25924</v>
      </c>
    </row>
    <row r="100" spans="1:5" hidden="1" x14ac:dyDescent="0.3">
      <c r="A100" t="s">
        <v>207</v>
      </c>
      <c r="B100" s="141">
        <v>45591</v>
      </c>
      <c r="C100">
        <v>5</v>
      </c>
      <c r="D100" t="s">
        <v>201</v>
      </c>
      <c r="E100">
        <v>412</v>
      </c>
    </row>
    <row r="101" spans="1:5" x14ac:dyDescent="0.3">
      <c r="A101" t="s">
        <v>207</v>
      </c>
      <c r="B101" s="141">
        <v>45591</v>
      </c>
      <c r="C101">
        <v>6</v>
      </c>
      <c r="D101" t="s">
        <v>202</v>
      </c>
      <c r="E101">
        <v>417</v>
      </c>
    </row>
    <row r="102" spans="1:5" hidden="1" x14ac:dyDescent="0.3">
      <c r="A102" t="s">
        <v>207</v>
      </c>
      <c r="B102" s="141">
        <v>45591</v>
      </c>
      <c r="C102">
        <v>5</v>
      </c>
      <c r="D102" t="s">
        <v>203</v>
      </c>
      <c r="E102">
        <v>1720</v>
      </c>
    </row>
    <row r="103" spans="1:5" x14ac:dyDescent="0.3">
      <c r="A103" t="s">
        <v>207</v>
      </c>
      <c r="B103" s="141">
        <v>45591</v>
      </c>
      <c r="C103">
        <v>6</v>
      </c>
      <c r="D103" t="s">
        <v>195</v>
      </c>
      <c r="E103">
        <v>43776</v>
      </c>
    </row>
    <row r="104" spans="1:5" hidden="1" x14ac:dyDescent="0.3">
      <c r="A104" t="s">
        <v>207</v>
      </c>
      <c r="B104" s="141">
        <v>45591</v>
      </c>
      <c r="C104">
        <v>5</v>
      </c>
      <c r="D104" t="s">
        <v>200</v>
      </c>
      <c r="E104">
        <v>9303</v>
      </c>
    </row>
    <row r="105" spans="1:5" hidden="1" x14ac:dyDescent="0.3">
      <c r="A105" t="s">
        <v>207</v>
      </c>
      <c r="B105" s="141">
        <v>45591</v>
      </c>
      <c r="C105">
        <v>5</v>
      </c>
      <c r="D105" t="s">
        <v>195</v>
      </c>
      <c r="E105">
        <v>76629</v>
      </c>
    </row>
    <row r="106" spans="1:5" x14ac:dyDescent="0.3">
      <c r="A106" t="s">
        <v>207</v>
      </c>
      <c r="B106" s="141">
        <v>45591</v>
      </c>
      <c r="C106">
        <v>6</v>
      </c>
      <c r="D106" t="s">
        <v>203</v>
      </c>
      <c r="E106">
        <v>1122</v>
      </c>
    </row>
    <row r="107" spans="1:5" hidden="1" x14ac:dyDescent="0.3">
      <c r="A107" t="s">
        <v>207</v>
      </c>
      <c r="B107" s="141">
        <v>45591</v>
      </c>
      <c r="C107">
        <v>4</v>
      </c>
      <c r="D107" t="s">
        <v>201</v>
      </c>
      <c r="E107">
        <v>1</v>
      </c>
    </row>
    <row r="108" spans="1:5" x14ac:dyDescent="0.3">
      <c r="A108" t="s">
        <v>207</v>
      </c>
      <c r="B108" s="141">
        <v>45591</v>
      </c>
      <c r="C108">
        <v>7</v>
      </c>
      <c r="D108" t="s">
        <v>201</v>
      </c>
      <c r="E108">
        <v>38</v>
      </c>
    </row>
    <row r="109" spans="1:5" x14ac:dyDescent="0.3">
      <c r="A109" t="s">
        <v>207</v>
      </c>
      <c r="B109" s="141">
        <v>45591</v>
      </c>
      <c r="C109">
        <v>7</v>
      </c>
      <c r="D109" t="s">
        <v>202</v>
      </c>
      <c r="E109">
        <v>5</v>
      </c>
    </row>
    <row r="110" spans="1:5" hidden="1" x14ac:dyDescent="0.3">
      <c r="A110" t="s">
        <v>207</v>
      </c>
      <c r="B110" s="141">
        <v>45591</v>
      </c>
      <c r="C110">
        <v>4</v>
      </c>
      <c r="D110" t="s">
        <v>203</v>
      </c>
      <c r="E110">
        <v>2</v>
      </c>
    </row>
    <row r="111" spans="1:5" x14ac:dyDescent="0.3">
      <c r="A111" t="s">
        <v>207</v>
      </c>
      <c r="B111" s="141">
        <v>45591</v>
      </c>
      <c r="C111">
        <v>7</v>
      </c>
      <c r="D111" t="s">
        <v>203</v>
      </c>
      <c r="E111">
        <v>196</v>
      </c>
    </row>
    <row r="112" spans="1:5" x14ac:dyDescent="0.3">
      <c r="A112" t="s">
        <v>207</v>
      </c>
      <c r="B112" s="141">
        <v>45591</v>
      </c>
      <c r="C112">
        <v>7</v>
      </c>
      <c r="D112" t="s">
        <v>700</v>
      </c>
      <c r="E112">
        <v>5909</v>
      </c>
    </row>
    <row r="113" spans="1:5" hidden="1" x14ac:dyDescent="0.3">
      <c r="A113" t="s">
        <v>207</v>
      </c>
      <c r="B113" s="141">
        <v>45591</v>
      </c>
      <c r="C113">
        <v>4</v>
      </c>
      <c r="D113" t="s">
        <v>200</v>
      </c>
      <c r="E113">
        <v>28</v>
      </c>
    </row>
    <row r="114" spans="1:5" x14ac:dyDescent="0.3">
      <c r="A114" t="s">
        <v>207</v>
      </c>
      <c r="B114" s="141">
        <v>45591</v>
      </c>
      <c r="C114">
        <v>7</v>
      </c>
      <c r="D114" t="s">
        <v>200</v>
      </c>
      <c r="E114">
        <v>779</v>
      </c>
    </row>
    <row r="115" spans="1:5" x14ac:dyDescent="0.3">
      <c r="A115" t="s">
        <v>207</v>
      </c>
      <c r="B115" s="141">
        <v>45591</v>
      </c>
      <c r="C115">
        <v>6</v>
      </c>
      <c r="D115" t="s">
        <v>201</v>
      </c>
      <c r="E115">
        <v>526</v>
      </c>
    </row>
    <row r="116" spans="1:5" hidden="1" x14ac:dyDescent="0.3">
      <c r="A116" t="s">
        <v>207</v>
      </c>
      <c r="B116" s="141">
        <v>45591</v>
      </c>
      <c r="C116">
        <v>5</v>
      </c>
      <c r="D116" t="s">
        <v>202</v>
      </c>
      <c r="E116">
        <v>127</v>
      </c>
    </row>
    <row r="117" spans="1:5" x14ac:dyDescent="0.3">
      <c r="A117" t="s">
        <v>207</v>
      </c>
      <c r="B117" s="141">
        <v>45591</v>
      </c>
      <c r="C117">
        <v>7</v>
      </c>
      <c r="D117" t="s">
        <v>195</v>
      </c>
      <c r="E117">
        <v>9150</v>
      </c>
    </row>
    <row r="118" spans="1:5" hidden="1" x14ac:dyDescent="0.3">
      <c r="A118" t="s">
        <v>207</v>
      </c>
      <c r="B118" s="141">
        <v>45591</v>
      </c>
      <c r="C118">
        <v>4</v>
      </c>
      <c r="D118" t="s">
        <v>198</v>
      </c>
      <c r="E118">
        <v>24</v>
      </c>
    </row>
    <row r="119" spans="1:5" x14ac:dyDescent="0.3">
      <c r="A119" t="s">
        <v>207</v>
      </c>
      <c r="B119" s="141">
        <v>45591</v>
      </c>
      <c r="C119">
        <v>6</v>
      </c>
      <c r="D119" t="s">
        <v>200</v>
      </c>
      <c r="E119">
        <v>1773</v>
      </c>
    </row>
    <row r="120" spans="1:5" hidden="1" x14ac:dyDescent="0.3">
      <c r="A120" t="s">
        <v>207</v>
      </c>
      <c r="B120" s="141">
        <v>45591</v>
      </c>
      <c r="C120">
        <v>4</v>
      </c>
      <c r="D120" t="s">
        <v>195</v>
      </c>
      <c r="E120">
        <v>318</v>
      </c>
    </row>
    <row r="121" spans="1:5" hidden="1" x14ac:dyDescent="0.3">
      <c r="A121" t="s">
        <v>208</v>
      </c>
      <c r="B121" s="141">
        <v>45591</v>
      </c>
      <c r="C121">
        <v>5</v>
      </c>
      <c r="D121" t="s">
        <v>198</v>
      </c>
      <c r="E121">
        <v>9613470</v>
      </c>
    </row>
    <row r="122" spans="1:5" x14ac:dyDescent="0.3">
      <c r="A122" t="s">
        <v>208</v>
      </c>
      <c r="B122" s="141">
        <v>45591</v>
      </c>
      <c r="C122">
        <v>7</v>
      </c>
      <c r="D122" t="s">
        <v>195</v>
      </c>
      <c r="E122">
        <v>714782</v>
      </c>
    </row>
    <row r="123" spans="1:5" hidden="1" x14ac:dyDescent="0.3">
      <c r="A123" t="s">
        <v>208</v>
      </c>
      <c r="B123" s="141">
        <v>45591</v>
      </c>
      <c r="C123">
        <v>4</v>
      </c>
      <c r="D123" t="s">
        <v>198</v>
      </c>
      <c r="E123">
        <v>7197</v>
      </c>
    </row>
    <row r="124" spans="1:5" x14ac:dyDescent="0.3">
      <c r="A124" t="s">
        <v>208</v>
      </c>
      <c r="B124" s="141">
        <v>45591</v>
      </c>
      <c r="C124">
        <v>6</v>
      </c>
      <c r="D124" t="s">
        <v>200</v>
      </c>
      <c r="E124">
        <v>247208</v>
      </c>
    </row>
    <row r="125" spans="1:5" x14ac:dyDescent="0.3">
      <c r="A125" t="s">
        <v>208</v>
      </c>
      <c r="B125" s="141">
        <v>45591</v>
      </c>
      <c r="C125">
        <v>6</v>
      </c>
      <c r="D125" t="s">
        <v>195</v>
      </c>
      <c r="E125">
        <v>3577296</v>
      </c>
    </row>
    <row r="126" spans="1:5" hidden="1" x14ac:dyDescent="0.3">
      <c r="A126" t="s">
        <v>208</v>
      </c>
      <c r="B126" s="141">
        <v>45591</v>
      </c>
      <c r="C126">
        <v>5</v>
      </c>
      <c r="D126" t="s">
        <v>200</v>
      </c>
      <c r="E126">
        <v>7297356</v>
      </c>
    </row>
    <row r="127" spans="1:5" hidden="1" x14ac:dyDescent="0.3">
      <c r="A127" t="s">
        <v>208</v>
      </c>
      <c r="B127" s="141">
        <v>45591</v>
      </c>
      <c r="C127">
        <v>5</v>
      </c>
      <c r="D127" t="s">
        <v>195</v>
      </c>
      <c r="E127">
        <v>34741130</v>
      </c>
    </row>
    <row r="128" spans="1:5" x14ac:dyDescent="0.3">
      <c r="A128" t="s">
        <v>208</v>
      </c>
      <c r="B128" s="141">
        <v>45591</v>
      </c>
      <c r="C128">
        <v>6</v>
      </c>
      <c r="D128" t="s">
        <v>203</v>
      </c>
      <c r="E128">
        <v>1713885</v>
      </c>
    </row>
    <row r="129" spans="1:5" x14ac:dyDescent="0.3">
      <c r="A129" t="s">
        <v>208</v>
      </c>
      <c r="B129" s="141">
        <v>45591</v>
      </c>
      <c r="C129">
        <v>6</v>
      </c>
      <c r="D129" t="s">
        <v>700</v>
      </c>
      <c r="E129">
        <v>1093155</v>
      </c>
    </row>
    <row r="130" spans="1:5" hidden="1" x14ac:dyDescent="0.3">
      <c r="A130" t="s">
        <v>208</v>
      </c>
      <c r="B130" s="141">
        <v>45591</v>
      </c>
      <c r="C130">
        <v>5</v>
      </c>
      <c r="D130" t="s">
        <v>201</v>
      </c>
      <c r="E130">
        <v>5284124</v>
      </c>
    </row>
    <row r="131" spans="1:5" x14ac:dyDescent="0.3">
      <c r="A131" t="s">
        <v>208</v>
      </c>
      <c r="B131" s="141">
        <v>45591</v>
      </c>
      <c r="C131">
        <v>6</v>
      </c>
      <c r="D131" t="s">
        <v>202</v>
      </c>
      <c r="E131">
        <v>459905</v>
      </c>
    </row>
    <row r="132" spans="1:5" hidden="1" x14ac:dyDescent="0.3">
      <c r="A132" t="s">
        <v>208</v>
      </c>
      <c r="B132" s="141">
        <v>45591</v>
      </c>
      <c r="C132">
        <v>5</v>
      </c>
      <c r="D132" t="s">
        <v>203</v>
      </c>
      <c r="E132">
        <v>1137971</v>
      </c>
    </row>
    <row r="133" spans="1:5" hidden="1" x14ac:dyDescent="0.3">
      <c r="A133" t="s">
        <v>208</v>
      </c>
      <c r="B133" s="141">
        <v>45591</v>
      </c>
      <c r="C133">
        <v>4</v>
      </c>
      <c r="D133" t="s">
        <v>195</v>
      </c>
      <c r="E133">
        <v>238419</v>
      </c>
    </row>
    <row r="134" spans="1:5" hidden="1" x14ac:dyDescent="0.3">
      <c r="A134" t="s">
        <v>208</v>
      </c>
      <c r="B134" s="141">
        <v>45591</v>
      </c>
      <c r="C134">
        <v>4</v>
      </c>
      <c r="D134" t="s">
        <v>201</v>
      </c>
      <c r="E134">
        <v>31298</v>
      </c>
    </row>
    <row r="135" spans="1:5" x14ac:dyDescent="0.3">
      <c r="A135" t="s">
        <v>208</v>
      </c>
      <c r="B135" s="141">
        <v>45591</v>
      </c>
      <c r="C135">
        <v>7</v>
      </c>
      <c r="D135" t="s">
        <v>201</v>
      </c>
      <c r="E135">
        <v>54974</v>
      </c>
    </row>
    <row r="136" spans="1:5" hidden="1" x14ac:dyDescent="0.3">
      <c r="A136" t="s">
        <v>208</v>
      </c>
      <c r="B136" s="141">
        <v>45591</v>
      </c>
      <c r="C136">
        <v>4</v>
      </c>
      <c r="D136" t="s">
        <v>202</v>
      </c>
      <c r="E136">
        <v>12044</v>
      </c>
    </row>
    <row r="137" spans="1:5" x14ac:dyDescent="0.3">
      <c r="A137" t="s">
        <v>208</v>
      </c>
      <c r="B137" s="141">
        <v>45591</v>
      </c>
      <c r="C137">
        <v>7</v>
      </c>
      <c r="D137" t="s">
        <v>202</v>
      </c>
      <c r="E137">
        <v>20920</v>
      </c>
    </row>
    <row r="138" spans="1:5" hidden="1" x14ac:dyDescent="0.3">
      <c r="A138" t="s">
        <v>208</v>
      </c>
      <c r="B138" s="141">
        <v>45591</v>
      </c>
      <c r="C138">
        <v>4</v>
      </c>
      <c r="D138" t="s">
        <v>203</v>
      </c>
      <c r="E138">
        <v>57795</v>
      </c>
    </row>
    <row r="139" spans="1:5" x14ac:dyDescent="0.3">
      <c r="A139" t="s">
        <v>208</v>
      </c>
      <c r="B139" s="141">
        <v>45591</v>
      </c>
      <c r="C139">
        <v>7</v>
      </c>
      <c r="D139" t="s">
        <v>203</v>
      </c>
      <c r="E139">
        <v>186421</v>
      </c>
    </row>
    <row r="140" spans="1:5" x14ac:dyDescent="0.3">
      <c r="A140" t="s">
        <v>208</v>
      </c>
      <c r="B140" s="141">
        <v>45591</v>
      </c>
      <c r="C140">
        <v>7</v>
      </c>
      <c r="D140" t="s">
        <v>700</v>
      </c>
      <c r="E140">
        <v>220821</v>
      </c>
    </row>
    <row r="141" spans="1:5" hidden="1" x14ac:dyDescent="0.3">
      <c r="A141" t="s">
        <v>208</v>
      </c>
      <c r="B141" s="141">
        <v>45591</v>
      </c>
      <c r="C141">
        <v>4</v>
      </c>
      <c r="D141" t="s">
        <v>200</v>
      </c>
      <c r="E141">
        <v>36686</v>
      </c>
    </row>
    <row r="142" spans="1:5" x14ac:dyDescent="0.3">
      <c r="A142" t="s">
        <v>208</v>
      </c>
      <c r="B142" s="141">
        <v>45591</v>
      </c>
      <c r="C142">
        <v>7</v>
      </c>
      <c r="D142" t="s">
        <v>200</v>
      </c>
      <c r="E142">
        <v>100346</v>
      </c>
    </row>
    <row r="143" spans="1:5" x14ac:dyDescent="0.3">
      <c r="A143" t="s">
        <v>208</v>
      </c>
      <c r="B143" s="141">
        <v>45591</v>
      </c>
      <c r="C143">
        <v>6</v>
      </c>
      <c r="D143" t="s">
        <v>201</v>
      </c>
      <c r="E143">
        <v>180285</v>
      </c>
    </row>
    <row r="144" spans="1:5" hidden="1" x14ac:dyDescent="0.3">
      <c r="A144" t="s">
        <v>208</v>
      </c>
      <c r="B144" s="141">
        <v>45591</v>
      </c>
      <c r="C144">
        <v>5</v>
      </c>
      <c r="D144" t="s">
        <v>202</v>
      </c>
      <c r="E144">
        <v>9422304</v>
      </c>
    </row>
    <row r="145" spans="1:5" x14ac:dyDescent="0.3">
      <c r="A145" t="s">
        <v>209</v>
      </c>
      <c r="B145" s="141">
        <v>45591</v>
      </c>
      <c r="C145">
        <v>7</v>
      </c>
      <c r="D145" t="s">
        <v>195</v>
      </c>
      <c r="E145">
        <v>419670</v>
      </c>
    </row>
    <row r="146" spans="1:5" hidden="1" x14ac:dyDescent="0.3">
      <c r="A146" t="s">
        <v>209</v>
      </c>
      <c r="B146" s="141">
        <v>45591</v>
      </c>
      <c r="C146">
        <v>4</v>
      </c>
      <c r="D146" t="s">
        <v>198</v>
      </c>
      <c r="E146">
        <v>7477</v>
      </c>
    </row>
    <row r="147" spans="1:5" x14ac:dyDescent="0.3">
      <c r="A147" t="s">
        <v>209</v>
      </c>
      <c r="B147" s="141">
        <v>45591</v>
      </c>
      <c r="C147">
        <v>6</v>
      </c>
      <c r="D147" t="s">
        <v>200</v>
      </c>
      <c r="E147">
        <v>129115</v>
      </c>
    </row>
    <row r="148" spans="1:5" x14ac:dyDescent="0.3">
      <c r="A148" t="s">
        <v>209</v>
      </c>
      <c r="B148" s="141">
        <v>45591</v>
      </c>
      <c r="C148">
        <v>6</v>
      </c>
      <c r="D148" t="s">
        <v>700</v>
      </c>
      <c r="E148">
        <v>962160</v>
      </c>
    </row>
    <row r="149" spans="1:5" hidden="1" x14ac:dyDescent="0.3">
      <c r="A149" t="s">
        <v>209</v>
      </c>
      <c r="B149" s="141">
        <v>45591</v>
      </c>
      <c r="C149">
        <v>5</v>
      </c>
      <c r="D149" t="s">
        <v>201</v>
      </c>
      <c r="E149">
        <v>2455413</v>
      </c>
    </row>
    <row r="150" spans="1:5" x14ac:dyDescent="0.3">
      <c r="A150" t="s">
        <v>209</v>
      </c>
      <c r="B150" s="141">
        <v>45591</v>
      </c>
      <c r="C150">
        <v>6</v>
      </c>
      <c r="D150" t="s">
        <v>202</v>
      </c>
      <c r="E150">
        <v>248171</v>
      </c>
    </row>
    <row r="151" spans="1:5" hidden="1" x14ac:dyDescent="0.3">
      <c r="A151" t="s">
        <v>209</v>
      </c>
      <c r="B151" s="141">
        <v>45591</v>
      </c>
      <c r="C151">
        <v>5</v>
      </c>
      <c r="D151" t="s">
        <v>203</v>
      </c>
      <c r="E151">
        <v>692453</v>
      </c>
    </row>
    <row r="152" spans="1:5" hidden="1" x14ac:dyDescent="0.3">
      <c r="A152" t="s">
        <v>209</v>
      </c>
      <c r="B152" s="141">
        <v>45591</v>
      </c>
      <c r="C152">
        <v>5</v>
      </c>
      <c r="D152" t="s">
        <v>198</v>
      </c>
      <c r="E152">
        <v>10416496</v>
      </c>
    </row>
    <row r="153" spans="1:5" hidden="1" x14ac:dyDescent="0.3">
      <c r="A153" t="s">
        <v>209</v>
      </c>
      <c r="B153" s="141">
        <v>45591</v>
      </c>
      <c r="C153">
        <v>5</v>
      </c>
      <c r="D153" t="s">
        <v>195</v>
      </c>
      <c r="E153">
        <v>27454331</v>
      </c>
    </row>
    <row r="154" spans="1:5" x14ac:dyDescent="0.3">
      <c r="A154" t="s">
        <v>209</v>
      </c>
      <c r="B154" s="141">
        <v>45591</v>
      </c>
      <c r="C154">
        <v>6</v>
      </c>
      <c r="D154" t="s">
        <v>203</v>
      </c>
      <c r="E154">
        <v>880836</v>
      </c>
    </row>
    <row r="155" spans="1:5" hidden="1" x14ac:dyDescent="0.3">
      <c r="A155" t="s">
        <v>209</v>
      </c>
      <c r="B155" s="141">
        <v>45591</v>
      </c>
      <c r="C155">
        <v>4</v>
      </c>
      <c r="D155" t="s">
        <v>195</v>
      </c>
      <c r="E155">
        <v>128760</v>
      </c>
    </row>
    <row r="156" spans="1:5" x14ac:dyDescent="0.3">
      <c r="A156" t="s">
        <v>209</v>
      </c>
      <c r="B156" s="141">
        <v>45591</v>
      </c>
      <c r="C156">
        <v>6</v>
      </c>
      <c r="D156" t="s">
        <v>195</v>
      </c>
      <c r="E156">
        <v>2148888</v>
      </c>
    </row>
    <row r="157" spans="1:5" hidden="1" x14ac:dyDescent="0.3">
      <c r="A157" t="s">
        <v>209</v>
      </c>
      <c r="B157" s="141">
        <v>45591</v>
      </c>
      <c r="C157">
        <v>5</v>
      </c>
      <c r="D157" t="s">
        <v>200</v>
      </c>
      <c r="E157">
        <v>4006263</v>
      </c>
    </row>
    <row r="158" spans="1:5" hidden="1" x14ac:dyDescent="0.3">
      <c r="A158" t="s">
        <v>209</v>
      </c>
      <c r="B158" s="141">
        <v>45591</v>
      </c>
      <c r="C158">
        <v>4</v>
      </c>
      <c r="D158" t="s">
        <v>201</v>
      </c>
      <c r="E158">
        <v>12924</v>
      </c>
    </row>
    <row r="159" spans="1:5" x14ac:dyDescent="0.3">
      <c r="A159" t="s">
        <v>209</v>
      </c>
      <c r="B159" s="141">
        <v>45591</v>
      </c>
      <c r="C159">
        <v>7</v>
      </c>
      <c r="D159" t="s">
        <v>201</v>
      </c>
      <c r="E159">
        <v>26860</v>
      </c>
    </row>
    <row r="160" spans="1:5" hidden="1" x14ac:dyDescent="0.3">
      <c r="A160" t="s">
        <v>209</v>
      </c>
      <c r="B160" s="141">
        <v>45591</v>
      </c>
      <c r="C160">
        <v>4</v>
      </c>
      <c r="D160" t="s">
        <v>202</v>
      </c>
      <c r="E160">
        <v>13045</v>
      </c>
    </row>
    <row r="161" spans="1:5" x14ac:dyDescent="0.3">
      <c r="A161" t="s">
        <v>209</v>
      </c>
      <c r="B161" s="141">
        <v>45591</v>
      </c>
      <c r="C161">
        <v>7</v>
      </c>
      <c r="D161" t="s">
        <v>202</v>
      </c>
      <c r="E161">
        <v>5440</v>
      </c>
    </row>
    <row r="162" spans="1:5" hidden="1" x14ac:dyDescent="0.3">
      <c r="A162" t="s">
        <v>209</v>
      </c>
      <c r="B162" s="141">
        <v>45591</v>
      </c>
      <c r="C162">
        <v>4</v>
      </c>
      <c r="D162" t="s">
        <v>203</v>
      </c>
      <c r="E162">
        <v>12581</v>
      </c>
    </row>
    <row r="163" spans="1:5" x14ac:dyDescent="0.3">
      <c r="A163" t="s">
        <v>209</v>
      </c>
      <c r="B163" s="141">
        <v>45591</v>
      </c>
      <c r="C163">
        <v>7</v>
      </c>
      <c r="D163" t="s">
        <v>203</v>
      </c>
      <c r="E163">
        <v>92293</v>
      </c>
    </row>
    <row r="164" spans="1:5" x14ac:dyDescent="0.3">
      <c r="A164" t="s">
        <v>209</v>
      </c>
      <c r="B164" s="141">
        <v>45591</v>
      </c>
      <c r="C164">
        <v>7</v>
      </c>
      <c r="D164" t="s">
        <v>700</v>
      </c>
      <c r="E164">
        <v>195960</v>
      </c>
    </row>
    <row r="165" spans="1:5" hidden="1" x14ac:dyDescent="0.3">
      <c r="A165" t="s">
        <v>209</v>
      </c>
      <c r="B165" s="141">
        <v>45591</v>
      </c>
      <c r="C165">
        <v>4</v>
      </c>
      <c r="D165" t="s">
        <v>200</v>
      </c>
      <c r="E165">
        <v>16434</v>
      </c>
    </row>
    <row r="166" spans="1:5" x14ac:dyDescent="0.3">
      <c r="A166" t="s">
        <v>209</v>
      </c>
      <c r="B166" s="141">
        <v>45591</v>
      </c>
      <c r="C166">
        <v>7</v>
      </c>
      <c r="D166" t="s">
        <v>200</v>
      </c>
      <c r="E166">
        <v>49391</v>
      </c>
    </row>
    <row r="167" spans="1:5" x14ac:dyDescent="0.3">
      <c r="A167" t="s">
        <v>209</v>
      </c>
      <c r="B167" s="141">
        <v>45591</v>
      </c>
      <c r="C167">
        <v>6</v>
      </c>
      <c r="D167" t="s">
        <v>201</v>
      </c>
      <c r="E167">
        <v>99142</v>
      </c>
    </row>
    <row r="168" spans="1:5" hidden="1" x14ac:dyDescent="0.3">
      <c r="A168" t="s">
        <v>209</v>
      </c>
      <c r="B168" s="141">
        <v>45591</v>
      </c>
      <c r="C168">
        <v>5</v>
      </c>
      <c r="D168" t="s">
        <v>202</v>
      </c>
      <c r="E168">
        <v>4608346</v>
      </c>
    </row>
    <row r="169" spans="1:5" x14ac:dyDescent="0.3">
      <c r="A169" t="s">
        <v>210</v>
      </c>
      <c r="B169" s="141">
        <v>45591</v>
      </c>
      <c r="C169">
        <v>7</v>
      </c>
      <c r="D169" t="s">
        <v>195</v>
      </c>
      <c r="E169">
        <v>11520059</v>
      </c>
    </row>
    <row r="170" spans="1:5" hidden="1" x14ac:dyDescent="0.3">
      <c r="A170" t="s">
        <v>210</v>
      </c>
      <c r="B170" s="141">
        <v>45591</v>
      </c>
      <c r="C170">
        <v>4</v>
      </c>
      <c r="D170" t="s">
        <v>198</v>
      </c>
      <c r="E170">
        <v>35396</v>
      </c>
    </row>
    <row r="171" spans="1:5" x14ac:dyDescent="0.3">
      <c r="A171" t="s">
        <v>210</v>
      </c>
      <c r="B171" s="141">
        <v>45591</v>
      </c>
      <c r="C171">
        <v>6</v>
      </c>
      <c r="D171" t="s">
        <v>200</v>
      </c>
      <c r="E171">
        <v>1855553</v>
      </c>
    </row>
    <row r="172" spans="1:5" hidden="1" x14ac:dyDescent="0.3">
      <c r="A172" t="s">
        <v>210</v>
      </c>
      <c r="B172" s="141">
        <v>45591</v>
      </c>
      <c r="C172">
        <v>5</v>
      </c>
      <c r="D172" t="s">
        <v>198</v>
      </c>
      <c r="E172">
        <v>97471495</v>
      </c>
    </row>
    <row r="173" spans="1:5" x14ac:dyDescent="0.3">
      <c r="A173" t="s">
        <v>210</v>
      </c>
      <c r="B173" s="141">
        <v>45591</v>
      </c>
      <c r="C173">
        <v>6</v>
      </c>
      <c r="D173" t="s">
        <v>700</v>
      </c>
      <c r="E173">
        <v>49472929</v>
      </c>
    </row>
    <row r="174" spans="1:5" hidden="1" x14ac:dyDescent="0.3">
      <c r="A174" t="s">
        <v>210</v>
      </c>
      <c r="B174" s="141">
        <v>45591</v>
      </c>
      <c r="C174">
        <v>5</v>
      </c>
      <c r="D174" t="s">
        <v>201</v>
      </c>
      <c r="E174">
        <v>12840260</v>
      </c>
    </row>
    <row r="175" spans="1:5" x14ac:dyDescent="0.3">
      <c r="A175" t="s">
        <v>210</v>
      </c>
      <c r="B175" s="141">
        <v>45591</v>
      </c>
      <c r="C175">
        <v>6</v>
      </c>
      <c r="D175" t="s">
        <v>202</v>
      </c>
      <c r="E175">
        <v>4248057</v>
      </c>
    </row>
    <row r="176" spans="1:5" hidden="1" x14ac:dyDescent="0.3">
      <c r="A176" t="s">
        <v>210</v>
      </c>
      <c r="B176" s="141">
        <v>45591</v>
      </c>
      <c r="C176">
        <v>5</v>
      </c>
      <c r="D176" t="s">
        <v>203</v>
      </c>
      <c r="E176">
        <v>3097811</v>
      </c>
    </row>
    <row r="177" spans="1:5" hidden="1" x14ac:dyDescent="0.3">
      <c r="A177" t="s">
        <v>210</v>
      </c>
      <c r="B177" s="141">
        <v>45591</v>
      </c>
      <c r="C177">
        <v>4</v>
      </c>
      <c r="D177" t="s">
        <v>195</v>
      </c>
      <c r="E177">
        <v>500795</v>
      </c>
    </row>
    <row r="178" spans="1:5" x14ac:dyDescent="0.3">
      <c r="A178" t="s">
        <v>210</v>
      </c>
      <c r="B178" s="141">
        <v>45591</v>
      </c>
      <c r="C178">
        <v>6</v>
      </c>
      <c r="D178" t="s">
        <v>195</v>
      </c>
      <c r="E178">
        <v>57592055</v>
      </c>
    </row>
    <row r="179" spans="1:5" hidden="1" x14ac:dyDescent="0.3">
      <c r="A179" t="s">
        <v>210</v>
      </c>
      <c r="B179" s="141">
        <v>45591</v>
      </c>
      <c r="C179">
        <v>5</v>
      </c>
      <c r="D179" t="s">
        <v>200</v>
      </c>
      <c r="E179">
        <v>11369480</v>
      </c>
    </row>
    <row r="180" spans="1:5" hidden="1" x14ac:dyDescent="0.3">
      <c r="A180" t="s">
        <v>210</v>
      </c>
      <c r="B180" s="141">
        <v>45591</v>
      </c>
      <c r="C180">
        <v>4</v>
      </c>
      <c r="D180" t="s">
        <v>201</v>
      </c>
      <c r="E180">
        <v>2885</v>
      </c>
    </row>
    <row r="181" spans="1:5" x14ac:dyDescent="0.3">
      <c r="A181" t="s">
        <v>210</v>
      </c>
      <c r="B181" s="141">
        <v>45591</v>
      </c>
      <c r="C181">
        <v>7</v>
      </c>
      <c r="D181" t="s">
        <v>201</v>
      </c>
      <c r="E181">
        <v>531284</v>
      </c>
    </row>
    <row r="182" spans="1:5" hidden="1" x14ac:dyDescent="0.3">
      <c r="A182" t="s">
        <v>210</v>
      </c>
      <c r="B182" s="141">
        <v>45591</v>
      </c>
      <c r="C182">
        <v>4</v>
      </c>
      <c r="D182" t="s">
        <v>202</v>
      </c>
      <c r="E182">
        <v>0</v>
      </c>
    </row>
    <row r="183" spans="1:5" x14ac:dyDescent="0.3">
      <c r="A183" t="s">
        <v>210</v>
      </c>
      <c r="B183" s="141">
        <v>45591</v>
      </c>
      <c r="C183">
        <v>7</v>
      </c>
      <c r="D183" t="s">
        <v>202</v>
      </c>
      <c r="E183">
        <v>91726</v>
      </c>
    </row>
    <row r="184" spans="1:5" hidden="1" x14ac:dyDescent="0.3">
      <c r="A184" t="s">
        <v>210</v>
      </c>
      <c r="B184" s="141">
        <v>45591</v>
      </c>
      <c r="C184">
        <v>4</v>
      </c>
      <c r="D184" t="s">
        <v>203</v>
      </c>
      <c r="E184">
        <v>368</v>
      </c>
    </row>
    <row r="185" spans="1:5" x14ac:dyDescent="0.3">
      <c r="A185" t="s">
        <v>210</v>
      </c>
      <c r="B185" s="141">
        <v>45591</v>
      </c>
      <c r="C185">
        <v>7</v>
      </c>
      <c r="D185" t="s">
        <v>203</v>
      </c>
      <c r="E185">
        <v>417859</v>
      </c>
    </row>
    <row r="186" spans="1:5" x14ac:dyDescent="0.3">
      <c r="A186" t="s">
        <v>210</v>
      </c>
      <c r="B186" s="141">
        <v>45591</v>
      </c>
      <c r="C186">
        <v>7</v>
      </c>
      <c r="D186" t="s">
        <v>700</v>
      </c>
      <c r="E186">
        <v>9085205</v>
      </c>
    </row>
    <row r="187" spans="1:5" hidden="1" x14ac:dyDescent="0.3">
      <c r="A187" t="s">
        <v>210</v>
      </c>
      <c r="B187" s="141">
        <v>45591</v>
      </c>
      <c r="C187">
        <v>4</v>
      </c>
      <c r="D187" t="s">
        <v>200</v>
      </c>
      <c r="E187">
        <v>23664</v>
      </c>
    </row>
    <row r="188" spans="1:5" x14ac:dyDescent="0.3">
      <c r="A188" t="s">
        <v>210</v>
      </c>
      <c r="B188" s="141">
        <v>45591</v>
      </c>
      <c r="C188">
        <v>7</v>
      </c>
      <c r="D188" t="s">
        <v>200</v>
      </c>
      <c r="E188">
        <v>861366</v>
      </c>
    </row>
    <row r="189" spans="1:5" x14ac:dyDescent="0.3">
      <c r="A189" t="s">
        <v>210</v>
      </c>
      <c r="B189" s="141">
        <v>45591</v>
      </c>
      <c r="C189">
        <v>6</v>
      </c>
      <c r="D189" t="s">
        <v>201</v>
      </c>
      <c r="E189">
        <v>1618138</v>
      </c>
    </row>
    <row r="190" spans="1:5" hidden="1" x14ac:dyDescent="0.3">
      <c r="A190" t="s">
        <v>210</v>
      </c>
      <c r="B190" s="141">
        <v>45591</v>
      </c>
      <c r="C190">
        <v>5</v>
      </c>
      <c r="D190" t="s">
        <v>202</v>
      </c>
      <c r="E190">
        <v>16251621</v>
      </c>
    </row>
    <row r="191" spans="1:5" hidden="1" x14ac:dyDescent="0.3">
      <c r="A191" t="s">
        <v>210</v>
      </c>
      <c r="B191" s="141">
        <v>45591</v>
      </c>
      <c r="C191">
        <v>5</v>
      </c>
      <c r="D191" t="s">
        <v>195</v>
      </c>
      <c r="E191">
        <v>147902201</v>
      </c>
    </row>
    <row r="192" spans="1:5" x14ac:dyDescent="0.3">
      <c r="A192" t="s">
        <v>210</v>
      </c>
      <c r="B192" s="141">
        <v>45591</v>
      </c>
      <c r="C192">
        <v>6</v>
      </c>
      <c r="D192" t="s">
        <v>203</v>
      </c>
      <c r="E192">
        <v>3935744</v>
      </c>
    </row>
    <row r="193" spans="1:5" x14ac:dyDescent="0.3">
      <c r="A193" t="s">
        <v>211</v>
      </c>
      <c r="B193" s="141">
        <v>45591</v>
      </c>
      <c r="C193">
        <v>6</v>
      </c>
      <c r="D193" t="s">
        <v>700</v>
      </c>
      <c r="E193">
        <v>51528243</v>
      </c>
    </row>
    <row r="194" spans="1:5" hidden="1" x14ac:dyDescent="0.3">
      <c r="A194" t="s">
        <v>211</v>
      </c>
      <c r="B194" s="141">
        <v>45591</v>
      </c>
      <c r="C194">
        <v>5</v>
      </c>
      <c r="D194" t="s">
        <v>201</v>
      </c>
      <c r="E194">
        <v>20579797</v>
      </c>
    </row>
    <row r="195" spans="1:5" x14ac:dyDescent="0.3">
      <c r="A195" t="s">
        <v>211</v>
      </c>
      <c r="B195" s="141">
        <v>45591</v>
      </c>
      <c r="C195">
        <v>6</v>
      </c>
      <c r="D195" t="s">
        <v>202</v>
      </c>
      <c r="E195">
        <v>4956133</v>
      </c>
    </row>
    <row r="196" spans="1:5" hidden="1" x14ac:dyDescent="0.3">
      <c r="A196" t="s">
        <v>211</v>
      </c>
      <c r="B196" s="141">
        <v>45591</v>
      </c>
      <c r="C196">
        <v>5</v>
      </c>
      <c r="D196" t="s">
        <v>203</v>
      </c>
      <c r="E196">
        <v>4928234</v>
      </c>
    </row>
    <row r="197" spans="1:5" hidden="1" x14ac:dyDescent="0.3">
      <c r="A197" t="s">
        <v>211</v>
      </c>
      <c r="B197" s="141">
        <v>45591</v>
      </c>
      <c r="C197">
        <v>5</v>
      </c>
      <c r="D197" t="s">
        <v>195</v>
      </c>
      <c r="E197">
        <v>210097662</v>
      </c>
    </row>
    <row r="198" spans="1:5" x14ac:dyDescent="0.3">
      <c r="A198" t="s">
        <v>211</v>
      </c>
      <c r="B198" s="141">
        <v>45591</v>
      </c>
      <c r="C198">
        <v>6</v>
      </c>
      <c r="D198" t="s">
        <v>203</v>
      </c>
      <c r="E198">
        <v>6530465</v>
      </c>
    </row>
    <row r="199" spans="1:5" x14ac:dyDescent="0.3">
      <c r="A199" t="s">
        <v>211</v>
      </c>
      <c r="B199" s="141">
        <v>45591</v>
      </c>
      <c r="C199">
        <v>7</v>
      </c>
      <c r="D199" t="s">
        <v>195</v>
      </c>
      <c r="E199">
        <v>12654511</v>
      </c>
    </row>
    <row r="200" spans="1:5" hidden="1" x14ac:dyDescent="0.3">
      <c r="A200" t="s">
        <v>211</v>
      </c>
      <c r="B200" s="141">
        <v>45591</v>
      </c>
      <c r="C200">
        <v>4</v>
      </c>
      <c r="D200" t="s">
        <v>198</v>
      </c>
      <c r="E200">
        <v>50070</v>
      </c>
    </row>
    <row r="201" spans="1:5" x14ac:dyDescent="0.3">
      <c r="A201" t="s">
        <v>211</v>
      </c>
      <c r="B201" s="141">
        <v>45591</v>
      </c>
      <c r="C201">
        <v>6</v>
      </c>
      <c r="D201" t="s">
        <v>200</v>
      </c>
      <c r="E201">
        <v>2231876</v>
      </c>
    </row>
    <row r="202" spans="1:5" hidden="1" x14ac:dyDescent="0.3">
      <c r="A202" t="s">
        <v>211</v>
      </c>
      <c r="B202" s="141">
        <v>45591</v>
      </c>
      <c r="C202">
        <v>4</v>
      </c>
      <c r="D202" t="s">
        <v>201</v>
      </c>
      <c r="E202">
        <v>47107</v>
      </c>
    </row>
    <row r="203" spans="1:5" x14ac:dyDescent="0.3">
      <c r="A203" t="s">
        <v>211</v>
      </c>
      <c r="B203" s="141">
        <v>45591</v>
      </c>
      <c r="C203">
        <v>7</v>
      </c>
      <c r="D203" t="s">
        <v>201</v>
      </c>
      <c r="E203">
        <v>613117</v>
      </c>
    </row>
    <row r="204" spans="1:5" hidden="1" x14ac:dyDescent="0.3">
      <c r="A204" t="s">
        <v>211</v>
      </c>
      <c r="B204" s="141">
        <v>45591</v>
      </c>
      <c r="C204">
        <v>4</v>
      </c>
      <c r="D204" t="s">
        <v>202</v>
      </c>
      <c r="E204">
        <v>25089</v>
      </c>
    </row>
    <row r="205" spans="1:5" x14ac:dyDescent="0.3">
      <c r="A205" t="s">
        <v>211</v>
      </c>
      <c r="B205" s="141">
        <v>45591</v>
      </c>
      <c r="C205">
        <v>7</v>
      </c>
      <c r="D205" t="s">
        <v>202</v>
      </c>
      <c r="E205">
        <v>118086</v>
      </c>
    </row>
    <row r="206" spans="1:5" hidden="1" x14ac:dyDescent="0.3">
      <c r="A206" t="s">
        <v>211</v>
      </c>
      <c r="B206" s="141">
        <v>45591</v>
      </c>
      <c r="C206">
        <v>4</v>
      </c>
      <c r="D206" t="s">
        <v>203</v>
      </c>
      <c r="E206">
        <v>70744</v>
      </c>
    </row>
    <row r="207" spans="1:5" x14ac:dyDescent="0.3">
      <c r="A207" t="s">
        <v>211</v>
      </c>
      <c r="B207" s="141">
        <v>45591</v>
      </c>
      <c r="C207">
        <v>7</v>
      </c>
      <c r="D207" t="s">
        <v>203</v>
      </c>
      <c r="E207">
        <v>696574</v>
      </c>
    </row>
    <row r="208" spans="1:5" hidden="1" x14ac:dyDescent="0.3">
      <c r="A208" t="s">
        <v>211</v>
      </c>
      <c r="B208" s="141">
        <v>45591</v>
      </c>
      <c r="C208">
        <v>4</v>
      </c>
      <c r="D208" t="s">
        <v>195</v>
      </c>
      <c r="E208">
        <v>867974</v>
      </c>
    </row>
    <row r="209" spans="1:5" x14ac:dyDescent="0.3">
      <c r="A209" t="s">
        <v>211</v>
      </c>
      <c r="B209" s="141">
        <v>45591</v>
      </c>
      <c r="C209">
        <v>6</v>
      </c>
      <c r="D209" t="s">
        <v>195</v>
      </c>
      <c r="E209">
        <v>63318239</v>
      </c>
    </row>
    <row r="210" spans="1:5" hidden="1" x14ac:dyDescent="0.3">
      <c r="A210" t="s">
        <v>211</v>
      </c>
      <c r="B210" s="141">
        <v>45591</v>
      </c>
      <c r="C210">
        <v>5</v>
      </c>
      <c r="D210" t="s">
        <v>200</v>
      </c>
      <c r="E210">
        <v>22673099</v>
      </c>
    </row>
    <row r="211" spans="1:5" x14ac:dyDescent="0.3">
      <c r="A211" t="s">
        <v>211</v>
      </c>
      <c r="B211" s="141">
        <v>45591</v>
      </c>
      <c r="C211">
        <v>7</v>
      </c>
      <c r="D211" t="s">
        <v>700</v>
      </c>
      <c r="E211">
        <v>9501986</v>
      </c>
    </row>
    <row r="212" spans="1:5" hidden="1" x14ac:dyDescent="0.3">
      <c r="A212" t="s">
        <v>211</v>
      </c>
      <c r="B212" s="141">
        <v>45591</v>
      </c>
      <c r="C212">
        <v>4</v>
      </c>
      <c r="D212" t="s">
        <v>200</v>
      </c>
      <c r="E212">
        <v>76784</v>
      </c>
    </row>
    <row r="213" spans="1:5" x14ac:dyDescent="0.3">
      <c r="A213" t="s">
        <v>211</v>
      </c>
      <c r="B213" s="141">
        <v>45591</v>
      </c>
      <c r="C213">
        <v>7</v>
      </c>
      <c r="D213" t="s">
        <v>200</v>
      </c>
      <c r="E213">
        <v>1011104</v>
      </c>
    </row>
    <row r="214" spans="1:5" x14ac:dyDescent="0.3">
      <c r="A214" t="s">
        <v>211</v>
      </c>
      <c r="B214" s="141">
        <v>45591</v>
      </c>
      <c r="C214">
        <v>6</v>
      </c>
      <c r="D214" t="s">
        <v>201</v>
      </c>
      <c r="E214">
        <v>1897565</v>
      </c>
    </row>
    <row r="215" spans="1:5" hidden="1" x14ac:dyDescent="0.3">
      <c r="A215" t="s">
        <v>211</v>
      </c>
      <c r="B215" s="141">
        <v>45591</v>
      </c>
      <c r="C215">
        <v>5</v>
      </c>
      <c r="D215" t="s">
        <v>202</v>
      </c>
      <c r="E215">
        <v>30282272</v>
      </c>
    </row>
    <row r="216" spans="1:5" hidden="1" x14ac:dyDescent="0.3">
      <c r="A216" t="s">
        <v>211</v>
      </c>
      <c r="B216" s="141">
        <v>45591</v>
      </c>
      <c r="C216">
        <v>5</v>
      </c>
      <c r="D216" t="s">
        <v>198</v>
      </c>
      <c r="E216">
        <v>117501461</v>
      </c>
    </row>
    <row r="217" spans="1:5" hidden="1" x14ac:dyDescent="0.3">
      <c r="A217" t="s">
        <v>212</v>
      </c>
      <c r="B217" s="141">
        <v>45591</v>
      </c>
      <c r="C217">
        <v>5</v>
      </c>
      <c r="D217" t="s">
        <v>198</v>
      </c>
      <c r="E217">
        <v>16288220</v>
      </c>
    </row>
    <row r="218" spans="1:5" x14ac:dyDescent="0.3">
      <c r="A218" t="s">
        <v>212</v>
      </c>
      <c r="B218" s="141">
        <v>45591</v>
      </c>
      <c r="C218">
        <v>7</v>
      </c>
      <c r="D218" t="s">
        <v>195</v>
      </c>
      <c r="E218">
        <v>10745418</v>
      </c>
    </row>
    <row r="219" spans="1:5" hidden="1" x14ac:dyDescent="0.3">
      <c r="A219" t="s">
        <v>212</v>
      </c>
      <c r="B219" s="141">
        <v>45591</v>
      </c>
      <c r="C219">
        <v>4</v>
      </c>
      <c r="D219" t="s">
        <v>198</v>
      </c>
      <c r="E219">
        <v>23265</v>
      </c>
    </row>
    <row r="220" spans="1:5" x14ac:dyDescent="0.3">
      <c r="A220" t="s">
        <v>212</v>
      </c>
      <c r="B220" s="141">
        <v>45591</v>
      </c>
      <c r="C220">
        <v>6</v>
      </c>
      <c r="D220" t="s">
        <v>200</v>
      </c>
      <c r="E220">
        <v>2109637</v>
      </c>
    </row>
    <row r="221" spans="1:5" hidden="1" x14ac:dyDescent="0.3">
      <c r="A221" t="s">
        <v>212</v>
      </c>
      <c r="B221" s="141">
        <v>45591</v>
      </c>
      <c r="C221">
        <v>5</v>
      </c>
      <c r="D221" t="s">
        <v>195</v>
      </c>
      <c r="E221">
        <v>161925856</v>
      </c>
    </row>
    <row r="222" spans="1:5" x14ac:dyDescent="0.3">
      <c r="A222" t="s">
        <v>212</v>
      </c>
      <c r="B222" s="141">
        <v>45591</v>
      </c>
      <c r="C222">
        <v>6</v>
      </c>
      <c r="D222" t="s">
        <v>203</v>
      </c>
      <c r="E222">
        <v>16296616</v>
      </c>
    </row>
    <row r="223" spans="1:5" x14ac:dyDescent="0.3">
      <c r="A223" t="s">
        <v>212</v>
      </c>
      <c r="B223" s="141">
        <v>45591</v>
      </c>
      <c r="C223">
        <v>6</v>
      </c>
      <c r="D223" t="s">
        <v>195</v>
      </c>
      <c r="E223">
        <v>36063285</v>
      </c>
    </row>
    <row r="224" spans="1:5" hidden="1" x14ac:dyDescent="0.3">
      <c r="A224" t="s">
        <v>212</v>
      </c>
      <c r="B224" s="141">
        <v>45591</v>
      </c>
      <c r="C224">
        <v>5</v>
      </c>
      <c r="D224" t="s">
        <v>200</v>
      </c>
      <c r="E224">
        <v>54517441</v>
      </c>
    </row>
    <row r="225" spans="1:5" hidden="1" x14ac:dyDescent="0.3">
      <c r="A225" t="s">
        <v>212</v>
      </c>
      <c r="B225" s="141">
        <v>45591</v>
      </c>
      <c r="C225">
        <v>4</v>
      </c>
      <c r="D225" t="s">
        <v>201</v>
      </c>
      <c r="E225">
        <v>607193</v>
      </c>
    </row>
    <row r="226" spans="1:5" x14ac:dyDescent="0.3">
      <c r="A226" t="s">
        <v>212</v>
      </c>
      <c r="B226" s="141">
        <v>45591</v>
      </c>
      <c r="C226">
        <v>7</v>
      </c>
      <c r="D226" t="s">
        <v>201</v>
      </c>
      <c r="E226">
        <v>560893</v>
      </c>
    </row>
    <row r="227" spans="1:5" hidden="1" x14ac:dyDescent="0.3">
      <c r="A227" t="s">
        <v>212</v>
      </c>
      <c r="B227" s="141">
        <v>45591</v>
      </c>
      <c r="C227">
        <v>4</v>
      </c>
      <c r="D227" t="s">
        <v>202</v>
      </c>
      <c r="E227">
        <v>265228</v>
      </c>
    </row>
    <row r="228" spans="1:5" x14ac:dyDescent="0.3">
      <c r="A228" t="s">
        <v>212</v>
      </c>
      <c r="B228" s="141">
        <v>45591</v>
      </c>
      <c r="C228">
        <v>7</v>
      </c>
      <c r="D228" t="s">
        <v>202</v>
      </c>
      <c r="E228">
        <v>776787</v>
      </c>
    </row>
    <row r="229" spans="1:5" hidden="1" x14ac:dyDescent="0.3">
      <c r="A229" t="s">
        <v>212</v>
      </c>
      <c r="B229" s="141">
        <v>45591</v>
      </c>
      <c r="C229">
        <v>4</v>
      </c>
      <c r="D229" t="s">
        <v>203</v>
      </c>
      <c r="E229">
        <v>158106</v>
      </c>
    </row>
    <row r="230" spans="1:5" x14ac:dyDescent="0.3">
      <c r="A230" t="s">
        <v>212</v>
      </c>
      <c r="B230" s="141">
        <v>45591</v>
      </c>
      <c r="C230">
        <v>7</v>
      </c>
      <c r="D230" t="s">
        <v>203</v>
      </c>
      <c r="E230">
        <v>2215328</v>
      </c>
    </row>
    <row r="231" spans="1:5" x14ac:dyDescent="0.3">
      <c r="A231" t="s">
        <v>212</v>
      </c>
      <c r="B231" s="141">
        <v>45591</v>
      </c>
      <c r="C231">
        <v>7</v>
      </c>
      <c r="D231" t="s">
        <v>700</v>
      </c>
      <c r="E231">
        <v>698504</v>
      </c>
    </row>
    <row r="232" spans="1:5" hidden="1" x14ac:dyDescent="0.3">
      <c r="A232" t="s">
        <v>212</v>
      </c>
      <c r="B232" s="141">
        <v>45591</v>
      </c>
      <c r="C232">
        <v>4</v>
      </c>
      <c r="D232" t="s">
        <v>200</v>
      </c>
      <c r="E232">
        <v>791507</v>
      </c>
    </row>
    <row r="233" spans="1:5" x14ac:dyDescent="0.3">
      <c r="A233" t="s">
        <v>212</v>
      </c>
      <c r="B233" s="141">
        <v>45591</v>
      </c>
      <c r="C233">
        <v>7</v>
      </c>
      <c r="D233" t="s">
        <v>200</v>
      </c>
      <c r="E233">
        <v>1279919</v>
      </c>
    </row>
    <row r="234" spans="1:5" x14ac:dyDescent="0.3">
      <c r="A234" t="s">
        <v>212</v>
      </c>
      <c r="B234" s="141">
        <v>45591</v>
      </c>
      <c r="C234">
        <v>6</v>
      </c>
      <c r="D234" t="s">
        <v>201</v>
      </c>
      <c r="E234">
        <v>2644957</v>
      </c>
    </row>
    <row r="235" spans="1:5" hidden="1" x14ac:dyDescent="0.3">
      <c r="A235" t="s">
        <v>212</v>
      </c>
      <c r="B235" s="141">
        <v>45591</v>
      </c>
      <c r="C235">
        <v>5</v>
      </c>
      <c r="D235" t="s">
        <v>202</v>
      </c>
      <c r="E235">
        <v>72893234</v>
      </c>
    </row>
    <row r="236" spans="1:5" hidden="1" x14ac:dyDescent="0.3">
      <c r="A236" t="s">
        <v>212</v>
      </c>
      <c r="B236" s="141">
        <v>45591</v>
      </c>
      <c r="C236">
        <v>4</v>
      </c>
      <c r="D236" t="s">
        <v>195</v>
      </c>
      <c r="E236">
        <v>3091550</v>
      </c>
    </row>
    <row r="237" spans="1:5" x14ac:dyDescent="0.3">
      <c r="A237" t="s">
        <v>212</v>
      </c>
      <c r="B237" s="141">
        <v>45591</v>
      </c>
      <c r="C237">
        <v>6</v>
      </c>
      <c r="D237" t="s">
        <v>700</v>
      </c>
      <c r="E237">
        <v>2946418</v>
      </c>
    </row>
    <row r="238" spans="1:5" hidden="1" x14ac:dyDescent="0.3">
      <c r="A238" t="s">
        <v>212</v>
      </c>
      <c r="B238" s="141">
        <v>45591</v>
      </c>
      <c r="C238">
        <v>5</v>
      </c>
      <c r="D238" t="s">
        <v>201</v>
      </c>
      <c r="E238">
        <v>48970305</v>
      </c>
    </row>
    <row r="239" spans="1:5" x14ac:dyDescent="0.3">
      <c r="A239" t="s">
        <v>212</v>
      </c>
      <c r="B239" s="141">
        <v>45591</v>
      </c>
      <c r="C239">
        <v>6</v>
      </c>
      <c r="D239" t="s">
        <v>202</v>
      </c>
      <c r="E239">
        <v>5961629</v>
      </c>
    </row>
    <row r="240" spans="1:5" hidden="1" x14ac:dyDescent="0.3">
      <c r="A240" t="s">
        <v>212</v>
      </c>
      <c r="B240" s="141">
        <v>45591</v>
      </c>
      <c r="C240">
        <v>5</v>
      </c>
      <c r="D240" t="s">
        <v>203</v>
      </c>
      <c r="E240">
        <v>4817166</v>
      </c>
    </row>
    <row r="241" spans="1:5" x14ac:dyDescent="0.3">
      <c r="A241" t="s">
        <v>213</v>
      </c>
      <c r="B241" s="141">
        <v>45591</v>
      </c>
      <c r="C241">
        <v>7</v>
      </c>
      <c r="D241" t="s">
        <v>195</v>
      </c>
      <c r="E241">
        <v>10477923</v>
      </c>
    </row>
    <row r="242" spans="1:5" hidden="1" x14ac:dyDescent="0.3">
      <c r="A242" t="s">
        <v>213</v>
      </c>
      <c r="B242" s="141">
        <v>45591</v>
      </c>
      <c r="C242">
        <v>4</v>
      </c>
      <c r="D242" t="s">
        <v>198</v>
      </c>
      <c r="E242">
        <v>22303</v>
      </c>
    </row>
    <row r="243" spans="1:5" x14ac:dyDescent="0.3">
      <c r="A243" t="s">
        <v>213</v>
      </c>
      <c r="B243" s="141">
        <v>45591</v>
      </c>
      <c r="C243">
        <v>6</v>
      </c>
      <c r="D243" t="s">
        <v>200</v>
      </c>
      <c r="E243">
        <v>1710037</v>
      </c>
    </row>
    <row r="244" spans="1:5" hidden="1" x14ac:dyDescent="0.3">
      <c r="A244" t="s">
        <v>213</v>
      </c>
      <c r="B244" s="141">
        <v>45591</v>
      </c>
      <c r="C244">
        <v>5</v>
      </c>
      <c r="D244" t="s">
        <v>198</v>
      </c>
      <c r="E244">
        <v>17100995</v>
      </c>
    </row>
    <row r="245" spans="1:5" x14ac:dyDescent="0.3">
      <c r="A245" t="s">
        <v>213</v>
      </c>
      <c r="B245" s="141">
        <v>45591</v>
      </c>
      <c r="C245">
        <v>6</v>
      </c>
      <c r="D245" t="s">
        <v>195</v>
      </c>
      <c r="E245">
        <v>35160249</v>
      </c>
    </row>
    <row r="246" spans="1:5" hidden="1" x14ac:dyDescent="0.3">
      <c r="A246" t="s">
        <v>213</v>
      </c>
      <c r="B246" s="141">
        <v>45591</v>
      </c>
      <c r="C246">
        <v>5</v>
      </c>
      <c r="D246" t="s">
        <v>200</v>
      </c>
      <c r="E246">
        <v>49222159</v>
      </c>
    </row>
    <row r="247" spans="1:5" hidden="1" x14ac:dyDescent="0.3">
      <c r="A247" t="s">
        <v>213</v>
      </c>
      <c r="B247" s="141">
        <v>45591</v>
      </c>
      <c r="C247">
        <v>5</v>
      </c>
      <c r="D247" t="s">
        <v>195</v>
      </c>
      <c r="E247">
        <v>183740714</v>
      </c>
    </row>
    <row r="248" spans="1:5" x14ac:dyDescent="0.3">
      <c r="A248" t="s">
        <v>213</v>
      </c>
      <c r="B248" s="141">
        <v>45591</v>
      </c>
      <c r="C248">
        <v>6</v>
      </c>
      <c r="D248" t="s">
        <v>203</v>
      </c>
      <c r="E248">
        <v>15321545</v>
      </c>
    </row>
    <row r="249" spans="1:5" x14ac:dyDescent="0.3">
      <c r="A249" t="s">
        <v>213</v>
      </c>
      <c r="B249" s="141">
        <v>45591</v>
      </c>
      <c r="C249">
        <v>7</v>
      </c>
      <c r="D249" t="s">
        <v>700</v>
      </c>
      <c r="E249">
        <v>750253</v>
      </c>
    </row>
    <row r="250" spans="1:5" hidden="1" x14ac:dyDescent="0.3">
      <c r="A250" t="s">
        <v>213</v>
      </c>
      <c r="B250" s="141">
        <v>45591</v>
      </c>
      <c r="C250">
        <v>4</v>
      </c>
      <c r="D250" t="s">
        <v>200</v>
      </c>
      <c r="E250">
        <v>706849</v>
      </c>
    </row>
    <row r="251" spans="1:5" x14ac:dyDescent="0.3">
      <c r="A251" t="s">
        <v>213</v>
      </c>
      <c r="B251" s="141">
        <v>45591</v>
      </c>
      <c r="C251">
        <v>7</v>
      </c>
      <c r="D251" t="s">
        <v>200</v>
      </c>
      <c r="E251">
        <v>930535</v>
      </c>
    </row>
    <row r="252" spans="1:5" x14ac:dyDescent="0.3">
      <c r="A252" t="s">
        <v>213</v>
      </c>
      <c r="B252" s="141">
        <v>45591</v>
      </c>
      <c r="C252">
        <v>6</v>
      </c>
      <c r="D252" t="s">
        <v>201</v>
      </c>
      <c r="E252">
        <v>2067922</v>
      </c>
    </row>
    <row r="253" spans="1:5" hidden="1" x14ac:dyDescent="0.3">
      <c r="A253" t="s">
        <v>213</v>
      </c>
      <c r="B253" s="141">
        <v>45591</v>
      </c>
      <c r="C253">
        <v>5</v>
      </c>
      <c r="D253" t="s">
        <v>202</v>
      </c>
      <c r="E253">
        <v>66782048</v>
      </c>
    </row>
    <row r="254" spans="1:5" hidden="1" x14ac:dyDescent="0.3">
      <c r="A254" t="s">
        <v>213</v>
      </c>
      <c r="B254" s="141">
        <v>45591</v>
      </c>
      <c r="C254">
        <v>4</v>
      </c>
      <c r="D254" t="s">
        <v>201</v>
      </c>
      <c r="E254">
        <v>399701</v>
      </c>
    </row>
    <row r="255" spans="1:5" x14ac:dyDescent="0.3">
      <c r="A255" t="s">
        <v>213</v>
      </c>
      <c r="B255" s="141">
        <v>45591</v>
      </c>
      <c r="C255">
        <v>7</v>
      </c>
      <c r="D255" t="s">
        <v>201</v>
      </c>
      <c r="E255">
        <v>367717</v>
      </c>
    </row>
    <row r="256" spans="1:5" hidden="1" x14ac:dyDescent="0.3">
      <c r="A256" t="s">
        <v>213</v>
      </c>
      <c r="B256" s="141">
        <v>45591</v>
      </c>
      <c r="C256">
        <v>4</v>
      </c>
      <c r="D256" t="s">
        <v>202</v>
      </c>
      <c r="E256">
        <v>179228</v>
      </c>
    </row>
    <row r="257" spans="1:5" x14ac:dyDescent="0.3">
      <c r="A257" t="s">
        <v>213</v>
      </c>
      <c r="B257" s="141">
        <v>45591</v>
      </c>
      <c r="C257">
        <v>7</v>
      </c>
      <c r="D257" t="s">
        <v>202</v>
      </c>
      <c r="E257">
        <v>269423</v>
      </c>
    </row>
    <row r="258" spans="1:5" hidden="1" x14ac:dyDescent="0.3">
      <c r="A258" t="s">
        <v>213</v>
      </c>
      <c r="B258" s="141">
        <v>45591</v>
      </c>
      <c r="C258">
        <v>4</v>
      </c>
      <c r="D258" t="s">
        <v>203</v>
      </c>
      <c r="E258">
        <v>95057</v>
      </c>
    </row>
    <row r="259" spans="1:5" x14ac:dyDescent="0.3">
      <c r="A259" t="s">
        <v>213</v>
      </c>
      <c r="B259" s="141">
        <v>45591</v>
      </c>
      <c r="C259">
        <v>7</v>
      </c>
      <c r="D259" t="s">
        <v>203</v>
      </c>
      <c r="E259">
        <v>2111367</v>
      </c>
    </row>
    <row r="260" spans="1:5" x14ac:dyDescent="0.3">
      <c r="A260" t="s">
        <v>213</v>
      </c>
      <c r="B260" s="141">
        <v>45591</v>
      </c>
      <c r="C260">
        <v>6</v>
      </c>
      <c r="D260" t="s">
        <v>700</v>
      </c>
      <c r="E260">
        <v>4093937</v>
      </c>
    </row>
    <row r="261" spans="1:5" hidden="1" x14ac:dyDescent="0.3">
      <c r="A261" t="s">
        <v>213</v>
      </c>
      <c r="B261" s="141">
        <v>45591</v>
      </c>
      <c r="C261">
        <v>5</v>
      </c>
      <c r="D261" t="s">
        <v>201</v>
      </c>
      <c r="E261">
        <v>42380349</v>
      </c>
    </row>
    <row r="262" spans="1:5" x14ac:dyDescent="0.3">
      <c r="A262" t="s">
        <v>213</v>
      </c>
      <c r="B262" s="141">
        <v>45591</v>
      </c>
      <c r="C262">
        <v>6</v>
      </c>
      <c r="D262" t="s">
        <v>202</v>
      </c>
      <c r="E262">
        <v>4904108</v>
      </c>
    </row>
    <row r="263" spans="1:5" hidden="1" x14ac:dyDescent="0.3">
      <c r="A263" t="s">
        <v>213</v>
      </c>
      <c r="B263" s="141">
        <v>45591</v>
      </c>
      <c r="C263">
        <v>5</v>
      </c>
      <c r="D263" t="s">
        <v>203</v>
      </c>
      <c r="E263">
        <v>3411753</v>
      </c>
    </row>
    <row r="264" spans="1:5" hidden="1" x14ac:dyDescent="0.3">
      <c r="A264" t="s">
        <v>213</v>
      </c>
      <c r="B264" s="141">
        <v>45591</v>
      </c>
      <c r="C264">
        <v>4</v>
      </c>
      <c r="D264" t="s">
        <v>195</v>
      </c>
      <c r="E264">
        <v>3844117</v>
      </c>
    </row>
    <row r="265" spans="1:5" x14ac:dyDescent="0.3">
      <c r="A265" t="s">
        <v>214</v>
      </c>
      <c r="B265" s="141">
        <v>45591</v>
      </c>
      <c r="C265">
        <v>7</v>
      </c>
      <c r="D265" t="s">
        <v>201</v>
      </c>
      <c r="E265">
        <v>511</v>
      </c>
    </row>
    <row r="266" spans="1:5" hidden="1" x14ac:dyDescent="0.3">
      <c r="A266" t="s">
        <v>214</v>
      </c>
      <c r="B266" s="141">
        <v>45591</v>
      </c>
      <c r="C266">
        <v>4</v>
      </c>
      <c r="D266" t="s">
        <v>202</v>
      </c>
      <c r="E266">
        <v>22</v>
      </c>
    </row>
    <row r="267" spans="1:5" x14ac:dyDescent="0.3">
      <c r="A267" t="s">
        <v>214</v>
      </c>
      <c r="B267" s="141">
        <v>45591</v>
      </c>
      <c r="C267">
        <v>7</v>
      </c>
      <c r="D267" t="s">
        <v>700</v>
      </c>
      <c r="E267">
        <v>18540</v>
      </c>
    </row>
    <row r="268" spans="1:5" x14ac:dyDescent="0.3">
      <c r="A268" t="s">
        <v>214</v>
      </c>
      <c r="B268" s="141">
        <v>45591</v>
      </c>
      <c r="C268">
        <v>6</v>
      </c>
      <c r="D268" t="s">
        <v>700</v>
      </c>
      <c r="E268">
        <v>67912</v>
      </c>
    </row>
    <row r="269" spans="1:5" hidden="1" x14ac:dyDescent="0.3">
      <c r="A269" t="s">
        <v>214</v>
      </c>
      <c r="B269" s="141">
        <v>45591</v>
      </c>
      <c r="C269">
        <v>5</v>
      </c>
      <c r="D269" t="s">
        <v>202</v>
      </c>
      <c r="E269">
        <v>9022</v>
      </c>
    </row>
    <row r="270" spans="1:5" hidden="1" x14ac:dyDescent="0.3">
      <c r="A270" t="s">
        <v>214</v>
      </c>
      <c r="B270" s="141">
        <v>45591</v>
      </c>
      <c r="C270">
        <v>5</v>
      </c>
      <c r="D270" t="s">
        <v>198</v>
      </c>
      <c r="E270">
        <v>169690</v>
      </c>
    </row>
    <row r="271" spans="1:5" hidden="1" x14ac:dyDescent="0.3">
      <c r="A271" t="s">
        <v>214</v>
      </c>
      <c r="B271" s="141">
        <v>45591</v>
      </c>
      <c r="C271">
        <v>5</v>
      </c>
      <c r="D271" t="s">
        <v>203</v>
      </c>
      <c r="E271">
        <v>37931</v>
      </c>
    </row>
    <row r="272" spans="1:5" x14ac:dyDescent="0.3">
      <c r="A272" t="s">
        <v>214</v>
      </c>
      <c r="B272" s="141">
        <v>45591</v>
      </c>
      <c r="C272">
        <v>7</v>
      </c>
      <c r="D272" t="s">
        <v>203</v>
      </c>
      <c r="E272">
        <v>3351</v>
      </c>
    </row>
    <row r="273" spans="1:5" hidden="1" x14ac:dyDescent="0.3">
      <c r="A273" t="s">
        <v>214</v>
      </c>
      <c r="B273" s="141">
        <v>45591</v>
      </c>
      <c r="C273">
        <v>5</v>
      </c>
      <c r="D273" t="s">
        <v>200</v>
      </c>
      <c r="E273">
        <v>191723</v>
      </c>
    </row>
    <row r="274" spans="1:5" hidden="1" x14ac:dyDescent="0.3">
      <c r="A274" t="s">
        <v>214</v>
      </c>
      <c r="B274" s="141">
        <v>45591</v>
      </c>
      <c r="C274">
        <v>5</v>
      </c>
      <c r="D274" t="s">
        <v>195</v>
      </c>
      <c r="E274">
        <v>1060858</v>
      </c>
    </row>
    <row r="275" spans="1:5" x14ac:dyDescent="0.3">
      <c r="A275" t="s">
        <v>214</v>
      </c>
      <c r="B275" s="141">
        <v>45591</v>
      </c>
      <c r="C275">
        <v>7</v>
      </c>
      <c r="D275" t="s">
        <v>200</v>
      </c>
      <c r="E275">
        <v>15493</v>
      </c>
    </row>
    <row r="276" spans="1:5" hidden="1" x14ac:dyDescent="0.3">
      <c r="A276" t="s">
        <v>214</v>
      </c>
      <c r="B276" s="141">
        <v>45591</v>
      </c>
      <c r="C276">
        <v>4</v>
      </c>
      <c r="D276" t="s">
        <v>195</v>
      </c>
      <c r="E276">
        <v>13275</v>
      </c>
    </row>
    <row r="277" spans="1:5" x14ac:dyDescent="0.3">
      <c r="A277" t="s">
        <v>214</v>
      </c>
      <c r="B277" s="141">
        <v>45591</v>
      </c>
      <c r="C277">
        <v>6</v>
      </c>
      <c r="D277" t="s">
        <v>195</v>
      </c>
      <c r="E277">
        <v>561820</v>
      </c>
    </row>
    <row r="278" spans="1:5" x14ac:dyDescent="0.3">
      <c r="A278" t="s">
        <v>214</v>
      </c>
      <c r="B278" s="141">
        <v>45591</v>
      </c>
      <c r="C278">
        <v>7</v>
      </c>
      <c r="D278" t="s">
        <v>195</v>
      </c>
      <c r="E278">
        <v>183831</v>
      </c>
    </row>
    <row r="279" spans="1:5" hidden="1" x14ac:dyDescent="0.3">
      <c r="A279" t="s">
        <v>214</v>
      </c>
      <c r="B279" s="141">
        <v>45591</v>
      </c>
      <c r="C279">
        <v>5</v>
      </c>
      <c r="D279" t="s">
        <v>201</v>
      </c>
      <c r="E279">
        <v>22914</v>
      </c>
    </row>
    <row r="280" spans="1:5" x14ac:dyDescent="0.3">
      <c r="A280" t="s">
        <v>214</v>
      </c>
      <c r="B280" s="141">
        <v>45591</v>
      </c>
      <c r="C280">
        <v>6</v>
      </c>
      <c r="D280" t="s">
        <v>202</v>
      </c>
      <c r="E280">
        <v>8250</v>
      </c>
    </row>
    <row r="281" spans="1:5" x14ac:dyDescent="0.3">
      <c r="A281" t="s">
        <v>214</v>
      </c>
      <c r="B281" s="141">
        <v>45591</v>
      </c>
      <c r="C281">
        <v>7</v>
      </c>
      <c r="D281" t="s">
        <v>202</v>
      </c>
      <c r="E281">
        <v>73</v>
      </c>
    </row>
    <row r="282" spans="1:5" x14ac:dyDescent="0.3">
      <c r="A282" t="s">
        <v>214</v>
      </c>
      <c r="B282" s="141">
        <v>45591</v>
      </c>
      <c r="C282">
        <v>6</v>
      </c>
      <c r="D282" t="s">
        <v>200</v>
      </c>
      <c r="E282">
        <v>27164</v>
      </c>
    </row>
    <row r="283" spans="1:5" hidden="1" x14ac:dyDescent="0.3">
      <c r="A283" t="s">
        <v>214</v>
      </c>
      <c r="B283" s="141">
        <v>45591</v>
      </c>
      <c r="C283">
        <v>4</v>
      </c>
      <c r="D283" t="s">
        <v>201</v>
      </c>
      <c r="E283">
        <v>89</v>
      </c>
    </row>
    <row r="284" spans="1:5" x14ac:dyDescent="0.3">
      <c r="A284" t="s">
        <v>214</v>
      </c>
      <c r="B284" s="141">
        <v>45591</v>
      </c>
      <c r="C284">
        <v>6</v>
      </c>
      <c r="D284" t="s">
        <v>201</v>
      </c>
      <c r="E284">
        <v>11553</v>
      </c>
    </row>
    <row r="285" spans="1:5" hidden="1" x14ac:dyDescent="0.3">
      <c r="A285" t="s">
        <v>214</v>
      </c>
      <c r="B285" s="141">
        <v>45591</v>
      </c>
      <c r="C285">
        <v>4</v>
      </c>
      <c r="D285" t="s">
        <v>200</v>
      </c>
      <c r="E285">
        <v>2015</v>
      </c>
    </row>
    <row r="286" spans="1:5" hidden="1" x14ac:dyDescent="0.3">
      <c r="A286" t="s">
        <v>214</v>
      </c>
      <c r="B286" s="141">
        <v>45591</v>
      </c>
      <c r="C286">
        <v>4</v>
      </c>
      <c r="D286" t="s">
        <v>198</v>
      </c>
      <c r="E286">
        <v>184</v>
      </c>
    </row>
    <row r="287" spans="1:5" hidden="1" x14ac:dyDescent="0.3">
      <c r="A287" t="s">
        <v>214</v>
      </c>
      <c r="B287" s="141">
        <v>45591</v>
      </c>
      <c r="C287">
        <v>4</v>
      </c>
      <c r="D287" t="s">
        <v>203</v>
      </c>
      <c r="E287">
        <v>284</v>
      </c>
    </row>
    <row r="288" spans="1:5" x14ac:dyDescent="0.3">
      <c r="A288" t="s">
        <v>214</v>
      </c>
      <c r="B288" s="141">
        <v>45591</v>
      </c>
      <c r="C288">
        <v>6</v>
      </c>
      <c r="D288" t="s">
        <v>203</v>
      </c>
      <c r="E288">
        <v>15497</v>
      </c>
    </row>
    <row r="289" spans="1:5" hidden="1" x14ac:dyDescent="0.3">
      <c r="A289" t="s">
        <v>215</v>
      </c>
      <c r="B289" s="141">
        <v>45591</v>
      </c>
      <c r="C289">
        <v>5</v>
      </c>
      <c r="D289" t="s">
        <v>198</v>
      </c>
      <c r="E289">
        <v>24824</v>
      </c>
    </row>
    <row r="290" spans="1:5" hidden="1" x14ac:dyDescent="0.3">
      <c r="A290" t="s">
        <v>215</v>
      </c>
      <c r="B290" s="141">
        <v>45591</v>
      </c>
      <c r="C290">
        <v>5</v>
      </c>
      <c r="D290" t="s">
        <v>203</v>
      </c>
      <c r="E290">
        <v>179</v>
      </c>
    </row>
    <row r="291" spans="1:5" x14ac:dyDescent="0.3">
      <c r="A291" t="s">
        <v>215</v>
      </c>
      <c r="B291" s="141">
        <v>45591</v>
      </c>
      <c r="C291">
        <v>6</v>
      </c>
      <c r="D291" t="s">
        <v>195</v>
      </c>
      <c r="E291">
        <v>1520</v>
      </c>
    </row>
    <row r="292" spans="1:5" x14ac:dyDescent="0.3">
      <c r="A292" t="s">
        <v>215</v>
      </c>
      <c r="B292" s="141">
        <v>45591</v>
      </c>
      <c r="C292">
        <v>6</v>
      </c>
      <c r="D292" t="s">
        <v>700</v>
      </c>
      <c r="E292">
        <v>12660</v>
      </c>
    </row>
    <row r="293" spans="1:5" hidden="1" x14ac:dyDescent="0.3">
      <c r="A293" t="s">
        <v>215</v>
      </c>
      <c r="B293" s="141">
        <v>45591</v>
      </c>
      <c r="C293">
        <v>5</v>
      </c>
      <c r="D293" t="s">
        <v>195</v>
      </c>
      <c r="E293">
        <v>2241</v>
      </c>
    </row>
    <row r="294" spans="1:5" hidden="1" x14ac:dyDescent="0.3">
      <c r="A294" t="s">
        <v>215</v>
      </c>
      <c r="B294" s="141">
        <v>45591</v>
      </c>
      <c r="C294">
        <v>4</v>
      </c>
      <c r="D294" t="s">
        <v>198</v>
      </c>
      <c r="E294">
        <v>20</v>
      </c>
    </row>
    <row r="295" spans="1:5" hidden="1" x14ac:dyDescent="0.3">
      <c r="A295" t="s">
        <v>215</v>
      </c>
      <c r="B295" s="141">
        <v>45591</v>
      </c>
      <c r="C295">
        <v>4</v>
      </c>
      <c r="D295" t="s">
        <v>195</v>
      </c>
      <c r="E295">
        <v>2</v>
      </c>
    </row>
    <row r="296" spans="1:5" x14ac:dyDescent="0.3">
      <c r="A296" t="s">
        <v>215</v>
      </c>
      <c r="B296" s="141">
        <v>45591</v>
      </c>
      <c r="C296">
        <v>7</v>
      </c>
      <c r="D296" t="s">
        <v>195</v>
      </c>
      <c r="E296">
        <v>14</v>
      </c>
    </row>
    <row r="297" spans="1:5" x14ac:dyDescent="0.3">
      <c r="A297" t="s">
        <v>215</v>
      </c>
      <c r="B297" s="141">
        <v>45591</v>
      </c>
      <c r="C297">
        <v>7</v>
      </c>
      <c r="D297" t="s">
        <v>700</v>
      </c>
      <c r="E297">
        <v>2847</v>
      </c>
    </row>
    <row r="298" spans="1:5" hidden="1" x14ac:dyDescent="0.3">
      <c r="A298" t="s">
        <v>216</v>
      </c>
      <c r="B298" s="141">
        <v>45591</v>
      </c>
      <c r="C298">
        <v>5</v>
      </c>
      <c r="D298" t="s">
        <v>198</v>
      </c>
      <c r="E298">
        <v>645</v>
      </c>
    </row>
    <row r="299" spans="1:5" hidden="1" x14ac:dyDescent="0.3">
      <c r="A299" t="s">
        <v>216</v>
      </c>
      <c r="B299" s="141">
        <v>45591</v>
      </c>
      <c r="C299">
        <v>5</v>
      </c>
      <c r="D299" t="s">
        <v>203</v>
      </c>
      <c r="E299">
        <v>16</v>
      </c>
    </row>
    <row r="300" spans="1:5" hidden="1" x14ac:dyDescent="0.3">
      <c r="A300" t="s">
        <v>216</v>
      </c>
      <c r="B300" s="141">
        <v>45591</v>
      </c>
      <c r="C300">
        <v>5</v>
      </c>
      <c r="D300" t="s">
        <v>195</v>
      </c>
      <c r="E300">
        <v>1307</v>
      </c>
    </row>
    <row r="301" spans="1:5" x14ac:dyDescent="0.3">
      <c r="A301" t="s">
        <v>216</v>
      </c>
      <c r="B301" s="141">
        <v>45591</v>
      </c>
      <c r="C301">
        <v>7</v>
      </c>
      <c r="D301" t="s">
        <v>200</v>
      </c>
      <c r="E301">
        <v>3</v>
      </c>
    </row>
    <row r="302" spans="1:5" x14ac:dyDescent="0.3">
      <c r="A302" t="s">
        <v>216</v>
      </c>
      <c r="B302" s="141">
        <v>45591</v>
      </c>
      <c r="C302">
        <v>7</v>
      </c>
      <c r="D302" t="s">
        <v>700</v>
      </c>
      <c r="E302">
        <v>22</v>
      </c>
    </row>
    <row r="303" spans="1:5" hidden="1" x14ac:dyDescent="0.3">
      <c r="A303" t="s">
        <v>216</v>
      </c>
      <c r="B303" s="141">
        <v>45591</v>
      </c>
      <c r="C303">
        <v>4</v>
      </c>
      <c r="D303" t="s">
        <v>195</v>
      </c>
      <c r="E303">
        <v>6</v>
      </c>
    </row>
    <row r="304" spans="1:5" x14ac:dyDescent="0.3">
      <c r="A304" t="s">
        <v>216</v>
      </c>
      <c r="B304" s="141">
        <v>45591</v>
      </c>
      <c r="C304">
        <v>7</v>
      </c>
      <c r="D304" t="s">
        <v>195</v>
      </c>
      <c r="E304">
        <v>21</v>
      </c>
    </row>
    <row r="305" spans="1:5" x14ac:dyDescent="0.3">
      <c r="A305" t="s">
        <v>216</v>
      </c>
      <c r="B305" s="141">
        <v>45591</v>
      </c>
      <c r="C305">
        <v>6</v>
      </c>
      <c r="D305" t="s">
        <v>200</v>
      </c>
      <c r="E305">
        <v>2</v>
      </c>
    </row>
    <row r="306" spans="1:5" x14ac:dyDescent="0.3">
      <c r="A306" t="s">
        <v>216</v>
      </c>
      <c r="B306" s="141">
        <v>45591</v>
      </c>
      <c r="C306">
        <v>6</v>
      </c>
      <c r="D306" t="s">
        <v>203</v>
      </c>
      <c r="E306">
        <v>3</v>
      </c>
    </row>
    <row r="307" spans="1:5" x14ac:dyDescent="0.3">
      <c r="A307" t="s">
        <v>216</v>
      </c>
      <c r="B307" s="141">
        <v>45591</v>
      </c>
      <c r="C307">
        <v>6</v>
      </c>
      <c r="D307" t="s">
        <v>195</v>
      </c>
      <c r="E307">
        <v>220</v>
      </c>
    </row>
    <row r="308" spans="1:5" x14ac:dyDescent="0.3">
      <c r="A308" t="s">
        <v>216</v>
      </c>
      <c r="B308" s="141">
        <v>45591</v>
      </c>
      <c r="C308">
        <v>6</v>
      </c>
      <c r="D308" t="s">
        <v>700</v>
      </c>
      <c r="E308">
        <v>170</v>
      </c>
    </row>
    <row r="309" spans="1:5" hidden="1" x14ac:dyDescent="0.3">
      <c r="A309" t="s">
        <v>216</v>
      </c>
      <c r="B309" s="141">
        <v>45591</v>
      </c>
      <c r="C309">
        <v>5</v>
      </c>
      <c r="D309" t="s">
        <v>200</v>
      </c>
      <c r="E309">
        <v>63</v>
      </c>
    </row>
    <row r="310" spans="1:5" hidden="1" x14ac:dyDescent="0.3">
      <c r="A310" t="s">
        <v>216</v>
      </c>
      <c r="B310" s="141">
        <v>45591</v>
      </c>
      <c r="C310">
        <v>5</v>
      </c>
      <c r="D310" t="s">
        <v>201</v>
      </c>
      <c r="E310">
        <v>2</v>
      </c>
    </row>
    <row r="311" spans="1:5" x14ac:dyDescent="0.3">
      <c r="A311" t="s">
        <v>217</v>
      </c>
      <c r="B311" s="141">
        <v>45591</v>
      </c>
      <c r="C311">
        <v>6</v>
      </c>
      <c r="D311" t="s">
        <v>200</v>
      </c>
      <c r="E311">
        <v>3</v>
      </c>
    </row>
    <row r="312" spans="1:5" x14ac:dyDescent="0.3">
      <c r="A312" t="s">
        <v>217</v>
      </c>
      <c r="B312" s="141">
        <v>45591</v>
      </c>
      <c r="C312">
        <v>6</v>
      </c>
      <c r="D312" t="s">
        <v>203</v>
      </c>
      <c r="E312">
        <v>3</v>
      </c>
    </row>
    <row r="313" spans="1:5" hidden="1" x14ac:dyDescent="0.3">
      <c r="A313" t="s">
        <v>217</v>
      </c>
      <c r="B313" s="141">
        <v>45591</v>
      </c>
      <c r="C313">
        <v>4</v>
      </c>
      <c r="D313" t="s">
        <v>195</v>
      </c>
      <c r="E313">
        <v>5</v>
      </c>
    </row>
    <row r="314" spans="1:5" x14ac:dyDescent="0.3">
      <c r="A314" t="s">
        <v>217</v>
      </c>
      <c r="B314" s="141">
        <v>45591</v>
      </c>
      <c r="C314">
        <v>7</v>
      </c>
      <c r="D314" t="s">
        <v>195</v>
      </c>
      <c r="E314">
        <v>22</v>
      </c>
    </row>
    <row r="315" spans="1:5" x14ac:dyDescent="0.3">
      <c r="A315" t="s">
        <v>217</v>
      </c>
      <c r="B315" s="141">
        <v>45591</v>
      </c>
      <c r="C315">
        <v>6</v>
      </c>
      <c r="D315" t="s">
        <v>195</v>
      </c>
      <c r="E315">
        <v>247</v>
      </c>
    </row>
    <row r="316" spans="1:5" x14ac:dyDescent="0.3">
      <c r="A316" t="s">
        <v>217</v>
      </c>
      <c r="B316" s="141">
        <v>45591</v>
      </c>
      <c r="C316">
        <v>6</v>
      </c>
      <c r="D316" t="s">
        <v>700</v>
      </c>
      <c r="E316">
        <v>192</v>
      </c>
    </row>
    <row r="317" spans="1:5" x14ac:dyDescent="0.3">
      <c r="A317" t="s">
        <v>217</v>
      </c>
      <c r="B317" s="141">
        <v>45591</v>
      </c>
      <c r="C317">
        <v>6</v>
      </c>
      <c r="D317" t="s">
        <v>201</v>
      </c>
      <c r="E317">
        <v>1</v>
      </c>
    </row>
    <row r="318" spans="1:5" hidden="1" x14ac:dyDescent="0.3">
      <c r="A318" t="s">
        <v>217</v>
      </c>
      <c r="B318" s="141">
        <v>45591</v>
      </c>
      <c r="C318">
        <v>5</v>
      </c>
      <c r="D318" t="s">
        <v>195</v>
      </c>
      <c r="E318">
        <v>1539</v>
      </c>
    </row>
    <row r="319" spans="1:5" x14ac:dyDescent="0.3">
      <c r="A319" t="s">
        <v>217</v>
      </c>
      <c r="B319" s="141">
        <v>45591</v>
      </c>
      <c r="C319">
        <v>7</v>
      </c>
      <c r="D319" t="s">
        <v>200</v>
      </c>
      <c r="E319">
        <v>3</v>
      </c>
    </row>
    <row r="320" spans="1:5" hidden="1" x14ac:dyDescent="0.3">
      <c r="A320" t="s">
        <v>217</v>
      </c>
      <c r="B320" s="141">
        <v>45591</v>
      </c>
      <c r="C320">
        <v>5</v>
      </c>
      <c r="D320" t="s">
        <v>198</v>
      </c>
      <c r="E320">
        <v>788</v>
      </c>
    </row>
    <row r="321" spans="1:5" hidden="1" x14ac:dyDescent="0.3">
      <c r="A321" t="s">
        <v>217</v>
      </c>
      <c r="B321" s="141">
        <v>45591</v>
      </c>
      <c r="C321">
        <v>5</v>
      </c>
      <c r="D321" t="s">
        <v>203</v>
      </c>
      <c r="E321">
        <v>20</v>
      </c>
    </row>
    <row r="322" spans="1:5" x14ac:dyDescent="0.3">
      <c r="A322" t="s">
        <v>217</v>
      </c>
      <c r="B322" s="141">
        <v>45591</v>
      </c>
      <c r="C322">
        <v>7</v>
      </c>
      <c r="D322" t="s">
        <v>700</v>
      </c>
      <c r="E322">
        <v>18</v>
      </c>
    </row>
    <row r="323" spans="1:5" hidden="1" x14ac:dyDescent="0.3">
      <c r="A323" t="s">
        <v>217</v>
      </c>
      <c r="B323" s="141">
        <v>45591</v>
      </c>
      <c r="C323">
        <v>5</v>
      </c>
      <c r="D323" t="s">
        <v>200</v>
      </c>
      <c r="E323">
        <v>78</v>
      </c>
    </row>
    <row r="324" spans="1:5" hidden="1" x14ac:dyDescent="0.3">
      <c r="A324" t="s">
        <v>217</v>
      </c>
      <c r="B324" s="141">
        <v>45591</v>
      </c>
      <c r="C324">
        <v>5</v>
      </c>
      <c r="D324" t="s">
        <v>201</v>
      </c>
      <c r="E324">
        <v>2</v>
      </c>
    </row>
    <row r="325" spans="1:5" x14ac:dyDescent="0.3">
      <c r="A325" t="s">
        <v>218</v>
      </c>
      <c r="B325" s="141">
        <v>45591</v>
      </c>
      <c r="C325">
        <v>6</v>
      </c>
      <c r="D325" t="s">
        <v>195</v>
      </c>
      <c r="E325">
        <v>8949</v>
      </c>
    </row>
    <row r="326" spans="1:5" x14ac:dyDescent="0.3">
      <c r="A326" t="s">
        <v>218</v>
      </c>
      <c r="B326" s="141">
        <v>45591</v>
      </c>
      <c r="C326">
        <v>6</v>
      </c>
      <c r="D326" t="s">
        <v>700</v>
      </c>
      <c r="E326">
        <v>1894</v>
      </c>
    </row>
    <row r="327" spans="1:5" x14ac:dyDescent="0.3">
      <c r="A327" t="s">
        <v>218</v>
      </c>
      <c r="B327" s="141">
        <v>45591</v>
      </c>
      <c r="C327">
        <v>6</v>
      </c>
      <c r="D327" t="s">
        <v>201</v>
      </c>
      <c r="E327">
        <v>39</v>
      </c>
    </row>
    <row r="328" spans="1:5" x14ac:dyDescent="0.3">
      <c r="A328" t="s">
        <v>218</v>
      </c>
      <c r="B328" s="141">
        <v>45591</v>
      </c>
      <c r="C328">
        <v>6</v>
      </c>
      <c r="D328" t="s">
        <v>202</v>
      </c>
      <c r="E328">
        <v>22</v>
      </c>
    </row>
    <row r="329" spans="1:5" hidden="1" x14ac:dyDescent="0.3">
      <c r="A329" t="s">
        <v>218</v>
      </c>
      <c r="B329" s="141">
        <v>45591</v>
      </c>
      <c r="C329">
        <v>5</v>
      </c>
      <c r="D329" t="s">
        <v>202</v>
      </c>
      <c r="E329">
        <v>17</v>
      </c>
    </row>
    <row r="330" spans="1:5" x14ac:dyDescent="0.3">
      <c r="A330" t="s">
        <v>218</v>
      </c>
      <c r="B330" s="141">
        <v>45591</v>
      </c>
      <c r="C330">
        <v>6</v>
      </c>
      <c r="D330" t="s">
        <v>200</v>
      </c>
      <c r="E330">
        <v>111</v>
      </c>
    </row>
    <row r="331" spans="1:5" x14ac:dyDescent="0.3">
      <c r="A331" t="s">
        <v>218</v>
      </c>
      <c r="B331" s="141">
        <v>45591</v>
      </c>
      <c r="C331">
        <v>6</v>
      </c>
      <c r="D331" t="s">
        <v>203</v>
      </c>
      <c r="E331">
        <v>91</v>
      </c>
    </row>
    <row r="332" spans="1:5" hidden="1" x14ac:dyDescent="0.3">
      <c r="A332" t="s">
        <v>218</v>
      </c>
      <c r="B332" s="141">
        <v>45591</v>
      </c>
      <c r="C332">
        <v>5</v>
      </c>
      <c r="D332" t="s">
        <v>198</v>
      </c>
      <c r="E332">
        <v>10074</v>
      </c>
    </row>
    <row r="333" spans="1:5" hidden="1" x14ac:dyDescent="0.3">
      <c r="A333" t="s">
        <v>218</v>
      </c>
      <c r="B333" s="141">
        <v>45591</v>
      </c>
      <c r="C333">
        <v>5</v>
      </c>
      <c r="D333" t="s">
        <v>203</v>
      </c>
      <c r="E333">
        <v>780</v>
      </c>
    </row>
    <row r="334" spans="1:5" hidden="1" x14ac:dyDescent="0.3">
      <c r="A334" t="s">
        <v>218</v>
      </c>
      <c r="B334" s="141">
        <v>45591</v>
      </c>
      <c r="C334">
        <v>5</v>
      </c>
      <c r="D334" t="s">
        <v>200</v>
      </c>
      <c r="E334">
        <v>925</v>
      </c>
    </row>
    <row r="335" spans="1:5" hidden="1" x14ac:dyDescent="0.3">
      <c r="A335" t="s">
        <v>218</v>
      </c>
      <c r="B335" s="141">
        <v>45591</v>
      </c>
      <c r="C335">
        <v>5</v>
      </c>
      <c r="D335" t="s">
        <v>201</v>
      </c>
      <c r="E335">
        <v>86</v>
      </c>
    </row>
    <row r="336" spans="1:5" hidden="1" x14ac:dyDescent="0.3">
      <c r="A336" t="s">
        <v>218</v>
      </c>
      <c r="B336" s="141">
        <v>45591</v>
      </c>
      <c r="C336">
        <v>4</v>
      </c>
      <c r="D336" t="s">
        <v>198</v>
      </c>
      <c r="E336">
        <v>4</v>
      </c>
    </row>
    <row r="337" spans="1:5" x14ac:dyDescent="0.3">
      <c r="A337" t="s">
        <v>218</v>
      </c>
      <c r="B337" s="141">
        <v>45591</v>
      </c>
      <c r="C337">
        <v>7</v>
      </c>
      <c r="D337" t="s">
        <v>200</v>
      </c>
      <c r="E337">
        <v>37</v>
      </c>
    </row>
    <row r="338" spans="1:5" x14ac:dyDescent="0.3">
      <c r="A338" t="s">
        <v>218</v>
      </c>
      <c r="B338" s="141">
        <v>45591</v>
      </c>
      <c r="C338">
        <v>7</v>
      </c>
      <c r="D338" t="s">
        <v>203</v>
      </c>
      <c r="E338">
        <v>19</v>
      </c>
    </row>
    <row r="339" spans="1:5" hidden="1" x14ac:dyDescent="0.3">
      <c r="A339" t="s">
        <v>218</v>
      </c>
      <c r="B339" s="141">
        <v>45591</v>
      </c>
      <c r="C339">
        <v>4</v>
      </c>
      <c r="D339" t="s">
        <v>195</v>
      </c>
      <c r="E339">
        <v>52</v>
      </c>
    </row>
    <row r="340" spans="1:5" x14ac:dyDescent="0.3">
      <c r="A340" t="s">
        <v>218</v>
      </c>
      <c r="B340" s="141">
        <v>45591</v>
      </c>
      <c r="C340">
        <v>7</v>
      </c>
      <c r="D340" t="s">
        <v>195</v>
      </c>
      <c r="E340">
        <v>2118</v>
      </c>
    </row>
    <row r="341" spans="1:5" hidden="1" x14ac:dyDescent="0.3">
      <c r="A341" t="s">
        <v>218</v>
      </c>
      <c r="B341" s="141">
        <v>45591</v>
      </c>
      <c r="C341">
        <v>4</v>
      </c>
      <c r="D341" t="s">
        <v>200</v>
      </c>
      <c r="E341">
        <v>1</v>
      </c>
    </row>
    <row r="342" spans="1:5" x14ac:dyDescent="0.3">
      <c r="A342" t="s">
        <v>218</v>
      </c>
      <c r="B342" s="141">
        <v>45591</v>
      </c>
      <c r="C342">
        <v>7</v>
      </c>
      <c r="D342" t="s">
        <v>700</v>
      </c>
      <c r="E342">
        <v>365</v>
      </c>
    </row>
    <row r="343" spans="1:5" hidden="1" x14ac:dyDescent="0.3">
      <c r="A343" t="s">
        <v>218</v>
      </c>
      <c r="B343" s="141">
        <v>45591</v>
      </c>
      <c r="C343">
        <v>5</v>
      </c>
      <c r="D343" t="s">
        <v>195</v>
      </c>
      <c r="E343">
        <v>28933</v>
      </c>
    </row>
    <row r="344" spans="1:5" hidden="1" x14ac:dyDescent="0.3">
      <c r="A344" t="s">
        <v>219</v>
      </c>
      <c r="B344" s="141">
        <v>45591</v>
      </c>
      <c r="C344">
        <v>5</v>
      </c>
      <c r="D344" t="s">
        <v>198</v>
      </c>
      <c r="E344">
        <v>11678458</v>
      </c>
    </row>
    <row r="345" spans="1:5" x14ac:dyDescent="0.3">
      <c r="A345" t="s">
        <v>219</v>
      </c>
      <c r="B345" s="141">
        <v>45591</v>
      </c>
      <c r="C345">
        <v>7</v>
      </c>
      <c r="D345" t="s">
        <v>195</v>
      </c>
      <c r="E345">
        <v>6264888</v>
      </c>
    </row>
    <row r="346" spans="1:5" hidden="1" x14ac:dyDescent="0.3">
      <c r="A346" t="s">
        <v>219</v>
      </c>
      <c r="B346" s="141">
        <v>45591</v>
      </c>
      <c r="C346">
        <v>4</v>
      </c>
      <c r="D346" t="s">
        <v>198</v>
      </c>
      <c r="E346">
        <v>14721</v>
      </c>
    </row>
    <row r="347" spans="1:5" x14ac:dyDescent="0.3">
      <c r="A347" t="s">
        <v>219</v>
      </c>
      <c r="B347" s="141">
        <v>45591</v>
      </c>
      <c r="C347">
        <v>6</v>
      </c>
      <c r="D347" t="s">
        <v>200</v>
      </c>
      <c r="E347">
        <v>1206285</v>
      </c>
    </row>
    <row r="348" spans="1:5" x14ac:dyDescent="0.3">
      <c r="A348" t="s">
        <v>219</v>
      </c>
      <c r="B348" s="141">
        <v>45591</v>
      </c>
      <c r="C348">
        <v>6</v>
      </c>
      <c r="D348" t="s">
        <v>195</v>
      </c>
      <c r="E348">
        <v>22324209</v>
      </c>
    </row>
    <row r="349" spans="1:5" hidden="1" x14ac:dyDescent="0.3">
      <c r="A349" t="s">
        <v>219</v>
      </c>
      <c r="B349" s="141">
        <v>45591</v>
      </c>
      <c r="C349">
        <v>5</v>
      </c>
      <c r="D349" t="s">
        <v>200</v>
      </c>
      <c r="E349">
        <v>29568737</v>
      </c>
    </row>
    <row r="350" spans="1:5" hidden="1" x14ac:dyDescent="0.3">
      <c r="A350" t="s">
        <v>219</v>
      </c>
      <c r="B350" s="141">
        <v>45591</v>
      </c>
      <c r="C350">
        <v>5</v>
      </c>
      <c r="D350" t="s">
        <v>195</v>
      </c>
      <c r="E350">
        <v>107874226</v>
      </c>
    </row>
    <row r="351" spans="1:5" x14ac:dyDescent="0.3">
      <c r="A351" t="s">
        <v>219</v>
      </c>
      <c r="B351" s="141">
        <v>45591</v>
      </c>
      <c r="C351">
        <v>6</v>
      </c>
      <c r="D351" t="s">
        <v>203</v>
      </c>
      <c r="E351">
        <v>7445969</v>
      </c>
    </row>
    <row r="352" spans="1:5" x14ac:dyDescent="0.3">
      <c r="A352" t="s">
        <v>219</v>
      </c>
      <c r="B352" s="141">
        <v>45591</v>
      </c>
      <c r="C352">
        <v>6</v>
      </c>
      <c r="D352" t="s">
        <v>700</v>
      </c>
      <c r="E352">
        <v>2030443</v>
      </c>
    </row>
    <row r="353" spans="1:5" hidden="1" x14ac:dyDescent="0.3">
      <c r="A353" t="s">
        <v>219</v>
      </c>
      <c r="B353" s="141">
        <v>45591</v>
      </c>
      <c r="C353">
        <v>5</v>
      </c>
      <c r="D353" t="s">
        <v>201</v>
      </c>
      <c r="E353">
        <v>28739028</v>
      </c>
    </row>
    <row r="354" spans="1:5" x14ac:dyDescent="0.3">
      <c r="A354" t="s">
        <v>219</v>
      </c>
      <c r="B354" s="141">
        <v>45591</v>
      </c>
      <c r="C354">
        <v>6</v>
      </c>
      <c r="D354" t="s">
        <v>202</v>
      </c>
      <c r="E354">
        <v>3451877</v>
      </c>
    </row>
    <row r="355" spans="1:5" hidden="1" x14ac:dyDescent="0.3">
      <c r="A355" t="s">
        <v>219</v>
      </c>
      <c r="B355" s="141">
        <v>45591</v>
      </c>
      <c r="C355">
        <v>5</v>
      </c>
      <c r="D355" t="s">
        <v>203</v>
      </c>
      <c r="E355">
        <v>2496529</v>
      </c>
    </row>
    <row r="356" spans="1:5" hidden="1" x14ac:dyDescent="0.3">
      <c r="A356" t="s">
        <v>219</v>
      </c>
      <c r="B356" s="141">
        <v>45591</v>
      </c>
      <c r="C356">
        <v>4</v>
      </c>
      <c r="D356" t="s">
        <v>201</v>
      </c>
      <c r="E356">
        <v>257307</v>
      </c>
    </row>
    <row r="357" spans="1:5" x14ac:dyDescent="0.3">
      <c r="A357" t="s">
        <v>219</v>
      </c>
      <c r="B357" s="141">
        <v>45591</v>
      </c>
      <c r="C357">
        <v>7</v>
      </c>
      <c r="D357" t="s">
        <v>201</v>
      </c>
      <c r="E357">
        <v>345218</v>
      </c>
    </row>
    <row r="358" spans="1:5" hidden="1" x14ac:dyDescent="0.3">
      <c r="A358" t="s">
        <v>219</v>
      </c>
      <c r="B358" s="141">
        <v>45591</v>
      </c>
      <c r="C358">
        <v>4</v>
      </c>
      <c r="D358" t="s">
        <v>202</v>
      </c>
      <c r="E358">
        <v>180669</v>
      </c>
    </row>
    <row r="359" spans="1:5" x14ac:dyDescent="0.3">
      <c r="A359" t="s">
        <v>219</v>
      </c>
      <c r="B359" s="141">
        <v>45591</v>
      </c>
      <c r="C359">
        <v>7</v>
      </c>
      <c r="D359" t="s">
        <v>202</v>
      </c>
      <c r="E359">
        <v>218580</v>
      </c>
    </row>
    <row r="360" spans="1:5" hidden="1" x14ac:dyDescent="0.3">
      <c r="A360" t="s">
        <v>219</v>
      </c>
      <c r="B360" s="141">
        <v>45591</v>
      </c>
      <c r="C360">
        <v>4</v>
      </c>
      <c r="D360" t="s">
        <v>203</v>
      </c>
      <c r="E360">
        <v>72987</v>
      </c>
    </row>
    <row r="361" spans="1:5" x14ac:dyDescent="0.3">
      <c r="A361" t="s">
        <v>219</v>
      </c>
      <c r="B361" s="141">
        <v>45591</v>
      </c>
      <c r="C361">
        <v>7</v>
      </c>
      <c r="D361" t="s">
        <v>203</v>
      </c>
      <c r="E361">
        <v>1048436</v>
      </c>
    </row>
    <row r="362" spans="1:5" hidden="1" x14ac:dyDescent="0.3">
      <c r="A362" t="s">
        <v>219</v>
      </c>
      <c r="B362" s="141">
        <v>45591</v>
      </c>
      <c r="C362">
        <v>4</v>
      </c>
      <c r="D362" t="s">
        <v>195</v>
      </c>
      <c r="E362">
        <v>1757197</v>
      </c>
    </row>
    <row r="363" spans="1:5" x14ac:dyDescent="0.3">
      <c r="A363" t="s">
        <v>219</v>
      </c>
      <c r="B363" s="141">
        <v>45591</v>
      </c>
      <c r="C363">
        <v>7</v>
      </c>
      <c r="D363" t="s">
        <v>700</v>
      </c>
      <c r="E363">
        <v>457696</v>
      </c>
    </row>
    <row r="364" spans="1:5" hidden="1" x14ac:dyDescent="0.3">
      <c r="A364" t="s">
        <v>219</v>
      </c>
      <c r="B364" s="141">
        <v>45591</v>
      </c>
      <c r="C364">
        <v>4</v>
      </c>
      <c r="D364" t="s">
        <v>200</v>
      </c>
      <c r="E364">
        <v>303239</v>
      </c>
    </row>
    <row r="365" spans="1:5" x14ac:dyDescent="0.3">
      <c r="A365" t="s">
        <v>219</v>
      </c>
      <c r="B365" s="141">
        <v>45591</v>
      </c>
      <c r="C365">
        <v>7</v>
      </c>
      <c r="D365" t="s">
        <v>200</v>
      </c>
      <c r="E365">
        <v>699156</v>
      </c>
    </row>
    <row r="366" spans="1:5" x14ac:dyDescent="0.3">
      <c r="A366" t="s">
        <v>219</v>
      </c>
      <c r="B366" s="141">
        <v>45591</v>
      </c>
      <c r="C366">
        <v>6</v>
      </c>
      <c r="D366" t="s">
        <v>201</v>
      </c>
      <c r="E366">
        <v>1599939</v>
      </c>
    </row>
    <row r="367" spans="1:5" hidden="1" x14ac:dyDescent="0.3">
      <c r="A367" t="s">
        <v>219</v>
      </c>
      <c r="B367" s="141">
        <v>45591</v>
      </c>
      <c r="C367">
        <v>5</v>
      </c>
      <c r="D367" t="s">
        <v>202</v>
      </c>
      <c r="E367">
        <v>43524021</v>
      </c>
    </row>
    <row r="368" spans="1:5" x14ac:dyDescent="0.3">
      <c r="A368" t="s">
        <v>219</v>
      </c>
      <c r="B368" s="141">
        <v>45563</v>
      </c>
      <c r="C368">
        <v>6</v>
      </c>
      <c r="D368" t="s">
        <v>203</v>
      </c>
      <c r="E368">
        <v>8662661</v>
      </c>
    </row>
    <row r="369" spans="1:2" hidden="1" x14ac:dyDescent="0.3">
      <c r="B369" s="141"/>
    </row>
    <row r="370" spans="1:2" hidden="1" x14ac:dyDescent="0.3">
      <c r="B370" s="141"/>
    </row>
    <row r="371" spans="1:2" hidden="1" x14ac:dyDescent="0.3">
      <c r="A371" t="s">
        <v>219</v>
      </c>
      <c r="B371" s="141"/>
    </row>
  </sheetData>
  <autoFilter ref="A1:E371" xr:uid="{2D6DB041-417F-4303-8547-5938E25F2BB0}">
    <filterColumn colId="2">
      <filters>
        <filter val="6"/>
        <filter val="7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4"/>
  <sheetViews>
    <sheetView workbookViewId="0">
      <pane ySplit="1" topLeftCell="A2" activePane="bottomLeft" state="frozen"/>
      <selection activeCell="A2" sqref="A2:E363"/>
      <selection pane="bottomLeft" activeCell="N11" sqref="N11"/>
    </sheetView>
  </sheetViews>
  <sheetFormatPr defaultRowHeight="14.4" x14ac:dyDescent="0.3"/>
  <cols>
    <col min="2" max="2" width="11.5546875" style="141" customWidth="1"/>
    <col min="4" max="4" width="22.44140625" customWidth="1"/>
    <col min="5" max="5" width="14.6640625" customWidth="1"/>
    <col min="6" max="6" width="24" customWidth="1"/>
    <col min="9" max="9" width="25.88671875" bestFit="1" customWidth="1"/>
    <col min="10" max="10" width="15.77734375" bestFit="1" customWidth="1"/>
    <col min="11" max="12" width="10" bestFit="1" customWidth="1"/>
    <col min="13" max="13" width="9.332031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45591</v>
      </c>
      <c r="C2">
        <v>4</v>
      </c>
      <c r="D2" t="s">
        <v>198</v>
      </c>
      <c r="E2">
        <v>164</v>
      </c>
      <c r="F2" t="str">
        <f t="shared" ref="F2:F65" si="0">TRIM(MID(D2,3,50))</f>
        <v>Low Income 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45591</v>
      </c>
      <c r="C3">
        <v>5</v>
      </c>
      <c r="D3" t="s">
        <v>195</v>
      </c>
      <c r="E3">
        <v>1011558</v>
      </c>
      <c r="F3" t="str">
        <f t="shared" si="0"/>
        <v>Residential</v>
      </c>
      <c r="G3">
        <f t="shared" si="1"/>
        <v>1</v>
      </c>
      <c r="J3" s="141">
        <v>45591</v>
      </c>
    </row>
    <row r="4" spans="1:11" x14ac:dyDescent="0.3">
      <c r="A4" t="s">
        <v>194</v>
      </c>
      <c r="B4" s="141">
        <v>45591</v>
      </c>
      <c r="C4">
        <v>5</v>
      </c>
      <c r="D4" t="s">
        <v>198</v>
      </c>
      <c r="E4">
        <v>159744</v>
      </c>
      <c r="F4" t="str">
        <f t="shared" si="0"/>
        <v>Low Income Residential</v>
      </c>
      <c r="G4">
        <f t="shared" si="1"/>
        <v>1</v>
      </c>
      <c r="I4" s="142" t="s">
        <v>199</v>
      </c>
      <c r="J4">
        <v>4</v>
      </c>
      <c r="K4">
        <v>5</v>
      </c>
    </row>
    <row r="5" spans="1:11" x14ac:dyDescent="0.3">
      <c r="A5" t="s">
        <v>194</v>
      </c>
      <c r="B5" s="141">
        <v>45591</v>
      </c>
      <c r="C5">
        <v>4</v>
      </c>
      <c r="D5" t="s">
        <v>195</v>
      </c>
      <c r="E5">
        <v>12395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45591</v>
      </c>
      <c r="C6">
        <v>5</v>
      </c>
      <c r="D6" t="s">
        <v>200</v>
      </c>
      <c r="E6">
        <v>157027</v>
      </c>
      <c r="F6" t="str">
        <f t="shared" si="0"/>
        <v>Small C&amp;I</v>
      </c>
      <c r="G6">
        <f t="shared" si="1"/>
        <v>1</v>
      </c>
      <c r="I6" s="143" t="s">
        <v>143</v>
      </c>
      <c r="J6" s="431">
        <v>9</v>
      </c>
      <c r="K6" s="431">
        <v>2993</v>
      </c>
    </row>
    <row r="7" spans="1:11" x14ac:dyDescent="0.3">
      <c r="A7" t="s">
        <v>194</v>
      </c>
      <c r="B7" s="141">
        <v>45591</v>
      </c>
      <c r="C7">
        <v>4</v>
      </c>
      <c r="D7" t="s">
        <v>201</v>
      </c>
      <c r="E7">
        <v>77</v>
      </c>
      <c r="F7" t="str">
        <f t="shared" si="0"/>
        <v>Medium C&amp;I</v>
      </c>
      <c r="G7">
        <f t="shared" si="1"/>
        <v>1</v>
      </c>
      <c r="I7" s="143" t="s">
        <v>140</v>
      </c>
      <c r="J7" s="431">
        <v>164</v>
      </c>
      <c r="K7" s="431">
        <v>159744</v>
      </c>
    </row>
    <row r="8" spans="1:11" x14ac:dyDescent="0.3">
      <c r="A8" t="s">
        <v>194</v>
      </c>
      <c r="B8" s="141">
        <v>45591</v>
      </c>
      <c r="C8">
        <v>4</v>
      </c>
      <c r="D8" t="s">
        <v>202</v>
      </c>
      <c r="E8">
        <v>9</v>
      </c>
      <c r="F8" t="str">
        <f t="shared" si="0"/>
        <v>Large C&amp;I</v>
      </c>
      <c r="G8">
        <f t="shared" si="1"/>
        <v>1</v>
      </c>
      <c r="I8" s="143" t="s">
        <v>142</v>
      </c>
      <c r="J8" s="431">
        <v>77</v>
      </c>
      <c r="K8" s="431">
        <v>11244</v>
      </c>
    </row>
    <row r="9" spans="1:11" x14ac:dyDescent="0.3">
      <c r="A9" t="s">
        <v>194</v>
      </c>
      <c r="B9" s="141">
        <v>45591</v>
      </c>
      <c r="C9">
        <v>4</v>
      </c>
      <c r="D9" t="s">
        <v>203</v>
      </c>
      <c r="E9">
        <v>191</v>
      </c>
      <c r="F9" t="str">
        <f t="shared" si="0"/>
        <v>OTHER</v>
      </c>
      <c r="G9">
        <f t="shared" si="1"/>
        <v>1</v>
      </c>
      <c r="I9" s="143" t="s">
        <v>139</v>
      </c>
      <c r="J9" s="431">
        <v>12395</v>
      </c>
      <c r="K9" s="431">
        <v>1011558</v>
      </c>
    </row>
    <row r="10" spans="1:11" x14ac:dyDescent="0.3">
      <c r="A10" t="s">
        <v>194</v>
      </c>
      <c r="B10" s="141">
        <v>45591</v>
      </c>
      <c r="C10">
        <v>5</v>
      </c>
      <c r="D10" t="s">
        <v>201</v>
      </c>
      <c r="E10">
        <v>11244</v>
      </c>
      <c r="F10" t="str">
        <f t="shared" si="0"/>
        <v>Medium C&amp;I</v>
      </c>
      <c r="G10">
        <f t="shared" si="1"/>
        <v>1</v>
      </c>
      <c r="I10" s="143" t="s">
        <v>141</v>
      </c>
      <c r="J10" s="431">
        <v>1619</v>
      </c>
      <c r="K10" s="431">
        <v>157027</v>
      </c>
    </row>
    <row r="11" spans="1:11" x14ac:dyDescent="0.3">
      <c r="A11" t="s">
        <v>194</v>
      </c>
      <c r="B11" s="141">
        <v>45591</v>
      </c>
      <c r="C11">
        <v>5</v>
      </c>
      <c r="D11" t="s">
        <v>203</v>
      </c>
      <c r="E11">
        <v>26424</v>
      </c>
      <c r="F11" t="str">
        <f t="shared" si="0"/>
        <v>OTHER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45591</v>
      </c>
      <c r="C12">
        <v>4</v>
      </c>
      <c r="D12" t="s">
        <v>200</v>
      </c>
      <c r="E12">
        <v>1619</v>
      </c>
      <c r="F12" t="str">
        <f t="shared" si="0"/>
        <v>Small C&amp;I</v>
      </c>
      <c r="G12">
        <f t="shared" si="1"/>
        <v>1</v>
      </c>
      <c r="I12" s="143" t="s">
        <v>143</v>
      </c>
      <c r="J12" s="431">
        <v>2</v>
      </c>
      <c r="K12" s="431">
        <v>434</v>
      </c>
    </row>
    <row r="13" spans="1:11" x14ac:dyDescent="0.3">
      <c r="A13" t="s">
        <v>194</v>
      </c>
      <c r="B13" s="141">
        <v>45591</v>
      </c>
      <c r="C13">
        <v>5</v>
      </c>
      <c r="D13" t="s">
        <v>202</v>
      </c>
      <c r="E13">
        <v>2993</v>
      </c>
      <c r="F13" t="str">
        <f t="shared" si="0"/>
        <v>Large C&amp;I</v>
      </c>
      <c r="G13">
        <f t="shared" si="1"/>
        <v>1</v>
      </c>
      <c r="I13" s="143" t="s">
        <v>140</v>
      </c>
      <c r="J13" s="431">
        <v>44</v>
      </c>
      <c r="K13" s="431">
        <v>66425</v>
      </c>
    </row>
    <row r="14" spans="1:11" x14ac:dyDescent="0.3">
      <c r="A14" t="s">
        <v>204</v>
      </c>
      <c r="B14" s="141">
        <v>45591</v>
      </c>
      <c r="C14">
        <v>5</v>
      </c>
      <c r="D14" t="s">
        <v>195</v>
      </c>
      <c r="E14">
        <v>180417</v>
      </c>
      <c r="F14" t="str">
        <f t="shared" si="0"/>
        <v>Residential</v>
      </c>
      <c r="G14">
        <f t="shared" si="1"/>
        <v>2</v>
      </c>
      <c r="I14" s="143" t="s">
        <v>142</v>
      </c>
      <c r="J14" s="431">
        <v>16</v>
      </c>
      <c r="K14" s="431">
        <v>1659</v>
      </c>
    </row>
    <row r="15" spans="1:11" x14ac:dyDescent="0.3">
      <c r="A15" t="s">
        <v>204</v>
      </c>
      <c r="B15" s="141">
        <v>45591</v>
      </c>
      <c r="C15">
        <v>5</v>
      </c>
      <c r="D15" t="s">
        <v>201</v>
      </c>
      <c r="E15">
        <v>1659</v>
      </c>
      <c r="F15" t="str">
        <f t="shared" si="0"/>
        <v>Medium C&amp;I</v>
      </c>
      <c r="G15">
        <f t="shared" si="1"/>
        <v>2</v>
      </c>
      <c r="I15" s="143" t="s">
        <v>139</v>
      </c>
      <c r="J15" s="431">
        <v>927</v>
      </c>
      <c r="K15" s="431">
        <v>180417</v>
      </c>
    </row>
    <row r="16" spans="1:11" x14ac:dyDescent="0.3">
      <c r="A16" t="s">
        <v>204</v>
      </c>
      <c r="B16" s="141">
        <v>45591</v>
      </c>
      <c r="C16">
        <v>5</v>
      </c>
      <c r="D16" t="s">
        <v>203</v>
      </c>
      <c r="E16">
        <v>3491</v>
      </c>
      <c r="F16" t="str">
        <f t="shared" si="0"/>
        <v>OTHER</v>
      </c>
      <c r="G16">
        <f t="shared" si="1"/>
        <v>2</v>
      </c>
      <c r="I16" s="143" t="s">
        <v>141</v>
      </c>
      <c r="J16" s="431">
        <v>227</v>
      </c>
      <c r="K16" s="431">
        <v>30496</v>
      </c>
    </row>
    <row r="17" spans="1:11" x14ac:dyDescent="0.3">
      <c r="A17" t="s">
        <v>204</v>
      </c>
      <c r="B17" s="141">
        <v>45591</v>
      </c>
      <c r="C17">
        <v>4</v>
      </c>
      <c r="D17" t="s">
        <v>198</v>
      </c>
      <c r="E17">
        <v>44</v>
      </c>
      <c r="F17" t="str">
        <f t="shared" si="0"/>
        <v>Low Income 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45591</v>
      </c>
      <c r="C18">
        <v>5</v>
      </c>
      <c r="D18" t="s">
        <v>198</v>
      </c>
      <c r="E18">
        <v>66425</v>
      </c>
      <c r="F18" t="str">
        <f t="shared" si="0"/>
        <v>Low Income Residential</v>
      </c>
      <c r="G18">
        <f t="shared" si="1"/>
        <v>2</v>
      </c>
      <c r="I18" s="143" t="s">
        <v>143</v>
      </c>
      <c r="J18" s="431">
        <v>1</v>
      </c>
      <c r="K18" s="431">
        <v>236</v>
      </c>
    </row>
    <row r="19" spans="1:11" x14ac:dyDescent="0.3">
      <c r="A19" t="s">
        <v>204</v>
      </c>
      <c r="B19" s="141">
        <v>45591</v>
      </c>
      <c r="C19">
        <v>5</v>
      </c>
      <c r="D19" t="s">
        <v>200</v>
      </c>
      <c r="E19">
        <v>30496</v>
      </c>
      <c r="F19" t="str">
        <f t="shared" si="0"/>
        <v>Small C&amp;I</v>
      </c>
      <c r="G19">
        <f t="shared" si="1"/>
        <v>2</v>
      </c>
      <c r="I19" s="143" t="s">
        <v>140</v>
      </c>
      <c r="J19" s="431">
        <v>12</v>
      </c>
      <c r="K19" s="431">
        <v>12077</v>
      </c>
    </row>
    <row r="20" spans="1:11" x14ac:dyDescent="0.3">
      <c r="A20" t="s">
        <v>204</v>
      </c>
      <c r="B20" s="141">
        <v>45591</v>
      </c>
      <c r="C20">
        <v>4</v>
      </c>
      <c r="D20" t="s">
        <v>201</v>
      </c>
      <c r="E20">
        <v>16</v>
      </c>
      <c r="F20" t="str">
        <f t="shared" si="0"/>
        <v>Medium C&amp;I</v>
      </c>
      <c r="G20">
        <f t="shared" si="1"/>
        <v>2</v>
      </c>
      <c r="I20" s="143" t="s">
        <v>142</v>
      </c>
      <c r="J20" s="431">
        <v>12</v>
      </c>
      <c r="K20" s="431">
        <v>929</v>
      </c>
    </row>
    <row r="21" spans="1:11" x14ac:dyDescent="0.3">
      <c r="A21" t="s">
        <v>204</v>
      </c>
      <c r="B21" s="141">
        <v>45591</v>
      </c>
      <c r="C21">
        <v>4</v>
      </c>
      <c r="D21" t="s">
        <v>202</v>
      </c>
      <c r="E21">
        <v>2</v>
      </c>
      <c r="F21" t="str">
        <f t="shared" si="0"/>
        <v>Large C&amp;I</v>
      </c>
      <c r="G21">
        <f t="shared" si="1"/>
        <v>2</v>
      </c>
      <c r="I21" s="143" t="s">
        <v>139</v>
      </c>
      <c r="J21" s="431">
        <v>474</v>
      </c>
      <c r="K21" s="431">
        <v>67552</v>
      </c>
    </row>
    <row r="22" spans="1:11" x14ac:dyDescent="0.3">
      <c r="A22" t="s">
        <v>204</v>
      </c>
      <c r="B22" s="141">
        <v>45591</v>
      </c>
      <c r="C22">
        <v>4</v>
      </c>
      <c r="D22" t="s">
        <v>203</v>
      </c>
      <c r="E22">
        <v>5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163</v>
      </c>
      <c r="K22" s="431">
        <v>16385</v>
      </c>
    </row>
    <row r="23" spans="1:11" x14ac:dyDescent="0.3">
      <c r="A23" t="s">
        <v>204</v>
      </c>
      <c r="B23" s="141">
        <v>45591</v>
      </c>
      <c r="C23">
        <v>4</v>
      </c>
      <c r="D23" t="s">
        <v>200</v>
      </c>
      <c r="E23">
        <v>227</v>
      </c>
      <c r="F23" t="str">
        <f t="shared" si="0"/>
        <v>Small C&amp;I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45591</v>
      </c>
      <c r="C24">
        <v>5</v>
      </c>
      <c r="D24" t="s">
        <v>202</v>
      </c>
      <c r="E24">
        <v>434</v>
      </c>
      <c r="F24" t="str">
        <f t="shared" si="0"/>
        <v>Large C&amp;I</v>
      </c>
      <c r="G24">
        <f t="shared" si="1"/>
        <v>2</v>
      </c>
      <c r="I24" s="143" t="s">
        <v>143</v>
      </c>
      <c r="J24" s="431">
        <v>1</v>
      </c>
      <c r="K24" s="431">
        <v>71</v>
      </c>
    </row>
    <row r="25" spans="1:11" x14ac:dyDescent="0.3">
      <c r="A25" t="s">
        <v>204</v>
      </c>
      <c r="B25" s="141">
        <v>45591</v>
      </c>
      <c r="C25">
        <v>4</v>
      </c>
      <c r="D25" t="s">
        <v>195</v>
      </c>
      <c r="E25">
        <v>927</v>
      </c>
      <c r="F25" t="str">
        <f t="shared" si="0"/>
        <v>Residential</v>
      </c>
      <c r="G25">
        <f t="shared" si="1"/>
        <v>2</v>
      </c>
      <c r="I25" s="143" t="s">
        <v>140</v>
      </c>
      <c r="J25" s="431">
        <v>8</v>
      </c>
      <c r="K25" s="431">
        <v>9271</v>
      </c>
    </row>
    <row r="26" spans="1:11" x14ac:dyDescent="0.3">
      <c r="A26" t="s">
        <v>205</v>
      </c>
      <c r="B26" s="141">
        <v>45591</v>
      </c>
      <c r="C26">
        <v>5</v>
      </c>
      <c r="D26" t="s">
        <v>201</v>
      </c>
      <c r="E26">
        <v>929</v>
      </c>
      <c r="F26" t="str">
        <f t="shared" si="0"/>
        <v>Medium C&amp;I</v>
      </c>
      <c r="G26">
        <f t="shared" si="1"/>
        <v>3</v>
      </c>
      <c r="I26" s="143" t="s">
        <v>142</v>
      </c>
      <c r="J26" s="431">
        <v>3</v>
      </c>
      <c r="K26" s="431">
        <v>318</v>
      </c>
    </row>
    <row r="27" spans="1:11" x14ac:dyDescent="0.3">
      <c r="A27" t="s">
        <v>205</v>
      </c>
      <c r="B27" s="141">
        <v>45591</v>
      </c>
      <c r="C27">
        <v>5</v>
      </c>
      <c r="D27" t="s">
        <v>203</v>
      </c>
      <c r="E27">
        <v>1017</v>
      </c>
      <c r="F27" t="str">
        <f t="shared" si="0"/>
        <v>OTHER</v>
      </c>
      <c r="G27">
        <f t="shared" si="1"/>
        <v>3</v>
      </c>
      <c r="I27" s="143" t="s">
        <v>139</v>
      </c>
      <c r="J27" s="431">
        <v>135</v>
      </c>
      <c r="K27" s="431">
        <v>36236</v>
      </c>
    </row>
    <row r="28" spans="1:11" x14ac:dyDescent="0.3">
      <c r="A28" t="s">
        <v>205</v>
      </c>
      <c r="B28" s="141">
        <v>45591</v>
      </c>
      <c r="C28">
        <v>4</v>
      </c>
      <c r="D28" t="s">
        <v>201</v>
      </c>
      <c r="E28">
        <v>12</v>
      </c>
      <c r="F28" t="str">
        <f t="shared" si="0"/>
        <v>Medium C&amp;I</v>
      </c>
      <c r="G28">
        <f t="shared" si="1"/>
        <v>3</v>
      </c>
      <c r="I28" s="143" t="s">
        <v>141</v>
      </c>
      <c r="J28" s="431">
        <v>36</v>
      </c>
      <c r="K28" s="431">
        <v>4808</v>
      </c>
    </row>
    <row r="29" spans="1:11" x14ac:dyDescent="0.3">
      <c r="A29" t="s">
        <v>205</v>
      </c>
      <c r="B29" s="141">
        <v>45591</v>
      </c>
      <c r="C29">
        <v>4</v>
      </c>
      <c r="D29" t="s">
        <v>202</v>
      </c>
      <c r="E29">
        <v>1</v>
      </c>
      <c r="F29" t="str">
        <f t="shared" si="0"/>
        <v>Large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45591</v>
      </c>
      <c r="C30">
        <v>4</v>
      </c>
      <c r="D30" t="s">
        <v>203</v>
      </c>
      <c r="E30">
        <v>2</v>
      </c>
      <c r="F30" t="str">
        <f t="shared" si="0"/>
        <v>OTHER</v>
      </c>
      <c r="G30">
        <f t="shared" si="1"/>
        <v>3</v>
      </c>
      <c r="I30" s="143" t="s">
        <v>143</v>
      </c>
      <c r="J30" s="431"/>
      <c r="K30" s="431">
        <v>127</v>
      </c>
    </row>
    <row r="31" spans="1:11" x14ac:dyDescent="0.3">
      <c r="A31" t="s">
        <v>205</v>
      </c>
      <c r="B31" s="141">
        <v>45591</v>
      </c>
      <c r="C31">
        <v>4</v>
      </c>
      <c r="D31" t="s">
        <v>195</v>
      </c>
      <c r="E31">
        <v>474</v>
      </c>
      <c r="F31" t="str">
        <f t="shared" si="0"/>
        <v>Residential</v>
      </c>
      <c r="G31">
        <f t="shared" si="1"/>
        <v>3</v>
      </c>
      <c r="I31" s="143" t="s">
        <v>140</v>
      </c>
      <c r="J31" s="431">
        <v>24</v>
      </c>
      <c r="K31" s="431">
        <v>45077</v>
      </c>
    </row>
    <row r="32" spans="1:11" x14ac:dyDescent="0.3">
      <c r="A32" t="s">
        <v>205</v>
      </c>
      <c r="B32" s="141">
        <v>45591</v>
      </c>
      <c r="C32">
        <v>5</v>
      </c>
      <c r="D32" t="s">
        <v>198</v>
      </c>
      <c r="E32">
        <v>12077</v>
      </c>
      <c r="F32" t="str">
        <f t="shared" si="0"/>
        <v>Low Income Residential</v>
      </c>
      <c r="G32">
        <f t="shared" si="1"/>
        <v>3</v>
      </c>
      <c r="I32" s="143" t="s">
        <v>142</v>
      </c>
      <c r="J32" s="431">
        <v>1</v>
      </c>
      <c r="K32" s="431">
        <v>412</v>
      </c>
    </row>
    <row r="33" spans="1:11" x14ac:dyDescent="0.3">
      <c r="A33" t="s">
        <v>205</v>
      </c>
      <c r="B33" s="141">
        <v>45591</v>
      </c>
      <c r="C33">
        <v>4</v>
      </c>
      <c r="D33" t="s">
        <v>200</v>
      </c>
      <c r="E33">
        <v>163</v>
      </c>
      <c r="F33" t="str">
        <f t="shared" si="0"/>
        <v>Small C&amp;I</v>
      </c>
      <c r="G33">
        <f t="shared" si="1"/>
        <v>3</v>
      </c>
      <c r="I33" s="143" t="s">
        <v>139</v>
      </c>
      <c r="J33" s="431">
        <v>318</v>
      </c>
      <c r="K33" s="431">
        <v>76629</v>
      </c>
    </row>
    <row r="34" spans="1:11" x14ac:dyDescent="0.3">
      <c r="A34" t="s">
        <v>205</v>
      </c>
      <c r="B34" s="141">
        <v>45591</v>
      </c>
      <c r="C34">
        <v>5</v>
      </c>
      <c r="D34" t="s">
        <v>202</v>
      </c>
      <c r="E34">
        <v>236</v>
      </c>
      <c r="F34" t="str">
        <f t="shared" si="0"/>
        <v>Large C&amp;I</v>
      </c>
      <c r="G34">
        <f t="shared" si="1"/>
        <v>3</v>
      </c>
      <c r="I34" s="143" t="s">
        <v>141</v>
      </c>
      <c r="J34" s="431">
        <v>28</v>
      </c>
      <c r="K34" s="431">
        <v>9303</v>
      </c>
    </row>
    <row r="35" spans="1:11" x14ac:dyDescent="0.3">
      <c r="A35" t="s">
        <v>205</v>
      </c>
      <c r="B35" s="141">
        <v>45591</v>
      </c>
      <c r="C35">
        <v>4</v>
      </c>
      <c r="D35" t="s">
        <v>198</v>
      </c>
      <c r="E35">
        <v>12</v>
      </c>
      <c r="F35" t="str">
        <f t="shared" si="0"/>
        <v>Low Income Residential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45591</v>
      </c>
      <c r="C36">
        <v>5</v>
      </c>
      <c r="D36" t="s">
        <v>200</v>
      </c>
      <c r="E36">
        <v>16385</v>
      </c>
      <c r="F36" t="str">
        <f t="shared" si="0"/>
        <v>Small C&amp;I</v>
      </c>
      <c r="G36">
        <f t="shared" si="1"/>
        <v>3</v>
      </c>
      <c r="I36" s="143" t="s">
        <v>143</v>
      </c>
      <c r="J36" s="431">
        <v>12044</v>
      </c>
      <c r="K36" s="431">
        <v>9422304</v>
      </c>
    </row>
    <row r="37" spans="1:11" x14ac:dyDescent="0.3">
      <c r="A37" t="s">
        <v>205</v>
      </c>
      <c r="B37" s="141">
        <v>45591</v>
      </c>
      <c r="C37">
        <v>5</v>
      </c>
      <c r="D37" t="s">
        <v>195</v>
      </c>
      <c r="E37">
        <v>67552</v>
      </c>
      <c r="F37" t="str">
        <f t="shared" si="0"/>
        <v>Residential</v>
      </c>
      <c r="G37">
        <f t="shared" si="1"/>
        <v>3</v>
      </c>
      <c r="I37" s="143" t="s">
        <v>140</v>
      </c>
      <c r="J37" s="431">
        <v>7197</v>
      </c>
      <c r="K37" s="431">
        <v>9613470</v>
      </c>
    </row>
    <row r="38" spans="1:11" x14ac:dyDescent="0.3">
      <c r="A38" t="s">
        <v>206</v>
      </c>
      <c r="B38" s="141">
        <v>45591</v>
      </c>
      <c r="C38">
        <v>4</v>
      </c>
      <c r="D38" t="s">
        <v>195</v>
      </c>
      <c r="E38">
        <v>135</v>
      </c>
      <c r="F38" t="str">
        <f t="shared" si="0"/>
        <v>Residential</v>
      </c>
      <c r="G38">
        <f t="shared" si="1"/>
        <v>4</v>
      </c>
      <c r="I38" s="143" t="s">
        <v>142</v>
      </c>
      <c r="J38" s="431">
        <v>31298</v>
      </c>
      <c r="K38" s="431">
        <v>5284124</v>
      </c>
    </row>
    <row r="39" spans="1:11" x14ac:dyDescent="0.3">
      <c r="A39" t="s">
        <v>206</v>
      </c>
      <c r="B39" s="141">
        <v>45591</v>
      </c>
      <c r="C39">
        <v>5</v>
      </c>
      <c r="D39" t="s">
        <v>200</v>
      </c>
      <c r="E39">
        <v>4808</v>
      </c>
      <c r="F39" t="str">
        <f t="shared" si="0"/>
        <v>Small C&amp;I</v>
      </c>
      <c r="G39">
        <f t="shared" si="1"/>
        <v>4</v>
      </c>
      <c r="I39" s="143" t="s">
        <v>139</v>
      </c>
      <c r="J39" s="431">
        <v>238419</v>
      </c>
      <c r="K39" s="431">
        <v>34741130</v>
      </c>
    </row>
    <row r="40" spans="1:11" x14ac:dyDescent="0.3">
      <c r="A40" t="s">
        <v>206</v>
      </c>
      <c r="B40" s="141">
        <v>45591</v>
      </c>
      <c r="C40">
        <v>5</v>
      </c>
      <c r="D40" t="s">
        <v>195</v>
      </c>
      <c r="E40">
        <v>36236</v>
      </c>
      <c r="F40" t="str">
        <f t="shared" si="0"/>
        <v>Residential</v>
      </c>
      <c r="G40">
        <f t="shared" si="1"/>
        <v>4</v>
      </c>
      <c r="I40" s="143" t="s">
        <v>141</v>
      </c>
      <c r="J40" s="431">
        <v>36686</v>
      </c>
      <c r="K40" s="431">
        <v>7297356</v>
      </c>
    </row>
    <row r="41" spans="1:11" x14ac:dyDescent="0.3">
      <c r="A41" t="s">
        <v>206</v>
      </c>
      <c r="B41" s="141">
        <v>45591</v>
      </c>
      <c r="C41">
        <v>4</v>
      </c>
      <c r="D41" t="s">
        <v>200</v>
      </c>
      <c r="E41">
        <v>36</v>
      </c>
      <c r="F41" t="str">
        <f t="shared" si="0"/>
        <v>Small C&amp;I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45591</v>
      </c>
      <c r="C42">
        <v>5</v>
      </c>
      <c r="D42" t="s">
        <v>202</v>
      </c>
      <c r="E42">
        <v>71</v>
      </c>
      <c r="F42" t="str">
        <f t="shared" si="0"/>
        <v>Large C&amp;I</v>
      </c>
      <c r="G42">
        <f t="shared" si="1"/>
        <v>4</v>
      </c>
      <c r="I42" s="143" t="s">
        <v>143</v>
      </c>
      <c r="J42" s="431">
        <v>13045</v>
      </c>
      <c r="K42" s="431">
        <v>4608346</v>
      </c>
    </row>
    <row r="43" spans="1:11" x14ac:dyDescent="0.3">
      <c r="A43" t="s">
        <v>206</v>
      </c>
      <c r="B43" s="141">
        <v>45591</v>
      </c>
      <c r="C43">
        <v>4</v>
      </c>
      <c r="D43" t="s">
        <v>198</v>
      </c>
      <c r="E43">
        <v>8</v>
      </c>
      <c r="F43" t="str">
        <f t="shared" si="0"/>
        <v>Low Income Residential</v>
      </c>
      <c r="G43">
        <f t="shared" si="1"/>
        <v>4</v>
      </c>
      <c r="I43" s="143" t="s">
        <v>140</v>
      </c>
      <c r="J43" s="431">
        <v>7477</v>
      </c>
      <c r="K43" s="431">
        <v>10416496</v>
      </c>
    </row>
    <row r="44" spans="1:11" x14ac:dyDescent="0.3">
      <c r="A44" t="s">
        <v>206</v>
      </c>
      <c r="B44" s="141">
        <v>45591</v>
      </c>
      <c r="C44">
        <v>4</v>
      </c>
      <c r="D44" t="s">
        <v>201</v>
      </c>
      <c r="E44">
        <v>3</v>
      </c>
      <c r="F44" t="str">
        <f t="shared" si="0"/>
        <v>Medium C&amp;I</v>
      </c>
      <c r="G44">
        <f t="shared" si="1"/>
        <v>4</v>
      </c>
      <c r="I44" s="143" t="s">
        <v>142</v>
      </c>
      <c r="J44" s="431">
        <v>12924</v>
      </c>
      <c r="K44" s="431">
        <v>2455413</v>
      </c>
    </row>
    <row r="45" spans="1:11" x14ac:dyDescent="0.3">
      <c r="A45" t="s">
        <v>206</v>
      </c>
      <c r="B45" s="141">
        <v>45591</v>
      </c>
      <c r="C45">
        <v>4</v>
      </c>
      <c r="D45" t="s">
        <v>202</v>
      </c>
      <c r="E45">
        <v>1</v>
      </c>
      <c r="F45" t="str">
        <f t="shared" si="0"/>
        <v>Large C&amp;I</v>
      </c>
      <c r="G45">
        <f t="shared" si="1"/>
        <v>4</v>
      </c>
      <c r="I45" s="143" t="s">
        <v>139</v>
      </c>
      <c r="J45" s="431">
        <v>128760</v>
      </c>
      <c r="K45" s="431">
        <v>27454331</v>
      </c>
    </row>
    <row r="46" spans="1:11" x14ac:dyDescent="0.3">
      <c r="A46" t="s">
        <v>206</v>
      </c>
      <c r="B46" s="141">
        <v>45591</v>
      </c>
      <c r="C46">
        <v>4</v>
      </c>
      <c r="D46" t="s">
        <v>203</v>
      </c>
      <c r="E46">
        <v>1</v>
      </c>
      <c r="F46" t="str">
        <f t="shared" si="0"/>
        <v>OTHER</v>
      </c>
      <c r="G46">
        <f t="shared" si="1"/>
        <v>4</v>
      </c>
      <c r="I46" s="143" t="s">
        <v>141</v>
      </c>
      <c r="J46" s="431">
        <v>16434</v>
      </c>
      <c r="K46" s="431">
        <v>4006263</v>
      </c>
    </row>
    <row r="47" spans="1:11" x14ac:dyDescent="0.3">
      <c r="A47" t="s">
        <v>206</v>
      </c>
      <c r="B47" s="141">
        <v>45591</v>
      </c>
      <c r="C47">
        <v>5</v>
      </c>
      <c r="D47" t="s">
        <v>201</v>
      </c>
      <c r="E47">
        <v>318</v>
      </c>
      <c r="F47" t="str">
        <f t="shared" si="0"/>
        <v>Medium C&amp;I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45591</v>
      </c>
      <c r="C48">
        <v>5</v>
      </c>
      <c r="D48" t="s">
        <v>203</v>
      </c>
      <c r="E48">
        <v>754</v>
      </c>
      <c r="F48" t="str">
        <f t="shared" si="0"/>
        <v>OTHER</v>
      </c>
      <c r="G48">
        <f t="shared" si="1"/>
        <v>4</v>
      </c>
      <c r="I48" s="143" t="s">
        <v>143</v>
      </c>
      <c r="J48" s="431">
        <v>0</v>
      </c>
      <c r="K48" s="431">
        <v>16251621</v>
      </c>
    </row>
    <row r="49" spans="1:11" x14ac:dyDescent="0.3">
      <c r="A49" t="s">
        <v>206</v>
      </c>
      <c r="B49" s="141">
        <v>45591</v>
      </c>
      <c r="C49">
        <v>5</v>
      </c>
      <c r="D49" t="s">
        <v>198</v>
      </c>
      <c r="E49">
        <v>9271</v>
      </c>
      <c r="F49" t="str">
        <f t="shared" si="0"/>
        <v>Low Income Residential</v>
      </c>
      <c r="G49">
        <f t="shared" si="1"/>
        <v>4</v>
      </c>
      <c r="I49" s="143" t="s">
        <v>140</v>
      </c>
      <c r="J49" s="431">
        <v>35396</v>
      </c>
      <c r="K49" s="431">
        <v>97471495</v>
      </c>
    </row>
    <row r="50" spans="1:11" x14ac:dyDescent="0.3">
      <c r="A50" t="s">
        <v>207</v>
      </c>
      <c r="B50" s="141">
        <v>45591</v>
      </c>
      <c r="C50">
        <v>5</v>
      </c>
      <c r="D50" t="s">
        <v>198</v>
      </c>
      <c r="E50">
        <v>45077</v>
      </c>
      <c r="F50" t="str">
        <f t="shared" si="0"/>
        <v>Low Income Residential</v>
      </c>
      <c r="G50">
        <f t="shared" si="1"/>
        <v>5</v>
      </c>
      <c r="I50" s="143" t="s">
        <v>142</v>
      </c>
      <c r="J50" s="431">
        <v>2885</v>
      </c>
      <c r="K50" s="431">
        <v>12840260</v>
      </c>
    </row>
    <row r="51" spans="1:11" x14ac:dyDescent="0.3">
      <c r="A51" t="s">
        <v>207</v>
      </c>
      <c r="B51" s="141">
        <v>45591</v>
      </c>
      <c r="C51">
        <v>5</v>
      </c>
      <c r="D51" t="s">
        <v>201</v>
      </c>
      <c r="E51">
        <v>412</v>
      </c>
      <c r="F51" t="str">
        <f t="shared" si="0"/>
        <v>Medium C&amp;I</v>
      </c>
      <c r="G51">
        <f t="shared" si="1"/>
        <v>5</v>
      </c>
      <c r="I51" s="143" t="s">
        <v>139</v>
      </c>
      <c r="J51" s="431">
        <v>500795</v>
      </c>
      <c r="K51" s="431">
        <v>147902201</v>
      </c>
    </row>
    <row r="52" spans="1:11" x14ac:dyDescent="0.3">
      <c r="A52" t="s">
        <v>207</v>
      </c>
      <c r="B52" s="141">
        <v>45591</v>
      </c>
      <c r="C52">
        <v>5</v>
      </c>
      <c r="D52" t="s">
        <v>203</v>
      </c>
      <c r="E52">
        <v>1720</v>
      </c>
      <c r="F52" t="str">
        <f t="shared" si="0"/>
        <v>OTHER</v>
      </c>
      <c r="G52">
        <f t="shared" si="1"/>
        <v>5</v>
      </c>
      <c r="I52" s="143" t="s">
        <v>141</v>
      </c>
      <c r="J52" s="431">
        <v>23664</v>
      </c>
      <c r="K52" s="431">
        <v>11369480</v>
      </c>
    </row>
    <row r="53" spans="1:11" x14ac:dyDescent="0.3">
      <c r="A53" t="s">
        <v>207</v>
      </c>
      <c r="B53" s="141">
        <v>45591</v>
      </c>
      <c r="C53">
        <v>5</v>
      </c>
      <c r="D53" t="s">
        <v>200</v>
      </c>
      <c r="E53">
        <v>9303</v>
      </c>
      <c r="F53" t="str">
        <f t="shared" si="0"/>
        <v>Small C&amp;I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45591</v>
      </c>
      <c r="C54">
        <v>5</v>
      </c>
      <c r="D54" t="s">
        <v>195</v>
      </c>
      <c r="E54">
        <v>76629</v>
      </c>
      <c r="F54" t="str">
        <f t="shared" si="0"/>
        <v>Residential</v>
      </c>
      <c r="G54">
        <f t="shared" si="1"/>
        <v>5</v>
      </c>
      <c r="I54" s="143" t="s">
        <v>143</v>
      </c>
      <c r="J54" s="431">
        <v>25089</v>
      </c>
      <c r="K54" s="431">
        <v>30282272</v>
      </c>
    </row>
    <row r="55" spans="1:11" x14ac:dyDescent="0.3">
      <c r="A55" t="s">
        <v>207</v>
      </c>
      <c r="B55" s="141">
        <v>45591</v>
      </c>
      <c r="C55">
        <v>4</v>
      </c>
      <c r="D55" t="s">
        <v>201</v>
      </c>
      <c r="E55">
        <v>1</v>
      </c>
      <c r="F55" t="str">
        <f t="shared" si="0"/>
        <v>Medium C&amp;I</v>
      </c>
      <c r="G55">
        <f t="shared" si="1"/>
        <v>5</v>
      </c>
      <c r="I55" s="143" t="s">
        <v>140</v>
      </c>
      <c r="J55" s="431">
        <v>50070</v>
      </c>
      <c r="K55" s="431">
        <v>117501461</v>
      </c>
    </row>
    <row r="56" spans="1:11" x14ac:dyDescent="0.3">
      <c r="A56" t="s">
        <v>207</v>
      </c>
      <c r="B56" s="141">
        <v>45591</v>
      </c>
      <c r="C56">
        <v>4</v>
      </c>
      <c r="D56" t="s">
        <v>203</v>
      </c>
      <c r="E56">
        <v>2</v>
      </c>
      <c r="F56" t="str">
        <f t="shared" si="0"/>
        <v>OTHER</v>
      </c>
      <c r="G56">
        <f t="shared" si="1"/>
        <v>5</v>
      </c>
      <c r="I56" s="143" t="s">
        <v>142</v>
      </c>
      <c r="J56" s="431">
        <v>47107</v>
      </c>
      <c r="K56" s="431">
        <v>20579797</v>
      </c>
    </row>
    <row r="57" spans="1:11" x14ac:dyDescent="0.3">
      <c r="A57" t="s">
        <v>207</v>
      </c>
      <c r="B57" s="141">
        <v>45591</v>
      </c>
      <c r="C57">
        <v>4</v>
      </c>
      <c r="D57" t="s">
        <v>200</v>
      </c>
      <c r="E57">
        <v>28</v>
      </c>
      <c r="F57" t="str">
        <f t="shared" si="0"/>
        <v>Small C&amp;I</v>
      </c>
      <c r="G57">
        <f t="shared" si="1"/>
        <v>5</v>
      </c>
      <c r="I57" s="143" t="s">
        <v>139</v>
      </c>
      <c r="J57" s="431">
        <v>867974</v>
      </c>
      <c r="K57" s="431">
        <v>210097662</v>
      </c>
    </row>
    <row r="58" spans="1:11" x14ac:dyDescent="0.3">
      <c r="A58" t="s">
        <v>207</v>
      </c>
      <c r="B58" s="141">
        <v>45591</v>
      </c>
      <c r="C58">
        <v>5</v>
      </c>
      <c r="D58" t="s">
        <v>202</v>
      </c>
      <c r="E58">
        <v>127</v>
      </c>
      <c r="F58" t="str">
        <f t="shared" si="0"/>
        <v>Large C&amp;I</v>
      </c>
      <c r="G58">
        <f t="shared" si="1"/>
        <v>5</v>
      </c>
      <c r="I58" s="143" t="s">
        <v>141</v>
      </c>
      <c r="J58" s="431">
        <v>76784</v>
      </c>
      <c r="K58" s="431">
        <v>22673099</v>
      </c>
    </row>
    <row r="59" spans="1:11" x14ac:dyDescent="0.3">
      <c r="A59" t="s">
        <v>207</v>
      </c>
      <c r="B59" s="141">
        <v>45591</v>
      </c>
      <c r="C59">
        <v>4</v>
      </c>
      <c r="D59" t="s">
        <v>198</v>
      </c>
      <c r="E59">
        <v>24</v>
      </c>
      <c r="F59" t="str">
        <f t="shared" si="0"/>
        <v>Low Income Residential</v>
      </c>
      <c r="G59">
        <f t="shared" si="1"/>
        <v>5</v>
      </c>
      <c r="I59" s="2">
        <v>13</v>
      </c>
      <c r="J59" s="431"/>
      <c r="K59" s="431"/>
    </row>
    <row r="60" spans="1:11" x14ac:dyDescent="0.3">
      <c r="A60" t="s">
        <v>207</v>
      </c>
      <c r="B60" s="141">
        <v>45591</v>
      </c>
      <c r="C60">
        <v>4</v>
      </c>
      <c r="D60" t="s">
        <v>195</v>
      </c>
      <c r="E60">
        <v>318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265228</v>
      </c>
      <c r="K60" s="431">
        <v>72893234</v>
      </c>
    </row>
    <row r="61" spans="1:11" x14ac:dyDescent="0.3">
      <c r="A61" t="s">
        <v>208</v>
      </c>
      <c r="B61" s="141">
        <v>45591</v>
      </c>
      <c r="C61">
        <v>5</v>
      </c>
      <c r="D61" t="s">
        <v>198</v>
      </c>
      <c r="E61">
        <v>9613470</v>
      </c>
      <c r="F61" t="str">
        <f t="shared" si="0"/>
        <v>Low Income Residential</v>
      </c>
      <c r="G61">
        <f t="shared" si="1"/>
        <v>6</v>
      </c>
      <c r="I61" s="143" t="s">
        <v>140</v>
      </c>
      <c r="J61" s="431">
        <v>23265</v>
      </c>
      <c r="K61" s="431">
        <v>16288220</v>
      </c>
    </row>
    <row r="62" spans="1:11" x14ac:dyDescent="0.3">
      <c r="A62" t="s">
        <v>208</v>
      </c>
      <c r="B62" s="141">
        <v>45591</v>
      </c>
      <c r="C62">
        <v>4</v>
      </c>
      <c r="D62" t="s">
        <v>198</v>
      </c>
      <c r="E62">
        <v>7197</v>
      </c>
      <c r="F62" t="str">
        <f t="shared" si="0"/>
        <v>Low Income Residential</v>
      </c>
      <c r="G62">
        <f t="shared" si="1"/>
        <v>6</v>
      </c>
      <c r="I62" s="143" t="s">
        <v>142</v>
      </c>
      <c r="J62" s="431">
        <v>607193</v>
      </c>
      <c r="K62" s="431">
        <v>48970305</v>
      </c>
    </row>
    <row r="63" spans="1:11" x14ac:dyDescent="0.3">
      <c r="A63" t="s">
        <v>208</v>
      </c>
      <c r="B63" s="141">
        <v>45591</v>
      </c>
      <c r="C63">
        <v>5</v>
      </c>
      <c r="D63" t="s">
        <v>200</v>
      </c>
      <c r="E63">
        <v>7297356</v>
      </c>
      <c r="F63" t="str">
        <f t="shared" si="0"/>
        <v>Small C&amp;I</v>
      </c>
      <c r="G63">
        <f t="shared" si="1"/>
        <v>6</v>
      </c>
      <c r="I63" s="143" t="s">
        <v>139</v>
      </c>
      <c r="J63" s="431">
        <v>3091550</v>
      </c>
      <c r="K63" s="431">
        <v>161925856</v>
      </c>
    </row>
    <row r="64" spans="1:11" x14ac:dyDescent="0.3">
      <c r="A64" t="s">
        <v>208</v>
      </c>
      <c r="B64" s="141">
        <v>45591</v>
      </c>
      <c r="C64">
        <v>5</v>
      </c>
      <c r="D64" t="s">
        <v>195</v>
      </c>
      <c r="E64">
        <v>34741130</v>
      </c>
      <c r="F64" t="str">
        <f t="shared" si="0"/>
        <v>Residential</v>
      </c>
      <c r="G64">
        <f t="shared" si="1"/>
        <v>6</v>
      </c>
      <c r="I64" s="143" t="s">
        <v>141</v>
      </c>
      <c r="J64" s="431">
        <v>791507</v>
      </c>
      <c r="K64" s="431">
        <v>54517441</v>
      </c>
    </row>
    <row r="65" spans="1:11" x14ac:dyDescent="0.3">
      <c r="A65" t="s">
        <v>208</v>
      </c>
      <c r="B65" s="141">
        <v>45591</v>
      </c>
      <c r="C65">
        <v>5</v>
      </c>
      <c r="D65" t="s">
        <v>201</v>
      </c>
      <c r="E65">
        <v>5284124</v>
      </c>
      <c r="F65" t="str">
        <f t="shared" si="0"/>
        <v>Medium C&amp;I</v>
      </c>
      <c r="G65">
        <f t="shared" si="1"/>
        <v>6</v>
      </c>
      <c r="I65" s="2">
        <v>14</v>
      </c>
      <c r="J65" s="431"/>
      <c r="K65" s="431"/>
    </row>
    <row r="66" spans="1:11" x14ac:dyDescent="0.3">
      <c r="A66" t="s">
        <v>208</v>
      </c>
      <c r="B66" s="141">
        <v>45591</v>
      </c>
      <c r="C66">
        <v>5</v>
      </c>
      <c r="D66" t="s">
        <v>203</v>
      </c>
      <c r="E66">
        <v>1137971</v>
      </c>
      <c r="F66" t="str">
        <f t="shared" ref="F66:F129" si="2">TRIM(MID(D66,3,50))</f>
        <v>OTHER</v>
      </c>
      <c r="G66">
        <f t="shared" ref="G66:G129" si="3">VALUE(TRIM(MID(A66,6,2)))</f>
        <v>6</v>
      </c>
      <c r="I66" s="143" t="s">
        <v>143</v>
      </c>
      <c r="J66" s="431">
        <v>179228</v>
      </c>
      <c r="K66" s="431">
        <v>66782048</v>
      </c>
    </row>
    <row r="67" spans="1:11" x14ac:dyDescent="0.3">
      <c r="A67" t="s">
        <v>208</v>
      </c>
      <c r="B67" s="141">
        <v>45591</v>
      </c>
      <c r="C67">
        <v>4</v>
      </c>
      <c r="D67" t="s">
        <v>195</v>
      </c>
      <c r="E67">
        <v>238419</v>
      </c>
      <c r="F67" t="str">
        <f t="shared" si="2"/>
        <v>Residential</v>
      </c>
      <c r="G67">
        <f t="shared" si="3"/>
        <v>6</v>
      </c>
      <c r="I67" s="143" t="s">
        <v>140</v>
      </c>
      <c r="J67" s="431">
        <v>22303</v>
      </c>
      <c r="K67" s="431">
        <v>17100995</v>
      </c>
    </row>
    <row r="68" spans="1:11" x14ac:dyDescent="0.3">
      <c r="A68" t="s">
        <v>208</v>
      </c>
      <c r="B68" s="141">
        <v>45591</v>
      </c>
      <c r="C68">
        <v>4</v>
      </c>
      <c r="D68" t="s">
        <v>201</v>
      </c>
      <c r="E68">
        <v>31298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399701</v>
      </c>
      <c r="K68" s="431">
        <v>42380349</v>
      </c>
    </row>
    <row r="69" spans="1:11" x14ac:dyDescent="0.3">
      <c r="A69" t="s">
        <v>208</v>
      </c>
      <c r="B69" s="141">
        <v>45591</v>
      </c>
      <c r="C69">
        <v>4</v>
      </c>
      <c r="D69" t="s">
        <v>202</v>
      </c>
      <c r="E69">
        <v>12044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3844117</v>
      </c>
      <c r="K69" s="431">
        <v>183740714</v>
      </c>
    </row>
    <row r="70" spans="1:11" x14ac:dyDescent="0.3">
      <c r="A70" t="s">
        <v>208</v>
      </c>
      <c r="B70" s="141">
        <v>45591</v>
      </c>
      <c r="C70">
        <v>4</v>
      </c>
      <c r="D70" t="s">
        <v>203</v>
      </c>
      <c r="E70">
        <v>57795</v>
      </c>
      <c r="F70" t="str">
        <f t="shared" si="2"/>
        <v>OTHER</v>
      </c>
      <c r="G70">
        <f t="shared" si="3"/>
        <v>6</v>
      </c>
      <c r="I70" s="143" t="s">
        <v>141</v>
      </c>
      <c r="J70" s="431">
        <v>706849</v>
      </c>
      <c r="K70" s="431">
        <v>49222159</v>
      </c>
    </row>
    <row r="71" spans="1:11" x14ac:dyDescent="0.3">
      <c r="A71" t="s">
        <v>208</v>
      </c>
      <c r="B71" s="141">
        <v>45591</v>
      </c>
      <c r="C71">
        <v>4</v>
      </c>
      <c r="D71" t="s">
        <v>200</v>
      </c>
      <c r="E71">
        <v>36686</v>
      </c>
      <c r="F71" t="str">
        <f t="shared" si="2"/>
        <v>Small C&amp;I</v>
      </c>
      <c r="G71">
        <f t="shared" si="3"/>
        <v>6</v>
      </c>
      <c r="I71" s="2">
        <v>15</v>
      </c>
      <c r="J71" s="431"/>
      <c r="K71" s="431"/>
    </row>
    <row r="72" spans="1:11" x14ac:dyDescent="0.3">
      <c r="A72" t="s">
        <v>208</v>
      </c>
      <c r="B72" s="141">
        <v>45591</v>
      </c>
      <c r="C72">
        <v>5</v>
      </c>
      <c r="D72" t="s">
        <v>202</v>
      </c>
      <c r="E72">
        <v>9422304</v>
      </c>
      <c r="F72" t="str">
        <f t="shared" si="2"/>
        <v>Large C&amp;I</v>
      </c>
      <c r="G72">
        <f t="shared" si="3"/>
        <v>6</v>
      </c>
      <c r="I72" s="143" t="s">
        <v>143</v>
      </c>
      <c r="J72" s="431">
        <v>22</v>
      </c>
      <c r="K72" s="431">
        <v>9022</v>
      </c>
    </row>
    <row r="73" spans="1:11" x14ac:dyDescent="0.3">
      <c r="A73" t="s">
        <v>209</v>
      </c>
      <c r="B73" s="141">
        <v>45591</v>
      </c>
      <c r="C73">
        <v>4</v>
      </c>
      <c r="D73" t="s">
        <v>198</v>
      </c>
      <c r="E73">
        <v>7477</v>
      </c>
      <c r="F73" t="str">
        <f t="shared" si="2"/>
        <v>Low Income Residential</v>
      </c>
      <c r="G73">
        <f t="shared" si="3"/>
        <v>7</v>
      </c>
      <c r="I73" s="143" t="s">
        <v>140</v>
      </c>
      <c r="J73" s="431">
        <v>184</v>
      </c>
      <c r="K73" s="431">
        <v>169690</v>
      </c>
    </row>
    <row r="74" spans="1:11" x14ac:dyDescent="0.3">
      <c r="A74" t="s">
        <v>209</v>
      </c>
      <c r="B74" s="141">
        <v>45591</v>
      </c>
      <c r="C74">
        <v>5</v>
      </c>
      <c r="D74" t="s">
        <v>201</v>
      </c>
      <c r="E74">
        <v>2455413</v>
      </c>
      <c r="F74" t="str">
        <f t="shared" si="2"/>
        <v>Medium C&amp;I</v>
      </c>
      <c r="G74">
        <f t="shared" si="3"/>
        <v>7</v>
      </c>
      <c r="I74" s="143" t="s">
        <v>142</v>
      </c>
      <c r="J74" s="431">
        <v>89</v>
      </c>
      <c r="K74" s="431">
        <v>22914</v>
      </c>
    </row>
    <row r="75" spans="1:11" x14ac:dyDescent="0.3">
      <c r="A75" t="s">
        <v>209</v>
      </c>
      <c r="B75" s="141">
        <v>45591</v>
      </c>
      <c r="C75">
        <v>5</v>
      </c>
      <c r="D75" t="s">
        <v>203</v>
      </c>
      <c r="E75">
        <v>692453</v>
      </c>
      <c r="F75" t="str">
        <f t="shared" si="2"/>
        <v>OTHER</v>
      </c>
      <c r="G75">
        <f t="shared" si="3"/>
        <v>7</v>
      </c>
      <c r="I75" s="143" t="s">
        <v>139</v>
      </c>
      <c r="J75" s="431">
        <v>13275</v>
      </c>
      <c r="K75" s="431">
        <v>1060858</v>
      </c>
    </row>
    <row r="76" spans="1:11" x14ac:dyDescent="0.3">
      <c r="A76" t="s">
        <v>209</v>
      </c>
      <c r="B76" s="141">
        <v>45591</v>
      </c>
      <c r="C76">
        <v>5</v>
      </c>
      <c r="D76" t="s">
        <v>198</v>
      </c>
      <c r="E76">
        <v>10416496</v>
      </c>
      <c r="F76" t="str">
        <f t="shared" si="2"/>
        <v>Low Income Residential</v>
      </c>
      <c r="G76">
        <f t="shared" si="3"/>
        <v>7</v>
      </c>
      <c r="I76" s="143" t="s">
        <v>141</v>
      </c>
      <c r="J76" s="431">
        <v>2015</v>
      </c>
      <c r="K76" s="431">
        <v>191723</v>
      </c>
    </row>
    <row r="77" spans="1:11" x14ac:dyDescent="0.3">
      <c r="A77" t="s">
        <v>209</v>
      </c>
      <c r="B77" s="141">
        <v>45591</v>
      </c>
      <c r="C77">
        <v>5</v>
      </c>
      <c r="D77" t="s">
        <v>195</v>
      </c>
      <c r="E77">
        <v>27454331</v>
      </c>
      <c r="F77" t="str">
        <f t="shared" si="2"/>
        <v>Residential</v>
      </c>
      <c r="G77">
        <f t="shared" si="3"/>
        <v>7</v>
      </c>
      <c r="I77" s="2">
        <v>17</v>
      </c>
      <c r="J77" s="431"/>
      <c r="K77" s="431"/>
    </row>
    <row r="78" spans="1:11" x14ac:dyDescent="0.3">
      <c r="A78" t="s">
        <v>209</v>
      </c>
      <c r="B78" s="141">
        <v>45591</v>
      </c>
      <c r="C78">
        <v>4</v>
      </c>
      <c r="D78" t="s">
        <v>195</v>
      </c>
      <c r="E78">
        <v>128760</v>
      </c>
      <c r="F78" t="str">
        <f t="shared" si="2"/>
        <v>Residential</v>
      </c>
      <c r="G78">
        <f t="shared" si="3"/>
        <v>7</v>
      </c>
      <c r="I78" s="143" t="s">
        <v>140</v>
      </c>
      <c r="J78" s="431">
        <v>20</v>
      </c>
      <c r="K78" s="431">
        <v>24824</v>
      </c>
    </row>
    <row r="79" spans="1:11" x14ac:dyDescent="0.3">
      <c r="A79" t="s">
        <v>209</v>
      </c>
      <c r="B79" s="141">
        <v>45591</v>
      </c>
      <c r="C79">
        <v>5</v>
      </c>
      <c r="D79" t="s">
        <v>200</v>
      </c>
      <c r="E79">
        <v>4006263</v>
      </c>
      <c r="F79" t="str">
        <f t="shared" si="2"/>
        <v>Small C&amp;I</v>
      </c>
      <c r="G79">
        <f t="shared" si="3"/>
        <v>7</v>
      </c>
      <c r="I79" s="143" t="s">
        <v>139</v>
      </c>
      <c r="J79" s="431">
        <v>2</v>
      </c>
      <c r="K79" s="431">
        <v>2241</v>
      </c>
    </row>
    <row r="80" spans="1:11" x14ac:dyDescent="0.3">
      <c r="A80" t="s">
        <v>209</v>
      </c>
      <c r="B80" s="141">
        <v>45591</v>
      </c>
      <c r="C80">
        <v>4</v>
      </c>
      <c r="D80" t="s">
        <v>201</v>
      </c>
      <c r="E80">
        <v>12924</v>
      </c>
      <c r="F80" t="str">
        <f t="shared" si="2"/>
        <v>Medium C&amp;I</v>
      </c>
      <c r="G80">
        <f t="shared" si="3"/>
        <v>7</v>
      </c>
      <c r="I80" s="2">
        <v>19</v>
      </c>
      <c r="J80" s="431"/>
      <c r="K80" s="431"/>
    </row>
    <row r="81" spans="1:11" x14ac:dyDescent="0.3">
      <c r="A81" t="s">
        <v>209</v>
      </c>
      <c r="B81" s="141">
        <v>45591</v>
      </c>
      <c r="C81">
        <v>4</v>
      </c>
      <c r="D81" t="s">
        <v>202</v>
      </c>
      <c r="E81">
        <v>13045</v>
      </c>
      <c r="F81" t="str">
        <f t="shared" si="2"/>
        <v>Large C&amp;I</v>
      </c>
      <c r="G81">
        <f t="shared" si="3"/>
        <v>7</v>
      </c>
      <c r="I81" s="143" t="s">
        <v>143</v>
      </c>
      <c r="J81" s="431"/>
      <c r="K81" s="431">
        <v>17</v>
      </c>
    </row>
    <row r="82" spans="1:11" x14ac:dyDescent="0.3">
      <c r="A82" t="s">
        <v>209</v>
      </c>
      <c r="B82" s="141">
        <v>45591</v>
      </c>
      <c r="C82">
        <v>4</v>
      </c>
      <c r="D82" t="s">
        <v>203</v>
      </c>
      <c r="E82">
        <v>12581</v>
      </c>
      <c r="F82" t="str">
        <f t="shared" si="2"/>
        <v>OTHER</v>
      </c>
      <c r="G82">
        <f t="shared" si="3"/>
        <v>7</v>
      </c>
      <c r="I82" s="143" t="s">
        <v>140</v>
      </c>
      <c r="J82" s="431">
        <v>4</v>
      </c>
      <c r="K82" s="431">
        <v>10074</v>
      </c>
    </row>
    <row r="83" spans="1:11" x14ac:dyDescent="0.3">
      <c r="A83" t="s">
        <v>209</v>
      </c>
      <c r="B83" s="141">
        <v>45591</v>
      </c>
      <c r="C83">
        <v>4</v>
      </c>
      <c r="D83" t="s">
        <v>200</v>
      </c>
      <c r="E83">
        <v>16434</v>
      </c>
      <c r="F83" t="str">
        <f t="shared" si="2"/>
        <v>Small C&amp;I</v>
      </c>
      <c r="G83">
        <f t="shared" si="3"/>
        <v>7</v>
      </c>
      <c r="I83" s="143" t="s">
        <v>142</v>
      </c>
      <c r="J83" s="431"/>
      <c r="K83" s="431">
        <v>86</v>
      </c>
    </row>
    <row r="84" spans="1:11" x14ac:dyDescent="0.3">
      <c r="A84" t="s">
        <v>209</v>
      </c>
      <c r="B84" s="141">
        <v>45591</v>
      </c>
      <c r="C84">
        <v>5</v>
      </c>
      <c r="D84" t="s">
        <v>202</v>
      </c>
      <c r="E84">
        <v>4608346</v>
      </c>
      <c r="F84" t="str">
        <f t="shared" si="2"/>
        <v>Large C&amp;I</v>
      </c>
      <c r="G84">
        <f t="shared" si="3"/>
        <v>7</v>
      </c>
      <c r="I84" s="143" t="s">
        <v>139</v>
      </c>
      <c r="J84" s="431">
        <v>52</v>
      </c>
      <c r="K84" s="431">
        <v>28933</v>
      </c>
    </row>
    <row r="85" spans="1:11" x14ac:dyDescent="0.3">
      <c r="A85" t="s">
        <v>210</v>
      </c>
      <c r="B85" s="141">
        <v>45591</v>
      </c>
      <c r="C85">
        <v>4</v>
      </c>
      <c r="D85" t="s">
        <v>198</v>
      </c>
      <c r="E85">
        <v>35396</v>
      </c>
      <c r="F85" t="str">
        <f t="shared" si="2"/>
        <v>Low Income Residential</v>
      </c>
      <c r="G85">
        <f t="shared" si="3"/>
        <v>8</v>
      </c>
      <c r="I85" s="143" t="s">
        <v>141</v>
      </c>
      <c r="J85" s="431">
        <v>1</v>
      </c>
      <c r="K85" s="431">
        <v>925</v>
      </c>
    </row>
    <row r="86" spans="1:11" x14ac:dyDescent="0.3">
      <c r="A86" t="s">
        <v>210</v>
      </c>
      <c r="B86" s="141">
        <v>45591</v>
      </c>
      <c r="C86">
        <v>5</v>
      </c>
      <c r="D86" t="s">
        <v>198</v>
      </c>
      <c r="E86">
        <v>97471495</v>
      </c>
      <c r="F86" t="str">
        <f t="shared" si="2"/>
        <v>Low Income Residential</v>
      </c>
      <c r="G86">
        <f t="shared" si="3"/>
        <v>8</v>
      </c>
      <c r="I86" s="2">
        <v>20</v>
      </c>
      <c r="J86" s="431"/>
      <c r="K86" s="431"/>
    </row>
    <row r="87" spans="1:11" x14ac:dyDescent="0.3">
      <c r="A87" t="s">
        <v>210</v>
      </c>
      <c r="B87" s="141">
        <v>45591</v>
      </c>
      <c r="C87">
        <v>5</v>
      </c>
      <c r="D87" t="s">
        <v>201</v>
      </c>
      <c r="E87">
        <v>12840260</v>
      </c>
      <c r="F87" t="str">
        <f t="shared" si="2"/>
        <v>Medium C&amp;I</v>
      </c>
      <c r="G87">
        <f t="shared" si="3"/>
        <v>8</v>
      </c>
      <c r="I87" s="143" t="s">
        <v>143</v>
      </c>
      <c r="J87" s="431">
        <v>180669</v>
      </c>
      <c r="K87" s="431">
        <v>43524021</v>
      </c>
    </row>
    <row r="88" spans="1:11" x14ac:dyDescent="0.3">
      <c r="A88" t="s">
        <v>210</v>
      </c>
      <c r="B88" s="141">
        <v>45591</v>
      </c>
      <c r="C88">
        <v>5</v>
      </c>
      <c r="D88" t="s">
        <v>203</v>
      </c>
      <c r="E88">
        <v>3097811</v>
      </c>
      <c r="F88" t="str">
        <f t="shared" si="2"/>
        <v>OTHER</v>
      </c>
      <c r="G88">
        <f t="shared" si="3"/>
        <v>8</v>
      </c>
      <c r="I88" s="143" t="s">
        <v>140</v>
      </c>
      <c r="J88" s="431">
        <v>14721</v>
      </c>
      <c r="K88" s="431">
        <v>11678458</v>
      </c>
    </row>
    <row r="89" spans="1:11" x14ac:dyDescent="0.3">
      <c r="A89" t="s">
        <v>210</v>
      </c>
      <c r="B89" s="141">
        <v>45591</v>
      </c>
      <c r="C89">
        <v>4</v>
      </c>
      <c r="D89" t="s">
        <v>195</v>
      </c>
      <c r="E89">
        <v>500795</v>
      </c>
      <c r="F89" t="str">
        <f t="shared" si="2"/>
        <v>Residential</v>
      </c>
      <c r="G89">
        <f t="shared" si="3"/>
        <v>8</v>
      </c>
      <c r="I89" s="143" t="s">
        <v>142</v>
      </c>
      <c r="J89" s="431">
        <v>257307</v>
      </c>
      <c r="K89" s="431">
        <v>28739028</v>
      </c>
    </row>
    <row r="90" spans="1:11" x14ac:dyDescent="0.3">
      <c r="A90" t="s">
        <v>210</v>
      </c>
      <c r="B90" s="141">
        <v>45591</v>
      </c>
      <c r="C90">
        <v>5</v>
      </c>
      <c r="D90" t="s">
        <v>200</v>
      </c>
      <c r="E90">
        <v>11369480</v>
      </c>
      <c r="F90" t="str">
        <f t="shared" si="2"/>
        <v>Small C&amp;I</v>
      </c>
      <c r="G90">
        <f t="shared" si="3"/>
        <v>8</v>
      </c>
      <c r="I90" s="143" t="s">
        <v>139</v>
      </c>
      <c r="J90" s="431">
        <v>1757197</v>
      </c>
      <c r="K90" s="431">
        <v>107874226</v>
      </c>
    </row>
    <row r="91" spans="1:11" x14ac:dyDescent="0.3">
      <c r="A91" t="s">
        <v>210</v>
      </c>
      <c r="B91" s="141">
        <v>45591</v>
      </c>
      <c r="C91">
        <v>4</v>
      </c>
      <c r="D91" t="s">
        <v>201</v>
      </c>
      <c r="E91">
        <v>2885</v>
      </c>
      <c r="F91" t="str">
        <f t="shared" si="2"/>
        <v>Medium C&amp;I</v>
      </c>
      <c r="G91">
        <f t="shared" si="3"/>
        <v>8</v>
      </c>
      <c r="I91" s="143" t="s">
        <v>141</v>
      </c>
      <c r="J91" s="431">
        <v>303239</v>
      </c>
      <c r="K91" s="431">
        <v>29568737</v>
      </c>
    </row>
    <row r="92" spans="1:11" x14ac:dyDescent="0.3">
      <c r="A92" t="s">
        <v>210</v>
      </c>
      <c r="B92" s="141">
        <v>45591</v>
      </c>
      <c r="C92">
        <v>4</v>
      </c>
      <c r="D92" t="s">
        <v>202</v>
      </c>
      <c r="E92">
        <v>0</v>
      </c>
      <c r="F92" t="str">
        <f t="shared" si="2"/>
        <v>Large C&amp;I</v>
      </c>
      <c r="G92">
        <f t="shared" si="3"/>
        <v>8</v>
      </c>
      <c r="I92" s="2">
        <v>18</v>
      </c>
      <c r="J92" s="431"/>
      <c r="K92" s="431"/>
    </row>
    <row r="93" spans="1:11" x14ac:dyDescent="0.3">
      <c r="A93" t="s">
        <v>210</v>
      </c>
      <c r="B93" s="141">
        <v>45591</v>
      </c>
      <c r="C93">
        <v>4</v>
      </c>
      <c r="D93" t="s">
        <v>203</v>
      </c>
      <c r="E93">
        <v>368</v>
      </c>
      <c r="F93" t="str">
        <f t="shared" si="2"/>
        <v>OTHER</v>
      </c>
      <c r="G93">
        <f t="shared" si="3"/>
        <v>8</v>
      </c>
      <c r="I93" s="143" t="s">
        <v>140</v>
      </c>
      <c r="J93" s="431"/>
      <c r="K93" s="431">
        <v>645</v>
      </c>
    </row>
    <row r="94" spans="1:11" x14ac:dyDescent="0.3">
      <c r="A94" t="s">
        <v>210</v>
      </c>
      <c r="B94" s="141">
        <v>45591</v>
      </c>
      <c r="C94">
        <v>4</v>
      </c>
      <c r="D94" t="s">
        <v>200</v>
      </c>
      <c r="E94">
        <v>23664</v>
      </c>
      <c r="F94" t="str">
        <f t="shared" si="2"/>
        <v>Small C&amp;I</v>
      </c>
      <c r="G94">
        <f t="shared" si="3"/>
        <v>8</v>
      </c>
      <c r="I94" s="143" t="s">
        <v>142</v>
      </c>
      <c r="J94" s="431"/>
      <c r="K94" s="431">
        <v>2</v>
      </c>
    </row>
    <row r="95" spans="1:11" x14ac:dyDescent="0.3">
      <c r="A95" t="s">
        <v>210</v>
      </c>
      <c r="B95" s="141">
        <v>45591</v>
      </c>
      <c r="C95">
        <v>5</v>
      </c>
      <c r="D95" t="s">
        <v>202</v>
      </c>
      <c r="E95">
        <v>16251621</v>
      </c>
      <c r="F95" t="str">
        <f t="shared" si="2"/>
        <v>Large C&amp;I</v>
      </c>
      <c r="G95">
        <f t="shared" si="3"/>
        <v>8</v>
      </c>
      <c r="I95" s="143" t="s">
        <v>139</v>
      </c>
      <c r="J95" s="431">
        <v>6</v>
      </c>
      <c r="K95" s="431">
        <v>1307</v>
      </c>
    </row>
    <row r="96" spans="1:11" x14ac:dyDescent="0.3">
      <c r="A96" t="s">
        <v>210</v>
      </c>
      <c r="B96" s="141">
        <v>45591</v>
      </c>
      <c r="C96">
        <v>5</v>
      </c>
      <c r="D96" t="s">
        <v>195</v>
      </c>
      <c r="E96">
        <v>147902201</v>
      </c>
      <c r="F96" t="str">
        <f t="shared" si="2"/>
        <v>Residential</v>
      </c>
      <c r="G96">
        <f t="shared" si="3"/>
        <v>8</v>
      </c>
      <c r="I96" s="143" t="s">
        <v>141</v>
      </c>
      <c r="J96" s="431"/>
      <c r="K96" s="431">
        <v>63</v>
      </c>
    </row>
    <row r="97" spans="1:11" x14ac:dyDescent="0.3">
      <c r="A97" t="s">
        <v>211</v>
      </c>
      <c r="B97" s="141">
        <v>45591</v>
      </c>
      <c r="C97">
        <v>5</v>
      </c>
      <c r="D97" t="s">
        <v>201</v>
      </c>
      <c r="E97">
        <v>20579797</v>
      </c>
      <c r="F97" t="str">
        <f t="shared" si="2"/>
        <v>Medium C&amp;I</v>
      </c>
      <c r="G97">
        <f t="shared" si="3"/>
        <v>9</v>
      </c>
      <c r="I97" s="2">
        <v>99</v>
      </c>
      <c r="J97" s="431"/>
      <c r="K97" s="431"/>
    </row>
    <row r="98" spans="1:11" x14ac:dyDescent="0.3">
      <c r="A98" t="s">
        <v>211</v>
      </c>
      <c r="B98" s="141">
        <v>45591</v>
      </c>
      <c r="C98">
        <v>5</v>
      </c>
      <c r="D98" t="s">
        <v>203</v>
      </c>
      <c r="E98">
        <v>4928234</v>
      </c>
      <c r="F98" t="str">
        <f t="shared" si="2"/>
        <v>OTHER</v>
      </c>
      <c r="G98">
        <f t="shared" si="3"/>
        <v>9</v>
      </c>
      <c r="I98" s="143" t="s">
        <v>140</v>
      </c>
      <c r="J98" s="431"/>
      <c r="K98" s="431">
        <v>788</v>
      </c>
    </row>
    <row r="99" spans="1:11" x14ac:dyDescent="0.3">
      <c r="A99" t="s">
        <v>211</v>
      </c>
      <c r="B99" s="141">
        <v>45591</v>
      </c>
      <c r="C99">
        <v>5</v>
      </c>
      <c r="D99" t="s">
        <v>195</v>
      </c>
      <c r="E99">
        <v>210097662</v>
      </c>
      <c r="F99" t="str">
        <f t="shared" si="2"/>
        <v>Residential</v>
      </c>
      <c r="G99">
        <f t="shared" si="3"/>
        <v>9</v>
      </c>
      <c r="I99" s="143" t="s">
        <v>142</v>
      </c>
      <c r="J99" s="431"/>
      <c r="K99" s="431">
        <v>2</v>
      </c>
    </row>
    <row r="100" spans="1:11" x14ac:dyDescent="0.3">
      <c r="A100" t="s">
        <v>211</v>
      </c>
      <c r="B100" s="141">
        <v>45591</v>
      </c>
      <c r="C100">
        <v>4</v>
      </c>
      <c r="D100" t="s">
        <v>198</v>
      </c>
      <c r="E100">
        <v>50070</v>
      </c>
      <c r="F100" t="str">
        <f t="shared" si="2"/>
        <v>Low Income Residential</v>
      </c>
      <c r="G100">
        <f t="shared" si="3"/>
        <v>9</v>
      </c>
      <c r="I100" s="143" t="s">
        <v>139</v>
      </c>
      <c r="J100" s="431">
        <v>5</v>
      </c>
      <c r="K100" s="431">
        <v>1539</v>
      </c>
    </row>
    <row r="101" spans="1:11" x14ac:dyDescent="0.3">
      <c r="A101" t="s">
        <v>211</v>
      </c>
      <c r="B101" s="141">
        <v>45591</v>
      </c>
      <c r="C101">
        <v>4</v>
      </c>
      <c r="D101" t="s">
        <v>201</v>
      </c>
      <c r="E101">
        <v>47107</v>
      </c>
      <c r="F101" t="str">
        <f t="shared" si="2"/>
        <v>Medium C&amp;I</v>
      </c>
      <c r="G101">
        <f t="shared" si="3"/>
        <v>9</v>
      </c>
      <c r="I101" s="143" t="s">
        <v>141</v>
      </c>
      <c r="J101" s="431"/>
      <c r="K101" s="431">
        <v>78</v>
      </c>
    </row>
    <row r="102" spans="1:11" x14ac:dyDescent="0.3">
      <c r="A102" t="s">
        <v>211</v>
      </c>
      <c r="B102" s="141">
        <v>45591</v>
      </c>
      <c r="C102">
        <v>4</v>
      </c>
      <c r="D102" t="s">
        <v>202</v>
      </c>
      <c r="E102">
        <v>25089</v>
      </c>
      <c r="F102" t="str">
        <f t="shared" si="2"/>
        <v>Large C&amp;I</v>
      </c>
      <c r="G102">
        <f t="shared" si="3"/>
        <v>9</v>
      </c>
    </row>
    <row r="103" spans="1:11" x14ac:dyDescent="0.3">
      <c r="A103" t="s">
        <v>211</v>
      </c>
      <c r="B103" s="141">
        <v>45591</v>
      </c>
      <c r="C103">
        <v>4</v>
      </c>
      <c r="D103" t="s">
        <v>203</v>
      </c>
      <c r="E103">
        <v>70744</v>
      </c>
      <c r="F103" t="str">
        <f t="shared" si="2"/>
        <v>OTHER</v>
      </c>
      <c r="G103">
        <f t="shared" si="3"/>
        <v>9</v>
      </c>
    </row>
    <row r="104" spans="1:11" x14ac:dyDescent="0.3">
      <c r="A104" t="s">
        <v>211</v>
      </c>
      <c r="B104" s="141">
        <v>45591</v>
      </c>
      <c r="C104">
        <v>4</v>
      </c>
      <c r="D104" t="s">
        <v>195</v>
      </c>
      <c r="E104">
        <v>867974</v>
      </c>
      <c r="F104" t="str">
        <f t="shared" si="2"/>
        <v>Residential</v>
      </c>
      <c r="G104">
        <f t="shared" si="3"/>
        <v>9</v>
      </c>
    </row>
    <row r="105" spans="1:11" x14ac:dyDescent="0.3">
      <c r="A105" t="s">
        <v>211</v>
      </c>
      <c r="B105" s="141">
        <v>45591</v>
      </c>
      <c r="C105">
        <v>5</v>
      </c>
      <c r="D105" t="s">
        <v>200</v>
      </c>
      <c r="E105">
        <v>22673099</v>
      </c>
      <c r="F105" t="str">
        <f t="shared" si="2"/>
        <v>Small C&amp;I</v>
      </c>
      <c r="G105">
        <f t="shared" si="3"/>
        <v>9</v>
      </c>
    </row>
    <row r="106" spans="1:11" x14ac:dyDescent="0.3">
      <c r="A106" t="s">
        <v>211</v>
      </c>
      <c r="B106" s="141">
        <v>45591</v>
      </c>
      <c r="C106">
        <v>4</v>
      </c>
      <c r="D106" t="s">
        <v>200</v>
      </c>
      <c r="E106">
        <v>76784</v>
      </c>
      <c r="F106" t="str">
        <f t="shared" si="2"/>
        <v>Small C&amp;I</v>
      </c>
      <c r="G106">
        <f t="shared" si="3"/>
        <v>9</v>
      </c>
    </row>
    <row r="107" spans="1:11" x14ac:dyDescent="0.3">
      <c r="A107" t="s">
        <v>211</v>
      </c>
      <c r="B107" s="141">
        <v>45591</v>
      </c>
      <c r="C107">
        <v>5</v>
      </c>
      <c r="D107" t="s">
        <v>202</v>
      </c>
      <c r="E107">
        <v>30282272</v>
      </c>
      <c r="F107" t="str">
        <f t="shared" si="2"/>
        <v>Large C&amp;I</v>
      </c>
      <c r="G107">
        <f t="shared" si="3"/>
        <v>9</v>
      </c>
    </row>
    <row r="108" spans="1:11" x14ac:dyDescent="0.3">
      <c r="A108" t="s">
        <v>211</v>
      </c>
      <c r="B108" s="141">
        <v>45591</v>
      </c>
      <c r="C108">
        <v>5</v>
      </c>
      <c r="D108" t="s">
        <v>198</v>
      </c>
      <c r="E108">
        <v>117501461</v>
      </c>
      <c r="F108" t="str">
        <f t="shared" si="2"/>
        <v>Low Income Residential</v>
      </c>
      <c r="G108">
        <f t="shared" si="3"/>
        <v>9</v>
      </c>
    </row>
    <row r="109" spans="1:11" x14ac:dyDescent="0.3">
      <c r="A109" t="s">
        <v>212</v>
      </c>
      <c r="B109" s="141">
        <v>45591</v>
      </c>
      <c r="C109">
        <v>5</v>
      </c>
      <c r="D109" t="s">
        <v>198</v>
      </c>
      <c r="E109">
        <v>16288220</v>
      </c>
      <c r="F109" t="str">
        <f t="shared" si="2"/>
        <v>Low Income Residential</v>
      </c>
      <c r="G109">
        <f t="shared" si="3"/>
        <v>13</v>
      </c>
    </row>
    <row r="110" spans="1:11" x14ac:dyDescent="0.3">
      <c r="A110" t="s">
        <v>212</v>
      </c>
      <c r="B110" s="141">
        <v>45591</v>
      </c>
      <c r="C110">
        <v>4</v>
      </c>
      <c r="D110" t="s">
        <v>198</v>
      </c>
      <c r="E110">
        <v>23265</v>
      </c>
      <c r="F110" t="str">
        <f t="shared" si="2"/>
        <v>Low Income Residential</v>
      </c>
      <c r="G110">
        <f t="shared" si="3"/>
        <v>13</v>
      </c>
    </row>
    <row r="111" spans="1:11" x14ac:dyDescent="0.3">
      <c r="A111" t="s">
        <v>212</v>
      </c>
      <c r="B111" s="141">
        <v>45591</v>
      </c>
      <c r="C111">
        <v>5</v>
      </c>
      <c r="D111" t="s">
        <v>195</v>
      </c>
      <c r="E111">
        <v>161925856</v>
      </c>
      <c r="F111" t="str">
        <f t="shared" si="2"/>
        <v>Residential</v>
      </c>
      <c r="G111">
        <f t="shared" si="3"/>
        <v>13</v>
      </c>
    </row>
    <row r="112" spans="1:11" x14ac:dyDescent="0.3">
      <c r="A112" t="s">
        <v>212</v>
      </c>
      <c r="B112" s="141">
        <v>45591</v>
      </c>
      <c r="C112">
        <v>5</v>
      </c>
      <c r="D112" t="s">
        <v>200</v>
      </c>
      <c r="E112">
        <v>54517441</v>
      </c>
      <c r="F112" t="str">
        <f t="shared" si="2"/>
        <v>Small C&amp;I</v>
      </c>
      <c r="G112">
        <f t="shared" si="3"/>
        <v>13</v>
      </c>
    </row>
    <row r="113" spans="1:7" x14ac:dyDescent="0.3">
      <c r="A113" t="s">
        <v>212</v>
      </c>
      <c r="B113" s="141">
        <v>45591</v>
      </c>
      <c r="C113">
        <v>4</v>
      </c>
      <c r="D113" t="s">
        <v>201</v>
      </c>
      <c r="E113">
        <v>607193</v>
      </c>
      <c r="F113" t="str">
        <f t="shared" si="2"/>
        <v>Medium C&amp;I</v>
      </c>
      <c r="G113">
        <f t="shared" si="3"/>
        <v>13</v>
      </c>
    </row>
    <row r="114" spans="1:7" x14ac:dyDescent="0.3">
      <c r="A114" t="s">
        <v>212</v>
      </c>
      <c r="B114" s="141">
        <v>45591</v>
      </c>
      <c r="C114">
        <v>4</v>
      </c>
      <c r="D114" t="s">
        <v>202</v>
      </c>
      <c r="E114">
        <v>265228</v>
      </c>
      <c r="F114" t="str">
        <f t="shared" si="2"/>
        <v>Large C&amp;I</v>
      </c>
      <c r="G114">
        <f t="shared" si="3"/>
        <v>13</v>
      </c>
    </row>
    <row r="115" spans="1:7" x14ac:dyDescent="0.3">
      <c r="A115" t="s">
        <v>212</v>
      </c>
      <c r="B115" s="141">
        <v>45591</v>
      </c>
      <c r="C115">
        <v>4</v>
      </c>
      <c r="D115" t="s">
        <v>203</v>
      </c>
      <c r="E115">
        <v>158106</v>
      </c>
      <c r="F115" t="str">
        <f t="shared" si="2"/>
        <v>OTHER</v>
      </c>
      <c r="G115">
        <f t="shared" si="3"/>
        <v>13</v>
      </c>
    </row>
    <row r="116" spans="1:7" x14ac:dyDescent="0.3">
      <c r="A116" t="s">
        <v>212</v>
      </c>
      <c r="B116" s="141">
        <v>45591</v>
      </c>
      <c r="C116">
        <v>4</v>
      </c>
      <c r="D116" t="s">
        <v>200</v>
      </c>
      <c r="E116">
        <v>791507</v>
      </c>
      <c r="F116" t="str">
        <f t="shared" si="2"/>
        <v>Small C&amp;I</v>
      </c>
      <c r="G116">
        <f t="shared" si="3"/>
        <v>13</v>
      </c>
    </row>
    <row r="117" spans="1:7" x14ac:dyDescent="0.3">
      <c r="A117" t="s">
        <v>212</v>
      </c>
      <c r="B117" s="141">
        <v>45591</v>
      </c>
      <c r="C117">
        <v>5</v>
      </c>
      <c r="D117" t="s">
        <v>202</v>
      </c>
      <c r="E117">
        <v>72893234</v>
      </c>
      <c r="F117" t="str">
        <f t="shared" si="2"/>
        <v>Large C&amp;I</v>
      </c>
      <c r="G117">
        <f t="shared" si="3"/>
        <v>13</v>
      </c>
    </row>
    <row r="118" spans="1:7" x14ac:dyDescent="0.3">
      <c r="A118" t="s">
        <v>212</v>
      </c>
      <c r="B118" s="141">
        <v>45591</v>
      </c>
      <c r="C118">
        <v>4</v>
      </c>
      <c r="D118" t="s">
        <v>195</v>
      </c>
      <c r="E118">
        <v>3091550</v>
      </c>
      <c r="F118" t="str">
        <f t="shared" si="2"/>
        <v>Residential</v>
      </c>
      <c r="G118">
        <f t="shared" si="3"/>
        <v>13</v>
      </c>
    </row>
    <row r="119" spans="1:7" x14ac:dyDescent="0.3">
      <c r="A119" t="s">
        <v>212</v>
      </c>
      <c r="B119" s="141">
        <v>45591</v>
      </c>
      <c r="C119">
        <v>5</v>
      </c>
      <c r="D119" t="s">
        <v>201</v>
      </c>
      <c r="E119">
        <v>48970305</v>
      </c>
      <c r="F119" t="str">
        <f t="shared" si="2"/>
        <v>Medium C&amp;I</v>
      </c>
      <c r="G119">
        <f t="shared" si="3"/>
        <v>13</v>
      </c>
    </row>
    <row r="120" spans="1:7" x14ac:dyDescent="0.3">
      <c r="A120" t="s">
        <v>212</v>
      </c>
      <c r="B120" s="141">
        <v>45591</v>
      </c>
      <c r="C120">
        <v>5</v>
      </c>
      <c r="D120" t="s">
        <v>203</v>
      </c>
      <c r="E120">
        <v>4817166</v>
      </c>
      <c r="F120" t="str">
        <f t="shared" si="2"/>
        <v>OTHER</v>
      </c>
      <c r="G120">
        <f t="shared" si="3"/>
        <v>13</v>
      </c>
    </row>
    <row r="121" spans="1:7" x14ac:dyDescent="0.3">
      <c r="A121" t="s">
        <v>213</v>
      </c>
      <c r="B121" s="141">
        <v>45591</v>
      </c>
      <c r="C121">
        <v>4</v>
      </c>
      <c r="D121" t="s">
        <v>198</v>
      </c>
      <c r="E121">
        <v>22303</v>
      </c>
      <c r="F121" t="str">
        <f t="shared" si="2"/>
        <v>Low Income Residential</v>
      </c>
      <c r="G121">
        <f t="shared" si="3"/>
        <v>14</v>
      </c>
    </row>
    <row r="122" spans="1:7" x14ac:dyDescent="0.3">
      <c r="A122" t="s">
        <v>213</v>
      </c>
      <c r="B122" s="141">
        <v>45591</v>
      </c>
      <c r="C122">
        <v>5</v>
      </c>
      <c r="D122" t="s">
        <v>198</v>
      </c>
      <c r="E122">
        <v>17100995</v>
      </c>
      <c r="F122" t="str">
        <f t="shared" si="2"/>
        <v>Low Income Residential</v>
      </c>
      <c r="G122">
        <f t="shared" si="3"/>
        <v>14</v>
      </c>
    </row>
    <row r="123" spans="1:7" x14ac:dyDescent="0.3">
      <c r="A123" t="s">
        <v>213</v>
      </c>
      <c r="B123" s="141">
        <v>45591</v>
      </c>
      <c r="C123">
        <v>5</v>
      </c>
      <c r="D123" t="s">
        <v>200</v>
      </c>
      <c r="E123">
        <v>49222159</v>
      </c>
      <c r="F123" t="str">
        <f t="shared" si="2"/>
        <v>Small C&amp;I</v>
      </c>
      <c r="G123">
        <f t="shared" si="3"/>
        <v>14</v>
      </c>
    </row>
    <row r="124" spans="1:7" x14ac:dyDescent="0.3">
      <c r="A124" t="s">
        <v>213</v>
      </c>
      <c r="B124" s="141">
        <v>45591</v>
      </c>
      <c r="C124">
        <v>5</v>
      </c>
      <c r="D124" t="s">
        <v>195</v>
      </c>
      <c r="E124">
        <v>183740714</v>
      </c>
      <c r="F124" t="str">
        <f t="shared" si="2"/>
        <v>Residential</v>
      </c>
      <c r="G124">
        <f t="shared" si="3"/>
        <v>14</v>
      </c>
    </row>
    <row r="125" spans="1:7" x14ac:dyDescent="0.3">
      <c r="A125" t="s">
        <v>213</v>
      </c>
      <c r="B125" s="141">
        <v>45591</v>
      </c>
      <c r="C125">
        <v>4</v>
      </c>
      <c r="D125" t="s">
        <v>200</v>
      </c>
      <c r="E125">
        <v>706849</v>
      </c>
      <c r="F125" t="str">
        <f t="shared" si="2"/>
        <v>Small C&amp;I</v>
      </c>
      <c r="G125">
        <f t="shared" si="3"/>
        <v>14</v>
      </c>
    </row>
    <row r="126" spans="1:7" x14ac:dyDescent="0.3">
      <c r="A126" t="s">
        <v>213</v>
      </c>
      <c r="B126" s="141">
        <v>45591</v>
      </c>
      <c r="C126">
        <v>5</v>
      </c>
      <c r="D126" t="s">
        <v>202</v>
      </c>
      <c r="E126">
        <v>66782048</v>
      </c>
      <c r="F126" t="str">
        <f t="shared" si="2"/>
        <v>Large C&amp;I</v>
      </c>
      <c r="G126">
        <f t="shared" si="3"/>
        <v>14</v>
      </c>
    </row>
    <row r="127" spans="1:7" x14ac:dyDescent="0.3">
      <c r="A127" t="s">
        <v>213</v>
      </c>
      <c r="B127" s="141">
        <v>45591</v>
      </c>
      <c r="C127">
        <v>4</v>
      </c>
      <c r="D127" t="s">
        <v>201</v>
      </c>
      <c r="E127">
        <v>399701</v>
      </c>
      <c r="F127" t="str">
        <f t="shared" si="2"/>
        <v>Medium C&amp;I</v>
      </c>
      <c r="G127">
        <f t="shared" si="3"/>
        <v>14</v>
      </c>
    </row>
    <row r="128" spans="1:7" x14ac:dyDescent="0.3">
      <c r="A128" t="s">
        <v>213</v>
      </c>
      <c r="B128" s="141">
        <v>45591</v>
      </c>
      <c r="C128">
        <v>4</v>
      </c>
      <c r="D128" t="s">
        <v>202</v>
      </c>
      <c r="E128">
        <v>179228</v>
      </c>
      <c r="F128" t="str">
        <f t="shared" si="2"/>
        <v>Large C&amp;I</v>
      </c>
      <c r="G128">
        <f t="shared" si="3"/>
        <v>14</v>
      </c>
    </row>
    <row r="129" spans="1:7" x14ac:dyDescent="0.3">
      <c r="A129" t="s">
        <v>213</v>
      </c>
      <c r="B129" s="141">
        <v>45591</v>
      </c>
      <c r="C129">
        <v>4</v>
      </c>
      <c r="D129" t="s">
        <v>203</v>
      </c>
      <c r="E129">
        <v>95057</v>
      </c>
      <c r="F129" t="str">
        <f t="shared" si="2"/>
        <v>OTHER</v>
      </c>
      <c r="G129">
        <f t="shared" si="3"/>
        <v>14</v>
      </c>
    </row>
    <row r="130" spans="1:7" x14ac:dyDescent="0.3">
      <c r="A130" t="s">
        <v>213</v>
      </c>
      <c r="B130" s="141">
        <v>45591</v>
      </c>
      <c r="C130">
        <v>5</v>
      </c>
      <c r="D130" t="s">
        <v>201</v>
      </c>
      <c r="E130">
        <v>42380349</v>
      </c>
      <c r="F130" t="str">
        <f t="shared" ref="F130:F180" si="4">TRIM(MID(D130,3,50))</f>
        <v>Medium C&amp;I</v>
      </c>
      <c r="G130">
        <f t="shared" ref="G130:G180" si="5">VALUE(TRIM(MID(A130,6,2)))</f>
        <v>14</v>
      </c>
    </row>
    <row r="131" spans="1:7" x14ac:dyDescent="0.3">
      <c r="A131" t="s">
        <v>213</v>
      </c>
      <c r="B131" s="141">
        <v>45591</v>
      </c>
      <c r="C131">
        <v>5</v>
      </c>
      <c r="D131" t="s">
        <v>203</v>
      </c>
      <c r="E131">
        <v>3411753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45591</v>
      </c>
      <c r="C132">
        <v>4</v>
      </c>
      <c r="D132" t="s">
        <v>195</v>
      </c>
      <c r="E132">
        <v>3844117</v>
      </c>
      <c r="F132" t="str">
        <f t="shared" si="4"/>
        <v>Residential</v>
      </c>
      <c r="G132">
        <f t="shared" si="5"/>
        <v>14</v>
      </c>
    </row>
    <row r="133" spans="1:7" x14ac:dyDescent="0.3">
      <c r="A133" t="s">
        <v>214</v>
      </c>
      <c r="B133" s="141">
        <v>45591</v>
      </c>
      <c r="C133">
        <v>4</v>
      </c>
      <c r="D133" t="s">
        <v>202</v>
      </c>
      <c r="E133">
        <v>22</v>
      </c>
      <c r="F133" t="str">
        <f t="shared" si="4"/>
        <v>Large C&amp;I</v>
      </c>
      <c r="G133">
        <f t="shared" si="5"/>
        <v>15</v>
      </c>
    </row>
    <row r="134" spans="1:7" x14ac:dyDescent="0.3">
      <c r="A134" t="s">
        <v>214</v>
      </c>
      <c r="B134" s="141">
        <v>45591</v>
      </c>
      <c r="C134">
        <v>5</v>
      </c>
      <c r="D134" t="s">
        <v>202</v>
      </c>
      <c r="E134">
        <v>9022</v>
      </c>
      <c r="F134" t="str">
        <f t="shared" si="4"/>
        <v>Large C&amp;I</v>
      </c>
      <c r="G134">
        <f t="shared" si="5"/>
        <v>15</v>
      </c>
    </row>
    <row r="135" spans="1:7" x14ac:dyDescent="0.3">
      <c r="A135" t="s">
        <v>214</v>
      </c>
      <c r="B135" s="141">
        <v>45591</v>
      </c>
      <c r="C135">
        <v>5</v>
      </c>
      <c r="D135" t="s">
        <v>198</v>
      </c>
      <c r="E135">
        <v>169690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45591</v>
      </c>
      <c r="C136">
        <v>5</v>
      </c>
      <c r="D136" t="s">
        <v>203</v>
      </c>
      <c r="E136">
        <v>37931</v>
      </c>
      <c r="F136" t="str">
        <f t="shared" si="4"/>
        <v>OTHER</v>
      </c>
      <c r="G136">
        <f t="shared" si="5"/>
        <v>15</v>
      </c>
    </row>
    <row r="137" spans="1:7" x14ac:dyDescent="0.3">
      <c r="A137" t="s">
        <v>214</v>
      </c>
      <c r="B137" s="141">
        <v>45591</v>
      </c>
      <c r="C137">
        <v>5</v>
      </c>
      <c r="D137" t="s">
        <v>200</v>
      </c>
      <c r="E137">
        <v>191723</v>
      </c>
      <c r="F137" t="str">
        <f t="shared" si="4"/>
        <v>Small C&amp;I</v>
      </c>
      <c r="G137">
        <f t="shared" si="5"/>
        <v>15</v>
      </c>
    </row>
    <row r="138" spans="1:7" x14ac:dyDescent="0.3">
      <c r="A138" t="s">
        <v>214</v>
      </c>
      <c r="B138" s="141">
        <v>45591</v>
      </c>
      <c r="C138">
        <v>5</v>
      </c>
      <c r="D138" t="s">
        <v>195</v>
      </c>
      <c r="E138">
        <v>1060858</v>
      </c>
      <c r="F138" t="str">
        <f t="shared" si="4"/>
        <v>Residential</v>
      </c>
      <c r="G138">
        <f t="shared" si="5"/>
        <v>15</v>
      </c>
    </row>
    <row r="139" spans="1:7" x14ac:dyDescent="0.3">
      <c r="A139" t="s">
        <v>214</v>
      </c>
      <c r="B139" s="141">
        <v>45591</v>
      </c>
      <c r="C139">
        <v>4</v>
      </c>
      <c r="D139" t="s">
        <v>195</v>
      </c>
      <c r="E139">
        <v>13275</v>
      </c>
      <c r="F139" t="str">
        <f t="shared" si="4"/>
        <v>Residential</v>
      </c>
      <c r="G139">
        <f t="shared" si="5"/>
        <v>15</v>
      </c>
    </row>
    <row r="140" spans="1:7" x14ac:dyDescent="0.3">
      <c r="A140" t="s">
        <v>214</v>
      </c>
      <c r="B140" s="141">
        <v>45591</v>
      </c>
      <c r="C140">
        <v>5</v>
      </c>
      <c r="D140" t="s">
        <v>201</v>
      </c>
      <c r="E140">
        <v>22914</v>
      </c>
      <c r="F140" t="str">
        <f t="shared" si="4"/>
        <v>Medium C&amp;I</v>
      </c>
      <c r="G140">
        <f t="shared" si="5"/>
        <v>15</v>
      </c>
    </row>
    <row r="141" spans="1:7" x14ac:dyDescent="0.3">
      <c r="A141" t="s">
        <v>214</v>
      </c>
      <c r="B141" s="141">
        <v>45591</v>
      </c>
      <c r="C141">
        <v>4</v>
      </c>
      <c r="D141" t="s">
        <v>201</v>
      </c>
      <c r="E141">
        <v>89</v>
      </c>
      <c r="F141" t="str">
        <f t="shared" si="4"/>
        <v>Medium C&amp;I</v>
      </c>
      <c r="G141">
        <f t="shared" si="5"/>
        <v>15</v>
      </c>
    </row>
    <row r="142" spans="1:7" x14ac:dyDescent="0.3">
      <c r="A142" t="s">
        <v>214</v>
      </c>
      <c r="B142" s="141">
        <v>45591</v>
      </c>
      <c r="C142">
        <v>4</v>
      </c>
      <c r="D142" t="s">
        <v>200</v>
      </c>
      <c r="E142">
        <v>2015</v>
      </c>
      <c r="F142" t="str">
        <f t="shared" si="4"/>
        <v>Small C&amp;I</v>
      </c>
      <c r="G142">
        <f t="shared" si="5"/>
        <v>15</v>
      </c>
    </row>
    <row r="143" spans="1:7" x14ac:dyDescent="0.3">
      <c r="A143" t="s">
        <v>214</v>
      </c>
      <c r="B143" s="141">
        <v>45591</v>
      </c>
      <c r="C143">
        <v>4</v>
      </c>
      <c r="D143" t="s">
        <v>198</v>
      </c>
      <c r="E143">
        <v>184</v>
      </c>
      <c r="F143" t="str">
        <f t="shared" si="4"/>
        <v>Low Income Residential</v>
      </c>
      <c r="G143">
        <f t="shared" si="5"/>
        <v>15</v>
      </c>
    </row>
    <row r="144" spans="1:7" x14ac:dyDescent="0.3">
      <c r="A144" t="s">
        <v>214</v>
      </c>
      <c r="B144" s="141">
        <v>45591</v>
      </c>
      <c r="C144">
        <v>4</v>
      </c>
      <c r="D144" t="s">
        <v>203</v>
      </c>
      <c r="E144">
        <v>284</v>
      </c>
      <c r="F144" t="str">
        <f t="shared" si="4"/>
        <v>OTHER</v>
      </c>
      <c r="G144">
        <f t="shared" si="5"/>
        <v>15</v>
      </c>
    </row>
    <row r="145" spans="1:7" x14ac:dyDescent="0.3">
      <c r="A145" t="s">
        <v>215</v>
      </c>
      <c r="B145" s="141">
        <v>45591</v>
      </c>
      <c r="C145">
        <v>5</v>
      </c>
      <c r="D145" t="s">
        <v>198</v>
      </c>
      <c r="E145">
        <v>24824</v>
      </c>
      <c r="F145" t="str">
        <f t="shared" si="4"/>
        <v>Low Income Residential</v>
      </c>
      <c r="G145">
        <f t="shared" si="5"/>
        <v>17</v>
      </c>
    </row>
    <row r="146" spans="1:7" x14ac:dyDescent="0.3">
      <c r="A146" t="s">
        <v>215</v>
      </c>
      <c r="B146" s="141">
        <v>45591</v>
      </c>
      <c r="C146">
        <v>5</v>
      </c>
      <c r="D146" t="s">
        <v>203</v>
      </c>
      <c r="E146">
        <v>179</v>
      </c>
      <c r="F146" t="str">
        <f t="shared" si="4"/>
        <v>OTHER</v>
      </c>
      <c r="G146">
        <f t="shared" si="5"/>
        <v>17</v>
      </c>
    </row>
    <row r="147" spans="1:7" x14ac:dyDescent="0.3">
      <c r="A147" t="s">
        <v>215</v>
      </c>
      <c r="B147" s="141">
        <v>45591</v>
      </c>
      <c r="C147">
        <v>5</v>
      </c>
      <c r="D147" t="s">
        <v>195</v>
      </c>
      <c r="E147">
        <v>2241</v>
      </c>
      <c r="F147" t="str">
        <f t="shared" si="4"/>
        <v>Residential</v>
      </c>
      <c r="G147">
        <f t="shared" si="5"/>
        <v>17</v>
      </c>
    </row>
    <row r="148" spans="1:7" x14ac:dyDescent="0.3">
      <c r="A148" t="s">
        <v>215</v>
      </c>
      <c r="B148" s="141">
        <v>45591</v>
      </c>
      <c r="C148">
        <v>4</v>
      </c>
      <c r="D148" t="s">
        <v>198</v>
      </c>
      <c r="E148">
        <v>20</v>
      </c>
      <c r="F148" t="str">
        <f t="shared" si="4"/>
        <v>Low Income Residential</v>
      </c>
      <c r="G148">
        <f t="shared" si="5"/>
        <v>17</v>
      </c>
    </row>
    <row r="149" spans="1:7" x14ac:dyDescent="0.3">
      <c r="A149" t="s">
        <v>215</v>
      </c>
      <c r="B149" s="141">
        <v>45591</v>
      </c>
      <c r="C149">
        <v>4</v>
      </c>
      <c r="D149" t="s">
        <v>195</v>
      </c>
      <c r="E149">
        <v>2</v>
      </c>
      <c r="F149" t="str">
        <f t="shared" si="4"/>
        <v>Residential</v>
      </c>
      <c r="G149">
        <f t="shared" si="5"/>
        <v>17</v>
      </c>
    </row>
    <row r="150" spans="1:7" x14ac:dyDescent="0.3">
      <c r="A150" t="s">
        <v>216</v>
      </c>
      <c r="B150" s="141">
        <v>45591</v>
      </c>
      <c r="C150">
        <v>5</v>
      </c>
      <c r="D150" t="s">
        <v>198</v>
      </c>
      <c r="E150">
        <v>645</v>
      </c>
      <c r="F150" t="str">
        <f t="shared" si="4"/>
        <v>Low Income Residential</v>
      </c>
      <c r="G150">
        <f t="shared" si="5"/>
        <v>18</v>
      </c>
    </row>
    <row r="151" spans="1:7" x14ac:dyDescent="0.3">
      <c r="A151" t="s">
        <v>216</v>
      </c>
      <c r="B151" s="141">
        <v>45591</v>
      </c>
      <c r="C151">
        <v>5</v>
      </c>
      <c r="D151" t="s">
        <v>203</v>
      </c>
      <c r="E151">
        <v>16</v>
      </c>
      <c r="F151" t="str">
        <f t="shared" si="4"/>
        <v>OTHER</v>
      </c>
      <c r="G151">
        <f t="shared" si="5"/>
        <v>18</v>
      </c>
    </row>
    <row r="152" spans="1:7" x14ac:dyDescent="0.3">
      <c r="A152" t="s">
        <v>216</v>
      </c>
      <c r="B152" s="141">
        <v>45591</v>
      </c>
      <c r="C152">
        <v>5</v>
      </c>
      <c r="D152" t="s">
        <v>195</v>
      </c>
      <c r="E152">
        <v>1307</v>
      </c>
      <c r="F152" t="str">
        <f t="shared" si="4"/>
        <v>Residential</v>
      </c>
      <c r="G152">
        <f t="shared" si="5"/>
        <v>18</v>
      </c>
    </row>
    <row r="153" spans="1:7" x14ac:dyDescent="0.3">
      <c r="A153" t="s">
        <v>216</v>
      </c>
      <c r="B153" s="141">
        <v>45591</v>
      </c>
      <c r="C153">
        <v>4</v>
      </c>
      <c r="D153" t="s">
        <v>195</v>
      </c>
      <c r="E153">
        <v>6</v>
      </c>
      <c r="F153" t="str">
        <f t="shared" si="4"/>
        <v>Residential</v>
      </c>
      <c r="G153">
        <f t="shared" si="5"/>
        <v>18</v>
      </c>
    </row>
    <row r="154" spans="1:7" x14ac:dyDescent="0.3">
      <c r="A154" t="s">
        <v>216</v>
      </c>
      <c r="B154" s="141">
        <v>45591</v>
      </c>
      <c r="C154">
        <v>5</v>
      </c>
      <c r="D154" t="s">
        <v>200</v>
      </c>
      <c r="E154">
        <v>63</v>
      </c>
      <c r="F154" t="str">
        <f t="shared" si="4"/>
        <v>Small C&amp;I</v>
      </c>
      <c r="G154">
        <f t="shared" si="5"/>
        <v>18</v>
      </c>
    </row>
    <row r="155" spans="1:7" x14ac:dyDescent="0.3">
      <c r="A155" t="s">
        <v>216</v>
      </c>
      <c r="B155" s="141">
        <v>45591</v>
      </c>
      <c r="C155">
        <v>5</v>
      </c>
      <c r="D155" t="s">
        <v>201</v>
      </c>
      <c r="E155">
        <v>2</v>
      </c>
      <c r="F155" t="str">
        <f t="shared" si="4"/>
        <v>Medium C&amp;I</v>
      </c>
      <c r="G155">
        <f t="shared" si="5"/>
        <v>18</v>
      </c>
    </row>
    <row r="156" spans="1:7" x14ac:dyDescent="0.3">
      <c r="A156" t="s">
        <v>217</v>
      </c>
      <c r="B156" s="141">
        <v>45591</v>
      </c>
      <c r="C156">
        <v>4</v>
      </c>
      <c r="D156" t="s">
        <v>195</v>
      </c>
      <c r="E156">
        <v>5</v>
      </c>
      <c r="F156" t="str">
        <f t="shared" si="4"/>
        <v>Residential</v>
      </c>
      <c r="G156">
        <f t="shared" si="5"/>
        <v>99</v>
      </c>
    </row>
    <row r="157" spans="1:7" x14ac:dyDescent="0.3">
      <c r="A157" t="s">
        <v>217</v>
      </c>
      <c r="B157" s="141">
        <v>45591</v>
      </c>
      <c r="C157">
        <v>5</v>
      </c>
      <c r="D157" t="s">
        <v>195</v>
      </c>
      <c r="E157">
        <v>1539</v>
      </c>
      <c r="F157" t="str">
        <f t="shared" si="4"/>
        <v>Residential</v>
      </c>
      <c r="G157">
        <f t="shared" si="5"/>
        <v>99</v>
      </c>
    </row>
    <row r="158" spans="1:7" x14ac:dyDescent="0.3">
      <c r="A158" t="s">
        <v>217</v>
      </c>
      <c r="B158" s="141">
        <v>45591</v>
      </c>
      <c r="C158">
        <v>5</v>
      </c>
      <c r="D158" t="s">
        <v>198</v>
      </c>
      <c r="E158">
        <v>788</v>
      </c>
      <c r="F158" t="str">
        <f t="shared" si="4"/>
        <v>Low Income Residential</v>
      </c>
      <c r="G158">
        <f t="shared" si="5"/>
        <v>99</v>
      </c>
    </row>
    <row r="159" spans="1:7" x14ac:dyDescent="0.3">
      <c r="A159" t="s">
        <v>217</v>
      </c>
      <c r="B159" s="141">
        <v>45591</v>
      </c>
      <c r="C159">
        <v>5</v>
      </c>
      <c r="D159" t="s">
        <v>203</v>
      </c>
      <c r="E159">
        <v>20</v>
      </c>
      <c r="F159" t="str">
        <f t="shared" si="4"/>
        <v>OTHER</v>
      </c>
      <c r="G159">
        <f t="shared" si="5"/>
        <v>99</v>
      </c>
    </row>
    <row r="160" spans="1:7" x14ac:dyDescent="0.3">
      <c r="A160" t="s">
        <v>217</v>
      </c>
      <c r="B160" s="141">
        <v>45591</v>
      </c>
      <c r="C160">
        <v>5</v>
      </c>
      <c r="D160" t="s">
        <v>200</v>
      </c>
      <c r="E160">
        <v>78</v>
      </c>
      <c r="F160" t="str">
        <f t="shared" si="4"/>
        <v>Small C&amp;I</v>
      </c>
      <c r="G160">
        <f t="shared" si="5"/>
        <v>99</v>
      </c>
    </row>
    <row r="161" spans="1:7" x14ac:dyDescent="0.3">
      <c r="A161" t="s">
        <v>217</v>
      </c>
      <c r="B161" s="141">
        <v>45591</v>
      </c>
      <c r="C161">
        <v>5</v>
      </c>
      <c r="D161" t="s">
        <v>201</v>
      </c>
      <c r="E161">
        <v>2</v>
      </c>
      <c r="F161" t="str">
        <f t="shared" si="4"/>
        <v>Medium C&amp;I</v>
      </c>
      <c r="G161">
        <f t="shared" si="5"/>
        <v>99</v>
      </c>
    </row>
    <row r="162" spans="1:7" x14ac:dyDescent="0.3">
      <c r="A162" t="s">
        <v>218</v>
      </c>
      <c r="B162" s="141">
        <v>45591</v>
      </c>
      <c r="C162">
        <v>5</v>
      </c>
      <c r="D162" t="s">
        <v>202</v>
      </c>
      <c r="E162">
        <v>17</v>
      </c>
      <c r="F162" t="str">
        <f t="shared" si="4"/>
        <v>Large C&amp;I</v>
      </c>
      <c r="G162">
        <f t="shared" si="5"/>
        <v>19</v>
      </c>
    </row>
    <row r="163" spans="1:7" x14ac:dyDescent="0.3">
      <c r="A163" t="s">
        <v>218</v>
      </c>
      <c r="B163" s="141">
        <v>45591</v>
      </c>
      <c r="C163">
        <v>5</v>
      </c>
      <c r="D163" t="s">
        <v>198</v>
      </c>
      <c r="E163">
        <v>10074</v>
      </c>
      <c r="F163" t="str">
        <f t="shared" si="4"/>
        <v>Low Income Residential</v>
      </c>
      <c r="G163">
        <f t="shared" si="5"/>
        <v>19</v>
      </c>
    </row>
    <row r="164" spans="1:7" x14ac:dyDescent="0.3">
      <c r="A164" t="s">
        <v>218</v>
      </c>
      <c r="B164" s="141">
        <v>45591</v>
      </c>
      <c r="C164">
        <v>5</v>
      </c>
      <c r="D164" t="s">
        <v>203</v>
      </c>
      <c r="E164">
        <v>780</v>
      </c>
      <c r="F164" t="str">
        <f t="shared" si="4"/>
        <v>OTHER</v>
      </c>
      <c r="G164">
        <f t="shared" si="5"/>
        <v>19</v>
      </c>
    </row>
    <row r="165" spans="1:7" x14ac:dyDescent="0.3">
      <c r="A165" t="s">
        <v>218</v>
      </c>
      <c r="B165" s="141">
        <v>45591</v>
      </c>
      <c r="C165">
        <v>5</v>
      </c>
      <c r="D165" t="s">
        <v>200</v>
      </c>
      <c r="E165">
        <v>925</v>
      </c>
      <c r="F165" t="str">
        <f t="shared" si="4"/>
        <v>Small C&amp;I</v>
      </c>
      <c r="G165">
        <f t="shared" si="5"/>
        <v>19</v>
      </c>
    </row>
    <row r="166" spans="1:7" x14ac:dyDescent="0.3">
      <c r="A166" t="s">
        <v>218</v>
      </c>
      <c r="B166" s="141">
        <v>45591</v>
      </c>
      <c r="C166">
        <v>5</v>
      </c>
      <c r="D166" t="s">
        <v>201</v>
      </c>
      <c r="E166">
        <v>86</v>
      </c>
      <c r="F166" t="str">
        <f t="shared" si="4"/>
        <v>Medium C&amp;I</v>
      </c>
      <c r="G166">
        <f t="shared" si="5"/>
        <v>19</v>
      </c>
    </row>
    <row r="167" spans="1:7" x14ac:dyDescent="0.3">
      <c r="A167" t="s">
        <v>218</v>
      </c>
      <c r="B167" s="141">
        <v>45591</v>
      </c>
      <c r="C167">
        <v>4</v>
      </c>
      <c r="D167" t="s">
        <v>198</v>
      </c>
      <c r="E167">
        <v>4</v>
      </c>
      <c r="F167" t="str">
        <f t="shared" si="4"/>
        <v>Low Income Residential</v>
      </c>
      <c r="G167">
        <f t="shared" si="5"/>
        <v>19</v>
      </c>
    </row>
    <row r="168" spans="1:7" x14ac:dyDescent="0.3">
      <c r="A168" t="s">
        <v>218</v>
      </c>
      <c r="B168" s="141">
        <v>45591</v>
      </c>
      <c r="C168">
        <v>4</v>
      </c>
      <c r="D168" t="s">
        <v>195</v>
      </c>
      <c r="E168">
        <v>52</v>
      </c>
      <c r="F168" t="str">
        <f t="shared" si="4"/>
        <v>Residential</v>
      </c>
      <c r="G168">
        <f t="shared" si="5"/>
        <v>19</v>
      </c>
    </row>
    <row r="169" spans="1:7" x14ac:dyDescent="0.3">
      <c r="A169" t="s">
        <v>218</v>
      </c>
      <c r="B169" s="141">
        <v>45591</v>
      </c>
      <c r="C169">
        <v>4</v>
      </c>
      <c r="D169" t="s">
        <v>200</v>
      </c>
      <c r="E169">
        <v>1</v>
      </c>
      <c r="F169" t="str">
        <f t="shared" si="4"/>
        <v>Small C&amp;I</v>
      </c>
      <c r="G169">
        <f t="shared" si="5"/>
        <v>19</v>
      </c>
    </row>
    <row r="170" spans="1:7" x14ac:dyDescent="0.3">
      <c r="A170" t="s">
        <v>218</v>
      </c>
      <c r="B170" s="141">
        <v>45591</v>
      </c>
      <c r="C170">
        <v>5</v>
      </c>
      <c r="D170" t="s">
        <v>195</v>
      </c>
      <c r="E170">
        <v>28933</v>
      </c>
      <c r="F170" t="str">
        <f t="shared" si="4"/>
        <v>Residential</v>
      </c>
      <c r="G170">
        <f t="shared" si="5"/>
        <v>19</v>
      </c>
    </row>
    <row r="171" spans="1:7" x14ac:dyDescent="0.3">
      <c r="A171" t="s">
        <v>219</v>
      </c>
      <c r="B171" s="141">
        <v>45591</v>
      </c>
      <c r="C171">
        <v>5</v>
      </c>
      <c r="D171" t="s">
        <v>198</v>
      </c>
      <c r="E171">
        <v>11678458</v>
      </c>
      <c r="F171" t="str">
        <f t="shared" si="4"/>
        <v>Low Income Residential</v>
      </c>
      <c r="G171">
        <f t="shared" si="5"/>
        <v>20</v>
      </c>
    </row>
    <row r="172" spans="1:7" x14ac:dyDescent="0.3">
      <c r="A172" t="s">
        <v>219</v>
      </c>
      <c r="B172" s="141">
        <v>45591</v>
      </c>
      <c r="C172">
        <v>4</v>
      </c>
      <c r="D172" t="s">
        <v>198</v>
      </c>
      <c r="E172">
        <v>14721</v>
      </c>
      <c r="F172" t="str">
        <f t="shared" si="4"/>
        <v>Low Income Residential</v>
      </c>
      <c r="G172">
        <f t="shared" si="5"/>
        <v>20</v>
      </c>
    </row>
    <row r="173" spans="1:7" x14ac:dyDescent="0.3">
      <c r="A173" t="s">
        <v>219</v>
      </c>
      <c r="B173" s="141">
        <v>45591</v>
      </c>
      <c r="C173">
        <v>5</v>
      </c>
      <c r="D173" t="s">
        <v>200</v>
      </c>
      <c r="E173">
        <v>29568737</v>
      </c>
      <c r="F173" t="str">
        <f t="shared" si="4"/>
        <v>Small C&amp;I</v>
      </c>
      <c r="G173">
        <f t="shared" si="5"/>
        <v>20</v>
      </c>
    </row>
    <row r="174" spans="1:7" x14ac:dyDescent="0.3">
      <c r="A174" t="s">
        <v>219</v>
      </c>
      <c r="B174" s="141">
        <v>45591</v>
      </c>
      <c r="C174">
        <v>5</v>
      </c>
      <c r="D174" t="s">
        <v>195</v>
      </c>
      <c r="E174">
        <v>107874226</v>
      </c>
      <c r="F174" t="str">
        <f t="shared" si="4"/>
        <v>Residential</v>
      </c>
      <c r="G174">
        <f t="shared" si="5"/>
        <v>20</v>
      </c>
    </row>
    <row r="175" spans="1:7" x14ac:dyDescent="0.3">
      <c r="A175" t="s">
        <v>219</v>
      </c>
      <c r="B175" s="141">
        <v>45591</v>
      </c>
      <c r="C175">
        <v>5</v>
      </c>
      <c r="D175" t="s">
        <v>201</v>
      </c>
      <c r="E175">
        <v>28739028</v>
      </c>
      <c r="F175" t="str">
        <f t="shared" si="4"/>
        <v>Medium C&amp;I</v>
      </c>
      <c r="G175">
        <f t="shared" si="5"/>
        <v>20</v>
      </c>
    </row>
    <row r="176" spans="1:7" x14ac:dyDescent="0.3">
      <c r="A176" t="s">
        <v>219</v>
      </c>
      <c r="B176" s="141">
        <v>45591</v>
      </c>
      <c r="C176">
        <v>5</v>
      </c>
      <c r="D176" t="s">
        <v>203</v>
      </c>
      <c r="E176">
        <v>2496529</v>
      </c>
      <c r="F176" t="str">
        <f t="shared" si="4"/>
        <v>OTHER</v>
      </c>
      <c r="G176">
        <f t="shared" si="5"/>
        <v>20</v>
      </c>
    </row>
    <row r="177" spans="1:7" x14ac:dyDescent="0.3">
      <c r="A177" t="s">
        <v>219</v>
      </c>
      <c r="B177" s="141">
        <v>45591</v>
      </c>
      <c r="C177">
        <v>4</v>
      </c>
      <c r="D177" t="s">
        <v>201</v>
      </c>
      <c r="E177">
        <v>257307</v>
      </c>
      <c r="F177" t="str">
        <f t="shared" si="4"/>
        <v>Medium C&amp;I</v>
      </c>
      <c r="G177">
        <f t="shared" si="5"/>
        <v>20</v>
      </c>
    </row>
    <row r="178" spans="1:7" x14ac:dyDescent="0.3">
      <c r="A178" t="s">
        <v>219</v>
      </c>
      <c r="B178" s="141">
        <v>45591</v>
      </c>
      <c r="C178">
        <v>4</v>
      </c>
      <c r="D178" t="s">
        <v>202</v>
      </c>
      <c r="E178">
        <v>180669</v>
      </c>
      <c r="F178" t="str">
        <f t="shared" si="4"/>
        <v>Large C&amp;I</v>
      </c>
      <c r="G178">
        <f t="shared" si="5"/>
        <v>20</v>
      </c>
    </row>
    <row r="179" spans="1:7" x14ac:dyDescent="0.3">
      <c r="A179" t="s">
        <v>219</v>
      </c>
      <c r="B179" s="141">
        <v>45591</v>
      </c>
      <c r="C179">
        <v>4</v>
      </c>
      <c r="D179" t="s">
        <v>203</v>
      </c>
      <c r="E179">
        <v>72987</v>
      </c>
      <c r="F179" t="str">
        <f t="shared" si="4"/>
        <v>OTHER</v>
      </c>
      <c r="G179">
        <f t="shared" si="5"/>
        <v>20</v>
      </c>
    </row>
    <row r="180" spans="1:7" x14ac:dyDescent="0.3">
      <c r="A180" t="s">
        <v>219</v>
      </c>
      <c r="B180" s="141">
        <v>45591</v>
      </c>
      <c r="C180">
        <v>4</v>
      </c>
      <c r="D180" t="s">
        <v>195</v>
      </c>
      <c r="E180">
        <v>1757197</v>
      </c>
      <c r="F180" t="str">
        <f t="shared" si="4"/>
        <v>Residential</v>
      </c>
      <c r="G180">
        <f t="shared" si="5"/>
        <v>20</v>
      </c>
    </row>
    <row r="181" spans="1:7" x14ac:dyDescent="0.3">
      <c r="A181" t="s">
        <v>219</v>
      </c>
      <c r="B181" s="141">
        <v>45591</v>
      </c>
      <c r="C181">
        <v>4</v>
      </c>
      <c r="D181" t="s">
        <v>200</v>
      </c>
      <c r="E181">
        <v>303239</v>
      </c>
      <c r="F181" t="str">
        <f t="shared" ref="F181:F184" si="6">TRIM(MID(D181,3,50))</f>
        <v>Small C&amp;I</v>
      </c>
      <c r="G181">
        <f t="shared" ref="G181" si="7">VALUE(TRIM(MID(A181,6,2)))</f>
        <v>20</v>
      </c>
    </row>
    <row r="182" spans="1:7" x14ac:dyDescent="0.3">
      <c r="A182" t="s">
        <v>219</v>
      </c>
      <c r="B182" s="141">
        <v>45591</v>
      </c>
      <c r="C182">
        <v>5</v>
      </c>
      <c r="D182" t="s">
        <v>202</v>
      </c>
      <c r="E182">
        <v>43524021</v>
      </c>
      <c r="F182" t="str">
        <f t="shared" ref="F182" si="8">TRIM(MID(D182,3,50))</f>
        <v>Large C&amp;I</v>
      </c>
      <c r="G182">
        <f t="shared" ref="G182" si="9">VALUE(TRIM(MID(A182,6,2)))</f>
        <v>20</v>
      </c>
    </row>
    <row r="184" spans="1:7" x14ac:dyDescent="0.3">
      <c r="F184" t="str">
        <f t="shared" si="6"/>
        <v/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7"/>
  <sheetViews>
    <sheetView workbookViewId="0">
      <pane ySplit="1" topLeftCell="A2" activePane="bottomLeft" state="frozen"/>
      <selection activeCell="A2" sqref="A2:E363"/>
      <selection pane="bottomLeft" activeCell="M7" sqref="M7"/>
    </sheetView>
  </sheetViews>
  <sheetFormatPr defaultRowHeight="14.4" x14ac:dyDescent="0.3"/>
  <cols>
    <col min="2" max="2" width="11.6640625" style="141" customWidth="1"/>
    <col min="3" max="3" width="14.6640625" customWidth="1"/>
    <col min="4" max="4" width="17.33203125" customWidth="1"/>
    <col min="5" max="5" width="14.6640625" customWidth="1"/>
    <col min="6" max="6" width="27.44140625" customWidth="1"/>
    <col min="9" max="9" width="25.88671875" bestFit="1" customWidth="1"/>
    <col min="10" max="10" width="15.777343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33203125" bestFit="1" customWidth="1"/>
    <col min="15" max="15" width="11.33203125" bestFit="1" customWidth="1"/>
  </cols>
  <sheetData>
    <row r="1" spans="1:11" s="1" customFormat="1" x14ac:dyDescent="0.3">
      <c r="A1" s="1" t="s">
        <v>187</v>
      </c>
      <c r="B1" s="216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">
      <c r="A2" t="s">
        <v>194</v>
      </c>
      <c r="B2" s="141">
        <v>45591</v>
      </c>
      <c r="C2" t="s">
        <v>186</v>
      </c>
      <c r="D2" t="s">
        <v>195</v>
      </c>
      <c r="E2">
        <v>180654</v>
      </c>
      <c r="F2" t="str">
        <f t="shared" ref="F2:F65" si="0">TRIM(MID(D2,3,50))</f>
        <v>Residential</v>
      </c>
      <c r="G2">
        <f t="shared" ref="G2:G65" si="1">VALUE(TRIM(MID(A2,6,2)))</f>
        <v>1</v>
      </c>
      <c r="I2" s="142" t="s">
        <v>196</v>
      </c>
      <c r="J2" s="142" t="s">
        <v>197</v>
      </c>
    </row>
    <row r="3" spans="1:11" x14ac:dyDescent="0.3">
      <c r="A3" t="s">
        <v>194</v>
      </c>
      <c r="B3" s="141">
        <v>45591</v>
      </c>
      <c r="C3" t="s">
        <v>181</v>
      </c>
      <c r="D3" t="s">
        <v>200</v>
      </c>
      <c r="E3">
        <v>27582</v>
      </c>
      <c r="F3" t="str">
        <f t="shared" si="0"/>
        <v>Small C&amp;I</v>
      </c>
      <c r="G3">
        <f t="shared" si="1"/>
        <v>1</v>
      </c>
      <c r="J3" s="141">
        <v>45591</v>
      </c>
    </row>
    <row r="4" spans="1:11" x14ac:dyDescent="0.3">
      <c r="A4" t="s">
        <v>194</v>
      </c>
      <c r="B4" s="141">
        <v>45591</v>
      </c>
      <c r="C4" t="s">
        <v>181</v>
      </c>
      <c r="D4" t="s">
        <v>203</v>
      </c>
      <c r="E4">
        <v>16188</v>
      </c>
      <c r="F4" t="str">
        <f t="shared" si="0"/>
        <v>OTHER</v>
      </c>
      <c r="G4">
        <f t="shared" si="1"/>
        <v>1</v>
      </c>
      <c r="I4" s="142" t="s">
        <v>199</v>
      </c>
      <c r="J4" t="s">
        <v>181</v>
      </c>
      <c r="K4" t="s">
        <v>186</v>
      </c>
    </row>
    <row r="5" spans="1:11" x14ac:dyDescent="0.3">
      <c r="A5" t="s">
        <v>194</v>
      </c>
      <c r="B5" s="141">
        <v>45591</v>
      </c>
      <c r="C5" t="s">
        <v>181</v>
      </c>
      <c r="D5" t="s">
        <v>195</v>
      </c>
      <c r="E5">
        <v>596095</v>
      </c>
      <c r="F5" t="str">
        <f t="shared" si="0"/>
        <v>Residential</v>
      </c>
      <c r="G5">
        <f t="shared" si="1"/>
        <v>1</v>
      </c>
      <c r="I5" s="2">
        <v>1</v>
      </c>
      <c r="J5" s="431"/>
      <c r="K5" s="431"/>
    </row>
    <row r="6" spans="1:11" x14ac:dyDescent="0.3">
      <c r="A6" t="s">
        <v>194</v>
      </c>
      <c r="B6" s="141">
        <v>45591</v>
      </c>
      <c r="C6" t="s">
        <v>186</v>
      </c>
      <c r="D6" t="s">
        <v>201</v>
      </c>
      <c r="E6">
        <v>445</v>
      </c>
      <c r="F6" t="str">
        <f t="shared" si="0"/>
        <v>Medium C&amp;I</v>
      </c>
      <c r="G6">
        <f t="shared" si="1"/>
        <v>1</v>
      </c>
      <c r="I6" s="143" t="s">
        <v>143</v>
      </c>
      <c r="J6" s="431">
        <v>7062</v>
      </c>
      <c r="K6" s="431">
        <v>60</v>
      </c>
    </row>
    <row r="7" spans="1:11" x14ac:dyDescent="0.3">
      <c r="A7" t="s">
        <v>194</v>
      </c>
      <c r="B7" s="141">
        <v>45591</v>
      </c>
      <c r="C7" t="s">
        <v>186</v>
      </c>
      <c r="D7" t="s">
        <v>202</v>
      </c>
      <c r="E7">
        <v>60</v>
      </c>
      <c r="F7" t="str">
        <f t="shared" si="0"/>
        <v>Large C&amp;I</v>
      </c>
      <c r="G7">
        <f t="shared" si="1"/>
        <v>1</v>
      </c>
      <c r="I7" s="143" t="s">
        <v>140</v>
      </c>
      <c r="J7" s="431">
        <v>75641</v>
      </c>
      <c r="K7" s="431">
        <v>19825</v>
      </c>
    </row>
    <row r="8" spans="1:11" x14ac:dyDescent="0.3">
      <c r="A8" t="s">
        <v>194</v>
      </c>
      <c r="B8" s="141">
        <v>45591</v>
      </c>
      <c r="C8" t="s">
        <v>186</v>
      </c>
      <c r="D8" t="s">
        <v>203</v>
      </c>
      <c r="E8">
        <v>3404</v>
      </c>
      <c r="F8" t="str">
        <f t="shared" si="0"/>
        <v>OTHER</v>
      </c>
      <c r="G8">
        <f t="shared" si="1"/>
        <v>1</v>
      </c>
      <c r="I8" s="143" t="s">
        <v>142</v>
      </c>
      <c r="J8" s="431">
        <v>10536</v>
      </c>
      <c r="K8" s="431">
        <v>445</v>
      </c>
    </row>
    <row r="9" spans="1:11" x14ac:dyDescent="0.3">
      <c r="A9" t="s">
        <v>194</v>
      </c>
      <c r="B9" s="141">
        <v>45591</v>
      </c>
      <c r="C9" t="s">
        <v>181</v>
      </c>
      <c r="D9" t="s">
        <v>700</v>
      </c>
      <c r="E9">
        <v>75641</v>
      </c>
      <c r="F9" t="str">
        <f t="shared" si="0"/>
        <v>Low Income Residential</v>
      </c>
      <c r="G9">
        <f t="shared" si="1"/>
        <v>1</v>
      </c>
      <c r="I9" s="143" t="s">
        <v>139</v>
      </c>
      <c r="J9" s="431">
        <v>596095</v>
      </c>
      <c r="K9" s="431">
        <v>180654</v>
      </c>
    </row>
    <row r="10" spans="1:11" x14ac:dyDescent="0.3">
      <c r="A10" t="s">
        <v>194</v>
      </c>
      <c r="B10" s="141">
        <v>45591</v>
      </c>
      <c r="C10" t="s">
        <v>181</v>
      </c>
      <c r="D10" t="s">
        <v>202</v>
      </c>
      <c r="E10">
        <v>7062</v>
      </c>
      <c r="F10" t="str">
        <f t="shared" si="0"/>
        <v>Large C&amp;I</v>
      </c>
      <c r="G10">
        <f t="shared" si="1"/>
        <v>1</v>
      </c>
      <c r="I10" s="143" t="s">
        <v>141</v>
      </c>
      <c r="J10" s="431">
        <v>27582</v>
      </c>
      <c r="K10" s="431">
        <v>15318</v>
      </c>
    </row>
    <row r="11" spans="1:11" x14ac:dyDescent="0.3">
      <c r="A11" t="s">
        <v>194</v>
      </c>
      <c r="B11" s="141">
        <v>45591</v>
      </c>
      <c r="C11" t="s">
        <v>186</v>
      </c>
      <c r="D11" t="s">
        <v>700</v>
      </c>
      <c r="E11">
        <v>19825</v>
      </c>
      <c r="F11" t="str">
        <f t="shared" si="0"/>
        <v>Low Income Residential</v>
      </c>
      <c r="G11">
        <f t="shared" si="1"/>
        <v>1</v>
      </c>
      <c r="I11" s="2">
        <v>2</v>
      </c>
      <c r="J11" s="431"/>
      <c r="K11" s="431"/>
    </row>
    <row r="12" spans="1:11" x14ac:dyDescent="0.3">
      <c r="A12" t="s">
        <v>194</v>
      </c>
      <c r="B12" s="141">
        <v>45591</v>
      </c>
      <c r="C12" t="s">
        <v>186</v>
      </c>
      <c r="D12" t="s">
        <v>200</v>
      </c>
      <c r="E12">
        <v>15318</v>
      </c>
      <c r="F12" t="str">
        <f t="shared" si="0"/>
        <v>Small C&amp;I</v>
      </c>
      <c r="G12">
        <f t="shared" si="1"/>
        <v>1</v>
      </c>
      <c r="I12" s="143" t="s">
        <v>143</v>
      </c>
      <c r="J12" s="431">
        <v>1118</v>
      </c>
      <c r="K12" s="431">
        <v>15</v>
      </c>
    </row>
    <row r="13" spans="1:11" x14ac:dyDescent="0.3">
      <c r="A13" t="s">
        <v>194</v>
      </c>
      <c r="B13" s="141">
        <v>45591</v>
      </c>
      <c r="C13" t="s">
        <v>181</v>
      </c>
      <c r="D13" t="s">
        <v>201</v>
      </c>
      <c r="E13">
        <v>10536</v>
      </c>
      <c r="F13" t="str">
        <f t="shared" si="0"/>
        <v>Medium C&amp;I</v>
      </c>
      <c r="G13">
        <f t="shared" si="1"/>
        <v>1</v>
      </c>
      <c r="I13" s="143" t="s">
        <v>140</v>
      </c>
      <c r="J13" s="431">
        <v>32671</v>
      </c>
      <c r="K13" s="431">
        <v>7372</v>
      </c>
    </row>
    <row r="14" spans="1:11" x14ac:dyDescent="0.3">
      <c r="A14" t="s">
        <v>204</v>
      </c>
      <c r="B14" s="141">
        <v>45591</v>
      </c>
      <c r="C14" t="s">
        <v>181</v>
      </c>
      <c r="D14" t="s">
        <v>203</v>
      </c>
      <c r="E14">
        <v>2754</v>
      </c>
      <c r="F14" t="str">
        <f t="shared" si="0"/>
        <v>OTHER</v>
      </c>
      <c r="G14">
        <f t="shared" si="1"/>
        <v>2</v>
      </c>
      <c r="I14" s="143" t="s">
        <v>142</v>
      </c>
      <c r="J14" s="431">
        <v>1391</v>
      </c>
      <c r="K14" s="431">
        <v>86</v>
      </c>
    </row>
    <row r="15" spans="1:11" x14ac:dyDescent="0.3">
      <c r="A15" t="s">
        <v>204</v>
      </c>
      <c r="B15" s="141">
        <v>45591</v>
      </c>
      <c r="C15" t="s">
        <v>181</v>
      </c>
      <c r="D15" t="s">
        <v>700</v>
      </c>
      <c r="E15">
        <v>32671</v>
      </c>
      <c r="F15" t="str">
        <f t="shared" si="0"/>
        <v>Low Income Residential</v>
      </c>
      <c r="G15">
        <f t="shared" si="1"/>
        <v>2</v>
      </c>
      <c r="I15" s="143" t="s">
        <v>139</v>
      </c>
      <c r="J15" s="431">
        <v>94421</v>
      </c>
      <c r="K15" s="431">
        <v>20181</v>
      </c>
    </row>
    <row r="16" spans="1:11" x14ac:dyDescent="0.3">
      <c r="A16" t="s">
        <v>204</v>
      </c>
      <c r="B16" s="141">
        <v>45591</v>
      </c>
      <c r="C16" t="s">
        <v>181</v>
      </c>
      <c r="D16" t="s">
        <v>202</v>
      </c>
      <c r="E16">
        <v>1118</v>
      </c>
      <c r="F16" t="str">
        <f t="shared" si="0"/>
        <v>Large C&amp;I</v>
      </c>
      <c r="G16">
        <f t="shared" si="1"/>
        <v>2</v>
      </c>
      <c r="I16" s="143" t="s">
        <v>141</v>
      </c>
      <c r="J16" s="431">
        <v>4203</v>
      </c>
      <c r="K16" s="431">
        <v>2147</v>
      </c>
    </row>
    <row r="17" spans="1:11" x14ac:dyDescent="0.3">
      <c r="A17" t="s">
        <v>204</v>
      </c>
      <c r="B17" s="141">
        <v>45591</v>
      </c>
      <c r="C17" t="s">
        <v>186</v>
      </c>
      <c r="D17" t="s">
        <v>195</v>
      </c>
      <c r="E17">
        <v>20181</v>
      </c>
      <c r="F17" t="str">
        <f t="shared" si="0"/>
        <v>Residential</v>
      </c>
      <c r="G17">
        <f t="shared" si="1"/>
        <v>2</v>
      </c>
      <c r="I17" s="2">
        <v>3</v>
      </c>
      <c r="J17" s="431"/>
      <c r="K17" s="431"/>
    </row>
    <row r="18" spans="1:11" x14ac:dyDescent="0.3">
      <c r="A18" t="s">
        <v>204</v>
      </c>
      <c r="B18" s="141">
        <v>45591</v>
      </c>
      <c r="C18" t="s">
        <v>181</v>
      </c>
      <c r="D18" t="s">
        <v>200</v>
      </c>
      <c r="E18">
        <v>4203</v>
      </c>
      <c r="F18" t="str">
        <f t="shared" si="0"/>
        <v>Small C&amp;I</v>
      </c>
      <c r="G18">
        <f t="shared" si="1"/>
        <v>2</v>
      </c>
      <c r="I18" s="143" t="s">
        <v>143</v>
      </c>
      <c r="J18" s="431">
        <v>570</v>
      </c>
      <c r="K18" s="431">
        <v>9</v>
      </c>
    </row>
    <row r="19" spans="1:11" x14ac:dyDescent="0.3">
      <c r="A19" t="s">
        <v>204</v>
      </c>
      <c r="B19" s="141">
        <v>45591</v>
      </c>
      <c r="C19" t="s">
        <v>181</v>
      </c>
      <c r="D19" t="s">
        <v>195</v>
      </c>
      <c r="E19">
        <v>94421</v>
      </c>
      <c r="F19" t="str">
        <f t="shared" si="0"/>
        <v>Residential</v>
      </c>
      <c r="G19">
        <f t="shared" si="1"/>
        <v>2</v>
      </c>
      <c r="I19" s="143" t="s">
        <v>140</v>
      </c>
      <c r="J19" s="431">
        <v>4444</v>
      </c>
      <c r="K19" s="431">
        <v>945</v>
      </c>
    </row>
    <row r="20" spans="1:11" x14ac:dyDescent="0.3">
      <c r="A20" t="s">
        <v>204</v>
      </c>
      <c r="B20" s="141">
        <v>45591</v>
      </c>
      <c r="C20" t="s">
        <v>186</v>
      </c>
      <c r="D20" t="s">
        <v>201</v>
      </c>
      <c r="E20">
        <v>86</v>
      </c>
      <c r="F20" t="str">
        <f t="shared" si="0"/>
        <v>Medium C&amp;I</v>
      </c>
      <c r="G20">
        <f t="shared" si="1"/>
        <v>2</v>
      </c>
      <c r="I20" s="143" t="s">
        <v>142</v>
      </c>
      <c r="J20" s="431">
        <v>712</v>
      </c>
      <c r="K20" s="431">
        <v>40</v>
      </c>
    </row>
    <row r="21" spans="1:11" x14ac:dyDescent="0.3">
      <c r="A21" t="s">
        <v>204</v>
      </c>
      <c r="B21" s="141">
        <v>45591</v>
      </c>
      <c r="C21" t="s">
        <v>186</v>
      </c>
      <c r="D21" t="s">
        <v>202</v>
      </c>
      <c r="E21">
        <v>15</v>
      </c>
      <c r="F21" t="str">
        <f t="shared" si="0"/>
        <v>Large C&amp;I</v>
      </c>
      <c r="G21">
        <f t="shared" si="1"/>
        <v>2</v>
      </c>
      <c r="I21" s="143" t="s">
        <v>139</v>
      </c>
      <c r="J21" s="431">
        <v>36780</v>
      </c>
      <c r="K21" s="431">
        <v>8048</v>
      </c>
    </row>
    <row r="22" spans="1:11" x14ac:dyDescent="0.3">
      <c r="A22" t="s">
        <v>204</v>
      </c>
      <c r="B22" s="141">
        <v>45591</v>
      </c>
      <c r="C22" t="s">
        <v>186</v>
      </c>
      <c r="D22" t="s">
        <v>203</v>
      </c>
      <c r="E22">
        <v>548</v>
      </c>
      <c r="F22" t="str">
        <f t="shared" si="0"/>
        <v>OTHER</v>
      </c>
      <c r="G22">
        <f t="shared" si="1"/>
        <v>2</v>
      </c>
      <c r="I22" s="143" t="s">
        <v>141</v>
      </c>
      <c r="J22" s="431">
        <v>1840</v>
      </c>
      <c r="K22" s="431">
        <v>1066</v>
      </c>
    </row>
    <row r="23" spans="1:11" x14ac:dyDescent="0.3">
      <c r="A23" t="s">
        <v>204</v>
      </c>
      <c r="B23" s="141">
        <v>45591</v>
      </c>
      <c r="C23" t="s">
        <v>186</v>
      </c>
      <c r="D23" t="s">
        <v>700</v>
      </c>
      <c r="E23">
        <v>7372</v>
      </c>
      <c r="F23" t="str">
        <f t="shared" si="0"/>
        <v>Low Income Residential</v>
      </c>
      <c r="G23">
        <f t="shared" si="1"/>
        <v>2</v>
      </c>
      <c r="I23" s="2">
        <v>4</v>
      </c>
      <c r="J23" s="431"/>
      <c r="K23" s="431"/>
    </row>
    <row r="24" spans="1:11" x14ac:dyDescent="0.3">
      <c r="A24" t="s">
        <v>204</v>
      </c>
      <c r="B24" s="141">
        <v>45591</v>
      </c>
      <c r="C24" t="s">
        <v>186</v>
      </c>
      <c r="D24" t="s">
        <v>200</v>
      </c>
      <c r="E24">
        <v>2147</v>
      </c>
      <c r="F24" t="str">
        <f t="shared" si="0"/>
        <v>Small C&amp;I</v>
      </c>
      <c r="G24">
        <f t="shared" si="1"/>
        <v>2</v>
      </c>
      <c r="I24" s="143" t="s">
        <v>143</v>
      </c>
      <c r="J24" s="431">
        <v>131</v>
      </c>
      <c r="K24" s="431">
        <v>1</v>
      </c>
    </row>
    <row r="25" spans="1:11" x14ac:dyDescent="0.3">
      <c r="A25" t="s">
        <v>204</v>
      </c>
      <c r="B25" s="141">
        <v>45591</v>
      </c>
      <c r="C25" t="s">
        <v>181</v>
      </c>
      <c r="D25" t="s">
        <v>201</v>
      </c>
      <c r="E25">
        <v>1391</v>
      </c>
      <c r="F25" t="str">
        <f t="shared" si="0"/>
        <v>Medium C&amp;I</v>
      </c>
      <c r="G25">
        <f t="shared" si="1"/>
        <v>2</v>
      </c>
      <c r="I25" s="143" t="s">
        <v>140</v>
      </c>
      <c r="J25" s="431">
        <v>2303</v>
      </c>
      <c r="K25" s="431">
        <v>518</v>
      </c>
    </row>
    <row r="26" spans="1:11" x14ac:dyDescent="0.3">
      <c r="A26" t="s">
        <v>205</v>
      </c>
      <c r="B26" s="141">
        <v>45591</v>
      </c>
      <c r="C26" t="s">
        <v>181</v>
      </c>
      <c r="D26" t="s">
        <v>700</v>
      </c>
      <c r="E26">
        <v>4444</v>
      </c>
      <c r="F26" t="str">
        <f t="shared" si="0"/>
        <v>Low Income Residential</v>
      </c>
      <c r="G26">
        <f t="shared" si="1"/>
        <v>3</v>
      </c>
      <c r="I26" s="143" t="s">
        <v>142</v>
      </c>
      <c r="J26" s="431">
        <v>153</v>
      </c>
      <c r="K26" s="431">
        <v>8</v>
      </c>
    </row>
    <row r="27" spans="1:11" x14ac:dyDescent="0.3">
      <c r="A27" t="s">
        <v>205</v>
      </c>
      <c r="B27" s="141">
        <v>45591</v>
      </c>
      <c r="C27" t="s">
        <v>181</v>
      </c>
      <c r="D27" t="s">
        <v>202</v>
      </c>
      <c r="E27">
        <v>570</v>
      </c>
      <c r="F27" t="str">
        <f t="shared" si="0"/>
        <v>Large C&amp;I</v>
      </c>
      <c r="G27">
        <f t="shared" si="1"/>
        <v>3</v>
      </c>
      <c r="I27" s="143" t="s">
        <v>139</v>
      </c>
      <c r="J27" s="431">
        <v>13865</v>
      </c>
      <c r="K27" s="431">
        <v>2983</v>
      </c>
    </row>
    <row r="28" spans="1:11" x14ac:dyDescent="0.3">
      <c r="A28" t="s">
        <v>205</v>
      </c>
      <c r="B28" s="141">
        <v>45591</v>
      </c>
      <c r="C28" t="s">
        <v>186</v>
      </c>
      <c r="D28" t="s">
        <v>201</v>
      </c>
      <c r="E28">
        <v>40</v>
      </c>
      <c r="F28" t="str">
        <f t="shared" si="0"/>
        <v>Medium C&amp;I</v>
      </c>
      <c r="G28">
        <f t="shared" si="1"/>
        <v>3</v>
      </c>
      <c r="I28" s="143" t="s">
        <v>141</v>
      </c>
      <c r="J28" s="431">
        <v>590</v>
      </c>
      <c r="K28" s="431">
        <v>302</v>
      </c>
    </row>
    <row r="29" spans="1:11" x14ac:dyDescent="0.3">
      <c r="A29" t="s">
        <v>205</v>
      </c>
      <c r="B29" s="141">
        <v>45591</v>
      </c>
      <c r="C29" t="s">
        <v>186</v>
      </c>
      <c r="D29" t="s">
        <v>202</v>
      </c>
      <c r="E29">
        <v>9</v>
      </c>
      <c r="F29" t="str">
        <f t="shared" si="0"/>
        <v>Large C&amp;I</v>
      </c>
      <c r="G29">
        <f t="shared" si="1"/>
        <v>3</v>
      </c>
      <c r="I29" s="2">
        <v>5</v>
      </c>
      <c r="J29" s="431"/>
      <c r="K29" s="431"/>
    </row>
    <row r="30" spans="1:11" x14ac:dyDescent="0.3">
      <c r="A30" t="s">
        <v>205</v>
      </c>
      <c r="B30" s="141">
        <v>45591</v>
      </c>
      <c r="C30" t="s">
        <v>186</v>
      </c>
      <c r="D30" t="s">
        <v>203</v>
      </c>
      <c r="E30">
        <v>260</v>
      </c>
      <c r="F30" t="str">
        <f t="shared" si="0"/>
        <v>OTHER</v>
      </c>
      <c r="G30">
        <f t="shared" si="1"/>
        <v>3</v>
      </c>
      <c r="I30" s="143" t="s">
        <v>143</v>
      </c>
      <c r="J30" s="431">
        <v>417</v>
      </c>
      <c r="K30" s="431">
        <v>5</v>
      </c>
    </row>
    <row r="31" spans="1:11" x14ac:dyDescent="0.3">
      <c r="A31" t="s">
        <v>205</v>
      </c>
      <c r="B31" s="141">
        <v>45591</v>
      </c>
      <c r="C31" t="s">
        <v>186</v>
      </c>
      <c r="D31" t="s">
        <v>700</v>
      </c>
      <c r="E31">
        <v>945</v>
      </c>
      <c r="F31" t="str">
        <f t="shared" si="0"/>
        <v>Low Income Residential</v>
      </c>
      <c r="G31">
        <f t="shared" si="1"/>
        <v>3</v>
      </c>
      <c r="I31" s="143" t="s">
        <v>140</v>
      </c>
      <c r="J31" s="431">
        <v>25924</v>
      </c>
      <c r="K31" s="431">
        <v>5909</v>
      </c>
    </row>
    <row r="32" spans="1:11" x14ac:dyDescent="0.3">
      <c r="A32" t="s">
        <v>205</v>
      </c>
      <c r="B32" s="141">
        <v>45591</v>
      </c>
      <c r="C32" t="s">
        <v>186</v>
      </c>
      <c r="D32" t="s">
        <v>200</v>
      </c>
      <c r="E32">
        <v>1066</v>
      </c>
      <c r="F32" t="str">
        <f t="shared" si="0"/>
        <v>Small C&amp;I</v>
      </c>
      <c r="G32">
        <f t="shared" si="1"/>
        <v>3</v>
      </c>
      <c r="I32" s="143" t="s">
        <v>142</v>
      </c>
      <c r="J32" s="431">
        <v>526</v>
      </c>
      <c r="K32" s="431">
        <v>38</v>
      </c>
    </row>
    <row r="33" spans="1:11" x14ac:dyDescent="0.3">
      <c r="A33" t="s">
        <v>205</v>
      </c>
      <c r="B33" s="141">
        <v>45591</v>
      </c>
      <c r="C33" t="s">
        <v>181</v>
      </c>
      <c r="D33" t="s">
        <v>201</v>
      </c>
      <c r="E33">
        <v>712</v>
      </c>
      <c r="F33" t="str">
        <f t="shared" si="0"/>
        <v>Medium C&amp;I</v>
      </c>
      <c r="G33">
        <f t="shared" si="1"/>
        <v>3</v>
      </c>
      <c r="I33" s="143" t="s">
        <v>139</v>
      </c>
      <c r="J33" s="431">
        <v>43776</v>
      </c>
      <c r="K33" s="431">
        <v>9150</v>
      </c>
    </row>
    <row r="34" spans="1:11" x14ac:dyDescent="0.3">
      <c r="A34" t="s">
        <v>205</v>
      </c>
      <c r="B34" s="141">
        <v>45591</v>
      </c>
      <c r="C34" t="s">
        <v>186</v>
      </c>
      <c r="D34" t="s">
        <v>195</v>
      </c>
      <c r="E34">
        <v>8048</v>
      </c>
      <c r="F34" t="str">
        <f t="shared" si="0"/>
        <v>Residential</v>
      </c>
      <c r="G34">
        <f t="shared" si="1"/>
        <v>3</v>
      </c>
      <c r="I34" s="143" t="s">
        <v>141</v>
      </c>
      <c r="J34" s="431">
        <v>1773</v>
      </c>
      <c r="K34" s="431">
        <v>779</v>
      </c>
    </row>
    <row r="35" spans="1:11" x14ac:dyDescent="0.3">
      <c r="A35" t="s">
        <v>205</v>
      </c>
      <c r="B35" s="141">
        <v>45591</v>
      </c>
      <c r="C35" t="s">
        <v>181</v>
      </c>
      <c r="D35" t="s">
        <v>200</v>
      </c>
      <c r="E35">
        <v>1840</v>
      </c>
      <c r="F35" t="str">
        <f t="shared" si="0"/>
        <v>Small C&amp;I</v>
      </c>
      <c r="G35">
        <f t="shared" si="1"/>
        <v>3</v>
      </c>
      <c r="I35" s="2">
        <v>6</v>
      </c>
      <c r="J35" s="431"/>
      <c r="K35" s="431"/>
    </row>
    <row r="36" spans="1:11" x14ac:dyDescent="0.3">
      <c r="A36" t="s">
        <v>205</v>
      </c>
      <c r="B36" s="141">
        <v>45591</v>
      </c>
      <c r="C36" t="s">
        <v>181</v>
      </c>
      <c r="D36" t="s">
        <v>195</v>
      </c>
      <c r="E36">
        <v>36780</v>
      </c>
      <c r="F36" t="str">
        <f t="shared" si="0"/>
        <v>Residential</v>
      </c>
      <c r="G36">
        <f t="shared" si="1"/>
        <v>3</v>
      </c>
      <c r="I36" s="143" t="s">
        <v>143</v>
      </c>
      <c r="J36" s="431">
        <v>459905</v>
      </c>
      <c r="K36" s="431">
        <v>20920</v>
      </c>
    </row>
    <row r="37" spans="1:11" x14ac:dyDescent="0.3">
      <c r="A37" t="s">
        <v>205</v>
      </c>
      <c r="B37" s="141">
        <v>45591</v>
      </c>
      <c r="C37" t="s">
        <v>181</v>
      </c>
      <c r="D37" t="s">
        <v>203</v>
      </c>
      <c r="E37">
        <v>1222</v>
      </c>
      <c r="F37" t="str">
        <f t="shared" si="0"/>
        <v>OTHER</v>
      </c>
      <c r="G37">
        <f t="shared" si="1"/>
        <v>3</v>
      </c>
      <c r="I37" s="143" t="s">
        <v>140</v>
      </c>
      <c r="J37" s="431">
        <v>1093155</v>
      </c>
      <c r="K37" s="431">
        <v>220821</v>
      </c>
    </row>
    <row r="38" spans="1:11" x14ac:dyDescent="0.3">
      <c r="A38" t="s">
        <v>206</v>
      </c>
      <c r="B38" s="141">
        <v>45591</v>
      </c>
      <c r="C38" t="s">
        <v>181</v>
      </c>
      <c r="D38" t="s">
        <v>195</v>
      </c>
      <c r="E38">
        <v>13865</v>
      </c>
      <c r="F38" t="str">
        <f t="shared" si="0"/>
        <v>Residential</v>
      </c>
      <c r="G38">
        <f t="shared" si="1"/>
        <v>4</v>
      </c>
      <c r="I38" s="143" t="s">
        <v>142</v>
      </c>
      <c r="J38" s="431">
        <v>180285</v>
      </c>
      <c r="K38" s="431">
        <v>54974</v>
      </c>
    </row>
    <row r="39" spans="1:11" x14ac:dyDescent="0.3">
      <c r="A39" t="s">
        <v>206</v>
      </c>
      <c r="B39" s="141">
        <v>45591</v>
      </c>
      <c r="C39" t="s">
        <v>181</v>
      </c>
      <c r="D39" t="s">
        <v>203</v>
      </c>
      <c r="E39">
        <v>410</v>
      </c>
      <c r="F39" t="str">
        <f t="shared" si="0"/>
        <v>OTHER</v>
      </c>
      <c r="G39">
        <f t="shared" si="1"/>
        <v>4</v>
      </c>
      <c r="I39" s="143" t="s">
        <v>139</v>
      </c>
      <c r="J39" s="431">
        <v>3577296</v>
      </c>
      <c r="K39" s="431">
        <v>714782</v>
      </c>
    </row>
    <row r="40" spans="1:11" x14ac:dyDescent="0.3">
      <c r="A40" t="s">
        <v>206</v>
      </c>
      <c r="B40" s="141">
        <v>45591</v>
      </c>
      <c r="C40" t="s">
        <v>186</v>
      </c>
      <c r="D40" t="s">
        <v>700</v>
      </c>
      <c r="E40">
        <v>518</v>
      </c>
      <c r="F40" t="str">
        <f t="shared" si="0"/>
        <v>Low Income Residential</v>
      </c>
      <c r="G40">
        <f t="shared" si="1"/>
        <v>4</v>
      </c>
      <c r="I40" s="143" t="s">
        <v>141</v>
      </c>
      <c r="J40" s="431">
        <v>247208</v>
      </c>
      <c r="K40" s="431">
        <v>100346</v>
      </c>
    </row>
    <row r="41" spans="1:11" x14ac:dyDescent="0.3">
      <c r="A41" t="s">
        <v>206</v>
      </c>
      <c r="B41" s="141">
        <v>45591</v>
      </c>
      <c r="C41" t="s">
        <v>186</v>
      </c>
      <c r="D41" t="s">
        <v>200</v>
      </c>
      <c r="E41">
        <v>302</v>
      </c>
      <c r="F41" t="str">
        <f t="shared" si="0"/>
        <v>Small C&amp;I</v>
      </c>
      <c r="G41">
        <f t="shared" si="1"/>
        <v>4</v>
      </c>
      <c r="I41" s="2">
        <v>7</v>
      </c>
      <c r="J41" s="431"/>
      <c r="K41" s="431"/>
    </row>
    <row r="42" spans="1:11" x14ac:dyDescent="0.3">
      <c r="A42" t="s">
        <v>206</v>
      </c>
      <c r="B42" s="141">
        <v>45591</v>
      </c>
      <c r="C42" t="s">
        <v>181</v>
      </c>
      <c r="D42" t="s">
        <v>201</v>
      </c>
      <c r="E42">
        <v>153</v>
      </c>
      <c r="F42" t="str">
        <f t="shared" si="0"/>
        <v>Medium C&amp;I</v>
      </c>
      <c r="G42">
        <f t="shared" si="1"/>
        <v>4</v>
      </c>
      <c r="I42" s="143" t="s">
        <v>143</v>
      </c>
      <c r="J42" s="431">
        <v>248171</v>
      </c>
      <c r="K42" s="431">
        <v>5440</v>
      </c>
    </row>
    <row r="43" spans="1:11" x14ac:dyDescent="0.3">
      <c r="A43" t="s">
        <v>206</v>
      </c>
      <c r="B43" s="141">
        <v>45591</v>
      </c>
      <c r="C43" t="s">
        <v>186</v>
      </c>
      <c r="D43" t="s">
        <v>195</v>
      </c>
      <c r="E43">
        <v>2983</v>
      </c>
      <c r="F43" t="str">
        <f t="shared" si="0"/>
        <v>Residential</v>
      </c>
      <c r="G43">
        <f t="shared" si="1"/>
        <v>4</v>
      </c>
      <c r="I43" s="143" t="s">
        <v>140</v>
      </c>
      <c r="J43" s="431">
        <v>962160</v>
      </c>
      <c r="K43" s="431">
        <v>195960</v>
      </c>
    </row>
    <row r="44" spans="1:11" x14ac:dyDescent="0.3">
      <c r="A44" t="s">
        <v>206</v>
      </c>
      <c r="B44" s="141">
        <v>45591</v>
      </c>
      <c r="C44" t="s">
        <v>181</v>
      </c>
      <c r="D44" t="s">
        <v>200</v>
      </c>
      <c r="E44">
        <v>590</v>
      </c>
      <c r="F44" t="str">
        <f t="shared" si="0"/>
        <v>Small C&amp;I</v>
      </c>
      <c r="G44">
        <f t="shared" si="1"/>
        <v>4</v>
      </c>
      <c r="I44" s="143" t="s">
        <v>142</v>
      </c>
      <c r="J44" s="431">
        <v>99142</v>
      </c>
      <c r="K44" s="431">
        <v>26860</v>
      </c>
    </row>
    <row r="45" spans="1:11" x14ac:dyDescent="0.3">
      <c r="A45" t="s">
        <v>206</v>
      </c>
      <c r="B45" s="141">
        <v>45591</v>
      </c>
      <c r="C45" t="s">
        <v>186</v>
      </c>
      <c r="D45" t="s">
        <v>201</v>
      </c>
      <c r="E45">
        <v>8</v>
      </c>
      <c r="F45" t="str">
        <f t="shared" si="0"/>
        <v>Medium C&amp;I</v>
      </c>
      <c r="G45">
        <f t="shared" si="1"/>
        <v>4</v>
      </c>
      <c r="I45" s="143" t="s">
        <v>139</v>
      </c>
      <c r="J45" s="431">
        <v>2148888</v>
      </c>
      <c r="K45" s="431">
        <v>419670</v>
      </c>
    </row>
    <row r="46" spans="1:11" x14ac:dyDescent="0.3">
      <c r="A46" t="s">
        <v>206</v>
      </c>
      <c r="B46" s="141">
        <v>45591</v>
      </c>
      <c r="C46" t="s">
        <v>186</v>
      </c>
      <c r="D46" t="s">
        <v>202</v>
      </c>
      <c r="E46">
        <v>1</v>
      </c>
      <c r="F46" t="str">
        <f t="shared" si="0"/>
        <v>Large C&amp;I</v>
      </c>
      <c r="G46">
        <f t="shared" si="1"/>
        <v>4</v>
      </c>
      <c r="I46" s="143" t="s">
        <v>141</v>
      </c>
      <c r="J46" s="431">
        <v>129115</v>
      </c>
      <c r="K46" s="431">
        <v>49391</v>
      </c>
    </row>
    <row r="47" spans="1:11" x14ac:dyDescent="0.3">
      <c r="A47" t="s">
        <v>206</v>
      </c>
      <c r="B47" s="141">
        <v>45591</v>
      </c>
      <c r="C47" t="s">
        <v>186</v>
      </c>
      <c r="D47" t="s">
        <v>203</v>
      </c>
      <c r="E47">
        <v>92</v>
      </c>
      <c r="F47" t="str">
        <f t="shared" si="0"/>
        <v>OTHER</v>
      </c>
      <c r="G47">
        <f t="shared" si="1"/>
        <v>4</v>
      </c>
      <c r="I47" s="2">
        <v>8</v>
      </c>
      <c r="J47" s="431"/>
      <c r="K47" s="431"/>
    </row>
    <row r="48" spans="1:11" x14ac:dyDescent="0.3">
      <c r="A48" t="s">
        <v>206</v>
      </c>
      <c r="B48" s="141">
        <v>45591</v>
      </c>
      <c r="C48" t="s">
        <v>181</v>
      </c>
      <c r="D48" t="s">
        <v>700</v>
      </c>
      <c r="E48">
        <v>2303</v>
      </c>
      <c r="F48" t="str">
        <f t="shared" si="0"/>
        <v>Low Income Residential</v>
      </c>
      <c r="G48">
        <f t="shared" si="1"/>
        <v>4</v>
      </c>
      <c r="I48" s="143" t="s">
        <v>143</v>
      </c>
      <c r="J48" s="431">
        <v>4248057</v>
      </c>
      <c r="K48" s="431">
        <v>91726</v>
      </c>
    </row>
    <row r="49" spans="1:11" x14ac:dyDescent="0.3">
      <c r="A49" t="s">
        <v>206</v>
      </c>
      <c r="B49" s="141">
        <v>45591</v>
      </c>
      <c r="C49" t="s">
        <v>181</v>
      </c>
      <c r="D49" t="s">
        <v>202</v>
      </c>
      <c r="E49">
        <v>131</v>
      </c>
      <c r="F49" t="str">
        <f t="shared" si="0"/>
        <v>Large C&amp;I</v>
      </c>
      <c r="G49">
        <f t="shared" si="1"/>
        <v>4</v>
      </c>
      <c r="I49" s="143" t="s">
        <v>140</v>
      </c>
      <c r="J49" s="431">
        <v>49472929</v>
      </c>
      <c r="K49" s="431">
        <v>9085205</v>
      </c>
    </row>
    <row r="50" spans="1:11" x14ac:dyDescent="0.3">
      <c r="A50" t="s">
        <v>207</v>
      </c>
      <c r="B50" s="141">
        <v>45591</v>
      </c>
      <c r="C50" t="s">
        <v>181</v>
      </c>
      <c r="D50" t="s">
        <v>700</v>
      </c>
      <c r="E50">
        <v>25924</v>
      </c>
      <c r="F50" t="str">
        <f t="shared" si="0"/>
        <v>Low Income Residential</v>
      </c>
      <c r="G50">
        <f t="shared" si="1"/>
        <v>5</v>
      </c>
      <c r="I50" s="143" t="s">
        <v>142</v>
      </c>
      <c r="J50" s="431">
        <v>1618138</v>
      </c>
      <c r="K50" s="431">
        <v>531284</v>
      </c>
    </row>
    <row r="51" spans="1:11" x14ac:dyDescent="0.3">
      <c r="A51" t="s">
        <v>207</v>
      </c>
      <c r="B51" s="141">
        <v>45591</v>
      </c>
      <c r="C51" t="s">
        <v>181</v>
      </c>
      <c r="D51" t="s">
        <v>202</v>
      </c>
      <c r="E51">
        <v>417</v>
      </c>
      <c r="F51" t="str">
        <f t="shared" si="0"/>
        <v>Large C&amp;I</v>
      </c>
      <c r="G51">
        <f t="shared" si="1"/>
        <v>5</v>
      </c>
      <c r="I51" s="143" t="s">
        <v>139</v>
      </c>
      <c r="J51" s="431">
        <v>57592055</v>
      </c>
      <c r="K51" s="431">
        <v>11520059</v>
      </c>
    </row>
    <row r="52" spans="1:11" x14ac:dyDescent="0.3">
      <c r="A52" t="s">
        <v>207</v>
      </c>
      <c r="B52" s="141">
        <v>45591</v>
      </c>
      <c r="C52" t="s">
        <v>181</v>
      </c>
      <c r="D52" t="s">
        <v>195</v>
      </c>
      <c r="E52">
        <v>43776</v>
      </c>
      <c r="F52" t="str">
        <f t="shared" si="0"/>
        <v>Residential</v>
      </c>
      <c r="G52">
        <f t="shared" si="1"/>
        <v>5</v>
      </c>
      <c r="I52" s="143" t="s">
        <v>141</v>
      </c>
      <c r="J52" s="431">
        <v>1855553</v>
      </c>
      <c r="K52" s="431">
        <v>861366</v>
      </c>
    </row>
    <row r="53" spans="1:11" x14ac:dyDescent="0.3">
      <c r="A53" t="s">
        <v>207</v>
      </c>
      <c r="B53" s="141">
        <v>45591</v>
      </c>
      <c r="C53" t="s">
        <v>181</v>
      </c>
      <c r="D53" t="s">
        <v>203</v>
      </c>
      <c r="E53">
        <v>1122</v>
      </c>
      <c r="F53" t="str">
        <f t="shared" si="0"/>
        <v>OTHER</v>
      </c>
      <c r="G53">
        <f t="shared" si="1"/>
        <v>5</v>
      </c>
      <c r="I53" s="2">
        <v>9</v>
      </c>
      <c r="J53" s="431"/>
      <c r="K53" s="431"/>
    </row>
    <row r="54" spans="1:11" x14ac:dyDescent="0.3">
      <c r="A54" t="s">
        <v>207</v>
      </c>
      <c r="B54" s="141">
        <v>45591</v>
      </c>
      <c r="C54" t="s">
        <v>186</v>
      </c>
      <c r="D54" t="s">
        <v>201</v>
      </c>
      <c r="E54">
        <v>38</v>
      </c>
      <c r="F54" t="str">
        <f t="shared" si="0"/>
        <v>Medium C&amp;I</v>
      </c>
      <c r="G54">
        <f t="shared" si="1"/>
        <v>5</v>
      </c>
      <c r="I54" s="143" t="s">
        <v>143</v>
      </c>
      <c r="J54" s="431">
        <v>4956133</v>
      </c>
      <c r="K54" s="431">
        <v>118086</v>
      </c>
    </row>
    <row r="55" spans="1:11" x14ac:dyDescent="0.3">
      <c r="A55" t="s">
        <v>207</v>
      </c>
      <c r="B55" s="141">
        <v>45591</v>
      </c>
      <c r="C55" t="s">
        <v>186</v>
      </c>
      <c r="D55" t="s">
        <v>202</v>
      </c>
      <c r="E55">
        <v>5</v>
      </c>
      <c r="F55" t="str">
        <f t="shared" si="0"/>
        <v>Large C&amp;I</v>
      </c>
      <c r="G55">
        <f t="shared" si="1"/>
        <v>5</v>
      </c>
      <c r="I55" s="143" t="s">
        <v>140</v>
      </c>
      <c r="J55" s="431">
        <v>51528243</v>
      </c>
      <c r="K55" s="431">
        <v>9501986</v>
      </c>
    </row>
    <row r="56" spans="1:11" x14ac:dyDescent="0.3">
      <c r="A56" t="s">
        <v>207</v>
      </c>
      <c r="B56" s="141">
        <v>45591</v>
      </c>
      <c r="C56" t="s">
        <v>186</v>
      </c>
      <c r="D56" t="s">
        <v>203</v>
      </c>
      <c r="E56">
        <v>196</v>
      </c>
      <c r="F56" t="str">
        <f t="shared" si="0"/>
        <v>OTHER</v>
      </c>
      <c r="G56">
        <f t="shared" si="1"/>
        <v>5</v>
      </c>
      <c r="I56" s="143" t="s">
        <v>142</v>
      </c>
      <c r="J56" s="431">
        <v>1897565</v>
      </c>
      <c r="K56" s="431">
        <v>613117</v>
      </c>
    </row>
    <row r="57" spans="1:11" x14ac:dyDescent="0.3">
      <c r="A57" t="s">
        <v>207</v>
      </c>
      <c r="B57" s="141">
        <v>45591</v>
      </c>
      <c r="C57" t="s">
        <v>186</v>
      </c>
      <c r="D57" t="s">
        <v>700</v>
      </c>
      <c r="E57">
        <v>5909</v>
      </c>
      <c r="F57" t="str">
        <f t="shared" si="0"/>
        <v>Low Income Residential</v>
      </c>
      <c r="G57">
        <f t="shared" si="1"/>
        <v>5</v>
      </c>
      <c r="I57" s="143" t="s">
        <v>139</v>
      </c>
      <c r="J57" s="431">
        <v>63318239</v>
      </c>
      <c r="K57" s="431">
        <v>12654511</v>
      </c>
    </row>
    <row r="58" spans="1:11" x14ac:dyDescent="0.3">
      <c r="A58" t="s">
        <v>207</v>
      </c>
      <c r="B58" s="141">
        <v>45591</v>
      </c>
      <c r="C58" t="s">
        <v>186</v>
      </c>
      <c r="D58" t="s">
        <v>200</v>
      </c>
      <c r="E58">
        <v>779</v>
      </c>
      <c r="F58" t="str">
        <f t="shared" si="0"/>
        <v>Small C&amp;I</v>
      </c>
      <c r="G58">
        <f t="shared" si="1"/>
        <v>5</v>
      </c>
      <c r="I58" s="143" t="s">
        <v>141</v>
      </c>
      <c r="J58" s="431">
        <v>2231876</v>
      </c>
      <c r="K58" s="431">
        <v>1011104</v>
      </c>
    </row>
    <row r="59" spans="1:11" x14ac:dyDescent="0.3">
      <c r="A59" t="s">
        <v>207</v>
      </c>
      <c r="B59" s="141">
        <v>45591</v>
      </c>
      <c r="C59" t="s">
        <v>181</v>
      </c>
      <c r="D59" t="s">
        <v>201</v>
      </c>
      <c r="E59">
        <v>526</v>
      </c>
      <c r="F59" t="str">
        <f t="shared" si="0"/>
        <v>Medium C&amp;I</v>
      </c>
      <c r="G59">
        <f t="shared" si="1"/>
        <v>5</v>
      </c>
      <c r="I59" s="2">
        <v>14</v>
      </c>
      <c r="J59" s="431"/>
      <c r="K59" s="431"/>
    </row>
    <row r="60" spans="1:11" x14ac:dyDescent="0.3">
      <c r="A60" t="s">
        <v>207</v>
      </c>
      <c r="B60" s="141">
        <v>45591</v>
      </c>
      <c r="C60" t="s">
        <v>186</v>
      </c>
      <c r="D60" t="s">
        <v>195</v>
      </c>
      <c r="E60">
        <v>9150</v>
      </c>
      <c r="F60" t="str">
        <f t="shared" si="0"/>
        <v>Residential</v>
      </c>
      <c r="G60">
        <f t="shared" si="1"/>
        <v>5</v>
      </c>
      <c r="I60" s="143" t="s">
        <v>143</v>
      </c>
      <c r="J60" s="431">
        <v>4904108</v>
      </c>
      <c r="K60" s="431">
        <v>269423</v>
      </c>
    </row>
    <row r="61" spans="1:11" x14ac:dyDescent="0.3">
      <c r="A61" t="s">
        <v>207</v>
      </c>
      <c r="B61" s="141">
        <v>45591</v>
      </c>
      <c r="C61" t="s">
        <v>181</v>
      </c>
      <c r="D61" t="s">
        <v>200</v>
      </c>
      <c r="E61">
        <v>1773</v>
      </c>
      <c r="F61" t="str">
        <f t="shared" si="0"/>
        <v>Small C&amp;I</v>
      </c>
      <c r="G61">
        <f t="shared" si="1"/>
        <v>5</v>
      </c>
      <c r="I61" s="143" t="s">
        <v>140</v>
      </c>
      <c r="J61" s="431">
        <v>4093937</v>
      </c>
      <c r="K61" s="431">
        <v>750253</v>
      </c>
    </row>
    <row r="62" spans="1:11" x14ac:dyDescent="0.3">
      <c r="A62" t="s">
        <v>208</v>
      </c>
      <c r="B62" s="141">
        <v>45591</v>
      </c>
      <c r="C62" t="s">
        <v>186</v>
      </c>
      <c r="D62" t="s">
        <v>195</v>
      </c>
      <c r="E62">
        <v>714782</v>
      </c>
      <c r="F62" t="str">
        <f t="shared" si="0"/>
        <v>Residential</v>
      </c>
      <c r="G62">
        <f t="shared" si="1"/>
        <v>6</v>
      </c>
      <c r="I62" s="143" t="s">
        <v>142</v>
      </c>
      <c r="J62" s="431">
        <v>2067922</v>
      </c>
      <c r="K62" s="431">
        <v>367717</v>
      </c>
    </row>
    <row r="63" spans="1:11" x14ac:dyDescent="0.3">
      <c r="A63" t="s">
        <v>208</v>
      </c>
      <c r="B63" s="141">
        <v>45591</v>
      </c>
      <c r="C63" t="s">
        <v>181</v>
      </c>
      <c r="D63" t="s">
        <v>200</v>
      </c>
      <c r="E63">
        <v>247208</v>
      </c>
      <c r="F63" t="str">
        <f t="shared" si="0"/>
        <v>Small C&amp;I</v>
      </c>
      <c r="G63">
        <f t="shared" si="1"/>
        <v>6</v>
      </c>
      <c r="I63" s="143" t="s">
        <v>139</v>
      </c>
      <c r="J63" s="431">
        <v>35160249</v>
      </c>
      <c r="K63" s="431">
        <v>10477923</v>
      </c>
    </row>
    <row r="64" spans="1:11" x14ac:dyDescent="0.3">
      <c r="A64" t="s">
        <v>208</v>
      </c>
      <c r="B64" s="141">
        <v>45591</v>
      </c>
      <c r="C64" t="s">
        <v>181</v>
      </c>
      <c r="D64" t="s">
        <v>195</v>
      </c>
      <c r="E64">
        <v>3577296</v>
      </c>
      <c r="F64" t="str">
        <f t="shared" si="0"/>
        <v>Residential</v>
      </c>
      <c r="G64">
        <f t="shared" si="1"/>
        <v>6</v>
      </c>
      <c r="I64" s="143" t="s">
        <v>141</v>
      </c>
      <c r="J64" s="431">
        <v>1710037</v>
      </c>
      <c r="K64" s="431">
        <v>930535</v>
      </c>
    </row>
    <row r="65" spans="1:11" x14ac:dyDescent="0.3">
      <c r="A65" t="s">
        <v>208</v>
      </c>
      <c r="B65" s="141">
        <v>45591</v>
      </c>
      <c r="C65" t="s">
        <v>181</v>
      </c>
      <c r="D65" t="s">
        <v>203</v>
      </c>
      <c r="E65">
        <v>1713885</v>
      </c>
      <c r="F65" t="str">
        <f t="shared" si="0"/>
        <v>OTHER</v>
      </c>
      <c r="G65">
        <f t="shared" si="1"/>
        <v>6</v>
      </c>
      <c r="I65" s="2">
        <v>15</v>
      </c>
      <c r="J65" s="431"/>
      <c r="K65" s="431"/>
    </row>
    <row r="66" spans="1:11" x14ac:dyDescent="0.3">
      <c r="A66" t="s">
        <v>208</v>
      </c>
      <c r="B66" s="141">
        <v>45591</v>
      </c>
      <c r="C66" t="s">
        <v>181</v>
      </c>
      <c r="D66" t="s">
        <v>700</v>
      </c>
      <c r="E66">
        <v>1093155</v>
      </c>
      <c r="F66" t="str">
        <f t="shared" ref="F66:F129" si="2">TRIM(MID(D66,3,50))</f>
        <v>Low Income Residential</v>
      </c>
      <c r="G66">
        <f t="shared" ref="G66:G129" si="3">VALUE(TRIM(MID(A66,6,2)))</f>
        <v>6</v>
      </c>
      <c r="I66" s="143" t="s">
        <v>143</v>
      </c>
      <c r="J66" s="431">
        <v>8250</v>
      </c>
      <c r="K66" s="431">
        <v>73</v>
      </c>
    </row>
    <row r="67" spans="1:11" x14ac:dyDescent="0.3">
      <c r="A67" t="s">
        <v>208</v>
      </c>
      <c r="B67" s="141">
        <v>45591</v>
      </c>
      <c r="C67" t="s">
        <v>181</v>
      </c>
      <c r="D67" t="s">
        <v>202</v>
      </c>
      <c r="E67">
        <v>459905</v>
      </c>
      <c r="F67" t="str">
        <f t="shared" si="2"/>
        <v>Large C&amp;I</v>
      </c>
      <c r="G67">
        <f t="shared" si="3"/>
        <v>6</v>
      </c>
      <c r="I67" s="143" t="s">
        <v>140</v>
      </c>
      <c r="J67" s="431">
        <v>67912</v>
      </c>
      <c r="K67" s="431">
        <v>18540</v>
      </c>
    </row>
    <row r="68" spans="1:11" x14ac:dyDescent="0.3">
      <c r="A68" t="s">
        <v>208</v>
      </c>
      <c r="B68" s="141">
        <v>45591</v>
      </c>
      <c r="C68" t="s">
        <v>186</v>
      </c>
      <c r="D68" t="s">
        <v>201</v>
      </c>
      <c r="E68">
        <v>54974</v>
      </c>
      <c r="F68" t="str">
        <f t="shared" si="2"/>
        <v>Medium C&amp;I</v>
      </c>
      <c r="G68">
        <f t="shared" si="3"/>
        <v>6</v>
      </c>
      <c r="I68" s="143" t="s">
        <v>142</v>
      </c>
      <c r="J68" s="431">
        <v>11553</v>
      </c>
      <c r="K68" s="431">
        <v>511</v>
      </c>
    </row>
    <row r="69" spans="1:11" x14ac:dyDescent="0.3">
      <c r="A69" t="s">
        <v>208</v>
      </c>
      <c r="B69" s="141">
        <v>45591</v>
      </c>
      <c r="C69" t="s">
        <v>186</v>
      </c>
      <c r="D69" t="s">
        <v>202</v>
      </c>
      <c r="E69">
        <v>20920</v>
      </c>
      <c r="F69" t="str">
        <f t="shared" si="2"/>
        <v>Large C&amp;I</v>
      </c>
      <c r="G69">
        <f t="shared" si="3"/>
        <v>6</v>
      </c>
      <c r="I69" s="143" t="s">
        <v>139</v>
      </c>
      <c r="J69" s="431">
        <v>561820</v>
      </c>
      <c r="K69" s="431">
        <v>183831</v>
      </c>
    </row>
    <row r="70" spans="1:11" x14ac:dyDescent="0.3">
      <c r="A70" t="s">
        <v>208</v>
      </c>
      <c r="B70" s="141">
        <v>45591</v>
      </c>
      <c r="C70" t="s">
        <v>186</v>
      </c>
      <c r="D70" t="s">
        <v>203</v>
      </c>
      <c r="E70">
        <v>186421</v>
      </c>
      <c r="F70" t="str">
        <f t="shared" si="2"/>
        <v>OTHER</v>
      </c>
      <c r="G70">
        <f t="shared" si="3"/>
        <v>6</v>
      </c>
      <c r="I70" s="143" t="s">
        <v>141</v>
      </c>
      <c r="J70" s="431">
        <v>27164</v>
      </c>
      <c r="K70" s="431">
        <v>15493</v>
      </c>
    </row>
    <row r="71" spans="1:11" x14ac:dyDescent="0.3">
      <c r="A71" t="s">
        <v>208</v>
      </c>
      <c r="B71" s="141">
        <v>45591</v>
      </c>
      <c r="C71" t="s">
        <v>186</v>
      </c>
      <c r="D71" t="s">
        <v>700</v>
      </c>
      <c r="E71">
        <v>220821</v>
      </c>
      <c r="F71" t="str">
        <f t="shared" si="2"/>
        <v>Low Income Residential</v>
      </c>
      <c r="G71">
        <f t="shared" si="3"/>
        <v>6</v>
      </c>
      <c r="I71" s="2">
        <v>17</v>
      </c>
      <c r="J71" s="431"/>
      <c r="K71" s="431"/>
    </row>
    <row r="72" spans="1:11" x14ac:dyDescent="0.3">
      <c r="A72" t="s">
        <v>208</v>
      </c>
      <c r="B72" s="141">
        <v>45591</v>
      </c>
      <c r="C72" t="s">
        <v>186</v>
      </c>
      <c r="D72" t="s">
        <v>200</v>
      </c>
      <c r="E72">
        <v>100346</v>
      </c>
      <c r="F72" t="str">
        <f t="shared" si="2"/>
        <v>Small C&amp;I</v>
      </c>
      <c r="G72">
        <f t="shared" si="3"/>
        <v>6</v>
      </c>
      <c r="I72" s="143" t="s">
        <v>140</v>
      </c>
      <c r="J72" s="431">
        <v>12660</v>
      </c>
      <c r="K72" s="431">
        <v>2847</v>
      </c>
    </row>
    <row r="73" spans="1:11" x14ac:dyDescent="0.3">
      <c r="A73" t="s">
        <v>208</v>
      </c>
      <c r="B73" s="141">
        <v>45591</v>
      </c>
      <c r="C73" t="s">
        <v>181</v>
      </c>
      <c r="D73" t="s">
        <v>201</v>
      </c>
      <c r="E73">
        <v>180285</v>
      </c>
      <c r="F73" t="str">
        <f t="shared" si="2"/>
        <v>Medium C&amp;I</v>
      </c>
      <c r="G73">
        <f t="shared" si="3"/>
        <v>6</v>
      </c>
      <c r="I73" s="143" t="s">
        <v>139</v>
      </c>
      <c r="J73" s="431">
        <v>1520</v>
      </c>
      <c r="K73" s="431">
        <v>14</v>
      </c>
    </row>
    <row r="74" spans="1:11" x14ac:dyDescent="0.3">
      <c r="A74" t="s">
        <v>209</v>
      </c>
      <c r="B74" s="141">
        <v>45591</v>
      </c>
      <c r="C74" t="s">
        <v>186</v>
      </c>
      <c r="D74" t="s">
        <v>195</v>
      </c>
      <c r="E74">
        <v>419670</v>
      </c>
      <c r="F74" t="str">
        <f t="shared" si="2"/>
        <v>Residential</v>
      </c>
      <c r="G74">
        <f t="shared" si="3"/>
        <v>7</v>
      </c>
      <c r="I74" s="2">
        <v>19</v>
      </c>
      <c r="J74" s="431"/>
      <c r="K74" s="431"/>
    </row>
    <row r="75" spans="1:11" x14ac:dyDescent="0.3">
      <c r="A75" t="s">
        <v>209</v>
      </c>
      <c r="B75" s="141">
        <v>45591</v>
      </c>
      <c r="C75" t="s">
        <v>181</v>
      </c>
      <c r="D75" t="s">
        <v>200</v>
      </c>
      <c r="E75">
        <v>129115</v>
      </c>
      <c r="F75" t="str">
        <f t="shared" si="2"/>
        <v>Small C&amp;I</v>
      </c>
      <c r="G75">
        <f t="shared" si="3"/>
        <v>7</v>
      </c>
      <c r="I75" s="143" t="s">
        <v>143</v>
      </c>
      <c r="J75" s="431">
        <v>22</v>
      </c>
      <c r="K75" s="431"/>
    </row>
    <row r="76" spans="1:11" x14ac:dyDescent="0.3">
      <c r="A76" t="s">
        <v>209</v>
      </c>
      <c r="B76" s="141">
        <v>45591</v>
      </c>
      <c r="C76" t="s">
        <v>181</v>
      </c>
      <c r="D76" t="s">
        <v>700</v>
      </c>
      <c r="E76">
        <v>962160</v>
      </c>
      <c r="F76" t="str">
        <f t="shared" si="2"/>
        <v>Low Income Residential</v>
      </c>
      <c r="G76">
        <f t="shared" si="3"/>
        <v>7</v>
      </c>
      <c r="I76" s="143" t="s">
        <v>140</v>
      </c>
      <c r="J76" s="431">
        <v>1894</v>
      </c>
      <c r="K76" s="431">
        <v>365</v>
      </c>
    </row>
    <row r="77" spans="1:11" x14ac:dyDescent="0.3">
      <c r="A77" t="s">
        <v>209</v>
      </c>
      <c r="B77" s="141">
        <v>45591</v>
      </c>
      <c r="C77" t="s">
        <v>181</v>
      </c>
      <c r="D77" t="s">
        <v>202</v>
      </c>
      <c r="E77">
        <v>248171</v>
      </c>
      <c r="F77" t="str">
        <f t="shared" si="2"/>
        <v>Large C&amp;I</v>
      </c>
      <c r="G77">
        <f t="shared" si="3"/>
        <v>7</v>
      </c>
      <c r="I77" s="143" t="s">
        <v>142</v>
      </c>
      <c r="J77" s="431">
        <v>39</v>
      </c>
      <c r="K77" s="431"/>
    </row>
    <row r="78" spans="1:11" x14ac:dyDescent="0.3">
      <c r="A78" t="s">
        <v>209</v>
      </c>
      <c r="B78" s="141">
        <v>45591</v>
      </c>
      <c r="C78" t="s">
        <v>181</v>
      </c>
      <c r="D78" t="s">
        <v>203</v>
      </c>
      <c r="E78">
        <v>880836</v>
      </c>
      <c r="F78" t="str">
        <f t="shared" si="2"/>
        <v>OTHER</v>
      </c>
      <c r="G78">
        <f t="shared" si="3"/>
        <v>7</v>
      </c>
      <c r="I78" s="143" t="s">
        <v>139</v>
      </c>
      <c r="J78" s="431">
        <v>8949</v>
      </c>
      <c r="K78" s="431">
        <v>2118</v>
      </c>
    </row>
    <row r="79" spans="1:11" x14ac:dyDescent="0.3">
      <c r="A79" t="s">
        <v>209</v>
      </c>
      <c r="B79" s="141">
        <v>45591</v>
      </c>
      <c r="C79" t="s">
        <v>181</v>
      </c>
      <c r="D79" t="s">
        <v>195</v>
      </c>
      <c r="E79">
        <v>2148888</v>
      </c>
      <c r="F79" t="str">
        <f t="shared" si="2"/>
        <v>Residential</v>
      </c>
      <c r="G79">
        <f t="shared" si="3"/>
        <v>7</v>
      </c>
      <c r="I79" s="143" t="s">
        <v>141</v>
      </c>
      <c r="J79" s="431">
        <v>111</v>
      </c>
      <c r="K79" s="431">
        <v>37</v>
      </c>
    </row>
    <row r="80" spans="1:11" x14ac:dyDescent="0.3">
      <c r="A80" t="s">
        <v>209</v>
      </c>
      <c r="B80" s="141">
        <v>45591</v>
      </c>
      <c r="C80" t="s">
        <v>186</v>
      </c>
      <c r="D80" t="s">
        <v>201</v>
      </c>
      <c r="E80">
        <v>26860</v>
      </c>
      <c r="F80" t="str">
        <f t="shared" si="2"/>
        <v>Medium C&amp;I</v>
      </c>
      <c r="G80">
        <f t="shared" si="3"/>
        <v>7</v>
      </c>
      <c r="I80" s="2">
        <v>20</v>
      </c>
      <c r="J80" s="431"/>
      <c r="K80" s="431"/>
    </row>
    <row r="81" spans="1:11" x14ac:dyDescent="0.3">
      <c r="A81" t="s">
        <v>209</v>
      </c>
      <c r="B81" s="141">
        <v>45591</v>
      </c>
      <c r="C81" t="s">
        <v>186</v>
      </c>
      <c r="D81" t="s">
        <v>202</v>
      </c>
      <c r="E81">
        <v>5440</v>
      </c>
      <c r="F81" t="str">
        <f t="shared" si="2"/>
        <v>Large C&amp;I</v>
      </c>
      <c r="G81">
        <f t="shared" si="3"/>
        <v>7</v>
      </c>
      <c r="I81" s="143" t="s">
        <v>143</v>
      </c>
      <c r="J81" s="431">
        <v>3451877</v>
      </c>
      <c r="K81" s="431">
        <v>218580</v>
      </c>
    </row>
    <row r="82" spans="1:11" x14ac:dyDescent="0.3">
      <c r="A82" t="s">
        <v>209</v>
      </c>
      <c r="B82" s="141">
        <v>45591</v>
      </c>
      <c r="C82" t="s">
        <v>186</v>
      </c>
      <c r="D82" t="s">
        <v>203</v>
      </c>
      <c r="E82">
        <v>92293</v>
      </c>
      <c r="F82" t="str">
        <f t="shared" si="2"/>
        <v>OTHER</v>
      </c>
      <c r="G82">
        <f t="shared" si="3"/>
        <v>7</v>
      </c>
      <c r="I82" s="143" t="s">
        <v>140</v>
      </c>
      <c r="J82" s="431">
        <v>2030443</v>
      </c>
      <c r="K82" s="431">
        <v>457696</v>
      </c>
    </row>
    <row r="83" spans="1:11" x14ac:dyDescent="0.3">
      <c r="A83" t="s">
        <v>209</v>
      </c>
      <c r="B83" s="141">
        <v>45591</v>
      </c>
      <c r="C83" t="s">
        <v>186</v>
      </c>
      <c r="D83" t="s">
        <v>700</v>
      </c>
      <c r="E83">
        <v>195960</v>
      </c>
      <c r="F83" t="str">
        <f t="shared" si="2"/>
        <v>Low Income Residential</v>
      </c>
      <c r="G83">
        <f t="shared" si="3"/>
        <v>7</v>
      </c>
      <c r="I83" s="143" t="s">
        <v>142</v>
      </c>
      <c r="J83" s="431">
        <v>1599939</v>
      </c>
      <c r="K83" s="431">
        <v>345218</v>
      </c>
    </row>
    <row r="84" spans="1:11" x14ac:dyDescent="0.3">
      <c r="A84" t="s">
        <v>209</v>
      </c>
      <c r="B84" s="141">
        <v>45591</v>
      </c>
      <c r="C84" t="s">
        <v>186</v>
      </c>
      <c r="D84" t="s">
        <v>200</v>
      </c>
      <c r="E84">
        <v>49391</v>
      </c>
      <c r="F84" t="str">
        <f t="shared" si="2"/>
        <v>Small C&amp;I</v>
      </c>
      <c r="G84">
        <f t="shared" si="3"/>
        <v>7</v>
      </c>
      <c r="I84" s="143" t="s">
        <v>139</v>
      </c>
      <c r="J84" s="431">
        <v>22324209</v>
      </c>
      <c r="K84" s="431">
        <v>6264888</v>
      </c>
    </row>
    <row r="85" spans="1:11" x14ac:dyDescent="0.3">
      <c r="A85" t="s">
        <v>209</v>
      </c>
      <c r="B85" s="141">
        <v>45591</v>
      </c>
      <c r="C85" t="s">
        <v>181</v>
      </c>
      <c r="D85" t="s">
        <v>201</v>
      </c>
      <c r="E85">
        <v>99142</v>
      </c>
      <c r="F85" t="str">
        <f t="shared" si="2"/>
        <v>Medium C&amp;I</v>
      </c>
      <c r="G85">
        <f t="shared" si="3"/>
        <v>7</v>
      </c>
      <c r="I85" s="143" t="s">
        <v>141</v>
      </c>
      <c r="J85" s="431">
        <v>1206285</v>
      </c>
      <c r="K85" s="431">
        <v>699156</v>
      </c>
    </row>
    <row r="86" spans="1:11" x14ac:dyDescent="0.3">
      <c r="A86" t="s">
        <v>210</v>
      </c>
      <c r="B86" s="141">
        <v>45591</v>
      </c>
      <c r="C86" t="s">
        <v>186</v>
      </c>
      <c r="D86" t="s">
        <v>195</v>
      </c>
      <c r="E86">
        <v>11520059</v>
      </c>
      <c r="F86" t="str">
        <f t="shared" si="2"/>
        <v>Residential</v>
      </c>
      <c r="G86">
        <f t="shared" si="3"/>
        <v>8</v>
      </c>
      <c r="I86" s="2">
        <v>18</v>
      </c>
      <c r="J86" s="431"/>
      <c r="K86" s="431"/>
    </row>
    <row r="87" spans="1:11" x14ac:dyDescent="0.3">
      <c r="A87" t="s">
        <v>210</v>
      </c>
      <c r="B87" s="141">
        <v>45591</v>
      </c>
      <c r="C87" t="s">
        <v>181</v>
      </c>
      <c r="D87" t="s">
        <v>200</v>
      </c>
      <c r="E87">
        <v>1855553</v>
      </c>
      <c r="F87" t="str">
        <f t="shared" si="2"/>
        <v>Small C&amp;I</v>
      </c>
      <c r="G87">
        <f t="shared" si="3"/>
        <v>8</v>
      </c>
      <c r="I87" s="143" t="s">
        <v>140</v>
      </c>
      <c r="J87" s="431">
        <v>170</v>
      </c>
      <c r="K87" s="431">
        <v>22</v>
      </c>
    </row>
    <row r="88" spans="1:11" x14ac:dyDescent="0.3">
      <c r="A88" t="s">
        <v>210</v>
      </c>
      <c r="B88" s="141">
        <v>45591</v>
      </c>
      <c r="C88" t="s">
        <v>181</v>
      </c>
      <c r="D88" t="s">
        <v>700</v>
      </c>
      <c r="E88">
        <v>49472929</v>
      </c>
      <c r="F88" t="str">
        <f t="shared" si="2"/>
        <v>Low Income Residential</v>
      </c>
      <c r="G88">
        <f t="shared" si="3"/>
        <v>8</v>
      </c>
      <c r="I88" s="143" t="s">
        <v>139</v>
      </c>
      <c r="J88" s="431">
        <v>220</v>
      </c>
      <c r="K88" s="431">
        <v>21</v>
      </c>
    </row>
    <row r="89" spans="1:11" x14ac:dyDescent="0.3">
      <c r="A89" t="s">
        <v>210</v>
      </c>
      <c r="B89" s="141">
        <v>45591</v>
      </c>
      <c r="C89" t="s">
        <v>181</v>
      </c>
      <c r="D89" t="s">
        <v>202</v>
      </c>
      <c r="E89">
        <v>4248057</v>
      </c>
      <c r="F89" t="str">
        <f t="shared" si="2"/>
        <v>Large C&amp;I</v>
      </c>
      <c r="G89">
        <f t="shared" si="3"/>
        <v>8</v>
      </c>
      <c r="I89" s="143" t="s">
        <v>141</v>
      </c>
      <c r="J89" s="431">
        <v>2</v>
      </c>
      <c r="K89" s="431">
        <v>3</v>
      </c>
    </row>
    <row r="90" spans="1:11" x14ac:dyDescent="0.3">
      <c r="A90" t="s">
        <v>210</v>
      </c>
      <c r="B90" s="141">
        <v>45591</v>
      </c>
      <c r="C90" t="s">
        <v>181</v>
      </c>
      <c r="D90" t="s">
        <v>195</v>
      </c>
      <c r="E90">
        <v>57592055</v>
      </c>
      <c r="F90" t="str">
        <f t="shared" si="2"/>
        <v>Residential</v>
      </c>
      <c r="G90">
        <f t="shared" si="3"/>
        <v>8</v>
      </c>
      <c r="I90" s="2">
        <v>99</v>
      </c>
      <c r="J90" s="431"/>
      <c r="K90" s="431"/>
    </row>
    <row r="91" spans="1:11" x14ac:dyDescent="0.3">
      <c r="A91" t="s">
        <v>210</v>
      </c>
      <c r="B91" s="141">
        <v>45591</v>
      </c>
      <c r="C91" t="s">
        <v>186</v>
      </c>
      <c r="D91" t="s">
        <v>201</v>
      </c>
      <c r="E91">
        <v>531284</v>
      </c>
      <c r="F91" t="str">
        <f t="shared" si="2"/>
        <v>Medium C&amp;I</v>
      </c>
      <c r="G91">
        <f t="shared" si="3"/>
        <v>8</v>
      </c>
      <c r="I91" s="143" t="s">
        <v>140</v>
      </c>
      <c r="J91" s="431">
        <v>192</v>
      </c>
      <c r="K91" s="431">
        <v>18</v>
      </c>
    </row>
    <row r="92" spans="1:11" x14ac:dyDescent="0.3">
      <c r="A92" t="s">
        <v>210</v>
      </c>
      <c r="B92" s="141">
        <v>45591</v>
      </c>
      <c r="C92" t="s">
        <v>186</v>
      </c>
      <c r="D92" t="s">
        <v>202</v>
      </c>
      <c r="E92">
        <v>91726</v>
      </c>
      <c r="F92" t="str">
        <f t="shared" si="2"/>
        <v>Large C&amp;I</v>
      </c>
      <c r="G92">
        <f t="shared" si="3"/>
        <v>8</v>
      </c>
      <c r="I92" s="143" t="s">
        <v>142</v>
      </c>
      <c r="J92" s="431">
        <v>1</v>
      </c>
      <c r="K92" s="431"/>
    </row>
    <row r="93" spans="1:11" x14ac:dyDescent="0.3">
      <c r="A93" t="s">
        <v>210</v>
      </c>
      <c r="B93" s="141">
        <v>45591</v>
      </c>
      <c r="C93" t="s">
        <v>186</v>
      </c>
      <c r="D93" t="s">
        <v>203</v>
      </c>
      <c r="E93">
        <v>417859</v>
      </c>
      <c r="F93" t="str">
        <f t="shared" si="2"/>
        <v>OTHER</v>
      </c>
      <c r="G93">
        <f t="shared" si="3"/>
        <v>8</v>
      </c>
      <c r="I93" s="143" t="s">
        <v>139</v>
      </c>
      <c r="J93" s="431">
        <v>247</v>
      </c>
      <c r="K93" s="431">
        <v>22</v>
      </c>
    </row>
    <row r="94" spans="1:11" x14ac:dyDescent="0.3">
      <c r="A94" t="s">
        <v>210</v>
      </c>
      <c r="B94" s="141">
        <v>45591</v>
      </c>
      <c r="C94" t="s">
        <v>186</v>
      </c>
      <c r="D94" t="s">
        <v>700</v>
      </c>
      <c r="E94">
        <v>9085205</v>
      </c>
      <c r="F94" t="str">
        <f t="shared" si="2"/>
        <v>Low Income Residential</v>
      </c>
      <c r="G94">
        <f t="shared" si="3"/>
        <v>8</v>
      </c>
      <c r="I94" s="143" t="s">
        <v>141</v>
      </c>
      <c r="J94" s="431">
        <v>3</v>
      </c>
      <c r="K94" s="431">
        <v>3</v>
      </c>
    </row>
    <row r="95" spans="1:11" x14ac:dyDescent="0.3">
      <c r="A95" t="s">
        <v>210</v>
      </c>
      <c r="B95" s="141">
        <v>45591</v>
      </c>
      <c r="C95" t="s">
        <v>186</v>
      </c>
      <c r="D95" t="s">
        <v>200</v>
      </c>
      <c r="E95">
        <v>861366</v>
      </c>
      <c r="F95" t="str">
        <f t="shared" si="2"/>
        <v>Small C&amp;I</v>
      </c>
      <c r="G95">
        <f t="shared" si="3"/>
        <v>8</v>
      </c>
      <c r="I95" s="2">
        <v>13</v>
      </c>
      <c r="J95" s="431"/>
      <c r="K95" s="431"/>
    </row>
    <row r="96" spans="1:11" x14ac:dyDescent="0.3">
      <c r="A96" t="s">
        <v>210</v>
      </c>
      <c r="B96" s="141">
        <v>45591</v>
      </c>
      <c r="C96" t="s">
        <v>181</v>
      </c>
      <c r="D96" t="s">
        <v>201</v>
      </c>
      <c r="E96">
        <v>1618138</v>
      </c>
      <c r="F96" t="str">
        <f t="shared" si="2"/>
        <v>Medium C&amp;I</v>
      </c>
      <c r="G96">
        <f t="shared" si="3"/>
        <v>8</v>
      </c>
      <c r="I96" s="143" t="s">
        <v>143</v>
      </c>
      <c r="J96" s="431">
        <v>5961629</v>
      </c>
      <c r="K96" s="431">
        <v>776787</v>
      </c>
    </row>
    <row r="97" spans="1:11" x14ac:dyDescent="0.3">
      <c r="A97" t="s">
        <v>210</v>
      </c>
      <c r="B97" s="141">
        <v>45591</v>
      </c>
      <c r="C97" t="s">
        <v>181</v>
      </c>
      <c r="D97" t="s">
        <v>203</v>
      </c>
      <c r="E97">
        <v>3935744</v>
      </c>
      <c r="F97" t="str">
        <f t="shared" si="2"/>
        <v>OTHER</v>
      </c>
      <c r="G97">
        <f t="shared" si="3"/>
        <v>8</v>
      </c>
      <c r="I97" s="143" t="s">
        <v>140</v>
      </c>
      <c r="J97" s="431">
        <v>2946418</v>
      </c>
      <c r="K97" s="431">
        <v>698504</v>
      </c>
    </row>
    <row r="98" spans="1:11" x14ac:dyDescent="0.3">
      <c r="A98" t="s">
        <v>211</v>
      </c>
      <c r="B98" s="141">
        <v>45591</v>
      </c>
      <c r="C98" t="s">
        <v>181</v>
      </c>
      <c r="D98" t="s">
        <v>700</v>
      </c>
      <c r="E98">
        <v>51528243</v>
      </c>
      <c r="F98" t="str">
        <f t="shared" si="2"/>
        <v>Low Income Residential</v>
      </c>
      <c r="G98">
        <f t="shared" si="3"/>
        <v>9</v>
      </c>
      <c r="I98" s="143" t="s">
        <v>142</v>
      </c>
      <c r="J98" s="431">
        <v>2644957</v>
      </c>
      <c r="K98" s="431">
        <v>560893</v>
      </c>
    </row>
    <row r="99" spans="1:11" x14ac:dyDescent="0.3">
      <c r="A99" t="s">
        <v>211</v>
      </c>
      <c r="B99" s="141">
        <v>45591</v>
      </c>
      <c r="C99" t="s">
        <v>181</v>
      </c>
      <c r="D99" t="s">
        <v>202</v>
      </c>
      <c r="E99">
        <v>4956133</v>
      </c>
      <c r="F99" t="str">
        <f t="shared" si="2"/>
        <v>Large C&amp;I</v>
      </c>
      <c r="G99">
        <f t="shared" si="3"/>
        <v>9</v>
      </c>
      <c r="I99" s="143" t="s">
        <v>139</v>
      </c>
      <c r="J99" s="431">
        <v>36063285</v>
      </c>
      <c r="K99" s="431">
        <v>10745418</v>
      </c>
    </row>
    <row r="100" spans="1:11" x14ac:dyDescent="0.3">
      <c r="A100" t="s">
        <v>211</v>
      </c>
      <c r="B100" s="141">
        <v>45591</v>
      </c>
      <c r="C100" t="s">
        <v>181</v>
      </c>
      <c r="D100" t="s">
        <v>203</v>
      </c>
      <c r="E100">
        <v>6530465</v>
      </c>
      <c r="F100" t="str">
        <f t="shared" si="2"/>
        <v>OTHER</v>
      </c>
      <c r="G100">
        <f t="shared" si="3"/>
        <v>9</v>
      </c>
      <c r="I100" s="143" t="s">
        <v>141</v>
      </c>
      <c r="J100" s="431">
        <v>2109637</v>
      </c>
      <c r="K100" s="431">
        <v>1279919</v>
      </c>
    </row>
    <row r="101" spans="1:11" x14ac:dyDescent="0.3">
      <c r="A101" t="s">
        <v>211</v>
      </c>
      <c r="B101" s="141">
        <v>45591</v>
      </c>
      <c r="C101" t="s">
        <v>186</v>
      </c>
      <c r="D101" t="s">
        <v>195</v>
      </c>
      <c r="E101">
        <v>12654511</v>
      </c>
      <c r="F101" t="str">
        <f t="shared" si="2"/>
        <v>Residential</v>
      </c>
      <c r="G101">
        <f t="shared" si="3"/>
        <v>9</v>
      </c>
    </row>
    <row r="102" spans="1:11" x14ac:dyDescent="0.3">
      <c r="A102" t="s">
        <v>211</v>
      </c>
      <c r="B102" s="141">
        <v>45591</v>
      </c>
      <c r="C102" t="s">
        <v>181</v>
      </c>
      <c r="D102" t="s">
        <v>200</v>
      </c>
      <c r="E102">
        <v>2231876</v>
      </c>
      <c r="F102" t="str">
        <f t="shared" si="2"/>
        <v>Small C&amp;I</v>
      </c>
      <c r="G102">
        <f t="shared" si="3"/>
        <v>9</v>
      </c>
    </row>
    <row r="103" spans="1:11" x14ac:dyDescent="0.3">
      <c r="A103" t="s">
        <v>211</v>
      </c>
      <c r="B103" s="141">
        <v>45591</v>
      </c>
      <c r="C103" t="s">
        <v>186</v>
      </c>
      <c r="D103" t="s">
        <v>201</v>
      </c>
      <c r="E103">
        <v>613117</v>
      </c>
      <c r="F103" t="str">
        <f t="shared" si="2"/>
        <v>Medium C&amp;I</v>
      </c>
      <c r="G103">
        <f t="shared" si="3"/>
        <v>9</v>
      </c>
    </row>
    <row r="104" spans="1:11" x14ac:dyDescent="0.3">
      <c r="A104" t="s">
        <v>211</v>
      </c>
      <c r="B104" s="141">
        <v>45591</v>
      </c>
      <c r="C104" t="s">
        <v>186</v>
      </c>
      <c r="D104" t="s">
        <v>202</v>
      </c>
      <c r="E104">
        <v>118086</v>
      </c>
      <c r="F104" t="str">
        <f t="shared" si="2"/>
        <v>Large C&amp;I</v>
      </c>
      <c r="G104">
        <f t="shared" si="3"/>
        <v>9</v>
      </c>
    </row>
    <row r="105" spans="1:11" x14ac:dyDescent="0.3">
      <c r="A105" t="s">
        <v>211</v>
      </c>
      <c r="B105" s="141">
        <v>45591</v>
      </c>
      <c r="C105" t="s">
        <v>186</v>
      </c>
      <c r="D105" t="s">
        <v>203</v>
      </c>
      <c r="E105">
        <v>696574</v>
      </c>
      <c r="F105" t="str">
        <f t="shared" si="2"/>
        <v>OTHER</v>
      </c>
      <c r="G105">
        <f t="shared" si="3"/>
        <v>9</v>
      </c>
    </row>
    <row r="106" spans="1:11" x14ac:dyDescent="0.3">
      <c r="A106" t="s">
        <v>211</v>
      </c>
      <c r="B106" s="141">
        <v>45591</v>
      </c>
      <c r="C106" t="s">
        <v>181</v>
      </c>
      <c r="D106" t="s">
        <v>195</v>
      </c>
      <c r="E106">
        <v>63318239</v>
      </c>
      <c r="F106" t="str">
        <f t="shared" si="2"/>
        <v>Residential</v>
      </c>
      <c r="G106">
        <f t="shared" si="3"/>
        <v>9</v>
      </c>
    </row>
    <row r="107" spans="1:11" x14ac:dyDescent="0.3">
      <c r="A107" t="s">
        <v>211</v>
      </c>
      <c r="B107" s="141">
        <v>45591</v>
      </c>
      <c r="C107" t="s">
        <v>186</v>
      </c>
      <c r="D107" t="s">
        <v>700</v>
      </c>
      <c r="E107">
        <v>9501986</v>
      </c>
      <c r="F107" t="str">
        <f t="shared" si="2"/>
        <v>Low Income Residential</v>
      </c>
      <c r="G107">
        <f t="shared" si="3"/>
        <v>9</v>
      </c>
    </row>
    <row r="108" spans="1:11" x14ac:dyDescent="0.3">
      <c r="A108" t="s">
        <v>211</v>
      </c>
      <c r="B108" s="141">
        <v>45591</v>
      </c>
      <c r="C108" t="s">
        <v>186</v>
      </c>
      <c r="D108" t="s">
        <v>200</v>
      </c>
      <c r="E108">
        <v>1011104</v>
      </c>
      <c r="F108" t="str">
        <f t="shared" si="2"/>
        <v>Small C&amp;I</v>
      </c>
      <c r="G108">
        <f t="shared" si="3"/>
        <v>9</v>
      </c>
    </row>
    <row r="109" spans="1:11" x14ac:dyDescent="0.3">
      <c r="A109" t="s">
        <v>211</v>
      </c>
      <c r="B109" s="141">
        <v>45591</v>
      </c>
      <c r="C109" t="s">
        <v>181</v>
      </c>
      <c r="D109" t="s">
        <v>201</v>
      </c>
      <c r="E109">
        <v>1897565</v>
      </c>
      <c r="F109" t="str">
        <f t="shared" si="2"/>
        <v>Medium C&amp;I</v>
      </c>
      <c r="G109">
        <f t="shared" si="3"/>
        <v>9</v>
      </c>
    </row>
    <row r="110" spans="1:11" x14ac:dyDescent="0.3">
      <c r="A110" t="s">
        <v>212</v>
      </c>
      <c r="B110" s="141">
        <v>45591</v>
      </c>
      <c r="C110" t="s">
        <v>186</v>
      </c>
      <c r="D110" t="s">
        <v>195</v>
      </c>
      <c r="E110">
        <v>10745418</v>
      </c>
      <c r="F110" t="str">
        <f t="shared" si="2"/>
        <v>Residential</v>
      </c>
      <c r="G110">
        <f t="shared" si="3"/>
        <v>13</v>
      </c>
    </row>
    <row r="111" spans="1:11" x14ac:dyDescent="0.3">
      <c r="A111" t="s">
        <v>212</v>
      </c>
      <c r="B111" s="141">
        <v>45591</v>
      </c>
      <c r="C111" t="s">
        <v>181</v>
      </c>
      <c r="D111" t="s">
        <v>200</v>
      </c>
      <c r="E111">
        <v>2109637</v>
      </c>
      <c r="F111" t="str">
        <f t="shared" si="2"/>
        <v>Small C&amp;I</v>
      </c>
      <c r="G111">
        <f t="shared" si="3"/>
        <v>13</v>
      </c>
    </row>
    <row r="112" spans="1:11" x14ac:dyDescent="0.3">
      <c r="A112" t="s">
        <v>212</v>
      </c>
      <c r="B112" s="141">
        <v>45591</v>
      </c>
      <c r="C112" t="s">
        <v>181</v>
      </c>
      <c r="D112" t="s">
        <v>203</v>
      </c>
      <c r="E112">
        <v>16296616</v>
      </c>
      <c r="F112" t="str">
        <f t="shared" si="2"/>
        <v>OTHER</v>
      </c>
      <c r="G112">
        <f t="shared" si="3"/>
        <v>13</v>
      </c>
    </row>
    <row r="113" spans="1:7" x14ac:dyDescent="0.3">
      <c r="A113" t="s">
        <v>212</v>
      </c>
      <c r="B113" s="141">
        <v>45591</v>
      </c>
      <c r="C113" t="s">
        <v>181</v>
      </c>
      <c r="D113" t="s">
        <v>195</v>
      </c>
      <c r="E113">
        <v>36063285</v>
      </c>
      <c r="F113" t="str">
        <f t="shared" si="2"/>
        <v>Residential</v>
      </c>
      <c r="G113">
        <f t="shared" si="3"/>
        <v>13</v>
      </c>
    </row>
    <row r="114" spans="1:7" x14ac:dyDescent="0.3">
      <c r="A114" t="s">
        <v>212</v>
      </c>
      <c r="B114" s="141">
        <v>45591</v>
      </c>
      <c r="C114" t="s">
        <v>186</v>
      </c>
      <c r="D114" t="s">
        <v>201</v>
      </c>
      <c r="E114">
        <v>560893</v>
      </c>
      <c r="F114" t="str">
        <f t="shared" si="2"/>
        <v>Medium C&amp;I</v>
      </c>
      <c r="G114">
        <f t="shared" si="3"/>
        <v>13</v>
      </c>
    </row>
    <row r="115" spans="1:7" x14ac:dyDescent="0.3">
      <c r="A115" t="s">
        <v>212</v>
      </c>
      <c r="B115" s="141">
        <v>45591</v>
      </c>
      <c r="C115" t="s">
        <v>186</v>
      </c>
      <c r="D115" t="s">
        <v>202</v>
      </c>
      <c r="E115">
        <v>776787</v>
      </c>
      <c r="F115" t="str">
        <f t="shared" si="2"/>
        <v>Large C&amp;I</v>
      </c>
      <c r="G115">
        <f t="shared" si="3"/>
        <v>13</v>
      </c>
    </row>
    <row r="116" spans="1:7" x14ac:dyDescent="0.3">
      <c r="A116" t="s">
        <v>212</v>
      </c>
      <c r="B116" s="141">
        <v>45591</v>
      </c>
      <c r="C116" t="s">
        <v>186</v>
      </c>
      <c r="D116" t="s">
        <v>203</v>
      </c>
      <c r="E116">
        <v>2215328</v>
      </c>
      <c r="F116" t="str">
        <f t="shared" si="2"/>
        <v>OTHER</v>
      </c>
      <c r="G116">
        <f t="shared" si="3"/>
        <v>13</v>
      </c>
    </row>
    <row r="117" spans="1:7" x14ac:dyDescent="0.3">
      <c r="A117" t="s">
        <v>212</v>
      </c>
      <c r="B117" s="141">
        <v>45591</v>
      </c>
      <c r="C117" t="s">
        <v>186</v>
      </c>
      <c r="D117" t="s">
        <v>700</v>
      </c>
      <c r="E117">
        <v>698504</v>
      </c>
      <c r="F117" t="str">
        <f t="shared" si="2"/>
        <v>Low Income Residential</v>
      </c>
      <c r="G117">
        <f t="shared" si="3"/>
        <v>13</v>
      </c>
    </row>
    <row r="118" spans="1:7" x14ac:dyDescent="0.3">
      <c r="A118" t="s">
        <v>212</v>
      </c>
      <c r="B118" s="141">
        <v>45591</v>
      </c>
      <c r="C118" t="s">
        <v>186</v>
      </c>
      <c r="D118" t="s">
        <v>200</v>
      </c>
      <c r="E118">
        <v>1279919</v>
      </c>
      <c r="F118" t="str">
        <f t="shared" si="2"/>
        <v>Small C&amp;I</v>
      </c>
      <c r="G118">
        <f t="shared" si="3"/>
        <v>13</v>
      </c>
    </row>
    <row r="119" spans="1:7" x14ac:dyDescent="0.3">
      <c r="A119" t="s">
        <v>212</v>
      </c>
      <c r="B119" s="141">
        <v>45591</v>
      </c>
      <c r="C119" t="s">
        <v>181</v>
      </c>
      <c r="D119" t="s">
        <v>201</v>
      </c>
      <c r="E119">
        <v>2644957</v>
      </c>
      <c r="F119" t="str">
        <f t="shared" si="2"/>
        <v>Medium C&amp;I</v>
      </c>
      <c r="G119">
        <f t="shared" si="3"/>
        <v>13</v>
      </c>
    </row>
    <row r="120" spans="1:7" x14ac:dyDescent="0.3">
      <c r="A120" t="s">
        <v>212</v>
      </c>
      <c r="B120" s="141">
        <v>45591</v>
      </c>
      <c r="C120" t="s">
        <v>181</v>
      </c>
      <c r="D120" t="s">
        <v>700</v>
      </c>
      <c r="E120">
        <v>2946418</v>
      </c>
      <c r="F120" t="str">
        <f t="shared" si="2"/>
        <v>Low Income Residential</v>
      </c>
      <c r="G120">
        <f t="shared" si="3"/>
        <v>13</v>
      </c>
    </row>
    <row r="121" spans="1:7" x14ac:dyDescent="0.3">
      <c r="A121" t="s">
        <v>212</v>
      </c>
      <c r="B121" s="141">
        <v>45591</v>
      </c>
      <c r="C121" t="s">
        <v>181</v>
      </c>
      <c r="D121" t="s">
        <v>202</v>
      </c>
      <c r="E121">
        <v>5961629</v>
      </c>
      <c r="F121" t="str">
        <f t="shared" si="2"/>
        <v>Large C&amp;I</v>
      </c>
      <c r="G121">
        <f t="shared" si="3"/>
        <v>13</v>
      </c>
    </row>
    <row r="122" spans="1:7" x14ac:dyDescent="0.3">
      <c r="A122" t="s">
        <v>213</v>
      </c>
      <c r="B122" s="141">
        <v>45591</v>
      </c>
      <c r="C122" t="s">
        <v>186</v>
      </c>
      <c r="D122" t="s">
        <v>195</v>
      </c>
      <c r="E122">
        <v>10477923</v>
      </c>
      <c r="F122" t="str">
        <f t="shared" si="2"/>
        <v>Residential</v>
      </c>
      <c r="G122">
        <f t="shared" si="3"/>
        <v>14</v>
      </c>
    </row>
    <row r="123" spans="1:7" x14ac:dyDescent="0.3">
      <c r="A123" t="s">
        <v>213</v>
      </c>
      <c r="B123" s="141">
        <v>45591</v>
      </c>
      <c r="C123" t="s">
        <v>181</v>
      </c>
      <c r="D123" t="s">
        <v>200</v>
      </c>
      <c r="E123">
        <v>1710037</v>
      </c>
      <c r="F123" t="str">
        <f t="shared" si="2"/>
        <v>Small C&amp;I</v>
      </c>
      <c r="G123">
        <f t="shared" si="3"/>
        <v>14</v>
      </c>
    </row>
    <row r="124" spans="1:7" x14ac:dyDescent="0.3">
      <c r="A124" t="s">
        <v>213</v>
      </c>
      <c r="B124" s="141">
        <v>45591</v>
      </c>
      <c r="C124" t="s">
        <v>181</v>
      </c>
      <c r="D124" t="s">
        <v>195</v>
      </c>
      <c r="E124">
        <v>35160249</v>
      </c>
      <c r="F124" t="str">
        <f t="shared" si="2"/>
        <v>Residential</v>
      </c>
      <c r="G124">
        <f t="shared" si="3"/>
        <v>14</v>
      </c>
    </row>
    <row r="125" spans="1:7" x14ac:dyDescent="0.3">
      <c r="A125" t="s">
        <v>213</v>
      </c>
      <c r="B125" s="141">
        <v>45591</v>
      </c>
      <c r="C125" t="s">
        <v>181</v>
      </c>
      <c r="D125" t="s">
        <v>203</v>
      </c>
      <c r="E125">
        <v>15321545</v>
      </c>
      <c r="F125" t="str">
        <f t="shared" si="2"/>
        <v>OTHER</v>
      </c>
      <c r="G125">
        <f t="shared" si="3"/>
        <v>14</v>
      </c>
    </row>
    <row r="126" spans="1:7" x14ac:dyDescent="0.3">
      <c r="A126" t="s">
        <v>213</v>
      </c>
      <c r="B126" s="141">
        <v>45591</v>
      </c>
      <c r="C126" t="s">
        <v>186</v>
      </c>
      <c r="D126" t="s">
        <v>700</v>
      </c>
      <c r="E126">
        <v>750253</v>
      </c>
      <c r="F126" t="str">
        <f t="shared" si="2"/>
        <v>Low Income Residential</v>
      </c>
      <c r="G126">
        <f t="shared" si="3"/>
        <v>14</v>
      </c>
    </row>
    <row r="127" spans="1:7" x14ac:dyDescent="0.3">
      <c r="A127" t="s">
        <v>213</v>
      </c>
      <c r="B127" s="141">
        <v>45591</v>
      </c>
      <c r="C127" t="s">
        <v>186</v>
      </c>
      <c r="D127" t="s">
        <v>200</v>
      </c>
      <c r="E127">
        <v>930535</v>
      </c>
      <c r="F127" t="str">
        <f t="shared" si="2"/>
        <v>Small C&amp;I</v>
      </c>
      <c r="G127">
        <f t="shared" si="3"/>
        <v>14</v>
      </c>
    </row>
    <row r="128" spans="1:7" x14ac:dyDescent="0.3">
      <c r="A128" t="s">
        <v>213</v>
      </c>
      <c r="B128" s="141">
        <v>45591</v>
      </c>
      <c r="C128" t="s">
        <v>181</v>
      </c>
      <c r="D128" t="s">
        <v>201</v>
      </c>
      <c r="E128">
        <v>2067922</v>
      </c>
      <c r="F128" t="str">
        <f t="shared" si="2"/>
        <v>Medium C&amp;I</v>
      </c>
      <c r="G128">
        <f t="shared" si="3"/>
        <v>14</v>
      </c>
    </row>
    <row r="129" spans="1:7" x14ac:dyDescent="0.3">
      <c r="A129" t="s">
        <v>213</v>
      </c>
      <c r="B129" s="141">
        <v>45591</v>
      </c>
      <c r="C129" t="s">
        <v>186</v>
      </c>
      <c r="D129" t="s">
        <v>201</v>
      </c>
      <c r="E129">
        <v>367717</v>
      </c>
      <c r="F129" t="str">
        <f t="shared" si="2"/>
        <v>Medium C&amp;I</v>
      </c>
      <c r="G129">
        <f t="shared" si="3"/>
        <v>14</v>
      </c>
    </row>
    <row r="130" spans="1:7" x14ac:dyDescent="0.3">
      <c r="A130" t="s">
        <v>213</v>
      </c>
      <c r="B130" s="141">
        <v>45591</v>
      </c>
      <c r="C130" t="s">
        <v>186</v>
      </c>
      <c r="D130" t="s">
        <v>202</v>
      </c>
      <c r="E130">
        <v>269423</v>
      </c>
      <c r="F130" t="str">
        <f t="shared" ref="F130:F172" si="4">TRIM(MID(D130,3,50))</f>
        <v>Large C&amp;I</v>
      </c>
      <c r="G130">
        <f t="shared" ref="G130:G172" si="5">VALUE(TRIM(MID(A130,6,2)))</f>
        <v>14</v>
      </c>
    </row>
    <row r="131" spans="1:7" x14ac:dyDescent="0.3">
      <c r="A131" t="s">
        <v>213</v>
      </c>
      <c r="B131" s="141">
        <v>45591</v>
      </c>
      <c r="C131" t="s">
        <v>186</v>
      </c>
      <c r="D131" t="s">
        <v>203</v>
      </c>
      <c r="E131">
        <v>2111367</v>
      </c>
      <c r="F131" t="str">
        <f t="shared" si="4"/>
        <v>OTHER</v>
      </c>
      <c r="G131">
        <f t="shared" si="5"/>
        <v>14</v>
      </c>
    </row>
    <row r="132" spans="1:7" x14ac:dyDescent="0.3">
      <c r="A132" t="s">
        <v>213</v>
      </c>
      <c r="B132" s="141">
        <v>45591</v>
      </c>
      <c r="C132" t="s">
        <v>181</v>
      </c>
      <c r="D132" t="s">
        <v>700</v>
      </c>
      <c r="E132">
        <v>4093937</v>
      </c>
      <c r="F132" t="str">
        <f t="shared" si="4"/>
        <v>Low Income Residential</v>
      </c>
      <c r="G132">
        <f t="shared" si="5"/>
        <v>14</v>
      </c>
    </row>
    <row r="133" spans="1:7" x14ac:dyDescent="0.3">
      <c r="A133" t="s">
        <v>213</v>
      </c>
      <c r="B133" s="141">
        <v>45591</v>
      </c>
      <c r="C133" t="s">
        <v>181</v>
      </c>
      <c r="D133" t="s">
        <v>202</v>
      </c>
      <c r="E133">
        <v>4904108</v>
      </c>
      <c r="F133" t="str">
        <f t="shared" si="4"/>
        <v>Large C&amp;I</v>
      </c>
      <c r="G133">
        <f t="shared" si="5"/>
        <v>14</v>
      </c>
    </row>
    <row r="134" spans="1:7" x14ac:dyDescent="0.3">
      <c r="A134" t="s">
        <v>214</v>
      </c>
      <c r="B134" s="141">
        <v>45591</v>
      </c>
      <c r="C134" t="s">
        <v>186</v>
      </c>
      <c r="D134" t="s">
        <v>201</v>
      </c>
      <c r="E134">
        <v>511</v>
      </c>
      <c r="F134" t="str">
        <f t="shared" si="4"/>
        <v>Medium C&amp;I</v>
      </c>
      <c r="G134">
        <f t="shared" si="5"/>
        <v>15</v>
      </c>
    </row>
    <row r="135" spans="1:7" x14ac:dyDescent="0.3">
      <c r="A135" t="s">
        <v>214</v>
      </c>
      <c r="B135" s="141">
        <v>45591</v>
      </c>
      <c r="C135" t="s">
        <v>186</v>
      </c>
      <c r="D135" t="s">
        <v>700</v>
      </c>
      <c r="E135">
        <v>18540</v>
      </c>
      <c r="F135" t="str">
        <f t="shared" si="4"/>
        <v>Low Income Residential</v>
      </c>
      <c r="G135">
        <f t="shared" si="5"/>
        <v>15</v>
      </c>
    </row>
    <row r="136" spans="1:7" x14ac:dyDescent="0.3">
      <c r="A136" t="s">
        <v>214</v>
      </c>
      <c r="B136" s="141">
        <v>45591</v>
      </c>
      <c r="C136" t="s">
        <v>181</v>
      </c>
      <c r="D136" t="s">
        <v>700</v>
      </c>
      <c r="E136">
        <v>67912</v>
      </c>
      <c r="F136" t="str">
        <f t="shared" si="4"/>
        <v>Low Income Residential</v>
      </c>
      <c r="G136">
        <f t="shared" si="5"/>
        <v>15</v>
      </c>
    </row>
    <row r="137" spans="1:7" x14ac:dyDescent="0.3">
      <c r="A137" t="s">
        <v>214</v>
      </c>
      <c r="B137" s="141">
        <v>45591</v>
      </c>
      <c r="C137" t="s">
        <v>186</v>
      </c>
      <c r="D137" t="s">
        <v>203</v>
      </c>
      <c r="E137">
        <v>3351</v>
      </c>
      <c r="F137" t="str">
        <f t="shared" si="4"/>
        <v>OTHER</v>
      </c>
      <c r="G137">
        <f t="shared" si="5"/>
        <v>15</v>
      </c>
    </row>
    <row r="138" spans="1:7" x14ac:dyDescent="0.3">
      <c r="A138" t="s">
        <v>214</v>
      </c>
      <c r="B138" s="141">
        <v>45591</v>
      </c>
      <c r="C138" t="s">
        <v>186</v>
      </c>
      <c r="D138" t="s">
        <v>200</v>
      </c>
      <c r="E138">
        <v>15493</v>
      </c>
      <c r="F138" t="str">
        <f t="shared" si="4"/>
        <v>Small C&amp;I</v>
      </c>
      <c r="G138">
        <f t="shared" si="5"/>
        <v>15</v>
      </c>
    </row>
    <row r="139" spans="1:7" x14ac:dyDescent="0.3">
      <c r="A139" t="s">
        <v>214</v>
      </c>
      <c r="B139" s="141">
        <v>45591</v>
      </c>
      <c r="C139" t="s">
        <v>181</v>
      </c>
      <c r="D139" t="s">
        <v>195</v>
      </c>
      <c r="E139">
        <v>561820</v>
      </c>
      <c r="F139" t="str">
        <f t="shared" si="4"/>
        <v>Residential</v>
      </c>
      <c r="G139">
        <f t="shared" si="5"/>
        <v>15</v>
      </c>
    </row>
    <row r="140" spans="1:7" x14ac:dyDescent="0.3">
      <c r="A140" t="s">
        <v>214</v>
      </c>
      <c r="B140" s="141">
        <v>45591</v>
      </c>
      <c r="C140" t="s">
        <v>186</v>
      </c>
      <c r="D140" t="s">
        <v>195</v>
      </c>
      <c r="E140">
        <v>183831</v>
      </c>
      <c r="F140" t="str">
        <f t="shared" si="4"/>
        <v>Residential</v>
      </c>
      <c r="G140">
        <f t="shared" si="5"/>
        <v>15</v>
      </c>
    </row>
    <row r="141" spans="1:7" x14ac:dyDescent="0.3">
      <c r="A141" t="s">
        <v>214</v>
      </c>
      <c r="B141" s="141">
        <v>45591</v>
      </c>
      <c r="C141" t="s">
        <v>181</v>
      </c>
      <c r="D141" t="s">
        <v>202</v>
      </c>
      <c r="E141">
        <v>8250</v>
      </c>
      <c r="F141" t="str">
        <f t="shared" si="4"/>
        <v>Large C&amp;I</v>
      </c>
      <c r="G141">
        <f t="shared" si="5"/>
        <v>15</v>
      </c>
    </row>
    <row r="142" spans="1:7" x14ac:dyDescent="0.3">
      <c r="A142" t="s">
        <v>214</v>
      </c>
      <c r="B142" s="141">
        <v>45591</v>
      </c>
      <c r="C142" t="s">
        <v>186</v>
      </c>
      <c r="D142" t="s">
        <v>202</v>
      </c>
      <c r="E142">
        <v>73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214</v>
      </c>
      <c r="B143" s="141">
        <v>45591</v>
      </c>
      <c r="C143" t="s">
        <v>181</v>
      </c>
      <c r="D143" t="s">
        <v>200</v>
      </c>
      <c r="E143">
        <v>27164</v>
      </c>
      <c r="F143" t="str">
        <f t="shared" si="4"/>
        <v>Small C&amp;I</v>
      </c>
      <c r="G143">
        <f t="shared" si="5"/>
        <v>15</v>
      </c>
    </row>
    <row r="144" spans="1:7" x14ac:dyDescent="0.3">
      <c r="A144" t="s">
        <v>214</v>
      </c>
      <c r="B144" s="141">
        <v>45591</v>
      </c>
      <c r="C144" t="s">
        <v>181</v>
      </c>
      <c r="D144" t="s">
        <v>201</v>
      </c>
      <c r="E144">
        <v>11553</v>
      </c>
      <c r="F144" t="str">
        <f t="shared" si="4"/>
        <v>Medium C&amp;I</v>
      </c>
      <c r="G144">
        <f t="shared" si="5"/>
        <v>15</v>
      </c>
    </row>
    <row r="145" spans="1:7" x14ac:dyDescent="0.3">
      <c r="A145" t="s">
        <v>214</v>
      </c>
      <c r="B145" s="141">
        <v>45591</v>
      </c>
      <c r="C145" t="s">
        <v>181</v>
      </c>
      <c r="D145" t="s">
        <v>203</v>
      </c>
      <c r="E145">
        <v>15497</v>
      </c>
      <c r="F145" t="str">
        <f t="shared" si="4"/>
        <v>OTHER</v>
      </c>
      <c r="G145">
        <f t="shared" si="5"/>
        <v>15</v>
      </c>
    </row>
    <row r="146" spans="1:7" x14ac:dyDescent="0.3">
      <c r="A146" t="s">
        <v>215</v>
      </c>
      <c r="B146" s="141">
        <v>45591</v>
      </c>
      <c r="C146" t="s">
        <v>181</v>
      </c>
      <c r="D146" t="s">
        <v>195</v>
      </c>
      <c r="E146">
        <v>1520</v>
      </c>
      <c r="F146" t="str">
        <f t="shared" si="4"/>
        <v>Residential</v>
      </c>
      <c r="G146">
        <f t="shared" si="5"/>
        <v>17</v>
      </c>
    </row>
    <row r="147" spans="1:7" x14ac:dyDescent="0.3">
      <c r="A147" t="s">
        <v>215</v>
      </c>
      <c r="B147" s="141">
        <v>45591</v>
      </c>
      <c r="C147" t="s">
        <v>181</v>
      </c>
      <c r="D147" t="s">
        <v>700</v>
      </c>
      <c r="E147">
        <v>12660</v>
      </c>
      <c r="F147" t="str">
        <f t="shared" si="4"/>
        <v>Low Income Residential</v>
      </c>
      <c r="G147">
        <f t="shared" si="5"/>
        <v>17</v>
      </c>
    </row>
    <row r="148" spans="1:7" x14ac:dyDescent="0.3">
      <c r="A148" t="s">
        <v>215</v>
      </c>
      <c r="B148" s="141">
        <v>45591</v>
      </c>
      <c r="C148" t="s">
        <v>186</v>
      </c>
      <c r="D148" t="s">
        <v>195</v>
      </c>
      <c r="E148">
        <v>14</v>
      </c>
      <c r="F148" t="str">
        <f t="shared" si="4"/>
        <v>Residential</v>
      </c>
      <c r="G148">
        <f t="shared" si="5"/>
        <v>17</v>
      </c>
    </row>
    <row r="149" spans="1:7" x14ac:dyDescent="0.3">
      <c r="A149" t="s">
        <v>215</v>
      </c>
      <c r="B149" s="141">
        <v>45591</v>
      </c>
      <c r="C149" t="s">
        <v>186</v>
      </c>
      <c r="D149" t="s">
        <v>700</v>
      </c>
      <c r="E149">
        <v>2847</v>
      </c>
      <c r="F149" t="str">
        <f t="shared" si="4"/>
        <v>Low Income Residential</v>
      </c>
      <c r="G149">
        <f t="shared" si="5"/>
        <v>17</v>
      </c>
    </row>
    <row r="150" spans="1:7" x14ac:dyDescent="0.3">
      <c r="A150" t="s">
        <v>216</v>
      </c>
      <c r="B150" s="141">
        <v>45591</v>
      </c>
      <c r="C150" t="s">
        <v>186</v>
      </c>
      <c r="D150" t="s">
        <v>200</v>
      </c>
      <c r="E150">
        <v>3</v>
      </c>
      <c r="F150" t="str">
        <f t="shared" si="4"/>
        <v>Small C&amp;I</v>
      </c>
      <c r="G150">
        <f t="shared" si="5"/>
        <v>18</v>
      </c>
    </row>
    <row r="151" spans="1:7" x14ac:dyDescent="0.3">
      <c r="A151" t="s">
        <v>216</v>
      </c>
      <c r="B151" s="141">
        <v>45591</v>
      </c>
      <c r="C151" t="s">
        <v>186</v>
      </c>
      <c r="D151" t="s">
        <v>700</v>
      </c>
      <c r="E151">
        <v>22</v>
      </c>
      <c r="F151" t="str">
        <f t="shared" si="4"/>
        <v>Low Income Residential</v>
      </c>
      <c r="G151">
        <f t="shared" si="5"/>
        <v>18</v>
      </c>
    </row>
    <row r="152" spans="1:7" x14ac:dyDescent="0.3">
      <c r="A152" t="s">
        <v>216</v>
      </c>
      <c r="B152" s="141">
        <v>45591</v>
      </c>
      <c r="C152" t="s">
        <v>186</v>
      </c>
      <c r="D152" t="s">
        <v>195</v>
      </c>
      <c r="E152">
        <v>21</v>
      </c>
      <c r="F152" t="str">
        <f t="shared" si="4"/>
        <v>Residential</v>
      </c>
      <c r="G152">
        <f t="shared" si="5"/>
        <v>18</v>
      </c>
    </row>
    <row r="153" spans="1:7" x14ac:dyDescent="0.3">
      <c r="A153" t="s">
        <v>216</v>
      </c>
      <c r="B153" s="141">
        <v>45591</v>
      </c>
      <c r="C153" t="s">
        <v>181</v>
      </c>
      <c r="D153" t="s">
        <v>200</v>
      </c>
      <c r="E153">
        <v>2</v>
      </c>
      <c r="F153" t="str">
        <f t="shared" si="4"/>
        <v>Small C&amp;I</v>
      </c>
      <c r="G153">
        <f t="shared" si="5"/>
        <v>18</v>
      </c>
    </row>
    <row r="154" spans="1:7" x14ac:dyDescent="0.3">
      <c r="A154" t="s">
        <v>216</v>
      </c>
      <c r="B154" s="141">
        <v>45591</v>
      </c>
      <c r="C154" t="s">
        <v>181</v>
      </c>
      <c r="D154" t="s">
        <v>203</v>
      </c>
      <c r="E154">
        <v>3</v>
      </c>
      <c r="F154" t="str">
        <f t="shared" si="4"/>
        <v>OTHER</v>
      </c>
      <c r="G154">
        <f t="shared" si="5"/>
        <v>18</v>
      </c>
    </row>
    <row r="155" spans="1:7" x14ac:dyDescent="0.3">
      <c r="A155" t="s">
        <v>216</v>
      </c>
      <c r="B155" s="141">
        <v>45591</v>
      </c>
      <c r="C155" t="s">
        <v>181</v>
      </c>
      <c r="D155" t="s">
        <v>195</v>
      </c>
      <c r="E155">
        <v>220</v>
      </c>
      <c r="F155" t="str">
        <f t="shared" si="4"/>
        <v>Residential</v>
      </c>
      <c r="G155">
        <f t="shared" si="5"/>
        <v>18</v>
      </c>
    </row>
    <row r="156" spans="1:7" x14ac:dyDescent="0.3">
      <c r="A156" t="s">
        <v>216</v>
      </c>
      <c r="B156" s="141">
        <v>45591</v>
      </c>
      <c r="C156" t="s">
        <v>181</v>
      </c>
      <c r="D156" t="s">
        <v>700</v>
      </c>
      <c r="E156">
        <v>170</v>
      </c>
      <c r="F156" t="str">
        <f t="shared" si="4"/>
        <v>Low Income Residential</v>
      </c>
      <c r="G156">
        <f t="shared" si="5"/>
        <v>18</v>
      </c>
    </row>
    <row r="157" spans="1:7" x14ac:dyDescent="0.3">
      <c r="A157" t="s">
        <v>217</v>
      </c>
      <c r="B157" s="141">
        <v>45591</v>
      </c>
      <c r="C157" t="s">
        <v>181</v>
      </c>
      <c r="D157" t="s">
        <v>200</v>
      </c>
      <c r="E157">
        <v>3</v>
      </c>
      <c r="F157" t="str">
        <f t="shared" si="4"/>
        <v>Small C&amp;I</v>
      </c>
      <c r="G157">
        <f t="shared" si="5"/>
        <v>99</v>
      </c>
    </row>
    <row r="158" spans="1:7" x14ac:dyDescent="0.3">
      <c r="A158" t="s">
        <v>217</v>
      </c>
      <c r="B158" s="141">
        <v>45591</v>
      </c>
      <c r="C158" t="s">
        <v>181</v>
      </c>
      <c r="D158" t="s">
        <v>203</v>
      </c>
      <c r="E158">
        <v>3</v>
      </c>
      <c r="F158" t="str">
        <f t="shared" si="4"/>
        <v>OTHER</v>
      </c>
      <c r="G158">
        <f t="shared" si="5"/>
        <v>99</v>
      </c>
    </row>
    <row r="159" spans="1:7" x14ac:dyDescent="0.3">
      <c r="A159" t="s">
        <v>217</v>
      </c>
      <c r="B159" s="141">
        <v>45591</v>
      </c>
      <c r="C159" t="s">
        <v>186</v>
      </c>
      <c r="D159" t="s">
        <v>195</v>
      </c>
      <c r="E159">
        <v>22</v>
      </c>
      <c r="F159" t="str">
        <f t="shared" si="4"/>
        <v>Residential</v>
      </c>
      <c r="G159">
        <f t="shared" si="5"/>
        <v>99</v>
      </c>
    </row>
    <row r="160" spans="1:7" x14ac:dyDescent="0.3">
      <c r="A160" t="s">
        <v>217</v>
      </c>
      <c r="B160" s="141">
        <v>45591</v>
      </c>
      <c r="C160" t="s">
        <v>181</v>
      </c>
      <c r="D160" t="s">
        <v>195</v>
      </c>
      <c r="E160">
        <v>247</v>
      </c>
      <c r="F160" t="str">
        <f t="shared" si="4"/>
        <v>Residential</v>
      </c>
      <c r="G160">
        <f t="shared" si="5"/>
        <v>99</v>
      </c>
    </row>
    <row r="161" spans="1:7" x14ac:dyDescent="0.3">
      <c r="A161" t="s">
        <v>217</v>
      </c>
      <c r="B161" s="141">
        <v>45591</v>
      </c>
      <c r="C161" t="s">
        <v>181</v>
      </c>
      <c r="D161" t="s">
        <v>700</v>
      </c>
      <c r="E161">
        <v>192</v>
      </c>
      <c r="F161" t="str">
        <f t="shared" si="4"/>
        <v>Low Income Residential</v>
      </c>
      <c r="G161">
        <f t="shared" si="5"/>
        <v>99</v>
      </c>
    </row>
    <row r="162" spans="1:7" x14ac:dyDescent="0.3">
      <c r="A162" t="s">
        <v>217</v>
      </c>
      <c r="B162" s="141">
        <v>45591</v>
      </c>
      <c r="C162" t="s">
        <v>181</v>
      </c>
      <c r="D162" t="s">
        <v>201</v>
      </c>
      <c r="E162">
        <v>1</v>
      </c>
      <c r="F162" t="str">
        <f t="shared" si="4"/>
        <v>Medium C&amp;I</v>
      </c>
      <c r="G162">
        <f t="shared" si="5"/>
        <v>99</v>
      </c>
    </row>
    <row r="163" spans="1:7" x14ac:dyDescent="0.3">
      <c r="A163" t="s">
        <v>217</v>
      </c>
      <c r="B163" s="141">
        <v>45591</v>
      </c>
      <c r="C163" t="s">
        <v>186</v>
      </c>
      <c r="D163" t="s">
        <v>200</v>
      </c>
      <c r="E163">
        <v>3</v>
      </c>
      <c r="F163" t="str">
        <f t="shared" si="4"/>
        <v>Small C&amp;I</v>
      </c>
      <c r="G163">
        <f t="shared" si="5"/>
        <v>99</v>
      </c>
    </row>
    <row r="164" spans="1:7" x14ac:dyDescent="0.3">
      <c r="A164" t="s">
        <v>217</v>
      </c>
      <c r="B164" s="141">
        <v>45591</v>
      </c>
      <c r="C164" t="s">
        <v>186</v>
      </c>
      <c r="D164" t="s">
        <v>700</v>
      </c>
      <c r="E164">
        <v>18</v>
      </c>
      <c r="F164" t="str">
        <f t="shared" si="4"/>
        <v>Low Income Residential</v>
      </c>
      <c r="G164">
        <f t="shared" si="5"/>
        <v>99</v>
      </c>
    </row>
    <row r="165" spans="1:7" x14ac:dyDescent="0.3">
      <c r="A165" t="s">
        <v>218</v>
      </c>
      <c r="B165" s="141">
        <v>45591</v>
      </c>
      <c r="C165" t="s">
        <v>181</v>
      </c>
      <c r="D165" t="s">
        <v>195</v>
      </c>
      <c r="E165">
        <v>8949</v>
      </c>
      <c r="F165" t="str">
        <f t="shared" si="4"/>
        <v>Residential</v>
      </c>
      <c r="G165">
        <f t="shared" si="5"/>
        <v>19</v>
      </c>
    </row>
    <row r="166" spans="1:7" x14ac:dyDescent="0.3">
      <c r="A166" t="s">
        <v>218</v>
      </c>
      <c r="B166" s="141">
        <v>45591</v>
      </c>
      <c r="C166" t="s">
        <v>181</v>
      </c>
      <c r="D166" t="s">
        <v>700</v>
      </c>
      <c r="E166">
        <v>1894</v>
      </c>
      <c r="F166" t="str">
        <f t="shared" si="4"/>
        <v>Low Income Residential</v>
      </c>
      <c r="G166">
        <f t="shared" si="5"/>
        <v>19</v>
      </c>
    </row>
    <row r="167" spans="1:7" x14ac:dyDescent="0.3">
      <c r="A167" t="s">
        <v>218</v>
      </c>
      <c r="B167" s="141">
        <v>45591</v>
      </c>
      <c r="C167" t="s">
        <v>181</v>
      </c>
      <c r="D167" t="s">
        <v>201</v>
      </c>
      <c r="E167">
        <v>39</v>
      </c>
      <c r="F167" t="str">
        <f t="shared" si="4"/>
        <v>Medium C&amp;I</v>
      </c>
      <c r="G167">
        <f t="shared" si="5"/>
        <v>19</v>
      </c>
    </row>
    <row r="168" spans="1:7" x14ac:dyDescent="0.3">
      <c r="A168" t="s">
        <v>218</v>
      </c>
      <c r="B168" s="141">
        <v>45591</v>
      </c>
      <c r="C168" t="s">
        <v>181</v>
      </c>
      <c r="D168" t="s">
        <v>202</v>
      </c>
      <c r="E168">
        <v>22</v>
      </c>
      <c r="F168" t="str">
        <f t="shared" si="4"/>
        <v>Large C&amp;I</v>
      </c>
      <c r="G168">
        <f t="shared" si="5"/>
        <v>19</v>
      </c>
    </row>
    <row r="169" spans="1:7" x14ac:dyDescent="0.3">
      <c r="A169" t="s">
        <v>218</v>
      </c>
      <c r="B169" s="141">
        <v>45591</v>
      </c>
      <c r="C169" t="s">
        <v>181</v>
      </c>
      <c r="D169" t="s">
        <v>200</v>
      </c>
      <c r="E169">
        <v>111</v>
      </c>
      <c r="F169" t="str">
        <f t="shared" si="4"/>
        <v>Small C&amp;I</v>
      </c>
      <c r="G169">
        <f t="shared" si="5"/>
        <v>19</v>
      </c>
    </row>
    <row r="170" spans="1:7" x14ac:dyDescent="0.3">
      <c r="A170" t="s">
        <v>218</v>
      </c>
      <c r="B170" s="141">
        <v>45591</v>
      </c>
      <c r="C170" t="s">
        <v>181</v>
      </c>
      <c r="D170" t="s">
        <v>203</v>
      </c>
      <c r="E170">
        <v>91</v>
      </c>
      <c r="F170" t="str">
        <f t="shared" si="4"/>
        <v>OTHER</v>
      </c>
      <c r="G170">
        <f t="shared" si="5"/>
        <v>19</v>
      </c>
    </row>
    <row r="171" spans="1:7" x14ac:dyDescent="0.3">
      <c r="A171" t="s">
        <v>218</v>
      </c>
      <c r="B171" s="141">
        <v>45591</v>
      </c>
      <c r="C171" t="s">
        <v>186</v>
      </c>
      <c r="D171" t="s">
        <v>200</v>
      </c>
      <c r="E171">
        <v>37</v>
      </c>
      <c r="F171" t="str">
        <f t="shared" si="4"/>
        <v>Small C&amp;I</v>
      </c>
      <c r="G171">
        <f t="shared" si="5"/>
        <v>19</v>
      </c>
    </row>
    <row r="172" spans="1:7" x14ac:dyDescent="0.3">
      <c r="A172" t="s">
        <v>218</v>
      </c>
      <c r="B172" s="141">
        <v>45591</v>
      </c>
      <c r="C172" t="s">
        <v>186</v>
      </c>
      <c r="D172" t="s">
        <v>203</v>
      </c>
      <c r="E172">
        <v>19</v>
      </c>
      <c r="F172" t="str">
        <f t="shared" si="4"/>
        <v>OTHER</v>
      </c>
      <c r="G172">
        <f t="shared" si="5"/>
        <v>19</v>
      </c>
    </row>
    <row r="173" spans="1:7" x14ac:dyDescent="0.3">
      <c r="A173" t="s">
        <v>218</v>
      </c>
      <c r="B173" s="141">
        <v>45591</v>
      </c>
      <c r="C173" t="s">
        <v>186</v>
      </c>
      <c r="D173" t="s">
        <v>195</v>
      </c>
      <c r="E173">
        <v>2118</v>
      </c>
      <c r="F173" t="str">
        <f t="shared" ref="F173:F184" si="6">TRIM(MID(D173,3,50))</f>
        <v>Residential</v>
      </c>
      <c r="G173">
        <f t="shared" ref="G173:G184" si="7">VALUE(TRIM(MID(A173,6,2)))</f>
        <v>19</v>
      </c>
    </row>
    <row r="174" spans="1:7" x14ac:dyDescent="0.3">
      <c r="A174" t="s">
        <v>218</v>
      </c>
      <c r="B174" s="141">
        <v>45591</v>
      </c>
      <c r="C174" t="s">
        <v>186</v>
      </c>
      <c r="D174" t="s">
        <v>700</v>
      </c>
      <c r="E174">
        <v>365</v>
      </c>
      <c r="F174" t="str">
        <f t="shared" si="6"/>
        <v>Low Income Residential</v>
      </c>
      <c r="G174">
        <f t="shared" si="7"/>
        <v>19</v>
      </c>
    </row>
    <row r="175" spans="1:7" x14ac:dyDescent="0.3">
      <c r="A175" t="s">
        <v>219</v>
      </c>
      <c r="B175" s="141">
        <v>45591</v>
      </c>
      <c r="C175" t="s">
        <v>186</v>
      </c>
      <c r="D175" t="s">
        <v>195</v>
      </c>
      <c r="E175">
        <v>6264888</v>
      </c>
      <c r="F175" t="str">
        <f t="shared" si="6"/>
        <v>Residential</v>
      </c>
      <c r="G175">
        <f t="shared" si="7"/>
        <v>20</v>
      </c>
    </row>
    <row r="176" spans="1:7" x14ac:dyDescent="0.3">
      <c r="A176" t="s">
        <v>219</v>
      </c>
      <c r="B176" s="141">
        <v>45591</v>
      </c>
      <c r="C176" t="s">
        <v>181</v>
      </c>
      <c r="D176" t="s">
        <v>200</v>
      </c>
      <c r="E176">
        <v>1206285</v>
      </c>
      <c r="F176" t="str">
        <f t="shared" si="6"/>
        <v>Small C&amp;I</v>
      </c>
      <c r="G176">
        <f t="shared" si="7"/>
        <v>20</v>
      </c>
    </row>
    <row r="177" spans="1:7" x14ac:dyDescent="0.3">
      <c r="A177" t="s">
        <v>219</v>
      </c>
      <c r="B177" s="141">
        <v>45591</v>
      </c>
      <c r="C177" t="s">
        <v>181</v>
      </c>
      <c r="D177" t="s">
        <v>195</v>
      </c>
      <c r="E177">
        <v>22324209</v>
      </c>
      <c r="F177" t="str">
        <f t="shared" si="6"/>
        <v>Residential</v>
      </c>
      <c r="G177">
        <f t="shared" si="7"/>
        <v>20</v>
      </c>
    </row>
    <row r="178" spans="1:7" x14ac:dyDescent="0.3">
      <c r="A178" t="s">
        <v>219</v>
      </c>
      <c r="B178" s="141">
        <v>45591</v>
      </c>
      <c r="C178" t="s">
        <v>181</v>
      </c>
      <c r="D178" t="s">
        <v>203</v>
      </c>
      <c r="E178">
        <v>7445969</v>
      </c>
      <c r="F178" t="str">
        <f t="shared" si="6"/>
        <v>OTHER</v>
      </c>
      <c r="G178">
        <f t="shared" si="7"/>
        <v>20</v>
      </c>
    </row>
    <row r="179" spans="1:7" x14ac:dyDescent="0.3">
      <c r="A179" t="s">
        <v>219</v>
      </c>
      <c r="B179" s="141">
        <v>45591</v>
      </c>
      <c r="C179" t="s">
        <v>181</v>
      </c>
      <c r="D179" t="s">
        <v>700</v>
      </c>
      <c r="E179">
        <v>2030443</v>
      </c>
      <c r="F179" t="str">
        <f t="shared" si="6"/>
        <v>Low Income Residential</v>
      </c>
      <c r="G179">
        <f t="shared" si="7"/>
        <v>20</v>
      </c>
    </row>
    <row r="180" spans="1:7" x14ac:dyDescent="0.3">
      <c r="A180" t="s">
        <v>219</v>
      </c>
      <c r="B180" s="141">
        <v>45591</v>
      </c>
      <c r="C180" t="s">
        <v>181</v>
      </c>
      <c r="D180" t="s">
        <v>202</v>
      </c>
      <c r="E180">
        <v>3451877</v>
      </c>
      <c r="F180" t="str">
        <f t="shared" si="6"/>
        <v>Large C&amp;I</v>
      </c>
      <c r="G180">
        <f t="shared" si="7"/>
        <v>20</v>
      </c>
    </row>
    <row r="181" spans="1:7" x14ac:dyDescent="0.3">
      <c r="A181" t="s">
        <v>219</v>
      </c>
      <c r="B181" s="141">
        <v>45591</v>
      </c>
      <c r="C181" t="s">
        <v>186</v>
      </c>
      <c r="D181" t="s">
        <v>201</v>
      </c>
      <c r="E181">
        <v>345218</v>
      </c>
      <c r="F181" t="str">
        <f t="shared" si="6"/>
        <v>Medium C&amp;I</v>
      </c>
      <c r="G181">
        <f t="shared" si="7"/>
        <v>20</v>
      </c>
    </row>
    <row r="182" spans="1:7" x14ac:dyDescent="0.3">
      <c r="A182" t="s">
        <v>219</v>
      </c>
      <c r="B182" s="141">
        <v>45591</v>
      </c>
      <c r="C182" t="s">
        <v>186</v>
      </c>
      <c r="D182" t="s">
        <v>202</v>
      </c>
      <c r="E182">
        <v>218580</v>
      </c>
      <c r="F182" t="str">
        <f t="shared" si="6"/>
        <v>Large C&amp;I</v>
      </c>
      <c r="G182">
        <f t="shared" si="7"/>
        <v>20</v>
      </c>
    </row>
    <row r="183" spans="1:7" x14ac:dyDescent="0.3">
      <c r="A183" t="s">
        <v>219</v>
      </c>
      <c r="B183" s="141">
        <v>45591</v>
      </c>
      <c r="C183" t="s">
        <v>186</v>
      </c>
      <c r="D183" t="s">
        <v>203</v>
      </c>
      <c r="E183">
        <v>1048436</v>
      </c>
      <c r="F183" t="str">
        <f t="shared" si="6"/>
        <v>OTHER</v>
      </c>
      <c r="G183">
        <f t="shared" si="7"/>
        <v>20</v>
      </c>
    </row>
    <row r="184" spans="1:7" x14ac:dyDescent="0.3">
      <c r="A184" t="s">
        <v>219</v>
      </c>
      <c r="B184" s="141">
        <v>45591</v>
      </c>
      <c r="C184" t="s">
        <v>186</v>
      </c>
      <c r="D184" t="s">
        <v>700</v>
      </c>
      <c r="E184">
        <v>457696</v>
      </c>
      <c r="F184" t="str">
        <f t="shared" si="6"/>
        <v>Low Income Residential</v>
      </c>
      <c r="G184">
        <f t="shared" si="7"/>
        <v>20</v>
      </c>
    </row>
    <row r="185" spans="1:7" x14ac:dyDescent="0.3">
      <c r="A185" t="s">
        <v>219</v>
      </c>
      <c r="B185" s="141">
        <v>45591</v>
      </c>
      <c r="C185" t="s">
        <v>186</v>
      </c>
      <c r="D185" t="s">
        <v>200</v>
      </c>
      <c r="E185">
        <v>699156</v>
      </c>
      <c r="F185" t="str">
        <f t="shared" ref="F185:F187" si="8">TRIM(MID(D185,3,50))</f>
        <v>Small C&amp;I</v>
      </c>
      <c r="G185">
        <f t="shared" ref="G185:G187" si="9">VALUE(TRIM(MID(A185,6,2)))</f>
        <v>20</v>
      </c>
    </row>
    <row r="186" spans="1:7" x14ac:dyDescent="0.3">
      <c r="A186" t="s">
        <v>219</v>
      </c>
      <c r="B186" s="141">
        <v>45591</v>
      </c>
      <c r="C186" t="s">
        <v>181</v>
      </c>
      <c r="D186" t="s">
        <v>201</v>
      </c>
      <c r="E186">
        <v>1599939</v>
      </c>
      <c r="F186" t="str">
        <f t="shared" si="8"/>
        <v>Medium C&amp;I</v>
      </c>
      <c r="G186">
        <f t="shared" si="9"/>
        <v>20</v>
      </c>
    </row>
    <row r="187" spans="1:7" x14ac:dyDescent="0.3">
      <c r="A187" t="s">
        <v>219</v>
      </c>
      <c r="B187" s="141">
        <v>45563</v>
      </c>
      <c r="C187" t="s">
        <v>181</v>
      </c>
      <c r="D187" t="s">
        <v>203</v>
      </c>
      <c r="E187">
        <v>8662661</v>
      </c>
      <c r="F187" t="str">
        <f t="shared" si="8"/>
        <v>OTHER</v>
      </c>
      <c r="G187">
        <f t="shared" si="9"/>
        <v>20</v>
      </c>
    </row>
  </sheetData>
  <pageMargins left="0.7" right="0.7" top="0.75" bottom="0.75" header="0.3" footer="0.3"/>
</worksheet>
</file>

<file path=customXML/item4.xml><?xml version="1.0" encoding="utf-8"?>
<properties xmlns="http://www.imanage.com/work/xmlschema">
  <documentid>RMDOCS!5280999.1</documentid>
  <senderid>ABERGER</senderid>
  <senderemail>ABERGER@RICHMAYLAW.COM</senderemail>
  <lastmodified>2024-11-08T11:49:58.0000000-05:00</lastmodified>
  <database>RMDOCS</database>
</properties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elements/1.1/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a2e695b4-9150-42fe-b9c3-37332672e6b0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Glossary</vt:lpstr>
      <vt:lpstr>MECO</vt:lpstr>
      <vt:lpstr>NANT</vt:lpstr>
      <vt:lpstr>BOSTON</vt:lpstr>
      <vt:lpstr>COLONIAL</vt:lpstr>
      <vt:lpstr>Sheet3</vt:lpstr>
      <vt:lpstr>Both Co's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Armani, Andrew</cp:lastModifiedBy>
  <cp:revision/>
  <dcterms:created xsi:type="dcterms:W3CDTF">2020-04-08T09:56:20Z</dcterms:created>
  <dcterms:modified xsi:type="dcterms:W3CDTF">2024-11-08T16:49:58Z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